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C:\Users\alex\Downloads\"/>
    </mc:Choice>
  </mc:AlternateContent>
  <xr:revisionPtr revIDLastSave="0" documentId="13_ncr:1_{FCEC6959-1EAA-4F1E-8A39-0337001F93CB}" xr6:coauthVersionLast="47" xr6:coauthVersionMax="47" xr10:uidLastSave="{00000000-0000-0000-0000-000000000000}"/>
  <workbookProtection workbookAlgorithmName="SHA-512" workbookHashValue="u0rc5HQJVDI8T7VhZK/GMvollPotAMkUCTcO3K706DbO0Sa9Fa5LFPwrld2yJl4pT8w+jWuiyeZqEWUX05AFVg==" workbookSaltValue="zrmOQsgx1OdkMrAW9XHw2Q==" workbookSpinCount="100000" lockStructure="1"/>
  <bookViews>
    <workbookView xWindow="-120" yWindow="-120" windowWidth="29040" windowHeight="15840" xr2:uid="{00000000-000D-0000-FFFF-FFFF00000000}"/>
  </bookViews>
  <sheets>
    <sheet name="Device Calculator" sheetId="3" r:id="rId1"/>
    <sheet name="Bode Plot" sheetId="16" state="hidden" r:id="rId2"/>
    <sheet name="Pin Detect Programming" sheetId="6" r:id="rId3"/>
    <sheet name="Schematic Checklist" sheetId="10" r:id="rId4"/>
    <sheet name="Layout Checklist" sheetId="11" r:id="rId5"/>
    <sheet name="Extra" sheetId="12" state="hidden" r:id="rId6"/>
    <sheet name="Pin Detect Programming (2)" sheetId="13" state="hidden" r:id="rId7"/>
    <sheet name="COMP_DECODE" sheetId="5" state="hidden" r:id="rId8"/>
    <sheet name="Pinstrap Reverse Lookup" sheetId="9" state="hidden" r:id="rId9"/>
    <sheet name="Compensation References" sheetId="2" state="hidden" r:id="rId10"/>
    <sheet name="Resistor References" sheetId="8" state="hidden" r:id="rId11"/>
    <sheet name="Resistor Selection" sheetId="7" state="hidden" r:id="rId12"/>
    <sheet name="Sheet2" sheetId="14" state="hidden" r:id="rId13"/>
    <sheet name="Concatenation" sheetId="15" state="hidden" r:id="rId14"/>
  </sheets>
  <externalReferences>
    <externalReference r:id="rId15"/>
    <externalReference r:id="rId16"/>
  </externalReferences>
  <definedNames>
    <definedName name="_xlnm._FilterDatabase" localSheetId="4" hidden="1">'Layout Checklist'!$A$1:$R$25</definedName>
    <definedName name="_xlnm._FilterDatabase" localSheetId="3" hidden="1">'Schematic Checklist'!$A$1:$O$60</definedName>
    <definedName name="Cin_cer" localSheetId="1">'Device Calculator'!$E$61</definedName>
    <definedName name="Cin_cer">'Device Calculator'!$E$61</definedName>
    <definedName name="Comp_Code" localSheetId="1">'Device Calculator'!$E$78</definedName>
    <definedName name="Comp_Code">'Device Calculator'!$E$78</definedName>
    <definedName name="Cout_bulk" localSheetId="1">'Device Calculator'!$F$41</definedName>
    <definedName name="Cout_bulk">'Device Calculator'!$F$41</definedName>
    <definedName name="Cout_cer" localSheetId="1">'Device Calculator'!$F$48</definedName>
    <definedName name="Cout_cer">'Device Calculator'!$F$48</definedName>
    <definedName name="Cout_max" localSheetId="1">'Device Calculator'!$D$52</definedName>
    <definedName name="Cout_max">'Device Calculator'!$D$52</definedName>
    <definedName name="Cout_total" localSheetId="1">'Device Calculator'!$F$50</definedName>
    <definedName name="Cout_total">'Device Calculator'!$F$50</definedName>
    <definedName name="CSA" localSheetId="1">'Device Calculator'!$D$67</definedName>
    <definedName name="CSA">'Device Calculator'!$D$67</definedName>
    <definedName name="ESR_bulk" localSheetId="1">'Device Calculator'!$F$42</definedName>
    <definedName name="ESR_bulk">'Device Calculator'!$F$42</definedName>
    <definedName name="ESR_cer" localSheetId="1">'Device Calculator'!$F$49</definedName>
    <definedName name="ESR_cer">'Device Calculator'!$F$49</definedName>
    <definedName name="fcoi_trgt" localSheetId="1">'Device Calculator'!$F$70</definedName>
    <definedName name="fcoi_trgt">'Device Calculator'!$F$70</definedName>
    <definedName name="fcov_trgt" localSheetId="1">'Device Calculator'!$F$73</definedName>
    <definedName name="fcov_trgt">'Device Calculator'!$F$73</definedName>
    <definedName name="fpi_trgt" localSheetId="1">'Device Calculator'!$D$95</definedName>
    <definedName name="fpi_trgt">'Device Calculator'!$D$95</definedName>
    <definedName name="fsw" localSheetId="1">'Device Calculator'!$C$16</definedName>
    <definedName name="fsw">'Device Calculator'!$C$16</definedName>
    <definedName name="fzi_trgt" localSheetId="1">'Device Calculator'!$D$94</definedName>
    <definedName name="fzi_trgt">'Device Calculator'!$D$94</definedName>
    <definedName name="GM_PS" localSheetId="1">'Device Calculator'!$D$68</definedName>
    <definedName name="GM_PS">'Device Calculator'!$D$68</definedName>
    <definedName name="ILOOP" localSheetId="1">'Device Calculator'!$F$106</definedName>
    <definedName name="ILOOP">'Device Calculator'!$F$106</definedName>
    <definedName name="ILOOP_trgt" localSheetId="1">'Device Calculator'!$D$93</definedName>
    <definedName name="ILOOP_trgt">'Device Calculator'!$D$93</definedName>
    <definedName name="Iout" localSheetId="1">'Device Calculator'!$C$9</definedName>
    <definedName name="Iout">'Device Calculator'!$C$9</definedName>
    <definedName name="Iphase" localSheetId="1">'Device Calculator'!$D$11</definedName>
    <definedName name="Iphase">'Device Calculator'!$D$11</definedName>
    <definedName name="Iripple" localSheetId="1">'Device Calculator'!$F$26</definedName>
    <definedName name="Iripple">'Device Calculator'!$F$26</definedName>
    <definedName name="Lout" localSheetId="1">'Device Calculator'!$F$25</definedName>
    <definedName name="Lout">'Device Calculator'!$F$25</definedName>
    <definedName name="Mod_ratio" localSheetId="1">'Device Calculator'!$D$66</definedName>
    <definedName name="Mod_ratio">'Device Calculator'!$D$66</definedName>
    <definedName name="Phases" localSheetId="1">'Device Calculator'!$C$10</definedName>
    <definedName name="Phases">'Device Calculator'!$C$10</definedName>
    <definedName name="Pvin" localSheetId="1">'Device Calculator'!$C$5</definedName>
    <definedName name="Pvin">'Device Calculator'!$C$5</definedName>
    <definedName name="VLOOP" localSheetId="1">'Device Calculator'!$F$121</definedName>
    <definedName name="VLOOP">'Device Calculator'!$F$121</definedName>
    <definedName name="VLOOP_trgt" localSheetId="1">'Device Calculator'!$D$111</definedName>
    <definedName name="VLOOP_trgt">'Device Calculator'!$D$111</definedName>
    <definedName name="VOSL" localSheetId="1">'Device Calculator'!$E$7</definedName>
    <definedName name="VOSL">'Device Calculator'!$E$7</definedName>
    <definedName name="Vout" localSheetId="1">'Device Calculator'!$C$6</definedName>
    <definedName name="Vout">'Device Calculator'!$C$6</definedName>
    <definedName name="Vref">'Device Calculator'!$F$8</definedName>
    <definedName name="Zout_fco_trgt" localSheetId="1">'Device Calculator'!$F$74</definedName>
    <definedName name="Zout_fco_trgt">'Device Calculator'!$F$74</definedName>
  </definedNames>
  <calcPr calcId="191029"/>
</workbook>
</file>

<file path=xl/calcChain.xml><?xml version="1.0" encoding="utf-8"?>
<calcChain xmlns="http://schemas.openxmlformats.org/spreadsheetml/2006/main">
  <c r="E37" i="3" l="1"/>
  <c r="D5" i="6"/>
  <c r="T43" i="16" l="1"/>
  <c r="B42" i="16"/>
  <c r="B45" i="16"/>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3012" i="16" s="1"/>
  <c r="B3013" i="16" s="1"/>
  <c r="B3014" i="16" s="1"/>
  <c r="B3015" i="16" s="1"/>
  <c r="B3016" i="16" s="1"/>
  <c r="B3017" i="16" s="1"/>
  <c r="B3018" i="16" s="1"/>
  <c r="B3019" i="16" s="1"/>
  <c r="B3020" i="16" s="1"/>
  <c r="B3021" i="16" s="1"/>
  <c r="B3022" i="16" s="1"/>
  <c r="B3023" i="16" s="1"/>
  <c r="B3024" i="16" s="1"/>
  <c r="B3025" i="16" s="1"/>
  <c r="B3026" i="16" s="1"/>
  <c r="B3027" i="16" s="1"/>
  <c r="B3028" i="16" s="1"/>
  <c r="B3029" i="16" s="1"/>
  <c r="B3030" i="16" s="1"/>
  <c r="B3031" i="16" s="1"/>
  <c r="B3032" i="16" s="1"/>
  <c r="B3033" i="16" s="1"/>
  <c r="B3034" i="16" s="1"/>
  <c r="B3035" i="16" s="1"/>
  <c r="B3036" i="16" s="1"/>
  <c r="B3037" i="16" s="1"/>
  <c r="B3038" i="16" s="1"/>
  <c r="B3039" i="16" s="1"/>
  <c r="B3040" i="16" s="1"/>
  <c r="B3041" i="16" s="1"/>
  <c r="B3042" i="16" s="1"/>
  <c r="B3043" i="16" s="1"/>
  <c r="B3044" i="16" s="1"/>
  <c r="B3045" i="16" s="1"/>
  <c r="B3046" i="16" s="1"/>
  <c r="B3047" i="16" s="1"/>
  <c r="B3048" i="16" s="1"/>
  <c r="B3049" i="16" s="1"/>
  <c r="B3050" i="16" s="1"/>
  <c r="B3051" i="16" s="1"/>
  <c r="B3052" i="16" s="1"/>
  <c r="B3053" i="16" s="1"/>
  <c r="B3054" i="16" s="1"/>
  <c r="B3055" i="16" s="1"/>
  <c r="B3056" i="16" s="1"/>
  <c r="B3057" i="16" s="1"/>
  <c r="B3058" i="16" s="1"/>
  <c r="B3059" i="16" s="1"/>
  <c r="B3060" i="16" s="1"/>
  <c r="B3061" i="16" s="1"/>
  <c r="B3062" i="16" s="1"/>
  <c r="B3063" i="16" s="1"/>
  <c r="B3064" i="16" s="1"/>
  <c r="B3065" i="16" s="1"/>
  <c r="B3066" i="16" s="1"/>
  <c r="B3067" i="16" s="1"/>
  <c r="B3068" i="16" s="1"/>
  <c r="B3069" i="16" s="1"/>
  <c r="B3070" i="16" s="1"/>
  <c r="B3071" i="16" s="1"/>
  <c r="B3072" i="16" s="1"/>
  <c r="B3073" i="16" s="1"/>
  <c r="B3074" i="16" s="1"/>
  <c r="B3075" i="16" s="1"/>
  <c r="B3076" i="16" s="1"/>
  <c r="B3077" i="16" s="1"/>
  <c r="B3078" i="16" s="1"/>
  <c r="B3079" i="16" s="1"/>
  <c r="B3080" i="16" s="1"/>
  <c r="B3081" i="16" s="1"/>
  <c r="B3082" i="16" s="1"/>
  <c r="B3083" i="16" s="1"/>
  <c r="B3084" i="16" s="1"/>
  <c r="B3085" i="16" s="1"/>
  <c r="B3086" i="16" s="1"/>
  <c r="B3087" i="16" s="1"/>
  <c r="B3088" i="16" s="1"/>
  <c r="B3089" i="16" s="1"/>
  <c r="B3090" i="16" s="1"/>
  <c r="B3091" i="16" s="1"/>
  <c r="B3092" i="16" s="1"/>
  <c r="B3093" i="16" s="1"/>
  <c r="B3094" i="16" s="1"/>
  <c r="B3095" i="16" s="1"/>
  <c r="B3096" i="16" s="1"/>
  <c r="B3097" i="16" s="1"/>
  <c r="B3098" i="16" s="1"/>
  <c r="B3099" i="16" s="1"/>
  <c r="B3100" i="16" s="1"/>
  <c r="B3101" i="16" s="1"/>
  <c r="B3102" i="16" s="1"/>
  <c r="B3103" i="16" s="1"/>
  <c r="B3104" i="16" s="1"/>
  <c r="B3105" i="16" s="1"/>
  <c r="B3106" i="16" s="1"/>
  <c r="B3107" i="16" s="1"/>
  <c r="B3108" i="16" s="1"/>
  <c r="B3109" i="16" s="1"/>
  <c r="B3110" i="16" s="1"/>
  <c r="B3111" i="16" s="1"/>
  <c r="B3112" i="16" s="1"/>
  <c r="B3113" i="16" s="1"/>
  <c r="B3114" i="16" s="1"/>
  <c r="B3115" i="16" s="1"/>
  <c r="B3116" i="16" s="1"/>
  <c r="B3117" i="16" s="1"/>
  <c r="B3118" i="16" s="1"/>
  <c r="B3119" i="16" s="1"/>
  <c r="B3120" i="16" s="1"/>
  <c r="B3121" i="16" s="1"/>
  <c r="B3122" i="16" s="1"/>
  <c r="B3123" i="16" s="1"/>
  <c r="B3124" i="16" s="1"/>
  <c r="B3125" i="16" s="1"/>
  <c r="B3126" i="16" s="1"/>
  <c r="B3127" i="16" s="1"/>
  <c r="B3128" i="16" s="1"/>
  <c r="B3129" i="16" s="1"/>
  <c r="B3130" i="16" s="1"/>
  <c r="B3131" i="16" s="1"/>
  <c r="B3132" i="16" s="1"/>
  <c r="B3133" i="16" s="1"/>
  <c r="B3134" i="16" s="1"/>
  <c r="B3135" i="16" s="1"/>
  <c r="B3136" i="16" s="1"/>
  <c r="B3137" i="16" s="1"/>
  <c r="B3138" i="16" s="1"/>
  <c r="B3139" i="16" s="1"/>
  <c r="B3140" i="16" s="1"/>
  <c r="B3141" i="16" s="1"/>
  <c r="B3142" i="16" s="1"/>
  <c r="B3143" i="16" s="1"/>
  <c r="B3144" i="16" s="1"/>
  <c r="B3145" i="16" s="1"/>
  <c r="B3146" i="16" s="1"/>
  <c r="B3147" i="16" s="1"/>
  <c r="B3148" i="16" s="1"/>
  <c r="B3149" i="16" s="1"/>
  <c r="B3150" i="16" s="1"/>
  <c r="B3151" i="16" s="1"/>
  <c r="B3152" i="16" s="1"/>
  <c r="B3153" i="16" s="1"/>
  <c r="B3154" i="16" s="1"/>
  <c r="B3155" i="16" s="1"/>
  <c r="B3156" i="16" s="1"/>
  <c r="B3157" i="16" s="1"/>
  <c r="B3158" i="16" s="1"/>
  <c r="B3159" i="16" s="1"/>
  <c r="B3160" i="16" s="1"/>
  <c r="B3161" i="16" s="1"/>
  <c r="B3162" i="16" s="1"/>
  <c r="B3163" i="16" s="1"/>
  <c r="B3164" i="16" s="1"/>
  <c r="B3165" i="16" s="1"/>
  <c r="B3166" i="16" s="1"/>
  <c r="B3167" i="16" s="1"/>
  <c r="B3168" i="16" s="1"/>
  <c r="B3169" i="16" s="1"/>
  <c r="B3170" i="16" s="1"/>
  <c r="B3171" i="16" s="1"/>
  <c r="B3172" i="16" s="1"/>
  <c r="B3173" i="16" s="1"/>
  <c r="B3174" i="16" s="1"/>
  <c r="B3175" i="16" s="1"/>
  <c r="B3176" i="16" s="1"/>
  <c r="B3177" i="16" s="1"/>
  <c r="B3178" i="16" s="1"/>
  <c r="B3179" i="16" s="1"/>
  <c r="B3180" i="16" s="1"/>
  <c r="B3181" i="16" s="1"/>
  <c r="B3182" i="16" s="1"/>
  <c r="B3183" i="16" s="1"/>
  <c r="B3184" i="16" s="1"/>
  <c r="B3185" i="16" s="1"/>
  <c r="B3186" i="16" s="1"/>
  <c r="B3187" i="16" s="1"/>
  <c r="B3188" i="16" s="1"/>
  <c r="B3189" i="16" s="1"/>
  <c r="B3190" i="16" s="1"/>
  <c r="B3191" i="16" s="1"/>
  <c r="B3192" i="16" s="1"/>
  <c r="B3193" i="16" s="1"/>
  <c r="B3194" i="16" s="1"/>
  <c r="B3195" i="16" s="1"/>
  <c r="B3196" i="16" s="1"/>
  <c r="B3197" i="16" s="1"/>
  <c r="B3198" i="16" s="1"/>
  <c r="B3199" i="16" s="1"/>
  <c r="B3200" i="16" s="1"/>
  <c r="B3201" i="16" s="1"/>
  <c r="B3202" i="16" s="1"/>
  <c r="B3203" i="16" s="1"/>
  <c r="B3204" i="16" s="1"/>
  <c r="B3205" i="16" s="1"/>
  <c r="B3206" i="16" s="1"/>
  <c r="B3207" i="16" s="1"/>
  <c r="B3208" i="16" s="1"/>
  <c r="B3209" i="16" s="1"/>
  <c r="B3210" i="16" s="1"/>
  <c r="B3211" i="16" s="1"/>
  <c r="B3212" i="16" s="1"/>
  <c r="B3213" i="16" s="1"/>
  <c r="B3214" i="16" s="1"/>
  <c r="B3215" i="16" s="1"/>
  <c r="B3216" i="16" s="1"/>
  <c r="B3217" i="16" s="1"/>
  <c r="B3218" i="16" s="1"/>
  <c r="B3219" i="16" s="1"/>
  <c r="B3220" i="16" s="1"/>
  <c r="B3221" i="16" s="1"/>
  <c r="B3222" i="16" s="1"/>
  <c r="B3223" i="16" s="1"/>
  <c r="B3224" i="16" s="1"/>
  <c r="B3225" i="16" s="1"/>
  <c r="B3226" i="16" s="1"/>
  <c r="B3227" i="16" s="1"/>
  <c r="B3228" i="16" s="1"/>
  <c r="B3229" i="16" s="1"/>
  <c r="B3230" i="16" s="1"/>
  <c r="B3231" i="16" s="1"/>
  <c r="B3232" i="16" s="1"/>
  <c r="B3233" i="16" s="1"/>
  <c r="B3234" i="16" s="1"/>
  <c r="B3235" i="16" s="1"/>
  <c r="B3236" i="16" s="1"/>
  <c r="B3237" i="16" s="1"/>
  <c r="B3238" i="16" s="1"/>
  <c r="B3239" i="16" s="1"/>
  <c r="B3240" i="16" s="1"/>
  <c r="B3241" i="16" s="1"/>
  <c r="B3242" i="16" s="1"/>
  <c r="B3243" i="16" s="1"/>
  <c r="B3244" i="16" s="1"/>
  <c r="B3245" i="16" s="1"/>
  <c r="B3246" i="16" s="1"/>
  <c r="B3247" i="16" s="1"/>
  <c r="B3248" i="16" s="1"/>
  <c r="B3249" i="16" s="1"/>
  <c r="B3250" i="16" s="1"/>
  <c r="B3251" i="16" s="1"/>
  <c r="B3252" i="16" s="1"/>
  <c r="B3253" i="16" s="1"/>
  <c r="B3254" i="16" s="1"/>
  <c r="B3255" i="16" s="1"/>
  <c r="B3256" i="16" s="1"/>
  <c r="B3257" i="16" s="1"/>
  <c r="B3258" i="16" s="1"/>
  <c r="B3259" i="16" s="1"/>
  <c r="B3260" i="16" s="1"/>
  <c r="B3261" i="16" s="1"/>
  <c r="B3262" i="16" s="1"/>
  <c r="B3263" i="16" s="1"/>
  <c r="B3264" i="16" s="1"/>
  <c r="B3265" i="16" s="1"/>
  <c r="B3266" i="16" s="1"/>
  <c r="B3267" i="16" s="1"/>
  <c r="B3268" i="16" s="1"/>
  <c r="B3269" i="16" s="1"/>
  <c r="B3270" i="16" s="1"/>
  <c r="B3271" i="16" s="1"/>
  <c r="B3272" i="16" s="1"/>
  <c r="B3273" i="16" s="1"/>
  <c r="B3274" i="16" s="1"/>
  <c r="B3275" i="16" s="1"/>
  <c r="B3276" i="16" s="1"/>
  <c r="B3277" i="16" s="1"/>
  <c r="B3278" i="16" s="1"/>
  <c r="B3279" i="16" s="1"/>
  <c r="B3280" i="16" s="1"/>
  <c r="B3281" i="16" s="1"/>
  <c r="B3282" i="16" s="1"/>
  <c r="B3283" i="16" s="1"/>
  <c r="B3284" i="16" s="1"/>
  <c r="B3285" i="16" s="1"/>
  <c r="B3286" i="16" s="1"/>
  <c r="B3287" i="16" s="1"/>
  <c r="B3288" i="16" s="1"/>
  <c r="B3289" i="16" s="1"/>
  <c r="B3290" i="16" s="1"/>
  <c r="B3291" i="16" s="1"/>
  <c r="B3292" i="16" s="1"/>
  <c r="B3293" i="16" s="1"/>
  <c r="B3294" i="16" s="1"/>
  <c r="B3295" i="16" s="1"/>
  <c r="B3296" i="16" s="1"/>
  <c r="B3297" i="16" s="1"/>
  <c r="B3298" i="16" s="1"/>
  <c r="B3299" i="16" s="1"/>
  <c r="B3300" i="16" s="1"/>
  <c r="B3301" i="16" s="1"/>
  <c r="B3302" i="16" s="1"/>
  <c r="B3303" i="16" s="1"/>
  <c r="B3304" i="16" s="1"/>
  <c r="B3305" i="16" s="1"/>
  <c r="B3306" i="16" s="1"/>
  <c r="B3307" i="16" s="1"/>
  <c r="B3308" i="16" s="1"/>
  <c r="B3309" i="16" s="1"/>
  <c r="B3310" i="16" s="1"/>
  <c r="B3311" i="16" s="1"/>
  <c r="B3312" i="16" s="1"/>
  <c r="B3313" i="16" s="1"/>
  <c r="B3314" i="16" s="1"/>
  <c r="B3315" i="16" s="1"/>
  <c r="B3316" i="16" s="1"/>
  <c r="B3317" i="16" s="1"/>
  <c r="B3318" i="16" s="1"/>
  <c r="B3319" i="16" s="1"/>
  <c r="B3320" i="16" s="1"/>
  <c r="B3321" i="16" s="1"/>
  <c r="B3322" i="16" s="1"/>
  <c r="B3323" i="16" s="1"/>
  <c r="B3324" i="16" s="1"/>
  <c r="B3325" i="16" s="1"/>
  <c r="B3326" i="16" s="1"/>
  <c r="B3327" i="16" s="1"/>
  <c r="B3328" i="16" s="1"/>
  <c r="B3329" i="16" s="1"/>
  <c r="B3330" i="16" s="1"/>
  <c r="B3331" i="16" s="1"/>
  <c r="B3332" i="16" s="1"/>
  <c r="B3333" i="16" s="1"/>
  <c r="B3334" i="16" s="1"/>
  <c r="B3335" i="16" s="1"/>
  <c r="B3336" i="16" s="1"/>
  <c r="B3337" i="16" s="1"/>
  <c r="B3338" i="16" s="1"/>
  <c r="B3339" i="16" s="1"/>
  <c r="B3340" i="16" s="1"/>
  <c r="B3341" i="16" s="1"/>
  <c r="B3342" i="16" s="1"/>
  <c r="B3343" i="16" s="1"/>
  <c r="B3344" i="16" s="1"/>
  <c r="B3345" i="16" s="1"/>
  <c r="B3346" i="16" s="1"/>
  <c r="B3347" i="16" s="1"/>
  <c r="B3348" i="16" s="1"/>
  <c r="B3349" i="16" s="1"/>
  <c r="B3350" i="16" s="1"/>
  <c r="B3351" i="16" s="1"/>
  <c r="B3352" i="16" s="1"/>
  <c r="B3353" i="16" s="1"/>
  <c r="B3354" i="16" s="1"/>
  <c r="B3355" i="16" s="1"/>
  <c r="B3356" i="16" s="1"/>
  <c r="B3357" i="16" s="1"/>
  <c r="B3358" i="16" s="1"/>
  <c r="B3359" i="16" s="1"/>
  <c r="B3360" i="16" s="1"/>
  <c r="B3361" i="16" s="1"/>
  <c r="B3362" i="16" s="1"/>
  <c r="B3363" i="16" s="1"/>
  <c r="B3364" i="16" s="1"/>
  <c r="B3365" i="16" s="1"/>
  <c r="B3366" i="16" s="1"/>
  <c r="B3367" i="16" s="1"/>
  <c r="B3368" i="16" s="1"/>
  <c r="B3369" i="16" s="1"/>
  <c r="B3370" i="16" s="1"/>
  <c r="B3371" i="16" s="1"/>
  <c r="B3372" i="16" s="1"/>
  <c r="B3373" i="16" s="1"/>
  <c r="B3374" i="16" s="1"/>
  <c r="B3375" i="16" s="1"/>
  <c r="B3376" i="16" s="1"/>
  <c r="B3377" i="16" s="1"/>
  <c r="B3378" i="16" s="1"/>
  <c r="B3379" i="16" s="1"/>
  <c r="B3380" i="16" s="1"/>
  <c r="B3381" i="16" s="1"/>
  <c r="B3382" i="16" s="1"/>
  <c r="B3383" i="16" s="1"/>
  <c r="B3384" i="16" s="1"/>
  <c r="B3385" i="16" s="1"/>
  <c r="B3386" i="16" s="1"/>
  <c r="B3387" i="16" s="1"/>
  <c r="B3388" i="16" s="1"/>
  <c r="B3389" i="16" s="1"/>
  <c r="B3390" i="16" s="1"/>
  <c r="B3391" i="16" s="1"/>
  <c r="B3392" i="16" s="1"/>
  <c r="B3393" i="16" s="1"/>
  <c r="B3394" i="16" s="1"/>
  <c r="B3395" i="16" s="1"/>
  <c r="B3396" i="16" s="1"/>
  <c r="B3397" i="16" s="1"/>
  <c r="B3398" i="16" s="1"/>
  <c r="B3399" i="16" s="1"/>
  <c r="B3400" i="16" s="1"/>
  <c r="B3401" i="16" s="1"/>
  <c r="B3402" i="16" s="1"/>
  <c r="B3403" i="16" s="1"/>
  <c r="B3404" i="16" s="1"/>
  <c r="B3405" i="16" s="1"/>
  <c r="B3406" i="16" s="1"/>
  <c r="B3407" i="16" s="1"/>
  <c r="B3408" i="16" s="1"/>
  <c r="B3409" i="16" s="1"/>
  <c r="B3410" i="16" s="1"/>
  <c r="B3411" i="16" s="1"/>
  <c r="B3412" i="16" s="1"/>
  <c r="B3413" i="16" s="1"/>
  <c r="B3414" i="16" s="1"/>
  <c r="B3415" i="16" s="1"/>
  <c r="B3416" i="16" s="1"/>
  <c r="B3417" i="16" s="1"/>
  <c r="B3418" i="16" s="1"/>
  <c r="B3419" i="16" s="1"/>
  <c r="B3420" i="16" s="1"/>
  <c r="B3421" i="16" s="1"/>
  <c r="B3422" i="16" s="1"/>
  <c r="B3423" i="16" s="1"/>
  <c r="B3424" i="16" s="1"/>
  <c r="B3425" i="16" s="1"/>
  <c r="B3426" i="16" s="1"/>
  <c r="B3427" i="16" s="1"/>
  <c r="B3428" i="16" s="1"/>
  <c r="B3429" i="16" s="1"/>
  <c r="B3430" i="16" s="1"/>
  <c r="B3431" i="16" s="1"/>
  <c r="B3432" i="16" s="1"/>
  <c r="B3433" i="16" s="1"/>
  <c r="B3434" i="16" s="1"/>
  <c r="B3435" i="16" s="1"/>
  <c r="B3436" i="16" s="1"/>
  <c r="B3437" i="16" s="1"/>
  <c r="B3438" i="16" s="1"/>
  <c r="B3439" i="16" s="1"/>
  <c r="B3440" i="16" s="1"/>
  <c r="B3441" i="16" s="1"/>
  <c r="B3442" i="16" s="1"/>
  <c r="B3443" i="16" s="1"/>
  <c r="B3444" i="16" s="1"/>
  <c r="B3445" i="16" s="1"/>
  <c r="B3446" i="16" s="1"/>
  <c r="B3447" i="16" s="1"/>
  <c r="B3448" i="16" s="1"/>
  <c r="B3449" i="16" s="1"/>
  <c r="B3450" i="16" s="1"/>
  <c r="B3451" i="16" s="1"/>
  <c r="B3452" i="16" s="1"/>
  <c r="B3453" i="16" s="1"/>
  <c r="B3454" i="16" s="1"/>
  <c r="B3455" i="16" s="1"/>
  <c r="B3456" i="16" s="1"/>
  <c r="B3457" i="16" s="1"/>
  <c r="B3458" i="16" s="1"/>
  <c r="B3459" i="16" s="1"/>
  <c r="B3460" i="16" s="1"/>
  <c r="B3461" i="16" s="1"/>
  <c r="B3462" i="16" s="1"/>
  <c r="B3463" i="16" s="1"/>
  <c r="B3464" i="16" s="1"/>
  <c r="B3465" i="16" s="1"/>
  <c r="B3466" i="16" s="1"/>
  <c r="B3467" i="16" s="1"/>
  <c r="B3468" i="16" s="1"/>
  <c r="B3469" i="16" s="1"/>
  <c r="B3470" i="16" s="1"/>
  <c r="B3471" i="16" s="1"/>
  <c r="B3472" i="16" s="1"/>
  <c r="B3473" i="16" s="1"/>
  <c r="B3474" i="16" s="1"/>
  <c r="B3475" i="16" s="1"/>
  <c r="B3476" i="16" s="1"/>
  <c r="B3477" i="16" s="1"/>
  <c r="B3478" i="16" s="1"/>
  <c r="B3479" i="16" s="1"/>
  <c r="B3480" i="16" s="1"/>
  <c r="B3481" i="16" s="1"/>
  <c r="B3482" i="16" s="1"/>
  <c r="B3483" i="16" s="1"/>
  <c r="B3484" i="16" s="1"/>
  <c r="B3485" i="16" s="1"/>
  <c r="B3486" i="16" s="1"/>
  <c r="B3487" i="16" s="1"/>
  <c r="B3488" i="16" s="1"/>
  <c r="B3489" i="16" s="1"/>
  <c r="B3490" i="16" s="1"/>
  <c r="B3491" i="16" s="1"/>
  <c r="B3492" i="16" s="1"/>
  <c r="B3493" i="16" s="1"/>
  <c r="B3494" i="16" s="1"/>
  <c r="B3495" i="16" s="1"/>
  <c r="B3496" i="16" s="1"/>
  <c r="B3497" i="16" s="1"/>
  <c r="B3498" i="16" s="1"/>
  <c r="B3499" i="16" s="1"/>
  <c r="B3500" i="16" s="1"/>
  <c r="B3501" i="16" s="1"/>
  <c r="B3502" i="16" s="1"/>
  <c r="B3503" i="16" s="1"/>
  <c r="B3504" i="16" s="1"/>
  <c r="B3505" i="16" s="1"/>
  <c r="B3506" i="16" s="1"/>
  <c r="B3507" i="16" s="1"/>
  <c r="B3508" i="16" s="1"/>
  <c r="B3509" i="16" s="1"/>
  <c r="B3510" i="16" s="1"/>
  <c r="B3511" i="16" s="1"/>
  <c r="B3512" i="16" s="1"/>
  <c r="B3513" i="16" s="1"/>
  <c r="B3514" i="16" s="1"/>
  <c r="B3515" i="16" s="1"/>
  <c r="B3516" i="16" s="1"/>
  <c r="B3517" i="16" s="1"/>
  <c r="B3518" i="16" s="1"/>
  <c r="B3519" i="16" s="1"/>
  <c r="B3520" i="16" s="1"/>
  <c r="B3521" i="16" s="1"/>
  <c r="B3522" i="16" s="1"/>
  <c r="B3523" i="16" s="1"/>
  <c r="B3524" i="16" s="1"/>
  <c r="B3525" i="16" s="1"/>
  <c r="B3526" i="16" s="1"/>
  <c r="B3527" i="16" s="1"/>
  <c r="B3528" i="16" s="1"/>
  <c r="B3529" i="16" s="1"/>
  <c r="B3530" i="16" s="1"/>
  <c r="B3531" i="16" s="1"/>
  <c r="B3532" i="16" s="1"/>
  <c r="B3533" i="16" s="1"/>
  <c r="B3534" i="16" s="1"/>
  <c r="B3535" i="16" s="1"/>
  <c r="B3536" i="16" s="1"/>
  <c r="B3537" i="16" s="1"/>
  <c r="B3538" i="16" s="1"/>
  <c r="B3539" i="16" s="1"/>
  <c r="B3540" i="16" s="1"/>
  <c r="B3541" i="16" s="1"/>
  <c r="B3542" i="16" s="1"/>
  <c r="B3543" i="16" s="1"/>
  <c r="B3544" i="16" s="1"/>
  <c r="B3545" i="16" s="1"/>
  <c r="B3546" i="16" s="1"/>
  <c r="B3547" i="16" s="1"/>
  <c r="B3548" i="16" s="1"/>
  <c r="B3549" i="16" s="1"/>
  <c r="B3550" i="16" s="1"/>
  <c r="B3551" i="16" s="1"/>
  <c r="B3552" i="16" s="1"/>
  <c r="B3553" i="16" s="1"/>
  <c r="B3554" i="16" s="1"/>
  <c r="B3555" i="16" s="1"/>
  <c r="B3556" i="16" s="1"/>
  <c r="B3557" i="16" s="1"/>
  <c r="B3558" i="16" s="1"/>
  <c r="B3559" i="16" s="1"/>
  <c r="B3560" i="16" s="1"/>
  <c r="B3561" i="16" s="1"/>
  <c r="B3562" i="16" s="1"/>
  <c r="B3563" i="16" s="1"/>
  <c r="B3564" i="16" s="1"/>
  <c r="B3565" i="16" s="1"/>
  <c r="B3566" i="16" s="1"/>
  <c r="B3567" i="16" s="1"/>
  <c r="B3568" i="16" s="1"/>
  <c r="B3569" i="16" s="1"/>
  <c r="B3570" i="16" s="1"/>
  <c r="B3571" i="16" s="1"/>
  <c r="B3572" i="16" s="1"/>
  <c r="B3573" i="16" s="1"/>
  <c r="B3574" i="16" s="1"/>
  <c r="B3575" i="16" s="1"/>
  <c r="B3576" i="16" s="1"/>
  <c r="B3577" i="16" s="1"/>
  <c r="B3578" i="16" s="1"/>
  <c r="B3579" i="16" s="1"/>
  <c r="B3580" i="16" s="1"/>
  <c r="B3581" i="16" s="1"/>
  <c r="B3582" i="16" s="1"/>
  <c r="B3583" i="16" s="1"/>
  <c r="B3584" i="16" s="1"/>
  <c r="B3585" i="16" s="1"/>
  <c r="B3586" i="16" s="1"/>
  <c r="B3587" i="16" s="1"/>
  <c r="B3588" i="16" s="1"/>
  <c r="B3589" i="16" s="1"/>
  <c r="B3590" i="16" s="1"/>
  <c r="B3591" i="16" s="1"/>
  <c r="B3592" i="16" s="1"/>
  <c r="B3593" i="16" s="1"/>
  <c r="B3594" i="16" s="1"/>
  <c r="B3595" i="16" s="1"/>
  <c r="B3596" i="16" s="1"/>
  <c r="B3597" i="16" s="1"/>
  <c r="B3598" i="16" s="1"/>
  <c r="B3599" i="16" s="1"/>
  <c r="B3600" i="16" s="1"/>
  <c r="B3601" i="16" s="1"/>
  <c r="B3602" i="16" s="1"/>
  <c r="B3603" i="16" s="1"/>
  <c r="B3604" i="16" s="1"/>
  <c r="B3605" i="16" s="1"/>
  <c r="B3606" i="16" s="1"/>
  <c r="B3607" i="16" s="1"/>
  <c r="B3608" i="16" s="1"/>
  <c r="B3609" i="16" s="1"/>
  <c r="B3610" i="16" s="1"/>
  <c r="B3611" i="16" s="1"/>
  <c r="B3612" i="16" s="1"/>
  <c r="B3613" i="16" s="1"/>
  <c r="B3614" i="16" s="1"/>
  <c r="B3615" i="16" s="1"/>
  <c r="B3616" i="16" s="1"/>
  <c r="B3617" i="16" s="1"/>
  <c r="B3618" i="16" s="1"/>
  <c r="B3619" i="16" s="1"/>
  <c r="B3620" i="16" s="1"/>
  <c r="B3621" i="16" s="1"/>
  <c r="B3622" i="16" s="1"/>
  <c r="B3623" i="16" s="1"/>
  <c r="B3624" i="16" s="1"/>
  <c r="B3625" i="16" s="1"/>
  <c r="B3626" i="16" s="1"/>
  <c r="B3627" i="16" s="1"/>
  <c r="B3628" i="16" s="1"/>
  <c r="B3629" i="16" s="1"/>
  <c r="B3630" i="16" s="1"/>
  <c r="B3631" i="16" s="1"/>
  <c r="B3632" i="16" s="1"/>
  <c r="B3633" i="16" s="1"/>
  <c r="B3634" i="16" s="1"/>
  <c r="B3635" i="16" s="1"/>
  <c r="B3636" i="16" s="1"/>
  <c r="B3637" i="16" s="1"/>
  <c r="B3638" i="16" s="1"/>
  <c r="B3639" i="16" s="1"/>
  <c r="B3640" i="16" s="1"/>
  <c r="B3641" i="16" s="1"/>
  <c r="B3642" i="16" s="1"/>
  <c r="B3643" i="16" s="1"/>
  <c r="B3644" i="16" s="1"/>
  <c r="B3645" i="16" s="1"/>
  <c r="B3646" i="16" s="1"/>
  <c r="B3647" i="16" s="1"/>
  <c r="B3648" i="16" s="1"/>
  <c r="B3649" i="16" s="1"/>
  <c r="B3650" i="16" s="1"/>
  <c r="B3651" i="16" s="1"/>
  <c r="B3652" i="16" s="1"/>
  <c r="B3653" i="16" s="1"/>
  <c r="B3654" i="16" s="1"/>
  <c r="B3655" i="16" s="1"/>
  <c r="B3656" i="16" s="1"/>
  <c r="B3657" i="16" s="1"/>
  <c r="B3658" i="16" s="1"/>
  <c r="B3659" i="16" s="1"/>
  <c r="B3660" i="16" s="1"/>
  <c r="B3661" i="16" s="1"/>
  <c r="B3662" i="16" s="1"/>
  <c r="B3663" i="16" s="1"/>
  <c r="B3664" i="16" s="1"/>
  <c r="B3665" i="16" s="1"/>
  <c r="B3666" i="16" s="1"/>
  <c r="B3667" i="16" s="1"/>
  <c r="B3668" i="16" s="1"/>
  <c r="B3669" i="16" s="1"/>
  <c r="B3670" i="16" s="1"/>
  <c r="B3671" i="16" s="1"/>
  <c r="B3672" i="16" s="1"/>
  <c r="B3673" i="16" s="1"/>
  <c r="B3674" i="16" s="1"/>
  <c r="B3675" i="16" s="1"/>
  <c r="B3676" i="16" s="1"/>
  <c r="B3677" i="16" s="1"/>
  <c r="B3678" i="16" s="1"/>
  <c r="B3679" i="16" s="1"/>
  <c r="B3680" i="16" s="1"/>
  <c r="B3681" i="16" s="1"/>
  <c r="B3682" i="16" s="1"/>
  <c r="B3683" i="16" s="1"/>
  <c r="B3684" i="16" s="1"/>
  <c r="B3685" i="16" s="1"/>
  <c r="B3686" i="16" s="1"/>
  <c r="B3687" i="16" s="1"/>
  <c r="B3688" i="16" s="1"/>
  <c r="B3689" i="16" s="1"/>
  <c r="B3690" i="16" s="1"/>
  <c r="B3691" i="16" s="1"/>
  <c r="B3692" i="16" s="1"/>
  <c r="B3693" i="16" s="1"/>
  <c r="B3694" i="16" s="1"/>
  <c r="B3695" i="16" s="1"/>
  <c r="B3696" i="16" s="1"/>
  <c r="B3697" i="16" s="1"/>
  <c r="B3698" i="16" s="1"/>
  <c r="B3699" i="16" s="1"/>
  <c r="B3700" i="16" s="1"/>
  <c r="B3701" i="16" s="1"/>
  <c r="B3702" i="16" s="1"/>
  <c r="B3703" i="16" s="1"/>
  <c r="B3704" i="16" s="1"/>
  <c r="B3705" i="16" s="1"/>
  <c r="B3706" i="16" s="1"/>
  <c r="B3707" i="16" s="1"/>
  <c r="B3708" i="16" s="1"/>
  <c r="B3709" i="16" s="1"/>
  <c r="B3710" i="16" s="1"/>
  <c r="B3711" i="16" s="1"/>
  <c r="B3712" i="16" s="1"/>
  <c r="B3713" i="16" s="1"/>
  <c r="B3714" i="16" s="1"/>
  <c r="B3715" i="16" s="1"/>
  <c r="B3716" i="16" s="1"/>
  <c r="B3717" i="16" s="1"/>
  <c r="B3718" i="16" s="1"/>
  <c r="B3719" i="16" s="1"/>
  <c r="B3720" i="16" s="1"/>
  <c r="B3721" i="16" s="1"/>
  <c r="B3722" i="16" s="1"/>
  <c r="B3723" i="16" s="1"/>
  <c r="B3724" i="16" s="1"/>
  <c r="B3725" i="16" s="1"/>
  <c r="B3726" i="16" s="1"/>
  <c r="B3727" i="16" s="1"/>
  <c r="B3728" i="16" s="1"/>
  <c r="B3729" i="16" s="1"/>
  <c r="B3730" i="16" s="1"/>
  <c r="B3731" i="16" s="1"/>
  <c r="B3732" i="16" s="1"/>
  <c r="B3733" i="16" s="1"/>
  <c r="B3734" i="16" s="1"/>
  <c r="B3735" i="16" s="1"/>
  <c r="B3736" i="16" s="1"/>
  <c r="B3737" i="16" s="1"/>
  <c r="B3738" i="16" s="1"/>
  <c r="B3739" i="16" s="1"/>
  <c r="B3740" i="16" s="1"/>
  <c r="B3741" i="16" s="1"/>
  <c r="B3742" i="16" s="1"/>
  <c r="B3743" i="16" s="1"/>
  <c r="B3744" i="16" s="1"/>
  <c r="B3745" i="16" s="1"/>
  <c r="B3746" i="16" s="1"/>
  <c r="B3747" i="16" s="1"/>
  <c r="B3748" i="16" s="1"/>
  <c r="B3749" i="16" s="1"/>
  <c r="B3750" i="16" s="1"/>
  <c r="B3751" i="16" s="1"/>
  <c r="B3752" i="16" s="1"/>
  <c r="B3753" i="16" s="1"/>
  <c r="B3754" i="16" s="1"/>
  <c r="B3755" i="16" s="1"/>
  <c r="B3756" i="16" s="1"/>
  <c r="B3757" i="16" s="1"/>
  <c r="B3758" i="16" s="1"/>
  <c r="B3759" i="16" s="1"/>
  <c r="B3760" i="16" s="1"/>
  <c r="B3761" i="16" s="1"/>
  <c r="B3762" i="16" s="1"/>
  <c r="B3763" i="16" s="1"/>
  <c r="B3764" i="16" s="1"/>
  <c r="B3765" i="16" s="1"/>
  <c r="B3766" i="16" s="1"/>
  <c r="B3767" i="16" s="1"/>
  <c r="B3768" i="16" s="1"/>
  <c r="B3769" i="16" s="1"/>
  <c r="B3770" i="16" s="1"/>
  <c r="B3771" i="16" s="1"/>
  <c r="B3772" i="16" s="1"/>
  <c r="B3773" i="16" s="1"/>
  <c r="B3774" i="16" s="1"/>
  <c r="B3775" i="16" s="1"/>
  <c r="B3776" i="16" s="1"/>
  <c r="B3777" i="16" s="1"/>
  <c r="B3778" i="16" s="1"/>
  <c r="B3779" i="16" s="1"/>
  <c r="B3780" i="16" s="1"/>
  <c r="B3781" i="16" s="1"/>
  <c r="B3782" i="16" s="1"/>
  <c r="B3783" i="16" s="1"/>
  <c r="B3784" i="16" s="1"/>
  <c r="B3785" i="16" s="1"/>
  <c r="B3786" i="16" s="1"/>
  <c r="B3787" i="16" s="1"/>
  <c r="B3788" i="16" s="1"/>
  <c r="B3789" i="16" s="1"/>
  <c r="B3790" i="16" s="1"/>
  <c r="B3791" i="16" s="1"/>
  <c r="B3792" i="16" s="1"/>
  <c r="B3793" i="16" s="1"/>
  <c r="B3794" i="16" s="1"/>
  <c r="B3795" i="16" s="1"/>
  <c r="B3796" i="16" s="1"/>
  <c r="B3797" i="16" s="1"/>
  <c r="B3798" i="16" s="1"/>
  <c r="B3799" i="16" s="1"/>
  <c r="B3800" i="16" s="1"/>
  <c r="B3801" i="16" s="1"/>
  <c r="B3802" i="16" s="1"/>
  <c r="B3803" i="16" s="1"/>
  <c r="B3804" i="16" s="1"/>
  <c r="B3805" i="16" s="1"/>
  <c r="B3806" i="16" s="1"/>
  <c r="B3807" i="16" s="1"/>
  <c r="B3808" i="16" s="1"/>
  <c r="B3809" i="16" s="1"/>
  <c r="B3810" i="16" s="1"/>
  <c r="B3811" i="16" s="1"/>
  <c r="B3812" i="16" s="1"/>
  <c r="B3813" i="16" s="1"/>
  <c r="B3814" i="16" s="1"/>
  <c r="B3815" i="16" s="1"/>
  <c r="B3816" i="16" s="1"/>
  <c r="B3817" i="16" s="1"/>
  <c r="B3818" i="16" s="1"/>
  <c r="B3819" i="16" s="1"/>
  <c r="B3820" i="16" s="1"/>
  <c r="B3821" i="16" s="1"/>
  <c r="B3822" i="16" s="1"/>
  <c r="B3823" i="16" s="1"/>
  <c r="B3824" i="16" s="1"/>
  <c r="B3825" i="16" s="1"/>
  <c r="B3826" i="16" s="1"/>
  <c r="B3827" i="16" s="1"/>
  <c r="B3828" i="16" s="1"/>
  <c r="B3829" i="16" s="1"/>
  <c r="B3830" i="16" s="1"/>
  <c r="B3831" i="16" s="1"/>
  <c r="B3832" i="16" s="1"/>
  <c r="B3833" i="16" s="1"/>
  <c r="B3834" i="16" s="1"/>
  <c r="B3835" i="16" s="1"/>
  <c r="B3836" i="16" s="1"/>
  <c r="B3837" i="16" s="1"/>
  <c r="B3838" i="16" s="1"/>
  <c r="B3839" i="16" s="1"/>
  <c r="B3840" i="16" s="1"/>
  <c r="B3841" i="16" s="1"/>
  <c r="B3842" i="16" s="1"/>
  <c r="B3843" i="16" s="1"/>
  <c r="B3844" i="16" s="1"/>
  <c r="B3845" i="16" s="1"/>
  <c r="S44" i="16"/>
  <c r="S46" i="16" l="1"/>
  <c r="S45" i="16"/>
  <c r="C41" i="16"/>
  <c r="E24" i="3"/>
  <c r="S47" i="16" l="1"/>
  <c r="C34" i="16"/>
  <c r="C33" i="16"/>
  <c r="C32" i="16"/>
  <c r="C36" i="16" s="1"/>
  <c r="C26" i="16"/>
  <c r="C25" i="16"/>
  <c r="C22" i="16"/>
  <c r="C21" i="16"/>
  <c r="C12" i="16"/>
  <c r="C10" i="16"/>
  <c r="C9" i="16"/>
  <c r="C8" i="16"/>
  <c r="C11" i="16" s="1"/>
  <c r="A47" i="16"/>
  <c r="A46" i="16"/>
  <c r="A45" i="16"/>
  <c r="A44" i="16"/>
  <c r="C29" i="16"/>
  <c r="C6" i="16"/>
  <c r="C40" i="16" s="1"/>
  <c r="C5" i="16"/>
  <c r="C4" i="16"/>
  <c r="C3" i="16"/>
  <c r="S48" i="16" l="1"/>
  <c r="A48" i="16"/>
  <c r="C16" i="16"/>
  <c r="G44" i="16"/>
  <c r="C18" i="16"/>
  <c r="C39" i="16"/>
  <c r="G46" i="16"/>
  <c r="C14" i="16"/>
  <c r="C37" i="16"/>
  <c r="C38" i="16" s="1"/>
  <c r="G45" i="16"/>
  <c r="G47" i="16"/>
  <c r="G48" i="16" l="1"/>
  <c r="D48" i="16"/>
  <c r="S49" i="16"/>
  <c r="A49" i="16"/>
  <c r="D49" i="16" s="1"/>
  <c r="D44" i="16"/>
  <c r="D46" i="16"/>
  <c r="C15" i="16"/>
  <c r="F47" i="16" s="1"/>
  <c r="D47" i="16"/>
  <c r="D45" i="16"/>
  <c r="F44" i="16" l="1"/>
  <c r="F45" i="16"/>
  <c r="F48" i="16"/>
  <c r="F46" i="16"/>
  <c r="F49" i="16"/>
  <c r="S50" i="16"/>
  <c r="A50" i="16"/>
  <c r="G49" i="16"/>
  <c r="G50" i="16" l="1"/>
  <c r="F50" i="16"/>
  <c r="D50" i="16"/>
  <c r="S51" i="16"/>
  <c r="A51" i="16"/>
  <c r="G51" i="16" l="1"/>
  <c r="D51" i="16"/>
  <c r="F51" i="16"/>
  <c r="A52" i="16"/>
  <c r="S52" i="16"/>
  <c r="G52" i="16" l="1"/>
  <c r="F52" i="16"/>
  <c r="D52" i="16"/>
  <c r="A53" i="16"/>
  <c r="S53" i="16"/>
  <c r="S54" i="16" l="1"/>
  <c r="A54" i="16"/>
  <c r="G53" i="16"/>
  <c r="D53" i="16"/>
  <c r="F53" i="16"/>
  <c r="D54" i="16" l="1"/>
  <c r="G54" i="16"/>
  <c r="F54" i="16"/>
  <c r="S55" i="16"/>
  <c r="A55" i="16"/>
  <c r="S56" i="16" l="1"/>
  <c r="A56" i="16"/>
  <c r="F55" i="16"/>
  <c r="G55" i="16"/>
  <c r="D55" i="16"/>
  <c r="G56" i="16" l="1"/>
  <c r="D56" i="16"/>
  <c r="F56" i="16"/>
  <c r="S57" i="16"/>
  <c r="A57" i="16"/>
  <c r="F57" i="16" l="1"/>
  <c r="G57" i="16"/>
  <c r="D57" i="16"/>
  <c r="S58" i="16"/>
  <c r="A58" i="16"/>
  <c r="A59" i="16" l="1"/>
  <c r="S59" i="16"/>
  <c r="D58" i="16"/>
  <c r="G58" i="16"/>
  <c r="F58" i="16"/>
  <c r="S60" i="16" l="1"/>
  <c r="A60" i="16"/>
  <c r="F59" i="16"/>
  <c r="D59" i="16"/>
  <c r="G59" i="16"/>
  <c r="S61" i="16" l="1"/>
  <c r="A61" i="16"/>
  <c r="D60" i="16"/>
  <c r="G60" i="16"/>
  <c r="F60" i="16"/>
  <c r="A62" i="16" l="1"/>
  <c r="S62" i="16"/>
  <c r="G61" i="16"/>
  <c r="D61" i="16"/>
  <c r="F61" i="16"/>
  <c r="S63" i="16" l="1"/>
  <c r="A63" i="16"/>
  <c r="G62" i="16"/>
  <c r="F62" i="16"/>
  <c r="D62" i="16"/>
  <c r="D63" i="16" l="1"/>
  <c r="G63" i="16"/>
  <c r="F63" i="16"/>
  <c r="A64" i="16"/>
  <c r="S64" i="16"/>
  <c r="S65" i="16" l="1"/>
  <c r="A65" i="16"/>
  <c r="D64" i="16"/>
  <c r="F64" i="16"/>
  <c r="G64" i="16"/>
  <c r="S66" i="16" l="1"/>
  <c r="A66" i="16"/>
  <c r="D65" i="16"/>
  <c r="G65" i="16"/>
  <c r="F65" i="16"/>
  <c r="A67" i="16" l="1"/>
  <c r="S67" i="16"/>
  <c r="G66" i="16"/>
  <c r="D66" i="16"/>
  <c r="F66" i="16"/>
  <c r="S68" i="16" l="1"/>
  <c r="A68" i="16"/>
  <c r="D67" i="16"/>
  <c r="G67" i="16"/>
  <c r="F67" i="16"/>
  <c r="D68" i="16" l="1"/>
  <c r="G68" i="16"/>
  <c r="F68" i="16"/>
  <c r="A69" i="16"/>
  <c r="S69" i="16"/>
  <c r="S70" i="16" l="1"/>
  <c r="A70" i="16"/>
  <c r="G69" i="16"/>
  <c r="D69" i="16"/>
  <c r="F69" i="16"/>
  <c r="D70" i="16" l="1"/>
  <c r="F70" i="16"/>
  <c r="G70" i="16"/>
  <c r="A71" i="16"/>
  <c r="S71" i="16"/>
  <c r="G71" i="16" l="1"/>
  <c r="D71" i="16"/>
  <c r="F71" i="16"/>
  <c r="S72" i="16"/>
  <c r="A72" i="16"/>
  <c r="F72" i="16" l="1"/>
  <c r="D72" i="16"/>
  <c r="G72" i="16"/>
  <c r="S73" i="16"/>
  <c r="A73" i="16"/>
  <c r="S74" i="16" l="1"/>
  <c r="A74" i="16"/>
  <c r="G73" i="16"/>
  <c r="F73" i="16"/>
  <c r="D73" i="16"/>
  <c r="D74" i="16" l="1"/>
  <c r="G74" i="16"/>
  <c r="F74" i="16"/>
  <c r="S75" i="16"/>
  <c r="A75" i="16"/>
  <c r="D75" i="16" l="1"/>
  <c r="G75" i="16"/>
  <c r="F75" i="16"/>
  <c r="S76" i="16"/>
  <c r="A76" i="16"/>
  <c r="F76" i="16" l="1"/>
  <c r="D76" i="16"/>
  <c r="G76" i="16"/>
  <c r="S77" i="16"/>
  <c r="A77" i="16"/>
  <c r="S78" i="16" l="1"/>
  <c r="A78" i="16"/>
  <c r="G77" i="16"/>
  <c r="F77" i="16"/>
  <c r="D77" i="16"/>
  <c r="G78" i="16" l="1"/>
  <c r="F78" i="16"/>
  <c r="D78" i="16"/>
  <c r="S79" i="16"/>
  <c r="A79" i="16"/>
  <c r="A80" i="16" l="1"/>
  <c r="S80" i="16"/>
  <c r="F79" i="16"/>
  <c r="G79" i="16"/>
  <c r="D79" i="16"/>
  <c r="D80" i="16" l="1"/>
  <c r="G80" i="16"/>
  <c r="F80" i="16"/>
  <c r="S81" i="16"/>
  <c r="A81" i="16"/>
  <c r="S82" i="16" l="1"/>
  <c r="A82" i="16"/>
  <c r="G81" i="16"/>
  <c r="F81" i="16"/>
  <c r="D81" i="16"/>
  <c r="D82" i="16" l="1"/>
  <c r="G82" i="16"/>
  <c r="F82" i="16"/>
  <c r="S83" i="16"/>
  <c r="A83" i="16"/>
  <c r="G83" i="16" l="1"/>
  <c r="F83" i="16"/>
  <c r="D83" i="16"/>
  <c r="A84" i="16"/>
  <c r="S84" i="16"/>
  <c r="S85" i="16" l="1"/>
  <c r="A85" i="16"/>
  <c r="D84" i="16"/>
  <c r="F84" i="16"/>
  <c r="G84" i="16"/>
  <c r="D85" i="16" l="1"/>
  <c r="G85" i="16"/>
  <c r="F85" i="16"/>
  <c r="A86" i="16"/>
  <c r="S86" i="16"/>
  <c r="D86" i="16" l="1"/>
  <c r="G86" i="16"/>
  <c r="F86" i="16"/>
  <c r="S87" i="16"/>
  <c r="A87" i="16"/>
  <c r="D87" i="16" l="1"/>
  <c r="G87" i="16"/>
  <c r="F87" i="16"/>
  <c r="S88" i="16"/>
  <c r="A88" i="16"/>
  <c r="A89" i="16" l="1"/>
  <c r="S89" i="16"/>
  <c r="F88" i="16"/>
  <c r="D88" i="16"/>
  <c r="G88" i="16"/>
  <c r="A90" i="16" l="1"/>
  <c r="S90" i="16"/>
  <c r="F89" i="16"/>
  <c r="D89" i="16"/>
  <c r="G89" i="16"/>
  <c r="A91" i="16" l="1"/>
  <c r="S91" i="16"/>
  <c r="G90" i="16"/>
  <c r="F90" i="16"/>
  <c r="D90" i="16"/>
  <c r="F91" i="16" l="1"/>
  <c r="G91" i="16"/>
  <c r="D91" i="16"/>
  <c r="A92" i="16"/>
  <c r="S92" i="16"/>
  <c r="A93" i="16" l="1"/>
  <c r="S93" i="16"/>
  <c r="G92" i="16"/>
  <c r="D92" i="16"/>
  <c r="F92" i="16"/>
  <c r="F93" i="16" l="1"/>
  <c r="D93" i="16"/>
  <c r="G93" i="16"/>
  <c r="S94" i="16"/>
  <c r="A94" i="16"/>
  <c r="S95" i="16" l="1"/>
  <c r="A95" i="16"/>
  <c r="D94" i="16"/>
  <c r="F94" i="16"/>
  <c r="G94" i="16"/>
  <c r="D95" i="16" l="1"/>
  <c r="F95" i="16"/>
  <c r="G95" i="16"/>
  <c r="S96" i="16"/>
  <c r="A96" i="16"/>
  <c r="S97" i="16" l="1"/>
  <c r="A97" i="16"/>
  <c r="G96" i="16"/>
  <c r="D96" i="16"/>
  <c r="F96" i="16"/>
  <c r="D97" i="16" l="1"/>
  <c r="G97" i="16"/>
  <c r="F97" i="16"/>
  <c r="S98" i="16"/>
  <c r="A98" i="16"/>
  <c r="D98" i="16" l="1"/>
  <c r="F98" i="16"/>
  <c r="G98" i="16"/>
  <c r="S99" i="16"/>
  <c r="A99" i="16"/>
  <c r="A100" i="16" l="1"/>
  <c r="S100" i="16"/>
  <c r="F99" i="16"/>
  <c r="D99" i="16"/>
  <c r="G99" i="16"/>
  <c r="G100" i="16" l="1"/>
  <c r="F100" i="16"/>
  <c r="D100" i="16"/>
  <c r="S101" i="16"/>
  <c r="A101" i="16"/>
  <c r="G101" i="16" l="1"/>
  <c r="D101" i="16"/>
  <c r="F101" i="16"/>
  <c r="S102" i="16"/>
  <c r="A102" i="16"/>
  <c r="G102" i="16" l="1"/>
  <c r="F102" i="16"/>
  <c r="D102" i="16"/>
  <c r="A103" i="16"/>
  <c r="S103" i="16"/>
  <c r="D103" i="16" l="1"/>
  <c r="G103" i="16"/>
  <c r="F103" i="16"/>
  <c r="A104" i="16"/>
  <c r="S104" i="16"/>
  <c r="S105" i="16" l="1"/>
  <c r="A105" i="16"/>
  <c r="F104" i="16"/>
  <c r="G104" i="16"/>
  <c r="D104" i="16"/>
  <c r="F105" i="16" l="1"/>
  <c r="G105" i="16"/>
  <c r="D105" i="16"/>
  <c r="S106" i="16"/>
  <c r="A106" i="16"/>
  <c r="S107" i="16" l="1"/>
  <c r="A107" i="16"/>
  <c r="F106" i="16"/>
  <c r="D106" i="16"/>
  <c r="G106" i="16"/>
  <c r="S108" i="16" l="1"/>
  <c r="A108" i="16"/>
  <c r="D107" i="16"/>
  <c r="F107" i="16"/>
  <c r="G107" i="16"/>
  <c r="F108" i="16" l="1"/>
  <c r="G108" i="16"/>
  <c r="D108" i="16"/>
  <c r="S109" i="16"/>
  <c r="A109" i="16"/>
  <c r="S110" i="16" l="1"/>
  <c r="A110" i="16"/>
  <c r="F109" i="16"/>
  <c r="G109" i="16"/>
  <c r="D109" i="16"/>
  <c r="D110" i="16" l="1"/>
  <c r="G110" i="16"/>
  <c r="F110" i="16"/>
  <c r="S111" i="16"/>
  <c r="A111" i="16"/>
  <c r="D111" i="16" l="1"/>
  <c r="G111" i="16"/>
  <c r="F111" i="16"/>
  <c r="S112" i="16"/>
  <c r="A112" i="16"/>
  <c r="S113" i="16" l="1"/>
  <c r="A113" i="16"/>
  <c r="G112" i="16"/>
  <c r="D112" i="16"/>
  <c r="F112" i="16"/>
  <c r="G113" i="16" l="1"/>
  <c r="D113" i="16"/>
  <c r="F113" i="16"/>
  <c r="S114" i="16"/>
  <c r="A114" i="16"/>
  <c r="S115" i="16" l="1"/>
  <c r="A115" i="16"/>
  <c r="D114" i="16"/>
  <c r="F114" i="16"/>
  <c r="G114" i="16"/>
  <c r="F115" i="16" l="1"/>
  <c r="G115" i="16"/>
  <c r="D115" i="16"/>
  <c r="S116" i="16"/>
  <c r="A116" i="16"/>
  <c r="S117" i="16" l="1"/>
  <c r="A117" i="16"/>
  <c r="D116" i="16"/>
  <c r="F116" i="16"/>
  <c r="G116" i="16"/>
  <c r="G117" i="16" l="1"/>
  <c r="F117" i="16"/>
  <c r="D117" i="16"/>
  <c r="S118" i="16"/>
  <c r="A118" i="16"/>
  <c r="D118" i="16" l="1"/>
  <c r="G118" i="16"/>
  <c r="F118" i="16"/>
  <c r="A119" i="16"/>
  <c r="S119" i="16"/>
  <c r="S120" i="16" l="1"/>
  <c r="A120" i="16"/>
  <c r="G119" i="16"/>
  <c r="D119" i="16"/>
  <c r="F119" i="16"/>
  <c r="F120" i="16" l="1"/>
  <c r="G120" i="16"/>
  <c r="D120" i="16"/>
  <c r="S121" i="16"/>
  <c r="A121" i="16"/>
  <c r="S122" i="16" l="1"/>
  <c r="A122" i="16"/>
  <c r="G121" i="16"/>
  <c r="D121" i="16"/>
  <c r="F121" i="16"/>
  <c r="F122" i="16" l="1"/>
  <c r="D122" i="16"/>
  <c r="G122" i="16"/>
  <c r="A123" i="16"/>
  <c r="S123" i="16"/>
  <c r="A124" i="16" l="1"/>
  <c r="S124" i="16"/>
  <c r="F123" i="16"/>
  <c r="D123" i="16"/>
  <c r="G123" i="16"/>
  <c r="F124" i="16" l="1"/>
  <c r="D124" i="16"/>
  <c r="G124" i="16"/>
  <c r="S125" i="16"/>
  <c r="A125" i="16"/>
  <c r="A126" i="16" l="1"/>
  <c r="S126" i="16"/>
  <c r="G125" i="16"/>
  <c r="F125" i="16"/>
  <c r="D125" i="16"/>
  <c r="S127" i="16" l="1"/>
  <c r="A127" i="16"/>
  <c r="D126" i="16"/>
  <c r="F126" i="16"/>
  <c r="G126" i="16"/>
  <c r="G127" i="16" l="1"/>
  <c r="F127" i="16"/>
  <c r="D127" i="16"/>
  <c r="A128" i="16"/>
  <c r="S128" i="16"/>
  <c r="F128" i="16" l="1"/>
  <c r="G128" i="16"/>
  <c r="D128" i="16"/>
  <c r="S129" i="16"/>
  <c r="A129" i="16"/>
  <c r="S130" i="16" l="1"/>
  <c r="A130" i="16"/>
  <c r="D129" i="16"/>
  <c r="G129" i="16"/>
  <c r="F129" i="16"/>
  <c r="D130" i="16" l="1"/>
  <c r="F130" i="16"/>
  <c r="G130" i="16"/>
  <c r="S131" i="16"/>
  <c r="A131" i="16"/>
  <c r="F131" i="16" l="1"/>
  <c r="D131" i="16"/>
  <c r="G131" i="16"/>
  <c r="S132" i="16"/>
  <c r="A132" i="16"/>
  <c r="F132" i="16" l="1"/>
  <c r="G132" i="16"/>
  <c r="D132" i="16"/>
  <c r="S133" i="16"/>
  <c r="A133" i="16"/>
  <c r="S134" i="16" l="1"/>
  <c r="A134" i="16"/>
  <c r="G133" i="16"/>
  <c r="D133" i="16"/>
  <c r="F133" i="16"/>
  <c r="D134" i="16" l="1"/>
  <c r="F134" i="16"/>
  <c r="G134" i="16"/>
  <c r="S135" i="16"/>
  <c r="A135" i="16"/>
  <c r="F135" i="16" l="1"/>
  <c r="G135" i="16"/>
  <c r="D135" i="16"/>
  <c r="A136" i="16"/>
  <c r="S136" i="16"/>
  <c r="S137" i="16" l="1"/>
  <c r="A137" i="16"/>
  <c r="G136" i="16"/>
  <c r="F136" i="16"/>
  <c r="D136" i="16"/>
  <c r="S138" i="16" l="1"/>
  <c r="A138" i="16"/>
  <c r="G137" i="16"/>
  <c r="F137" i="16"/>
  <c r="D137" i="16"/>
  <c r="D138" i="16" l="1"/>
  <c r="G138" i="16"/>
  <c r="F138" i="16"/>
  <c r="S139" i="16"/>
  <c r="A139" i="16"/>
  <c r="F139" i="16" l="1"/>
  <c r="G139" i="16"/>
  <c r="D139" i="16"/>
  <c r="S140" i="16"/>
  <c r="A140" i="16"/>
  <c r="F140" i="16" l="1"/>
  <c r="G140" i="16"/>
  <c r="D140" i="16"/>
  <c r="A141" i="16"/>
  <c r="S141" i="16"/>
  <c r="D141" i="16" l="1"/>
  <c r="F141" i="16"/>
  <c r="G141" i="16"/>
  <c r="S142" i="16"/>
  <c r="A142" i="16"/>
  <c r="G142" i="16" l="1"/>
  <c r="D142" i="16"/>
  <c r="F142" i="16"/>
  <c r="S143" i="16"/>
  <c r="A143" i="16"/>
  <c r="G143" i="16" l="1"/>
  <c r="D143" i="16"/>
  <c r="F143" i="16"/>
  <c r="S144" i="16"/>
  <c r="A144" i="16"/>
  <c r="F144" i="16" l="1"/>
  <c r="G144" i="16"/>
  <c r="D144" i="16"/>
  <c r="A145" i="16"/>
  <c r="S145" i="16"/>
  <c r="S146" i="16" l="1"/>
  <c r="A146" i="16"/>
  <c r="F145" i="16"/>
  <c r="D145" i="16"/>
  <c r="G145" i="16"/>
  <c r="D146" i="16" l="1"/>
  <c r="G146" i="16"/>
  <c r="F146" i="16"/>
  <c r="S147" i="16"/>
  <c r="A147" i="16"/>
  <c r="D147" i="16" l="1"/>
  <c r="G147" i="16"/>
  <c r="F147" i="16"/>
  <c r="S148" i="16"/>
  <c r="A148" i="16"/>
  <c r="S149" i="16" l="1"/>
  <c r="A149" i="16"/>
  <c r="G148" i="16"/>
  <c r="F148" i="16"/>
  <c r="D148" i="16"/>
  <c r="D149" i="16" l="1"/>
  <c r="F149" i="16"/>
  <c r="G149" i="16"/>
  <c r="S150" i="16"/>
  <c r="A150" i="16"/>
  <c r="D150" i="16" l="1"/>
  <c r="G150" i="16"/>
  <c r="F150" i="16"/>
  <c r="S151" i="16"/>
  <c r="A151" i="16"/>
  <c r="F151" i="16" l="1"/>
  <c r="D151" i="16"/>
  <c r="G151" i="16"/>
  <c r="S152" i="16"/>
  <c r="A152" i="16"/>
  <c r="G152" i="16" l="1"/>
  <c r="F152" i="16"/>
  <c r="D152" i="16"/>
  <c r="S153" i="16"/>
  <c r="A153" i="16"/>
  <c r="S154" i="16" l="1"/>
  <c r="A154" i="16"/>
  <c r="G153" i="16"/>
  <c r="D153" i="16"/>
  <c r="F153" i="16"/>
  <c r="G154" i="16" l="1"/>
  <c r="D154" i="16"/>
  <c r="F154" i="16"/>
  <c r="S155" i="16"/>
  <c r="A155" i="16"/>
  <c r="S156" i="16" l="1"/>
  <c r="A156" i="16"/>
  <c r="G155" i="16"/>
  <c r="D155" i="16"/>
  <c r="F155" i="16"/>
  <c r="G156" i="16" l="1"/>
  <c r="D156" i="16"/>
  <c r="F156" i="16"/>
  <c r="S157" i="16"/>
  <c r="A157" i="16"/>
  <c r="S158" i="16" l="1"/>
  <c r="A158" i="16"/>
  <c r="D157" i="16"/>
  <c r="G157" i="16"/>
  <c r="F157" i="16"/>
  <c r="G158" i="16" l="1"/>
  <c r="F158" i="16"/>
  <c r="D158" i="16"/>
  <c r="A159" i="16"/>
  <c r="S159" i="16"/>
  <c r="S160" i="16" l="1"/>
  <c r="A160" i="16"/>
  <c r="G159" i="16"/>
  <c r="D159" i="16"/>
  <c r="F159" i="16"/>
  <c r="F160" i="16" l="1"/>
  <c r="G160" i="16"/>
  <c r="D160" i="16"/>
  <c r="S161" i="16"/>
  <c r="A161" i="16"/>
  <c r="A162" i="16" l="1"/>
  <c r="S162" i="16"/>
  <c r="D161" i="16"/>
  <c r="F161" i="16"/>
  <c r="G161" i="16"/>
  <c r="F162" i="16" l="1"/>
  <c r="D162" i="16"/>
  <c r="G162" i="16"/>
  <c r="S163" i="16"/>
  <c r="A163" i="16"/>
  <c r="S164" i="16" l="1"/>
  <c r="A164" i="16"/>
  <c r="F163" i="16"/>
  <c r="G163" i="16"/>
  <c r="D163" i="16"/>
  <c r="S165" i="16" l="1"/>
  <c r="A165" i="16"/>
  <c r="D164" i="16"/>
  <c r="F164" i="16"/>
  <c r="G164" i="16"/>
  <c r="D165" i="16" l="1"/>
  <c r="G165" i="16"/>
  <c r="F165" i="16"/>
  <c r="S166" i="16"/>
  <c r="A166" i="16"/>
  <c r="D166" i="16" l="1"/>
  <c r="G166" i="16"/>
  <c r="F166" i="16"/>
  <c r="A167" i="16"/>
  <c r="S167" i="16"/>
  <c r="F167" i="16" l="1"/>
  <c r="D167" i="16"/>
  <c r="G167" i="16"/>
  <c r="S168" i="16"/>
  <c r="A168" i="16"/>
  <c r="G168" i="16" l="1"/>
  <c r="D168" i="16"/>
  <c r="F168" i="16"/>
  <c r="S169" i="16"/>
  <c r="A169" i="16"/>
  <c r="G169" i="16" l="1"/>
  <c r="D169" i="16"/>
  <c r="F169" i="16"/>
  <c r="S170" i="16"/>
  <c r="A170" i="16"/>
  <c r="F170" i="16" l="1"/>
  <c r="D170" i="16"/>
  <c r="G170" i="16"/>
  <c r="S171" i="16"/>
  <c r="A171" i="16"/>
  <c r="D171" i="16" l="1"/>
  <c r="F171" i="16"/>
  <c r="G171" i="16"/>
  <c r="S172" i="16"/>
  <c r="A172" i="16"/>
  <c r="S173" i="16" l="1"/>
  <c r="A173" i="16"/>
  <c r="F172" i="16"/>
  <c r="D172" i="16"/>
  <c r="G172" i="16"/>
  <c r="D173" i="16" l="1"/>
  <c r="G173" i="16"/>
  <c r="F173" i="16"/>
  <c r="A174" i="16"/>
  <c r="S174" i="16"/>
  <c r="D174" i="16" l="1"/>
  <c r="F174" i="16"/>
  <c r="G174" i="16"/>
  <c r="S175" i="16"/>
  <c r="A175" i="16"/>
  <c r="F175" i="16" l="1"/>
  <c r="D175" i="16"/>
  <c r="G175" i="16"/>
  <c r="A176" i="16"/>
  <c r="S176" i="16"/>
  <c r="A177" i="16" l="1"/>
  <c r="S177" i="16"/>
  <c r="G176" i="16"/>
  <c r="D176" i="16"/>
  <c r="F176" i="16"/>
  <c r="S178" i="16" l="1"/>
  <c r="A178" i="16"/>
  <c r="G177" i="16"/>
  <c r="F177" i="16"/>
  <c r="D177" i="16"/>
  <c r="D178" i="16" l="1"/>
  <c r="G178" i="16"/>
  <c r="F178" i="16"/>
  <c r="S179" i="16"/>
  <c r="A179" i="16"/>
  <c r="S180" i="16" l="1"/>
  <c r="A180" i="16"/>
  <c r="G179" i="16"/>
  <c r="D179" i="16"/>
  <c r="F179" i="16"/>
  <c r="G180" i="16" l="1"/>
  <c r="F180" i="16"/>
  <c r="D180" i="16"/>
  <c r="A181" i="16"/>
  <c r="S181" i="16"/>
  <c r="D181" i="16" l="1"/>
  <c r="G181" i="16"/>
  <c r="F181" i="16"/>
  <c r="S182" i="16"/>
  <c r="A182" i="16"/>
  <c r="F182" i="16" l="1"/>
  <c r="D182" i="16"/>
  <c r="G182" i="16"/>
  <c r="A183" i="16"/>
  <c r="S183" i="16"/>
  <c r="S184" i="16" l="1"/>
  <c r="A184" i="16"/>
  <c r="F183" i="16"/>
  <c r="D183" i="16"/>
  <c r="G183" i="16"/>
  <c r="F184" i="16" l="1"/>
  <c r="D184" i="16"/>
  <c r="G184" i="16"/>
  <c r="A185" i="16"/>
  <c r="S185" i="16"/>
  <c r="D185" i="16" l="1"/>
  <c r="F185" i="16"/>
  <c r="G185" i="16"/>
  <c r="S186" i="16"/>
  <c r="A186" i="16"/>
  <c r="S187" i="16" l="1"/>
  <c r="A187" i="16"/>
  <c r="D186" i="16"/>
  <c r="G186" i="16"/>
  <c r="F186" i="16"/>
  <c r="D187" i="16" l="1"/>
  <c r="G187" i="16"/>
  <c r="F187" i="16"/>
  <c r="S188" i="16"/>
  <c r="A188" i="16"/>
  <c r="S189" i="16" l="1"/>
  <c r="A189" i="16"/>
  <c r="G188" i="16"/>
  <c r="D188" i="16"/>
  <c r="F188" i="16"/>
  <c r="D189" i="16" l="1"/>
  <c r="F189" i="16"/>
  <c r="G189" i="16"/>
  <c r="A190" i="16"/>
  <c r="S190" i="16"/>
  <c r="D190" i="16" l="1"/>
  <c r="F190" i="16"/>
  <c r="G190" i="16"/>
  <c r="S191" i="16"/>
  <c r="A191" i="16"/>
  <c r="G191" i="16" l="1"/>
  <c r="F191" i="16"/>
  <c r="D191" i="16"/>
  <c r="S192" i="16"/>
  <c r="A192" i="16"/>
  <c r="A193" i="16" l="1"/>
  <c r="S193" i="16"/>
  <c r="F192" i="16"/>
  <c r="G192" i="16"/>
  <c r="D192" i="16"/>
  <c r="S194" i="16" l="1"/>
  <c r="A194" i="16"/>
  <c r="D193" i="16"/>
  <c r="F193" i="16"/>
  <c r="G193" i="16"/>
  <c r="G194" i="16" l="1"/>
  <c r="F194" i="16"/>
  <c r="D194" i="16"/>
  <c r="S195" i="16"/>
  <c r="A195" i="16"/>
  <c r="G195" i="16" l="1"/>
  <c r="F195" i="16"/>
  <c r="D195" i="16"/>
  <c r="S196" i="16"/>
  <c r="A196" i="16"/>
  <c r="S197" i="16" l="1"/>
  <c r="A197" i="16"/>
  <c r="G196" i="16"/>
  <c r="F196" i="16"/>
  <c r="D196" i="16"/>
  <c r="A198" i="16" l="1"/>
  <c r="S198" i="16"/>
  <c r="G197" i="16"/>
  <c r="D197" i="16"/>
  <c r="F197" i="16"/>
  <c r="D198" i="16" l="1"/>
  <c r="G198" i="16"/>
  <c r="F198" i="16"/>
  <c r="A199" i="16"/>
  <c r="S199" i="16"/>
  <c r="F199" i="16" l="1"/>
  <c r="D199" i="16"/>
  <c r="G199" i="16"/>
  <c r="S200" i="16"/>
  <c r="A200" i="16"/>
  <c r="G200" i="16" l="1"/>
  <c r="D200" i="16"/>
  <c r="F200" i="16"/>
  <c r="S201" i="16"/>
  <c r="A201" i="16"/>
  <c r="S202" i="16" l="1"/>
  <c r="A202" i="16"/>
  <c r="F201" i="16"/>
  <c r="D201" i="16"/>
  <c r="G201" i="16"/>
  <c r="G202" i="16" l="1"/>
  <c r="D202" i="16"/>
  <c r="F202" i="16"/>
  <c r="S203" i="16"/>
  <c r="A203" i="16"/>
  <c r="S204" i="16" l="1"/>
  <c r="A204" i="16"/>
  <c r="F203" i="16"/>
  <c r="D203" i="16"/>
  <c r="G203" i="16"/>
  <c r="G204" i="16" l="1"/>
  <c r="F204" i="16"/>
  <c r="D204" i="16"/>
  <c r="S205" i="16"/>
  <c r="A205" i="16"/>
  <c r="S206" i="16" l="1"/>
  <c r="A206" i="16"/>
  <c r="F205" i="16"/>
  <c r="D205" i="16"/>
  <c r="G205" i="16"/>
  <c r="G206" i="16" l="1"/>
  <c r="F206" i="16"/>
  <c r="D206" i="16"/>
  <c r="S207" i="16"/>
  <c r="A207" i="16"/>
  <c r="D207" i="16" l="1"/>
  <c r="F207" i="16"/>
  <c r="G207" i="16"/>
  <c r="S208" i="16"/>
  <c r="A208" i="16"/>
  <c r="S209" i="16" l="1"/>
  <c r="A209" i="16"/>
  <c r="F208" i="16"/>
  <c r="D208" i="16"/>
  <c r="G208" i="16"/>
  <c r="G209" i="16" l="1"/>
  <c r="F209" i="16"/>
  <c r="D209" i="16"/>
  <c r="S210" i="16"/>
  <c r="A210" i="16"/>
  <c r="G210" i="16" l="1"/>
  <c r="F210" i="16"/>
  <c r="D210" i="16"/>
  <c r="S211" i="16"/>
  <c r="A211" i="16"/>
  <c r="G211" i="16" l="1"/>
  <c r="D211" i="16"/>
  <c r="F211" i="16"/>
  <c r="S212" i="16"/>
  <c r="A212" i="16"/>
  <c r="G212" i="16" l="1"/>
  <c r="D212" i="16"/>
  <c r="F212" i="16"/>
  <c r="S213" i="16"/>
  <c r="A213" i="16"/>
  <c r="D213" i="16" l="1"/>
  <c r="F213" i="16"/>
  <c r="G213" i="16"/>
  <c r="S214" i="16"/>
  <c r="A214" i="16"/>
  <c r="G214" i="16" l="1"/>
  <c r="D214" i="16"/>
  <c r="F214" i="16"/>
  <c r="A215" i="16"/>
  <c r="S215" i="16"/>
  <c r="F215" i="16" l="1"/>
  <c r="D215" i="16"/>
  <c r="G215" i="16"/>
  <c r="S216" i="16"/>
  <c r="A216" i="16"/>
  <c r="F216" i="16" l="1"/>
  <c r="D216" i="16"/>
  <c r="G216" i="16"/>
  <c r="S217" i="16"/>
  <c r="A217" i="16"/>
  <c r="A218" i="16" l="1"/>
  <c r="S218" i="16"/>
  <c r="G217" i="16"/>
  <c r="F217" i="16"/>
  <c r="D217" i="16"/>
  <c r="S219" i="16" l="1"/>
  <c r="A219" i="16"/>
  <c r="G218" i="16"/>
  <c r="F218" i="16"/>
  <c r="D218" i="16"/>
  <c r="D219" i="16" l="1"/>
  <c r="G219" i="16"/>
  <c r="F219" i="16"/>
  <c r="S220" i="16"/>
  <c r="A220" i="16"/>
  <c r="S221" i="16" l="1"/>
  <c r="A221" i="16"/>
  <c r="G220" i="16"/>
  <c r="F220" i="16"/>
  <c r="D220" i="16"/>
  <c r="G221" i="16" l="1"/>
  <c r="F221" i="16"/>
  <c r="D221" i="16"/>
  <c r="S222" i="16"/>
  <c r="A222" i="16"/>
  <c r="S223" i="16" l="1"/>
  <c r="A223" i="16"/>
  <c r="G222" i="16"/>
  <c r="F222" i="16"/>
  <c r="D222" i="16"/>
  <c r="D223" i="16" l="1"/>
  <c r="G223" i="16"/>
  <c r="F223" i="16"/>
  <c r="S224" i="16"/>
  <c r="A224" i="16"/>
  <c r="S225" i="16" l="1"/>
  <c r="A225" i="16"/>
  <c r="G224" i="16"/>
  <c r="D224" i="16"/>
  <c r="F224" i="16"/>
  <c r="S226" i="16" l="1"/>
  <c r="A226" i="16"/>
  <c r="D225" i="16"/>
  <c r="G225" i="16"/>
  <c r="F225" i="16"/>
  <c r="S227" i="16" l="1"/>
  <c r="A227" i="16"/>
  <c r="D226" i="16"/>
  <c r="F226" i="16"/>
  <c r="G226" i="16"/>
  <c r="S228" i="16" l="1"/>
  <c r="A228" i="16"/>
  <c r="F227" i="16"/>
  <c r="G227" i="16"/>
  <c r="D227" i="16"/>
  <c r="F228" i="16" l="1"/>
  <c r="D228" i="16"/>
  <c r="G228" i="16"/>
  <c r="S229" i="16"/>
  <c r="A229" i="16"/>
  <c r="S230" i="16" l="1"/>
  <c r="A230" i="16"/>
  <c r="D229" i="16"/>
  <c r="F229" i="16"/>
  <c r="G229" i="16"/>
  <c r="D230" i="16" l="1"/>
  <c r="G230" i="16"/>
  <c r="F230" i="16"/>
  <c r="A231" i="16"/>
  <c r="S231" i="16"/>
  <c r="A232" i="16" l="1"/>
  <c r="S232" i="16"/>
  <c r="D231" i="16"/>
  <c r="F231" i="16"/>
  <c r="G231" i="16"/>
  <c r="F232" i="16" l="1"/>
  <c r="D232" i="16"/>
  <c r="G232" i="16"/>
  <c r="S233" i="16"/>
  <c r="A233" i="16"/>
  <c r="G233" i="16" l="1"/>
  <c r="F233" i="16"/>
  <c r="D233" i="16"/>
  <c r="A234" i="16"/>
  <c r="S234" i="16"/>
  <c r="G234" i="16" l="1"/>
  <c r="F234" i="16"/>
  <c r="D234" i="16"/>
  <c r="S235" i="16"/>
  <c r="A235" i="16"/>
  <c r="G235" i="16" l="1"/>
  <c r="D235" i="16"/>
  <c r="F235" i="16"/>
  <c r="S236" i="16"/>
  <c r="A236" i="16"/>
  <c r="S237" i="16" l="1"/>
  <c r="A237" i="16"/>
  <c r="G236" i="16"/>
  <c r="D236" i="16"/>
  <c r="F236" i="16"/>
  <c r="D237" i="16" l="1"/>
  <c r="F237" i="16"/>
  <c r="G237" i="16"/>
  <c r="S238" i="16"/>
  <c r="A238" i="16"/>
  <c r="S239" i="16" l="1"/>
  <c r="A239" i="16"/>
  <c r="F238" i="16"/>
  <c r="D238" i="16"/>
  <c r="G238" i="16"/>
  <c r="F239" i="16" l="1"/>
  <c r="D239" i="16"/>
  <c r="G239" i="16"/>
  <c r="S240" i="16"/>
  <c r="A240" i="16"/>
  <c r="A241" i="16" l="1"/>
  <c r="S241" i="16"/>
  <c r="D240" i="16"/>
  <c r="F240" i="16"/>
  <c r="G240" i="16"/>
  <c r="D241" i="16" l="1"/>
  <c r="G241" i="16"/>
  <c r="F241" i="16"/>
  <c r="S242" i="16"/>
  <c r="A242" i="16"/>
  <c r="S243" i="16" l="1"/>
  <c r="A243" i="16"/>
  <c r="D242" i="16"/>
  <c r="F242" i="16"/>
  <c r="G242" i="16"/>
  <c r="S244" i="16" l="1"/>
  <c r="A244" i="16"/>
  <c r="F243" i="16"/>
  <c r="G243" i="16"/>
  <c r="D243" i="16"/>
  <c r="A245" i="16" l="1"/>
  <c r="S245" i="16"/>
  <c r="G244" i="16"/>
  <c r="D244" i="16"/>
  <c r="F244" i="16"/>
  <c r="G245" i="16" l="1"/>
  <c r="F245" i="16"/>
  <c r="D245" i="16"/>
  <c r="S246" i="16"/>
  <c r="A246" i="16"/>
  <c r="S247" i="16" l="1"/>
  <c r="A247" i="16"/>
  <c r="G246" i="16"/>
  <c r="D246" i="16"/>
  <c r="F246" i="16"/>
  <c r="D247" i="16" l="1"/>
  <c r="G247" i="16"/>
  <c r="F247" i="16"/>
  <c r="S248" i="16"/>
  <c r="A248" i="16"/>
  <c r="F248" i="16" l="1"/>
  <c r="D248" i="16"/>
  <c r="G248" i="16"/>
  <c r="A249" i="16"/>
  <c r="S249" i="16"/>
  <c r="D249" i="16" l="1"/>
  <c r="G249" i="16"/>
  <c r="F249" i="16"/>
  <c r="S250" i="16"/>
  <c r="A250" i="16"/>
  <c r="S251" i="16" l="1"/>
  <c r="A251" i="16"/>
  <c r="G250" i="16"/>
  <c r="F250" i="16"/>
  <c r="D250" i="16"/>
  <c r="G251" i="16" l="1"/>
  <c r="F251" i="16"/>
  <c r="D251" i="16"/>
  <c r="S252" i="16"/>
  <c r="A252" i="16"/>
  <c r="A253" i="16" l="1"/>
  <c r="S253" i="16"/>
  <c r="D252" i="16"/>
  <c r="G252" i="16"/>
  <c r="F252" i="16"/>
  <c r="S254" i="16" l="1"/>
  <c r="A254" i="16"/>
  <c r="F253" i="16"/>
  <c r="D253" i="16"/>
  <c r="G253" i="16"/>
  <c r="G254" i="16" l="1"/>
  <c r="D254" i="16"/>
  <c r="F254" i="16"/>
  <c r="S255" i="16"/>
  <c r="A255" i="16"/>
  <c r="F255" i="16" l="1"/>
  <c r="G255" i="16"/>
  <c r="D255" i="16"/>
  <c r="S256" i="16"/>
  <c r="A256" i="16"/>
  <c r="G256" i="16" l="1"/>
  <c r="F256" i="16"/>
  <c r="D256" i="16"/>
  <c r="S257" i="16"/>
  <c r="A257" i="16"/>
  <c r="G257" i="16" l="1"/>
  <c r="F257" i="16"/>
  <c r="D257" i="16"/>
  <c r="S258" i="16"/>
  <c r="A258" i="16"/>
  <c r="S259" i="16" l="1"/>
  <c r="A259" i="16"/>
  <c r="D258" i="16"/>
  <c r="G258" i="16"/>
  <c r="F258" i="16"/>
  <c r="G259" i="16" l="1"/>
  <c r="F259" i="16"/>
  <c r="D259" i="16"/>
  <c r="A260" i="16"/>
  <c r="S260" i="16"/>
  <c r="G260" i="16" l="1"/>
  <c r="F260" i="16"/>
  <c r="D260" i="16"/>
  <c r="S261" i="16"/>
  <c r="A261" i="16"/>
  <c r="S262" i="16" l="1"/>
  <c r="A262" i="16"/>
  <c r="G261" i="16"/>
  <c r="F261" i="16"/>
  <c r="D261" i="16"/>
  <c r="D262" i="16" l="1"/>
  <c r="G262" i="16"/>
  <c r="F262" i="16"/>
  <c r="A263" i="16"/>
  <c r="S263" i="16"/>
  <c r="G263" i="16" l="1"/>
  <c r="F263" i="16"/>
  <c r="D263" i="16"/>
  <c r="S264" i="16"/>
  <c r="A264" i="16"/>
  <c r="S265" i="16" l="1"/>
  <c r="A265" i="16"/>
  <c r="F264" i="16"/>
  <c r="D264" i="16"/>
  <c r="G264" i="16"/>
  <c r="D265" i="16" l="1"/>
  <c r="G265" i="16"/>
  <c r="F265" i="16"/>
  <c r="A266" i="16"/>
  <c r="S266" i="16"/>
  <c r="D266" i="16" l="1"/>
  <c r="G266" i="16"/>
  <c r="F266" i="16"/>
  <c r="S267" i="16"/>
  <c r="A267" i="16"/>
  <c r="S268" i="16" l="1"/>
  <c r="A268" i="16"/>
  <c r="D267" i="16"/>
  <c r="G267" i="16"/>
  <c r="F267" i="16"/>
  <c r="D268" i="16" l="1"/>
  <c r="F268" i="16"/>
  <c r="G268" i="16"/>
  <c r="S269" i="16"/>
  <c r="A269" i="16"/>
  <c r="G269" i="16" l="1"/>
  <c r="D269" i="16"/>
  <c r="F269" i="16"/>
  <c r="S270" i="16"/>
  <c r="A270" i="16"/>
  <c r="S271" i="16" l="1"/>
  <c r="A271" i="16"/>
  <c r="G270" i="16"/>
  <c r="F270" i="16"/>
  <c r="D270" i="16"/>
  <c r="F271" i="16" l="1"/>
  <c r="D271" i="16"/>
  <c r="G271" i="16"/>
  <c r="A272" i="16"/>
  <c r="S272" i="16"/>
  <c r="S273" i="16" l="1"/>
  <c r="A273" i="16"/>
  <c r="G272" i="16"/>
  <c r="D272" i="16"/>
  <c r="F272" i="16"/>
  <c r="D273" i="16" l="1"/>
  <c r="G273" i="16"/>
  <c r="F273" i="16"/>
  <c r="S274" i="16"/>
  <c r="A274" i="16"/>
  <c r="G274" i="16" l="1"/>
  <c r="F274" i="16"/>
  <c r="D274" i="16"/>
  <c r="S275" i="16"/>
  <c r="A275" i="16"/>
  <c r="F275" i="16" l="1"/>
  <c r="D275" i="16"/>
  <c r="G275" i="16"/>
  <c r="A276" i="16"/>
  <c r="S276" i="16"/>
  <c r="S277" i="16" l="1"/>
  <c r="A277" i="16"/>
  <c r="F276" i="16"/>
  <c r="D276" i="16"/>
  <c r="G276" i="16"/>
  <c r="D277" i="16" l="1"/>
  <c r="G277" i="16"/>
  <c r="F277" i="16"/>
  <c r="S278" i="16"/>
  <c r="A278" i="16"/>
  <c r="A279" i="16" l="1"/>
  <c r="S279" i="16"/>
  <c r="D278" i="16"/>
  <c r="G278" i="16"/>
  <c r="F278" i="16"/>
  <c r="D279" i="16" l="1"/>
  <c r="F279" i="16"/>
  <c r="G279" i="16"/>
  <c r="A280" i="16"/>
  <c r="S280" i="16"/>
  <c r="G280" i="16" l="1"/>
  <c r="D280" i="16"/>
  <c r="F280" i="16"/>
  <c r="A281" i="16"/>
  <c r="S281" i="16"/>
  <c r="D281" i="16" l="1"/>
  <c r="G281" i="16"/>
  <c r="F281" i="16"/>
  <c r="A282" i="16"/>
  <c r="S282" i="16"/>
  <c r="D282" i="16" l="1"/>
  <c r="F282" i="16"/>
  <c r="G282" i="16"/>
  <c r="S283" i="16"/>
  <c r="A283" i="16"/>
  <c r="D283" i="16" l="1"/>
  <c r="G283" i="16"/>
  <c r="F283" i="16"/>
  <c r="S284" i="16"/>
  <c r="A284" i="16"/>
  <c r="S285" i="16" l="1"/>
  <c r="A285" i="16"/>
  <c r="G284" i="16"/>
  <c r="D284" i="16"/>
  <c r="F284" i="16"/>
  <c r="F285" i="16" l="1"/>
  <c r="D285" i="16"/>
  <c r="G285" i="16"/>
  <c r="S286" i="16"/>
  <c r="A286" i="16"/>
  <c r="A287" i="16" l="1"/>
  <c r="S287" i="16"/>
  <c r="D286" i="16"/>
  <c r="G286" i="16"/>
  <c r="F286" i="16"/>
  <c r="F287" i="16" l="1"/>
  <c r="D287" i="16"/>
  <c r="G287" i="16"/>
  <c r="A288" i="16"/>
  <c r="S288" i="16"/>
  <c r="D288" i="16" l="1"/>
  <c r="F288" i="16"/>
  <c r="G288" i="16"/>
  <c r="A289" i="16"/>
  <c r="S289" i="16"/>
  <c r="S290" i="16" l="1"/>
  <c r="A290" i="16"/>
  <c r="G289" i="16"/>
  <c r="F289" i="16"/>
  <c r="D289" i="16"/>
  <c r="G290" i="16" l="1"/>
  <c r="D290" i="16"/>
  <c r="F290" i="16"/>
  <c r="S291" i="16"/>
  <c r="A291" i="16"/>
  <c r="D291" i="16" l="1"/>
  <c r="G291" i="16"/>
  <c r="F291" i="16"/>
  <c r="S292" i="16"/>
  <c r="A292" i="16"/>
  <c r="D292" i="16" l="1"/>
  <c r="G292" i="16"/>
  <c r="F292" i="16"/>
  <c r="S293" i="16"/>
  <c r="A293" i="16"/>
  <c r="S294" i="16" l="1"/>
  <c r="A294" i="16"/>
  <c r="D293" i="16"/>
  <c r="F293" i="16"/>
  <c r="G293" i="16"/>
  <c r="D294" i="16" l="1"/>
  <c r="F294" i="16"/>
  <c r="G294" i="16"/>
  <c r="A295" i="16"/>
  <c r="S295" i="16"/>
  <c r="A296" i="16" l="1"/>
  <c r="S296" i="16"/>
  <c r="D295" i="16"/>
  <c r="G295" i="16"/>
  <c r="F295" i="16"/>
  <c r="G296" i="16" l="1"/>
  <c r="D296" i="16"/>
  <c r="F296" i="16"/>
  <c r="S297" i="16"/>
  <c r="A297" i="16"/>
  <c r="S298" i="16" l="1"/>
  <c r="A298" i="16"/>
  <c r="D297" i="16"/>
  <c r="G297" i="16"/>
  <c r="F297" i="16"/>
  <c r="G298" i="16" l="1"/>
  <c r="F298" i="16"/>
  <c r="D298" i="16"/>
  <c r="S299" i="16"/>
  <c r="A299" i="16"/>
  <c r="G299" i="16" l="1"/>
  <c r="D299" i="16"/>
  <c r="F299" i="16"/>
  <c r="A300" i="16"/>
  <c r="S300" i="16"/>
  <c r="G300" i="16" l="1"/>
  <c r="F300" i="16"/>
  <c r="D300" i="16"/>
  <c r="S301" i="16"/>
  <c r="A301" i="16"/>
  <c r="A302" i="16" l="1"/>
  <c r="S302" i="16"/>
  <c r="D301" i="16"/>
  <c r="F301" i="16"/>
  <c r="G301" i="16"/>
  <c r="S303" i="16" l="1"/>
  <c r="A303" i="16"/>
  <c r="G302" i="16"/>
  <c r="D302" i="16"/>
  <c r="F302" i="16"/>
  <c r="F303" i="16" l="1"/>
  <c r="D303" i="16"/>
  <c r="G303" i="16"/>
  <c r="S304" i="16"/>
  <c r="A304" i="16"/>
  <c r="F304" i="16" l="1"/>
  <c r="D304" i="16"/>
  <c r="G304" i="16"/>
  <c r="S305" i="16"/>
  <c r="A305" i="16"/>
  <c r="S306" i="16" l="1"/>
  <c r="A306" i="16"/>
  <c r="F305" i="16"/>
  <c r="G305" i="16"/>
  <c r="D305" i="16"/>
  <c r="D306" i="16" l="1"/>
  <c r="F306" i="16"/>
  <c r="G306" i="16"/>
  <c r="S307" i="16"/>
  <c r="A307" i="16"/>
  <c r="D307" i="16" l="1"/>
  <c r="G307" i="16"/>
  <c r="F307" i="16"/>
  <c r="S308" i="16"/>
  <c r="A308" i="16"/>
  <c r="S309" i="16" l="1"/>
  <c r="A309" i="16"/>
  <c r="G308" i="16"/>
  <c r="F308" i="16"/>
  <c r="D308" i="16"/>
  <c r="D309" i="16" l="1"/>
  <c r="F309" i="16"/>
  <c r="G309" i="16"/>
  <c r="S310" i="16"/>
  <c r="A310" i="16"/>
  <c r="A311" i="16" l="1"/>
  <c r="S311" i="16"/>
  <c r="D310" i="16"/>
  <c r="G310" i="16"/>
  <c r="F310" i="16"/>
  <c r="S312" i="16" l="1"/>
  <c r="A312" i="16"/>
  <c r="F311" i="16"/>
  <c r="G311" i="16"/>
  <c r="D311" i="16"/>
  <c r="F312" i="16" l="1"/>
  <c r="D312" i="16"/>
  <c r="G312" i="16"/>
  <c r="S313" i="16"/>
  <c r="A313" i="16"/>
  <c r="S314" i="16" l="1"/>
  <c r="A314" i="16"/>
  <c r="D313" i="16"/>
  <c r="G313" i="16"/>
  <c r="F313" i="16"/>
  <c r="G314" i="16" l="1"/>
  <c r="F314" i="16"/>
  <c r="D314" i="16"/>
  <c r="S315" i="16"/>
  <c r="A315" i="16"/>
  <c r="S316" i="16" l="1"/>
  <c r="A316" i="16"/>
  <c r="F315" i="16"/>
  <c r="D315" i="16"/>
  <c r="G315" i="16"/>
  <c r="G316" i="16" l="1"/>
  <c r="F316" i="16"/>
  <c r="D316" i="16"/>
  <c r="S317" i="16"/>
  <c r="A317" i="16"/>
  <c r="D317" i="16" l="1"/>
  <c r="G317" i="16"/>
  <c r="F317" i="16"/>
  <c r="A318" i="16"/>
  <c r="S318" i="16"/>
  <c r="F318" i="16" l="1"/>
  <c r="G318" i="16"/>
  <c r="D318" i="16"/>
  <c r="S319" i="16"/>
  <c r="A319" i="16"/>
  <c r="D319" i="16" l="1"/>
  <c r="F319" i="16"/>
  <c r="G319" i="16"/>
  <c r="S320" i="16"/>
  <c r="A320" i="16"/>
  <c r="G320" i="16" l="1"/>
  <c r="F320" i="16"/>
  <c r="D320" i="16"/>
  <c r="S321" i="16"/>
  <c r="A321" i="16"/>
  <c r="G321" i="16" l="1"/>
  <c r="F321" i="16"/>
  <c r="D321" i="16"/>
  <c r="S322" i="16"/>
  <c r="A322" i="16"/>
  <c r="D322" i="16" l="1"/>
  <c r="G322" i="16"/>
  <c r="F322" i="16"/>
  <c r="A323" i="16"/>
  <c r="S323" i="16"/>
  <c r="S324" i="16" l="1"/>
  <c r="A324" i="16"/>
  <c r="G323" i="16"/>
  <c r="D323" i="16"/>
  <c r="F323" i="16"/>
  <c r="G324" i="16" l="1"/>
  <c r="F324" i="16"/>
  <c r="D324" i="16"/>
  <c r="S325" i="16"/>
  <c r="A325" i="16"/>
  <c r="S326" i="16" l="1"/>
  <c r="A326" i="16"/>
  <c r="D325" i="16"/>
  <c r="F325" i="16"/>
  <c r="G325" i="16"/>
  <c r="D326" i="16" l="1"/>
  <c r="F326" i="16"/>
  <c r="G326" i="16"/>
  <c r="S327" i="16"/>
  <c r="A327" i="16"/>
  <c r="S328" i="16" l="1"/>
  <c r="A328" i="16"/>
  <c r="F327" i="16"/>
  <c r="D327" i="16"/>
  <c r="G327" i="16"/>
  <c r="G328" i="16" l="1"/>
  <c r="D328" i="16"/>
  <c r="F328" i="16"/>
  <c r="S329" i="16"/>
  <c r="A329" i="16"/>
  <c r="G329" i="16" l="1"/>
  <c r="F329" i="16"/>
  <c r="D329" i="16"/>
  <c r="A330" i="16"/>
  <c r="S330" i="16"/>
  <c r="S331" i="16" l="1"/>
  <c r="A331" i="16"/>
  <c r="F330" i="16"/>
  <c r="D330" i="16"/>
  <c r="G330" i="16"/>
  <c r="F331" i="16" l="1"/>
  <c r="D331" i="16"/>
  <c r="G331" i="16"/>
  <c r="S332" i="16"/>
  <c r="A332" i="16"/>
  <c r="A333" i="16" l="1"/>
  <c r="S333" i="16"/>
  <c r="G332" i="16"/>
  <c r="F332" i="16"/>
  <c r="D332" i="16"/>
  <c r="S334" i="16" l="1"/>
  <c r="A334" i="16"/>
  <c r="G333" i="16"/>
  <c r="F333" i="16"/>
  <c r="D333" i="16"/>
  <c r="G334" i="16" l="1"/>
  <c r="D334" i="16"/>
  <c r="F334" i="16"/>
  <c r="A335" i="16"/>
  <c r="S335" i="16"/>
  <c r="F335" i="16" l="1"/>
  <c r="G335" i="16"/>
  <c r="D335" i="16"/>
  <c r="S336" i="16"/>
  <c r="A336" i="16"/>
  <c r="F336" i="16" l="1"/>
  <c r="G336" i="16"/>
  <c r="D336" i="16"/>
  <c r="S337" i="16"/>
  <c r="A337" i="16"/>
  <c r="D337" i="16" l="1"/>
  <c r="G337" i="16"/>
  <c r="F337" i="16"/>
  <c r="S338" i="16"/>
  <c r="A338" i="16"/>
  <c r="S339" i="16" l="1"/>
  <c r="A339" i="16"/>
  <c r="D338" i="16"/>
  <c r="G338" i="16"/>
  <c r="F338" i="16"/>
  <c r="F339" i="16" l="1"/>
  <c r="D339" i="16"/>
  <c r="G339" i="16"/>
  <c r="S340" i="16"/>
  <c r="A340" i="16"/>
  <c r="F340" i="16" l="1"/>
  <c r="D340" i="16"/>
  <c r="G340" i="16"/>
  <c r="A341" i="16"/>
  <c r="S341" i="16"/>
  <c r="G341" i="16" l="1"/>
  <c r="D341" i="16"/>
  <c r="F341" i="16"/>
  <c r="S342" i="16"/>
  <c r="A342" i="16"/>
  <c r="S343" i="16" l="1"/>
  <c r="A343" i="16"/>
  <c r="G342" i="16"/>
  <c r="F342" i="16"/>
  <c r="D342" i="16"/>
  <c r="S344" i="16" l="1"/>
  <c r="A344" i="16"/>
  <c r="D343" i="16"/>
  <c r="G343" i="16"/>
  <c r="F343" i="16"/>
  <c r="G344" i="16" l="1"/>
  <c r="D344" i="16"/>
  <c r="F344" i="16"/>
  <c r="S345" i="16"/>
  <c r="A345" i="16"/>
  <c r="D345" i="16" l="1"/>
  <c r="G345" i="16"/>
  <c r="F345" i="16"/>
  <c r="S346" i="16"/>
  <c r="A346" i="16"/>
  <c r="S347" i="16" l="1"/>
  <c r="A347" i="16"/>
  <c r="G346" i="16"/>
  <c r="F346" i="16"/>
  <c r="D346" i="16"/>
  <c r="G347" i="16" l="1"/>
  <c r="F347" i="16"/>
  <c r="D347" i="16"/>
  <c r="S348" i="16"/>
  <c r="A348" i="16"/>
  <c r="G348" i="16" l="1"/>
  <c r="F348" i="16"/>
  <c r="D348" i="16"/>
  <c r="S349" i="16"/>
  <c r="A349" i="16"/>
  <c r="G349" i="16" l="1"/>
  <c r="D349" i="16"/>
  <c r="F349" i="16"/>
  <c r="S350" i="16"/>
  <c r="A350" i="16"/>
  <c r="G350" i="16" l="1"/>
  <c r="D350" i="16"/>
  <c r="F350" i="16"/>
  <c r="A351" i="16"/>
  <c r="S351" i="16"/>
  <c r="S352" i="16" l="1"/>
  <c r="A352" i="16"/>
  <c r="F351" i="16"/>
  <c r="D351" i="16"/>
  <c r="G351" i="16"/>
  <c r="G352" i="16" l="1"/>
  <c r="D352" i="16"/>
  <c r="F352" i="16"/>
  <c r="S353" i="16"/>
  <c r="A353" i="16"/>
  <c r="G353" i="16" l="1"/>
  <c r="F353" i="16"/>
  <c r="D353" i="16"/>
  <c r="A354" i="16"/>
  <c r="S354" i="16"/>
  <c r="S355" i="16" l="1"/>
  <c r="A355" i="16"/>
  <c r="D354" i="16"/>
  <c r="G354" i="16"/>
  <c r="F354" i="16"/>
  <c r="S356" i="16" l="1"/>
  <c r="A356" i="16"/>
  <c r="F355" i="16"/>
  <c r="D355" i="16"/>
  <c r="G355" i="16"/>
  <c r="S357" i="16" l="1"/>
  <c r="A357" i="16"/>
  <c r="F356" i="16"/>
  <c r="D356" i="16"/>
  <c r="G356" i="16"/>
  <c r="G357" i="16" l="1"/>
  <c r="F357" i="16"/>
  <c r="D357" i="16"/>
  <c r="S358" i="16"/>
  <c r="A358" i="16"/>
  <c r="S359" i="16" l="1"/>
  <c r="A359" i="16"/>
  <c r="D358" i="16"/>
  <c r="G358" i="16"/>
  <c r="F358" i="16"/>
  <c r="D359" i="16" l="1"/>
  <c r="G359" i="16"/>
  <c r="F359" i="16"/>
  <c r="S360" i="16"/>
  <c r="A360" i="16"/>
  <c r="F360" i="16" l="1"/>
  <c r="D360" i="16"/>
  <c r="G360" i="16"/>
  <c r="S361" i="16"/>
  <c r="A361" i="16"/>
  <c r="A362" i="16" l="1"/>
  <c r="S362" i="16"/>
  <c r="D361" i="16"/>
  <c r="G361" i="16"/>
  <c r="F361" i="16"/>
  <c r="S363" i="16" l="1"/>
  <c r="A363" i="16"/>
  <c r="G362" i="16"/>
  <c r="F362" i="16"/>
  <c r="D362" i="16"/>
  <c r="D363" i="16" l="1"/>
  <c r="G363" i="16"/>
  <c r="F363" i="16"/>
  <c r="S364" i="16"/>
  <c r="A364" i="16"/>
  <c r="A365" i="16" l="1"/>
  <c r="S365" i="16"/>
  <c r="D364" i="16"/>
  <c r="F364" i="16"/>
  <c r="G364" i="16"/>
  <c r="S366" i="16" l="1"/>
  <c r="A366" i="16"/>
  <c r="D365" i="16"/>
  <c r="G365" i="16"/>
  <c r="F365" i="16"/>
  <c r="A367" i="16" l="1"/>
  <c r="S367" i="16"/>
  <c r="D366" i="16"/>
  <c r="G366" i="16"/>
  <c r="F366" i="16"/>
  <c r="S368" i="16" l="1"/>
  <c r="A368" i="16"/>
  <c r="D367" i="16"/>
  <c r="G367" i="16"/>
  <c r="F367" i="16"/>
  <c r="G368" i="16" l="1"/>
  <c r="D368" i="16"/>
  <c r="F368" i="16"/>
  <c r="S369" i="16"/>
  <c r="A369" i="16"/>
  <c r="D369" i="16" l="1"/>
  <c r="F369" i="16"/>
  <c r="G369" i="16"/>
  <c r="S370" i="16"/>
  <c r="A370" i="16"/>
  <c r="G370" i="16" l="1"/>
  <c r="D370" i="16"/>
  <c r="F370" i="16"/>
  <c r="A371" i="16"/>
  <c r="S371" i="16"/>
  <c r="S372" i="16" l="1"/>
  <c r="A372" i="16"/>
  <c r="G371" i="16"/>
  <c r="D371" i="16"/>
  <c r="F371" i="16"/>
  <c r="G372" i="16" l="1"/>
  <c r="D372" i="16"/>
  <c r="F372" i="16"/>
  <c r="S373" i="16"/>
  <c r="A373" i="16"/>
  <c r="A374" i="16" l="1"/>
  <c r="S374" i="16"/>
  <c r="G373" i="16"/>
  <c r="F373" i="16"/>
  <c r="D373" i="16"/>
  <c r="D374" i="16" l="1"/>
  <c r="G374" i="16"/>
  <c r="F374" i="16"/>
  <c r="A375" i="16"/>
  <c r="S375" i="16"/>
  <c r="F375" i="16" l="1"/>
  <c r="G375" i="16"/>
  <c r="D375" i="16"/>
  <c r="S376" i="16"/>
  <c r="A376" i="16"/>
  <c r="G376" i="16" l="1"/>
  <c r="F376" i="16"/>
  <c r="D376" i="16"/>
  <c r="S377" i="16"/>
  <c r="A377" i="16"/>
  <c r="A378" i="16" l="1"/>
  <c r="S378" i="16"/>
  <c r="D377" i="16"/>
  <c r="G377" i="16"/>
  <c r="F377" i="16"/>
  <c r="S379" i="16" l="1"/>
  <c r="A379" i="16"/>
  <c r="F378" i="16"/>
  <c r="G378" i="16"/>
  <c r="D378" i="16"/>
  <c r="F379" i="16" l="1"/>
  <c r="G379" i="16"/>
  <c r="D379" i="16"/>
  <c r="S380" i="16"/>
  <c r="A380" i="16"/>
  <c r="G380" i="16" l="1"/>
  <c r="F380" i="16"/>
  <c r="D380" i="16"/>
  <c r="S381" i="16"/>
  <c r="A381" i="16"/>
  <c r="S382" i="16" l="1"/>
  <c r="A382" i="16"/>
  <c r="D381" i="16"/>
  <c r="F381" i="16"/>
  <c r="G381" i="16"/>
  <c r="G382" i="16" l="1"/>
  <c r="F382" i="16"/>
  <c r="D382" i="16"/>
  <c r="A383" i="16"/>
  <c r="S383" i="16"/>
  <c r="S384" i="16" l="1"/>
  <c r="A384" i="16"/>
  <c r="F383" i="16"/>
  <c r="D383" i="16"/>
  <c r="G383" i="16"/>
  <c r="D384" i="16" l="1"/>
  <c r="G384" i="16"/>
  <c r="F384" i="16"/>
  <c r="S385" i="16"/>
  <c r="A385" i="16"/>
  <c r="S386" i="16" l="1"/>
  <c r="A386" i="16"/>
  <c r="D385" i="16"/>
  <c r="F385" i="16"/>
  <c r="G385" i="16"/>
  <c r="D386" i="16" l="1"/>
  <c r="G386" i="16"/>
  <c r="F386" i="16"/>
  <c r="S387" i="16"/>
  <c r="A387" i="16"/>
  <c r="G387" i="16" l="1"/>
  <c r="D387" i="16"/>
  <c r="F387" i="16"/>
  <c r="A388" i="16"/>
  <c r="S388" i="16"/>
  <c r="D388" i="16" l="1"/>
  <c r="F388" i="16"/>
  <c r="G388" i="16"/>
  <c r="S389" i="16"/>
  <c r="A389" i="16"/>
  <c r="D389" i="16" l="1"/>
  <c r="F389" i="16"/>
  <c r="G389" i="16"/>
  <c r="A390" i="16"/>
  <c r="S390" i="16"/>
  <c r="F390" i="16" l="1"/>
  <c r="G390" i="16"/>
  <c r="D390" i="16"/>
  <c r="S391" i="16"/>
  <c r="A391" i="16"/>
  <c r="F391" i="16" l="1"/>
  <c r="D391" i="16"/>
  <c r="G391" i="16"/>
  <c r="S392" i="16"/>
  <c r="A392" i="16"/>
  <c r="S393" i="16" l="1"/>
  <c r="A393" i="16"/>
  <c r="F392" i="16"/>
  <c r="D392" i="16"/>
  <c r="G392" i="16"/>
  <c r="A394" i="16" l="1"/>
  <c r="S394" i="16"/>
  <c r="D393" i="16"/>
  <c r="G393" i="16"/>
  <c r="F393" i="16"/>
  <c r="S395" i="16" l="1"/>
  <c r="A395" i="16"/>
  <c r="F394" i="16"/>
  <c r="G394" i="16"/>
  <c r="D394" i="16"/>
  <c r="F395" i="16" l="1"/>
  <c r="D395" i="16"/>
  <c r="G395" i="16"/>
  <c r="S396" i="16"/>
  <c r="A396" i="16"/>
  <c r="G396" i="16" l="1"/>
  <c r="F396" i="16"/>
  <c r="D396" i="16"/>
  <c r="S397" i="16"/>
  <c r="A397" i="16"/>
  <c r="S398" i="16" l="1"/>
  <c r="A398" i="16"/>
  <c r="D397" i="16"/>
  <c r="F397" i="16"/>
  <c r="G397" i="16"/>
  <c r="D398" i="16" l="1"/>
  <c r="F398" i="16"/>
  <c r="G398" i="16"/>
  <c r="S399" i="16"/>
  <c r="A399" i="16"/>
  <c r="F399" i="16" l="1"/>
  <c r="D399" i="16"/>
  <c r="G399" i="16"/>
  <c r="S400" i="16"/>
  <c r="A400" i="16"/>
  <c r="S401" i="16" l="1"/>
  <c r="A401" i="16"/>
  <c r="G400" i="16"/>
  <c r="F400" i="16"/>
  <c r="D400" i="16"/>
  <c r="D401" i="16" l="1"/>
  <c r="G401" i="16"/>
  <c r="F401" i="16"/>
  <c r="A402" i="16"/>
  <c r="S402" i="16"/>
  <c r="F402" i="16" l="1"/>
  <c r="D402" i="16"/>
  <c r="G402" i="16"/>
  <c r="S403" i="16"/>
  <c r="A403" i="16"/>
  <c r="F403" i="16" l="1"/>
  <c r="D403" i="16"/>
  <c r="G403" i="16"/>
  <c r="S404" i="16"/>
  <c r="A404" i="16"/>
  <c r="F404" i="16" l="1"/>
  <c r="D404" i="16"/>
  <c r="G404" i="16"/>
  <c r="A405" i="16"/>
  <c r="S405" i="16"/>
  <c r="G405" i="16" l="1"/>
  <c r="F405" i="16"/>
  <c r="D405" i="16"/>
  <c r="S406" i="16"/>
  <c r="A406" i="16"/>
  <c r="G406" i="16" l="1"/>
  <c r="D406" i="16"/>
  <c r="F406" i="16"/>
  <c r="A407" i="16"/>
  <c r="S407" i="16"/>
  <c r="D407" i="16" l="1"/>
  <c r="G407" i="16"/>
  <c r="F407" i="16"/>
  <c r="S408" i="16"/>
  <c r="A408" i="16"/>
  <c r="S409" i="16" l="1"/>
  <c r="A409" i="16"/>
  <c r="F408" i="16"/>
  <c r="G408" i="16"/>
  <c r="D408" i="16"/>
  <c r="D409" i="16" l="1"/>
  <c r="F409" i="16"/>
  <c r="G409" i="16"/>
  <c r="A410" i="16"/>
  <c r="S410" i="16"/>
  <c r="D410" i="16" l="1"/>
  <c r="F410" i="16"/>
  <c r="G410" i="16"/>
  <c r="S411" i="16"/>
  <c r="A411" i="16"/>
  <c r="S412" i="16" l="1"/>
  <c r="A412" i="16"/>
  <c r="D411" i="16"/>
  <c r="F411" i="16"/>
  <c r="G411" i="16"/>
  <c r="G412" i="16" l="1"/>
  <c r="F412" i="16"/>
  <c r="D412" i="16"/>
  <c r="S413" i="16"/>
  <c r="A413" i="16"/>
  <c r="S414" i="16" l="1"/>
  <c r="A414" i="16"/>
  <c r="G413" i="16"/>
  <c r="F413" i="16"/>
  <c r="D413" i="16"/>
  <c r="D414" i="16" l="1"/>
  <c r="G414" i="16"/>
  <c r="F414" i="16"/>
  <c r="A415" i="16"/>
  <c r="S415" i="16"/>
  <c r="S416" i="16" l="1"/>
  <c r="A416" i="16"/>
  <c r="F415" i="16"/>
  <c r="D415" i="16"/>
  <c r="G415" i="16"/>
  <c r="F416" i="16" l="1"/>
  <c r="G416" i="16"/>
  <c r="D416" i="16"/>
  <c r="S417" i="16"/>
  <c r="A417" i="16"/>
  <c r="A418" i="16" l="1"/>
  <c r="S418" i="16"/>
  <c r="D417" i="16"/>
  <c r="F417" i="16"/>
  <c r="G417" i="16"/>
  <c r="G418" i="16" l="1"/>
  <c r="F418" i="16"/>
  <c r="D418" i="16"/>
  <c r="S419" i="16"/>
  <c r="A419" i="16"/>
  <c r="S420" i="16" l="1"/>
  <c r="A420" i="16"/>
  <c r="F419" i="16"/>
  <c r="D419" i="16"/>
  <c r="G419" i="16"/>
  <c r="G420" i="16" l="1"/>
  <c r="D420" i="16"/>
  <c r="F420" i="16"/>
  <c r="A421" i="16"/>
  <c r="S421" i="16"/>
  <c r="D421" i="16" l="1"/>
  <c r="G421" i="16"/>
  <c r="F421" i="16"/>
  <c r="S422" i="16"/>
  <c r="A422" i="16"/>
  <c r="S423" i="16" l="1"/>
  <c r="A423" i="16"/>
  <c r="G422" i="16"/>
  <c r="D422" i="16"/>
  <c r="F422" i="16"/>
  <c r="S424" i="16" l="1"/>
  <c r="A424" i="16"/>
  <c r="F423" i="16"/>
  <c r="D423" i="16"/>
  <c r="G423" i="16"/>
  <c r="G424" i="16" l="1"/>
  <c r="D424" i="16"/>
  <c r="F424" i="16"/>
  <c r="S425" i="16"/>
  <c r="A425" i="16"/>
  <c r="F425" i="16" l="1"/>
  <c r="D425" i="16"/>
  <c r="G425" i="16"/>
  <c r="A426" i="16"/>
  <c r="S426" i="16"/>
  <c r="G426" i="16" l="1"/>
  <c r="F426" i="16"/>
  <c r="D426" i="16"/>
  <c r="A427" i="16"/>
  <c r="S427" i="16"/>
  <c r="S428" i="16" l="1"/>
  <c r="A428" i="16"/>
  <c r="D427" i="16"/>
  <c r="F427" i="16"/>
  <c r="G427" i="16"/>
  <c r="F428" i="16" l="1"/>
  <c r="G428" i="16"/>
  <c r="D428" i="16"/>
  <c r="S429" i="16"/>
  <c r="A429" i="16"/>
  <c r="S430" i="16" l="1"/>
  <c r="A430" i="16"/>
  <c r="D429" i="16"/>
  <c r="G429" i="16"/>
  <c r="F429" i="16"/>
  <c r="A431" i="16" l="1"/>
  <c r="S431" i="16"/>
  <c r="G430" i="16"/>
  <c r="D430" i="16"/>
  <c r="F430" i="16"/>
  <c r="F431" i="16" l="1"/>
  <c r="D431" i="16"/>
  <c r="G431" i="16"/>
  <c r="S432" i="16"/>
  <c r="A432" i="16"/>
  <c r="F432" i="16" l="1"/>
  <c r="D432" i="16"/>
  <c r="G432" i="16"/>
  <c r="S433" i="16"/>
  <c r="A433" i="16"/>
  <c r="F433" i="16" l="1"/>
  <c r="D433" i="16"/>
  <c r="G433" i="16"/>
  <c r="S434" i="16"/>
  <c r="A434" i="16"/>
  <c r="S435" i="16" l="1"/>
  <c r="A435" i="16"/>
  <c r="D434" i="16"/>
  <c r="G434" i="16"/>
  <c r="F434" i="16"/>
  <c r="S436" i="16" l="1"/>
  <c r="A436" i="16"/>
  <c r="G435" i="16"/>
  <c r="F435" i="16"/>
  <c r="D435" i="16"/>
  <c r="S437" i="16" l="1"/>
  <c r="A437" i="16"/>
  <c r="F436" i="16"/>
  <c r="D436" i="16"/>
  <c r="G436" i="16"/>
  <c r="G437" i="16" l="1"/>
  <c r="F437" i="16"/>
  <c r="D437" i="16"/>
  <c r="A438" i="16"/>
  <c r="S438" i="16"/>
  <c r="D438" i="16" l="1"/>
  <c r="G438" i="16"/>
  <c r="F438" i="16"/>
  <c r="S439" i="16"/>
  <c r="A439" i="16"/>
  <c r="S440" i="16" l="1"/>
  <c r="A440" i="16"/>
  <c r="D439" i="16"/>
  <c r="F439" i="16"/>
  <c r="G439" i="16"/>
  <c r="G440" i="16" l="1"/>
  <c r="F440" i="16"/>
  <c r="D440" i="16"/>
  <c r="S441" i="16"/>
  <c r="A441" i="16"/>
  <c r="D441" i="16" l="1"/>
  <c r="F441" i="16"/>
  <c r="G441" i="16"/>
  <c r="S442" i="16"/>
  <c r="A442" i="16"/>
  <c r="G442" i="16" l="1"/>
  <c r="F442" i="16"/>
  <c r="D442" i="16"/>
  <c r="S443" i="16"/>
  <c r="A443" i="16"/>
  <c r="D443" i="16" l="1"/>
  <c r="F443" i="16"/>
  <c r="G443" i="16"/>
  <c r="S444" i="16"/>
  <c r="A444" i="16"/>
  <c r="S445" i="16" l="1"/>
  <c r="A445" i="16"/>
  <c r="G444" i="16"/>
  <c r="F444" i="16"/>
  <c r="D444" i="16"/>
  <c r="S446" i="16" l="1"/>
  <c r="A446" i="16"/>
  <c r="G445" i="16"/>
  <c r="D445" i="16"/>
  <c r="F445" i="16"/>
  <c r="G446" i="16" l="1"/>
  <c r="F446" i="16"/>
  <c r="D446" i="16"/>
  <c r="S447" i="16"/>
  <c r="A447" i="16"/>
  <c r="S448" i="16" l="1"/>
  <c r="A448" i="16"/>
  <c r="F447" i="16"/>
  <c r="D447" i="16"/>
  <c r="G447" i="16"/>
  <c r="G448" i="16" l="1"/>
  <c r="F448" i="16"/>
  <c r="D448" i="16"/>
  <c r="S449" i="16"/>
  <c r="A449" i="16"/>
  <c r="D449" i="16" l="1"/>
  <c r="F449" i="16"/>
  <c r="G449" i="16"/>
  <c r="S450" i="16"/>
  <c r="A450" i="16"/>
  <c r="A451" i="16" l="1"/>
  <c r="S451" i="16"/>
  <c r="G450" i="16"/>
  <c r="F450" i="16"/>
  <c r="D450" i="16"/>
  <c r="F451" i="16" l="1"/>
  <c r="D451" i="16"/>
  <c r="G451" i="16"/>
  <c r="S452" i="16"/>
  <c r="A452" i="16"/>
  <c r="F452" i="16" l="1"/>
  <c r="D452" i="16"/>
  <c r="G452" i="16"/>
  <c r="S453" i="16"/>
  <c r="A453" i="16"/>
  <c r="D453" i="16" l="1"/>
  <c r="G453" i="16"/>
  <c r="F453" i="16"/>
  <c r="A454" i="16"/>
  <c r="S454" i="16"/>
  <c r="D454" i="16" l="1"/>
  <c r="F454" i="16"/>
  <c r="G454" i="16"/>
  <c r="A455" i="16"/>
  <c r="S455" i="16"/>
  <c r="S456" i="16" l="1"/>
  <c r="A456" i="16"/>
  <c r="D455" i="16"/>
  <c r="F455" i="16"/>
  <c r="G455" i="16"/>
  <c r="G456" i="16" l="1"/>
  <c r="F456" i="16"/>
  <c r="D456" i="16"/>
  <c r="A457" i="16"/>
  <c r="S457" i="16"/>
  <c r="S458" i="16" l="1"/>
  <c r="A458" i="16"/>
  <c r="G457" i="16"/>
  <c r="F457" i="16"/>
  <c r="D457" i="16"/>
  <c r="F458" i="16" l="1"/>
  <c r="G458" i="16"/>
  <c r="D458" i="16"/>
  <c r="S459" i="16"/>
  <c r="A459" i="16"/>
  <c r="A460" i="16" l="1"/>
  <c r="S460" i="16"/>
  <c r="F459" i="16"/>
  <c r="D459" i="16"/>
  <c r="G459" i="16"/>
  <c r="S461" i="16" l="1"/>
  <c r="A461" i="16"/>
  <c r="G460" i="16"/>
  <c r="D460" i="16"/>
  <c r="F460" i="16"/>
  <c r="D461" i="16" l="1"/>
  <c r="G461" i="16"/>
  <c r="F461" i="16"/>
  <c r="A462" i="16"/>
  <c r="S462" i="16"/>
  <c r="S463" i="16" l="1"/>
  <c r="A463" i="16"/>
  <c r="F462" i="16"/>
  <c r="G462" i="16"/>
  <c r="D462" i="16"/>
  <c r="D463" i="16" l="1"/>
  <c r="G463" i="16"/>
  <c r="F463" i="16"/>
  <c r="S464" i="16"/>
  <c r="A464" i="16"/>
  <c r="D464" i="16" l="1"/>
  <c r="G464" i="16"/>
  <c r="F464" i="16"/>
  <c r="S465" i="16"/>
  <c r="A465" i="16"/>
  <c r="S466" i="16" l="1"/>
  <c r="A466" i="16"/>
  <c r="F465" i="16"/>
  <c r="G465" i="16"/>
  <c r="D465" i="16"/>
  <c r="D466" i="16" l="1"/>
  <c r="G466" i="16"/>
  <c r="F466" i="16"/>
  <c r="S467" i="16"/>
  <c r="A467" i="16"/>
  <c r="D467" i="16" l="1"/>
  <c r="F467" i="16"/>
  <c r="G467" i="16"/>
  <c r="S468" i="16"/>
  <c r="A468" i="16"/>
  <c r="D468" i="16" l="1"/>
  <c r="F468" i="16"/>
  <c r="G468" i="16"/>
  <c r="S469" i="16"/>
  <c r="A469" i="16"/>
  <c r="S470" i="16" l="1"/>
  <c r="A470" i="16"/>
  <c r="G469" i="16"/>
  <c r="F469" i="16"/>
  <c r="D469" i="16"/>
  <c r="D470" i="16" l="1"/>
  <c r="G470" i="16"/>
  <c r="F470" i="16"/>
  <c r="S471" i="16"/>
  <c r="A471" i="16"/>
  <c r="S472" i="16" l="1"/>
  <c r="A472" i="16"/>
  <c r="G471" i="16"/>
  <c r="D471" i="16"/>
  <c r="F471" i="16"/>
  <c r="G472" i="16" l="1"/>
  <c r="D472" i="16"/>
  <c r="F472" i="16"/>
  <c r="S473" i="16"/>
  <c r="A473" i="16"/>
  <c r="A474" i="16" l="1"/>
  <c r="S474" i="16"/>
  <c r="D473" i="16"/>
  <c r="F473" i="16"/>
  <c r="G473" i="16"/>
  <c r="S475" i="16" l="1"/>
  <c r="A475" i="16"/>
  <c r="D474" i="16"/>
  <c r="G474" i="16"/>
  <c r="F474" i="16"/>
  <c r="F475" i="16" l="1"/>
  <c r="G475" i="16"/>
  <c r="D475" i="16"/>
  <c r="A476" i="16"/>
  <c r="S476" i="16"/>
  <c r="G476" i="16" l="1"/>
  <c r="D476" i="16"/>
  <c r="F476" i="16"/>
  <c r="S477" i="16"/>
  <c r="A477" i="16"/>
  <c r="D477" i="16" l="1"/>
  <c r="G477" i="16"/>
  <c r="F477" i="16"/>
  <c r="A478" i="16"/>
  <c r="S478" i="16"/>
  <c r="D478" i="16" l="1"/>
  <c r="G478" i="16"/>
  <c r="F478" i="16"/>
  <c r="S479" i="16"/>
  <c r="A479" i="16"/>
  <c r="S480" i="16" l="1"/>
  <c r="A480" i="16"/>
  <c r="G479" i="16"/>
  <c r="F479" i="16"/>
  <c r="D479" i="16"/>
  <c r="F480" i="16" l="1"/>
  <c r="G480" i="16"/>
  <c r="D480" i="16"/>
  <c r="S481" i="16"/>
  <c r="A481" i="16"/>
  <c r="G481" i="16" l="1"/>
  <c r="D481" i="16"/>
  <c r="F481" i="16"/>
  <c r="S482" i="16"/>
  <c r="A482" i="16"/>
  <c r="A483" i="16" l="1"/>
  <c r="S483" i="16"/>
  <c r="D482" i="16"/>
  <c r="G482" i="16"/>
  <c r="F482" i="16"/>
  <c r="G483" i="16" l="1"/>
  <c r="F483" i="16"/>
  <c r="D483" i="16"/>
  <c r="S484" i="16"/>
  <c r="A484" i="16"/>
  <c r="S485" i="16" l="1"/>
  <c r="A485" i="16"/>
  <c r="G484" i="16"/>
  <c r="F484" i="16"/>
  <c r="D484" i="16"/>
  <c r="G485" i="16" l="1"/>
  <c r="D485" i="16"/>
  <c r="F485" i="16"/>
  <c r="S486" i="16"/>
  <c r="A486" i="16"/>
  <c r="A487" i="16" l="1"/>
  <c r="S487" i="16"/>
  <c r="G486" i="16"/>
  <c r="F486" i="16"/>
  <c r="D486" i="16"/>
  <c r="F487" i="16" l="1"/>
  <c r="G487" i="16"/>
  <c r="D487" i="16"/>
  <c r="S488" i="16"/>
  <c r="A488" i="16"/>
  <c r="A489" i="16" l="1"/>
  <c r="S489" i="16"/>
  <c r="D488" i="16"/>
  <c r="F488" i="16"/>
  <c r="G488" i="16"/>
  <c r="G489" i="16" l="1"/>
  <c r="D489" i="16"/>
  <c r="F489" i="16"/>
  <c r="S490" i="16"/>
  <c r="A490" i="16"/>
  <c r="F490" i="16" l="1"/>
  <c r="D490" i="16"/>
  <c r="G490" i="16"/>
  <c r="S491" i="16"/>
  <c r="A491" i="16"/>
  <c r="S492" i="16" l="1"/>
  <c r="A492" i="16"/>
  <c r="D491" i="16"/>
  <c r="G491" i="16"/>
  <c r="F491" i="16"/>
  <c r="F492" i="16" l="1"/>
  <c r="D492" i="16"/>
  <c r="G492" i="16"/>
  <c r="S493" i="16"/>
  <c r="A493" i="16"/>
  <c r="S494" i="16" l="1"/>
  <c r="A494" i="16"/>
  <c r="D493" i="16"/>
  <c r="F493" i="16"/>
  <c r="G493" i="16"/>
  <c r="D494" i="16" l="1"/>
  <c r="G494" i="16"/>
  <c r="F494" i="16"/>
  <c r="A495" i="16"/>
  <c r="S495" i="16"/>
  <c r="S496" i="16" l="1"/>
  <c r="A496" i="16"/>
  <c r="D495" i="16"/>
  <c r="G495" i="16"/>
  <c r="F495" i="16"/>
  <c r="F496" i="16" l="1"/>
  <c r="G496" i="16"/>
  <c r="D496" i="16"/>
  <c r="S497" i="16"/>
  <c r="A497" i="16"/>
  <c r="S498" i="16" l="1"/>
  <c r="A498" i="16"/>
  <c r="G497" i="16"/>
  <c r="D497" i="16"/>
  <c r="F497" i="16"/>
  <c r="G498" i="16" l="1"/>
  <c r="F498" i="16"/>
  <c r="D498" i="16"/>
  <c r="S499" i="16"/>
  <c r="A499" i="16"/>
  <c r="G499" i="16" l="1"/>
  <c r="F499" i="16"/>
  <c r="D499" i="16"/>
  <c r="A500" i="16"/>
  <c r="S500" i="16"/>
  <c r="A501" i="16" l="1"/>
  <c r="S501" i="16"/>
  <c r="G500" i="16"/>
  <c r="D500" i="16"/>
  <c r="F500" i="16"/>
  <c r="S502" i="16" l="1"/>
  <c r="A502" i="16"/>
  <c r="D501" i="16"/>
  <c r="G501" i="16"/>
  <c r="F501" i="16"/>
  <c r="D502" i="16" l="1"/>
  <c r="F502" i="16"/>
  <c r="G502" i="16"/>
  <c r="S503" i="16"/>
  <c r="A503" i="16"/>
  <c r="S504" i="16" l="1"/>
  <c r="A504" i="16"/>
  <c r="D503" i="16"/>
  <c r="G503" i="16"/>
  <c r="F503" i="16"/>
  <c r="G504" i="16" l="1"/>
  <c r="F504" i="16"/>
  <c r="D504" i="16"/>
  <c r="S505" i="16"/>
  <c r="A505" i="16"/>
  <c r="S506" i="16" l="1"/>
  <c r="A506" i="16"/>
  <c r="D505" i="16"/>
  <c r="F505" i="16"/>
  <c r="G505" i="16"/>
  <c r="D506" i="16" l="1"/>
  <c r="G506" i="16"/>
  <c r="F506" i="16"/>
  <c r="S507" i="16"/>
  <c r="A507" i="16"/>
  <c r="S508" i="16" l="1"/>
  <c r="A508" i="16"/>
  <c r="D507" i="16"/>
  <c r="F507" i="16"/>
  <c r="G507" i="16"/>
  <c r="D508" i="16" l="1"/>
  <c r="G508" i="16"/>
  <c r="F508" i="16"/>
  <c r="A509" i="16"/>
  <c r="S509" i="16"/>
  <c r="D509" i="16" l="1"/>
  <c r="G509" i="16"/>
  <c r="F509" i="16"/>
  <c r="S510" i="16"/>
  <c r="A510" i="16"/>
  <c r="F510" i="16" l="1"/>
  <c r="G510" i="16"/>
  <c r="D510" i="16"/>
  <c r="S511" i="16"/>
  <c r="A511" i="16"/>
  <c r="F511" i="16" l="1"/>
  <c r="G511" i="16"/>
  <c r="D511" i="16"/>
  <c r="S512" i="16"/>
  <c r="A512" i="16"/>
  <c r="F512" i="16" l="1"/>
  <c r="D512" i="16"/>
  <c r="G512" i="16"/>
  <c r="S513" i="16"/>
  <c r="A513" i="16"/>
  <c r="D513" i="16" l="1"/>
  <c r="F513" i="16"/>
  <c r="G513" i="16"/>
  <c r="A514" i="16"/>
  <c r="S514" i="16"/>
  <c r="D514" i="16" l="1"/>
  <c r="F514" i="16"/>
  <c r="G514" i="16"/>
  <c r="S515" i="16"/>
  <c r="A515" i="16"/>
  <c r="G515" i="16" l="1"/>
  <c r="F515" i="16"/>
  <c r="D515" i="16"/>
  <c r="S516" i="16"/>
  <c r="A516" i="16"/>
  <c r="G516" i="16" l="1"/>
  <c r="D516" i="16"/>
  <c r="F516" i="16"/>
  <c r="A517" i="16"/>
  <c r="S517" i="16"/>
  <c r="S518" i="16" l="1"/>
  <c r="A518" i="16"/>
  <c r="D517" i="16"/>
  <c r="G517" i="16"/>
  <c r="F517" i="16"/>
  <c r="D518" i="16" l="1"/>
  <c r="G518" i="16"/>
  <c r="F518" i="16"/>
  <c r="A519" i="16"/>
  <c r="S519" i="16"/>
  <c r="F519" i="16" l="1"/>
  <c r="D519" i="16"/>
  <c r="G519" i="16"/>
  <c r="S520" i="16"/>
  <c r="A520" i="16"/>
  <c r="G520" i="16" l="1"/>
  <c r="F520" i="16"/>
  <c r="D520" i="16"/>
  <c r="S521" i="16"/>
  <c r="A521" i="16"/>
  <c r="S522" i="16" l="1"/>
  <c r="A522" i="16"/>
  <c r="D521" i="16"/>
  <c r="F521" i="16"/>
  <c r="G521" i="16"/>
  <c r="S523" i="16" l="1"/>
  <c r="A523" i="16"/>
  <c r="D522" i="16"/>
  <c r="F522" i="16"/>
  <c r="G522" i="16"/>
  <c r="D523" i="16" l="1"/>
  <c r="G523" i="16"/>
  <c r="F523" i="16"/>
  <c r="S524" i="16"/>
  <c r="A524" i="16"/>
  <c r="G524" i="16" l="1"/>
  <c r="D524" i="16"/>
  <c r="F524" i="16"/>
  <c r="S525" i="16"/>
  <c r="A525" i="16"/>
  <c r="D525" i="16" l="1"/>
  <c r="G525" i="16"/>
  <c r="F525" i="16"/>
  <c r="A526" i="16"/>
  <c r="S526" i="16"/>
  <c r="D526" i="16" l="1"/>
  <c r="G526" i="16"/>
  <c r="F526" i="16"/>
  <c r="S527" i="16"/>
  <c r="A527" i="16"/>
  <c r="F527" i="16" l="1"/>
  <c r="D527" i="16"/>
  <c r="G527" i="16"/>
  <c r="S528" i="16"/>
  <c r="A528" i="16"/>
  <c r="D528" i="16" l="1"/>
  <c r="F528" i="16"/>
  <c r="G528" i="16"/>
  <c r="A529" i="16"/>
  <c r="S529" i="16"/>
  <c r="S530" i="16" l="1"/>
  <c r="A530" i="16"/>
  <c r="D529" i="16"/>
  <c r="G529" i="16"/>
  <c r="F529" i="16"/>
  <c r="F530" i="16" l="1"/>
  <c r="G530" i="16"/>
  <c r="D530" i="16"/>
  <c r="S531" i="16"/>
  <c r="A531" i="16"/>
  <c r="A532" i="16" l="1"/>
  <c r="S532" i="16"/>
  <c r="F531" i="16"/>
  <c r="D531" i="16"/>
  <c r="G531" i="16"/>
  <c r="G532" i="16" l="1"/>
  <c r="F532" i="16"/>
  <c r="D532" i="16"/>
  <c r="S533" i="16"/>
  <c r="A533" i="16"/>
  <c r="S534" i="16" l="1"/>
  <c r="A534" i="16"/>
  <c r="D533" i="16"/>
  <c r="G533" i="16"/>
  <c r="F533" i="16"/>
  <c r="D534" i="16" l="1"/>
  <c r="F534" i="16"/>
  <c r="G534" i="16"/>
  <c r="S535" i="16"/>
  <c r="A535" i="16"/>
  <c r="A536" i="16" l="1"/>
  <c r="S536" i="16"/>
  <c r="D535" i="16"/>
  <c r="G535" i="16"/>
  <c r="F535" i="16"/>
  <c r="G536" i="16" l="1"/>
  <c r="F536" i="16"/>
  <c r="D536" i="16"/>
  <c r="S537" i="16"/>
  <c r="A537" i="16"/>
  <c r="A538" i="16" l="1"/>
  <c r="S538" i="16"/>
  <c r="G537" i="16"/>
  <c r="D537" i="16"/>
  <c r="F537" i="16"/>
  <c r="S539" i="16" l="1"/>
  <c r="A539" i="16"/>
  <c r="F538" i="16"/>
  <c r="D538" i="16"/>
  <c r="G538" i="16"/>
  <c r="D539" i="16" l="1"/>
  <c r="G539" i="16"/>
  <c r="F539" i="16"/>
  <c r="S540" i="16"/>
  <c r="A540" i="16"/>
  <c r="S541" i="16" l="1"/>
  <c r="A541" i="16"/>
  <c r="G540" i="16"/>
  <c r="F540" i="16"/>
  <c r="D540" i="16"/>
  <c r="D541" i="16" l="1"/>
  <c r="F541" i="16"/>
  <c r="G541" i="16"/>
  <c r="S542" i="16"/>
  <c r="A542" i="16"/>
  <c r="D542" i="16" l="1"/>
  <c r="F542" i="16"/>
  <c r="G542" i="16"/>
  <c r="S543" i="16"/>
  <c r="A543" i="16"/>
  <c r="S544" i="16" l="1"/>
  <c r="A544" i="16"/>
  <c r="F543" i="16"/>
  <c r="G543" i="16"/>
  <c r="D543" i="16"/>
  <c r="A545" i="16" l="1"/>
  <c r="S545" i="16"/>
  <c r="G544" i="16"/>
  <c r="D544" i="16"/>
  <c r="F544" i="16"/>
  <c r="S546" i="16" l="1"/>
  <c r="A546" i="16"/>
  <c r="D545" i="16"/>
  <c r="G545" i="16"/>
  <c r="F545" i="16"/>
  <c r="F546" i="16" l="1"/>
  <c r="D546" i="16"/>
  <c r="G546" i="16"/>
  <c r="S547" i="16"/>
  <c r="A547" i="16"/>
  <c r="S548" i="16" l="1"/>
  <c r="A548" i="16"/>
  <c r="D547" i="16"/>
  <c r="G547" i="16"/>
  <c r="F547" i="16"/>
  <c r="G548" i="16" l="1"/>
  <c r="F548" i="16"/>
  <c r="D548" i="16"/>
  <c r="S549" i="16"/>
  <c r="A549" i="16"/>
  <c r="G549" i="16" l="1"/>
  <c r="F549" i="16"/>
  <c r="D549" i="16"/>
  <c r="S550" i="16"/>
  <c r="A550" i="16"/>
  <c r="A551" i="16" l="1"/>
  <c r="S551" i="16"/>
  <c r="G550" i="16"/>
  <c r="F550" i="16"/>
  <c r="D550" i="16"/>
  <c r="S552" i="16" l="1"/>
  <c r="A552" i="16"/>
  <c r="G551" i="16"/>
  <c r="D551" i="16"/>
  <c r="F551" i="16"/>
  <c r="F552" i="16" l="1"/>
  <c r="D552" i="16"/>
  <c r="G552" i="16"/>
  <c r="S553" i="16"/>
  <c r="A553" i="16"/>
  <c r="S554" i="16" l="1"/>
  <c r="A554" i="16"/>
  <c r="D553" i="16"/>
  <c r="G553" i="16"/>
  <c r="F553" i="16"/>
  <c r="F554" i="16" l="1"/>
  <c r="G554" i="16"/>
  <c r="D554" i="16"/>
  <c r="S555" i="16"/>
  <c r="A555" i="16"/>
  <c r="F555" i="16" l="1"/>
  <c r="D555" i="16"/>
  <c r="G555" i="16"/>
  <c r="S556" i="16"/>
  <c r="A556" i="16"/>
  <c r="F556" i="16" l="1"/>
  <c r="G556" i="16"/>
  <c r="D556" i="16"/>
  <c r="S557" i="16"/>
  <c r="A557" i="16"/>
  <c r="F557" i="16" l="1"/>
  <c r="G557" i="16"/>
  <c r="D557" i="16"/>
  <c r="S558" i="16"/>
  <c r="A558" i="16"/>
  <c r="F558" i="16" l="1"/>
  <c r="G558" i="16"/>
  <c r="D558" i="16"/>
  <c r="S559" i="16"/>
  <c r="A559" i="16"/>
  <c r="F559" i="16" l="1"/>
  <c r="D559" i="16"/>
  <c r="G559" i="16"/>
  <c r="S560" i="16"/>
  <c r="A560" i="16"/>
  <c r="D560" i="16" l="1"/>
  <c r="G560" i="16"/>
  <c r="F560" i="16"/>
  <c r="A561" i="16"/>
  <c r="S561" i="16"/>
  <c r="S562" i="16" l="1"/>
  <c r="A562" i="16"/>
  <c r="G561" i="16"/>
  <c r="F561" i="16"/>
  <c r="D561" i="16"/>
  <c r="G562" i="16" l="1"/>
  <c r="F562" i="16"/>
  <c r="D562" i="16"/>
  <c r="S563" i="16"/>
  <c r="A563" i="16"/>
  <c r="S564" i="16" l="1"/>
  <c r="A564" i="16"/>
  <c r="F563" i="16"/>
  <c r="D563" i="16"/>
  <c r="G563" i="16"/>
  <c r="G564" i="16" l="1"/>
  <c r="F564" i="16"/>
  <c r="D564" i="16"/>
  <c r="S565" i="16"/>
  <c r="A565" i="16"/>
  <c r="D565" i="16" l="1"/>
  <c r="F565" i="16"/>
  <c r="G565" i="16"/>
  <c r="S566" i="16"/>
  <c r="A566" i="16"/>
  <c r="G566" i="16" l="1"/>
  <c r="D566" i="16"/>
  <c r="F566" i="16"/>
  <c r="S567" i="16"/>
  <c r="A567" i="16"/>
  <c r="S568" i="16" l="1"/>
  <c r="A568" i="16"/>
  <c r="D567" i="16"/>
  <c r="F567" i="16"/>
  <c r="G567" i="16"/>
  <c r="D568" i="16" l="1"/>
  <c r="G568" i="16"/>
  <c r="F568" i="16"/>
  <c r="A569" i="16"/>
  <c r="S569" i="16"/>
  <c r="A570" i="16" l="1"/>
  <c r="S570" i="16"/>
  <c r="G569" i="16"/>
  <c r="F569" i="16"/>
  <c r="D569" i="16"/>
  <c r="D570" i="16" l="1"/>
  <c r="F570" i="16"/>
  <c r="G570" i="16"/>
  <c r="A571" i="16"/>
  <c r="S571" i="16"/>
  <c r="A572" i="16" l="1"/>
  <c r="S572" i="16"/>
  <c r="G571" i="16"/>
  <c r="F571" i="16"/>
  <c r="D571" i="16"/>
  <c r="S573" i="16" l="1"/>
  <c r="A573" i="16"/>
  <c r="G572" i="16"/>
  <c r="D572" i="16"/>
  <c r="F572" i="16"/>
  <c r="G573" i="16" l="1"/>
  <c r="D573" i="16"/>
  <c r="F573" i="16"/>
  <c r="S574" i="16"/>
  <c r="A574" i="16"/>
  <c r="S575" i="16" l="1"/>
  <c r="A575" i="16"/>
  <c r="D574" i="16"/>
  <c r="G574" i="16"/>
  <c r="F574" i="16"/>
  <c r="D575" i="16" l="1"/>
  <c r="G575" i="16"/>
  <c r="F575" i="16"/>
  <c r="S576" i="16"/>
  <c r="A576" i="16"/>
  <c r="S577" i="16" l="1"/>
  <c r="A577" i="16"/>
  <c r="G576" i="16"/>
  <c r="F576" i="16"/>
  <c r="D576" i="16"/>
  <c r="G577" i="16" l="1"/>
  <c r="F577" i="16"/>
  <c r="D577" i="16"/>
  <c r="S578" i="16"/>
  <c r="A578" i="16"/>
  <c r="A579" i="16" l="1"/>
  <c r="S579" i="16"/>
  <c r="G578" i="16"/>
  <c r="F578" i="16"/>
  <c r="D578" i="16"/>
  <c r="D579" i="16" l="1"/>
  <c r="G579" i="16"/>
  <c r="F579" i="16"/>
  <c r="S580" i="16"/>
  <c r="A580" i="16"/>
  <c r="A581" i="16" l="1"/>
  <c r="S581" i="16"/>
  <c r="G580" i="16"/>
  <c r="F580" i="16"/>
  <c r="D580" i="16"/>
  <c r="S582" i="16" l="1"/>
  <c r="A582" i="16"/>
  <c r="G581" i="16"/>
  <c r="F581" i="16"/>
  <c r="D581" i="16"/>
  <c r="D582" i="16" l="1"/>
  <c r="F582" i="16"/>
  <c r="G582" i="16"/>
  <c r="S583" i="16"/>
  <c r="A583" i="16"/>
  <c r="S584" i="16" l="1"/>
  <c r="A584" i="16"/>
  <c r="F583" i="16"/>
  <c r="D583" i="16"/>
  <c r="G583" i="16"/>
  <c r="D584" i="16" l="1"/>
  <c r="G584" i="16"/>
  <c r="F584" i="16"/>
  <c r="S585" i="16"/>
  <c r="A585" i="16"/>
  <c r="D585" i="16" l="1"/>
  <c r="G585" i="16"/>
  <c r="F585" i="16"/>
  <c r="S586" i="16"/>
  <c r="A586" i="16"/>
  <c r="S587" i="16" l="1"/>
  <c r="A587" i="16"/>
  <c r="G586" i="16"/>
  <c r="D586" i="16"/>
  <c r="F586" i="16"/>
  <c r="S588" i="16" l="1"/>
  <c r="A588" i="16"/>
  <c r="F587" i="16"/>
  <c r="D587" i="16"/>
  <c r="G587" i="16"/>
  <c r="S589" i="16" l="1"/>
  <c r="A589" i="16"/>
  <c r="D588" i="16"/>
  <c r="G588" i="16"/>
  <c r="F588" i="16"/>
  <c r="G589" i="16" l="1"/>
  <c r="F589" i="16"/>
  <c r="D589" i="16"/>
  <c r="A590" i="16"/>
  <c r="S590" i="16"/>
  <c r="A591" i="16" l="1"/>
  <c r="S591" i="16"/>
  <c r="D590" i="16"/>
  <c r="F590" i="16"/>
  <c r="G590" i="16"/>
  <c r="G591" i="16" l="1"/>
  <c r="D591" i="16"/>
  <c r="F591" i="16"/>
  <c r="S592" i="16"/>
  <c r="A592" i="16"/>
  <c r="G592" i="16" l="1"/>
  <c r="D592" i="16"/>
  <c r="F592" i="16"/>
  <c r="S593" i="16"/>
  <c r="A593" i="16"/>
  <c r="S594" i="16" l="1"/>
  <c r="A594" i="16"/>
  <c r="G593" i="16"/>
  <c r="F593" i="16"/>
  <c r="D593" i="16"/>
  <c r="D594" i="16" l="1"/>
  <c r="G594" i="16"/>
  <c r="F594" i="16"/>
  <c r="S595" i="16"/>
  <c r="A595" i="16"/>
  <c r="S596" i="16" l="1"/>
  <c r="A596" i="16"/>
  <c r="F595" i="16"/>
  <c r="G595" i="16"/>
  <c r="D595" i="16"/>
  <c r="D596" i="16" l="1"/>
  <c r="F596" i="16"/>
  <c r="G596" i="16"/>
  <c r="A597" i="16"/>
  <c r="S597" i="16"/>
  <c r="D597" i="16" l="1"/>
  <c r="G597" i="16"/>
  <c r="F597" i="16"/>
  <c r="S598" i="16"/>
  <c r="A598" i="16"/>
  <c r="D598" i="16" l="1"/>
  <c r="G598" i="16"/>
  <c r="F598" i="16"/>
  <c r="S599" i="16"/>
  <c r="A599" i="16"/>
  <c r="D599" i="16" l="1"/>
  <c r="G599" i="16"/>
  <c r="F599" i="16"/>
  <c r="S600" i="16"/>
  <c r="A600" i="16"/>
  <c r="D600" i="16" l="1"/>
  <c r="F600" i="16"/>
  <c r="G600" i="16"/>
  <c r="S601" i="16"/>
  <c r="A601" i="16"/>
  <c r="A602" i="16" l="1"/>
  <c r="S602" i="16"/>
  <c r="D601" i="16"/>
  <c r="F601" i="16"/>
  <c r="G601" i="16"/>
  <c r="G602" i="16" l="1"/>
  <c r="F602" i="16"/>
  <c r="D602" i="16"/>
  <c r="S603" i="16"/>
  <c r="A603" i="16"/>
  <c r="D603" i="16" l="1"/>
  <c r="F603" i="16"/>
  <c r="G603" i="16"/>
  <c r="S604" i="16"/>
  <c r="A604" i="16"/>
  <c r="F604" i="16" l="1"/>
  <c r="D604" i="16"/>
  <c r="G604" i="16"/>
  <c r="S605" i="16"/>
  <c r="A605" i="16"/>
  <c r="A606" i="16" l="1"/>
  <c r="S606" i="16"/>
  <c r="D605" i="16"/>
  <c r="F605" i="16"/>
  <c r="G605" i="16"/>
  <c r="D606" i="16" l="1"/>
  <c r="G606" i="16"/>
  <c r="F606" i="16"/>
  <c r="S607" i="16"/>
  <c r="A607" i="16"/>
  <c r="D607" i="16" l="1"/>
  <c r="F607" i="16"/>
  <c r="G607" i="16"/>
  <c r="S608" i="16"/>
  <c r="A608" i="16"/>
  <c r="S609" i="16" l="1"/>
  <c r="A609" i="16"/>
  <c r="F608" i="16"/>
  <c r="D608" i="16"/>
  <c r="G608" i="16"/>
  <c r="F609" i="16" l="1"/>
  <c r="D609" i="16"/>
  <c r="G609" i="16"/>
  <c r="S610" i="16"/>
  <c r="A610" i="16"/>
  <c r="D610" i="16" l="1"/>
  <c r="G610" i="16"/>
  <c r="F610" i="16"/>
  <c r="S611" i="16"/>
  <c r="A611" i="16"/>
  <c r="S612" i="16" l="1"/>
  <c r="A612" i="16"/>
  <c r="D611" i="16"/>
  <c r="G611" i="16"/>
  <c r="F611" i="16"/>
  <c r="S613" i="16" l="1"/>
  <c r="A613" i="16"/>
  <c r="F612" i="16"/>
  <c r="G612" i="16"/>
  <c r="D612" i="16"/>
  <c r="S614" i="16" l="1"/>
  <c r="A614" i="16"/>
  <c r="D613" i="16"/>
  <c r="G613" i="16"/>
  <c r="F613" i="16"/>
  <c r="S615" i="16" l="1"/>
  <c r="A615" i="16"/>
  <c r="G614" i="16"/>
  <c r="F614" i="16"/>
  <c r="D614" i="16"/>
  <c r="F615" i="16" l="1"/>
  <c r="D615" i="16"/>
  <c r="G615" i="16"/>
  <c r="A616" i="16"/>
  <c r="S616" i="16"/>
  <c r="F616" i="16" l="1"/>
  <c r="D616" i="16"/>
  <c r="G616" i="16"/>
  <c r="S617" i="16"/>
  <c r="A617" i="16"/>
  <c r="S618" i="16" l="1"/>
  <c r="A618" i="16"/>
  <c r="G617" i="16"/>
  <c r="F617" i="16"/>
  <c r="D617" i="16"/>
  <c r="G618" i="16" l="1"/>
  <c r="F618" i="16"/>
  <c r="D618" i="16"/>
  <c r="S619" i="16"/>
  <c r="A619" i="16"/>
  <c r="D619" i="16" l="1"/>
  <c r="G619" i="16"/>
  <c r="F619" i="16"/>
  <c r="S620" i="16"/>
  <c r="A620" i="16"/>
  <c r="D620" i="16" l="1"/>
  <c r="G620" i="16"/>
  <c r="F620" i="16"/>
  <c r="S621" i="16"/>
  <c r="A621" i="16"/>
  <c r="S622" i="16" l="1"/>
  <c r="A622" i="16"/>
  <c r="D621" i="16"/>
  <c r="G621" i="16"/>
  <c r="F621" i="16"/>
  <c r="F622" i="16" l="1"/>
  <c r="G622" i="16"/>
  <c r="D622" i="16"/>
  <c r="A623" i="16"/>
  <c r="S623" i="16"/>
  <c r="D623" i="16" l="1"/>
  <c r="G623" i="16"/>
  <c r="F623" i="16"/>
  <c r="S624" i="16"/>
  <c r="A624" i="16"/>
  <c r="D624" i="16" l="1"/>
  <c r="G624" i="16"/>
  <c r="F624" i="16"/>
  <c r="S625" i="16"/>
  <c r="A625" i="16"/>
  <c r="S626" i="16" l="1"/>
  <c r="A626" i="16"/>
  <c r="D625" i="16"/>
  <c r="F625" i="16"/>
  <c r="G625" i="16"/>
  <c r="F626" i="16" l="1"/>
  <c r="D626" i="16"/>
  <c r="G626" i="16"/>
  <c r="S627" i="16"/>
  <c r="A627" i="16"/>
  <c r="D627" i="16" l="1"/>
  <c r="F627" i="16"/>
  <c r="G627" i="16"/>
  <c r="A628" i="16"/>
  <c r="S628" i="16"/>
  <c r="A629" i="16" l="1"/>
  <c r="S629" i="16"/>
  <c r="D628" i="16"/>
  <c r="F628" i="16"/>
  <c r="G628" i="16"/>
  <c r="G629" i="16" l="1"/>
  <c r="F629" i="16"/>
  <c r="D629" i="16"/>
  <c r="S630" i="16"/>
  <c r="A630" i="16"/>
  <c r="F630" i="16" l="1"/>
  <c r="D630" i="16"/>
  <c r="G630" i="16"/>
  <c r="S631" i="16"/>
  <c r="A631" i="16"/>
  <c r="G631" i="16" l="1"/>
  <c r="D631" i="16"/>
  <c r="F631" i="16"/>
  <c r="S632" i="16"/>
  <c r="A632" i="16"/>
  <c r="A633" i="16" l="1"/>
  <c r="S633" i="16"/>
  <c r="D632" i="16"/>
  <c r="G632" i="16"/>
  <c r="F632" i="16"/>
  <c r="D633" i="16" l="1"/>
  <c r="G633" i="16"/>
  <c r="F633" i="16"/>
  <c r="S634" i="16"/>
  <c r="A634" i="16"/>
  <c r="A635" i="16" l="1"/>
  <c r="S635" i="16"/>
  <c r="D634" i="16"/>
  <c r="G634" i="16"/>
  <c r="F634" i="16"/>
  <c r="S636" i="16" l="1"/>
  <c r="A636" i="16"/>
  <c r="F635" i="16"/>
  <c r="G635" i="16"/>
  <c r="D635" i="16"/>
  <c r="A637" i="16" l="1"/>
  <c r="S637" i="16"/>
  <c r="G636" i="16"/>
  <c r="D636" i="16"/>
  <c r="F636" i="16"/>
  <c r="S638" i="16" l="1"/>
  <c r="A638" i="16"/>
  <c r="D637" i="16"/>
  <c r="G637" i="16"/>
  <c r="F637" i="16"/>
  <c r="A639" i="16" l="1"/>
  <c r="S639" i="16"/>
  <c r="D638" i="16"/>
  <c r="G638" i="16"/>
  <c r="F638" i="16"/>
  <c r="S640" i="16" l="1"/>
  <c r="A640" i="16"/>
  <c r="D639" i="16"/>
  <c r="G639" i="16"/>
  <c r="F639" i="16"/>
  <c r="S641" i="16" l="1"/>
  <c r="A641" i="16"/>
  <c r="G640" i="16"/>
  <c r="D640" i="16"/>
  <c r="F640" i="16"/>
  <c r="D641" i="16" l="1"/>
  <c r="G641" i="16"/>
  <c r="F641" i="16"/>
  <c r="S642" i="16"/>
  <c r="A642" i="16"/>
  <c r="S643" i="16" l="1"/>
  <c r="A643" i="16"/>
  <c r="F642" i="16"/>
  <c r="G642" i="16"/>
  <c r="D642" i="16"/>
  <c r="F643" i="16" l="1"/>
  <c r="G643" i="16"/>
  <c r="D643" i="16"/>
  <c r="A644" i="16"/>
  <c r="S644" i="16"/>
  <c r="F644" i="16" l="1"/>
  <c r="G644" i="16"/>
  <c r="D644" i="16"/>
  <c r="S645" i="16"/>
  <c r="A645" i="16"/>
  <c r="S646" i="16" l="1"/>
  <c r="A646" i="16"/>
  <c r="F645" i="16"/>
  <c r="G645" i="16"/>
  <c r="D645" i="16"/>
  <c r="G646" i="16" l="1"/>
  <c r="D646" i="16"/>
  <c r="F646" i="16"/>
  <c r="S647" i="16"/>
  <c r="A647" i="16"/>
  <c r="F647" i="16" l="1"/>
  <c r="D647" i="16"/>
  <c r="G647" i="16"/>
  <c r="S648" i="16"/>
  <c r="A648" i="16"/>
  <c r="D648" i="16" l="1"/>
  <c r="G648" i="16"/>
  <c r="F648" i="16"/>
  <c r="A649" i="16"/>
  <c r="S649" i="16"/>
  <c r="G649" i="16" l="1"/>
  <c r="F649" i="16"/>
  <c r="D649" i="16"/>
  <c r="A650" i="16"/>
  <c r="S650" i="16"/>
  <c r="S651" i="16" l="1"/>
  <c r="A651" i="16"/>
  <c r="G650" i="16"/>
  <c r="D650" i="16"/>
  <c r="F650" i="16"/>
  <c r="F651" i="16" l="1"/>
  <c r="G651" i="16"/>
  <c r="D651" i="16"/>
  <c r="S652" i="16"/>
  <c r="A652" i="16"/>
  <c r="S653" i="16" l="1"/>
  <c r="A653" i="16"/>
  <c r="F652" i="16"/>
  <c r="G652" i="16"/>
  <c r="D652" i="16"/>
  <c r="S654" i="16" l="1"/>
  <c r="A654" i="16"/>
  <c r="D653" i="16"/>
  <c r="G653" i="16"/>
  <c r="F653" i="16"/>
  <c r="S655" i="16" l="1"/>
  <c r="A655" i="16"/>
  <c r="D654" i="16"/>
  <c r="G654" i="16"/>
  <c r="F654" i="16"/>
  <c r="D655" i="16" l="1"/>
  <c r="G655" i="16"/>
  <c r="F655" i="16"/>
  <c r="S656" i="16"/>
  <c r="A656" i="16"/>
  <c r="G656" i="16" l="1"/>
  <c r="F656" i="16"/>
  <c r="D656" i="16"/>
  <c r="S657" i="16"/>
  <c r="A657" i="16"/>
  <c r="S658" i="16" l="1"/>
  <c r="A658" i="16"/>
  <c r="D657" i="16"/>
  <c r="G657" i="16"/>
  <c r="F657" i="16"/>
  <c r="F658" i="16" l="1"/>
  <c r="G658" i="16"/>
  <c r="D658" i="16"/>
  <c r="S659" i="16"/>
  <c r="A659" i="16"/>
  <c r="A660" i="16" l="1"/>
  <c r="S660" i="16"/>
  <c r="F659" i="16"/>
  <c r="G659" i="16"/>
  <c r="D659" i="16"/>
  <c r="G660" i="16" l="1"/>
  <c r="F660" i="16"/>
  <c r="D660" i="16"/>
  <c r="S661" i="16"/>
  <c r="A661" i="16"/>
  <c r="A662" i="16" l="1"/>
  <c r="S662" i="16"/>
  <c r="G661" i="16"/>
  <c r="D661" i="16"/>
  <c r="F661" i="16"/>
  <c r="G662" i="16" l="1"/>
  <c r="D662" i="16"/>
  <c r="F662" i="16"/>
  <c r="A663" i="16"/>
  <c r="S663" i="16"/>
  <c r="F663" i="16" l="1"/>
  <c r="D663" i="16"/>
  <c r="G663" i="16"/>
  <c r="S664" i="16"/>
  <c r="A664" i="16"/>
  <c r="F664" i="16" l="1"/>
  <c r="G664" i="16"/>
  <c r="D664" i="16"/>
  <c r="S665" i="16"/>
  <c r="A665" i="16"/>
  <c r="S666" i="16" l="1"/>
  <c r="A666" i="16"/>
  <c r="D665" i="16"/>
  <c r="G665" i="16"/>
  <c r="F665" i="16"/>
  <c r="D666" i="16" l="1"/>
  <c r="G666" i="16"/>
  <c r="F666" i="16"/>
  <c r="A667" i="16"/>
  <c r="S667" i="16"/>
  <c r="A668" i="16" l="1"/>
  <c r="S668" i="16"/>
  <c r="G667" i="16"/>
  <c r="D667" i="16"/>
  <c r="F667" i="16"/>
  <c r="F668" i="16" l="1"/>
  <c r="D668" i="16"/>
  <c r="G668" i="16"/>
  <c r="S669" i="16"/>
  <c r="A669" i="16"/>
  <c r="S670" i="16" l="1"/>
  <c r="A670" i="16"/>
  <c r="D669" i="16"/>
  <c r="F669" i="16"/>
  <c r="G669" i="16"/>
  <c r="F670" i="16" l="1"/>
  <c r="G670" i="16"/>
  <c r="D670" i="16"/>
  <c r="S671" i="16"/>
  <c r="A671" i="16"/>
  <c r="A672" i="16" l="1"/>
  <c r="S672" i="16"/>
  <c r="F671" i="16"/>
  <c r="G671" i="16"/>
  <c r="D671" i="16"/>
  <c r="S673" i="16" l="1"/>
  <c r="A673" i="16"/>
  <c r="G672" i="16"/>
  <c r="F672" i="16"/>
  <c r="D672" i="16"/>
  <c r="G673" i="16" l="1"/>
  <c r="D673" i="16"/>
  <c r="F673" i="16"/>
  <c r="A674" i="16"/>
  <c r="S674" i="16"/>
  <c r="F674" i="16" l="1"/>
  <c r="D674" i="16"/>
  <c r="G674" i="16"/>
  <c r="S675" i="16"/>
  <c r="A675" i="16"/>
  <c r="S676" i="16" l="1"/>
  <c r="A676" i="16"/>
  <c r="F675" i="16"/>
  <c r="G675" i="16"/>
  <c r="D675" i="16"/>
  <c r="D676" i="16" l="1"/>
  <c r="G676" i="16"/>
  <c r="F676" i="16"/>
  <c r="A677" i="16"/>
  <c r="S677" i="16"/>
  <c r="S678" i="16" l="1"/>
  <c r="A678" i="16"/>
  <c r="D677" i="16"/>
  <c r="G677" i="16"/>
  <c r="F677" i="16"/>
  <c r="G678" i="16" l="1"/>
  <c r="F678" i="16"/>
  <c r="D678" i="16"/>
  <c r="S679" i="16"/>
  <c r="A679" i="16"/>
  <c r="S680" i="16" l="1"/>
  <c r="A680" i="16"/>
  <c r="G679" i="16"/>
  <c r="D679" i="16"/>
  <c r="F679" i="16"/>
  <c r="S681" i="16" l="1"/>
  <c r="A681" i="16"/>
  <c r="G680" i="16"/>
  <c r="D680" i="16"/>
  <c r="F680" i="16"/>
  <c r="F681" i="16" l="1"/>
  <c r="G681" i="16"/>
  <c r="D681" i="16"/>
  <c r="A682" i="16"/>
  <c r="S682" i="16"/>
  <c r="G682" i="16" l="1"/>
  <c r="F682" i="16"/>
  <c r="D682" i="16"/>
  <c r="A683" i="16"/>
  <c r="S683" i="16"/>
  <c r="G683" i="16" l="1"/>
  <c r="F683" i="16"/>
  <c r="D683" i="16"/>
  <c r="S684" i="16"/>
  <c r="A684" i="16"/>
  <c r="G684" i="16" l="1"/>
  <c r="F684" i="16"/>
  <c r="D684" i="16"/>
  <c r="S685" i="16"/>
  <c r="A685" i="16"/>
  <c r="G685" i="16" l="1"/>
  <c r="F685" i="16"/>
  <c r="D685" i="16"/>
  <c r="S686" i="16"/>
  <c r="A686" i="16"/>
  <c r="G686" i="16" l="1"/>
  <c r="F686" i="16"/>
  <c r="D686" i="16"/>
  <c r="S687" i="16"/>
  <c r="A687" i="16"/>
  <c r="A688" i="16" l="1"/>
  <c r="S688" i="16"/>
  <c r="G687" i="16"/>
  <c r="D687" i="16"/>
  <c r="F687" i="16"/>
  <c r="S689" i="16" l="1"/>
  <c r="A689" i="16"/>
  <c r="G688" i="16"/>
  <c r="F688" i="16"/>
  <c r="D688" i="16"/>
  <c r="D689" i="16" l="1"/>
  <c r="F689" i="16"/>
  <c r="G689" i="16"/>
  <c r="S690" i="16"/>
  <c r="A690" i="16"/>
  <c r="S691" i="16" l="1"/>
  <c r="A691" i="16"/>
  <c r="F690" i="16"/>
  <c r="D690" i="16"/>
  <c r="G690" i="16"/>
  <c r="F691" i="16" l="1"/>
  <c r="D691" i="16"/>
  <c r="G691" i="16"/>
  <c r="A692" i="16"/>
  <c r="S692" i="16"/>
  <c r="G692" i="16" l="1"/>
  <c r="D692" i="16"/>
  <c r="F692" i="16"/>
  <c r="A693" i="16"/>
  <c r="S693" i="16"/>
  <c r="D693" i="16" l="1"/>
  <c r="G693" i="16"/>
  <c r="F693" i="16"/>
  <c r="S694" i="16"/>
  <c r="A694" i="16"/>
  <c r="S695" i="16" l="1"/>
  <c r="A695" i="16"/>
  <c r="G694" i="16"/>
  <c r="F694" i="16"/>
  <c r="D694" i="16"/>
  <c r="F695" i="16" l="1"/>
  <c r="G695" i="16"/>
  <c r="D695" i="16"/>
  <c r="S696" i="16"/>
  <c r="A696" i="16"/>
  <c r="S697" i="16" l="1"/>
  <c r="A697" i="16"/>
  <c r="F696" i="16"/>
  <c r="G696" i="16"/>
  <c r="D696" i="16"/>
  <c r="S698" i="16" l="1"/>
  <c r="A698" i="16"/>
  <c r="F697" i="16"/>
  <c r="G697" i="16"/>
  <c r="D697" i="16"/>
  <c r="G698" i="16" l="1"/>
  <c r="D698" i="16"/>
  <c r="F698" i="16"/>
  <c r="S699" i="16"/>
  <c r="A699" i="16"/>
  <c r="F699" i="16" l="1"/>
  <c r="D699" i="16"/>
  <c r="G699" i="16"/>
  <c r="S700" i="16"/>
  <c r="A700" i="16"/>
  <c r="G700" i="16" l="1"/>
  <c r="D700" i="16"/>
  <c r="F700" i="16"/>
  <c r="S701" i="16"/>
  <c r="A701" i="16"/>
  <c r="G701" i="16" l="1"/>
  <c r="D701" i="16"/>
  <c r="F701" i="16"/>
  <c r="S702" i="16"/>
  <c r="A702" i="16"/>
  <c r="G702" i="16" l="1"/>
  <c r="F702" i="16"/>
  <c r="D702" i="16"/>
  <c r="S703" i="16"/>
  <c r="A703" i="16"/>
  <c r="A704" i="16" l="1"/>
  <c r="S704" i="16"/>
  <c r="F703" i="16"/>
  <c r="D703" i="16"/>
  <c r="G703" i="16"/>
  <c r="A705" i="16" l="1"/>
  <c r="S705" i="16"/>
  <c r="G704" i="16"/>
  <c r="F704" i="16"/>
  <c r="D704" i="16"/>
  <c r="D705" i="16" l="1"/>
  <c r="G705" i="16"/>
  <c r="F705" i="16"/>
  <c r="A706" i="16"/>
  <c r="S706" i="16"/>
  <c r="A707" i="16" l="1"/>
  <c r="S707" i="16"/>
  <c r="F706" i="16"/>
  <c r="G706" i="16"/>
  <c r="D706" i="16"/>
  <c r="F707" i="16" l="1"/>
  <c r="D707" i="16"/>
  <c r="G707" i="16"/>
  <c r="S708" i="16"/>
  <c r="A708" i="16"/>
  <c r="F708" i="16" l="1"/>
  <c r="D708" i="16"/>
  <c r="G708" i="16"/>
  <c r="S709" i="16"/>
  <c r="A709" i="16"/>
  <c r="D709" i="16" l="1"/>
  <c r="G709" i="16"/>
  <c r="F709" i="16"/>
  <c r="A710" i="16"/>
  <c r="S710" i="16"/>
  <c r="F710" i="16" l="1"/>
  <c r="G710" i="16"/>
  <c r="D710" i="16"/>
  <c r="S711" i="16"/>
  <c r="A711" i="16"/>
  <c r="S712" i="16" l="1"/>
  <c r="A712" i="16"/>
  <c r="D711" i="16"/>
  <c r="G711" i="16"/>
  <c r="F711" i="16"/>
  <c r="D712" i="16" l="1"/>
  <c r="G712" i="16"/>
  <c r="F712" i="16"/>
  <c r="S713" i="16"/>
  <c r="A713" i="16"/>
  <c r="S714" i="16" l="1"/>
  <c r="A714" i="16"/>
  <c r="D713" i="16"/>
  <c r="G713" i="16"/>
  <c r="F713" i="16"/>
  <c r="G714" i="16" l="1"/>
  <c r="D714" i="16"/>
  <c r="F714" i="16"/>
  <c r="S715" i="16"/>
  <c r="A715" i="16"/>
  <c r="S716" i="16" l="1"/>
  <c r="A716" i="16"/>
  <c r="F715" i="16"/>
  <c r="D715" i="16"/>
  <c r="G715" i="16"/>
  <c r="D716" i="16" l="1"/>
  <c r="F716" i="16"/>
  <c r="G716" i="16"/>
  <c r="S717" i="16"/>
  <c r="A717" i="16"/>
  <c r="D717" i="16" l="1"/>
  <c r="G717" i="16"/>
  <c r="F717" i="16"/>
  <c r="S718" i="16"/>
  <c r="A718" i="16"/>
  <c r="F718" i="16" l="1"/>
  <c r="G718" i="16"/>
  <c r="D718" i="16"/>
  <c r="S719" i="16"/>
  <c r="A719" i="16"/>
  <c r="F719" i="16" l="1"/>
  <c r="D719" i="16"/>
  <c r="G719" i="16"/>
  <c r="S720" i="16"/>
  <c r="A720" i="16"/>
  <c r="S721" i="16" l="1"/>
  <c r="A721" i="16"/>
  <c r="G720" i="16"/>
  <c r="F720" i="16"/>
  <c r="D720" i="16"/>
  <c r="G721" i="16" l="1"/>
  <c r="D721" i="16"/>
  <c r="F721" i="16"/>
  <c r="A722" i="16"/>
  <c r="S722" i="16"/>
  <c r="D722" i="16" l="1"/>
  <c r="F722" i="16"/>
  <c r="G722" i="16"/>
  <c r="S723" i="16"/>
  <c r="A723" i="16"/>
  <c r="S724" i="16" l="1"/>
  <c r="A724" i="16"/>
  <c r="G723" i="16"/>
  <c r="D723" i="16"/>
  <c r="F723" i="16"/>
  <c r="A725" i="16" l="1"/>
  <c r="S725" i="16"/>
  <c r="F724" i="16"/>
  <c r="G724" i="16"/>
  <c r="D724" i="16"/>
  <c r="S726" i="16" l="1"/>
  <c r="A726" i="16"/>
  <c r="D725" i="16"/>
  <c r="G725" i="16"/>
  <c r="F725" i="16"/>
  <c r="F726" i="16" l="1"/>
  <c r="D726" i="16"/>
  <c r="G726" i="16"/>
  <c r="S727" i="16"/>
  <c r="A727" i="16"/>
  <c r="S728" i="16" l="1"/>
  <c r="A728" i="16"/>
  <c r="D727" i="16"/>
  <c r="G727" i="16"/>
  <c r="F727" i="16"/>
  <c r="D728" i="16" l="1"/>
  <c r="G728" i="16"/>
  <c r="F728" i="16"/>
  <c r="S729" i="16"/>
  <c r="A729" i="16"/>
  <c r="D729" i="16" l="1"/>
  <c r="F729" i="16"/>
  <c r="G729" i="16"/>
  <c r="S730" i="16"/>
  <c r="A730" i="16"/>
  <c r="D730" i="16" l="1"/>
  <c r="G730" i="16"/>
  <c r="F730" i="16"/>
  <c r="S731" i="16"/>
  <c r="A731" i="16"/>
  <c r="S732" i="16" l="1"/>
  <c r="A732" i="16"/>
  <c r="D731" i="16"/>
  <c r="F731" i="16"/>
  <c r="G731" i="16"/>
  <c r="G732" i="16" l="1"/>
  <c r="D732" i="16"/>
  <c r="F732" i="16"/>
  <c r="S733" i="16"/>
  <c r="A733" i="16"/>
  <c r="S734" i="16" l="1"/>
  <c r="A734" i="16"/>
  <c r="G733" i="16"/>
  <c r="D733" i="16"/>
  <c r="F733" i="16"/>
  <c r="F734" i="16" l="1"/>
  <c r="G734" i="16"/>
  <c r="D734" i="16"/>
  <c r="S735" i="16"/>
  <c r="A735" i="16"/>
  <c r="F735" i="16" l="1"/>
  <c r="G735" i="16"/>
  <c r="D735" i="16"/>
  <c r="A736" i="16"/>
  <c r="S736" i="16"/>
  <c r="S737" i="16" l="1"/>
  <c r="A737" i="16"/>
  <c r="G736" i="16"/>
  <c r="D736" i="16"/>
  <c r="F736" i="16"/>
  <c r="F737" i="16" l="1"/>
  <c r="G737" i="16"/>
  <c r="D737" i="16"/>
  <c r="A738" i="16"/>
  <c r="S738" i="16"/>
  <c r="D738" i="16" l="1"/>
  <c r="G738" i="16"/>
  <c r="F738" i="16"/>
  <c r="S739" i="16"/>
  <c r="A739" i="16"/>
  <c r="F739" i="16" l="1"/>
  <c r="G739" i="16"/>
  <c r="D739" i="16"/>
  <c r="S740" i="16"/>
  <c r="A740" i="16"/>
  <c r="A741" i="16" l="1"/>
  <c r="S741" i="16"/>
  <c r="F740" i="16"/>
  <c r="G740" i="16"/>
  <c r="D740" i="16"/>
  <c r="D741" i="16" l="1"/>
  <c r="G741" i="16"/>
  <c r="F741" i="16"/>
  <c r="A742" i="16"/>
  <c r="S742" i="16"/>
  <c r="S743" i="16" l="1"/>
  <c r="A743" i="16"/>
  <c r="D742" i="16"/>
  <c r="F742" i="16"/>
  <c r="G742" i="16"/>
  <c r="A744" i="16" l="1"/>
  <c r="S744" i="16"/>
  <c r="F743" i="16"/>
  <c r="D743" i="16"/>
  <c r="G743" i="16"/>
  <c r="F744" i="16" l="1"/>
  <c r="G744" i="16"/>
  <c r="D744" i="16"/>
  <c r="A745" i="16"/>
  <c r="S745" i="16"/>
  <c r="G745" i="16" l="1"/>
  <c r="F745" i="16"/>
  <c r="D745" i="16"/>
  <c r="S746" i="16"/>
  <c r="A746" i="16"/>
  <c r="A747" i="16" l="1"/>
  <c r="S747" i="16"/>
  <c r="G746" i="16"/>
  <c r="D746" i="16"/>
  <c r="F746" i="16"/>
  <c r="F747" i="16" l="1"/>
  <c r="D747" i="16"/>
  <c r="G747" i="16"/>
  <c r="S748" i="16"/>
  <c r="A748" i="16"/>
  <c r="G748" i="16" l="1"/>
  <c r="F748" i="16"/>
  <c r="D748" i="16"/>
  <c r="S749" i="16"/>
  <c r="A749" i="16"/>
  <c r="D749" i="16" l="1"/>
  <c r="G749" i="16"/>
  <c r="F749" i="16"/>
  <c r="S750" i="16"/>
  <c r="A750" i="16"/>
  <c r="S751" i="16" l="1"/>
  <c r="A751" i="16"/>
  <c r="G750" i="16"/>
  <c r="F750" i="16"/>
  <c r="D750" i="16"/>
  <c r="D751" i="16" l="1"/>
  <c r="G751" i="16"/>
  <c r="F751" i="16"/>
  <c r="S752" i="16"/>
  <c r="A752" i="16"/>
  <c r="S753" i="16" l="1"/>
  <c r="A753" i="16"/>
  <c r="G752" i="16"/>
  <c r="D752" i="16"/>
  <c r="F752" i="16"/>
  <c r="D753" i="16" l="1"/>
  <c r="F753" i="16"/>
  <c r="G753" i="16"/>
  <c r="A754" i="16"/>
  <c r="S754" i="16"/>
  <c r="G754" i="16" l="1"/>
  <c r="D754" i="16"/>
  <c r="F754" i="16"/>
  <c r="S755" i="16"/>
  <c r="A755" i="16"/>
  <c r="S756" i="16" l="1"/>
  <c r="A756" i="16"/>
  <c r="F755" i="16"/>
  <c r="D755" i="16"/>
  <c r="G755" i="16"/>
  <c r="G756" i="16" l="1"/>
  <c r="D756" i="16"/>
  <c r="F756" i="16"/>
  <c r="S757" i="16"/>
  <c r="A757" i="16"/>
  <c r="S758" i="16" l="1"/>
  <c r="A758" i="16"/>
  <c r="G757" i="16"/>
  <c r="D757" i="16"/>
  <c r="F757" i="16"/>
  <c r="F758" i="16" l="1"/>
  <c r="D758" i="16"/>
  <c r="G758" i="16"/>
  <c r="A759" i="16"/>
  <c r="S759" i="16"/>
  <c r="S760" i="16" l="1"/>
  <c r="A760" i="16"/>
  <c r="D759" i="16"/>
  <c r="G759" i="16"/>
  <c r="F759" i="16"/>
  <c r="F760" i="16" l="1"/>
  <c r="D760" i="16"/>
  <c r="G760" i="16"/>
  <c r="A761" i="16"/>
  <c r="S761" i="16"/>
  <c r="A762" i="16" l="1"/>
  <c r="S762" i="16"/>
  <c r="F761" i="16"/>
  <c r="G761" i="16"/>
  <c r="D761" i="16"/>
  <c r="G762" i="16" l="1"/>
  <c r="D762" i="16"/>
  <c r="F762" i="16"/>
  <c r="S763" i="16"/>
  <c r="A763" i="16"/>
  <c r="S764" i="16" l="1"/>
  <c r="A764" i="16"/>
  <c r="F763" i="16"/>
  <c r="G763" i="16"/>
  <c r="D763" i="16"/>
  <c r="F764" i="16" l="1"/>
  <c r="D764" i="16"/>
  <c r="G764" i="16"/>
  <c r="S765" i="16"/>
  <c r="A765" i="16"/>
  <c r="S766" i="16" l="1"/>
  <c r="A766" i="16"/>
  <c r="G765" i="16"/>
  <c r="F765" i="16"/>
  <c r="D765" i="16"/>
  <c r="F766" i="16" l="1"/>
  <c r="G766" i="16"/>
  <c r="D766" i="16"/>
  <c r="A767" i="16"/>
  <c r="S767" i="16"/>
  <c r="G767" i="16" l="1"/>
  <c r="F767" i="16"/>
  <c r="D767" i="16"/>
  <c r="S768" i="16"/>
  <c r="A768" i="16"/>
  <c r="S769" i="16" l="1"/>
  <c r="A769" i="16"/>
  <c r="F768" i="16"/>
  <c r="G768" i="16"/>
  <c r="D768" i="16"/>
  <c r="F769" i="16" l="1"/>
  <c r="G769" i="16"/>
  <c r="D769" i="16"/>
  <c r="S770" i="16"/>
  <c r="A770" i="16"/>
  <c r="D770" i="16" l="1"/>
  <c r="F770" i="16"/>
  <c r="G770" i="16"/>
  <c r="S771" i="16"/>
  <c r="A771" i="16"/>
  <c r="A772" i="16" l="1"/>
  <c r="S772" i="16"/>
  <c r="G771" i="16"/>
  <c r="D771" i="16"/>
  <c r="F771" i="16"/>
  <c r="S773" i="16" l="1"/>
  <c r="A773" i="16"/>
  <c r="G772" i="16"/>
  <c r="F772" i="16"/>
  <c r="D772" i="16"/>
  <c r="D773" i="16" l="1"/>
  <c r="G773" i="16"/>
  <c r="F773" i="16"/>
  <c r="S774" i="16"/>
  <c r="A774" i="16"/>
  <c r="S775" i="16" l="1"/>
  <c r="A775" i="16"/>
  <c r="G774" i="16"/>
  <c r="F774" i="16"/>
  <c r="D774" i="16"/>
  <c r="G775" i="16" l="1"/>
  <c r="D775" i="16"/>
  <c r="F775" i="16"/>
  <c r="A776" i="16"/>
  <c r="S776" i="16"/>
  <c r="G776" i="16" l="1"/>
  <c r="F776" i="16"/>
  <c r="D776" i="16"/>
  <c r="S777" i="16"/>
  <c r="A777" i="16"/>
  <c r="D777" i="16" l="1"/>
  <c r="G777" i="16"/>
  <c r="F777" i="16"/>
  <c r="S778" i="16"/>
  <c r="A778" i="16"/>
  <c r="G778" i="16" l="1"/>
  <c r="F778" i="16"/>
  <c r="D778" i="16"/>
  <c r="A779" i="16"/>
  <c r="S779" i="16"/>
  <c r="S780" i="16" l="1"/>
  <c r="A780" i="16"/>
  <c r="F779" i="16"/>
  <c r="D779" i="16"/>
  <c r="G779" i="16"/>
  <c r="F780" i="16" l="1"/>
  <c r="D780" i="16"/>
  <c r="G780" i="16"/>
  <c r="A781" i="16"/>
  <c r="S781" i="16"/>
  <c r="F781" i="16" l="1"/>
  <c r="G781" i="16"/>
  <c r="D781" i="16"/>
  <c r="S782" i="16"/>
  <c r="A782" i="16"/>
  <c r="S783" i="16" l="1"/>
  <c r="A783" i="16"/>
  <c r="G782" i="16"/>
  <c r="F782" i="16"/>
  <c r="D782" i="16"/>
  <c r="F783" i="16" l="1"/>
  <c r="D783" i="16"/>
  <c r="G783" i="16"/>
  <c r="S784" i="16"/>
  <c r="A784" i="16"/>
  <c r="S785" i="16" l="1"/>
  <c r="A785" i="16"/>
  <c r="F784" i="16"/>
  <c r="G784" i="16"/>
  <c r="D784" i="16"/>
  <c r="D785" i="16" l="1"/>
  <c r="G785" i="16"/>
  <c r="F785" i="16"/>
  <c r="S786" i="16"/>
  <c r="A786" i="16"/>
  <c r="S787" i="16" l="1"/>
  <c r="A787" i="16"/>
  <c r="F786" i="16"/>
  <c r="D786" i="16"/>
  <c r="G786" i="16"/>
  <c r="D787" i="16" l="1"/>
  <c r="G787" i="16"/>
  <c r="F787" i="16"/>
  <c r="A788" i="16"/>
  <c r="S788" i="16"/>
  <c r="F788" i="16" l="1"/>
  <c r="G788" i="16"/>
  <c r="D788" i="16"/>
  <c r="S789" i="16"/>
  <c r="A789" i="16"/>
  <c r="D789" i="16" l="1"/>
  <c r="G789" i="16"/>
  <c r="F789" i="16"/>
  <c r="S790" i="16"/>
  <c r="A790" i="16"/>
  <c r="A791" i="16" l="1"/>
  <c r="S791" i="16"/>
  <c r="D790" i="16"/>
  <c r="F790" i="16"/>
  <c r="G790" i="16"/>
  <c r="S792" i="16" l="1"/>
  <c r="A792" i="16"/>
  <c r="F791" i="16"/>
  <c r="G791" i="16"/>
  <c r="D791" i="16"/>
  <c r="D792" i="16" l="1"/>
  <c r="F792" i="16"/>
  <c r="G792" i="16"/>
  <c r="A793" i="16"/>
  <c r="S793" i="16"/>
  <c r="D793" i="16" l="1"/>
  <c r="G793" i="16"/>
  <c r="F793" i="16"/>
  <c r="S794" i="16"/>
  <c r="A794" i="16"/>
  <c r="A795" i="16" l="1"/>
  <c r="S795" i="16"/>
  <c r="F794" i="16"/>
  <c r="D794" i="16"/>
  <c r="G794" i="16"/>
  <c r="S796" i="16" l="1"/>
  <c r="A796" i="16"/>
  <c r="D795" i="16"/>
  <c r="F795" i="16"/>
  <c r="G795" i="16"/>
  <c r="D796" i="16" l="1"/>
  <c r="G796" i="16"/>
  <c r="F796" i="16"/>
  <c r="A797" i="16"/>
  <c r="S797" i="16"/>
  <c r="A798" i="16" l="1"/>
  <c r="S798" i="16"/>
  <c r="D797" i="16"/>
  <c r="G797" i="16"/>
  <c r="F797" i="16"/>
  <c r="A799" i="16" l="1"/>
  <c r="S799" i="16"/>
  <c r="D798" i="16"/>
  <c r="G798" i="16"/>
  <c r="F798" i="16"/>
  <c r="S800" i="16" l="1"/>
  <c r="A800" i="16"/>
  <c r="F799" i="16"/>
  <c r="D799" i="16"/>
  <c r="G799" i="16"/>
  <c r="F800" i="16" l="1"/>
  <c r="G800" i="16"/>
  <c r="D800" i="16"/>
  <c r="S801" i="16"/>
  <c r="A801" i="16"/>
  <c r="S802" i="16" l="1"/>
  <c r="A802" i="16"/>
  <c r="D801" i="16"/>
  <c r="G801" i="16"/>
  <c r="F801" i="16"/>
  <c r="D802" i="16" l="1"/>
  <c r="G802" i="16"/>
  <c r="F802" i="16"/>
  <c r="S803" i="16"/>
  <c r="A803" i="16"/>
  <c r="S804" i="16" l="1"/>
  <c r="A804" i="16"/>
  <c r="G803" i="16"/>
  <c r="F803" i="16"/>
  <c r="D803" i="16"/>
  <c r="F804" i="16" l="1"/>
  <c r="D804" i="16"/>
  <c r="G804" i="16"/>
  <c r="S805" i="16"/>
  <c r="A805" i="16"/>
  <c r="G805" i="16" l="1"/>
  <c r="F805" i="16"/>
  <c r="D805" i="16"/>
  <c r="S806" i="16"/>
  <c r="A806" i="16"/>
  <c r="S807" i="16" l="1"/>
  <c r="A807" i="16"/>
  <c r="G806" i="16"/>
  <c r="F806" i="16"/>
  <c r="D806" i="16"/>
  <c r="G807" i="16" l="1"/>
  <c r="F807" i="16"/>
  <c r="D807" i="16"/>
  <c r="A808" i="16"/>
  <c r="S808" i="16"/>
  <c r="G808" i="16" l="1"/>
  <c r="F808" i="16"/>
  <c r="D808" i="16"/>
  <c r="S809" i="16"/>
  <c r="A809" i="16"/>
  <c r="A810" i="16" l="1"/>
  <c r="S810" i="16"/>
  <c r="D809" i="16"/>
  <c r="G809" i="16"/>
  <c r="F809" i="16"/>
  <c r="D810" i="16" l="1"/>
  <c r="G810" i="16"/>
  <c r="F810" i="16"/>
  <c r="A811" i="16"/>
  <c r="S811" i="16"/>
  <c r="G811" i="16" l="1"/>
  <c r="F811" i="16"/>
  <c r="D811" i="16"/>
  <c r="S812" i="16"/>
  <c r="A812" i="16"/>
  <c r="S813" i="16" l="1"/>
  <c r="A813" i="16"/>
  <c r="F812" i="16"/>
  <c r="D812" i="16"/>
  <c r="G812" i="16"/>
  <c r="G813" i="16" l="1"/>
  <c r="D813" i="16"/>
  <c r="F813" i="16"/>
  <c r="S814" i="16"/>
  <c r="A814" i="16"/>
  <c r="S815" i="16" l="1"/>
  <c r="A815" i="16"/>
  <c r="G814" i="16"/>
  <c r="F814" i="16"/>
  <c r="D814" i="16"/>
  <c r="D815" i="16" l="1"/>
  <c r="G815" i="16"/>
  <c r="F815" i="16"/>
  <c r="S816" i="16"/>
  <c r="A816" i="16"/>
  <c r="A817" i="16" l="1"/>
  <c r="S817" i="16"/>
  <c r="D816" i="16"/>
  <c r="G816" i="16"/>
  <c r="F816" i="16"/>
  <c r="G817" i="16" l="1"/>
  <c r="D817" i="16"/>
  <c r="F817" i="16"/>
  <c r="S818" i="16"/>
  <c r="A818" i="16"/>
  <c r="S819" i="16" l="1"/>
  <c r="A819" i="16"/>
  <c r="D818" i="16"/>
  <c r="G818" i="16"/>
  <c r="F818" i="16"/>
  <c r="D819" i="16" l="1"/>
  <c r="G819" i="16"/>
  <c r="F819" i="16"/>
  <c r="S820" i="16"/>
  <c r="A820" i="16"/>
  <c r="G820" i="16" l="1"/>
  <c r="D820" i="16"/>
  <c r="F820" i="16"/>
  <c r="S821" i="16"/>
  <c r="A821" i="16"/>
  <c r="F821" i="16" l="1"/>
  <c r="D821" i="16"/>
  <c r="G821" i="16"/>
  <c r="S822" i="16"/>
  <c r="A822" i="16"/>
  <c r="A823" i="16" l="1"/>
  <c r="S823" i="16"/>
  <c r="D822" i="16"/>
  <c r="G822" i="16"/>
  <c r="F822" i="16"/>
  <c r="S824" i="16" l="1"/>
  <c r="A824" i="16"/>
  <c r="F823" i="16"/>
  <c r="G823" i="16"/>
  <c r="D823" i="16"/>
  <c r="G824" i="16" l="1"/>
  <c r="D824" i="16"/>
  <c r="F824" i="16"/>
  <c r="S825" i="16"/>
  <c r="A825" i="16"/>
  <c r="G825" i="16" l="1"/>
  <c r="F825" i="16"/>
  <c r="D825" i="16"/>
  <c r="A826" i="16"/>
  <c r="S826" i="16"/>
  <c r="S827" i="16" l="1"/>
  <c r="A827" i="16"/>
  <c r="D826" i="16"/>
  <c r="G826" i="16"/>
  <c r="F826" i="16"/>
  <c r="G827" i="16" l="1"/>
  <c r="D827" i="16"/>
  <c r="F827" i="16"/>
  <c r="S828" i="16"/>
  <c r="A828" i="16"/>
  <c r="S829" i="16" l="1"/>
  <c r="A829" i="16"/>
  <c r="G828" i="16"/>
  <c r="F828" i="16"/>
  <c r="D828" i="16"/>
  <c r="G829" i="16" l="1"/>
  <c r="F829" i="16"/>
  <c r="D829" i="16"/>
  <c r="S830" i="16"/>
  <c r="A830" i="16"/>
  <c r="D830" i="16" l="1"/>
  <c r="F830" i="16"/>
  <c r="G830" i="16"/>
  <c r="S831" i="16"/>
  <c r="A831" i="16"/>
  <c r="F831" i="16" l="1"/>
  <c r="D831" i="16"/>
  <c r="G831" i="16"/>
  <c r="S832" i="16"/>
  <c r="A832" i="16"/>
  <c r="S833" i="16" l="1"/>
  <c r="A833" i="16"/>
  <c r="G832" i="16"/>
  <c r="F832" i="16"/>
  <c r="D832" i="16"/>
  <c r="D833" i="16" l="1"/>
  <c r="F833" i="16"/>
  <c r="G833" i="16"/>
  <c r="S834" i="16"/>
  <c r="A834" i="16"/>
  <c r="D834" i="16" l="1"/>
  <c r="G834" i="16"/>
  <c r="F834" i="16"/>
  <c r="S835" i="16"/>
  <c r="A835" i="16"/>
  <c r="A836" i="16" l="1"/>
  <c r="S836" i="16"/>
  <c r="D835" i="16"/>
  <c r="G835" i="16"/>
  <c r="F835" i="16"/>
  <c r="G836" i="16" l="1"/>
  <c r="F836" i="16"/>
  <c r="D836" i="16"/>
  <c r="S837" i="16"/>
  <c r="A837" i="16"/>
  <c r="S838" i="16" l="1"/>
  <c r="A838" i="16"/>
  <c r="G837" i="16"/>
  <c r="F837" i="16"/>
  <c r="D837" i="16"/>
  <c r="F838" i="16" l="1"/>
  <c r="G838" i="16"/>
  <c r="D838" i="16"/>
  <c r="S839" i="16"/>
  <c r="A839" i="16"/>
  <c r="A840" i="16" l="1"/>
  <c r="S840" i="16"/>
  <c r="F839" i="16"/>
  <c r="D839" i="16"/>
  <c r="G839" i="16"/>
  <c r="D840" i="16" l="1"/>
  <c r="F840" i="16"/>
  <c r="G840" i="16"/>
  <c r="S841" i="16"/>
  <c r="A841" i="16"/>
  <c r="G841" i="16" l="1"/>
  <c r="D841" i="16"/>
  <c r="F841" i="16"/>
  <c r="A842" i="16"/>
  <c r="S842" i="16"/>
  <c r="D842" i="16" l="1"/>
  <c r="G842" i="16"/>
  <c r="F842" i="16"/>
  <c r="S843" i="16"/>
  <c r="A843" i="16"/>
  <c r="F843" i="16" l="1"/>
  <c r="G843" i="16"/>
  <c r="D843" i="16"/>
  <c r="S844" i="16"/>
  <c r="A844" i="16"/>
  <c r="S845" i="16" l="1"/>
  <c r="A845" i="16"/>
  <c r="F844" i="16"/>
  <c r="D844" i="16"/>
  <c r="G844" i="16"/>
  <c r="D845" i="16" l="1"/>
  <c r="G845" i="16"/>
  <c r="F845" i="16"/>
  <c r="S846" i="16"/>
  <c r="A846" i="16"/>
  <c r="D846" i="16" l="1"/>
  <c r="G846" i="16"/>
  <c r="F846" i="16"/>
  <c r="A847" i="16"/>
  <c r="S847" i="16"/>
  <c r="D847" i="16" l="1"/>
  <c r="F847" i="16"/>
  <c r="G847" i="16"/>
  <c r="S848" i="16"/>
  <c r="A848" i="16"/>
  <c r="F848" i="16" l="1"/>
  <c r="G848" i="16"/>
  <c r="D848" i="16"/>
  <c r="S849" i="16"/>
  <c r="A849" i="16"/>
  <c r="S850" i="16" l="1"/>
  <c r="A850" i="16"/>
  <c r="G849" i="16"/>
  <c r="F849" i="16"/>
  <c r="D849" i="16"/>
  <c r="D850" i="16" l="1"/>
  <c r="F850" i="16"/>
  <c r="G850" i="16"/>
  <c r="S851" i="16"/>
  <c r="A851" i="16"/>
  <c r="G851" i="16" l="1"/>
  <c r="F851" i="16"/>
  <c r="D851" i="16"/>
  <c r="A852" i="16"/>
  <c r="S852" i="16"/>
  <c r="G852" i="16" l="1"/>
  <c r="D852" i="16"/>
  <c r="F852" i="16"/>
  <c r="S853" i="16"/>
  <c r="A853" i="16"/>
  <c r="D853" i="16" l="1"/>
  <c r="F853" i="16"/>
  <c r="G853" i="16"/>
  <c r="S854" i="16"/>
  <c r="A854" i="16"/>
  <c r="D854" i="16" l="1"/>
  <c r="F854" i="16"/>
  <c r="G854" i="16"/>
  <c r="S855" i="16"/>
  <c r="A855" i="16"/>
  <c r="G855" i="16" l="1"/>
  <c r="D855" i="16"/>
  <c r="F855" i="16"/>
  <c r="S856" i="16"/>
  <c r="A856" i="16"/>
  <c r="F856" i="16" l="1"/>
  <c r="G856" i="16"/>
  <c r="D856" i="16"/>
  <c r="S857" i="16"/>
  <c r="A857" i="16"/>
  <c r="D857" i="16" l="1"/>
  <c r="G857" i="16"/>
  <c r="F857" i="16"/>
  <c r="A858" i="16"/>
  <c r="S858" i="16"/>
  <c r="S859" i="16" l="1"/>
  <c r="A859" i="16"/>
  <c r="D858" i="16"/>
  <c r="G858" i="16"/>
  <c r="F858" i="16"/>
  <c r="G859" i="16" l="1"/>
  <c r="D859" i="16"/>
  <c r="F859" i="16"/>
  <c r="S860" i="16"/>
  <c r="A860" i="16"/>
  <c r="A861" i="16" l="1"/>
  <c r="S861" i="16"/>
  <c r="F860" i="16"/>
  <c r="D860" i="16"/>
  <c r="G860" i="16"/>
  <c r="F861" i="16" l="1"/>
  <c r="D861" i="16"/>
  <c r="G861" i="16"/>
  <c r="A862" i="16"/>
  <c r="S862" i="16"/>
  <c r="S863" i="16" l="1"/>
  <c r="A863" i="16"/>
  <c r="G862" i="16"/>
  <c r="D862" i="16"/>
  <c r="F862" i="16"/>
  <c r="D863" i="16" l="1"/>
  <c r="G863" i="16"/>
  <c r="F863" i="16"/>
  <c r="S864" i="16"/>
  <c r="A864" i="16"/>
  <c r="G864" i="16" l="1"/>
  <c r="D864" i="16"/>
  <c r="F864" i="16"/>
  <c r="A865" i="16"/>
  <c r="S865" i="16"/>
  <c r="G865" i="16" l="1"/>
  <c r="F865" i="16"/>
  <c r="D865" i="16"/>
  <c r="S866" i="16"/>
  <c r="A866" i="16"/>
  <c r="G866" i="16" l="1"/>
  <c r="F866" i="16"/>
  <c r="D866" i="16"/>
  <c r="A867" i="16"/>
  <c r="S867" i="16"/>
  <c r="F867" i="16" l="1"/>
  <c r="D867" i="16"/>
  <c r="G867" i="16"/>
  <c r="A868" i="16"/>
  <c r="S868" i="16"/>
  <c r="S869" i="16" l="1"/>
  <c r="A869" i="16"/>
  <c r="G868" i="16"/>
  <c r="D868" i="16"/>
  <c r="F868" i="16"/>
  <c r="D869" i="16" l="1"/>
  <c r="G869" i="16"/>
  <c r="F869" i="16"/>
  <c r="A870" i="16"/>
  <c r="S870" i="16"/>
  <c r="F870" i="16" l="1"/>
  <c r="D870" i="16"/>
  <c r="G870" i="16"/>
  <c r="A871" i="16"/>
  <c r="S871" i="16"/>
  <c r="S872" i="16" l="1"/>
  <c r="A872" i="16"/>
  <c r="F871" i="16"/>
  <c r="D871" i="16"/>
  <c r="G871" i="16"/>
  <c r="D872" i="16" l="1"/>
  <c r="F872" i="16"/>
  <c r="G872" i="16"/>
  <c r="S873" i="16"/>
  <c r="A873" i="16"/>
  <c r="S874" i="16" l="1"/>
  <c r="A874" i="16"/>
  <c r="D873" i="16"/>
  <c r="G873" i="16"/>
  <c r="F873" i="16"/>
  <c r="D874" i="16" l="1"/>
  <c r="G874" i="16"/>
  <c r="F874" i="16"/>
  <c r="S875" i="16"/>
  <c r="A875" i="16"/>
  <c r="G875" i="16" l="1"/>
  <c r="F875" i="16"/>
  <c r="D875" i="16"/>
  <c r="A876" i="16"/>
  <c r="S876" i="16"/>
  <c r="F876" i="16" l="1"/>
  <c r="D876" i="16"/>
  <c r="G876" i="16"/>
  <c r="S877" i="16"/>
  <c r="A877" i="16"/>
  <c r="D877" i="16" l="1"/>
  <c r="G877" i="16"/>
  <c r="F877" i="16"/>
  <c r="S878" i="16"/>
  <c r="A878" i="16"/>
  <c r="D878" i="16" l="1"/>
  <c r="G878" i="16"/>
  <c r="F878" i="16"/>
  <c r="S879" i="16"/>
  <c r="A879" i="16"/>
  <c r="S880" i="16" l="1"/>
  <c r="A880" i="16"/>
  <c r="F879" i="16"/>
  <c r="D879" i="16"/>
  <c r="G879" i="16"/>
  <c r="G880" i="16" l="1"/>
  <c r="F880" i="16"/>
  <c r="D880" i="16"/>
  <c r="A881" i="16"/>
  <c r="S881" i="16"/>
  <c r="D881" i="16" l="1"/>
  <c r="G881" i="16"/>
  <c r="F881" i="16"/>
  <c r="S882" i="16"/>
  <c r="A882" i="16"/>
  <c r="G882" i="16" l="1"/>
  <c r="F882" i="16"/>
  <c r="D882" i="16"/>
  <c r="A883" i="16"/>
  <c r="S883" i="16"/>
  <c r="S884" i="16" l="1"/>
  <c r="A884" i="16"/>
  <c r="D883" i="16"/>
  <c r="G883" i="16"/>
  <c r="F883" i="16"/>
  <c r="D884" i="16" l="1"/>
  <c r="F884" i="16"/>
  <c r="G884" i="16"/>
  <c r="S885" i="16"/>
  <c r="A885" i="16"/>
  <c r="A886" i="16" l="1"/>
  <c r="S886" i="16"/>
  <c r="D885" i="16"/>
  <c r="F885" i="16"/>
  <c r="G885" i="16"/>
  <c r="S887" i="16" l="1"/>
  <c r="A887" i="16"/>
  <c r="G886" i="16"/>
  <c r="F886" i="16"/>
  <c r="D886" i="16"/>
  <c r="G887" i="16" l="1"/>
  <c r="F887" i="16"/>
  <c r="D887" i="16"/>
  <c r="S888" i="16"/>
  <c r="A888" i="16"/>
  <c r="S889" i="16" l="1"/>
  <c r="A889" i="16"/>
  <c r="G888" i="16"/>
  <c r="D888" i="16"/>
  <c r="F888" i="16"/>
  <c r="D889" i="16" l="1"/>
  <c r="G889" i="16"/>
  <c r="F889" i="16"/>
  <c r="A890" i="16"/>
  <c r="S890" i="16"/>
  <c r="A891" i="16" l="1"/>
  <c r="S891" i="16"/>
  <c r="D890" i="16"/>
  <c r="G890" i="16"/>
  <c r="F890" i="16"/>
  <c r="A892" i="16" l="1"/>
  <c r="S892" i="16"/>
  <c r="G891" i="16"/>
  <c r="F891" i="16"/>
  <c r="D891" i="16"/>
  <c r="F892" i="16" l="1"/>
  <c r="G892" i="16"/>
  <c r="D892" i="16"/>
  <c r="S893" i="16"/>
  <c r="A893" i="16"/>
  <c r="D893" i="16" l="1"/>
  <c r="F893" i="16"/>
  <c r="G893" i="16"/>
  <c r="S894" i="16"/>
  <c r="A894" i="16"/>
  <c r="G894" i="16" l="1"/>
  <c r="D894" i="16"/>
  <c r="F894" i="16"/>
  <c r="A895" i="16"/>
  <c r="S895" i="16"/>
  <c r="F895" i="16" l="1"/>
  <c r="D895" i="16"/>
  <c r="G895" i="16"/>
  <c r="S896" i="16"/>
  <c r="A896" i="16"/>
  <c r="S897" i="16" l="1"/>
  <c r="A897" i="16"/>
  <c r="G896" i="16"/>
  <c r="F896" i="16"/>
  <c r="D896" i="16"/>
  <c r="G897" i="16" l="1"/>
  <c r="D897" i="16"/>
  <c r="F897" i="16"/>
  <c r="S898" i="16"/>
  <c r="A898" i="16"/>
  <c r="G898" i="16" l="1"/>
  <c r="F898" i="16"/>
  <c r="D898" i="16"/>
  <c r="S899" i="16"/>
  <c r="A899" i="16"/>
  <c r="G899" i="16" l="1"/>
  <c r="F899" i="16"/>
  <c r="D899" i="16"/>
  <c r="A900" i="16"/>
  <c r="S900" i="16"/>
  <c r="G900" i="16" l="1"/>
  <c r="F900" i="16"/>
  <c r="D900" i="16"/>
  <c r="S901" i="16"/>
  <c r="A901" i="16"/>
  <c r="G901" i="16" l="1"/>
  <c r="F901" i="16"/>
  <c r="D901" i="16"/>
  <c r="A902" i="16"/>
  <c r="S902" i="16"/>
  <c r="D902" i="16" l="1"/>
  <c r="G902" i="16"/>
  <c r="F902" i="16"/>
  <c r="S903" i="16"/>
  <c r="A903" i="16"/>
  <c r="S904" i="16" l="1"/>
  <c r="A904" i="16"/>
  <c r="F903" i="16"/>
  <c r="G903" i="16"/>
  <c r="D903" i="16"/>
  <c r="G904" i="16" l="1"/>
  <c r="D904" i="16"/>
  <c r="F904" i="16"/>
  <c r="A905" i="16"/>
  <c r="S905" i="16"/>
  <c r="S906" i="16" l="1"/>
  <c r="A906" i="16"/>
  <c r="D905" i="16"/>
  <c r="G905" i="16"/>
  <c r="F905" i="16"/>
  <c r="G906" i="16" l="1"/>
  <c r="F906" i="16"/>
  <c r="D906" i="16"/>
  <c r="S907" i="16"/>
  <c r="A907" i="16"/>
  <c r="D907" i="16" l="1"/>
  <c r="G907" i="16"/>
  <c r="F907" i="16"/>
  <c r="S908" i="16"/>
  <c r="A908" i="16"/>
  <c r="G908" i="16" l="1"/>
  <c r="D908" i="16"/>
  <c r="F908" i="16"/>
  <c r="S909" i="16"/>
  <c r="A909" i="16"/>
  <c r="D909" i="16" l="1"/>
  <c r="G909" i="16"/>
  <c r="F909" i="16"/>
  <c r="A910" i="16"/>
  <c r="S910" i="16"/>
  <c r="S911" i="16" l="1"/>
  <c r="A911" i="16"/>
  <c r="D910" i="16"/>
  <c r="F910" i="16"/>
  <c r="G910" i="16"/>
  <c r="A912" i="16" l="1"/>
  <c r="S912" i="16"/>
  <c r="F911" i="16"/>
  <c r="D911" i="16"/>
  <c r="G911" i="16"/>
  <c r="G912" i="16" l="1"/>
  <c r="F912" i="16"/>
  <c r="D912" i="16"/>
  <c r="S913" i="16"/>
  <c r="A913" i="16"/>
  <c r="S914" i="16" l="1"/>
  <c r="A914" i="16"/>
  <c r="F913" i="16"/>
  <c r="G913" i="16"/>
  <c r="D913" i="16"/>
  <c r="D914" i="16" l="1"/>
  <c r="F914" i="16"/>
  <c r="G914" i="16"/>
  <c r="A915" i="16"/>
  <c r="S915" i="16"/>
  <c r="D915" i="16" l="1"/>
  <c r="G915" i="16"/>
  <c r="F915" i="16"/>
  <c r="S916" i="16"/>
  <c r="A916" i="16"/>
  <c r="S917" i="16" l="1"/>
  <c r="A917" i="16"/>
  <c r="F916" i="16"/>
  <c r="G916" i="16"/>
  <c r="D916" i="16"/>
  <c r="G917" i="16" l="1"/>
  <c r="D917" i="16"/>
  <c r="F917" i="16"/>
  <c r="S918" i="16"/>
  <c r="A918" i="16"/>
  <c r="S919" i="16" l="1"/>
  <c r="A919" i="16"/>
  <c r="G918" i="16"/>
  <c r="F918" i="16"/>
  <c r="D918" i="16"/>
  <c r="D919" i="16" l="1"/>
  <c r="F919" i="16"/>
  <c r="G919" i="16"/>
  <c r="S920" i="16"/>
  <c r="A920" i="16"/>
  <c r="D920" i="16" l="1"/>
  <c r="G920" i="16"/>
  <c r="F920" i="16"/>
  <c r="A921" i="16"/>
  <c r="S921" i="16"/>
  <c r="D921" i="16" l="1"/>
  <c r="G921" i="16"/>
  <c r="F921" i="16"/>
  <c r="S922" i="16"/>
  <c r="A922" i="16"/>
  <c r="A923" i="16" l="1"/>
  <c r="S923" i="16"/>
  <c r="G922" i="16"/>
  <c r="D922" i="16"/>
  <c r="F922" i="16"/>
  <c r="D923" i="16" l="1"/>
  <c r="G923" i="16"/>
  <c r="F923" i="16"/>
  <c r="S924" i="16"/>
  <c r="A924" i="16"/>
  <c r="S925" i="16" l="1"/>
  <c r="A925" i="16"/>
  <c r="G924" i="16"/>
  <c r="F924" i="16"/>
  <c r="D924" i="16"/>
  <c r="D925" i="16" l="1"/>
  <c r="G925" i="16"/>
  <c r="F925" i="16"/>
  <c r="S926" i="16"/>
  <c r="A926" i="16"/>
  <c r="S927" i="16" l="1"/>
  <c r="A927" i="16"/>
  <c r="G926" i="16"/>
  <c r="D926" i="16"/>
  <c r="F926" i="16"/>
  <c r="F927" i="16" l="1"/>
  <c r="G927" i="16"/>
  <c r="D927" i="16"/>
  <c r="S928" i="16"/>
  <c r="A928" i="16"/>
  <c r="A929" i="16" l="1"/>
  <c r="S929" i="16"/>
  <c r="G928" i="16"/>
  <c r="D928" i="16"/>
  <c r="F928" i="16"/>
  <c r="A930" i="16" l="1"/>
  <c r="S930" i="16"/>
  <c r="F929" i="16"/>
  <c r="D929" i="16"/>
  <c r="G929" i="16"/>
  <c r="A931" i="16" l="1"/>
  <c r="S931" i="16"/>
  <c r="G930" i="16"/>
  <c r="F930" i="16"/>
  <c r="D930" i="16"/>
  <c r="S932" i="16" l="1"/>
  <c r="A932" i="16"/>
  <c r="G931" i="16"/>
  <c r="F931" i="16"/>
  <c r="D931" i="16"/>
  <c r="G932" i="16" l="1"/>
  <c r="D932" i="16"/>
  <c r="F932" i="16"/>
  <c r="S933" i="16"/>
  <c r="A933" i="16"/>
  <c r="A934" i="16" l="1"/>
  <c r="S934" i="16"/>
  <c r="G933" i="16"/>
  <c r="F933" i="16"/>
  <c r="D933" i="16"/>
  <c r="S935" i="16" l="1"/>
  <c r="A935" i="16"/>
  <c r="D934" i="16"/>
  <c r="G934" i="16"/>
  <c r="F934" i="16"/>
  <c r="F935" i="16" l="1"/>
  <c r="D935" i="16"/>
  <c r="G935" i="16"/>
  <c r="S936" i="16"/>
  <c r="A936" i="16"/>
  <c r="S937" i="16" l="1"/>
  <c r="A937" i="16"/>
  <c r="G936" i="16"/>
  <c r="F936" i="16"/>
  <c r="D936" i="16"/>
  <c r="D937" i="16" l="1"/>
  <c r="G937" i="16"/>
  <c r="F937" i="16"/>
  <c r="A938" i="16"/>
  <c r="S938" i="16"/>
  <c r="D938" i="16" l="1"/>
  <c r="G938" i="16"/>
  <c r="F938" i="16"/>
  <c r="S939" i="16"/>
  <c r="A939" i="16"/>
  <c r="F939" i="16" l="1"/>
  <c r="G939" i="16"/>
  <c r="D939" i="16"/>
  <c r="S940" i="16"/>
  <c r="A940" i="16"/>
  <c r="D940" i="16" l="1"/>
  <c r="G940" i="16"/>
  <c r="F940" i="16"/>
  <c r="A941" i="16"/>
  <c r="S941" i="16"/>
  <c r="S942" i="16" l="1"/>
  <c r="A942" i="16"/>
  <c r="G941" i="16"/>
  <c r="D941" i="16"/>
  <c r="F941" i="16"/>
  <c r="G942" i="16" l="1"/>
  <c r="F942" i="16"/>
  <c r="D942" i="16"/>
  <c r="A943" i="16"/>
  <c r="S943" i="16"/>
  <c r="S944" i="16" l="1"/>
  <c r="A944" i="16"/>
  <c r="F943" i="16"/>
  <c r="G943" i="16"/>
  <c r="D943" i="16"/>
  <c r="F944" i="16" l="1"/>
  <c r="D944" i="16"/>
  <c r="G944" i="16"/>
  <c r="S945" i="16"/>
  <c r="A945" i="16"/>
  <c r="F945" i="16" l="1"/>
  <c r="G945" i="16"/>
  <c r="D945" i="16"/>
  <c r="S946" i="16"/>
  <c r="A946" i="16"/>
  <c r="D946" i="16" l="1"/>
  <c r="G946" i="16"/>
  <c r="F946" i="16"/>
  <c r="A947" i="16"/>
  <c r="S947" i="16"/>
  <c r="F947" i="16" l="1"/>
  <c r="D947" i="16"/>
  <c r="G947" i="16"/>
  <c r="S948" i="16"/>
  <c r="A948" i="16"/>
  <c r="G948" i="16" l="1"/>
  <c r="F948" i="16"/>
  <c r="D948" i="16"/>
  <c r="S949" i="16"/>
  <c r="A949" i="16"/>
  <c r="D949" i="16" l="1"/>
  <c r="G949" i="16"/>
  <c r="F949" i="16"/>
  <c r="S950" i="16"/>
  <c r="A950" i="16"/>
  <c r="S951" i="16" l="1"/>
  <c r="A951" i="16"/>
  <c r="D950" i="16"/>
  <c r="F950" i="16"/>
  <c r="G950" i="16"/>
  <c r="F951" i="16" l="1"/>
  <c r="G951" i="16"/>
  <c r="D951" i="16"/>
  <c r="A952" i="16"/>
  <c r="S952" i="16"/>
  <c r="S953" i="16" l="1"/>
  <c r="A953" i="16"/>
  <c r="F952" i="16"/>
  <c r="G952" i="16"/>
  <c r="D952" i="16"/>
  <c r="D953" i="16" l="1"/>
  <c r="G953" i="16"/>
  <c r="F953" i="16"/>
  <c r="S954" i="16"/>
  <c r="A954" i="16"/>
  <c r="F954" i="16" l="1"/>
  <c r="D954" i="16"/>
  <c r="G954" i="16"/>
  <c r="S955" i="16"/>
  <c r="A955" i="16"/>
  <c r="F955" i="16" l="1"/>
  <c r="G955" i="16"/>
  <c r="D955" i="16"/>
  <c r="S956" i="16"/>
  <c r="A956" i="16"/>
  <c r="F956" i="16" l="1"/>
  <c r="D956" i="16"/>
  <c r="G956" i="16"/>
  <c r="A957" i="16"/>
  <c r="S957" i="16"/>
  <c r="G957" i="16" l="1"/>
  <c r="D957" i="16"/>
  <c r="F957" i="16"/>
  <c r="S958" i="16"/>
  <c r="A958" i="16"/>
  <c r="S959" i="16" l="1"/>
  <c r="A959" i="16"/>
  <c r="D958" i="16"/>
  <c r="F958" i="16"/>
  <c r="G958" i="16"/>
  <c r="G959" i="16" l="1"/>
  <c r="D959" i="16"/>
  <c r="F959" i="16"/>
  <c r="S960" i="16"/>
  <c r="A960" i="16"/>
  <c r="F960" i="16" l="1"/>
  <c r="G960" i="16"/>
  <c r="D960" i="16"/>
  <c r="A961" i="16"/>
  <c r="S961" i="16"/>
  <c r="G961" i="16" l="1"/>
  <c r="D961" i="16"/>
  <c r="F961" i="16"/>
  <c r="S962" i="16"/>
  <c r="A962" i="16"/>
  <c r="S963" i="16" l="1"/>
  <c r="A963" i="16"/>
  <c r="F962" i="16"/>
  <c r="G962" i="16"/>
  <c r="D962" i="16"/>
  <c r="S964" i="16" l="1"/>
  <c r="A964" i="16"/>
  <c r="D963" i="16"/>
  <c r="G963" i="16"/>
  <c r="F963" i="16"/>
  <c r="S965" i="16" l="1"/>
  <c r="A965" i="16"/>
  <c r="F964" i="16"/>
  <c r="D964" i="16"/>
  <c r="G964" i="16"/>
  <c r="D965" i="16" l="1"/>
  <c r="G965" i="16"/>
  <c r="F965" i="16"/>
  <c r="S966" i="16"/>
  <c r="A966" i="16"/>
  <c r="S967" i="16" l="1"/>
  <c r="A967" i="16"/>
  <c r="F966" i="16"/>
  <c r="D966" i="16"/>
  <c r="G966" i="16"/>
  <c r="F967" i="16" l="1"/>
  <c r="D967" i="16"/>
  <c r="G967" i="16"/>
  <c r="S968" i="16"/>
  <c r="A968" i="16"/>
  <c r="S969" i="16" l="1"/>
  <c r="A969" i="16"/>
  <c r="D968" i="16"/>
  <c r="G968" i="16"/>
  <c r="F968" i="16"/>
  <c r="D969" i="16" l="1"/>
  <c r="G969" i="16"/>
  <c r="F969" i="16"/>
  <c r="A970" i="16"/>
  <c r="S970" i="16"/>
  <c r="S971" i="16" l="1"/>
  <c r="A971" i="16"/>
  <c r="G970" i="16"/>
  <c r="F970" i="16"/>
  <c r="D970" i="16"/>
  <c r="S972" i="16" l="1"/>
  <c r="A972" i="16"/>
  <c r="F971" i="16"/>
  <c r="G971" i="16"/>
  <c r="D971" i="16"/>
  <c r="G972" i="16" l="1"/>
  <c r="D972" i="16"/>
  <c r="F972" i="16"/>
  <c r="S973" i="16"/>
  <c r="A973" i="16"/>
  <c r="D973" i="16" l="1"/>
  <c r="F973" i="16"/>
  <c r="G973" i="16"/>
  <c r="S974" i="16"/>
  <c r="A974" i="16"/>
  <c r="G974" i="16" l="1"/>
  <c r="F974" i="16"/>
  <c r="D974" i="16"/>
  <c r="S975" i="16"/>
  <c r="A975" i="16"/>
  <c r="G975" i="16" l="1"/>
  <c r="F975" i="16"/>
  <c r="D975" i="16"/>
  <c r="S976" i="16"/>
  <c r="A976" i="16"/>
  <c r="G976" i="16" l="1"/>
  <c r="D976" i="16"/>
  <c r="F976" i="16"/>
  <c r="S977" i="16"/>
  <c r="A977" i="16"/>
  <c r="G977" i="16" l="1"/>
  <c r="D977" i="16"/>
  <c r="F977" i="16"/>
  <c r="A978" i="16"/>
  <c r="S978" i="16"/>
  <c r="D978" i="16" l="1"/>
  <c r="G978" i="16"/>
  <c r="F978" i="16"/>
  <c r="S979" i="16"/>
  <c r="A979" i="16"/>
  <c r="F979" i="16" l="1"/>
  <c r="G979" i="16"/>
  <c r="D979" i="16"/>
  <c r="S980" i="16"/>
  <c r="A980" i="16"/>
  <c r="S981" i="16" l="1"/>
  <c r="A981" i="16"/>
  <c r="D980" i="16"/>
  <c r="F980" i="16"/>
  <c r="G980" i="16"/>
  <c r="D981" i="16" l="1"/>
  <c r="F981" i="16"/>
  <c r="G981" i="16"/>
  <c r="S982" i="16"/>
  <c r="A982" i="16"/>
  <c r="A983" i="16" l="1"/>
  <c r="S983" i="16"/>
  <c r="D982" i="16"/>
  <c r="F982" i="16"/>
  <c r="G982" i="16"/>
  <c r="A984" i="16" l="1"/>
  <c r="S984" i="16"/>
  <c r="G983" i="16"/>
  <c r="D983" i="16"/>
  <c r="F983" i="16"/>
  <c r="S985" i="16" l="1"/>
  <c r="A985" i="16"/>
  <c r="F984" i="16"/>
  <c r="G984" i="16"/>
  <c r="D984" i="16"/>
  <c r="G985" i="16" l="1"/>
  <c r="D985" i="16"/>
  <c r="F985" i="16"/>
  <c r="S986" i="16"/>
  <c r="A986" i="16"/>
  <c r="D986" i="16" l="1"/>
  <c r="G986" i="16"/>
  <c r="F986" i="16"/>
  <c r="S987" i="16"/>
  <c r="A987" i="16"/>
  <c r="F987" i="16" l="1"/>
  <c r="D987" i="16"/>
  <c r="G987" i="16"/>
  <c r="S988" i="16"/>
  <c r="A988" i="16"/>
  <c r="G988" i="16" l="1"/>
  <c r="F988" i="16"/>
  <c r="D988" i="16"/>
  <c r="S989" i="16"/>
  <c r="A989" i="16"/>
  <c r="S990" i="16" l="1"/>
  <c r="A990" i="16"/>
  <c r="G989" i="16"/>
  <c r="F989" i="16"/>
  <c r="D989" i="16"/>
  <c r="A991" i="16" l="1"/>
  <c r="S991" i="16"/>
  <c r="F990" i="16"/>
  <c r="G990" i="16"/>
  <c r="D990" i="16"/>
  <c r="D991" i="16" l="1"/>
  <c r="G991" i="16"/>
  <c r="F991" i="16"/>
  <c r="S992" i="16"/>
  <c r="A992" i="16"/>
  <c r="D992" i="16" l="1"/>
  <c r="F992" i="16"/>
  <c r="G992" i="16"/>
  <c r="S993" i="16"/>
  <c r="A993" i="16"/>
  <c r="F993" i="16" l="1"/>
  <c r="D993" i="16"/>
  <c r="G993" i="16"/>
  <c r="S994" i="16"/>
  <c r="A994" i="16"/>
  <c r="S995" i="16" l="1"/>
  <c r="A995" i="16"/>
  <c r="D994" i="16"/>
  <c r="G994" i="16"/>
  <c r="F994" i="16"/>
  <c r="S996" i="16" l="1"/>
  <c r="A996" i="16"/>
  <c r="D995" i="16"/>
  <c r="F995" i="16"/>
  <c r="G995" i="16"/>
  <c r="D996" i="16" l="1"/>
  <c r="G996" i="16"/>
  <c r="F996" i="16"/>
  <c r="S997" i="16"/>
  <c r="A997" i="16"/>
  <c r="D997" i="16" l="1"/>
  <c r="G997" i="16"/>
  <c r="F997" i="16"/>
  <c r="S998" i="16"/>
  <c r="A998" i="16"/>
  <c r="S999" i="16" l="1"/>
  <c r="A999" i="16"/>
  <c r="D998" i="16"/>
  <c r="F998" i="16"/>
  <c r="G998" i="16"/>
  <c r="F999" i="16" l="1"/>
  <c r="G999" i="16"/>
  <c r="D999" i="16"/>
  <c r="A1000" i="16"/>
  <c r="S1000" i="16"/>
  <c r="G1000" i="16" l="1"/>
  <c r="F1000" i="16"/>
  <c r="D1000" i="16"/>
  <c r="S1001" i="16"/>
  <c r="A1001" i="16"/>
  <c r="D1001" i="16" l="1"/>
  <c r="F1001" i="16"/>
  <c r="G1001" i="16"/>
  <c r="S1002" i="16"/>
  <c r="A1002" i="16"/>
  <c r="S1003" i="16" l="1"/>
  <c r="A1003" i="16"/>
  <c r="G1002" i="16"/>
  <c r="D1002" i="16"/>
  <c r="F1002" i="16"/>
  <c r="G1003" i="16" l="1"/>
  <c r="F1003" i="16"/>
  <c r="D1003" i="16"/>
  <c r="A1004" i="16"/>
  <c r="S1004" i="16"/>
  <c r="S1005" i="16" l="1"/>
  <c r="A1005" i="16"/>
  <c r="G1004" i="16"/>
  <c r="F1004" i="16"/>
  <c r="D1004" i="16"/>
  <c r="G1005" i="16" l="1"/>
  <c r="F1005" i="16"/>
  <c r="D1005" i="16"/>
  <c r="A1006" i="16"/>
  <c r="S1006" i="16"/>
  <c r="G1006" i="16" l="1"/>
  <c r="D1006" i="16"/>
  <c r="F1006" i="16"/>
  <c r="S1007" i="16"/>
  <c r="A1007" i="16"/>
  <c r="F1007" i="16" l="1"/>
  <c r="D1007" i="16"/>
  <c r="G1007" i="16"/>
  <c r="S1008" i="16"/>
  <c r="A1008" i="16"/>
  <c r="S1009" i="16" l="1"/>
  <c r="A1009" i="16"/>
  <c r="F1008" i="16"/>
  <c r="G1008" i="16"/>
  <c r="D1008" i="16"/>
  <c r="G1009" i="16" l="1"/>
  <c r="F1009" i="16"/>
  <c r="D1009" i="16"/>
  <c r="S1010" i="16"/>
  <c r="A1010" i="16"/>
  <c r="S1011" i="16" l="1"/>
  <c r="A1011" i="16"/>
  <c r="G1010" i="16"/>
  <c r="D1010" i="16"/>
  <c r="F1010" i="16"/>
  <c r="A1012" i="16" l="1"/>
  <c r="S1012" i="16"/>
  <c r="F1011" i="16"/>
  <c r="G1011" i="16"/>
  <c r="D1011" i="16"/>
  <c r="A1013" i="16" l="1"/>
  <c r="S1013" i="16"/>
  <c r="F1012" i="16"/>
  <c r="D1012" i="16"/>
  <c r="G1012" i="16"/>
  <c r="G1013" i="16" l="1"/>
  <c r="F1013" i="16"/>
  <c r="D1013" i="16"/>
  <c r="S1014" i="16"/>
  <c r="A1014" i="16"/>
  <c r="D1014" i="16" l="1"/>
  <c r="G1014" i="16"/>
  <c r="F1014" i="16"/>
  <c r="S1015" i="16"/>
  <c r="A1015" i="16"/>
  <c r="F1015" i="16" l="1"/>
  <c r="D1015" i="16"/>
  <c r="G1015" i="16"/>
  <c r="A1016" i="16"/>
  <c r="S1016" i="16"/>
  <c r="F1016" i="16" l="1"/>
  <c r="G1016" i="16"/>
  <c r="D1016" i="16"/>
  <c r="S1017" i="16"/>
  <c r="A1017" i="16"/>
  <c r="D1017" i="16" l="1"/>
  <c r="G1017" i="16"/>
  <c r="F1017" i="16"/>
  <c r="A1018" i="16"/>
  <c r="S1018" i="16"/>
  <c r="S1019" i="16" l="1"/>
  <c r="A1019" i="16"/>
  <c r="G1018" i="16"/>
  <c r="F1018" i="16"/>
  <c r="D1018" i="16"/>
  <c r="S1020" i="16" l="1"/>
  <c r="A1020" i="16"/>
  <c r="D1019" i="16"/>
  <c r="G1019" i="16"/>
  <c r="F1019" i="16"/>
  <c r="G1020" i="16" l="1"/>
  <c r="D1020" i="16"/>
  <c r="F1020" i="16"/>
  <c r="S1021" i="16"/>
  <c r="A1021" i="16"/>
  <c r="F1021" i="16" l="1"/>
  <c r="G1021" i="16"/>
  <c r="D1021" i="16"/>
  <c r="S1022" i="16"/>
  <c r="A1022" i="16"/>
  <c r="S1023" i="16" l="1"/>
  <c r="A1023" i="16"/>
  <c r="G1022" i="16"/>
  <c r="D1022" i="16"/>
  <c r="F1022" i="16"/>
  <c r="G1023" i="16" l="1"/>
  <c r="D1023" i="16"/>
  <c r="F1023" i="16"/>
  <c r="S1024" i="16"/>
  <c r="A1024" i="16"/>
  <c r="S1025" i="16" l="1"/>
  <c r="A1025" i="16"/>
  <c r="F1024" i="16"/>
  <c r="D1024" i="16"/>
  <c r="G1024" i="16"/>
  <c r="F1025" i="16" l="1"/>
  <c r="D1025" i="16"/>
  <c r="G1025" i="16"/>
  <c r="S1026" i="16"/>
  <c r="A1026" i="16"/>
  <c r="D1026" i="16" l="1"/>
  <c r="F1026" i="16"/>
  <c r="G1026" i="16"/>
  <c r="S1027" i="16"/>
  <c r="A1027" i="16"/>
  <c r="A1028" i="16" l="1"/>
  <c r="S1028" i="16"/>
  <c r="F1027" i="16"/>
  <c r="G1027" i="16"/>
  <c r="D1027" i="16"/>
  <c r="G1028" i="16" l="1"/>
  <c r="F1028" i="16"/>
  <c r="D1028" i="16"/>
  <c r="S1029" i="16"/>
  <c r="A1029" i="16"/>
  <c r="G1029" i="16" l="1"/>
  <c r="F1029" i="16"/>
  <c r="D1029" i="16"/>
  <c r="S1030" i="16"/>
  <c r="A1030" i="16"/>
  <c r="S1031" i="16" l="1"/>
  <c r="A1031" i="16"/>
  <c r="G1030" i="16"/>
  <c r="F1030" i="16"/>
  <c r="D1030" i="16"/>
  <c r="G1031" i="16" l="1"/>
  <c r="F1031" i="16"/>
  <c r="D1031" i="16"/>
  <c r="A1032" i="16"/>
  <c r="S1032" i="16"/>
  <c r="G1032" i="16" l="1"/>
  <c r="F1032" i="16"/>
  <c r="D1032" i="16"/>
  <c r="S1033" i="16"/>
  <c r="A1033" i="16"/>
  <c r="F1033" i="16" l="1"/>
  <c r="G1033" i="16"/>
  <c r="D1033" i="16"/>
  <c r="A1034" i="16"/>
  <c r="S1034" i="16"/>
  <c r="S1035" i="16" l="1"/>
  <c r="A1035" i="16"/>
  <c r="D1034" i="16"/>
  <c r="G1034" i="16"/>
  <c r="F1034" i="16"/>
  <c r="D1035" i="16" l="1"/>
  <c r="G1035" i="16"/>
  <c r="F1035" i="16"/>
  <c r="S1036" i="16"/>
  <c r="A1036" i="16"/>
  <c r="G1036" i="16" l="1"/>
  <c r="F1036" i="16"/>
  <c r="D1036" i="16"/>
  <c r="S1037" i="16"/>
  <c r="A1037" i="16"/>
  <c r="A1038" i="16" l="1"/>
  <c r="S1038" i="16"/>
  <c r="G1037" i="16"/>
  <c r="F1037" i="16"/>
  <c r="D1037" i="16"/>
  <c r="D1038" i="16" l="1"/>
  <c r="G1038" i="16"/>
  <c r="F1038" i="16"/>
  <c r="A1039" i="16"/>
  <c r="S1039" i="16"/>
  <c r="S1040" i="16" l="1"/>
  <c r="A1040" i="16"/>
  <c r="D1039" i="16"/>
  <c r="G1039" i="16"/>
  <c r="F1039" i="16"/>
  <c r="G1040" i="16" l="1"/>
  <c r="D1040" i="16"/>
  <c r="F1040" i="16"/>
  <c r="S1041" i="16"/>
  <c r="A1041" i="16"/>
  <c r="A1042" i="16" l="1"/>
  <c r="S1042" i="16"/>
  <c r="D1041" i="16"/>
  <c r="F1041" i="16"/>
  <c r="G1041" i="16"/>
  <c r="D1042" i="16" l="1"/>
  <c r="G1042" i="16"/>
  <c r="F1042" i="16"/>
  <c r="S1043" i="16"/>
  <c r="A1043" i="16"/>
  <c r="S1044" i="16" l="1"/>
  <c r="A1044" i="16"/>
  <c r="D1043" i="16"/>
  <c r="G1043" i="16"/>
  <c r="F1043" i="16"/>
  <c r="G1044" i="16" l="1"/>
  <c r="F1044" i="16"/>
  <c r="D1044" i="16"/>
  <c r="S1045" i="16"/>
  <c r="A1045" i="16"/>
  <c r="G1045" i="16" l="1"/>
  <c r="F1045" i="16"/>
  <c r="D1045" i="16"/>
  <c r="A1046" i="16"/>
  <c r="S1046" i="16"/>
  <c r="S1047" i="16" l="1"/>
  <c r="A1047" i="16"/>
  <c r="D1046" i="16"/>
  <c r="G1046" i="16"/>
  <c r="F1046" i="16"/>
  <c r="D1047" i="16" l="1"/>
  <c r="G1047" i="16"/>
  <c r="F1047" i="16"/>
  <c r="S1048" i="16"/>
  <c r="A1048" i="16"/>
  <c r="F1048" i="16" l="1"/>
  <c r="G1048" i="16"/>
  <c r="D1048" i="16"/>
  <c r="S1049" i="16"/>
  <c r="A1049" i="16"/>
  <c r="S1050" i="16" l="1"/>
  <c r="A1050" i="16"/>
  <c r="D1049" i="16"/>
  <c r="G1049" i="16"/>
  <c r="F1049" i="16"/>
  <c r="G1050" i="16" l="1"/>
  <c r="F1050" i="16"/>
  <c r="D1050" i="16"/>
  <c r="A1051" i="16"/>
  <c r="S1051" i="16"/>
  <c r="D1051" i="16" l="1"/>
  <c r="F1051" i="16"/>
  <c r="G1051" i="16"/>
  <c r="S1052" i="16"/>
  <c r="A1052" i="16"/>
  <c r="D1052" i="16" l="1"/>
  <c r="G1052" i="16"/>
  <c r="F1052" i="16"/>
  <c r="S1053" i="16"/>
  <c r="A1053" i="16"/>
  <c r="D1053" i="16" l="1"/>
  <c r="F1053" i="16"/>
  <c r="G1053" i="16"/>
  <c r="S1054" i="16"/>
  <c r="A1054" i="16"/>
  <c r="D1054" i="16" l="1"/>
  <c r="G1054" i="16"/>
  <c r="F1054" i="16"/>
  <c r="S1055" i="16"/>
  <c r="A1055" i="16"/>
  <c r="F1055" i="16" l="1"/>
  <c r="D1055" i="16"/>
  <c r="G1055" i="16"/>
  <c r="S1056" i="16"/>
  <c r="A1056" i="16"/>
  <c r="S1057" i="16" l="1"/>
  <c r="A1057" i="16"/>
  <c r="G1056" i="16"/>
  <c r="D1056" i="16"/>
  <c r="F1056" i="16"/>
  <c r="G1057" i="16" l="1"/>
  <c r="D1057" i="16"/>
  <c r="F1057" i="16"/>
  <c r="A1058" i="16"/>
  <c r="S1058" i="16"/>
  <c r="S1059" i="16" l="1"/>
  <c r="A1059" i="16"/>
  <c r="D1058" i="16"/>
  <c r="F1058" i="16"/>
  <c r="G1058" i="16"/>
  <c r="F1059" i="16" l="1"/>
  <c r="D1059" i="16"/>
  <c r="G1059" i="16"/>
  <c r="A1060" i="16"/>
  <c r="S1060" i="16"/>
  <c r="S1061" i="16" l="1"/>
  <c r="A1061" i="16"/>
  <c r="G1060" i="16"/>
  <c r="D1060" i="16"/>
  <c r="F1060" i="16"/>
  <c r="G1061" i="16" l="1"/>
  <c r="F1061" i="16"/>
  <c r="D1061" i="16"/>
  <c r="A1062" i="16"/>
  <c r="S1062" i="16"/>
  <c r="S1063" i="16" l="1"/>
  <c r="A1063" i="16"/>
  <c r="D1062" i="16"/>
  <c r="F1062" i="16"/>
  <c r="G1062" i="16"/>
  <c r="F1063" i="16" l="1"/>
  <c r="D1063" i="16"/>
  <c r="G1063" i="16"/>
  <c r="S1064" i="16"/>
  <c r="A1064" i="16"/>
  <c r="A1065" i="16" l="1"/>
  <c r="S1065" i="16"/>
  <c r="G1064" i="16"/>
  <c r="D1064" i="16"/>
  <c r="F1064" i="16"/>
  <c r="S1066" i="16" l="1"/>
  <c r="A1066" i="16"/>
  <c r="D1065" i="16"/>
  <c r="G1065" i="16"/>
  <c r="F1065" i="16"/>
  <c r="F1066" i="16" l="1"/>
  <c r="G1066" i="16"/>
  <c r="D1066" i="16"/>
  <c r="S1067" i="16"/>
  <c r="A1067" i="16"/>
  <c r="F1067" i="16" l="1"/>
  <c r="D1067" i="16"/>
  <c r="G1067" i="16"/>
  <c r="S1068" i="16"/>
  <c r="A1068" i="16"/>
  <c r="S1069" i="16" l="1"/>
  <c r="A1069" i="16"/>
  <c r="G1068" i="16"/>
  <c r="F1068" i="16"/>
  <c r="D1068" i="16"/>
  <c r="G1069" i="16" l="1"/>
  <c r="F1069" i="16"/>
  <c r="D1069" i="16"/>
  <c r="S1070" i="16"/>
  <c r="A1070" i="16"/>
  <c r="S1071" i="16" l="1"/>
  <c r="A1071" i="16"/>
  <c r="D1070" i="16"/>
  <c r="G1070" i="16"/>
  <c r="F1070" i="16"/>
  <c r="D1071" i="16" l="1"/>
  <c r="F1071" i="16"/>
  <c r="G1071" i="16"/>
  <c r="S1072" i="16"/>
  <c r="A1072" i="16"/>
  <c r="S1073" i="16" l="1"/>
  <c r="A1073" i="16"/>
  <c r="F1072" i="16"/>
  <c r="D1072" i="16"/>
  <c r="G1072" i="16"/>
  <c r="G1073" i="16" l="1"/>
  <c r="D1073" i="16"/>
  <c r="F1073" i="16"/>
  <c r="S1074" i="16"/>
  <c r="A1074" i="16"/>
  <c r="S1075" i="16" l="1"/>
  <c r="A1075" i="16"/>
  <c r="F1074" i="16"/>
  <c r="D1074" i="16"/>
  <c r="G1074" i="16"/>
  <c r="D1075" i="16" l="1"/>
  <c r="G1075" i="16"/>
  <c r="F1075" i="16"/>
  <c r="S1076" i="16"/>
  <c r="A1076" i="16"/>
  <c r="F1076" i="16" l="1"/>
  <c r="G1076" i="16"/>
  <c r="D1076" i="16"/>
  <c r="A1077" i="16"/>
  <c r="S1077" i="16"/>
  <c r="G1077" i="16" l="1"/>
  <c r="F1077" i="16"/>
  <c r="D1077" i="16"/>
  <c r="S1078" i="16"/>
  <c r="A1078" i="16"/>
  <c r="G1078" i="16" l="1"/>
  <c r="F1078" i="16"/>
  <c r="D1078" i="16"/>
  <c r="A1079" i="16"/>
  <c r="S1079" i="16"/>
  <c r="S1080" i="16" l="1"/>
  <c r="A1080" i="16"/>
  <c r="D1079" i="16"/>
  <c r="G1079" i="16"/>
  <c r="F1079" i="16"/>
  <c r="F1080" i="16" l="1"/>
  <c r="D1080" i="16"/>
  <c r="G1080" i="16"/>
  <c r="S1081" i="16"/>
  <c r="A1081" i="16"/>
  <c r="A1082" i="16" l="1"/>
  <c r="S1082" i="16"/>
  <c r="G1081" i="16"/>
  <c r="D1081" i="16"/>
  <c r="F1081" i="16"/>
  <c r="F1082" i="16" l="1"/>
  <c r="D1082" i="16"/>
  <c r="G1082" i="16"/>
  <c r="S1083" i="16"/>
  <c r="A1083" i="16"/>
  <c r="F1083" i="16" l="1"/>
  <c r="G1083" i="16"/>
  <c r="D1083" i="16"/>
  <c r="A1084" i="16"/>
  <c r="S1084" i="16"/>
  <c r="D1084" i="16" l="1"/>
  <c r="F1084" i="16"/>
  <c r="G1084" i="16"/>
  <c r="S1085" i="16"/>
  <c r="A1085" i="16"/>
  <c r="S1086" i="16" l="1"/>
  <c r="A1086" i="16"/>
  <c r="D1085" i="16"/>
  <c r="G1085" i="16"/>
  <c r="F1085" i="16"/>
  <c r="F1086" i="16" l="1"/>
  <c r="D1086" i="16"/>
  <c r="G1086" i="16"/>
  <c r="S1087" i="16"/>
  <c r="A1087" i="16"/>
  <c r="G1087" i="16" l="1"/>
  <c r="F1087" i="16"/>
  <c r="D1087" i="16"/>
  <c r="S1088" i="16"/>
  <c r="A1088" i="16"/>
  <c r="S1089" i="16" l="1"/>
  <c r="A1089" i="16"/>
  <c r="F1088" i="16"/>
  <c r="D1088" i="16"/>
  <c r="G1088" i="16"/>
  <c r="D1089" i="16" l="1"/>
  <c r="G1089" i="16"/>
  <c r="F1089" i="16"/>
  <c r="A1090" i="16"/>
  <c r="S1090" i="16"/>
  <c r="G1090" i="16" l="1"/>
  <c r="D1090" i="16"/>
  <c r="F1090" i="16"/>
  <c r="S1091" i="16"/>
  <c r="A1091" i="16"/>
  <c r="S1092" i="16" l="1"/>
  <c r="A1092" i="16"/>
  <c r="F1091" i="16"/>
  <c r="G1091" i="16"/>
  <c r="D1091" i="16"/>
  <c r="G1092" i="16" l="1"/>
  <c r="F1092" i="16"/>
  <c r="D1092" i="16"/>
  <c r="S1093" i="16"/>
  <c r="A1093" i="16"/>
  <c r="G1093" i="16" l="1"/>
  <c r="F1093" i="16"/>
  <c r="D1093" i="16"/>
  <c r="S1094" i="16"/>
  <c r="A1094" i="16"/>
  <c r="S1095" i="16" l="1"/>
  <c r="A1095" i="16"/>
  <c r="D1094" i="16"/>
  <c r="F1094" i="16"/>
  <c r="G1094" i="16"/>
  <c r="F1095" i="16" l="1"/>
  <c r="G1095" i="16"/>
  <c r="D1095" i="16"/>
  <c r="A1096" i="16"/>
  <c r="S1096" i="16"/>
  <c r="G1096" i="16" l="1"/>
  <c r="F1096" i="16"/>
  <c r="D1096" i="16"/>
  <c r="S1097" i="16"/>
  <c r="A1097" i="16"/>
  <c r="D1097" i="16" l="1"/>
  <c r="F1097" i="16"/>
  <c r="G1097" i="16"/>
  <c r="A1098" i="16"/>
  <c r="S1098" i="16"/>
  <c r="G1098" i="16" l="1"/>
  <c r="D1098" i="16"/>
  <c r="F1098" i="16"/>
  <c r="S1099" i="16"/>
  <c r="A1099" i="16"/>
  <c r="F1099" i="16" l="1"/>
  <c r="D1099" i="16"/>
  <c r="G1099" i="16"/>
  <c r="S1100" i="16"/>
  <c r="A1100" i="16"/>
  <c r="D1100" i="16" l="1"/>
  <c r="G1100" i="16"/>
  <c r="F1100" i="16"/>
  <c r="S1101" i="16"/>
  <c r="A1101" i="16"/>
  <c r="D1101" i="16" l="1"/>
  <c r="G1101" i="16"/>
  <c r="F1101" i="16"/>
  <c r="S1102" i="16"/>
  <c r="A1102" i="16"/>
  <c r="S1103" i="16" l="1"/>
  <c r="A1103" i="16"/>
  <c r="F1102" i="16"/>
  <c r="D1102" i="16"/>
  <c r="G1102" i="16"/>
  <c r="G1103" i="16" l="1"/>
  <c r="F1103" i="16"/>
  <c r="D1103" i="16"/>
  <c r="S1104" i="16"/>
  <c r="A1104" i="16"/>
  <c r="G1104" i="16" l="1"/>
  <c r="D1104" i="16"/>
  <c r="F1104" i="16"/>
  <c r="S1105" i="16"/>
  <c r="A1105" i="16"/>
  <c r="S1106" i="16" l="1"/>
  <c r="A1106" i="16"/>
  <c r="G1105" i="16"/>
  <c r="F1105" i="16"/>
  <c r="D1105" i="16"/>
  <c r="D1106" i="16" l="1"/>
  <c r="G1106" i="16"/>
  <c r="F1106" i="16"/>
  <c r="S1107" i="16"/>
  <c r="A1107" i="16"/>
  <c r="S1108" i="16" l="1"/>
  <c r="A1108" i="16"/>
  <c r="F1107" i="16"/>
  <c r="D1107" i="16"/>
  <c r="G1107" i="16"/>
  <c r="G1108" i="16" l="1"/>
  <c r="D1108" i="16"/>
  <c r="F1108" i="16"/>
  <c r="A1109" i="16"/>
  <c r="S1109" i="16"/>
  <c r="G1109" i="16" l="1"/>
  <c r="F1109" i="16"/>
  <c r="D1109" i="16"/>
  <c r="A1110" i="16"/>
  <c r="S1110" i="16"/>
  <c r="A1111" i="16" l="1"/>
  <c r="S1111" i="16"/>
  <c r="F1110" i="16"/>
  <c r="D1110" i="16"/>
  <c r="G1110" i="16"/>
  <c r="F1111" i="16" l="1"/>
  <c r="D1111" i="16"/>
  <c r="G1111" i="16"/>
  <c r="A1112" i="16"/>
  <c r="S1112" i="16"/>
  <c r="F1112" i="16" l="1"/>
  <c r="G1112" i="16"/>
  <c r="D1112" i="16"/>
  <c r="S1113" i="16"/>
  <c r="A1113" i="16"/>
  <c r="S1114" i="16" l="1"/>
  <c r="A1114" i="16"/>
  <c r="G1113" i="16"/>
  <c r="D1113" i="16"/>
  <c r="F1113" i="16"/>
  <c r="S1115" i="16" l="1"/>
  <c r="A1115" i="16"/>
  <c r="D1114" i="16"/>
  <c r="F1114" i="16"/>
  <c r="G1114" i="16"/>
  <c r="D1115" i="16" l="1"/>
  <c r="G1115" i="16"/>
  <c r="F1115" i="16"/>
  <c r="S1116" i="16"/>
  <c r="A1116" i="16"/>
  <c r="G1116" i="16" l="1"/>
  <c r="F1116" i="16"/>
  <c r="D1116" i="16"/>
  <c r="S1117" i="16"/>
  <c r="A1117" i="16"/>
  <c r="D1117" i="16" l="1"/>
  <c r="G1117" i="16"/>
  <c r="F1117" i="16"/>
  <c r="A1118" i="16"/>
  <c r="S1118" i="16"/>
  <c r="S1119" i="16" l="1"/>
  <c r="A1119" i="16"/>
  <c r="G1118" i="16"/>
  <c r="D1118" i="16"/>
  <c r="F1118" i="16"/>
  <c r="F1119" i="16" l="1"/>
  <c r="D1119" i="16"/>
  <c r="G1119" i="16"/>
  <c r="S1120" i="16"/>
  <c r="A1120" i="16"/>
  <c r="S1121" i="16" l="1"/>
  <c r="A1121" i="16"/>
  <c r="F1120" i="16"/>
  <c r="G1120" i="16"/>
  <c r="D1120" i="16"/>
  <c r="S1122" i="16" l="1"/>
  <c r="A1122" i="16"/>
  <c r="D1121" i="16"/>
  <c r="G1121" i="16"/>
  <c r="F1121" i="16"/>
  <c r="A1123" i="16" l="1"/>
  <c r="S1123" i="16"/>
  <c r="D1122" i="16"/>
  <c r="G1122" i="16"/>
  <c r="F1122" i="16"/>
  <c r="F1123" i="16" l="1"/>
  <c r="D1123" i="16"/>
  <c r="G1123" i="16"/>
  <c r="S1124" i="16"/>
  <c r="A1124" i="16"/>
  <c r="S1125" i="16" l="1"/>
  <c r="A1125" i="16"/>
  <c r="G1124" i="16"/>
  <c r="F1124" i="16"/>
  <c r="D1124" i="16"/>
  <c r="D1125" i="16" l="1"/>
  <c r="F1125" i="16"/>
  <c r="G1125" i="16"/>
  <c r="S1126" i="16"/>
  <c r="A1126" i="16"/>
  <c r="F1126" i="16" l="1"/>
  <c r="D1126" i="16"/>
  <c r="G1126" i="16"/>
  <c r="S1127" i="16"/>
  <c r="A1127" i="16"/>
  <c r="D1127" i="16" l="1"/>
  <c r="F1127" i="16"/>
  <c r="G1127" i="16"/>
  <c r="S1128" i="16"/>
  <c r="A1128" i="16"/>
  <c r="F1128" i="16" l="1"/>
  <c r="D1128" i="16"/>
  <c r="G1128" i="16"/>
  <c r="S1129" i="16"/>
  <c r="A1129" i="16"/>
  <c r="S1130" i="16" l="1"/>
  <c r="A1130" i="16"/>
  <c r="D1129" i="16"/>
  <c r="G1129" i="16"/>
  <c r="F1129" i="16"/>
  <c r="G1130" i="16" l="1"/>
  <c r="D1130" i="16"/>
  <c r="F1130" i="16"/>
  <c r="S1131" i="16"/>
  <c r="A1131" i="16"/>
  <c r="A1132" i="16" l="1"/>
  <c r="S1132" i="16"/>
  <c r="F1131" i="16"/>
  <c r="D1131" i="16"/>
  <c r="G1131" i="16"/>
  <c r="A1133" i="16" l="1"/>
  <c r="S1133" i="16"/>
  <c r="G1132" i="16"/>
  <c r="F1132" i="16"/>
  <c r="D1132" i="16"/>
  <c r="S1134" i="16" l="1"/>
  <c r="A1134" i="16"/>
  <c r="G1133" i="16"/>
  <c r="F1133" i="16"/>
  <c r="D1133" i="16"/>
  <c r="G1134" i="16" l="1"/>
  <c r="D1134" i="16"/>
  <c r="F1134" i="16"/>
  <c r="S1135" i="16"/>
  <c r="A1135" i="16"/>
  <c r="G1135" i="16" l="1"/>
  <c r="D1135" i="16"/>
  <c r="F1135" i="16"/>
  <c r="A1136" i="16"/>
  <c r="S1136" i="16"/>
  <c r="S1137" i="16" l="1"/>
  <c r="A1137" i="16"/>
  <c r="G1136" i="16"/>
  <c r="F1136" i="16"/>
  <c r="D1136" i="16"/>
  <c r="G1137" i="16" l="1"/>
  <c r="F1137" i="16"/>
  <c r="D1137" i="16"/>
  <c r="S1138" i="16"/>
  <c r="A1138" i="16"/>
  <c r="D1138" i="16" l="1"/>
  <c r="G1138" i="16"/>
  <c r="F1138" i="16"/>
  <c r="A1139" i="16"/>
  <c r="S1139" i="16"/>
  <c r="A1140" i="16" l="1"/>
  <c r="S1140" i="16"/>
  <c r="G1139" i="16"/>
  <c r="F1139" i="16"/>
  <c r="D1139" i="16"/>
  <c r="F1140" i="16" l="1"/>
  <c r="D1140" i="16"/>
  <c r="G1140" i="16"/>
  <c r="A1141" i="16"/>
  <c r="S1141" i="16"/>
  <c r="A1142" i="16" l="1"/>
  <c r="S1142" i="16"/>
  <c r="F1141" i="16"/>
  <c r="D1141" i="16"/>
  <c r="G1141" i="16"/>
  <c r="A1143" i="16" l="1"/>
  <c r="S1143" i="16"/>
  <c r="G1142" i="16"/>
  <c r="F1142" i="16"/>
  <c r="D1142" i="16"/>
  <c r="F1143" i="16" l="1"/>
  <c r="D1143" i="16"/>
  <c r="G1143" i="16"/>
  <c r="S1144" i="16"/>
  <c r="A1144" i="16"/>
  <c r="S1145" i="16" l="1"/>
  <c r="A1145" i="16"/>
  <c r="G1144" i="16"/>
  <c r="D1144" i="16"/>
  <c r="F1144" i="16"/>
  <c r="A1146" i="16" l="1"/>
  <c r="S1146" i="16"/>
  <c r="F1145" i="16"/>
  <c r="D1145" i="16"/>
  <c r="G1145" i="16"/>
  <c r="S1147" i="16" l="1"/>
  <c r="A1147" i="16"/>
  <c r="G1146" i="16"/>
  <c r="F1146" i="16"/>
  <c r="D1146" i="16"/>
  <c r="F1147" i="16" l="1"/>
  <c r="D1147" i="16"/>
  <c r="G1147" i="16"/>
  <c r="S1148" i="16"/>
  <c r="A1148" i="16"/>
  <c r="G1148" i="16" l="1"/>
  <c r="D1148" i="16"/>
  <c r="F1148" i="16"/>
  <c r="S1149" i="16"/>
  <c r="A1149" i="16"/>
  <c r="D1149" i="16" l="1"/>
  <c r="F1149" i="16"/>
  <c r="G1149" i="16"/>
  <c r="A1150" i="16"/>
  <c r="S1150" i="16"/>
  <c r="S1151" i="16" l="1"/>
  <c r="A1151" i="16"/>
  <c r="D1150" i="16"/>
  <c r="G1150" i="16"/>
  <c r="F1150" i="16"/>
  <c r="D1151" i="16" l="1"/>
  <c r="G1151" i="16"/>
  <c r="F1151" i="16"/>
  <c r="A1152" i="16"/>
  <c r="S1152" i="16"/>
  <c r="S1153" i="16" l="1"/>
  <c r="A1153" i="16"/>
  <c r="F1152" i="16"/>
  <c r="D1152" i="16"/>
  <c r="G1152" i="16"/>
  <c r="D1153" i="16" l="1"/>
  <c r="G1153" i="16"/>
  <c r="F1153" i="16"/>
  <c r="A1154" i="16"/>
  <c r="S1154" i="16"/>
  <c r="G1154" i="16" l="1"/>
  <c r="D1154" i="16"/>
  <c r="F1154" i="16"/>
  <c r="A1155" i="16"/>
  <c r="S1155" i="16"/>
  <c r="F1155" i="16" l="1"/>
  <c r="D1155" i="16"/>
  <c r="G1155" i="16"/>
  <c r="A1156" i="16"/>
  <c r="S1156" i="16"/>
  <c r="G1156" i="16" l="1"/>
  <c r="F1156" i="16"/>
  <c r="D1156" i="16"/>
  <c r="A1157" i="16"/>
  <c r="S1157" i="16"/>
  <c r="G1157" i="16" l="1"/>
  <c r="F1157" i="16"/>
  <c r="D1157" i="16"/>
  <c r="S1158" i="16"/>
  <c r="A1158" i="16"/>
  <c r="S1159" i="16" l="1"/>
  <c r="A1159" i="16"/>
  <c r="F1158" i="16"/>
  <c r="D1158" i="16"/>
  <c r="G1158" i="16"/>
  <c r="F1159" i="16" l="1"/>
  <c r="G1159" i="16"/>
  <c r="D1159" i="16"/>
  <c r="S1160" i="16"/>
  <c r="A1160" i="16"/>
  <c r="A1161" i="16" l="1"/>
  <c r="S1161" i="16"/>
  <c r="G1160" i="16"/>
  <c r="F1160" i="16"/>
  <c r="D1160" i="16"/>
  <c r="S1162" i="16" l="1"/>
  <c r="A1162" i="16"/>
  <c r="D1161" i="16"/>
  <c r="F1161" i="16"/>
  <c r="G1161" i="16"/>
  <c r="D1162" i="16" l="1"/>
  <c r="F1162" i="16"/>
  <c r="G1162" i="16"/>
  <c r="S1163" i="16"/>
  <c r="A1163" i="16"/>
  <c r="S1164" i="16" l="1"/>
  <c r="A1164" i="16"/>
  <c r="F1163" i="16"/>
  <c r="D1163" i="16"/>
  <c r="G1163" i="16"/>
  <c r="F1164" i="16" l="1"/>
  <c r="G1164" i="16"/>
  <c r="D1164" i="16"/>
  <c r="S1165" i="16"/>
  <c r="A1165" i="16"/>
  <c r="S1166" i="16" l="1"/>
  <c r="A1166" i="16"/>
  <c r="D1165" i="16"/>
  <c r="G1165" i="16"/>
  <c r="F1165" i="16"/>
  <c r="A1167" i="16" l="1"/>
  <c r="S1167" i="16"/>
  <c r="G1166" i="16"/>
  <c r="F1166" i="16"/>
  <c r="D1166" i="16"/>
  <c r="S1168" i="16" l="1"/>
  <c r="A1168" i="16"/>
  <c r="F1167" i="16"/>
  <c r="D1167" i="16"/>
  <c r="G1167" i="16"/>
  <c r="S1169" i="16" l="1"/>
  <c r="A1169" i="16"/>
  <c r="F1168" i="16"/>
  <c r="D1168" i="16"/>
  <c r="G1168" i="16"/>
  <c r="G1169" i="16" l="1"/>
  <c r="F1169" i="16"/>
  <c r="D1169" i="16"/>
  <c r="S1170" i="16"/>
  <c r="A1170" i="16"/>
  <c r="A1171" i="16" l="1"/>
  <c r="S1171" i="16"/>
  <c r="D1170" i="16"/>
  <c r="F1170" i="16"/>
  <c r="G1170" i="16"/>
  <c r="S1172" i="16" l="1"/>
  <c r="A1172" i="16"/>
  <c r="F1171" i="16"/>
  <c r="D1171" i="16"/>
  <c r="G1171" i="16"/>
  <c r="F1172" i="16" l="1"/>
  <c r="D1172" i="16"/>
  <c r="G1172" i="16"/>
  <c r="S1173" i="16"/>
  <c r="A1173" i="16"/>
  <c r="A1174" i="16" l="1"/>
  <c r="S1174" i="16"/>
  <c r="G1173" i="16"/>
  <c r="D1173" i="16"/>
  <c r="F1173" i="16"/>
  <c r="G1174" i="16" l="1"/>
  <c r="D1174" i="16"/>
  <c r="F1174" i="16"/>
  <c r="A1175" i="16"/>
  <c r="S1175" i="16"/>
  <c r="F1175" i="16" l="1"/>
  <c r="G1175" i="16"/>
  <c r="D1175" i="16"/>
  <c r="S1176" i="16"/>
  <c r="A1176" i="16"/>
  <c r="G1176" i="16" l="1"/>
  <c r="F1176" i="16"/>
  <c r="D1176" i="16"/>
  <c r="S1177" i="16"/>
  <c r="A1177" i="16"/>
  <c r="F1177" i="16" l="1"/>
  <c r="D1177" i="16"/>
  <c r="G1177" i="16"/>
  <c r="S1178" i="16"/>
  <c r="A1178" i="16"/>
  <c r="S1179" i="16" l="1"/>
  <c r="A1179" i="16"/>
  <c r="D1178" i="16"/>
  <c r="G1178" i="16"/>
  <c r="F1178" i="16"/>
  <c r="D1179" i="16" l="1"/>
  <c r="G1179" i="16"/>
  <c r="F1179" i="16"/>
  <c r="S1180" i="16"/>
  <c r="A1180" i="16"/>
  <c r="S1181" i="16" l="1"/>
  <c r="A1181" i="16"/>
  <c r="G1180" i="16"/>
  <c r="F1180" i="16"/>
  <c r="D1180" i="16"/>
  <c r="S1182" i="16" l="1"/>
  <c r="A1182" i="16"/>
  <c r="F1181" i="16"/>
  <c r="G1181" i="16"/>
  <c r="D1181" i="16"/>
  <c r="D1182" i="16" l="1"/>
  <c r="G1182" i="16"/>
  <c r="F1182" i="16"/>
  <c r="S1183" i="16"/>
  <c r="A1183" i="16"/>
  <c r="S1184" i="16" l="1"/>
  <c r="A1184" i="16"/>
  <c r="F1183" i="16"/>
  <c r="D1183" i="16"/>
  <c r="G1183" i="16"/>
  <c r="F1184" i="16" l="1"/>
  <c r="G1184" i="16"/>
  <c r="D1184" i="16"/>
  <c r="S1185" i="16"/>
  <c r="A1185" i="16"/>
  <c r="S1186" i="16" l="1"/>
  <c r="A1186" i="16"/>
  <c r="G1185" i="16"/>
  <c r="D1185" i="16"/>
  <c r="F1185" i="16"/>
  <c r="D1186" i="16" l="1"/>
  <c r="G1186" i="16"/>
  <c r="F1186" i="16"/>
  <c r="S1187" i="16"/>
  <c r="A1187" i="16"/>
  <c r="S1188" i="16" l="1"/>
  <c r="A1188" i="16"/>
  <c r="D1187" i="16"/>
  <c r="F1187" i="16"/>
  <c r="G1187" i="16"/>
  <c r="D1188" i="16" l="1"/>
  <c r="G1188" i="16"/>
  <c r="F1188" i="16"/>
  <c r="S1189" i="16"/>
  <c r="A1189" i="16"/>
  <c r="G1189" i="16" l="1"/>
  <c r="D1189" i="16"/>
  <c r="F1189" i="16"/>
  <c r="A1190" i="16"/>
  <c r="S1190" i="16"/>
  <c r="S1191" i="16" l="1"/>
  <c r="A1191" i="16"/>
  <c r="D1190" i="16"/>
  <c r="G1190" i="16"/>
  <c r="F1190" i="16"/>
  <c r="D1191" i="16" l="1"/>
  <c r="G1191" i="16"/>
  <c r="F1191" i="16"/>
  <c r="S1192" i="16"/>
  <c r="A1192" i="16"/>
  <c r="G1192" i="16" l="1"/>
  <c r="D1192" i="16"/>
  <c r="F1192" i="16"/>
  <c r="A1193" i="16"/>
  <c r="S1193" i="16"/>
  <c r="D1193" i="16" l="1"/>
  <c r="F1193" i="16"/>
  <c r="G1193" i="16"/>
  <c r="S1194" i="16"/>
  <c r="A1194" i="16"/>
  <c r="S1195" i="16" l="1"/>
  <c r="A1195" i="16"/>
  <c r="F1194" i="16"/>
  <c r="G1194" i="16"/>
  <c r="D1194" i="16"/>
  <c r="F1195" i="16" l="1"/>
  <c r="D1195" i="16"/>
  <c r="G1195" i="16"/>
  <c r="S1196" i="16"/>
  <c r="A1196" i="16"/>
  <c r="F1196" i="16" l="1"/>
  <c r="G1196" i="16"/>
  <c r="D1196" i="16"/>
  <c r="S1197" i="16"/>
  <c r="A1197" i="16"/>
  <c r="S1198" i="16" l="1"/>
  <c r="A1198" i="16"/>
  <c r="D1197" i="16"/>
  <c r="F1197" i="16"/>
  <c r="G1197" i="16"/>
  <c r="A1199" i="16" l="1"/>
  <c r="S1199" i="16"/>
  <c r="D1198" i="16"/>
  <c r="F1198" i="16"/>
  <c r="G1198" i="16"/>
  <c r="S1200" i="16" l="1"/>
  <c r="A1200" i="16"/>
  <c r="F1199" i="16"/>
  <c r="D1199" i="16"/>
  <c r="G1199" i="16"/>
  <c r="G1200" i="16" l="1"/>
  <c r="F1200" i="16"/>
  <c r="D1200" i="16"/>
  <c r="S1201" i="16"/>
  <c r="A1201" i="16"/>
  <c r="G1201" i="16" l="1"/>
  <c r="F1201" i="16"/>
  <c r="D1201" i="16"/>
  <c r="S1202" i="16"/>
  <c r="A1202" i="16"/>
  <c r="D1202" i="16" l="1"/>
  <c r="F1202" i="16"/>
  <c r="G1202" i="16"/>
  <c r="A1203" i="16"/>
  <c r="S1203" i="16"/>
  <c r="F1203" i="16" l="1"/>
  <c r="D1203" i="16"/>
  <c r="G1203" i="16"/>
  <c r="S1204" i="16"/>
  <c r="A1204" i="16"/>
  <c r="F1204" i="16" l="1"/>
  <c r="D1204" i="16"/>
  <c r="G1204" i="16"/>
  <c r="S1205" i="16"/>
  <c r="A1205" i="16"/>
  <c r="S1206" i="16" l="1"/>
  <c r="A1206" i="16"/>
  <c r="G1205" i="16"/>
  <c r="F1205" i="16"/>
  <c r="D1205" i="16"/>
  <c r="D1206" i="16" l="1"/>
  <c r="G1206" i="16"/>
  <c r="F1206" i="16"/>
  <c r="S1207" i="16"/>
  <c r="A1207" i="16"/>
  <c r="A1208" i="16" l="1"/>
  <c r="S1208" i="16"/>
  <c r="F1207" i="16"/>
  <c r="G1207" i="16"/>
  <c r="D1207" i="16"/>
  <c r="F1208" i="16" l="1"/>
  <c r="G1208" i="16"/>
  <c r="D1208" i="16"/>
  <c r="S1209" i="16"/>
  <c r="A1209" i="16"/>
  <c r="G1209" i="16" l="1"/>
  <c r="F1209" i="16"/>
  <c r="D1209" i="16"/>
  <c r="A1210" i="16"/>
  <c r="S1210" i="16"/>
  <c r="D1210" i="16" l="1"/>
  <c r="G1210" i="16"/>
  <c r="F1210" i="16"/>
  <c r="S1211" i="16"/>
  <c r="A1211" i="16"/>
  <c r="S1212" i="16" l="1"/>
  <c r="A1212" i="16"/>
  <c r="F1211" i="16"/>
  <c r="G1211" i="16"/>
  <c r="D1211" i="16"/>
  <c r="F1212" i="16" l="1"/>
  <c r="G1212" i="16"/>
  <c r="D1212" i="16"/>
  <c r="S1213" i="16"/>
  <c r="A1213" i="16"/>
  <c r="D1213" i="16" l="1"/>
  <c r="G1213" i="16"/>
  <c r="F1213" i="16"/>
  <c r="S1214" i="16"/>
  <c r="A1214" i="16"/>
  <c r="S1215" i="16" l="1"/>
  <c r="A1215" i="16"/>
  <c r="D1214" i="16"/>
  <c r="G1214" i="16"/>
  <c r="F1214" i="16"/>
  <c r="F1215" i="16" l="1"/>
  <c r="G1215" i="16"/>
  <c r="D1215" i="16"/>
  <c r="S1216" i="16"/>
  <c r="A1216" i="16"/>
  <c r="D1216" i="16" l="1"/>
  <c r="G1216" i="16"/>
  <c r="F1216" i="16"/>
  <c r="S1217" i="16"/>
  <c r="A1217" i="16"/>
  <c r="S1218" i="16" l="1"/>
  <c r="A1218" i="16"/>
  <c r="G1217" i="16"/>
  <c r="F1217" i="16"/>
  <c r="D1217" i="16"/>
  <c r="D1218" i="16" l="1"/>
  <c r="G1218" i="16"/>
  <c r="F1218" i="16"/>
  <c r="S1219" i="16"/>
  <c r="A1219" i="16"/>
  <c r="S1220" i="16" l="1"/>
  <c r="A1220" i="16"/>
  <c r="F1219" i="16"/>
  <c r="D1219" i="16"/>
  <c r="G1219" i="16"/>
  <c r="D1220" i="16" l="1"/>
  <c r="G1220" i="16"/>
  <c r="F1220" i="16"/>
  <c r="S1221" i="16"/>
  <c r="A1221" i="16"/>
  <c r="S1222" i="16" l="1"/>
  <c r="A1222" i="16"/>
  <c r="D1221" i="16"/>
  <c r="G1221" i="16"/>
  <c r="F1221" i="16"/>
  <c r="D1222" i="16" l="1"/>
  <c r="F1222" i="16"/>
  <c r="G1222" i="16"/>
  <c r="S1223" i="16"/>
  <c r="A1223" i="16"/>
  <c r="D1223" i="16" l="1"/>
  <c r="G1223" i="16"/>
  <c r="F1223" i="16"/>
  <c r="S1224" i="16"/>
  <c r="A1224" i="16"/>
  <c r="F1224" i="16" l="1"/>
  <c r="G1224" i="16"/>
  <c r="D1224" i="16"/>
  <c r="S1225" i="16"/>
  <c r="A1225" i="16"/>
  <c r="S1226" i="16" l="1"/>
  <c r="A1226" i="16"/>
  <c r="F1225" i="16"/>
  <c r="D1225" i="16"/>
  <c r="G1225" i="16"/>
  <c r="A1227" i="16" l="1"/>
  <c r="S1227" i="16"/>
  <c r="D1226" i="16"/>
  <c r="F1226" i="16"/>
  <c r="G1226" i="16"/>
  <c r="F1227" i="16" l="1"/>
  <c r="D1227" i="16"/>
  <c r="G1227" i="16"/>
  <c r="A1228" i="16"/>
  <c r="S1228" i="16"/>
  <c r="A1229" i="16" l="1"/>
  <c r="S1229" i="16"/>
  <c r="G1228" i="16"/>
  <c r="F1228" i="16"/>
  <c r="D1228" i="16"/>
  <c r="A1230" i="16" l="1"/>
  <c r="S1230" i="16"/>
  <c r="D1229" i="16"/>
  <c r="F1229" i="16"/>
  <c r="G1229" i="16"/>
  <c r="S1231" i="16" l="1"/>
  <c r="A1231" i="16"/>
  <c r="G1230" i="16"/>
  <c r="D1230" i="16"/>
  <c r="F1230" i="16"/>
  <c r="D1231" i="16" l="1"/>
  <c r="G1231" i="16"/>
  <c r="F1231" i="16"/>
  <c r="S1232" i="16"/>
  <c r="A1232" i="16"/>
  <c r="A1233" i="16" l="1"/>
  <c r="S1233" i="16"/>
  <c r="D1232" i="16"/>
  <c r="F1232" i="16"/>
  <c r="G1232" i="16"/>
  <c r="S1234" i="16" l="1"/>
  <c r="A1234" i="16"/>
  <c r="G1233" i="16"/>
  <c r="F1233" i="16"/>
  <c r="D1233" i="16"/>
  <c r="D1234" i="16" l="1"/>
  <c r="G1234" i="16"/>
  <c r="F1234" i="16"/>
  <c r="S1235" i="16"/>
  <c r="A1235" i="16"/>
  <c r="S1236" i="16" l="1"/>
  <c r="A1236" i="16"/>
  <c r="F1235" i="16"/>
  <c r="G1235" i="16"/>
  <c r="D1235" i="16"/>
  <c r="F1236" i="16" l="1"/>
  <c r="D1236" i="16"/>
  <c r="G1236" i="16"/>
  <c r="A1237" i="16"/>
  <c r="S1237" i="16"/>
  <c r="S1238" i="16" l="1"/>
  <c r="A1238" i="16"/>
  <c r="G1237" i="16"/>
  <c r="D1237" i="16"/>
  <c r="F1237" i="16"/>
  <c r="D1238" i="16" l="1"/>
  <c r="F1238" i="16"/>
  <c r="G1238" i="16"/>
  <c r="S1239" i="16"/>
  <c r="A1239" i="16"/>
  <c r="S1240" i="16" l="1"/>
  <c r="A1240" i="16"/>
  <c r="F1239" i="16"/>
  <c r="D1239" i="16"/>
  <c r="G1239" i="16"/>
  <c r="S1241" i="16" l="1"/>
  <c r="A1241" i="16"/>
  <c r="G1240" i="16"/>
  <c r="D1240" i="16"/>
  <c r="F1240" i="16"/>
  <c r="G1241" i="16" l="1"/>
  <c r="D1241" i="16"/>
  <c r="F1241" i="16"/>
  <c r="S1242" i="16"/>
  <c r="A1242" i="16"/>
  <c r="S1243" i="16" l="1"/>
  <c r="A1243" i="16"/>
  <c r="D1242" i="16"/>
  <c r="G1242" i="16"/>
  <c r="F1242" i="16"/>
  <c r="D1243" i="16" l="1"/>
  <c r="G1243" i="16"/>
  <c r="F1243" i="16"/>
  <c r="S1244" i="16"/>
  <c r="A1244" i="16"/>
  <c r="S1245" i="16" l="1"/>
  <c r="A1245" i="16"/>
  <c r="F1244" i="16"/>
  <c r="D1244" i="16"/>
  <c r="G1244" i="16"/>
  <c r="F1245" i="16" l="1"/>
  <c r="G1245" i="16"/>
  <c r="D1245" i="16"/>
  <c r="S1246" i="16"/>
  <c r="A1246" i="16"/>
  <c r="D1246" i="16" l="1"/>
  <c r="G1246" i="16"/>
  <c r="F1246" i="16"/>
  <c r="S1247" i="16"/>
  <c r="A1247" i="16"/>
  <c r="G1247" i="16" l="1"/>
  <c r="D1247" i="16"/>
  <c r="F1247" i="16"/>
  <c r="S1248" i="16"/>
  <c r="A1248" i="16"/>
  <c r="G1248" i="16" l="1"/>
  <c r="F1248" i="16"/>
  <c r="D1248" i="16"/>
  <c r="S1249" i="16"/>
  <c r="A1249" i="16"/>
  <c r="G1249" i="16" l="1"/>
  <c r="F1249" i="16"/>
  <c r="D1249" i="16"/>
  <c r="S1250" i="16"/>
  <c r="A1250" i="16"/>
  <c r="D1250" i="16" l="1"/>
  <c r="G1250" i="16"/>
  <c r="F1250" i="16"/>
  <c r="S1251" i="16"/>
  <c r="A1251" i="16"/>
  <c r="S1252" i="16" l="1"/>
  <c r="A1252" i="16"/>
  <c r="F1251" i="16"/>
  <c r="D1251" i="16"/>
  <c r="G1251" i="16"/>
  <c r="F1252" i="16" l="1"/>
  <c r="G1252" i="16"/>
  <c r="D1252" i="16"/>
  <c r="S1253" i="16"/>
  <c r="A1253" i="16"/>
  <c r="G1253" i="16" l="1"/>
  <c r="F1253" i="16"/>
  <c r="D1253" i="16"/>
  <c r="A1254" i="16"/>
  <c r="S1254" i="16"/>
  <c r="D1254" i="16" l="1"/>
  <c r="F1254" i="16"/>
  <c r="G1254" i="16"/>
  <c r="A1255" i="16"/>
  <c r="S1255" i="16"/>
  <c r="S1256" i="16" l="1"/>
  <c r="A1256" i="16"/>
  <c r="F1255" i="16"/>
  <c r="D1255" i="16"/>
  <c r="G1255" i="16"/>
  <c r="D1256" i="16" l="1"/>
  <c r="G1256" i="16"/>
  <c r="F1256" i="16"/>
  <c r="S1257" i="16"/>
  <c r="A1257" i="16"/>
  <c r="D1257" i="16" l="1"/>
  <c r="G1257" i="16"/>
  <c r="F1257" i="16"/>
  <c r="A1258" i="16"/>
  <c r="S1258" i="16"/>
  <c r="D1258" i="16" l="1"/>
  <c r="G1258" i="16"/>
  <c r="F1258" i="16"/>
  <c r="S1259" i="16"/>
  <c r="A1259" i="16"/>
  <c r="F1259" i="16" l="1"/>
  <c r="G1259" i="16"/>
  <c r="D1259" i="16"/>
  <c r="S1260" i="16"/>
  <c r="A1260" i="16"/>
  <c r="S1261" i="16" l="1"/>
  <c r="A1261" i="16"/>
  <c r="G1260" i="16"/>
  <c r="F1260" i="16"/>
  <c r="D1260" i="16"/>
  <c r="G1261" i="16" l="1"/>
  <c r="D1261" i="16"/>
  <c r="F1261" i="16"/>
  <c r="S1262" i="16"/>
  <c r="A1262" i="16"/>
  <c r="A1263" i="16" l="1"/>
  <c r="S1263" i="16"/>
  <c r="D1262" i="16"/>
  <c r="F1262" i="16"/>
  <c r="G1262" i="16"/>
  <c r="G1263" i="16" l="1"/>
  <c r="F1263" i="16"/>
  <c r="D1263" i="16"/>
  <c r="S1264" i="16"/>
  <c r="A1264" i="16"/>
  <c r="F1264" i="16" l="1"/>
  <c r="G1264" i="16"/>
  <c r="D1264" i="16"/>
  <c r="S1265" i="16"/>
  <c r="A1265" i="16"/>
  <c r="F1265" i="16" l="1"/>
  <c r="D1265" i="16"/>
  <c r="G1265" i="16"/>
  <c r="S1266" i="16"/>
  <c r="A1266" i="16"/>
  <c r="D1266" i="16" l="1"/>
  <c r="F1266" i="16"/>
  <c r="G1266" i="16"/>
  <c r="S1267" i="16"/>
  <c r="A1267" i="16"/>
  <c r="F1267" i="16" l="1"/>
  <c r="D1267" i="16"/>
  <c r="G1267" i="16"/>
  <c r="S1268" i="16"/>
  <c r="A1268" i="16"/>
  <c r="S1269" i="16" l="1"/>
  <c r="A1269" i="16"/>
  <c r="G1268" i="16"/>
  <c r="F1268" i="16"/>
  <c r="D1268" i="16"/>
  <c r="F1269" i="16" l="1"/>
  <c r="D1269" i="16"/>
  <c r="G1269" i="16"/>
  <c r="A1270" i="16"/>
  <c r="S1270" i="16"/>
  <c r="G1270" i="16" l="1"/>
  <c r="D1270" i="16"/>
  <c r="F1270" i="16"/>
  <c r="S1271" i="16"/>
  <c r="A1271" i="16"/>
  <c r="S1272" i="16" l="1"/>
  <c r="A1272" i="16"/>
  <c r="F1271" i="16"/>
  <c r="G1271" i="16"/>
  <c r="D1271" i="16"/>
  <c r="D1272" i="16" l="1"/>
  <c r="F1272" i="16"/>
  <c r="G1272" i="16"/>
  <c r="S1273" i="16"/>
  <c r="A1273" i="16"/>
  <c r="S1274" i="16" l="1"/>
  <c r="A1274" i="16"/>
  <c r="D1273" i="16"/>
  <c r="G1273" i="16"/>
  <c r="F1273" i="16"/>
  <c r="D1274" i="16" l="1"/>
  <c r="F1274" i="16"/>
  <c r="G1274" i="16"/>
  <c r="A1275" i="16"/>
  <c r="S1275" i="16"/>
  <c r="G1275" i="16" l="1"/>
  <c r="F1275" i="16"/>
  <c r="D1275" i="16"/>
  <c r="S1276" i="16"/>
  <c r="A1276" i="16"/>
  <c r="G1276" i="16" l="1"/>
  <c r="F1276" i="16"/>
  <c r="D1276" i="16"/>
  <c r="S1277" i="16"/>
  <c r="A1277" i="16"/>
  <c r="D1277" i="16" l="1"/>
  <c r="G1277" i="16"/>
  <c r="F1277" i="16"/>
  <c r="A1278" i="16"/>
  <c r="S1278" i="16"/>
  <c r="S1279" i="16" l="1"/>
  <c r="A1279" i="16"/>
  <c r="D1278" i="16"/>
  <c r="G1278" i="16"/>
  <c r="F1278" i="16"/>
  <c r="F1279" i="16" l="1"/>
  <c r="G1279" i="16"/>
  <c r="D1279" i="16"/>
  <c r="S1280" i="16"/>
  <c r="A1280" i="16"/>
  <c r="A1281" i="16" l="1"/>
  <c r="S1281" i="16"/>
  <c r="D1280" i="16"/>
  <c r="F1280" i="16"/>
  <c r="G1280" i="16"/>
  <c r="S1282" i="16" l="1"/>
  <c r="A1282" i="16"/>
  <c r="G1281" i="16"/>
  <c r="D1281" i="16"/>
  <c r="F1281" i="16"/>
  <c r="F1282" i="16" l="1"/>
  <c r="G1282" i="16"/>
  <c r="D1282" i="16"/>
  <c r="A1283" i="16"/>
  <c r="S1283" i="16"/>
  <c r="G1283" i="16" l="1"/>
  <c r="F1283" i="16"/>
  <c r="D1283" i="16"/>
  <c r="S1284" i="16"/>
  <c r="A1284" i="16"/>
  <c r="G1284" i="16" l="1"/>
  <c r="F1284" i="16"/>
  <c r="D1284" i="16"/>
  <c r="S1285" i="16"/>
  <c r="A1285" i="16"/>
  <c r="S1286" i="16" l="1"/>
  <c r="A1286" i="16"/>
  <c r="G1285" i="16"/>
  <c r="F1285" i="16"/>
  <c r="D1285" i="16"/>
  <c r="D1286" i="16" l="1"/>
  <c r="G1286" i="16"/>
  <c r="F1286" i="16"/>
  <c r="S1287" i="16"/>
  <c r="A1287" i="16"/>
  <c r="D1287" i="16" l="1"/>
  <c r="F1287" i="16"/>
  <c r="G1287" i="16"/>
  <c r="A1288" i="16"/>
  <c r="S1288" i="16"/>
  <c r="D1288" i="16" l="1"/>
  <c r="G1288" i="16"/>
  <c r="F1288" i="16"/>
  <c r="S1289" i="16"/>
  <c r="A1289" i="16"/>
  <c r="D1289" i="16" l="1"/>
  <c r="F1289" i="16"/>
  <c r="G1289" i="16"/>
  <c r="S1290" i="16"/>
  <c r="A1290" i="16"/>
  <c r="S1291" i="16" l="1"/>
  <c r="A1291" i="16"/>
  <c r="D1290" i="16"/>
  <c r="G1290" i="16"/>
  <c r="F1290" i="16"/>
  <c r="G1291" i="16" l="1"/>
  <c r="F1291" i="16"/>
  <c r="D1291" i="16"/>
  <c r="S1292" i="16"/>
  <c r="A1292" i="16"/>
  <c r="A1293" i="16" l="1"/>
  <c r="S1293" i="16"/>
  <c r="G1292" i="16"/>
  <c r="F1292" i="16"/>
  <c r="D1292" i="16"/>
  <c r="G1293" i="16" l="1"/>
  <c r="F1293" i="16"/>
  <c r="D1293" i="16"/>
  <c r="S1294" i="16"/>
  <c r="A1294" i="16"/>
  <c r="D1294" i="16" l="1"/>
  <c r="F1294" i="16"/>
  <c r="G1294" i="16"/>
  <c r="S1295" i="16"/>
  <c r="A1295" i="16"/>
  <c r="D1295" i="16" l="1"/>
  <c r="G1295" i="16"/>
  <c r="F1295" i="16"/>
  <c r="S1296" i="16"/>
  <c r="A1296" i="16"/>
  <c r="G1296" i="16" l="1"/>
  <c r="F1296" i="16"/>
  <c r="D1296" i="16"/>
  <c r="S1297" i="16"/>
  <c r="A1297" i="16"/>
  <c r="S1298" i="16" l="1"/>
  <c r="A1298" i="16"/>
  <c r="G1297" i="16"/>
  <c r="D1297" i="16"/>
  <c r="F1297" i="16"/>
  <c r="F1298" i="16" l="1"/>
  <c r="D1298" i="16"/>
  <c r="G1298" i="16"/>
  <c r="A1299" i="16"/>
  <c r="S1299" i="16"/>
  <c r="S1300" i="16" l="1"/>
  <c r="A1300" i="16"/>
  <c r="F1299" i="16"/>
  <c r="D1299" i="16"/>
  <c r="G1299" i="16"/>
  <c r="S1301" i="16" l="1"/>
  <c r="A1301" i="16"/>
  <c r="G1300" i="16"/>
  <c r="F1300" i="16"/>
  <c r="D1300" i="16"/>
  <c r="D1301" i="16" l="1"/>
  <c r="G1301" i="16"/>
  <c r="F1301" i="16"/>
  <c r="S1302" i="16"/>
  <c r="A1302" i="16"/>
  <c r="S1303" i="16" l="1"/>
  <c r="A1303" i="16"/>
  <c r="D1302" i="16"/>
  <c r="F1302" i="16"/>
  <c r="G1302" i="16"/>
  <c r="G1303" i="16" l="1"/>
  <c r="D1303" i="16"/>
  <c r="F1303" i="16"/>
  <c r="S1304" i="16"/>
  <c r="A1304" i="16"/>
  <c r="G1304" i="16" l="1"/>
  <c r="D1304" i="16"/>
  <c r="F1304" i="16"/>
  <c r="S1305" i="16"/>
  <c r="A1305" i="16"/>
  <c r="D1305" i="16" l="1"/>
  <c r="G1305" i="16"/>
  <c r="F1305" i="16"/>
  <c r="S1306" i="16"/>
  <c r="A1306" i="16"/>
  <c r="S1307" i="16" l="1"/>
  <c r="A1307" i="16"/>
  <c r="D1306" i="16"/>
  <c r="G1306" i="16"/>
  <c r="F1306" i="16"/>
  <c r="D1307" i="16" l="1"/>
  <c r="F1307" i="16"/>
  <c r="G1307" i="16"/>
  <c r="S1308" i="16"/>
  <c r="A1308" i="16"/>
  <c r="D1308" i="16" l="1"/>
  <c r="G1308" i="16"/>
  <c r="F1308" i="16"/>
  <c r="S1309" i="16"/>
  <c r="A1309" i="16"/>
  <c r="G1309" i="16" l="1"/>
  <c r="D1309" i="16"/>
  <c r="F1309" i="16"/>
  <c r="A1310" i="16"/>
  <c r="S1310" i="16"/>
  <c r="S1311" i="16" l="1"/>
  <c r="A1311" i="16"/>
  <c r="G1310" i="16"/>
  <c r="D1310" i="16"/>
  <c r="F1310" i="16"/>
  <c r="D1311" i="16" l="1"/>
  <c r="F1311" i="16"/>
  <c r="G1311" i="16"/>
  <c r="S1312" i="16"/>
  <c r="A1312" i="16"/>
  <c r="G1312" i="16" l="1"/>
  <c r="F1312" i="16"/>
  <c r="D1312" i="16"/>
  <c r="S1313" i="16"/>
  <c r="A1313" i="16"/>
  <c r="D1313" i="16" l="1"/>
  <c r="G1313" i="16"/>
  <c r="F1313" i="16"/>
  <c r="A1314" i="16"/>
  <c r="S1314" i="16"/>
  <c r="G1314" i="16" l="1"/>
  <c r="D1314" i="16"/>
  <c r="F1314" i="16"/>
  <c r="A1315" i="16"/>
  <c r="S1315" i="16"/>
  <c r="G1315" i="16" l="1"/>
  <c r="F1315" i="16"/>
  <c r="D1315" i="16"/>
  <c r="S1316" i="16"/>
  <c r="A1316" i="16"/>
  <c r="S1317" i="16" l="1"/>
  <c r="A1317" i="16"/>
  <c r="G1316" i="16"/>
  <c r="D1316" i="16"/>
  <c r="F1316" i="16"/>
  <c r="D1317" i="16" l="1"/>
  <c r="G1317" i="16"/>
  <c r="F1317" i="16"/>
  <c r="S1318" i="16"/>
  <c r="A1318" i="16"/>
  <c r="S1319" i="16" l="1"/>
  <c r="A1319" i="16"/>
  <c r="D1318" i="16"/>
  <c r="F1318" i="16"/>
  <c r="G1318" i="16"/>
  <c r="S1320" i="16" l="1"/>
  <c r="A1320" i="16"/>
  <c r="F1319" i="16"/>
  <c r="D1319" i="16"/>
  <c r="G1319" i="16"/>
  <c r="S1321" i="16" l="1"/>
  <c r="A1321" i="16"/>
  <c r="G1320" i="16"/>
  <c r="F1320" i="16"/>
  <c r="D1320" i="16"/>
  <c r="F1321" i="16" l="1"/>
  <c r="D1321" i="16"/>
  <c r="G1321" i="16"/>
  <c r="S1322" i="16"/>
  <c r="A1322" i="16"/>
  <c r="S1323" i="16" l="1"/>
  <c r="A1323" i="16"/>
  <c r="G1322" i="16"/>
  <c r="D1322" i="16"/>
  <c r="F1322" i="16"/>
  <c r="S1324" i="16" l="1"/>
  <c r="A1324" i="16"/>
  <c r="F1323" i="16"/>
  <c r="D1323" i="16"/>
  <c r="G1323" i="16"/>
  <c r="A1325" i="16" l="1"/>
  <c r="S1325" i="16"/>
  <c r="G1324" i="16"/>
  <c r="D1324" i="16"/>
  <c r="F1324" i="16"/>
  <c r="S1326" i="16" l="1"/>
  <c r="A1326" i="16"/>
  <c r="D1325" i="16"/>
  <c r="G1325" i="16"/>
  <c r="F1325" i="16"/>
  <c r="D1326" i="16" l="1"/>
  <c r="F1326" i="16"/>
  <c r="G1326" i="16"/>
  <c r="S1327" i="16"/>
  <c r="A1327" i="16"/>
  <c r="D1327" i="16" l="1"/>
  <c r="G1327" i="16"/>
  <c r="F1327" i="16"/>
  <c r="S1328" i="16"/>
  <c r="A1328" i="16"/>
  <c r="S1329" i="16" l="1"/>
  <c r="A1329" i="16"/>
  <c r="F1328" i="16"/>
  <c r="D1328" i="16"/>
  <c r="G1328" i="16"/>
  <c r="G1329" i="16" l="1"/>
  <c r="D1329" i="16"/>
  <c r="F1329" i="16"/>
  <c r="S1330" i="16"/>
  <c r="A1330" i="16"/>
  <c r="G1330" i="16" l="1"/>
  <c r="D1330" i="16"/>
  <c r="F1330" i="16"/>
  <c r="A1331" i="16"/>
  <c r="S1331" i="16"/>
  <c r="F1331" i="16" l="1"/>
  <c r="D1331" i="16"/>
  <c r="G1331" i="16"/>
  <c r="A1332" i="16"/>
  <c r="S1332" i="16"/>
  <c r="A1333" i="16" l="1"/>
  <c r="S1333" i="16"/>
  <c r="F1332" i="16"/>
  <c r="D1332" i="16"/>
  <c r="G1332" i="16"/>
  <c r="S1334" i="16" l="1"/>
  <c r="A1334" i="16"/>
  <c r="G1333" i="16"/>
  <c r="F1333" i="16"/>
  <c r="D1333" i="16"/>
  <c r="S1335" i="16" l="1"/>
  <c r="A1335" i="16"/>
  <c r="D1334" i="16"/>
  <c r="G1334" i="16"/>
  <c r="F1334" i="16"/>
  <c r="D1335" i="16" l="1"/>
  <c r="G1335" i="16"/>
  <c r="F1335" i="16"/>
  <c r="A1336" i="16"/>
  <c r="S1336" i="16"/>
  <c r="S1337" i="16" l="1"/>
  <c r="A1337" i="16"/>
  <c r="D1336" i="16"/>
  <c r="G1336" i="16"/>
  <c r="F1336" i="16"/>
  <c r="G1337" i="16" l="1"/>
  <c r="D1337" i="16"/>
  <c r="F1337" i="16"/>
  <c r="S1338" i="16"/>
  <c r="A1338" i="16"/>
  <c r="G1338" i="16" l="1"/>
  <c r="F1338" i="16"/>
  <c r="D1338" i="16"/>
  <c r="A1339" i="16"/>
  <c r="S1339" i="16"/>
  <c r="S1340" i="16" l="1"/>
  <c r="A1340" i="16"/>
  <c r="D1339" i="16"/>
  <c r="G1339" i="16"/>
  <c r="F1339" i="16"/>
  <c r="G1340" i="16" l="1"/>
  <c r="D1340" i="16"/>
  <c r="F1340" i="16"/>
  <c r="S1341" i="16"/>
  <c r="A1341" i="16"/>
  <c r="D1341" i="16" l="1"/>
  <c r="G1341" i="16"/>
  <c r="F1341" i="16"/>
  <c r="S1342" i="16"/>
  <c r="A1342" i="16"/>
  <c r="F1342" i="16" l="1"/>
  <c r="D1342" i="16"/>
  <c r="G1342" i="16"/>
  <c r="A1343" i="16"/>
  <c r="S1343" i="16"/>
  <c r="S1344" i="16" l="1"/>
  <c r="A1344" i="16"/>
  <c r="G1343" i="16"/>
  <c r="F1343" i="16"/>
  <c r="D1343" i="16"/>
  <c r="G1344" i="16" l="1"/>
  <c r="D1344" i="16"/>
  <c r="F1344" i="16"/>
  <c r="S1345" i="16"/>
  <c r="A1345" i="16"/>
  <c r="D1345" i="16" l="1"/>
  <c r="F1345" i="16"/>
  <c r="G1345" i="16"/>
  <c r="A1346" i="16"/>
  <c r="S1346" i="16"/>
  <c r="S1347" i="16" l="1"/>
  <c r="A1347" i="16"/>
  <c r="G1346" i="16"/>
  <c r="F1346" i="16"/>
  <c r="D1346" i="16"/>
  <c r="F1347" i="16" l="1"/>
  <c r="D1347" i="16"/>
  <c r="G1347" i="16"/>
  <c r="A1348" i="16"/>
  <c r="S1348" i="16"/>
  <c r="G1348" i="16" l="1"/>
  <c r="D1348" i="16"/>
  <c r="F1348" i="16"/>
  <c r="A1349" i="16"/>
  <c r="S1349" i="16"/>
  <c r="G1349" i="16" l="1"/>
  <c r="F1349" i="16"/>
  <c r="D1349" i="16"/>
  <c r="S1350" i="16"/>
  <c r="A1350" i="16"/>
  <c r="A1351" i="16" l="1"/>
  <c r="S1351" i="16"/>
  <c r="G1350" i="16"/>
  <c r="F1350" i="16"/>
  <c r="D1350" i="16"/>
  <c r="F1351" i="16" l="1"/>
  <c r="D1351" i="16"/>
  <c r="G1351" i="16"/>
  <c r="A1352" i="16"/>
  <c r="S1352" i="16"/>
  <c r="D1352" i="16" l="1"/>
  <c r="F1352" i="16"/>
  <c r="G1352" i="16"/>
  <c r="S1353" i="16"/>
  <c r="A1353" i="16"/>
  <c r="G1353" i="16" l="1"/>
  <c r="F1353" i="16"/>
  <c r="D1353" i="16"/>
  <c r="S1354" i="16"/>
  <c r="A1354" i="16"/>
  <c r="A1355" i="16" l="1"/>
  <c r="S1355" i="16"/>
  <c r="G1354" i="16"/>
  <c r="F1354" i="16"/>
  <c r="D1354" i="16"/>
  <c r="S1356" i="16" l="1"/>
  <c r="A1356" i="16"/>
  <c r="F1355" i="16"/>
  <c r="D1355" i="16"/>
  <c r="G1355" i="16"/>
  <c r="S1357" i="16" l="1"/>
  <c r="A1357" i="16"/>
  <c r="G1356" i="16"/>
  <c r="F1356" i="16"/>
  <c r="D1356" i="16"/>
  <c r="D1357" i="16" l="1"/>
  <c r="G1357" i="16"/>
  <c r="F1357" i="16"/>
  <c r="S1358" i="16"/>
  <c r="A1358" i="16"/>
  <c r="D1358" i="16" l="1"/>
  <c r="F1358" i="16"/>
  <c r="G1358" i="16"/>
  <c r="A1359" i="16"/>
  <c r="S1359" i="16"/>
  <c r="F1359" i="16" l="1"/>
  <c r="D1359" i="16"/>
  <c r="G1359" i="16"/>
  <c r="S1360" i="16"/>
  <c r="A1360" i="16"/>
  <c r="G1360" i="16" l="1"/>
  <c r="F1360" i="16"/>
  <c r="D1360" i="16"/>
  <c r="S1361" i="16"/>
  <c r="A1361" i="16"/>
  <c r="S1362" i="16" l="1"/>
  <c r="A1362" i="16"/>
  <c r="D1361" i="16"/>
  <c r="G1361" i="16"/>
  <c r="F1361" i="16"/>
  <c r="G1362" i="16" l="1"/>
  <c r="D1362" i="16"/>
  <c r="F1362" i="16"/>
  <c r="S1363" i="16"/>
  <c r="A1363" i="16"/>
  <c r="A1364" i="16" l="1"/>
  <c r="S1364" i="16"/>
  <c r="D1363" i="16"/>
  <c r="G1363" i="16"/>
  <c r="F1363" i="16"/>
  <c r="G1364" i="16" l="1"/>
  <c r="D1364" i="16"/>
  <c r="F1364" i="16"/>
  <c r="S1365" i="16"/>
  <c r="A1365" i="16"/>
  <c r="A1366" i="16" l="1"/>
  <c r="S1366" i="16"/>
  <c r="F1365" i="16"/>
  <c r="D1365" i="16"/>
  <c r="G1365" i="16"/>
  <c r="S1367" i="16" l="1"/>
  <c r="A1367" i="16"/>
  <c r="D1366" i="16"/>
  <c r="F1366" i="16"/>
  <c r="G1366" i="16"/>
  <c r="F1367" i="16" l="1"/>
  <c r="G1367" i="16"/>
  <c r="D1367" i="16"/>
  <c r="S1368" i="16"/>
  <c r="A1368" i="16"/>
  <c r="S1369" i="16" l="1"/>
  <c r="A1369" i="16"/>
  <c r="G1368" i="16"/>
  <c r="D1368" i="16"/>
  <c r="F1368" i="16"/>
  <c r="F1369" i="16" l="1"/>
  <c r="D1369" i="16"/>
  <c r="G1369" i="16"/>
  <c r="A1370" i="16"/>
  <c r="S1370" i="16"/>
  <c r="F1370" i="16" l="1"/>
  <c r="G1370" i="16"/>
  <c r="D1370" i="16"/>
  <c r="A1371" i="16"/>
  <c r="S1371" i="16"/>
  <c r="F1371" i="16" l="1"/>
  <c r="G1371" i="16"/>
  <c r="D1371" i="16"/>
  <c r="S1372" i="16"/>
  <c r="A1372" i="16"/>
  <c r="D1372" i="16" l="1"/>
  <c r="F1372" i="16"/>
  <c r="G1372" i="16"/>
  <c r="S1373" i="16"/>
  <c r="A1373" i="16"/>
  <c r="G1373" i="16" l="1"/>
  <c r="D1373" i="16"/>
  <c r="F1373" i="16"/>
  <c r="A1374" i="16"/>
  <c r="S1374" i="16"/>
  <c r="D1374" i="16" l="1"/>
  <c r="F1374" i="16"/>
  <c r="G1374" i="16"/>
  <c r="S1375" i="16"/>
  <c r="A1375" i="16"/>
  <c r="S1376" i="16" l="1"/>
  <c r="A1376" i="16"/>
  <c r="D1375" i="16"/>
  <c r="F1375" i="16"/>
  <c r="G1375" i="16"/>
  <c r="D1376" i="16" l="1"/>
  <c r="G1376" i="16"/>
  <c r="F1376" i="16"/>
  <c r="S1377" i="16"/>
  <c r="A1377" i="16"/>
  <c r="G1377" i="16" l="1"/>
  <c r="F1377" i="16"/>
  <c r="D1377" i="16"/>
  <c r="S1378" i="16"/>
  <c r="A1378" i="16"/>
  <c r="S1379" i="16" l="1"/>
  <c r="A1379" i="16"/>
  <c r="D1378" i="16"/>
  <c r="F1378" i="16"/>
  <c r="G1378" i="16"/>
  <c r="D1379" i="16" l="1"/>
  <c r="F1379" i="16"/>
  <c r="G1379" i="16"/>
  <c r="S1380" i="16"/>
  <c r="A1380" i="16"/>
  <c r="F1380" i="16" l="1"/>
  <c r="G1380" i="16"/>
  <c r="D1380" i="16"/>
  <c r="S1381" i="16"/>
  <c r="A1381" i="16"/>
  <c r="D1381" i="16" l="1"/>
  <c r="G1381" i="16"/>
  <c r="F1381" i="16"/>
  <c r="S1382" i="16"/>
  <c r="A1382" i="16"/>
  <c r="F1382" i="16" l="1"/>
  <c r="D1382" i="16"/>
  <c r="G1382" i="16"/>
  <c r="A1383" i="16"/>
  <c r="S1383" i="16"/>
  <c r="D1383" i="16" l="1"/>
  <c r="F1383" i="16"/>
  <c r="G1383" i="16"/>
  <c r="S1384" i="16"/>
  <c r="A1384" i="16"/>
  <c r="S1385" i="16" l="1"/>
  <c r="A1385" i="16"/>
  <c r="G1384" i="16"/>
  <c r="F1384" i="16"/>
  <c r="D1384" i="16"/>
  <c r="D1385" i="16" l="1"/>
  <c r="G1385" i="16"/>
  <c r="F1385" i="16"/>
  <c r="A1386" i="16"/>
  <c r="S1386" i="16"/>
  <c r="S1387" i="16" l="1"/>
  <c r="A1387" i="16"/>
  <c r="D1386" i="16"/>
  <c r="G1386" i="16"/>
  <c r="F1386" i="16"/>
  <c r="F1387" i="16" l="1"/>
  <c r="D1387" i="16"/>
  <c r="G1387" i="16"/>
  <c r="S1388" i="16"/>
  <c r="A1388" i="16"/>
  <c r="G1388" i="16" l="1"/>
  <c r="D1388" i="16"/>
  <c r="F1388" i="16"/>
  <c r="S1389" i="16"/>
  <c r="A1389" i="16"/>
  <c r="S1390" i="16" l="1"/>
  <c r="A1390" i="16"/>
  <c r="G1389" i="16"/>
  <c r="F1389" i="16"/>
  <c r="D1389" i="16"/>
  <c r="F1390" i="16" l="1"/>
  <c r="D1390" i="16"/>
  <c r="G1390" i="16"/>
  <c r="A1391" i="16"/>
  <c r="S1391" i="16"/>
  <c r="F1391" i="16" l="1"/>
  <c r="D1391" i="16"/>
  <c r="G1391" i="16"/>
  <c r="S1392" i="16"/>
  <c r="A1392" i="16"/>
  <c r="G1392" i="16" l="1"/>
  <c r="F1392" i="16"/>
  <c r="D1392" i="16"/>
  <c r="S1393" i="16"/>
  <c r="A1393" i="16"/>
  <c r="F1393" i="16" l="1"/>
  <c r="D1393" i="16"/>
  <c r="G1393" i="16"/>
  <c r="A1394" i="16"/>
  <c r="S1394" i="16"/>
  <c r="S1395" i="16" l="1"/>
  <c r="A1395" i="16"/>
  <c r="D1394" i="16"/>
  <c r="G1394" i="16"/>
  <c r="F1394" i="16"/>
  <c r="G1395" i="16" l="1"/>
  <c r="F1395" i="16"/>
  <c r="D1395" i="16"/>
  <c r="S1396" i="16"/>
  <c r="A1396" i="16"/>
  <c r="G1396" i="16" l="1"/>
  <c r="F1396" i="16"/>
  <c r="D1396" i="16"/>
  <c r="S1397" i="16"/>
  <c r="A1397" i="16"/>
  <c r="D1397" i="16" l="1"/>
  <c r="G1397" i="16"/>
  <c r="F1397" i="16"/>
  <c r="S1398" i="16"/>
  <c r="A1398" i="16"/>
  <c r="A1399" i="16" l="1"/>
  <c r="S1399" i="16"/>
  <c r="F1398" i="16"/>
  <c r="G1398" i="16"/>
  <c r="D1398" i="16"/>
  <c r="S1400" i="16" l="1"/>
  <c r="A1400" i="16"/>
  <c r="F1399" i="16"/>
  <c r="G1399" i="16"/>
  <c r="D1399" i="16"/>
  <c r="G1400" i="16" l="1"/>
  <c r="D1400" i="16"/>
  <c r="F1400" i="16"/>
  <c r="A1401" i="16"/>
  <c r="S1401" i="16"/>
  <c r="G1401" i="16" l="1"/>
  <c r="F1401" i="16"/>
  <c r="D1401" i="16"/>
  <c r="A1402" i="16"/>
  <c r="S1402" i="16"/>
  <c r="S1403" i="16" l="1"/>
  <c r="A1403" i="16"/>
  <c r="F1402" i="16"/>
  <c r="D1402" i="16"/>
  <c r="G1402" i="16"/>
  <c r="D1403" i="16" l="1"/>
  <c r="F1403" i="16"/>
  <c r="G1403" i="16"/>
  <c r="A1404" i="16"/>
  <c r="S1404" i="16"/>
  <c r="F1404" i="16" l="1"/>
  <c r="D1404" i="16"/>
  <c r="G1404" i="16"/>
  <c r="S1405" i="16"/>
  <c r="A1405" i="16"/>
  <c r="S1406" i="16" l="1"/>
  <c r="A1406" i="16"/>
  <c r="F1405" i="16"/>
  <c r="G1405" i="16"/>
  <c r="D1405" i="16"/>
  <c r="S1407" i="16" l="1"/>
  <c r="A1407" i="16"/>
  <c r="G1406" i="16"/>
  <c r="D1406" i="16"/>
  <c r="F1406" i="16"/>
  <c r="F1407" i="16" l="1"/>
  <c r="D1407" i="16"/>
  <c r="G1407" i="16"/>
  <c r="S1408" i="16"/>
  <c r="A1408" i="16"/>
  <c r="D1408" i="16" l="1"/>
  <c r="F1408" i="16"/>
  <c r="G1408" i="16"/>
  <c r="S1409" i="16"/>
  <c r="A1409" i="16"/>
  <c r="S1410" i="16" l="1"/>
  <c r="A1410" i="16"/>
  <c r="G1409" i="16"/>
  <c r="D1409" i="16"/>
  <c r="F1409" i="16"/>
  <c r="D1410" i="16" l="1"/>
  <c r="G1410" i="16"/>
  <c r="F1410" i="16"/>
  <c r="S1411" i="16"/>
  <c r="A1411" i="16"/>
  <c r="S1412" i="16" l="1"/>
  <c r="A1412" i="16"/>
  <c r="F1411" i="16"/>
  <c r="G1411" i="16"/>
  <c r="D1411" i="16"/>
  <c r="S1413" i="16" l="1"/>
  <c r="A1413" i="16"/>
  <c r="F1412" i="16"/>
  <c r="G1412" i="16"/>
  <c r="D1412" i="16"/>
  <c r="S1414" i="16" l="1"/>
  <c r="A1414" i="16"/>
  <c r="D1413" i="16"/>
  <c r="F1413" i="16"/>
  <c r="G1413" i="16"/>
  <c r="D1414" i="16" l="1"/>
  <c r="G1414" i="16"/>
  <c r="F1414" i="16"/>
  <c r="S1415" i="16"/>
  <c r="A1415" i="16"/>
  <c r="S1416" i="16" l="1"/>
  <c r="A1416" i="16"/>
  <c r="F1415" i="16"/>
  <c r="G1415" i="16"/>
  <c r="D1415" i="16"/>
  <c r="D1416" i="16" l="1"/>
  <c r="G1416" i="16"/>
  <c r="F1416" i="16"/>
  <c r="A1417" i="16"/>
  <c r="S1417" i="16"/>
  <c r="D1417" i="16" l="1"/>
  <c r="F1417" i="16"/>
  <c r="G1417" i="16"/>
  <c r="S1418" i="16"/>
  <c r="A1418" i="16"/>
  <c r="S1419" i="16" l="1"/>
  <c r="A1419" i="16"/>
  <c r="G1418" i="16"/>
  <c r="F1418" i="16"/>
  <c r="D1418" i="16"/>
  <c r="G1419" i="16" l="1"/>
  <c r="D1419" i="16"/>
  <c r="F1419" i="16"/>
  <c r="A1420" i="16"/>
  <c r="S1420" i="16"/>
  <c r="S1421" i="16" l="1"/>
  <c r="A1421" i="16"/>
  <c r="G1420" i="16"/>
  <c r="D1420" i="16"/>
  <c r="F1420" i="16"/>
  <c r="D1421" i="16" l="1"/>
  <c r="G1421" i="16"/>
  <c r="F1421" i="16"/>
  <c r="S1422" i="16"/>
  <c r="A1422" i="16"/>
  <c r="D1422" i="16" l="1"/>
  <c r="G1422" i="16"/>
  <c r="F1422" i="16"/>
  <c r="A1423" i="16"/>
  <c r="S1423" i="16"/>
  <c r="S1424" i="16" l="1"/>
  <c r="A1424" i="16"/>
  <c r="F1423" i="16"/>
  <c r="D1423" i="16"/>
  <c r="G1423" i="16"/>
  <c r="F1424" i="16" l="1"/>
  <c r="G1424" i="16"/>
  <c r="D1424" i="16"/>
  <c r="S1425" i="16"/>
  <c r="A1425" i="16"/>
  <c r="D1425" i="16" l="1"/>
  <c r="G1425" i="16"/>
  <c r="F1425" i="16"/>
  <c r="S1426" i="16"/>
  <c r="A1426" i="16"/>
  <c r="S1427" i="16" l="1"/>
  <c r="A1427" i="16"/>
  <c r="D1426" i="16"/>
  <c r="G1426" i="16"/>
  <c r="F1426" i="16"/>
  <c r="G1427" i="16" l="1"/>
  <c r="F1427" i="16"/>
  <c r="D1427" i="16"/>
  <c r="S1428" i="16"/>
  <c r="A1428" i="16"/>
  <c r="F1428" i="16" l="1"/>
  <c r="D1428" i="16"/>
  <c r="G1428" i="16"/>
  <c r="S1429" i="16"/>
  <c r="A1429" i="16"/>
  <c r="D1429" i="16" l="1"/>
  <c r="G1429" i="16"/>
  <c r="F1429" i="16"/>
  <c r="S1430" i="16"/>
  <c r="A1430" i="16"/>
  <c r="D1430" i="16" l="1"/>
  <c r="G1430" i="16"/>
  <c r="F1430" i="16"/>
  <c r="S1431" i="16"/>
  <c r="A1431" i="16"/>
  <c r="F1431" i="16" l="1"/>
  <c r="G1431" i="16"/>
  <c r="D1431" i="16"/>
  <c r="S1432" i="16"/>
  <c r="A1432" i="16"/>
  <c r="F1432" i="16" l="1"/>
  <c r="G1432" i="16"/>
  <c r="D1432" i="16"/>
  <c r="S1433" i="16"/>
  <c r="A1433" i="16"/>
  <c r="S1434" i="16" l="1"/>
  <c r="A1434" i="16"/>
  <c r="D1433" i="16"/>
  <c r="G1433" i="16"/>
  <c r="F1433" i="16"/>
  <c r="D1434" i="16" l="1"/>
  <c r="G1434" i="16"/>
  <c r="F1434" i="16"/>
  <c r="S1435" i="16"/>
  <c r="A1435" i="16"/>
  <c r="S1436" i="16" l="1"/>
  <c r="A1436" i="16"/>
  <c r="G1435" i="16"/>
  <c r="D1435" i="16"/>
  <c r="F1435" i="16"/>
  <c r="G1436" i="16" l="1"/>
  <c r="D1436" i="16"/>
  <c r="F1436" i="16"/>
  <c r="A1437" i="16"/>
  <c r="S1437" i="16"/>
  <c r="D1437" i="16" l="1"/>
  <c r="G1437" i="16"/>
  <c r="F1437" i="16"/>
  <c r="A1438" i="16"/>
  <c r="S1438" i="16"/>
  <c r="A1439" i="16" l="1"/>
  <c r="S1439" i="16"/>
  <c r="G1438" i="16"/>
  <c r="D1438" i="16"/>
  <c r="F1438" i="16"/>
  <c r="F1439" i="16" l="1"/>
  <c r="D1439" i="16"/>
  <c r="G1439" i="16"/>
  <c r="S1440" i="16"/>
  <c r="A1440" i="16"/>
  <c r="S1441" i="16" l="1"/>
  <c r="A1441" i="16"/>
  <c r="G1440" i="16"/>
  <c r="F1440" i="16"/>
  <c r="D1440" i="16"/>
  <c r="F1441" i="16" l="1"/>
  <c r="G1441" i="16"/>
  <c r="D1441" i="16"/>
  <c r="S1442" i="16"/>
  <c r="A1442" i="16"/>
  <c r="A1443" i="16" l="1"/>
  <c r="S1443" i="16"/>
  <c r="G1442" i="16"/>
  <c r="D1442" i="16"/>
  <c r="F1442" i="16"/>
  <c r="F1443" i="16" l="1"/>
  <c r="D1443" i="16"/>
  <c r="G1443" i="16"/>
  <c r="S1444" i="16"/>
  <c r="A1444" i="16"/>
  <c r="A1445" i="16" l="1"/>
  <c r="S1445" i="16"/>
  <c r="G1444" i="16"/>
  <c r="D1444" i="16"/>
  <c r="F1444" i="16"/>
  <c r="F1445" i="16" l="1"/>
  <c r="G1445" i="16"/>
  <c r="D1445" i="16"/>
  <c r="S1446" i="16"/>
  <c r="A1446" i="16"/>
  <c r="A1447" i="16" l="1"/>
  <c r="S1447" i="16"/>
  <c r="D1446" i="16"/>
  <c r="G1446" i="16"/>
  <c r="F1446" i="16"/>
  <c r="D1447" i="16" l="1"/>
  <c r="G1447" i="16"/>
  <c r="F1447" i="16"/>
  <c r="S1448" i="16"/>
  <c r="A1448" i="16"/>
  <c r="G1448" i="16" l="1"/>
  <c r="F1448" i="16"/>
  <c r="D1448" i="16"/>
  <c r="A1449" i="16"/>
  <c r="S1449" i="16"/>
  <c r="A1450" i="16" l="1"/>
  <c r="S1450" i="16"/>
  <c r="F1449" i="16"/>
  <c r="D1449" i="16"/>
  <c r="G1449" i="16"/>
  <c r="G1450" i="16" l="1"/>
  <c r="F1450" i="16"/>
  <c r="D1450" i="16"/>
  <c r="A1451" i="16"/>
  <c r="S1451" i="16"/>
  <c r="S1452" i="16" l="1"/>
  <c r="A1452" i="16"/>
  <c r="D1451" i="16"/>
  <c r="G1451" i="16"/>
  <c r="F1451" i="16"/>
  <c r="D1452" i="16" l="1"/>
  <c r="G1452" i="16"/>
  <c r="F1452" i="16"/>
  <c r="S1453" i="16"/>
  <c r="A1453" i="16"/>
  <c r="A1454" i="16" l="1"/>
  <c r="S1454" i="16"/>
  <c r="F1453" i="16"/>
  <c r="G1453" i="16"/>
  <c r="D1453" i="16"/>
  <c r="G1454" i="16" l="1"/>
  <c r="F1454" i="16"/>
  <c r="D1454" i="16"/>
  <c r="S1455" i="16"/>
  <c r="A1455" i="16"/>
  <c r="S1456" i="16" l="1"/>
  <c r="A1456" i="16"/>
  <c r="G1455" i="16"/>
  <c r="F1455" i="16"/>
  <c r="D1455" i="16"/>
  <c r="S1457" i="16" l="1"/>
  <c r="A1457" i="16"/>
  <c r="G1456" i="16"/>
  <c r="F1456" i="16"/>
  <c r="D1456" i="16"/>
  <c r="S1458" i="16" l="1"/>
  <c r="A1458" i="16"/>
  <c r="D1457" i="16"/>
  <c r="F1457" i="16"/>
  <c r="G1457" i="16"/>
  <c r="G1458" i="16" l="1"/>
  <c r="D1458" i="16"/>
  <c r="F1458" i="16"/>
  <c r="S1459" i="16"/>
  <c r="A1459" i="16"/>
  <c r="S1460" i="16" l="1"/>
  <c r="A1460" i="16"/>
  <c r="F1459" i="16"/>
  <c r="D1459" i="16"/>
  <c r="G1459" i="16"/>
  <c r="D1460" i="16" l="1"/>
  <c r="G1460" i="16"/>
  <c r="F1460" i="16"/>
  <c r="S1461" i="16"/>
  <c r="A1461" i="16"/>
  <c r="D1461" i="16" l="1"/>
  <c r="F1461" i="16"/>
  <c r="G1461" i="16"/>
  <c r="S1462" i="16"/>
  <c r="A1462" i="16"/>
  <c r="G1462" i="16" l="1"/>
  <c r="D1462" i="16"/>
  <c r="F1462" i="16"/>
  <c r="A1463" i="16"/>
  <c r="S1463" i="16"/>
  <c r="F1463" i="16" l="1"/>
  <c r="D1463" i="16"/>
  <c r="G1463" i="16"/>
  <c r="S1464" i="16"/>
  <c r="A1464" i="16"/>
  <c r="G1464" i="16" l="1"/>
  <c r="F1464" i="16"/>
  <c r="D1464" i="16"/>
  <c r="S1465" i="16"/>
  <c r="A1465" i="16"/>
  <c r="S1466" i="16" l="1"/>
  <c r="A1466" i="16"/>
  <c r="G1465" i="16"/>
  <c r="D1465" i="16"/>
  <c r="F1465" i="16"/>
  <c r="G1466" i="16" l="1"/>
  <c r="F1466" i="16"/>
  <c r="D1466" i="16"/>
  <c r="S1467" i="16"/>
  <c r="A1467" i="16"/>
  <c r="A1468" i="16" l="1"/>
  <c r="S1468" i="16"/>
  <c r="G1467" i="16"/>
  <c r="F1467" i="16"/>
  <c r="D1467" i="16"/>
  <c r="S1469" i="16" l="1"/>
  <c r="A1469" i="16"/>
  <c r="F1468" i="16"/>
  <c r="D1468" i="16"/>
  <c r="G1468" i="16"/>
  <c r="D1469" i="16" l="1"/>
  <c r="G1469" i="16"/>
  <c r="F1469" i="16"/>
  <c r="S1470" i="16"/>
  <c r="A1470" i="16"/>
  <c r="S1471" i="16" l="1"/>
  <c r="A1471" i="16"/>
  <c r="F1470" i="16"/>
  <c r="G1470" i="16"/>
  <c r="D1470" i="16"/>
  <c r="G1471" i="16" l="1"/>
  <c r="D1471" i="16"/>
  <c r="F1471" i="16"/>
  <c r="A1472" i="16"/>
  <c r="S1472" i="16"/>
  <c r="S1473" i="16" l="1"/>
  <c r="A1473" i="16"/>
  <c r="D1472" i="16"/>
  <c r="F1472" i="16"/>
  <c r="G1472" i="16"/>
  <c r="F1473" i="16" l="1"/>
  <c r="D1473" i="16"/>
  <c r="G1473" i="16"/>
  <c r="S1474" i="16"/>
  <c r="A1474" i="16"/>
  <c r="S1475" i="16" l="1"/>
  <c r="A1475" i="16"/>
  <c r="D1474" i="16"/>
  <c r="F1474" i="16"/>
  <c r="G1474" i="16"/>
  <c r="F1475" i="16" l="1"/>
  <c r="D1475" i="16"/>
  <c r="G1475" i="16"/>
  <c r="S1476" i="16"/>
  <c r="A1476" i="16"/>
  <c r="S1477" i="16" l="1"/>
  <c r="A1477" i="16"/>
  <c r="F1476" i="16"/>
  <c r="G1476" i="16"/>
  <c r="D1476" i="16"/>
  <c r="D1477" i="16" l="1"/>
  <c r="F1477" i="16"/>
  <c r="G1477" i="16"/>
  <c r="S1478" i="16"/>
  <c r="A1478" i="16"/>
  <c r="A1479" i="16" l="1"/>
  <c r="S1479" i="16"/>
  <c r="G1478" i="16"/>
  <c r="F1478" i="16"/>
  <c r="D1478" i="16"/>
  <c r="F1479" i="16" l="1"/>
  <c r="G1479" i="16"/>
  <c r="D1479" i="16"/>
  <c r="S1480" i="16"/>
  <c r="A1480" i="16"/>
  <c r="G1480" i="16" l="1"/>
  <c r="F1480" i="16"/>
  <c r="D1480" i="16"/>
  <c r="S1481" i="16"/>
  <c r="A1481" i="16"/>
  <c r="S1482" i="16" l="1"/>
  <c r="A1482" i="16"/>
  <c r="G1481" i="16"/>
  <c r="D1481" i="16"/>
  <c r="F1481" i="16"/>
  <c r="D1482" i="16" l="1"/>
  <c r="G1482" i="16"/>
  <c r="F1482" i="16"/>
  <c r="A1483" i="16"/>
  <c r="S1483" i="16"/>
  <c r="S1484" i="16" l="1"/>
  <c r="A1484" i="16"/>
  <c r="D1483" i="16"/>
  <c r="G1483" i="16"/>
  <c r="F1483" i="16"/>
  <c r="D1484" i="16" l="1"/>
  <c r="F1484" i="16"/>
  <c r="G1484" i="16"/>
  <c r="A1485" i="16"/>
  <c r="S1485" i="16"/>
  <c r="D1485" i="16" l="1"/>
  <c r="G1485" i="16"/>
  <c r="F1485" i="16"/>
  <c r="S1486" i="16"/>
  <c r="A1486" i="16"/>
  <c r="S1487" i="16" l="1"/>
  <c r="A1487" i="16"/>
  <c r="D1486" i="16"/>
  <c r="G1486" i="16"/>
  <c r="F1486" i="16"/>
  <c r="G1487" i="16" l="1"/>
  <c r="F1487" i="16"/>
  <c r="D1487" i="16"/>
  <c r="S1488" i="16"/>
  <c r="A1488" i="16"/>
  <c r="D1488" i="16" l="1"/>
  <c r="G1488" i="16"/>
  <c r="F1488" i="16"/>
  <c r="S1489" i="16"/>
  <c r="A1489" i="16"/>
  <c r="F1489" i="16" l="1"/>
  <c r="G1489" i="16"/>
  <c r="D1489" i="16"/>
  <c r="S1490" i="16"/>
  <c r="A1490" i="16"/>
  <c r="G1490" i="16" l="1"/>
  <c r="F1490" i="16"/>
  <c r="D1490" i="16"/>
  <c r="S1491" i="16"/>
  <c r="A1491" i="16"/>
  <c r="F1491" i="16" l="1"/>
  <c r="D1491" i="16"/>
  <c r="G1491" i="16"/>
  <c r="S1492" i="16"/>
  <c r="A1492" i="16"/>
  <c r="S1493" i="16" l="1"/>
  <c r="A1493" i="16"/>
  <c r="F1492" i="16"/>
  <c r="D1492" i="16"/>
  <c r="G1492" i="16"/>
  <c r="F1493" i="16" l="1"/>
  <c r="D1493" i="16"/>
  <c r="G1493" i="16"/>
  <c r="A1494" i="16"/>
  <c r="S1494" i="16"/>
  <c r="G1494" i="16" l="1"/>
  <c r="F1494" i="16"/>
  <c r="D1494" i="16"/>
  <c r="S1495" i="16"/>
  <c r="A1495" i="16"/>
  <c r="A1496" i="16" l="1"/>
  <c r="S1496" i="16"/>
  <c r="D1495" i="16"/>
  <c r="F1495" i="16"/>
  <c r="G1495" i="16"/>
  <c r="G1496" i="16" l="1"/>
  <c r="F1496" i="16"/>
  <c r="D1496" i="16"/>
  <c r="S1497" i="16"/>
  <c r="A1497" i="16"/>
  <c r="S1498" i="16" l="1"/>
  <c r="A1498" i="16"/>
  <c r="D1497" i="16"/>
  <c r="F1497" i="16"/>
  <c r="G1497" i="16"/>
  <c r="F1498" i="16" l="1"/>
  <c r="D1498" i="16"/>
  <c r="G1498" i="16"/>
  <c r="A1499" i="16"/>
  <c r="S1499" i="16"/>
  <c r="D1499" i="16" l="1"/>
  <c r="F1499" i="16"/>
  <c r="G1499" i="16"/>
  <c r="A1500" i="16"/>
  <c r="S1500" i="16"/>
  <c r="F1500" i="16" l="1"/>
  <c r="D1500" i="16"/>
  <c r="G1500" i="16"/>
  <c r="S1501" i="16"/>
  <c r="A1501" i="16"/>
  <c r="S1502" i="16" l="1"/>
  <c r="A1502" i="16"/>
  <c r="D1501" i="16"/>
  <c r="F1501" i="16"/>
  <c r="G1501" i="16"/>
  <c r="D1502" i="16" l="1"/>
  <c r="G1502" i="16"/>
  <c r="F1502" i="16"/>
  <c r="S1503" i="16"/>
  <c r="A1503" i="16"/>
  <c r="A1504" i="16" l="1"/>
  <c r="S1504" i="16"/>
  <c r="D1503" i="16"/>
  <c r="G1503" i="16"/>
  <c r="F1503" i="16"/>
  <c r="F1504" i="16" l="1"/>
  <c r="D1504" i="16"/>
  <c r="G1504" i="16"/>
  <c r="S1505" i="16"/>
  <c r="A1505" i="16"/>
  <c r="D1505" i="16" l="1"/>
  <c r="G1505" i="16"/>
  <c r="F1505" i="16"/>
  <c r="S1506" i="16"/>
  <c r="A1506" i="16"/>
  <c r="S1507" i="16" l="1"/>
  <c r="A1507" i="16"/>
  <c r="D1506" i="16"/>
  <c r="G1506" i="16"/>
  <c r="F1506" i="16"/>
  <c r="G1507" i="16" l="1"/>
  <c r="F1507" i="16"/>
  <c r="D1507" i="16"/>
  <c r="A1508" i="16"/>
  <c r="S1508" i="16"/>
  <c r="G1508" i="16" l="1"/>
  <c r="D1508" i="16"/>
  <c r="F1508" i="16"/>
  <c r="S1509" i="16"/>
  <c r="A1509" i="16"/>
  <c r="F1509" i="16" l="1"/>
  <c r="D1509" i="16"/>
  <c r="G1509" i="16"/>
  <c r="S1510" i="16"/>
  <c r="A1510" i="16"/>
  <c r="G1510" i="16" l="1"/>
  <c r="F1510" i="16"/>
  <c r="D1510" i="16"/>
  <c r="S1511" i="16"/>
  <c r="A1511" i="16"/>
  <c r="G1511" i="16" l="1"/>
  <c r="D1511" i="16"/>
  <c r="F1511" i="16"/>
  <c r="S1512" i="16"/>
  <c r="A1512" i="16"/>
  <c r="S1513" i="16" l="1"/>
  <c r="A1513" i="16"/>
  <c r="F1512" i="16"/>
  <c r="D1512" i="16"/>
  <c r="G1512" i="16"/>
  <c r="G1513" i="16" l="1"/>
  <c r="D1513" i="16"/>
  <c r="F1513" i="16"/>
  <c r="S1514" i="16"/>
  <c r="A1514" i="16"/>
  <c r="A1515" i="16" l="1"/>
  <c r="S1515" i="16"/>
  <c r="D1514" i="16"/>
  <c r="F1514" i="16"/>
  <c r="G1514" i="16"/>
  <c r="S1516" i="16" l="1"/>
  <c r="A1516" i="16"/>
  <c r="F1515" i="16"/>
  <c r="G1515" i="16"/>
  <c r="D1515" i="16"/>
  <c r="D1516" i="16" l="1"/>
  <c r="F1516" i="16"/>
  <c r="G1516" i="16"/>
  <c r="A1517" i="16"/>
  <c r="S1517" i="16"/>
  <c r="G1517" i="16" l="1"/>
  <c r="D1517" i="16"/>
  <c r="F1517" i="16"/>
  <c r="S1518" i="16"/>
  <c r="A1518" i="16"/>
  <c r="G1518" i="16" l="1"/>
  <c r="F1518" i="16"/>
  <c r="D1518" i="16"/>
  <c r="S1519" i="16"/>
  <c r="A1519" i="16"/>
  <c r="A1520" i="16" l="1"/>
  <c r="S1520" i="16"/>
  <c r="F1519" i="16"/>
  <c r="D1519" i="16"/>
  <c r="G1519" i="16"/>
  <c r="S1521" i="16" l="1"/>
  <c r="A1521" i="16"/>
  <c r="F1520" i="16"/>
  <c r="D1520" i="16"/>
  <c r="G1520" i="16"/>
  <c r="G1521" i="16" l="1"/>
  <c r="F1521" i="16"/>
  <c r="D1521" i="16"/>
  <c r="S1522" i="16"/>
  <c r="A1522" i="16"/>
  <c r="D1522" i="16" l="1"/>
  <c r="G1522" i="16"/>
  <c r="F1522" i="16"/>
  <c r="S1523" i="16"/>
  <c r="A1523" i="16"/>
  <c r="F1523" i="16" l="1"/>
  <c r="G1523" i="16"/>
  <c r="D1523" i="16"/>
  <c r="S1524" i="16"/>
  <c r="A1524" i="16"/>
  <c r="S1525" i="16" l="1"/>
  <c r="A1525" i="16"/>
  <c r="G1524" i="16"/>
  <c r="F1524" i="16"/>
  <c r="D1524" i="16"/>
  <c r="G1525" i="16" l="1"/>
  <c r="D1525" i="16"/>
  <c r="F1525" i="16"/>
  <c r="S1526" i="16"/>
  <c r="A1526" i="16"/>
  <c r="G1526" i="16" l="1"/>
  <c r="F1526" i="16"/>
  <c r="D1526" i="16"/>
  <c r="S1527" i="16"/>
  <c r="A1527" i="16"/>
  <c r="F1527" i="16" l="1"/>
  <c r="D1527" i="16"/>
  <c r="G1527" i="16"/>
  <c r="S1528" i="16"/>
  <c r="A1528" i="16"/>
  <c r="S1529" i="16" l="1"/>
  <c r="A1529" i="16"/>
  <c r="G1528" i="16"/>
  <c r="F1528" i="16"/>
  <c r="D1528" i="16"/>
  <c r="S1530" i="16" l="1"/>
  <c r="A1530" i="16"/>
  <c r="D1529" i="16"/>
  <c r="G1529" i="16"/>
  <c r="F1529" i="16"/>
  <c r="D1530" i="16" l="1"/>
  <c r="G1530" i="16"/>
  <c r="F1530" i="16"/>
  <c r="A1531" i="16"/>
  <c r="S1531" i="16"/>
  <c r="D1531" i="16" l="1"/>
  <c r="F1531" i="16"/>
  <c r="G1531" i="16"/>
  <c r="S1532" i="16"/>
  <c r="A1532" i="16"/>
  <c r="A1533" i="16" l="1"/>
  <c r="S1533" i="16"/>
  <c r="G1532" i="16"/>
  <c r="F1532" i="16"/>
  <c r="D1532" i="16"/>
  <c r="S1534" i="16" l="1"/>
  <c r="A1534" i="16"/>
  <c r="G1533" i="16"/>
  <c r="F1533" i="16"/>
  <c r="D1533" i="16"/>
  <c r="D1534" i="16" l="1"/>
  <c r="G1534" i="16"/>
  <c r="F1534" i="16"/>
  <c r="S1535" i="16"/>
  <c r="A1535" i="16"/>
  <c r="D1535" i="16" l="1"/>
  <c r="G1535" i="16"/>
  <c r="F1535" i="16"/>
  <c r="S1536" i="16"/>
  <c r="A1536" i="16"/>
  <c r="F1536" i="16" l="1"/>
  <c r="D1536" i="16"/>
  <c r="G1536" i="16"/>
  <c r="A1537" i="16"/>
  <c r="S1537" i="16"/>
  <c r="S1538" i="16" l="1"/>
  <c r="A1538" i="16"/>
  <c r="D1537" i="16"/>
  <c r="F1537" i="16"/>
  <c r="G1537" i="16"/>
  <c r="D1538" i="16" l="1"/>
  <c r="G1538" i="16"/>
  <c r="F1538" i="16"/>
  <c r="S1539" i="16"/>
  <c r="A1539" i="16"/>
  <c r="S1540" i="16" l="1"/>
  <c r="A1540" i="16"/>
  <c r="F1539" i="16"/>
  <c r="G1539" i="16"/>
  <c r="D1539" i="16"/>
  <c r="F1540" i="16" l="1"/>
  <c r="G1540" i="16"/>
  <c r="D1540" i="16"/>
  <c r="A1541" i="16"/>
  <c r="S1541" i="16"/>
  <c r="G1541" i="16" l="1"/>
  <c r="F1541" i="16"/>
  <c r="D1541" i="16"/>
  <c r="S1542" i="16"/>
  <c r="A1542" i="16"/>
  <c r="F1542" i="16" l="1"/>
  <c r="G1542" i="16"/>
  <c r="D1542" i="16"/>
  <c r="S1543" i="16"/>
  <c r="A1543" i="16"/>
  <c r="D1543" i="16" l="1"/>
  <c r="G1543" i="16"/>
  <c r="F1543" i="16"/>
  <c r="S1544" i="16"/>
  <c r="A1544" i="16"/>
  <c r="D1544" i="16" l="1"/>
  <c r="G1544" i="16"/>
  <c r="F1544" i="16"/>
  <c r="A1545" i="16"/>
  <c r="S1545" i="16"/>
  <c r="A1546" i="16" l="1"/>
  <c r="S1546" i="16"/>
  <c r="D1545" i="16"/>
  <c r="G1545" i="16"/>
  <c r="F1545" i="16"/>
  <c r="G1546" i="16" l="1"/>
  <c r="F1546" i="16"/>
  <c r="D1546" i="16"/>
  <c r="S1547" i="16"/>
  <c r="A1547" i="16"/>
  <c r="S1548" i="16" l="1"/>
  <c r="A1548" i="16"/>
  <c r="D1547" i="16"/>
  <c r="G1547" i="16"/>
  <c r="F1547" i="16"/>
  <c r="A1549" i="16" l="1"/>
  <c r="S1549" i="16"/>
  <c r="D1548" i="16"/>
  <c r="F1548" i="16"/>
  <c r="G1548" i="16"/>
  <c r="S1550" i="16" l="1"/>
  <c r="A1550" i="16"/>
  <c r="D1549" i="16"/>
  <c r="G1549" i="16"/>
  <c r="F1549" i="16"/>
  <c r="D1550" i="16" l="1"/>
  <c r="G1550" i="16"/>
  <c r="F1550" i="16"/>
  <c r="S1551" i="16"/>
  <c r="A1551" i="16"/>
  <c r="D1551" i="16" l="1"/>
  <c r="G1551" i="16"/>
  <c r="F1551" i="16"/>
  <c r="S1552" i="16"/>
  <c r="A1552" i="16"/>
  <c r="F1552" i="16" l="1"/>
  <c r="G1552" i="16"/>
  <c r="D1552" i="16"/>
  <c r="S1553" i="16"/>
  <c r="A1553" i="16"/>
  <c r="S1554" i="16" l="1"/>
  <c r="A1554" i="16"/>
  <c r="G1553" i="16"/>
  <c r="F1553" i="16"/>
  <c r="D1553" i="16"/>
  <c r="D1554" i="16" l="1"/>
  <c r="G1554" i="16"/>
  <c r="F1554" i="16"/>
  <c r="S1555" i="16"/>
  <c r="A1555" i="16"/>
  <c r="D1555" i="16" l="1"/>
  <c r="G1555" i="16"/>
  <c r="F1555" i="16"/>
  <c r="A1556" i="16"/>
  <c r="S1556" i="16"/>
  <c r="S1557" i="16" l="1"/>
  <c r="A1557" i="16"/>
  <c r="G1556" i="16"/>
  <c r="D1556" i="16"/>
  <c r="F1556" i="16"/>
  <c r="D1557" i="16" l="1"/>
  <c r="G1557" i="16"/>
  <c r="F1557" i="16"/>
  <c r="S1558" i="16"/>
  <c r="A1558" i="16"/>
  <c r="D1558" i="16" l="1"/>
  <c r="G1558" i="16"/>
  <c r="F1558" i="16"/>
  <c r="S1559" i="16"/>
  <c r="A1559" i="16"/>
  <c r="G1559" i="16" l="1"/>
  <c r="F1559" i="16"/>
  <c r="D1559" i="16"/>
  <c r="S1560" i="16"/>
  <c r="A1560" i="16"/>
  <c r="S1561" i="16" l="1"/>
  <c r="A1561" i="16"/>
  <c r="G1560" i="16"/>
  <c r="D1560" i="16"/>
  <c r="F1560" i="16"/>
  <c r="D1561" i="16" l="1"/>
  <c r="G1561" i="16"/>
  <c r="F1561" i="16"/>
  <c r="S1562" i="16"/>
  <c r="A1562" i="16"/>
  <c r="A1563" i="16" l="1"/>
  <c r="S1563" i="16"/>
  <c r="G1562" i="16"/>
  <c r="D1562" i="16"/>
  <c r="F1562" i="16"/>
  <c r="A1564" i="16" l="1"/>
  <c r="S1564" i="16"/>
  <c r="F1563" i="16"/>
  <c r="D1563" i="16"/>
  <c r="G1563" i="16"/>
  <c r="S1565" i="16" l="1"/>
  <c r="A1565" i="16"/>
  <c r="F1564" i="16"/>
  <c r="D1564" i="16"/>
  <c r="G1564" i="16"/>
  <c r="D1565" i="16" l="1"/>
  <c r="G1565" i="16"/>
  <c r="F1565" i="16"/>
  <c r="S1566" i="16"/>
  <c r="A1566" i="16"/>
  <c r="F1566" i="16" l="1"/>
  <c r="D1566" i="16"/>
  <c r="G1566" i="16"/>
  <c r="A1567" i="16"/>
  <c r="S1567" i="16"/>
  <c r="S1568" i="16" l="1"/>
  <c r="A1568" i="16"/>
  <c r="D1567" i="16"/>
  <c r="F1567" i="16"/>
  <c r="G1567" i="16"/>
  <c r="G1568" i="16" l="1"/>
  <c r="F1568" i="16"/>
  <c r="D1568" i="16"/>
  <c r="S1569" i="16"/>
  <c r="A1569" i="16"/>
  <c r="G1569" i="16" l="1"/>
  <c r="F1569" i="16"/>
  <c r="D1569" i="16"/>
  <c r="S1570" i="16"/>
  <c r="A1570" i="16"/>
  <c r="F1570" i="16" l="1"/>
  <c r="D1570" i="16"/>
  <c r="G1570" i="16"/>
  <c r="S1571" i="16"/>
  <c r="A1571" i="16"/>
  <c r="A1572" i="16" l="1"/>
  <c r="S1572" i="16"/>
  <c r="G1571" i="16"/>
  <c r="F1571" i="16"/>
  <c r="D1571" i="16"/>
  <c r="G1572" i="16" l="1"/>
  <c r="D1572" i="16"/>
  <c r="F1572" i="16"/>
  <c r="S1573" i="16"/>
  <c r="A1573" i="16"/>
  <c r="G1573" i="16" l="1"/>
  <c r="F1573" i="16"/>
  <c r="D1573" i="16"/>
  <c r="S1574" i="16"/>
  <c r="A1574" i="16"/>
  <c r="S1575" i="16" l="1"/>
  <c r="A1575" i="16"/>
  <c r="G1574" i="16"/>
  <c r="D1574" i="16"/>
  <c r="F1574" i="16"/>
  <c r="F1575" i="16" l="1"/>
  <c r="D1575" i="16"/>
  <c r="G1575" i="16"/>
  <c r="S1576" i="16"/>
  <c r="A1576" i="16"/>
  <c r="F1576" i="16" l="1"/>
  <c r="D1576" i="16"/>
  <c r="G1576" i="16"/>
  <c r="S1577" i="16"/>
  <c r="A1577" i="16"/>
  <c r="S1578" i="16" l="1"/>
  <c r="A1578" i="16"/>
  <c r="F1577" i="16"/>
  <c r="D1577" i="16"/>
  <c r="G1577" i="16"/>
  <c r="G1578" i="16" l="1"/>
  <c r="F1578" i="16"/>
  <c r="D1578" i="16"/>
  <c r="S1579" i="16"/>
  <c r="A1579" i="16"/>
  <c r="D1579" i="16" l="1"/>
  <c r="G1579" i="16"/>
  <c r="F1579" i="16"/>
  <c r="S1580" i="16"/>
  <c r="A1580" i="16"/>
  <c r="G1580" i="16" l="1"/>
  <c r="D1580" i="16"/>
  <c r="F1580" i="16"/>
  <c r="S1581" i="16"/>
  <c r="A1581" i="16"/>
  <c r="S1582" i="16" l="1"/>
  <c r="A1582" i="16"/>
  <c r="D1581" i="16"/>
  <c r="G1581" i="16"/>
  <c r="F1581" i="16"/>
  <c r="G1582" i="16" l="1"/>
  <c r="F1582" i="16"/>
  <c r="D1582" i="16"/>
  <c r="A1583" i="16"/>
  <c r="S1583" i="16"/>
  <c r="S1584" i="16" l="1"/>
  <c r="A1584" i="16"/>
  <c r="D1583" i="16"/>
  <c r="G1583" i="16"/>
  <c r="F1583" i="16"/>
  <c r="S1585" i="16" l="1"/>
  <c r="A1585" i="16"/>
  <c r="G1584" i="16"/>
  <c r="F1584" i="16"/>
  <c r="D1584" i="16"/>
  <c r="D1585" i="16" l="1"/>
  <c r="G1585" i="16"/>
  <c r="F1585" i="16"/>
  <c r="A1586" i="16"/>
  <c r="S1586" i="16"/>
  <c r="S1587" i="16" l="1"/>
  <c r="A1587" i="16"/>
  <c r="F1586" i="16"/>
  <c r="G1586" i="16"/>
  <c r="D1586" i="16"/>
  <c r="G1587" i="16" l="1"/>
  <c r="D1587" i="16"/>
  <c r="F1587" i="16"/>
  <c r="S1588" i="16"/>
  <c r="A1588" i="16"/>
  <c r="D1588" i="16" l="1"/>
  <c r="G1588" i="16"/>
  <c r="F1588" i="16"/>
  <c r="S1589" i="16"/>
  <c r="A1589" i="16"/>
  <c r="F1589" i="16" l="1"/>
  <c r="D1589" i="16"/>
  <c r="G1589" i="16"/>
  <c r="S1590" i="16"/>
  <c r="A1590" i="16"/>
  <c r="G1590" i="16" l="1"/>
  <c r="D1590" i="16"/>
  <c r="F1590" i="16"/>
  <c r="S1591" i="16"/>
  <c r="A1591" i="16"/>
  <c r="G1591" i="16" l="1"/>
  <c r="F1591" i="16"/>
  <c r="D1591" i="16"/>
  <c r="S1592" i="16"/>
  <c r="A1592" i="16"/>
  <c r="F1592" i="16" l="1"/>
  <c r="G1592" i="16"/>
  <c r="D1592" i="16"/>
  <c r="S1593" i="16"/>
  <c r="A1593" i="16"/>
  <c r="F1593" i="16" l="1"/>
  <c r="D1593" i="16"/>
  <c r="G1593" i="16"/>
  <c r="S1594" i="16"/>
  <c r="A1594" i="16"/>
  <c r="D1594" i="16" l="1"/>
  <c r="F1594" i="16"/>
  <c r="G1594" i="16"/>
  <c r="S1595" i="16"/>
  <c r="A1595" i="16"/>
  <c r="G1595" i="16" l="1"/>
  <c r="D1595" i="16"/>
  <c r="F1595" i="16"/>
  <c r="S1596" i="16"/>
  <c r="A1596" i="16"/>
  <c r="A1597" i="16" l="1"/>
  <c r="S1597" i="16"/>
  <c r="D1596" i="16"/>
  <c r="G1596" i="16"/>
  <c r="F1596" i="16"/>
  <c r="A1598" i="16" l="1"/>
  <c r="S1598" i="16"/>
  <c r="G1597" i="16"/>
  <c r="F1597" i="16"/>
  <c r="D1597" i="16"/>
  <c r="S1599" i="16" l="1"/>
  <c r="A1599" i="16"/>
  <c r="F1598" i="16"/>
  <c r="G1598" i="16"/>
  <c r="D1598" i="16"/>
  <c r="G1599" i="16" l="1"/>
  <c r="D1599" i="16"/>
  <c r="F1599" i="16"/>
  <c r="S1600" i="16"/>
  <c r="A1600" i="16"/>
  <c r="D1600" i="16" l="1"/>
  <c r="G1600" i="16"/>
  <c r="F1600" i="16"/>
  <c r="A1601" i="16"/>
  <c r="S1601" i="16"/>
  <c r="D1601" i="16" l="1"/>
  <c r="F1601" i="16"/>
  <c r="G1601" i="16"/>
  <c r="A1602" i="16"/>
  <c r="S1602" i="16"/>
  <c r="G1602" i="16" l="1"/>
  <c r="F1602" i="16"/>
  <c r="D1602" i="16"/>
  <c r="S1603" i="16"/>
  <c r="A1603" i="16"/>
  <c r="S1604" i="16" l="1"/>
  <c r="A1604" i="16"/>
  <c r="G1603" i="16"/>
  <c r="F1603" i="16"/>
  <c r="D1603" i="16"/>
  <c r="G1604" i="16" l="1"/>
  <c r="F1604" i="16"/>
  <c r="D1604" i="16"/>
  <c r="S1605" i="16"/>
  <c r="A1605" i="16"/>
  <c r="F1605" i="16" l="1"/>
  <c r="D1605" i="16"/>
  <c r="G1605" i="16"/>
  <c r="A1606" i="16"/>
  <c r="S1606" i="16"/>
  <c r="G1606" i="16" l="1"/>
  <c r="D1606" i="16"/>
  <c r="F1606" i="16"/>
  <c r="S1607" i="16"/>
  <c r="A1607" i="16"/>
  <c r="D1607" i="16" l="1"/>
  <c r="G1607" i="16"/>
  <c r="F1607" i="16"/>
  <c r="S1608" i="16"/>
  <c r="A1608" i="16"/>
  <c r="G1608" i="16" l="1"/>
  <c r="D1608" i="16"/>
  <c r="F1608" i="16"/>
  <c r="S1609" i="16"/>
  <c r="A1609" i="16"/>
  <c r="F1609" i="16" l="1"/>
  <c r="G1609" i="16"/>
  <c r="D1609" i="16"/>
  <c r="S1610" i="16"/>
  <c r="A1610" i="16"/>
  <c r="F1610" i="16" l="1"/>
  <c r="D1610" i="16"/>
  <c r="G1610" i="16"/>
  <c r="S1611" i="16"/>
  <c r="A1611" i="16"/>
  <c r="A1612" i="16" l="1"/>
  <c r="S1612" i="16"/>
  <c r="D1611" i="16"/>
  <c r="G1611" i="16"/>
  <c r="F1611" i="16"/>
  <c r="S1613" i="16" l="1"/>
  <c r="A1613" i="16"/>
  <c r="D1612" i="16"/>
  <c r="G1612" i="16"/>
  <c r="F1612" i="16"/>
  <c r="F1613" i="16" l="1"/>
  <c r="D1613" i="16"/>
  <c r="G1613" i="16"/>
  <c r="S1614" i="16"/>
  <c r="A1614" i="16"/>
  <c r="G1614" i="16" l="1"/>
  <c r="F1614" i="16"/>
  <c r="D1614" i="16"/>
  <c r="S1615" i="16"/>
  <c r="A1615" i="16"/>
  <c r="A1616" i="16" l="1"/>
  <c r="S1616" i="16"/>
  <c r="D1615" i="16"/>
  <c r="G1615" i="16"/>
  <c r="F1615" i="16"/>
  <c r="D1616" i="16" l="1"/>
  <c r="G1616" i="16"/>
  <c r="F1616" i="16"/>
  <c r="S1617" i="16"/>
  <c r="A1617" i="16"/>
  <c r="A1618" i="16" l="1"/>
  <c r="S1618" i="16"/>
  <c r="F1617" i="16"/>
  <c r="D1617" i="16"/>
  <c r="G1617" i="16"/>
  <c r="A1619" i="16" l="1"/>
  <c r="S1619" i="16"/>
  <c r="G1618" i="16"/>
  <c r="D1618" i="16"/>
  <c r="F1618" i="16"/>
  <c r="A1620" i="16" l="1"/>
  <c r="S1620" i="16"/>
  <c r="F1619" i="16"/>
  <c r="D1619" i="16"/>
  <c r="G1619" i="16"/>
  <c r="S1621" i="16" l="1"/>
  <c r="A1621" i="16"/>
  <c r="G1620" i="16"/>
  <c r="F1620" i="16"/>
  <c r="D1620" i="16"/>
  <c r="F1621" i="16" l="1"/>
  <c r="D1621" i="16"/>
  <c r="G1621" i="16"/>
  <c r="A1622" i="16"/>
  <c r="S1622" i="16"/>
  <c r="S1623" i="16" l="1"/>
  <c r="A1623" i="16"/>
  <c r="F1622" i="16"/>
  <c r="G1622" i="16"/>
  <c r="D1622" i="16"/>
  <c r="G1623" i="16" l="1"/>
  <c r="D1623" i="16"/>
  <c r="F1623" i="16"/>
  <c r="S1624" i="16"/>
  <c r="A1624" i="16"/>
  <c r="F1624" i="16" l="1"/>
  <c r="G1624" i="16"/>
  <c r="D1624" i="16"/>
  <c r="S1625" i="16"/>
  <c r="A1625" i="16"/>
  <c r="F1625" i="16" l="1"/>
  <c r="D1625" i="16"/>
  <c r="G1625" i="16"/>
  <c r="S1626" i="16"/>
  <c r="A1626" i="16"/>
  <c r="S1627" i="16" l="1"/>
  <c r="A1627" i="16"/>
  <c r="G1626" i="16"/>
  <c r="D1626" i="16"/>
  <c r="F1626" i="16"/>
  <c r="F1627" i="16" l="1"/>
  <c r="D1627" i="16"/>
  <c r="G1627" i="16"/>
  <c r="S1628" i="16"/>
  <c r="A1628" i="16"/>
  <c r="D1628" i="16" l="1"/>
  <c r="F1628" i="16"/>
  <c r="G1628" i="16"/>
  <c r="A1629" i="16"/>
  <c r="S1629" i="16"/>
  <c r="F1629" i="16" l="1"/>
  <c r="D1629" i="16"/>
  <c r="G1629" i="16"/>
  <c r="S1630" i="16"/>
  <c r="A1630" i="16"/>
  <c r="G1630" i="16" l="1"/>
  <c r="D1630" i="16"/>
  <c r="F1630" i="16"/>
  <c r="A1631" i="16"/>
  <c r="S1631" i="16"/>
  <c r="D1631" i="16" l="1"/>
  <c r="F1631" i="16"/>
  <c r="G1631" i="16"/>
  <c r="A1632" i="16"/>
  <c r="S1632" i="16"/>
  <c r="G1632" i="16" l="1"/>
  <c r="D1632" i="16"/>
  <c r="F1632" i="16"/>
  <c r="S1633" i="16"/>
  <c r="A1633" i="16"/>
  <c r="S1634" i="16" l="1"/>
  <c r="A1634" i="16"/>
  <c r="F1633" i="16"/>
  <c r="D1633" i="16"/>
  <c r="G1633" i="16"/>
  <c r="G1634" i="16" l="1"/>
  <c r="D1634" i="16"/>
  <c r="F1634" i="16"/>
  <c r="A1635" i="16"/>
  <c r="S1635" i="16"/>
  <c r="A1636" i="16" l="1"/>
  <c r="S1636" i="16"/>
  <c r="F1635" i="16"/>
  <c r="D1635" i="16"/>
  <c r="G1635" i="16"/>
  <c r="D1636" i="16" l="1"/>
  <c r="G1636" i="16"/>
  <c r="F1636" i="16"/>
  <c r="A1637" i="16"/>
  <c r="S1637" i="16"/>
  <c r="D1637" i="16" l="1"/>
  <c r="F1637" i="16"/>
  <c r="G1637" i="16"/>
  <c r="S1638" i="16"/>
  <c r="A1638" i="16"/>
  <c r="D1638" i="16" l="1"/>
  <c r="G1638" i="16"/>
  <c r="F1638" i="16"/>
  <c r="A1639" i="16"/>
  <c r="S1639" i="16"/>
  <c r="D1639" i="16" l="1"/>
  <c r="G1639" i="16"/>
  <c r="F1639" i="16"/>
  <c r="S1640" i="16"/>
  <c r="A1640" i="16"/>
  <c r="G1640" i="16" l="1"/>
  <c r="D1640" i="16"/>
  <c r="F1640" i="16"/>
  <c r="S1641" i="16"/>
  <c r="A1641" i="16"/>
  <c r="F1641" i="16" l="1"/>
  <c r="G1641" i="16"/>
  <c r="D1641" i="16"/>
  <c r="A1642" i="16"/>
  <c r="S1642" i="16"/>
  <c r="S1643" i="16" l="1"/>
  <c r="A1643" i="16"/>
  <c r="F1642" i="16"/>
  <c r="D1642" i="16"/>
  <c r="G1642" i="16"/>
  <c r="G1643" i="16" l="1"/>
  <c r="F1643" i="16"/>
  <c r="D1643" i="16"/>
  <c r="A1644" i="16"/>
  <c r="S1644" i="16"/>
  <c r="S1645" i="16" l="1"/>
  <c r="A1645" i="16"/>
  <c r="G1644" i="16"/>
  <c r="D1644" i="16"/>
  <c r="F1644" i="16"/>
  <c r="D1645" i="16" l="1"/>
  <c r="G1645" i="16"/>
  <c r="F1645" i="16"/>
  <c r="S1646" i="16"/>
  <c r="A1646" i="16"/>
  <c r="A1647" i="16" l="1"/>
  <c r="S1647" i="16"/>
  <c r="G1646" i="16"/>
  <c r="F1646" i="16"/>
  <c r="D1646" i="16"/>
  <c r="D1647" i="16" l="1"/>
  <c r="G1647" i="16"/>
  <c r="F1647" i="16"/>
  <c r="S1648" i="16"/>
  <c r="A1648" i="16"/>
  <c r="A1649" i="16" l="1"/>
  <c r="S1649" i="16"/>
  <c r="D1648" i="16"/>
  <c r="G1648" i="16"/>
  <c r="F1648" i="16"/>
  <c r="G1649" i="16" l="1"/>
  <c r="F1649" i="16"/>
  <c r="D1649" i="16"/>
  <c r="S1650" i="16"/>
  <c r="A1650" i="16"/>
  <c r="S1651" i="16" l="1"/>
  <c r="A1651" i="16"/>
  <c r="G1650" i="16"/>
  <c r="F1650" i="16"/>
  <c r="D1650" i="16"/>
  <c r="F1651" i="16" l="1"/>
  <c r="D1651" i="16"/>
  <c r="G1651" i="16"/>
  <c r="S1652" i="16"/>
  <c r="A1652" i="16"/>
  <c r="A1653" i="16" l="1"/>
  <c r="S1653" i="16"/>
  <c r="D1652" i="16"/>
  <c r="F1652" i="16"/>
  <c r="G1652" i="16"/>
  <c r="S1654" i="16" l="1"/>
  <c r="A1654" i="16"/>
  <c r="D1653" i="16"/>
  <c r="G1653" i="16"/>
  <c r="F1653" i="16"/>
  <c r="G1654" i="16" l="1"/>
  <c r="D1654" i="16"/>
  <c r="F1654" i="16"/>
  <c r="S1655" i="16"/>
  <c r="A1655" i="16"/>
  <c r="A1656" i="16" l="1"/>
  <c r="S1656" i="16"/>
  <c r="D1655" i="16"/>
  <c r="F1655" i="16"/>
  <c r="G1655" i="16"/>
  <c r="D1656" i="16" l="1"/>
  <c r="G1656" i="16"/>
  <c r="F1656" i="16"/>
  <c r="S1657" i="16"/>
  <c r="A1657" i="16"/>
  <c r="F1657" i="16" l="1"/>
  <c r="G1657" i="16"/>
  <c r="D1657" i="16"/>
  <c r="S1658" i="16"/>
  <c r="A1658" i="16"/>
  <c r="S1659" i="16" l="1"/>
  <c r="A1659" i="16"/>
  <c r="F1658" i="16"/>
  <c r="D1658" i="16"/>
  <c r="G1658" i="16"/>
  <c r="D1659" i="16" l="1"/>
  <c r="G1659" i="16"/>
  <c r="F1659" i="16"/>
  <c r="S1660" i="16"/>
  <c r="A1660" i="16"/>
  <c r="D1660" i="16" l="1"/>
  <c r="F1660" i="16"/>
  <c r="G1660" i="16"/>
  <c r="A1661" i="16"/>
  <c r="S1661" i="16"/>
  <c r="S1662" i="16" l="1"/>
  <c r="A1662" i="16"/>
  <c r="F1661" i="16"/>
  <c r="G1661" i="16"/>
  <c r="D1661" i="16"/>
  <c r="F1662" i="16" l="1"/>
  <c r="D1662" i="16"/>
  <c r="G1662" i="16"/>
  <c r="A1663" i="16"/>
  <c r="S1663" i="16"/>
  <c r="D1663" i="16" l="1"/>
  <c r="G1663" i="16"/>
  <c r="F1663" i="16"/>
  <c r="S1664" i="16"/>
  <c r="A1664" i="16"/>
  <c r="D1664" i="16" l="1"/>
  <c r="F1664" i="16"/>
  <c r="G1664" i="16"/>
  <c r="A1665" i="16"/>
  <c r="S1665" i="16"/>
  <c r="A1666" i="16" l="1"/>
  <c r="S1666" i="16"/>
  <c r="F1665" i="16"/>
  <c r="G1665" i="16"/>
  <c r="D1665" i="16"/>
  <c r="F1666" i="16" l="1"/>
  <c r="D1666" i="16"/>
  <c r="G1666" i="16"/>
  <c r="S1667" i="16"/>
  <c r="A1667" i="16"/>
  <c r="D1667" i="16" l="1"/>
  <c r="G1667" i="16"/>
  <c r="F1667" i="16"/>
  <c r="A1668" i="16"/>
  <c r="S1668" i="16"/>
  <c r="D1668" i="16" l="1"/>
  <c r="G1668" i="16"/>
  <c r="F1668" i="16"/>
  <c r="S1669" i="16"/>
  <c r="A1669" i="16"/>
  <c r="D1669" i="16" l="1"/>
  <c r="F1669" i="16"/>
  <c r="G1669" i="16"/>
  <c r="S1670" i="16"/>
  <c r="A1670" i="16"/>
  <c r="S1671" i="16" l="1"/>
  <c r="A1671" i="16"/>
  <c r="G1670" i="16"/>
  <c r="F1670" i="16"/>
  <c r="D1670" i="16"/>
  <c r="D1671" i="16" l="1"/>
  <c r="G1671" i="16"/>
  <c r="F1671" i="16"/>
  <c r="A1672" i="16"/>
  <c r="S1672" i="16"/>
  <c r="D1672" i="16" l="1"/>
  <c r="G1672" i="16"/>
  <c r="F1672" i="16"/>
  <c r="S1673" i="16"/>
  <c r="A1673" i="16"/>
  <c r="D1673" i="16" l="1"/>
  <c r="G1673" i="16"/>
  <c r="F1673" i="16"/>
  <c r="S1674" i="16"/>
  <c r="A1674" i="16"/>
  <c r="G1674" i="16" l="1"/>
  <c r="F1674" i="16"/>
  <c r="D1674" i="16"/>
  <c r="S1675" i="16"/>
  <c r="A1675" i="16"/>
  <c r="G1675" i="16" l="1"/>
  <c r="F1675" i="16"/>
  <c r="D1675" i="16"/>
  <c r="A1676" i="16"/>
  <c r="S1676" i="16"/>
  <c r="G1676" i="16" l="1"/>
  <c r="F1676" i="16"/>
  <c r="D1676" i="16"/>
  <c r="S1677" i="16"/>
  <c r="A1677" i="16"/>
  <c r="S1678" i="16" l="1"/>
  <c r="A1678" i="16"/>
  <c r="D1677" i="16"/>
  <c r="G1677" i="16"/>
  <c r="F1677" i="16"/>
  <c r="F1678" i="16" l="1"/>
  <c r="D1678" i="16"/>
  <c r="G1678" i="16"/>
  <c r="S1679" i="16"/>
  <c r="A1679" i="16"/>
  <c r="S1680" i="16" l="1"/>
  <c r="A1680" i="16"/>
  <c r="G1679" i="16"/>
  <c r="F1679" i="16"/>
  <c r="D1679" i="16"/>
  <c r="F1680" i="16" l="1"/>
  <c r="G1680" i="16"/>
  <c r="D1680" i="16"/>
  <c r="S1681" i="16"/>
  <c r="A1681" i="16"/>
  <c r="F1681" i="16" l="1"/>
  <c r="D1681" i="16"/>
  <c r="G1681" i="16"/>
  <c r="S1682" i="16"/>
  <c r="A1682" i="16"/>
  <c r="D1682" i="16" l="1"/>
  <c r="G1682" i="16"/>
  <c r="F1682" i="16"/>
  <c r="A1683" i="16"/>
  <c r="S1683" i="16"/>
  <c r="A1684" i="16" l="1"/>
  <c r="S1684" i="16"/>
  <c r="F1683" i="16"/>
  <c r="G1683" i="16"/>
  <c r="D1683" i="16"/>
  <c r="D1684" i="16" l="1"/>
  <c r="G1684" i="16"/>
  <c r="F1684" i="16"/>
  <c r="S1685" i="16"/>
  <c r="A1685" i="16"/>
  <c r="D1685" i="16" l="1"/>
  <c r="G1685" i="16"/>
  <c r="F1685" i="16"/>
  <c r="A1686" i="16"/>
  <c r="S1686" i="16"/>
  <c r="G1686" i="16" l="1"/>
  <c r="F1686" i="16"/>
  <c r="D1686" i="16"/>
  <c r="S1687" i="16"/>
  <c r="A1687" i="16"/>
  <c r="A1688" i="16" l="1"/>
  <c r="S1688" i="16"/>
  <c r="D1687" i="16"/>
  <c r="G1687" i="16"/>
  <c r="F1687" i="16"/>
  <c r="F1688" i="16" l="1"/>
  <c r="D1688" i="16"/>
  <c r="G1688" i="16"/>
  <c r="S1689" i="16"/>
  <c r="A1689" i="16"/>
  <c r="F1689" i="16" l="1"/>
  <c r="D1689" i="16"/>
  <c r="G1689" i="16"/>
  <c r="S1690" i="16"/>
  <c r="A1690" i="16"/>
  <c r="G1690" i="16" l="1"/>
  <c r="F1690" i="16"/>
  <c r="D1690" i="16"/>
  <c r="A1691" i="16"/>
  <c r="S1691" i="16"/>
  <c r="A1692" i="16" l="1"/>
  <c r="S1692" i="16"/>
  <c r="D1691" i="16"/>
  <c r="G1691" i="16"/>
  <c r="F1691" i="16"/>
  <c r="S1693" i="16" l="1"/>
  <c r="A1693" i="16"/>
  <c r="D1692" i="16"/>
  <c r="G1692" i="16"/>
  <c r="F1692" i="16"/>
  <c r="G1693" i="16" l="1"/>
  <c r="F1693" i="16"/>
  <c r="D1693" i="16"/>
  <c r="S1694" i="16"/>
  <c r="A1694" i="16"/>
  <c r="G1694" i="16" l="1"/>
  <c r="F1694" i="16"/>
  <c r="D1694" i="16"/>
  <c r="S1695" i="16"/>
  <c r="A1695" i="16"/>
  <c r="S1696" i="16" l="1"/>
  <c r="A1696" i="16"/>
  <c r="D1695" i="16"/>
  <c r="G1695" i="16"/>
  <c r="F1695" i="16"/>
  <c r="D1696" i="16" l="1"/>
  <c r="G1696" i="16"/>
  <c r="F1696" i="16"/>
  <c r="S1697" i="16"/>
  <c r="A1697" i="16"/>
  <c r="D1697" i="16" l="1"/>
  <c r="F1697" i="16"/>
  <c r="G1697" i="16"/>
  <c r="S1698" i="16"/>
  <c r="A1698" i="16"/>
  <c r="S1699" i="16" l="1"/>
  <c r="A1699" i="16"/>
  <c r="F1698" i="16"/>
  <c r="D1698" i="16"/>
  <c r="G1698" i="16"/>
  <c r="S1700" i="16" l="1"/>
  <c r="A1700" i="16"/>
  <c r="D1699" i="16"/>
  <c r="F1699" i="16"/>
  <c r="G1699" i="16"/>
  <c r="G1700" i="16" l="1"/>
  <c r="F1700" i="16"/>
  <c r="D1700" i="16"/>
  <c r="S1701" i="16"/>
  <c r="A1701" i="16"/>
  <c r="F1701" i="16" l="1"/>
  <c r="D1701" i="16"/>
  <c r="G1701" i="16"/>
  <c r="S1702" i="16"/>
  <c r="A1702" i="16"/>
  <c r="S1703" i="16" l="1"/>
  <c r="A1703" i="16"/>
  <c r="D1702" i="16"/>
  <c r="F1702" i="16"/>
  <c r="G1702" i="16"/>
  <c r="D1703" i="16" l="1"/>
  <c r="G1703" i="16"/>
  <c r="F1703" i="16"/>
  <c r="S1704" i="16"/>
  <c r="A1704" i="16"/>
  <c r="D1704" i="16" l="1"/>
  <c r="G1704" i="16"/>
  <c r="F1704" i="16"/>
  <c r="A1705" i="16"/>
  <c r="S1705" i="16"/>
  <c r="F1705" i="16" l="1"/>
  <c r="G1705" i="16"/>
  <c r="D1705" i="16"/>
  <c r="S1706" i="16"/>
  <c r="A1706" i="16"/>
  <c r="G1706" i="16" l="1"/>
  <c r="D1706" i="16"/>
  <c r="F1706" i="16"/>
  <c r="S1707" i="16"/>
  <c r="A1707" i="16"/>
  <c r="G1707" i="16" l="1"/>
  <c r="D1707" i="16"/>
  <c r="F1707" i="16"/>
  <c r="A1708" i="16"/>
  <c r="S1708" i="16"/>
  <c r="S1709" i="16" l="1"/>
  <c r="A1709" i="16"/>
  <c r="D1708" i="16"/>
  <c r="G1708" i="16"/>
  <c r="F1708" i="16"/>
  <c r="D1709" i="16" l="1"/>
  <c r="G1709" i="16"/>
  <c r="F1709" i="16"/>
  <c r="A1710" i="16"/>
  <c r="S1710" i="16"/>
  <c r="G1710" i="16" l="1"/>
  <c r="F1710" i="16"/>
  <c r="D1710" i="16"/>
  <c r="S1711" i="16"/>
  <c r="A1711" i="16"/>
  <c r="S1712" i="16" l="1"/>
  <c r="A1712" i="16"/>
  <c r="G1711" i="16"/>
  <c r="F1711" i="16"/>
  <c r="D1711" i="16"/>
  <c r="S1713" i="16" l="1"/>
  <c r="A1713" i="16"/>
  <c r="D1712" i="16"/>
  <c r="G1712" i="16"/>
  <c r="F1712" i="16"/>
  <c r="F1713" i="16" l="1"/>
  <c r="D1713" i="16"/>
  <c r="G1713" i="16"/>
  <c r="S1714" i="16"/>
  <c r="A1714" i="16"/>
  <c r="S1715" i="16" l="1"/>
  <c r="A1715" i="16"/>
  <c r="D1714" i="16"/>
  <c r="F1714" i="16"/>
  <c r="G1714" i="16"/>
  <c r="D1715" i="16" l="1"/>
  <c r="G1715" i="16"/>
  <c r="F1715" i="16"/>
  <c r="A1716" i="16"/>
  <c r="S1716" i="16"/>
  <c r="G1716" i="16" l="1"/>
  <c r="D1716" i="16"/>
  <c r="F1716" i="16"/>
  <c r="S1717" i="16"/>
  <c r="A1717" i="16"/>
  <c r="G1717" i="16" l="1"/>
  <c r="F1717" i="16"/>
  <c r="D1717" i="16"/>
  <c r="S1718" i="16"/>
  <c r="A1718" i="16"/>
  <c r="A1719" i="16" l="1"/>
  <c r="S1719" i="16"/>
  <c r="F1718" i="16"/>
  <c r="G1718" i="16"/>
  <c r="D1718" i="16"/>
  <c r="F1719" i="16" l="1"/>
  <c r="G1719" i="16"/>
  <c r="D1719" i="16"/>
  <c r="S1720" i="16"/>
  <c r="A1720" i="16"/>
  <c r="D1720" i="16" l="1"/>
  <c r="F1720" i="16"/>
  <c r="G1720" i="16"/>
  <c r="S1721" i="16"/>
  <c r="A1721" i="16"/>
  <c r="D1721" i="16" l="1"/>
  <c r="F1721" i="16"/>
  <c r="G1721" i="16"/>
  <c r="S1722" i="16"/>
  <c r="A1722" i="16"/>
  <c r="F1722" i="16" l="1"/>
  <c r="G1722" i="16"/>
  <c r="D1722" i="16"/>
  <c r="S1723" i="16"/>
  <c r="A1723" i="16"/>
  <c r="A1724" i="16" l="1"/>
  <c r="S1724" i="16"/>
  <c r="G1723" i="16"/>
  <c r="F1723" i="16"/>
  <c r="D1723" i="16"/>
  <c r="S1725" i="16" l="1"/>
  <c r="A1725" i="16"/>
  <c r="G1724" i="16"/>
  <c r="F1724" i="16"/>
  <c r="D1724" i="16"/>
  <c r="F1725" i="16" l="1"/>
  <c r="G1725" i="16"/>
  <c r="D1725" i="16"/>
  <c r="S1726" i="16"/>
  <c r="A1726" i="16"/>
  <c r="A1727" i="16" l="1"/>
  <c r="S1727" i="16"/>
  <c r="F1726" i="16"/>
  <c r="D1726" i="16"/>
  <c r="G1726" i="16"/>
  <c r="D1727" i="16" l="1"/>
  <c r="G1727" i="16"/>
  <c r="F1727" i="16"/>
  <c r="A1728" i="16"/>
  <c r="S1728" i="16"/>
  <c r="G1728" i="16" l="1"/>
  <c r="D1728" i="16"/>
  <c r="F1728" i="16"/>
  <c r="S1729" i="16"/>
  <c r="A1729" i="16"/>
  <c r="S1730" i="16" l="1"/>
  <c r="A1730" i="16"/>
  <c r="F1729" i="16"/>
  <c r="D1729" i="16"/>
  <c r="G1729" i="16"/>
  <c r="F1730" i="16" l="1"/>
  <c r="G1730" i="16"/>
  <c r="D1730" i="16"/>
  <c r="S1731" i="16"/>
  <c r="A1731" i="16"/>
  <c r="S1732" i="16" l="1"/>
  <c r="A1732" i="16"/>
  <c r="D1731" i="16"/>
  <c r="G1731" i="16"/>
  <c r="F1731" i="16"/>
  <c r="F1732" i="16" l="1"/>
  <c r="G1732" i="16"/>
  <c r="D1732" i="16"/>
  <c r="A1733" i="16"/>
  <c r="S1733" i="16"/>
  <c r="D1733" i="16" l="1"/>
  <c r="G1733" i="16"/>
  <c r="F1733" i="16"/>
  <c r="A1734" i="16"/>
  <c r="S1734" i="16"/>
  <c r="S1735" i="16" l="1"/>
  <c r="A1735" i="16"/>
  <c r="F1734" i="16"/>
  <c r="D1734" i="16"/>
  <c r="G1734" i="16"/>
  <c r="D1735" i="16" l="1"/>
  <c r="F1735" i="16"/>
  <c r="G1735" i="16"/>
  <c r="S1736" i="16"/>
  <c r="A1736" i="16"/>
  <c r="G1736" i="16" l="1"/>
  <c r="F1736" i="16"/>
  <c r="D1736" i="16"/>
  <c r="S1737" i="16"/>
  <c r="A1737" i="16"/>
  <c r="A1738" i="16" l="1"/>
  <c r="S1738" i="16"/>
  <c r="F1737" i="16"/>
  <c r="D1737" i="16"/>
  <c r="G1737" i="16"/>
  <c r="F1738" i="16" l="1"/>
  <c r="G1738" i="16"/>
  <c r="D1738" i="16"/>
  <c r="S1739" i="16"/>
  <c r="A1739" i="16"/>
  <c r="D1739" i="16" l="1"/>
  <c r="G1739" i="16"/>
  <c r="F1739" i="16"/>
  <c r="S1740" i="16"/>
  <c r="A1740" i="16"/>
  <c r="A1741" i="16" l="1"/>
  <c r="S1741" i="16"/>
  <c r="G1740" i="16"/>
  <c r="F1740" i="16"/>
  <c r="D1740" i="16"/>
  <c r="D1741" i="16" l="1"/>
  <c r="G1741" i="16"/>
  <c r="F1741" i="16"/>
  <c r="A1742" i="16"/>
  <c r="S1742" i="16"/>
  <c r="F1742" i="16" l="1"/>
  <c r="D1742" i="16"/>
  <c r="G1742" i="16"/>
  <c r="S1743" i="16"/>
  <c r="A1743" i="16"/>
  <c r="A1744" i="16" l="1"/>
  <c r="S1744" i="16"/>
  <c r="D1743" i="16"/>
  <c r="F1743" i="16"/>
  <c r="G1743" i="16"/>
  <c r="S1745" i="16" l="1"/>
  <c r="A1745" i="16"/>
  <c r="D1744" i="16"/>
  <c r="F1744" i="16"/>
  <c r="G1744" i="16"/>
  <c r="S1746" i="16" l="1"/>
  <c r="A1746" i="16"/>
  <c r="G1745" i="16"/>
  <c r="F1745" i="16"/>
  <c r="D1745" i="16"/>
  <c r="F1746" i="16" l="1"/>
  <c r="D1746" i="16"/>
  <c r="G1746" i="16"/>
  <c r="A1747" i="16"/>
  <c r="S1747" i="16"/>
  <c r="F1747" i="16" l="1"/>
  <c r="D1747" i="16"/>
  <c r="G1747" i="16"/>
  <c r="S1748" i="16"/>
  <c r="A1748" i="16"/>
  <c r="F1748" i="16" l="1"/>
  <c r="D1748" i="16"/>
  <c r="G1748" i="16"/>
  <c r="S1749" i="16"/>
  <c r="A1749" i="16"/>
  <c r="F1749" i="16" l="1"/>
  <c r="D1749" i="16"/>
  <c r="G1749" i="16"/>
  <c r="A1750" i="16"/>
  <c r="S1750" i="16"/>
  <c r="G1750" i="16" l="1"/>
  <c r="F1750" i="16"/>
  <c r="D1750" i="16"/>
  <c r="S1751" i="16"/>
  <c r="A1751" i="16"/>
  <c r="D1751" i="16" l="1"/>
  <c r="F1751" i="16"/>
  <c r="G1751" i="16"/>
  <c r="S1752" i="16"/>
  <c r="A1752" i="16"/>
  <c r="S1753" i="16" l="1"/>
  <c r="A1753" i="16"/>
  <c r="G1752" i="16"/>
  <c r="F1752" i="16"/>
  <c r="D1752" i="16"/>
  <c r="G1753" i="16" l="1"/>
  <c r="D1753" i="16"/>
  <c r="F1753" i="16"/>
  <c r="S1754" i="16"/>
  <c r="A1754" i="16"/>
  <c r="A1755" i="16" l="1"/>
  <c r="S1755" i="16"/>
  <c r="G1754" i="16"/>
  <c r="F1754" i="16"/>
  <c r="D1754" i="16"/>
  <c r="F1755" i="16" l="1"/>
  <c r="D1755" i="16"/>
  <c r="G1755" i="16"/>
  <c r="A1756" i="16"/>
  <c r="S1756" i="16"/>
  <c r="D1756" i="16" l="1"/>
  <c r="G1756" i="16"/>
  <c r="F1756" i="16"/>
  <c r="S1757" i="16"/>
  <c r="A1757" i="16"/>
  <c r="G1757" i="16" l="1"/>
  <c r="F1757" i="16"/>
  <c r="D1757" i="16"/>
  <c r="S1758" i="16"/>
  <c r="A1758" i="16"/>
  <c r="A1759" i="16" l="1"/>
  <c r="S1759" i="16"/>
  <c r="F1758" i="16"/>
  <c r="D1758" i="16"/>
  <c r="G1758" i="16"/>
  <c r="D1759" i="16" l="1"/>
  <c r="G1759" i="16"/>
  <c r="F1759" i="16"/>
  <c r="S1760" i="16"/>
  <c r="A1760" i="16"/>
  <c r="D1760" i="16" l="1"/>
  <c r="F1760" i="16"/>
  <c r="G1760" i="16"/>
  <c r="S1761" i="16"/>
  <c r="A1761" i="16"/>
  <c r="S1762" i="16" l="1"/>
  <c r="A1762" i="16"/>
  <c r="D1761" i="16"/>
  <c r="G1761" i="16"/>
  <c r="F1761" i="16"/>
  <c r="D1762" i="16" l="1"/>
  <c r="G1762" i="16"/>
  <c r="F1762" i="16"/>
  <c r="S1763" i="16"/>
  <c r="A1763" i="16"/>
  <c r="G1763" i="16" l="1"/>
  <c r="D1763" i="16"/>
  <c r="F1763" i="16"/>
  <c r="S1764" i="16"/>
  <c r="A1764" i="16"/>
  <c r="S1765" i="16" l="1"/>
  <c r="A1765" i="16"/>
  <c r="G1764" i="16"/>
  <c r="F1764" i="16"/>
  <c r="D1764" i="16"/>
  <c r="F1765" i="16" l="1"/>
  <c r="G1765" i="16"/>
  <c r="D1765" i="16"/>
  <c r="S1766" i="16"/>
  <c r="A1766" i="16"/>
  <c r="A1767" i="16" l="1"/>
  <c r="S1767" i="16"/>
  <c r="F1766" i="16"/>
  <c r="D1766" i="16"/>
  <c r="G1766" i="16"/>
  <c r="S1768" i="16" l="1"/>
  <c r="A1768" i="16"/>
  <c r="D1767" i="16"/>
  <c r="F1767" i="16"/>
  <c r="G1767" i="16"/>
  <c r="A1769" i="16" l="1"/>
  <c r="S1769" i="16"/>
  <c r="D1768" i="16"/>
  <c r="G1768" i="16"/>
  <c r="F1768" i="16"/>
  <c r="S1770" i="16" l="1"/>
  <c r="A1770" i="16"/>
  <c r="F1769" i="16"/>
  <c r="D1769" i="16"/>
  <c r="G1769" i="16"/>
  <c r="A1771" i="16" l="1"/>
  <c r="S1771" i="16"/>
  <c r="D1770" i="16"/>
  <c r="G1770" i="16"/>
  <c r="F1770" i="16"/>
  <c r="S1772" i="16" l="1"/>
  <c r="A1772" i="16"/>
  <c r="G1771" i="16"/>
  <c r="F1771" i="16"/>
  <c r="D1771" i="16"/>
  <c r="S1773" i="16" l="1"/>
  <c r="A1773" i="16"/>
  <c r="D1772" i="16"/>
  <c r="G1772" i="16"/>
  <c r="F1772" i="16"/>
  <c r="G1773" i="16" l="1"/>
  <c r="D1773" i="16"/>
  <c r="F1773" i="16"/>
  <c r="S1774" i="16"/>
  <c r="A1774" i="16"/>
  <c r="S1775" i="16" l="1"/>
  <c r="A1775" i="16"/>
  <c r="G1774" i="16"/>
  <c r="F1774" i="16"/>
  <c r="D1774" i="16"/>
  <c r="S1776" i="16" l="1"/>
  <c r="A1776" i="16"/>
  <c r="G1775" i="16"/>
  <c r="D1775" i="16"/>
  <c r="F1775" i="16"/>
  <c r="G1776" i="16" l="1"/>
  <c r="F1776" i="16"/>
  <c r="D1776" i="16"/>
  <c r="S1777" i="16"/>
  <c r="A1777" i="16"/>
  <c r="F1777" i="16" l="1"/>
  <c r="D1777" i="16"/>
  <c r="G1777" i="16"/>
  <c r="S1778" i="16"/>
  <c r="A1778" i="16"/>
  <c r="A1779" i="16" l="1"/>
  <c r="S1779" i="16"/>
  <c r="F1778" i="16"/>
  <c r="D1778" i="16"/>
  <c r="G1778" i="16"/>
  <c r="D1779" i="16" l="1"/>
  <c r="F1779" i="16"/>
  <c r="G1779" i="16"/>
  <c r="S1780" i="16"/>
  <c r="A1780" i="16"/>
  <c r="S1781" i="16" l="1"/>
  <c r="A1781" i="16"/>
  <c r="D1780" i="16"/>
  <c r="F1780" i="16"/>
  <c r="G1780" i="16"/>
  <c r="D1781" i="16" l="1"/>
  <c r="G1781" i="16"/>
  <c r="F1781" i="16"/>
  <c r="A1782" i="16"/>
  <c r="S1782" i="16"/>
  <c r="A1783" i="16" l="1"/>
  <c r="S1783" i="16"/>
  <c r="F1782" i="16"/>
  <c r="G1782" i="16"/>
  <c r="D1782" i="16"/>
  <c r="D1783" i="16" l="1"/>
  <c r="G1783" i="16"/>
  <c r="F1783" i="16"/>
  <c r="S1784" i="16"/>
  <c r="A1784" i="16"/>
  <c r="F1784" i="16" l="1"/>
  <c r="G1784" i="16"/>
  <c r="D1784" i="16"/>
  <c r="A1785" i="16"/>
  <c r="S1785" i="16"/>
  <c r="S1786" i="16" l="1"/>
  <c r="A1786" i="16"/>
  <c r="G1785" i="16"/>
  <c r="F1785" i="16"/>
  <c r="D1785" i="16"/>
  <c r="F1786" i="16" l="1"/>
  <c r="D1786" i="16"/>
  <c r="G1786" i="16"/>
  <c r="S1787" i="16"/>
  <c r="A1787" i="16"/>
  <c r="S1788" i="16" l="1"/>
  <c r="A1788" i="16"/>
  <c r="D1787" i="16"/>
  <c r="G1787" i="16"/>
  <c r="F1787" i="16"/>
  <c r="G1788" i="16" l="1"/>
  <c r="D1788" i="16"/>
  <c r="F1788" i="16"/>
  <c r="S1789" i="16"/>
  <c r="A1789" i="16"/>
  <c r="S1790" i="16" l="1"/>
  <c r="A1790" i="16"/>
  <c r="D1789" i="16"/>
  <c r="G1789" i="16"/>
  <c r="F1789" i="16"/>
  <c r="G1790" i="16" l="1"/>
  <c r="F1790" i="16"/>
  <c r="D1790" i="16"/>
  <c r="S1791" i="16"/>
  <c r="A1791" i="16"/>
  <c r="S1792" i="16" l="1"/>
  <c r="A1792" i="16"/>
  <c r="F1791" i="16"/>
  <c r="D1791" i="16"/>
  <c r="G1791" i="16"/>
  <c r="S1793" i="16" l="1"/>
  <c r="A1793" i="16"/>
  <c r="G1792" i="16"/>
  <c r="D1792" i="16"/>
  <c r="F1792" i="16"/>
  <c r="G1793" i="16" l="1"/>
  <c r="D1793" i="16"/>
  <c r="F1793" i="16"/>
  <c r="S1794" i="16"/>
  <c r="A1794" i="16"/>
  <c r="G1794" i="16" l="1"/>
  <c r="F1794" i="16"/>
  <c r="D1794" i="16"/>
  <c r="S1795" i="16"/>
  <c r="A1795" i="16"/>
  <c r="F1795" i="16" l="1"/>
  <c r="D1795" i="16"/>
  <c r="G1795" i="16"/>
  <c r="S1796" i="16"/>
  <c r="A1796" i="16"/>
  <c r="S1797" i="16" l="1"/>
  <c r="A1797" i="16"/>
  <c r="D1796" i="16"/>
  <c r="G1796" i="16"/>
  <c r="F1796" i="16"/>
  <c r="F1797" i="16" l="1"/>
  <c r="G1797" i="16"/>
  <c r="D1797" i="16"/>
  <c r="A1798" i="16"/>
  <c r="S1798" i="16"/>
  <c r="G1798" i="16" l="1"/>
  <c r="F1798" i="16"/>
  <c r="D1798" i="16"/>
  <c r="S1799" i="16"/>
  <c r="A1799" i="16"/>
  <c r="F1799" i="16" l="1"/>
  <c r="D1799" i="16"/>
  <c r="G1799" i="16"/>
  <c r="A1800" i="16"/>
  <c r="S1800" i="16"/>
  <c r="A1801" i="16" l="1"/>
  <c r="S1801" i="16"/>
  <c r="D1800" i="16"/>
  <c r="G1800" i="16"/>
  <c r="F1800" i="16"/>
  <c r="F1801" i="16" l="1"/>
  <c r="D1801" i="16"/>
  <c r="G1801" i="16"/>
  <c r="S1802" i="16"/>
  <c r="A1802" i="16"/>
  <c r="S1803" i="16" l="1"/>
  <c r="A1803" i="16"/>
  <c r="F1802" i="16"/>
  <c r="D1802" i="16"/>
  <c r="G1802" i="16"/>
  <c r="D1803" i="16" l="1"/>
  <c r="G1803" i="16"/>
  <c r="F1803" i="16"/>
  <c r="S1804" i="16"/>
  <c r="A1804" i="16"/>
  <c r="G1804" i="16" l="1"/>
  <c r="D1804" i="16"/>
  <c r="F1804" i="16"/>
  <c r="S1805" i="16"/>
  <c r="A1805" i="16"/>
  <c r="F1805" i="16" l="1"/>
  <c r="G1805" i="16"/>
  <c r="D1805" i="16"/>
  <c r="S1806" i="16"/>
  <c r="A1806" i="16"/>
  <c r="D1806" i="16" l="1"/>
  <c r="G1806" i="16"/>
  <c r="F1806" i="16"/>
  <c r="S1807" i="16"/>
  <c r="A1807" i="16"/>
  <c r="D1807" i="16" l="1"/>
  <c r="G1807" i="16"/>
  <c r="F1807" i="16"/>
  <c r="A1808" i="16"/>
  <c r="S1808" i="16"/>
  <c r="G1808" i="16" l="1"/>
  <c r="F1808" i="16"/>
  <c r="D1808" i="16"/>
  <c r="S1809" i="16"/>
  <c r="A1809" i="16"/>
  <c r="G1809" i="16" l="1"/>
  <c r="F1809" i="16"/>
  <c r="D1809" i="16"/>
  <c r="S1810" i="16"/>
  <c r="A1810" i="16"/>
  <c r="S1811" i="16" l="1"/>
  <c r="A1811" i="16"/>
  <c r="G1810" i="16"/>
  <c r="F1810" i="16"/>
  <c r="D1810" i="16"/>
  <c r="D1811" i="16" l="1"/>
  <c r="G1811" i="16"/>
  <c r="F1811" i="16"/>
  <c r="S1812" i="16"/>
  <c r="A1812" i="16"/>
  <c r="D1812" i="16" l="1"/>
  <c r="G1812" i="16"/>
  <c r="F1812" i="16"/>
  <c r="A1813" i="16"/>
  <c r="S1813" i="16"/>
  <c r="D1813" i="16" l="1"/>
  <c r="G1813" i="16"/>
  <c r="F1813" i="16"/>
  <c r="A1814" i="16"/>
  <c r="S1814" i="16"/>
  <c r="S1815" i="16" l="1"/>
  <c r="A1815" i="16"/>
  <c r="D1814" i="16"/>
  <c r="G1814" i="16"/>
  <c r="F1814" i="16"/>
  <c r="D1815" i="16" l="1"/>
  <c r="G1815" i="16"/>
  <c r="F1815" i="16"/>
  <c r="A1816" i="16"/>
  <c r="S1816" i="16"/>
  <c r="D1816" i="16" l="1"/>
  <c r="G1816" i="16"/>
  <c r="F1816" i="16"/>
  <c r="A1817" i="16"/>
  <c r="S1817" i="16"/>
  <c r="F1817" i="16" l="1"/>
  <c r="D1817" i="16"/>
  <c r="G1817" i="16"/>
  <c r="A1818" i="16"/>
  <c r="S1818" i="16"/>
  <c r="A1819" i="16" l="1"/>
  <c r="S1819" i="16"/>
  <c r="G1818" i="16"/>
  <c r="F1818" i="16"/>
  <c r="D1818" i="16"/>
  <c r="F1819" i="16" l="1"/>
  <c r="D1819" i="16"/>
  <c r="G1819" i="16"/>
  <c r="S1820" i="16"/>
  <c r="A1820" i="16"/>
  <c r="D1820" i="16" l="1"/>
  <c r="G1820" i="16"/>
  <c r="F1820" i="16"/>
  <c r="S1821" i="16"/>
  <c r="A1821" i="16"/>
  <c r="F1821" i="16" l="1"/>
  <c r="D1821" i="16"/>
  <c r="G1821" i="16"/>
  <c r="S1822" i="16"/>
  <c r="A1822" i="16"/>
  <c r="D1822" i="16" l="1"/>
  <c r="G1822" i="16"/>
  <c r="F1822" i="16"/>
  <c r="S1823" i="16"/>
  <c r="A1823" i="16"/>
  <c r="S1824" i="16" l="1"/>
  <c r="A1824" i="16"/>
  <c r="D1823" i="16"/>
  <c r="G1823" i="16"/>
  <c r="F1823" i="16"/>
  <c r="F1824" i="16" l="1"/>
  <c r="D1824" i="16"/>
  <c r="G1824" i="16"/>
  <c r="S1825" i="16"/>
  <c r="A1825" i="16"/>
  <c r="F1825" i="16" l="1"/>
  <c r="D1825" i="16"/>
  <c r="G1825" i="16"/>
  <c r="S1826" i="16"/>
  <c r="A1826" i="16"/>
  <c r="A1827" i="16" l="1"/>
  <c r="S1827" i="16"/>
  <c r="D1826" i="16"/>
  <c r="G1826" i="16"/>
  <c r="F1826" i="16"/>
  <c r="S1828" i="16" l="1"/>
  <c r="A1828" i="16"/>
  <c r="G1827" i="16"/>
  <c r="F1827" i="16"/>
  <c r="D1827" i="16"/>
  <c r="S1829" i="16" l="1"/>
  <c r="A1829" i="16"/>
  <c r="F1828" i="16"/>
  <c r="G1828" i="16"/>
  <c r="D1828" i="16"/>
  <c r="D1829" i="16" l="1"/>
  <c r="F1829" i="16"/>
  <c r="G1829" i="16"/>
  <c r="S1830" i="16"/>
  <c r="A1830" i="16"/>
  <c r="G1830" i="16" l="1"/>
  <c r="D1830" i="16"/>
  <c r="F1830" i="16"/>
  <c r="A1831" i="16"/>
  <c r="S1831" i="16"/>
  <c r="S1832" i="16" l="1"/>
  <c r="A1832" i="16"/>
  <c r="F1831" i="16"/>
  <c r="D1831" i="16"/>
  <c r="G1831" i="16"/>
  <c r="A1833" i="16" l="1"/>
  <c r="S1833" i="16"/>
  <c r="D1832" i="16"/>
  <c r="F1832" i="16"/>
  <c r="G1832" i="16"/>
  <c r="S1834" i="16" l="1"/>
  <c r="A1834" i="16"/>
  <c r="F1833" i="16"/>
  <c r="D1833" i="16"/>
  <c r="G1833" i="16"/>
  <c r="G1834" i="16" l="1"/>
  <c r="F1834" i="16"/>
  <c r="D1834" i="16"/>
  <c r="A1835" i="16"/>
  <c r="S1835" i="16"/>
  <c r="S1836" i="16" l="1"/>
  <c r="A1836" i="16"/>
  <c r="F1835" i="16"/>
  <c r="D1835" i="16"/>
  <c r="G1835" i="16"/>
  <c r="G1836" i="16" l="1"/>
  <c r="F1836" i="16"/>
  <c r="D1836" i="16"/>
  <c r="S1837" i="16"/>
  <c r="A1837" i="16"/>
  <c r="F1837" i="16" l="1"/>
  <c r="D1837" i="16"/>
  <c r="G1837" i="16"/>
  <c r="S1838" i="16"/>
  <c r="A1838" i="16"/>
  <c r="F1838" i="16" l="1"/>
  <c r="D1838" i="16"/>
  <c r="G1838" i="16"/>
  <c r="S1839" i="16"/>
  <c r="A1839" i="16"/>
  <c r="G1839" i="16" l="1"/>
  <c r="D1839" i="16"/>
  <c r="F1839" i="16"/>
  <c r="S1840" i="16"/>
  <c r="A1840" i="16"/>
  <c r="A1841" i="16" l="1"/>
  <c r="S1841" i="16"/>
  <c r="F1840" i="16"/>
  <c r="G1840" i="16"/>
  <c r="D1840" i="16"/>
  <c r="F1841" i="16" l="1"/>
  <c r="D1841" i="16"/>
  <c r="G1841" i="16"/>
  <c r="S1842" i="16"/>
  <c r="A1842" i="16"/>
  <c r="S1843" i="16" l="1"/>
  <c r="A1843" i="16"/>
  <c r="G1842" i="16"/>
  <c r="F1842" i="16"/>
  <c r="D1842" i="16"/>
  <c r="D1843" i="16" l="1"/>
  <c r="G1843" i="16"/>
  <c r="F1843" i="16"/>
  <c r="S1844" i="16"/>
  <c r="A1844" i="16"/>
  <c r="G1844" i="16" l="1"/>
  <c r="F1844" i="16"/>
  <c r="D1844" i="16"/>
  <c r="S1845" i="16"/>
  <c r="A1845" i="16"/>
  <c r="S1846" i="16" l="1"/>
  <c r="A1846" i="16"/>
  <c r="D1845" i="16"/>
  <c r="F1845" i="16"/>
  <c r="G1845" i="16"/>
  <c r="G1846" i="16" l="1"/>
  <c r="D1846" i="16"/>
  <c r="F1846" i="16"/>
  <c r="S1847" i="16"/>
  <c r="A1847" i="16"/>
  <c r="G1847" i="16" l="1"/>
  <c r="F1847" i="16"/>
  <c r="D1847" i="16"/>
  <c r="A1848" i="16"/>
  <c r="S1848" i="16"/>
  <c r="S1849" i="16" l="1"/>
  <c r="A1849" i="16"/>
  <c r="D1848" i="16"/>
  <c r="G1848" i="16"/>
  <c r="F1848" i="16"/>
  <c r="F1849" i="16" l="1"/>
  <c r="G1849" i="16"/>
  <c r="D1849" i="16"/>
  <c r="S1850" i="16"/>
  <c r="A1850" i="16"/>
  <c r="D1850" i="16" l="1"/>
  <c r="G1850" i="16"/>
  <c r="F1850" i="16"/>
  <c r="S1851" i="16"/>
  <c r="A1851" i="16"/>
  <c r="D1851" i="16" l="1"/>
  <c r="F1851" i="16"/>
  <c r="G1851" i="16"/>
  <c r="S1852" i="16"/>
  <c r="A1852" i="16"/>
  <c r="A1853" i="16" l="1"/>
  <c r="S1853" i="16"/>
  <c r="F1852" i="16"/>
  <c r="G1852" i="16"/>
  <c r="D1852" i="16"/>
  <c r="D1853" i="16" l="1"/>
  <c r="F1853" i="16"/>
  <c r="G1853" i="16"/>
  <c r="S1854" i="16"/>
  <c r="A1854" i="16"/>
  <c r="S1855" i="16" l="1"/>
  <c r="A1855" i="16"/>
  <c r="F1854" i="16"/>
  <c r="D1854" i="16"/>
  <c r="G1854" i="16"/>
  <c r="G1855" i="16" l="1"/>
  <c r="F1855" i="16"/>
  <c r="D1855" i="16"/>
  <c r="S1856" i="16"/>
  <c r="A1856" i="16"/>
  <c r="G1856" i="16" l="1"/>
  <c r="F1856" i="16"/>
  <c r="D1856" i="16"/>
  <c r="S1857" i="16"/>
  <c r="A1857" i="16"/>
  <c r="S1858" i="16" l="1"/>
  <c r="A1858" i="16"/>
  <c r="D1857" i="16"/>
  <c r="F1857" i="16"/>
  <c r="G1857" i="16"/>
  <c r="F1858" i="16" l="1"/>
  <c r="D1858" i="16"/>
  <c r="G1858" i="16"/>
  <c r="S1859" i="16"/>
  <c r="A1859" i="16"/>
  <c r="D1859" i="16" l="1"/>
  <c r="G1859" i="16"/>
  <c r="F1859" i="16"/>
  <c r="S1860" i="16"/>
  <c r="A1860" i="16"/>
  <c r="S1861" i="16" l="1"/>
  <c r="A1861" i="16"/>
  <c r="G1860" i="16"/>
  <c r="D1860" i="16"/>
  <c r="F1860" i="16"/>
  <c r="G1861" i="16" l="1"/>
  <c r="F1861" i="16"/>
  <c r="D1861" i="16"/>
  <c r="S1862" i="16"/>
  <c r="A1862" i="16"/>
  <c r="G1862" i="16" l="1"/>
  <c r="D1862" i="16"/>
  <c r="F1862" i="16"/>
  <c r="A1863" i="16"/>
  <c r="S1863" i="16"/>
  <c r="D1863" i="16" l="1"/>
  <c r="G1863" i="16"/>
  <c r="F1863" i="16"/>
  <c r="S1864" i="16"/>
  <c r="A1864" i="16"/>
  <c r="A1865" i="16" l="1"/>
  <c r="S1865" i="16"/>
  <c r="D1864" i="16"/>
  <c r="G1864" i="16"/>
  <c r="F1864" i="16"/>
  <c r="G1865" i="16" l="1"/>
  <c r="D1865" i="16"/>
  <c r="F1865" i="16"/>
  <c r="S1866" i="16"/>
  <c r="A1866" i="16"/>
  <c r="G1866" i="16" l="1"/>
  <c r="F1866" i="16"/>
  <c r="D1866" i="16"/>
  <c r="S1867" i="16"/>
  <c r="A1867" i="16"/>
  <c r="D1867" i="16" l="1"/>
  <c r="F1867" i="16"/>
  <c r="G1867" i="16"/>
  <c r="S1868" i="16"/>
  <c r="A1868" i="16"/>
  <c r="A1869" i="16" l="1"/>
  <c r="S1869" i="16"/>
  <c r="F1868" i="16"/>
  <c r="G1868" i="16"/>
  <c r="D1868" i="16"/>
  <c r="S1870" i="16" l="1"/>
  <c r="A1870" i="16"/>
  <c r="F1869" i="16"/>
  <c r="G1869" i="16"/>
  <c r="D1869" i="16"/>
  <c r="G1870" i="16" l="1"/>
  <c r="D1870" i="16"/>
  <c r="F1870" i="16"/>
  <c r="S1871" i="16"/>
  <c r="A1871" i="16"/>
  <c r="D1871" i="16" l="1"/>
  <c r="F1871" i="16"/>
  <c r="G1871" i="16"/>
  <c r="S1872" i="16"/>
  <c r="A1872" i="16"/>
  <c r="A1873" i="16" l="1"/>
  <c r="S1873" i="16"/>
  <c r="G1872" i="16"/>
  <c r="F1872" i="16"/>
  <c r="D1872" i="16"/>
  <c r="D1873" i="16" l="1"/>
  <c r="F1873" i="16"/>
  <c r="G1873" i="16"/>
  <c r="S1874" i="16"/>
  <c r="A1874" i="16"/>
  <c r="G1874" i="16" l="1"/>
  <c r="F1874" i="16"/>
  <c r="D1874" i="16"/>
  <c r="A1875" i="16"/>
  <c r="S1875" i="16"/>
  <c r="D1875" i="16" l="1"/>
  <c r="F1875" i="16"/>
  <c r="G1875" i="16"/>
  <c r="S1876" i="16"/>
  <c r="A1876" i="16"/>
  <c r="D1876" i="16" l="1"/>
  <c r="G1876" i="16"/>
  <c r="F1876" i="16"/>
  <c r="S1877" i="16"/>
  <c r="A1877" i="16"/>
  <c r="S1878" i="16" l="1"/>
  <c r="A1878" i="16"/>
  <c r="F1877" i="16"/>
  <c r="D1877" i="16"/>
  <c r="G1877" i="16"/>
  <c r="F1878" i="16" l="1"/>
  <c r="D1878" i="16"/>
  <c r="G1878" i="16"/>
  <c r="A1879" i="16"/>
  <c r="S1879" i="16"/>
  <c r="D1879" i="16" l="1"/>
  <c r="G1879" i="16"/>
  <c r="F1879" i="16"/>
  <c r="A1880" i="16"/>
  <c r="S1880" i="16"/>
  <c r="F1880" i="16" l="1"/>
  <c r="G1880" i="16"/>
  <c r="D1880" i="16"/>
  <c r="A1881" i="16"/>
  <c r="S1881" i="16"/>
  <c r="F1881" i="16" l="1"/>
  <c r="G1881" i="16"/>
  <c r="D1881" i="16"/>
  <c r="S1882" i="16"/>
  <c r="A1882" i="16"/>
  <c r="S1883" i="16" l="1"/>
  <c r="A1883" i="16"/>
  <c r="F1882" i="16"/>
  <c r="D1882" i="16"/>
  <c r="G1882" i="16"/>
  <c r="G1883" i="16" l="1"/>
  <c r="F1883" i="16"/>
  <c r="D1883" i="16"/>
  <c r="A1884" i="16"/>
  <c r="S1884" i="16"/>
  <c r="S1885" i="16" l="1"/>
  <c r="A1885" i="16"/>
  <c r="G1884" i="16"/>
  <c r="D1884" i="16"/>
  <c r="F1884" i="16"/>
  <c r="F1885" i="16" l="1"/>
  <c r="G1885" i="16"/>
  <c r="D1885" i="16"/>
  <c r="S1886" i="16"/>
  <c r="A1886" i="16"/>
  <c r="G1886" i="16" l="1"/>
  <c r="F1886" i="16"/>
  <c r="D1886" i="16"/>
  <c r="S1887" i="16"/>
  <c r="A1887" i="16"/>
  <c r="D1887" i="16" l="1"/>
  <c r="G1887" i="16"/>
  <c r="F1887" i="16"/>
  <c r="S1888" i="16"/>
  <c r="A1888" i="16"/>
  <c r="A1889" i="16" l="1"/>
  <c r="S1889" i="16"/>
  <c r="D1888" i="16"/>
  <c r="G1888" i="16"/>
  <c r="F1888" i="16"/>
  <c r="G1889" i="16" l="1"/>
  <c r="F1889" i="16"/>
  <c r="D1889" i="16"/>
  <c r="S1890" i="16"/>
  <c r="A1890" i="16"/>
  <c r="G1890" i="16" l="1"/>
  <c r="F1890" i="16"/>
  <c r="D1890" i="16"/>
  <c r="S1891" i="16"/>
  <c r="A1891" i="16"/>
  <c r="S1892" i="16" l="1"/>
  <c r="A1892" i="16"/>
  <c r="G1891" i="16"/>
  <c r="F1891" i="16"/>
  <c r="D1891" i="16"/>
  <c r="G1892" i="16" l="1"/>
  <c r="D1892" i="16"/>
  <c r="F1892" i="16"/>
  <c r="S1893" i="16"/>
  <c r="A1893" i="16"/>
  <c r="D1893" i="16" l="1"/>
  <c r="G1893" i="16"/>
  <c r="F1893" i="16"/>
  <c r="S1894" i="16"/>
  <c r="A1894" i="16"/>
  <c r="S1895" i="16" l="1"/>
  <c r="A1895" i="16"/>
  <c r="G1894" i="16"/>
  <c r="D1894" i="16"/>
  <c r="F1894" i="16"/>
  <c r="G1895" i="16" l="1"/>
  <c r="F1895" i="16"/>
  <c r="D1895" i="16"/>
  <c r="S1896" i="16"/>
  <c r="A1896" i="16"/>
  <c r="D1896" i="16" l="1"/>
  <c r="G1896" i="16"/>
  <c r="F1896" i="16"/>
  <c r="S1897" i="16"/>
  <c r="A1897" i="16"/>
  <c r="S1898" i="16" l="1"/>
  <c r="A1898" i="16"/>
  <c r="F1897" i="16"/>
  <c r="D1897" i="16"/>
  <c r="G1897" i="16"/>
  <c r="F1898" i="16" l="1"/>
  <c r="G1898" i="16"/>
  <c r="D1898" i="16"/>
  <c r="A1899" i="16"/>
  <c r="S1899" i="16"/>
  <c r="S1900" i="16" l="1"/>
  <c r="A1900" i="16"/>
  <c r="G1899" i="16"/>
  <c r="F1899" i="16"/>
  <c r="D1899" i="16"/>
  <c r="D1900" i="16" l="1"/>
  <c r="G1900" i="16"/>
  <c r="F1900" i="16"/>
  <c r="A1901" i="16"/>
  <c r="S1901" i="16"/>
  <c r="S1902" i="16" l="1"/>
  <c r="A1902" i="16"/>
  <c r="G1901" i="16"/>
  <c r="D1901" i="16"/>
  <c r="F1901" i="16"/>
  <c r="F1902" i="16" l="1"/>
  <c r="D1902" i="16"/>
  <c r="G1902" i="16"/>
  <c r="S1903" i="16"/>
  <c r="A1903" i="16"/>
  <c r="G1903" i="16" l="1"/>
  <c r="F1903" i="16"/>
  <c r="D1903" i="16"/>
  <c r="S1904" i="16"/>
  <c r="A1904" i="16"/>
  <c r="S1905" i="16" l="1"/>
  <c r="A1905" i="16"/>
  <c r="G1904" i="16"/>
  <c r="F1904" i="16"/>
  <c r="D1904" i="16"/>
  <c r="F1905" i="16" l="1"/>
  <c r="G1905" i="16"/>
  <c r="D1905" i="16"/>
  <c r="S1906" i="16"/>
  <c r="A1906" i="16"/>
  <c r="G1906" i="16" l="1"/>
  <c r="F1906" i="16"/>
  <c r="D1906" i="16"/>
  <c r="S1907" i="16"/>
  <c r="A1907" i="16"/>
  <c r="S1908" i="16" l="1"/>
  <c r="A1908" i="16"/>
  <c r="G1907" i="16"/>
  <c r="F1907" i="16"/>
  <c r="D1907" i="16"/>
  <c r="G1908" i="16" l="1"/>
  <c r="D1908" i="16"/>
  <c r="F1908" i="16"/>
  <c r="A1909" i="16"/>
  <c r="S1909" i="16"/>
  <c r="S1910" i="16" l="1"/>
  <c r="A1910" i="16"/>
  <c r="F1909" i="16"/>
  <c r="D1909" i="16"/>
  <c r="G1909" i="16"/>
  <c r="G1910" i="16" l="1"/>
  <c r="D1910" i="16"/>
  <c r="F1910" i="16"/>
  <c r="A1911" i="16"/>
  <c r="S1911" i="16"/>
  <c r="S1912" i="16" l="1"/>
  <c r="A1912" i="16"/>
  <c r="G1911" i="16"/>
  <c r="D1911" i="16"/>
  <c r="F1911" i="16"/>
  <c r="D1912" i="16" l="1"/>
  <c r="G1912" i="16"/>
  <c r="F1912" i="16"/>
  <c r="A1913" i="16"/>
  <c r="S1913" i="16"/>
  <c r="F1913" i="16" l="1"/>
  <c r="D1913" i="16"/>
  <c r="G1913" i="16"/>
  <c r="S1914" i="16"/>
  <c r="A1914" i="16"/>
  <c r="S1915" i="16" l="1"/>
  <c r="A1915" i="16"/>
  <c r="G1914" i="16"/>
  <c r="D1914" i="16"/>
  <c r="F1914" i="16"/>
  <c r="F1915" i="16" l="1"/>
  <c r="D1915" i="16"/>
  <c r="G1915" i="16"/>
  <c r="S1916" i="16"/>
  <c r="A1916" i="16"/>
  <c r="S1917" i="16" l="1"/>
  <c r="A1917" i="16"/>
  <c r="D1916" i="16"/>
  <c r="G1916" i="16"/>
  <c r="F1916" i="16"/>
  <c r="D1917" i="16" l="1"/>
  <c r="F1917" i="16"/>
  <c r="G1917" i="16"/>
  <c r="S1918" i="16"/>
  <c r="A1918" i="16"/>
  <c r="D1918" i="16" l="1"/>
  <c r="G1918" i="16"/>
  <c r="F1918" i="16"/>
  <c r="A1919" i="16"/>
  <c r="S1919" i="16"/>
  <c r="D1919" i="16" l="1"/>
  <c r="G1919" i="16"/>
  <c r="F1919" i="16"/>
  <c r="S1920" i="16"/>
  <c r="A1920" i="16"/>
  <c r="G1920" i="16" l="1"/>
  <c r="D1920" i="16"/>
  <c r="F1920" i="16"/>
  <c r="S1921" i="16"/>
  <c r="A1921" i="16"/>
  <c r="F1921" i="16" l="1"/>
  <c r="D1921" i="16"/>
  <c r="G1921" i="16"/>
  <c r="A1922" i="16"/>
  <c r="S1922" i="16"/>
  <c r="S1923" i="16" l="1"/>
  <c r="A1923" i="16"/>
  <c r="F1922" i="16"/>
  <c r="D1922" i="16"/>
  <c r="G1922" i="16"/>
  <c r="G1923" i="16" l="1"/>
  <c r="F1923" i="16"/>
  <c r="D1923" i="16"/>
  <c r="S1924" i="16"/>
  <c r="A1924" i="16"/>
  <c r="G1924" i="16" l="1"/>
  <c r="D1924" i="16"/>
  <c r="F1924" i="16"/>
  <c r="A1925" i="16"/>
  <c r="S1925" i="16"/>
  <c r="F1925" i="16" l="1"/>
  <c r="D1925" i="16"/>
  <c r="G1925" i="16"/>
  <c r="S1926" i="16"/>
  <c r="A1926" i="16"/>
  <c r="F1926" i="16" l="1"/>
  <c r="D1926" i="16"/>
  <c r="G1926" i="16"/>
  <c r="S1927" i="16"/>
  <c r="A1927" i="16"/>
  <c r="S1928" i="16" l="1"/>
  <c r="A1928" i="16"/>
  <c r="G1927" i="16"/>
  <c r="D1927" i="16"/>
  <c r="F1927" i="16"/>
  <c r="D1928" i="16" l="1"/>
  <c r="G1928" i="16"/>
  <c r="F1928" i="16"/>
  <c r="S1929" i="16"/>
  <c r="A1929" i="16"/>
  <c r="D1929" i="16" l="1"/>
  <c r="G1929" i="16"/>
  <c r="F1929" i="16"/>
  <c r="S1930" i="16"/>
  <c r="A1930" i="16"/>
  <c r="S1931" i="16" l="1"/>
  <c r="A1931" i="16"/>
  <c r="F1930" i="16"/>
  <c r="D1930" i="16"/>
  <c r="G1930" i="16"/>
  <c r="D1931" i="16" l="1"/>
  <c r="F1931" i="16"/>
  <c r="G1931" i="16"/>
  <c r="A1932" i="16"/>
  <c r="S1932" i="16"/>
  <c r="S1933" i="16" l="1"/>
  <c r="A1933" i="16"/>
  <c r="D1932" i="16"/>
  <c r="G1932" i="16"/>
  <c r="F1932" i="16"/>
  <c r="F1933" i="16" l="1"/>
  <c r="D1933" i="16"/>
  <c r="G1933" i="16"/>
  <c r="S1934" i="16"/>
  <c r="A1934" i="16"/>
  <c r="A1935" i="16" l="1"/>
  <c r="S1935" i="16"/>
  <c r="F1934" i="16"/>
  <c r="G1934" i="16"/>
  <c r="D1934" i="16"/>
  <c r="D1935" i="16" l="1"/>
  <c r="F1935" i="16"/>
  <c r="G1935" i="16"/>
  <c r="S1936" i="16"/>
  <c r="A1936" i="16"/>
  <c r="F1936" i="16" l="1"/>
  <c r="D1936" i="16"/>
  <c r="G1936" i="16"/>
  <c r="S1937" i="16"/>
  <c r="A1937" i="16"/>
  <c r="F1937" i="16" l="1"/>
  <c r="D1937" i="16"/>
  <c r="G1937" i="16"/>
  <c r="S1938" i="16"/>
  <c r="A1938" i="16"/>
  <c r="S1939" i="16" l="1"/>
  <c r="A1939" i="16"/>
  <c r="F1938" i="16"/>
  <c r="G1938" i="16"/>
  <c r="D1938" i="16"/>
  <c r="D1939" i="16" l="1"/>
  <c r="G1939" i="16"/>
  <c r="F1939" i="16"/>
  <c r="S1940" i="16"/>
  <c r="A1940" i="16"/>
  <c r="G1940" i="16" l="1"/>
  <c r="F1940" i="16"/>
  <c r="D1940" i="16"/>
  <c r="S1941" i="16"/>
  <c r="A1941" i="16"/>
  <c r="F1941" i="16" l="1"/>
  <c r="D1941" i="16"/>
  <c r="G1941" i="16"/>
  <c r="S1942" i="16"/>
  <c r="A1942" i="16"/>
  <c r="S1943" i="16" l="1"/>
  <c r="A1943" i="16"/>
  <c r="D1942" i="16"/>
  <c r="G1942" i="16"/>
  <c r="F1942" i="16"/>
  <c r="D1943" i="16" l="1"/>
  <c r="G1943" i="16"/>
  <c r="F1943" i="16"/>
  <c r="A1944" i="16"/>
  <c r="S1944" i="16"/>
  <c r="S1945" i="16" l="1"/>
  <c r="A1945" i="16"/>
  <c r="F1944" i="16"/>
  <c r="G1944" i="16"/>
  <c r="D1944" i="16"/>
  <c r="G1945" i="16" l="1"/>
  <c r="F1945" i="16"/>
  <c r="D1945" i="16"/>
  <c r="S1946" i="16"/>
  <c r="A1946" i="16"/>
  <c r="A1947" i="16" l="1"/>
  <c r="S1947" i="16"/>
  <c r="G1946" i="16"/>
  <c r="F1946" i="16"/>
  <c r="D1946" i="16"/>
  <c r="F1947" i="16" l="1"/>
  <c r="D1947" i="16"/>
  <c r="G1947" i="16"/>
  <c r="S1948" i="16"/>
  <c r="A1948" i="16"/>
  <c r="S1949" i="16" l="1"/>
  <c r="A1949" i="16"/>
  <c r="F1948" i="16"/>
  <c r="D1948" i="16"/>
  <c r="G1948" i="16"/>
  <c r="G1949" i="16" l="1"/>
  <c r="F1949" i="16"/>
  <c r="D1949" i="16"/>
  <c r="A1950" i="16"/>
  <c r="S1950" i="16"/>
  <c r="S1951" i="16" l="1"/>
  <c r="A1951" i="16"/>
  <c r="D1950" i="16"/>
  <c r="G1950" i="16"/>
  <c r="F1950" i="16"/>
  <c r="D1951" i="16" l="1"/>
  <c r="G1951" i="16"/>
  <c r="F1951" i="16"/>
  <c r="S1952" i="16"/>
  <c r="A1952" i="16"/>
  <c r="S1953" i="16" l="1"/>
  <c r="A1953" i="16"/>
  <c r="F1952" i="16"/>
  <c r="G1952" i="16"/>
  <c r="D1952" i="16"/>
  <c r="F1953" i="16" l="1"/>
  <c r="G1953" i="16"/>
  <c r="D1953" i="16"/>
  <c r="S1954" i="16"/>
  <c r="A1954" i="16"/>
  <c r="S1955" i="16" l="1"/>
  <c r="A1955" i="16"/>
  <c r="F1954" i="16"/>
  <c r="G1954" i="16"/>
  <c r="D1954" i="16"/>
  <c r="G1955" i="16" l="1"/>
  <c r="F1955" i="16"/>
  <c r="D1955" i="16"/>
  <c r="S1956" i="16"/>
  <c r="A1956" i="16"/>
  <c r="S1957" i="16" l="1"/>
  <c r="A1957" i="16"/>
  <c r="G1956" i="16"/>
  <c r="D1956" i="16"/>
  <c r="F1956" i="16"/>
  <c r="G1957" i="16" l="1"/>
  <c r="F1957" i="16"/>
  <c r="D1957" i="16"/>
  <c r="S1958" i="16"/>
  <c r="A1958" i="16"/>
  <c r="A1959" i="16" l="1"/>
  <c r="S1959" i="16"/>
  <c r="D1958" i="16"/>
  <c r="F1958" i="16"/>
  <c r="G1958" i="16"/>
  <c r="G1959" i="16" l="1"/>
  <c r="F1959" i="16"/>
  <c r="D1959" i="16"/>
  <c r="S1960" i="16"/>
  <c r="A1960" i="16"/>
  <c r="S1961" i="16" l="1"/>
  <c r="A1961" i="16"/>
  <c r="F1960" i="16"/>
  <c r="G1960" i="16"/>
  <c r="D1960" i="16"/>
  <c r="G1961" i="16" l="1"/>
  <c r="F1961" i="16"/>
  <c r="D1961" i="16"/>
  <c r="S1962" i="16"/>
  <c r="A1962" i="16"/>
  <c r="F1962" i="16" l="1"/>
  <c r="G1962" i="16"/>
  <c r="D1962" i="16"/>
  <c r="S1963" i="16"/>
  <c r="A1963" i="16"/>
  <c r="D1963" i="16" l="1"/>
  <c r="F1963" i="16"/>
  <c r="G1963" i="16"/>
  <c r="S1964" i="16"/>
  <c r="A1964" i="16"/>
  <c r="G1964" i="16" l="1"/>
  <c r="F1964" i="16"/>
  <c r="D1964" i="16"/>
  <c r="S1965" i="16"/>
  <c r="A1965" i="16"/>
  <c r="G1965" i="16" l="1"/>
  <c r="F1965" i="16"/>
  <c r="D1965" i="16"/>
  <c r="S1966" i="16"/>
  <c r="A1966" i="16"/>
  <c r="A1967" i="16" l="1"/>
  <c r="S1967" i="16"/>
  <c r="D1966" i="16"/>
  <c r="F1966" i="16"/>
  <c r="G1966" i="16"/>
  <c r="D1967" i="16" l="1"/>
  <c r="G1967" i="16"/>
  <c r="F1967" i="16"/>
  <c r="A1968" i="16"/>
  <c r="S1968" i="16"/>
  <c r="S1969" i="16" l="1"/>
  <c r="A1969" i="16"/>
  <c r="G1968" i="16"/>
  <c r="D1968" i="16"/>
  <c r="F1968" i="16"/>
  <c r="G1969" i="16" l="1"/>
  <c r="D1969" i="16"/>
  <c r="F1969" i="16"/>
  <c r="S1970" i="16"/>
  <c r="A1970" i="16"/>
  <c r="S1971" i="16" l="1"/>
  <c r="A1971" i="16"/>
  <c r="G1970" i="16"/>
  <c r="F1970" i="16"/>
  <c r="D1970" i="16"/>
  <c r="G1971" i="16" l="1"/>
  <c r="D1971" i="16"/>
  <c r="F1971" i="16"/>
  <c r="S1972" i="16"/>
  <c r="A1972" i="16"/>
  <c r="F1972" i="16" l="1"/>
  <c r="G1972" i="16"/>
  <c r="D1972" i="16"/>
  <c r="S1973" i="16"/>
  <c r="A1973" i="16"/>
  <c r="G1973" i="16" l="1"/>
  <c r="F1973" i="16"/>
  <c r="D1973" i="16"/>
  <c r="S1974" i="16"/>
  <c r="A1974" i="16"/>
  <c r="D1974" i="16" l="1"/>
  <c r="G1974" i="16"/>
  <c r="F1974" i="16"/>
  <c r="A1975" i="16"/>
  <c r="S1975" i="16"/>
  <c r="S1976" i="16" l="1"/>
  <c r="A1976" i="16"/>
  <c r="D1975" i="16"/>
  <c r="G1975" i="16"/>
  <c r="F1975" i="16"/>
  <c r="G1976" i="16" l="1"/>
  <c r="D1976" i="16"/>
  <c r="F1976" i="16"/>
  <c r="A1977" i="16"/>
  <c r="S1977" i="16"/>
  <c r="S1978" i="16" l="1"/>
  <c r="A1978" i="16"/>
  <c r="G1977" i="16"/>
  <c r="F1977" i="16"/>
  <c r="D1977" i="16"/>
  <c r="A1979" i="16" l="1"/>
  <c r="S1979" i="16"/>
  <c r="D1978" i="16"/>
  <c r="G1978" i="16"/>
  <c r="F1978" i="16"/>
  <c r="D1979" i="16" l="1"/>
  <c r="G1979" i="16"/>
  <c r="F1979" i="16"/>
  <c r="S1980" i="16"/>
  <c r="A1980" i="16"/>
  <c r="A1981" i="16" l="1"/>
  <c r="S1981" i="16"/>
  <c r="F1980" i="16"/>
  <c r="D1980" i="16"/>
  <c r="G1980" i="16"/>
  <c r="F1981" i="16" l="1"/>
  <c r="G1981" i="16"/>
  <c r="D1981" i="16"/>
  <c r="S1982" i="16"/>
  <c r="A1982" i="16"/>
  <c r="G1982" i="16" l="1"/>
  <c r="F1982" i="16"/>
  <c r="D1982" i="16"/>
  <c r="A1983" i="16"/>
  <c r="S1983" i="16"/>
  <c r="F1983" i="16" l="1"/>
  <c r="G1983" i="16"/>
  <c r="D1983" i="16"/>
  <c r="S1984" i="16"/>
  <c r="A1984" i="16"/>
  <c r="S1985" i="16" l="1"/>
  <c r="A1985" i="16"/>
  <c r="D1984" i="16"/>
  <c r="F1984" i="16"/>
  <c r="G1984" i="16"/>
  <c r="G1985" i="16" l="1"/>
  <c r="F1985" i="16"/>
  <c r="D1985" i="16"/>
  <c r="S1986" i="16"/>
  <c r="A1986" i="16"/>
  <c r="S1987" i="16" l="1"/>
  <c r="A1987" i="16"/>
  <c r="F1986" i="16"/>
  <c r="G1986" i="16"/>
  <c r="D1986" i="16"/>
  <c r="A1988" i="16" l="1"/>
  <c r="S1988" i="16"/>
  <c r="G1987" i="16"/>
  <c r="D1987" i="16"/>
  <c r="F1987" i="16"/>
  <c r="S1989" i="16" l="1"/>
  <c r="A1989" i="16"/>
  <c r="F1988" i="16"/>
  <c r="D1988" i="16"/>
  <c r="G1988" i="16"/>
  <c r="F1989" i="16" l="1"/>
  <c r="G1989" i="16"/>
  <c r="D1989" i="16"/>
  <c r="S1990" i="16"/>
  <c r="A1990" i="16"/>
  <c r="S1991" i="16" l="1"/>
  <c r="A1991" i="16"/>
  <c r="G1990" i="16"/>
  <c r="D1990" i="16"/>
  <c r="F1990" i="16"/>
  <c r="D1991" i="16" l="1"/>
  <c r="F1991" i="16"/>
  <c r="G1991" i="16"/>
  <c r="S1992" i="16"/>
  <c r="A1992" i="16"/>
  <c r="S1993" i="16" l="1"/>
  <c r="A1993" i="16"/>
  <c r="F1992" i="16"/>
  <c r="D1992" i="16"/>
  <c r="G1992" i="16"/>
  <c r="F1993" i="16" l="1"/>
  <c r="G1993" i="16"/>
  <c r="D1993" i="16"/>
  <c r="S1994" i="16"/>
  <c r="A1994" i="16"/>
  <c r="A1995" i="16" l="1"/>
  <c r="S1995" i="16"/>
  <c r="D1994" i="16"/>
  <c r="F1994" i="16"/>
  <c r="G1994" i="16"/>
  <c r="F1995" i="16" l="1"/>
  <c r="D1995" i="16"/>
  <c r="G1995" i="16"/>
  <c r="S1996" i="16"/>
  <c r="A1996" i="16"/>
  <c r="S1997" i="16" l="1"/>
  <c r="A1997" i="16"/>
  <c r="F1996" i="16"/>
  <c r="D1996" i="16"/>
  <c r="G1996" i="16"/>
  <c r="F1997" i="16" l="1"/>
  <c r="G1997" i="16"/>
  <c r="D1997" i="16"/>
  <c r="S1998" i="16"/>
  <c r="A1998" i="16"/>
  <c r="S1999" i="16" l="1"/>
  <c r="A1999" i="16"/>
  <c r="G1998" i="16"/>
  <c r="F1998" i="16"/>
  <c r="D1998" i="16"/>
  <c r="G1999" i="16" l="1"/>
  <c r="F1999" i="16"/>
  <c r="D1999" i="16"/>
  <c r="S2000" i="16"/>
  <c r="A2000" i="16"/>
  <c r="G2000" i="16" l="1"/>
  <c r="F2000" i="16"/>
  <c r="D2000" i="16"/>
  <c r="A2001" i="16"/>
  <c r="S2001" i="16"/>
  <c r="S2002" i="16" l="1"/>
  <c r="A2002" i="16"/>
  <c r="F2001" i="16"/>
  <c r="G2001" i="16"/>
  <c r="D2001" i="16"/>
  <c r="D2002" i="16" l="1"/>
  <c r="G2002" i="16"/>
  <c r="F2002" i="16"/>
  <c r="A2003" i="16"/>
  <c r="S2003" i="16"/>
  <c r="G2003" i="16" l="1"/>
  <c r="F2003" i="16"/>
  <c r="D2003" i="16"/>
  <c r="S2004" i="16"/>
  <c r="A2004" i="16"/>
  <c r="A2005" i="16" l="1"/>
  <c r="S2005" i="16"/>
  <c r="D2004" i="16"/>
  <c r="G2004" i="16"/>
  <c r="F2004" i="16"/>
  <c r="F2005" i="16" l="1"/>
  <c r="G2005" i="16"/>
  <c r="D2005" i="16"/>
  <c r="S2006" i="16"/>
  <c r="A2006" i="16"/>
  <c r="D2006" i="16" l="1"/>
  <c r="G2006" i="16"/>
  <c r="F2006" i="16"/>
  <c r="S2007" i="16"/>
  <c r="A2007" i="16"/>
  <c r="S2008" i="16" l="1"/>
  <c r="A2008" i="16"/>
  <c r="D2007" i="16"/>
  <c r="F2007" i="16"/>
  <c r="G2007" i="16"/>
  <c r="F2008" i="16" l="1"/>
  <c r="G2008" i="16"/>
  <c r="D2008" i="16"/>
  <c r="A2009" i="16"/>
  <c r="S2009" i="16"/>
  <c r="G2009" i="16" l="1"/>
  <c r="F2009" i="16"/>
  <c r="D2009" i="16"/>
  <c r="S2010" i="16"/>
  <c r="A2010" i="16"/>
  <c r="D2010" i="16" l="1"/>
  <c r="F2010" i="16"/>
  <c r="G2010" i="16"/>
  <c r="S2011" i="16"/>
  <c r="A2011" i="16"/>
  <c r="F2011" i="16" l="1"/>
  <c r="D2011" i="16"/>
  <c r="G2011" i="16"/>
  <c r="A2012" i="16"/>
  <c r="S2012" i="16"/>
  <c r="F2012" i="16" l="1"/>
  <c r="G2012" i="16"/>
  <c r="D2012" i="16"/>
  <c r="S2013" i="16"/>
  <c r="A2013" i="16"/>
  <c r="S2014" i="16" l="1"/>
  <c r="A2014" i="16"/>
  <c r="D2013" i="16"/>
  <c r="G2013" i="16"/>
  <c r="F2013" i="16"/>
  <c r="F2014" i="16" l="1"/>
  <c r="D2014" i="16"/>
  <c r="G2014" i="16"/>
  <c r="A2015" i="16"/>
  <c r="S2015" i="16"/>
  <c r="D2015" i="16" l="1"/>
  <c r="F2015" i="16"/>
  <c r="G2015" i="16"/>
  <c r="S2016" i="16"/>
  <c r="A2016" i="16"/>
  <c r="S2017" i="16" l="1"/>
  <c r="A2017" i="16"/>
  <c r="F2016" i="16"/>
  <c r="G2016" i="16"/>
  <c r="D2016" i="16"/>
  <c r="F2017" i="16" l="1"/>
  <c r="G2017" i="16"/>
  <c r="D2017" i="16"/>
  <c r="S2018" i="16"/>
  <c r="A2018" i="16"/>
  <c r="G2018" i="16" l="1"/>
  <c r="D2018" i="16"/>
  <c r="F2018" i="16"/>
  <c r="S2019" i="16"/>
  <c r="A2019" i="16"/>
  <c r="S2020" i="16" l="1"/>
  <c r="A2020" i="16"/>
  <c r="G2019" i="16"/>
  <c r="D2019" i="16"/>
  <c r="F2019" i="16"/>
  <c r="F2020" i="16" l="1"/>
  <c r="D2020" i="16"/>
  <c r="G2020" i="16"/>
  <c r="S2021" i="16"/>
  <c r="A2021" i="16"/>
  <c r="S2022" i="16" l="1"/>
  <c r="A2022" i="16"/>
  <c r="D2021" i="16"/>
  <c r="G2021" i="16"/>
  <c r="F2021" i="16"/>
  <c r="F2022" i="16" l="1"/>
  <c r="D2022" i="16"/>
  <c r="G2022" i="16"/>
  <c r="A2023" i="16"/>
  <c r="S2023" i="16"/>
  <c r="F2023" i="16" l="1"/>
  <c r="G2023" i="16"/>
  <c r="D2023" i="16"/>
  <c r="S2024" i="16"/>
  <c r="A2024" i="16"/>
  <c r="F2024" i="16" l="1"/>
  <c r="D2024" i="16"/>
  <c r="G2024" i="16"/>
  <c r="S2025" i="16"/>
  <c r="A2025" i="16"/>
  <c r="S2026" i="16" l="1"/>
  <c r="A2026" i="16"/>
  <c r="F2025" i="16"/>
  <c r="G2025" i="16"/>
  <c r="D2025" i="16"/>
  <c r="D2026" i="16" l="1"/>
  <c r="F2026" i="16"/>
  <c r="G2026" i="16"/>
  <c r="S2027" i="16"/>
  <c r="A2027" i="16"/>
  <c r="D2027" i="16" l="1"/>
  <c r="F2027" i="16"/>
  <c r="G2027" i="16"/>
  <c r="S2028" i="16"/>
  <c r="A2028" i="16"/>
  <c r="A2029" i="16" l="1"/>
  <c r="S2029" i="16"/>
  <c r="F2028" i="16"/>
  <c r="D2028" i="16"/>
  <c r="G2028" i="16"/>
  <c r="S2030" i="16" l="1"/>
  <c r="A2030" i="16"/>
  <c r="G2029" i="16"/>
  <c r="D2029" i="16"/>
  <c r="F2029" i="16"/>
  <c r="D2030" i="16" l="1"/>
  <c r="G2030" i="16"/>
  <c r="F2030" i="16"/>
  <c r="S2031" i="16"/>
  <c r="A2031" i="16"/>
  <c r="A2032" i="16" l="1"/>
  <c r="S2032" i="16"/>
  <c r="F2031" i="16"/>
  <c r="G2031" i="16"/>
  <c r="D2031" i="16"/>
  <c r="A2033" i="16" l="1"/>
  <c r="S2033" i="16"/>
  <c r="G2032" i="16"/>
  <c r="D2032" i="16"/>
  <c r="F2032" i="16"/>
  <c r="S2034" i="16" l="1"/>
  <c r="A2034" i="16"/>
  <c r="F2033" i="16"/>
  <c r="D2033" i="16"/>
  <c r="G2033" i="16"/>
  <c r="F2034" i="16" l="1"/>
  <c r="G2034" i="16"/>
  <c r="D2034" i="16"/>
  <c r="S2035" i="16"/>
  <c r="A2035" i="16"/>
  <c r="S2036" i="16" l="1"/>
  <c r="A2036" i="16"/>
  <c r="G2035" i="16"/>
  <c r="F2035" i="16"/>
  <c r="D2035" i="16"/>
  <c r="F2036" i="16" l="1"/>
  <c r="D2036" i="16"/>
  <c r="G2036" i="16"/>
  <c r="S2037" i="16"/>
  <c r="A2037" i="16"/>
  <c r="D2037" i="16" l="1"/>
  <c r="G2037" i="16"/>
  <c r="F2037" i="16"/>
  <c r="A2038" i="16"/>
  <c r="S2038" i="16"/>
  <c r="F2038" i="16" l="1"/>
  <c r="D2038" i="16"/>
  <c r="G2038" i="16"/>
  <c r="A2039" i="16"/>
  <c r="S2039" i="16"/>
  <c r="S2040" i="16" l="1"/>
  <c r="A2040" i="16"/>
  <c r="G2039" i="16"/>
  <c r="D2039" i="16"/>
  <c r="F2039" i="16"/>
  <c r="D2040" i="16" l="1"/>
  <c r="G2040" i="16"/>
  <c r="F2040" i="16"/>
  <c r="S2041" i="16"/>
  <c r="A2041" i="16"/>
  <c r="G2041" i="16" l="1"/>
  <c r="F2041" i="16"/>
  <c r="D2041" i="16"/>
  <c r="A2042" i="16"/>
  <c r="S2042" i="16"/>
  <c r="D2042" i="16" l="1"/>
  <c r="G2042" i="16"/>
  <c r="F2042" i="16"/>
  <c r="A2043" i="16"/>
  <c r="S2043" i="16"/>
  <c r="G2043" i="16" l="1"/>
  <c r="F2043" i="16"/>
  <c r="D2043" i="16"/>
  <c r="S2044" i="16"/>
  <c r="A2044" i="16"/>
  <c r="F2044" i="16" l="1"/>
  <c r="D2044" i="16"/>
  <c r="G2044" i="16"/>
  <c r="S2045" i="16"/>
  <c r="A2045" i="16"/>
  <c r="G2045" i="16" l="1"/>
  <c r="F2045" i="16"/>
  <c r="D2045" i="16"/>
  <c r="S2046" i="16"/>
  <c r="A2046" i="16"/>
  <c r="D2046" i="16" l="1"/>
  <c r="G2046" i="16"/>
  <c r="F2046" i="16"/>
  <c r="S2047" i="16"/>
  <c r="A2047" i="16"/>
  <c r="D2047" i="16" l="1"/>
  <c r="G2047" i="16"/>
  <c r="F2047" i="16"/>
  <c r="S2048" i="16"/>
  <c r="A2048" i="16"/>
  <c r="A2049" i="16" l="1"/>
  <c r="S2049" i="16"/>
  <c r="F2048" i="16"/>
  <c r="G2048" i="16"/>
  <c r="D2048" i="16"/>
  <c r="G2049" i="16" l="1"/>
  <c r="D2049" i="16"/>
  <c r="F2049" i="16"/>
  <c r="A2050" i="16"/>
  <c r="S2050" i="16"/>
  <c r="S2051" i="16" l="1"/>
  <c r="A2051" i="16"/>
  <c r="D2050" i="16"/>
  <c r="G2050" i="16"/>
  <c r="F2050" i="16"/>
  <c r="D2051" i="16" l="1"/>
  <c r="G2051" i="16"/>
  <c r="F2051" i="16"/>
  <c r="S2052" i="16"/>
  <c r="A2052" i="16"/>
  <c r="S2053" i="16" l="1"/>
  <c r="A2053" i="16"/>
  <c r="G2052" i="16"/>
  <c r="F2052" i="16"/>
  <c r="D2052" i="16"/>
  <c r="G2053" i="16" l="1"/>
  <c r="D2053" i="16"/>
  <c r="F2053" i="16"/>
  <c r="S2054" i="16"/>
  <c r="A2054" i="16"/>
  <c r="S2055" i="16" l="1"/>
  <c r="A2055" i="16"/>
  <c r="D2054" i="16"/>
  <c r="F2054" i="16"/>
  <c r="G2054" i="16"/>
  <c r="F2055" i="16" l="1"/>
  <c r="D2055" i="16"/>
  <c r="G2055" i="16"/>
  <c r="S2056" i="16"/>
  <c r="A2056" i="16"/>
  <c r="S2057" i="16" l="1"/>
  <c r="A2057" i="16"/>
  <c r="F2056" i="16"/>
  <c r="D2056" i="16"/>
  <c r="G2056" i="16"/>
  <c r="G2057" i="16" l="1"/>
  <c r="F2057" i="16"/>
  <c r="D2057" i="16"/>
  <c r="S2058" i="16"/>
  <c r="A2058" i="16"/>
  <c r="G2058" i="16" l="1"/>
  <c r="F2058" i="16"/>
  <c r="D2058" i="16"/>
  <c r="A2059" i="16"/>
  <c r="S2059" i="16"/>
  <c r="S2060" i="16" l="1"/>
  <c r="A2060" i="16"/>
  <c r="G2059" i="16"/>
  <c r="F2059" i="16"/>
  <c r="D2059" i="16"/>
  <c r="F2060" i="16" l="1"/>
  <c r="D2060" i="16"/>
  <c r="G2060" i="16"/>
  <c r="A2061" i="16"/>
  <c r="S2061" i="16"/>
  <c r="F2061" i="16" l="1"/>
  <c r="D2061" i="16"/>
  <c r="G2061" i="16"/>
  <c r="S2062" i="16"/>
  <c r="A2062" i="16"/>
  <c r="G2062" i="16" l="1"/>
  <c r="D2062" i="16"/>
  <c r="F2062" i="16"/>
  <c r="S2063" i="16"/>
  <c r="A2063" i="16"/>
  <c r="S2064" i="16" l="1"/>
  <c r="A2064" i="16"/>
  <c r="D2063" i="16"/>
  <c r="G2063" i="16"/>
  <c r="F2063" i="16"/>
  <c r="F2064" i="16" l="1"/>
  <c r="D2064" i="16"/>
  <c r="G2064" i="16"/>
  <c r="S2065" i="16"/>
  <c r="A2065" i="16"/>
  <c r="A2066" i="16" l="1"/>
  <c r="S2066" i="16"/>
  <c r="G2065" i="16"/>
  <c r="F2065" i="16"/>
  <c r="D2065" i="16"/>
  <c r="D2066" i="16" l="1"/>
  <c r="F2066" i="16"/>
  <c r="G2066" i="16"/>
  <c r="S2067" i="16"/>
  <c r="A2067" i="16"/>
  <c r="S2068" i="16" l="1"/>
  <c r="A2068" i="16"/>
  <c r="D2067" i="16"/>
  <c r="G2067" i="16"/>
  <c r="F2067" i="16"/>
  <c r="D2068" i="16" l="1"/>
  <c r="G2068" i="16"/>
  <c r="F2068" i="16"/>
  <c r="S2069" i="16"/>
  <c r="A2069" i="16"/>
  <c r="F2069" i="16" l="1"/>
  <c r="D2069" i="16"/>
  <c r="G2069" i="16"/>
  <c r="S2070" i="16"/>
  <c r="A2070" i="16"/>
  <c r="F2070" i="16" l="1"/>
  <c r="D2070" i="16"/>
  <c r="G2070" i="16"/>
  <c r="S2071" i="16"/>
  <c r="A2071" i="16"/>
  <c r="G2071" i="16" l="1"/>
  <c r="F2071" i="16"/>
  <c r="D2071" i="16"/>
  <c r="A2072" i="16"/>
  <c r="S2072" i="16"/>
  <c r="S2073" i="16" l="1"/>
  <c r="A2073" i="16"/>
  <c r="D2072" i="16"/>
  <c r="G2072" i="16"/>
  <c r="F2072" i="16"/>
  <c r="F2073" i="16" l="1"/>
  <c r="D2073" i="16"/>
  <c r="G2073" i="16"/>
  <c r="S2074" i="16"/>
  <c r="A2074" i="16"/>
  <c r="A2075" i="16" l="1"/>
  <c r="S2075" i="16"/>
  <c r="F2074" i="16"/>
  <c r="G2074" i="16"/>
  <c r="D2074" i="16"/>
  <c r="G2075" i="16" l="1"/>
  <c r="F2075" i="16"/>
  <c r="D2075" i="16"/>
  <c r="S2076" i="16"/>
  <c r="A2076" i="16"/>
  <c r="S2077" i="16" l="1"/>
  <c r="A2077" i="16"/>
  <c r="F2076" i="16"/>
  <c r="D2076" i="16"/>
  <c r="G2076" i="16"/>
  <c r="F2077" i="16" l="1"/>
  <c r="D2077" i="16"/>
  <c r="G2077" i="16"/>
  <c r="S2078" i="16"/>
  <c r="A2078" i="16"/>
  <c r="D2078" i="16" l="1"/>
  <c r="F2078" i="16"/>
  <c r="G2078" i="16"/>
  <c r="S2079" i="16"/>
  <c r="A2079" i="16"/>
  <c r="S2080" i="16" l="1"/>
  <c r="A2080" i="16"/>
  <c r="G2079" i="16"/>
  <c r="F2079" i="16"/>
  <c r="D2079" i="16"/>
  <c r="F2080" i="16" l="1"/>
  <c r="D2080" i="16"/>
  <c r="G2080" i="16"/>
  <c r="S2081" i="16"/>
  <c r="A2081" i="16"/>
  <c r="G2081" i="16" l="1"/>
  <c r="D2081" i="16"/>
  <c r="F2081" i="16"/>
  <c r="S2082" i="16"/>
  <c r="A2082" i="16"/>
  <c r="S2083" i="16" l="1"/>
  <c r="A2083" i="16"/>
  <c r="F2082" i="16"/>
  <c r="D2082" i="16"/>
  <c r="G2082" i="16"/>
  <c r="F2083" i="16" l="1"/>
  <c r="D2083" i="16"/>
  <c r="G2083" i="16"/>
  <c r="A2084" i="16"/>
  <c r="S2084" i="16"/>
  <c r="F2084" i="16" l="1"/>
  <c r="D2084" i="16"/>
  <c r="G2084" i="16"/>
  <c r="S2085" i="16"/>
  <c r="A2085" i="16"/>
  <c r="G2085" i="16" l="1"/>
  <c r="D2085" i="16"/>
  <c r="F2085" i="16"/>
  <c r="S2086" i="16"/>
  <c r="A2086" i="16"/>
  <c r="S2087" i="16" l="1"/>
  <c r="A2087" i="16"/>
  <c r="D2086" i="16"/>
  <c r="G2086" i="16"/>
  <c r="F2086" i="16"/>
  <c r="D2087" i="16" l="1"/>
  <c r="G2087" i="16"/>
  <c r="F2087" i="16"/>
  <c r="S2088" i="16"/>
  <c r="A2088" i="16"/>
  <c r="S2089" i="16" l="1"/>
  <c r="A2089" i="16"/>
  <c r="G2088" i="16"/>
  <c r="F2088" i="16"/>
  <c r="D2088" i="16"/>
  <c r="F2089" i="16" l="1"/>
  <c r="G2089" i="16"/>
  <c r="D2089" i="16"/>
  <c r="S2090" i="16"/>
  <c r="A2090" i="16"/>
  <c r="D2090" i="16" l="1"/>
  <c r="G2090" i="16"/>
  <c r="F2090" i="16"/>
  <c r="A2091" i="16"/>
  <c r="S2091" i="16"/>
  <c r="S2092" i="16" l="1"/>
  <c r="A2092" i="16"/>
  <c r="G2091" i="16"/>
  <c r="F2091" i="16"/>
  <c r="D2091" i="16"/>
  <c r="F2092" i="16" l="1"/>
  <c r="G2092" i="16"/>
  <c r="D2092" i="16"/>
  <c r="S2093" i="16"/>
  <c r="A2093" i="16"/>
  <c r="F2093" i="16" l="1"/>
  <c r="D2093" i="16"/>
  <c r="G2093" i="16"/>
  <c r="S2094" i="16"/>
  <c r="A2094" i="16"/>
  <c r="S2095" i="16" l="1"/>
  <c r="A2095" i="16"/>
  <c r="G2094" i="16"/>
  <c r="F2094" i="16"/>
  <c r="D2094" i="16"/>
  <c r="D2095" i="16" l="1"/>
  <c r="F2095" i="16"/>
  <c r="G2095" i="16"/>
  <c r="S2096" i="16"/>
  <c r="A2096" i="16"/>
  <c r="S2097" i="16" l="1"/>
  <c r="A2097" i="16"/>
  <c r="D2096" i="16"/>
  <c r="F2096" i="16"/>
  <c r="G2096" i="16"/>
  <c r="G2097" i="16" l="1"/>
  <c r="F2097" i="16"/>
  <c r="D2097" i="16"/>
  <c r="S2098" i="16"/>
  <c r="A2098" i="16"/>
  <c r="S2099" i="16" l="1"/>
  <c r="A2099" i="16"/>
  <c r="G2098" i="16"/>
  <c r="D2098" i="16"/>
  <c r="F2098" i="16"/>
  <c r="G2099" i="16" l="1"/>
  <c r="D2099" i="16"/>
  <c r="F2099" i="16"/>
  <c r="S2100" i="16"/>
  <c r="A2100" i="16"/>
  <c r="D2100" i="16" l="1"/>
  <c r="F2100" i="16"/>
  <c r="G2100" i="16"/>
  <c r="S2101" i="16"/>
  <c r="A2101" i="16"/>
  <c r="S2102" i="16" l="1"/>
  <c r="A2102" i="16"/>
  <c r="G2101" i="16"/>
  <c r="F2101" i="16"/>
  <c r="D2101" i="16"/>
  <c r="G2102" i="16" l="1"/>
  <c r="F2102" i="16"/>
  <c r="D2102" i="16"/>
  <c r="S2103" i="16"/>
  <c r="A2103" i="16"/>
  <c r="S2104" i="16" l="1"/>
  <c r="A2104" i="16"/>
  <c r="D2103" i="16"/>
  <c r="G2103" i="16"/>
  <c r="F2103" i="16"/>
  <c r="F2104" i="16" l="1"/>
  <c r="G2104" i="16"/>
  <c r="D2104" i="16"/>
  <c r="S2105" i="16"/>
  <c r="A2105" i="16"/>
  <c r="A2106" i="16" l="1"/>
  <c r="S2106" i="16"/>
  <c r="D2105" i="16"/>
  <c r="G2105" i="16"/>
  <c r="F2105" i="16"/>
  <c r="F2106" i="16" l="1"/>
  <c r="G2106" i="16"/>
  <c r="D2106" i="16"/>
  <c r="S2107" i="16"/>
  <c r="A2107" i="16"/>
  <c r="F2107" i="16" l="1"/>
  <c r="G2107" i="16"/>
  <c r="D2107" i="16"/>
  <c r="S2108" i="16"/>
  <c r="A2108" i="16"/>
  <c r="D2108" i="16" l="1"/>
  <c r="F2108" i="16"/>
  <c r="G2108" i="16"/>
  <c r="S2109" i="16"/>
  <c r="A2109" i="16"/>
  <c r="F2109" i="16" l="1"/>
  <c r="D2109" i="16"/>
  <c r="G2109" i="16"/>
  <c r="A2110" i="16"/>
  <c r="S2110" i="16"/>
  <c r="S2111" i="16" l="1"/>
  <c r="A2111" i="16"/>
  <c r="D2110" i="16"/>
  <c r="G2110" i="16"/>
  <c r="F2110" i="16"/>
  <c r="G2111" i="16" l="1"/>
  <c r="F2111" i="16"/>
  <c r="D2111" i="16"/>
  <c r="S2112" i="16"/>
  <c r="A2112" i="16"/>
  <c r="S2113" i="16" l="1"/>
  <c r="A2113" i="16"/>
  <c r="F2112" i="16"/>
  <c r="G2112" i="16"/>
  <c r="D2112" i="16"/>
  <c r="D2113" i="16" l="1"/>
  <c r="F2113" i="16"/>
  <c r="G2113" i="16"/>
  <c r="S2114" i="16"/>
  <c r="A2114" i="16"/>
  <c r="S2115" i="16" l="1"/>
  <c r="A2115" i="16"/>
  <c r="G2114" i="16"/>
  <c r="F2114" i="16"/>
  <c r="D2114" i="16"/>
  <c r="F2115" i="16" l="1"/>
  <c r="D2115" i="16"/>
  <c r="G2115" i="16"/>
  <c r="S2116" i="16"/>
  <c r="A2116" i="16"/>
  <c r="F2116" i="16" l="1"/>
  <c r="D2116" i="16"/>
  <c r="G2116" i="16"/>
  <c r="S2117" i="16"/>
  <c r="A2117" i="16"/>
  <c r="S2118" i="16" l="1"/>
  <c r="A2118" i="16"/>
  <c r="F2117" i="16"/>
  <c r="G2117" i="16"/>
  <c r="D2117" i="16"/>
  <c r="D2118" i="16" l="1"/>
  <c r="G2118" i="16"/>
  <c r="F2118" i="16"/>
  <c r="S2119" i="16"/>
  <c r="A2119" i="16"/>
  <c r="S2120" i="16" l="1"/>
  <c r="A2120" i="16"/>
  <c r="F2119" i="16"/>
  <c r="D2119" i="16"/>
  <c r="G2119" i="16"/>
  <c r="G2120" i="16" l="1"/>
  <c r="F2120" i="16"/>
  <c r="D2120" i="16"/>
  <c r="S2121" i="16"/>
  <c r="A2121" i="16"/>
  <c r="S2122" i="16" l="1"/>
  <c r="A2122" i="16"/>
  <c r="F2121" i="16"/>
  <c r="G2121" i="16"/>
  <c r="D2121" i="16"/>
  <c r="D2122" i="16" l="1"/>
  <c r="G2122" i="16"/>
  <c r="F2122" i="16"/>
  <c r="S2123" i="16"/>
  <c r="A2123" i="16"/>
  <c r="D2123" i="16" l="1"/>
  <c r="G2123" i="16"/>
  <c r="F2123" i="16"/>
  <c r="S2124" i="16"/>
  <c r="A2124" i="16"/>
  <c r="G2124" i="16" l="1"/>
  <c r="F2124" i="16"/>
  <c r="D2124" i="16"/>
  <c r="S2125" i="16"/>
  <c r="A2125" i="16"/>
  <c r="S2126" i="16" l="1"/>
  <c r="A2126" i="16"/>
  <c r="F2125" i="16"/>
  <c r="D2125" i="16"/>
  <c r="G2125" i="16"/>
  <c r="F2126" i="16" l="1"/>
  <c r="D2126" i="16"/>
  <c r="G2126" i="16"/>
  <c r="S2127" i="16"/>
  <c r="A2127" i="16"/>
  <c r="S2128" i="16" l="1"/>
  <c r="A2128" i="16"/>
  <c r="D2127" i="16"/>
  <c r="F2127" i="16"/>
  <c r="G2127" i="16"/>
  <c r="D2128" i="16" l="1"/>
  <c r="F2128" i="16"/>
  <c r="G2128" i="16"/>
  <c r="S2129" i="16"/>
  <c r="A2129" i="16"/>
  <c r="G2129" i="16" l="1"/>
  <c r="F2129" i="16"/>
  <c r="D2129" i="16"/>
  <c r="A2130" i="16"/>
  <c r="S2130" i="16"/>
  <c r="S2131" i="16" l="1"/>
  <c r="A2131" i="16"/>
  <c r="G2130" i="16"/>
  <c r="F2130" i="16"/>
  <c r="D2130" i="16"/>
  <c r="G2131" i="16" l="1"/>
  <c r="F2131" i="16"/>
  <c r="D2131" i="16"/>
  <c r="S2132" i="16"/>
  <c r="A2132" i="16"/>
  <c r="D2132" i="16" l="1"/>
  <c r="G2132" i="16"/>
  <c r="F2132" i="16"/>
  <c r="S2133" i="16"/>
  <c r="A2133" i="16"/>
  <c r="S2134" i="16" l="1"/>
  <c r="A2134" i="16"/>
  <c r="G2133" i="16"/>
  <c r="F2133" i="16"/>
  <c r="D2133" i="16"/>
  <c r="G2134" i="16" l="1"/>
  <c r="F2134" i="16"/>
  <c r="D2134" i="16"/>
  <c r="A2135" i="16"/>
  <c r="S2135" i="16"/>
  <c r="G2135" i="16" l="1"/>
  <c r="F2135" i="16"/>
  <c r="D2135" i="16"/>
  <c r="A2136" i="16"/>
  <c r="S2136" i="16"/>
  <c r="S2137" i="16" l="1"/>
  <c r="A2137" i="16"/>
  <c r="D2136" i="16"/>
  <c r="G2136" i="16"/>
  <c r="F2136" i="16"/>
  <c r="F2137" i="16" l="1"/>
  <c r="D2137" i="16"/>
  <c r="G2137" i="16"/>
  <c r="S2138" i="16"/>
  <c r="A2138" i="16"/>
  <c r="S2139" i="16" l="1"/>
  <c r="A2139" i="16"/>
  <c r="D2138" i="16"/>
  <c r="G2138" i="16"/>
  <c r="F2138" i="16"/>
  <c r="F2139" i="16" l="1"/>
  <c r="G2139" i="16"/>
  <c r="D2139" i="16"/>
  <c r="A2140" i="16"/>
  <c r="S2140" i="16"/>
  <c r="F2140" i="16" l="1"/>
  <c r="D2140" i="16"/>
  <c r="G2140" i="16"/>
  <c r="S2141" i="16"/>
  <c r="A2141" i="16"/>
  <c r="G2141" i="16" l="1"/>
  <c r="F2141" i="16"/>
  <c r="D2141" i="16"/>
  <c r="S2142" i="16"/>
  <c r="A2142" i="16"/>
  <c r="D2142" i="16" l="1"/>
  <c r="G2142" i="16"/>
  <c r="F2142" i="16"/>
  <c r="S2143" i="16"/>
  <c r="A2143" i="16"/>
  <c r="S2144" i="16" l="1"/>
  <c r="A2144" i="16"/>
  <c r="G2143" i="16"/>
  <c r="F2143" i="16"/>
  <c r="D2143" i="16"/>
  <c r="F2144" i="16" l="1"/>
  <c r="D2144" i="16"/>
  <c r="G2144" i="16"/>
  <c r="S2145" i="16"/>
  <c r="A2145" i="16"/>
  <c r="S2146" i="16" l="1"/>
  <c r="A2146" i="16"/>
  <c r="G2145" i="16"/>
  <c r="D2145" i="16"/>
  <c r="F2145" i="16"/>
  <c r="A2147" i="16" l="1"/>
  <c r="S2147" i="16"/>
  <c r="G2146" i="16"/>
  <c r="D2146" i="16"/>
  <c r="F2146" i="16"/>
  <c r="A2148" i="16" l="1"/>
  <c r="S2148" i="16"/>
  <c r="F2147" i="16"/>
  <c r="D2147" i="16"/>
  <c r="G2147" i="16"/>
  <c r="F2148" i="16" l="1"/>
  <c r="D2148" i="16"/>
  <c r="G2148" i="16"/>
  <c r="S2149" i="16"/>
  <c r="A2149" i="16"/>
  <c r="S2150" i="16" l="1"/>
  <c r="A2150" i="16"/>
  <c r="F2149" i="16"/>
  <c r="G2149" i="16"/>
  <c r="D2149" i="16"/>
  <c r="D2150" i="16" l="1"/>
  <c r="G2150" i="16"/>
  <c r="F2150" i="16"/>
  <c r="S2151" i="16"/>
  <c r="A2151" i="16"/>
  <c r="D2151" i="16" l="1"/>
  <c r="F2151" i="16"/>
  <c r="G2151" i="16"/>
  <c r="S2152" i="16"/>
  <c r="A2152" i="16"/>
  <c r="F2152" i="16" l="1"/>
  <c r="G2152" i="16"/>
  <c r="D2152" i="16"/>
  <c r="S2153" i="16"/>
  <c r="A2153" i="16"/>
  <c r="S2154" i="16" l="1"/>
  <c r="A2154" i="16"/>
  <c r="F2153" i="16"/>
  <c r="D2153" i="16"/>
  <c r="G2153" i="16"/>
  <c r="G2154" i="16" l="1"/>
  <c r="D2154" i="16"/>
  <c r="F2154" i="16"/>
  <c r="S2155" i="16"/>
  <c r="A2155" i="16"/>
  <c r="S2156" i="16" l="1"/>
  <c r="A2156" i="16"/>
  <c r="D2155" i="16"/>
  <c r="F2155" i="16"/>
  <c r="G2155" i="16"/>
  <c r="D2156" i="16" l="1"/>
  <c r="G2156" i="16"/>
  <c r="F2156" i="16"/>
  <c r="S2157" i="16"/>
  <c r="A2157" i="16"/>
  <c r="F2157" i="16" l="1"/>
  <c r="D2157" i="16"/>
  <c r="G2157" i="16"/>
  <c r="S2158" i="16"/>
  <c r="A2158" i="16"/>
  <c r="F2158" i="16" l="1"/>
  <c r="D2158" i="16"/>
  <c r="G2158" i="16"/>
  <c r="S2159" i="16"/>
  <c r="A2159" i="16"/>
  <c r="G2159" i="16" l="1"/>
  <c r="F2159" i="16"/>
  <c r="D2159" i="16"/>
  <c r="S2160" i="16"/>
  <c r="A2160" i="16"/>
  <c r="F2160" i="16" l="1"/>
  <c r="D2160" i="16"/>
  <c r="G2160" i="16"/>
  <c r="S2161" i="16"/>
  <c r="A2161" i="16"/>
  <c r="S2162" i="16" l="1"/>
  <c r="A2162" i="16"/>
  <c r="D2161" i="16"/>
  <c r="G2161" i="16"/>
  <c r="F2161" i="16"/>
  <c r="D2162" i="16" l="1"/>
  <c r="G2162" i="16"/>
  <c r="F2162" i="16"/>
  <c r="S2163" i="16"/>
  <c r="A2163" i="16"/>
  <c r="A2164" i="16" l="1"/>
  <c r="S2164" i="16"/>
  <c r="G2163" i="16"/>
  <c r="F2163" i="16"/>
  <c r="D2163" i="16"/>
  <c r="F2164" i="16" l="1"/>
  <c r="G2164" i="16"/>
  <c r="D2164" i="16"/>
  <c r="A2165" i="16"/>
  <c r="S2165" i="16"/>
  <c r="A2166" i="16" l="1"/>
  <c r="S2166" i="16"/>
  <c r="F2165" i="16"/>
  <c r="D2165" i="16"/>
  <c r="G2165" i="16"/>
  <c r="D2166" i="16" l="1"/>
  <c r="G2166" i="16"/>
  <c r="F2166" i="16"/>
  <c r="S2167" i="16"/>
  <c r="A2167" i="16"/>
  <c r="F2167" i="16" l="1"/>
  <c r="G2167" i="16"/>
  <c r="D2167" i="16"/>
  <c r="S2168" i="16"/>
  <c r="A2168" i="16"/>
  <c r="F2168" i="16" l="1"/>
  <c r="D2168" i="16"/>
  <c r="G2168" i="16"/>
  <c r="S2169" i="16"/>
  <c r="A2169" i="16"/>
  <c r="G2169" i="16" l="1"/>
  <c r="F2169" i="16"/>
  <c r="D2169" i="16"/>
  <c r="S2170" i="16"/>
  <c r="A2170" i="16"/>
  <c r="S2171" i="16" l="1"/>
  <c r="A2171" i="16"/>
  <c r="D2170" i="16"/>
  <c r="G2170" i="16"/>
  <c r="F2170" i="16"/>
  <c r="D2171" i="16" l="1"/>
  <c r="F2171" i="16"/>
  <c r="G2171" i="16"/>
  <c r="S2172" i="16"/>
  <c r="A2172" i="16"/>
  <c r="S2173" i="16" l="1"/>
  <c r="A2173" i="16"/>
  <c r="F2172" i="16"/>
  <c r="D2172" i="16"/>
  <c r="G2172" i="16"/>
  <c r="S2174" i="16" l="1"/>
  <c r="A2174" i="16"/>
  <c r="G2173" i="16"/>
  <c r="D2173" i="16"/>
  <c r="F2173" i="16"/>
  <c r="F2174" i="16" l="1"/>
  <c r="G2174" i="16"/>
  <c r="D2174" i="16"/>
  <c r="S2175" i="16"/>
  <c r="A2175" i="16"/>
  <c r="S2176" i="16" l="1"/>
  <c r="A2176" i="16"/>
  <c r="G2175" i="16"/>
  <c r="D2175" i="16"/>
  <c r="F2175" i="16"/>
  <c r="F2176" i="16" l="1"/>
  <c r="D2176" i="16"/>
  <c r="G2176" i="16"/>
  <c r="A2177" i="16"/>
  <c r="S2177" i="16"/>
  <c r="A2178" i="16" l="1"/>
  <c r="S2178" i="16"/>
  <c r="F2177" i="16"/>
  <c r="G2177" i="16"/>
  <c r="D2177" i="16"/>
  <c r="F2178" i="16" l="1"/>
  <c r="D2178" i="16"/>
  <c r="G2178" i="16"/>
  <c r="A2179" i="16"/>
  <c r="S2179" i="16"/>
  <c r="A2180" i="16" l="1"/>
  <c r="S2180" i="16"/>
  <c r="D2179" i="16"/>
  <c r="G2179" i="16"/>
  <c r="F2179" i="16"/>
  <c r="F2180" i="16" l="1"/>
  <c r="D2180" i="16"/>
  <c r="G2180" i="16"/>
  <c r="S2181" i="16"/>
  <c r="A2181" i="16"/>
  <c r="D2181" i="16" l="1"/>
  <c r="G2181" i="16"/>
  <c r="F2181" i="16"/>
  <c r="A2182" i="16"/>
  <c r="S2182" i="16"/>
  <c r="D2182" i="16" l="1"/>
  <c r="G2182" i="16"/>
  <c r="F2182" i="16"/>
  <c r="S2183" i="16"/>
  <c r="A2183" i="16"/>
  <c r="S2184" i="16" l="1"/>
  <c r="A2184" i="16"/>
  <c r="D2183" i="16"/>
  <c r="F2183" i="16"/>
  <c r="G2183" i="16"/>
  <c r="G2184" i="16" l="1"/>
  <c r="D2184" i="16"/>
  <c r="F2184" i="16"/>
  <c r="S2185" i="16"/>
  <c r="A2185" i="16"/>
  <c r="F2185" i="16" l="1"/>
  <c r="D2185" i="16"/>
  <c r="G2185" i="16"/>
  <c r="S2186" i="16"/>
  <c r="A2186" i="16"/>
  <c r="G2186" i="16" l="1"/>
  <c r="F2186" i="16"/>
  <c r="D2186" i="16"/>
  <c r="S2187" i="16"/>
  <c r="A2187" i="16"/>
  <c r="F2187" i="16" l="1"/>
  <c r="G2187" i="16"/>
  <c r="D2187" i="16"/>
  <c r="S2188" i="16"/>
  <c r="A2188" i="16"/>
  <c r="F2188" i="16" l="1"/>
  <c r="G2188" i="16"/>
  <c r="D2188" i="16"/>
  <c r="S2189" i="16"/>
  <c r="A2189" i="16"/>
  <c r="S2190" i="16" l="1"/>
  <c r="A2190" i="16"/>
  <c r="G2189" i="16"/>
  <c r="D2189" i="16"/>
  <c r="F2189" i="16"/>
  <c r="F2190" i="16" l="1"/>
  <c r="D2190" i="16"/>
  <c r="G2190" i="16"/>
  <c r="S2191" i="16"/>
  <c r="A2191" i="16"/>
  <c r="S2192" i="16" l="1"/>
  <c r="A2192" i="16"/>
  <c r="G2191" i="16"/>
  <c r="F2191" i="16"/>
  <c r="D2191" i="16"/>
  <c r="D2192" i="16" l="1"/>
  <c r="G2192" i="16"/>
  <c r="F2192" i="16"/>
  <c r="S2193" i="16"/>
  <c r="A2193" i="16"/>
  <c r="G2193" i="16" l="1"/>
  <c r="F2193" i="16"/>
  <c r="D2193" i="16"/>
  <c r="A2194" i="16"/>
  <c r="S2194" i="16"/>
  <c r="S2195" i="16" l="1"/>
  <c r="A2195" i="16"/>
  <c r="F2194" i="16"/>
  <c r="G2194" i="16"/>
  <c r="D2194" i="16"/>
  <c r="F2195" i="16" l="1"/>
  <c r="G2195" i="16"/>
  <c r="D2195" i="16"/>
  <c r="S2196" i="16"/>
  <c r="A2196" i="16"/>
  <c r="D2196" i="16" l="1"/>
  <c r="F2196" i="16"/>
  <c r="G2196" i="16"/>
  <c r="S2197" i="16"/>
  <c r="A2197" i="16"/>
  <c r="D2197" i="16" l="1"/>
  <c r="G2197" i="16"/>
  <c r="F2197" i="16"/>
  <c r="S2198" i="16"/>
  <c r="A2198" i="16"/>
  <c r="A2199" i="16" l="1"/>
  <c r="S2199" i="16"/>
  <c r="D2198" i="16"/>
  <c r="G2198" i="16"/>
  <c r="F2198" i="16"/>
  <c r="G2199" i="16" l="1"/>
  <c r="F2199" i="16"/>
  <c r="D2199" i="16"/>
  <c r="S2200" i="16"/>
  <c r="A2200" i="16"/>
  <c r="G2200" i="16" l="1"/>
  <c r="D2200" i="16"/>
  <c r="F2200" i="16"/>
  <c r="S2201" i="16"/>
  <c r="A2201" i="16"/>
  <c r="S2202" i="16" l="1"/>
  <c r="A2202" i="16"/>
  <c r="F2201" i="16"/>
  <c r="D2201" i="16"/>
  <c r="G2201" i="16"/>
  <c r="D2202" i="16" l="1"/>
  <c r="F2202" i="16"/>
  <c r="G2202" i="16"/>
  <c r="A2203" i="16"/>
  <c r="S2203" i="16"/>
  <c r="S2204" i="16" l="1"/>
  <c r="A2204" i="16"/>
  <c r="G2203" i="16"/>
  <c r="F2203" i="16"/>
  <c r="D2203" i="16"/>
  <c r="F2204" i="16" l="1"/>
  <c r="G2204" i="16"/>
  <c r="D2204" i="16"/>
  <c r="S2205" i="16"/>
  <c r="A2205" i="16"/>
  <c r="G2205" i="16" l="1"/>
  <c r="D2205" i="16"/>
  <c r="F2205" i="16"/>
  <c r="S2206" i="16"/>
  <c r="A2206" i="16"/>
  <c r="F2206" i="16" l="1"/>
  <c r="G2206" i="16"/>
  <c r="D2206" i="16"/>
  <c r="S2207" i="16"/>
  <c r="A2207" i="16"/>
  <c r="S2208" i="16" l="1"/>
  <c r="A2208" i="16"/>
  <c r="F2207" i="16"/>
  <c r="G2207" i="16"/>
  <c r="D2207" i="16"/>
  <c r="S2209" i="16" l="1"/>
  <c r="A2209" i="16"/>
  <c r="F2208" i="16"/>
  <c r="G2208" i="16"/>
  <c r="D2208" i="16"/>
  <c r="F2209" i="16" l="1"/>
  <c r="D2209" i="16"/>
  <c r="G2209" i="16"/>
  <c r="S2210" i="16"/>
  <c r="A2210" i="16"/>
  <c r="S2211" i="16" l="1"/>
  <c r="A2211" i="16"/>
  <c r="G2210" i="16"/>
  <c r="F2210" i="16"/>
  <c r="D2210" i="16"/>
  <c r="G2211" i="16" l="1"/>
  <c r="D2211" i="16"/>
  <c r="F2211" i="16"/>
  <c r="S2212" i="16"/>
  <c r="A2212" i="16"/>
  <c r="S2213" i="16" l="1"/>
  <c r="A2213" i="16"/>
  <c r="F2212" i="16"/>
  <c r="G2212" i="16"/>
  <c r="D2212" i="16"/>
  <c r="F2213" i="16" l="1"/>
  <c r="D2213" i="16"/>
  <c r="G2213" i="16"/>
  <c r="S2214" i="16"/>
  <c r="A2214" i="16"/>
  <c r="A2215" i="16" l="1"/>
  <c r="S2215" i="16"/>
  <c r="D2214" i="16"/>
  <c r="G2214" i="16"/>
  <c r="F2214" i="16"/>
  <c r="F2215" i="16" l="1"/>
  <c r="D2215" i="16"/>
  <c r="G2215" i="16"/>
  <c r="A2216" i="16"/>
  <c r="S2216" i="16"/>
  <c r="G2216" i="16" l="1"/>
  <c r="F2216" i="16"/>
  <c r="D2216" i="16"/>
  <c r="S2217" i="16"/>
  <c r="A2217" i="16"/>
  <c r="F2217" i="16" l="1"/>
  <c r="G2217" i="16"/>
  <c r="D2217" i="16"/>
  <c r="S2218" i="16"/>
  <c r="A2218" i="16"/>
  <c r="A2219" i="16" l="1"/>
  <c r="S2219" i="16"/>
  <c r="D2218" i="16"/>
  <c r="F2218" i="16"/>
  <c r="G2218" i="16"/>
  <c r="S2220" i="16" l="1"/>
  <c r="A2220" i="16"/>
  <c r="D2219" i="16"/>
  <c r="F2219" i="16"/>
  <c r="G2219" i="16"/>
  <c r="S2221" i="16" l="1"/>
  <c r="A2221" i="16"/>
  <c r="D2220" i="16"/>
  <c r="F2220" i="16"/>
  <c r="G2220" i="16"/>
  <c r="D2221" i="16" l="1"/>
  <c r="F2221" i="16"/>
  <c r="G2221" i="16"/>
  <c r="S2222" i="16"/>
  <c r="A2222" i="16"/>
  <c r="S2223" i="16" l="1"/>
  <c r="A2223" i="16"/>
  <c r="G2222" i="16"/>
  <c r="D2222" i="16"/>
  <c r="F2222" i="16"/>
  <c r="G2223" i="16" l="1"/>
  <c r="D2223" i="16"/>
  <c r="F2223" i="16"/>
  <c r="S2224" i="16"/>
  <c r="A2224" i="16"/>
  <c r="G2224" i="16" l="1"/>
  <c r="F2224" i="16"/>
  <c r="D2224" i="16"/>
  <c r="S2225" i="16"/>
  <c r="A2225" i="16"/>
  <c r="G2225" i="16" l="1"/>
  <c r="F2225" i="16"/>
  <c r="D2225" i="16"/>
  <c r="S2226" i="16"/>
  <c r="A2226" i="16"/>
  <c r="S2227" i="16" l="1"/>
  <c r="A2227" i="16"/>
  <c r="G2226" i="16"/>
  <c r="F2226" i="16"/>
  <c r="D2226" i="16"/>
  <c r="G2227" i="16" l="1"/>
  <c r="D2227" i="16"/>
  <c r="F2227" i="16"/>
  <c r="S2228" i="16"/>
  <c r="A2228" i="16"/>
  <c r="G2228" i="16" l="1"/>
  <c r="F2228" i="16"/>
  <c r="D2228" i="16"/>
  <c r="A2229" i="16"/>
  <c r="S2229" i="16"/>
  <c r="S2230" i="16" l="1"/>
  <c r="A2230" i="16"/>
  <c r="G2229" i="16"/>
  <c r="D2229" i="16"/>
  <c r="F2229" i="16"/>
  <c r="D2230" i="16" l="1"/>
  <c r="G2230" i="16"/>
  <c r="F2230" i="16"/>
  <c r="A2231" i="16"/>
  <c r="S2231" i="16"/>
  <c r="D2231" i="16" l="1"/>
  <c r="F2231" i="16"/>
  <c r="G2231" i="16"/>
  <c r="A2232" i="16"/>
  <c r="S2232" i="16"/>
  <c r="S2233" i="16" l="1"/>
  <c r="A2233" i="16"/>
  <c r="F2232" i="16"/>
  <c r="D2232" i="16"/>
  <c r="G2232" i="16"/>
  <c r="G2233" i="16" l="1"/>
  <c r="F2233" i="16"/>
  <c r="D2233" i="16"/>
  <c r="A2234" i="16"/>
  <c r="S2234" i="16"/>
  <c r="S2235" i="16" l="1"/>
  <c r="A2235" i="16"/>
  <c r="D2234" i="16"/>
  <c r="G2234" i="16"/>
  <c r="F2234" i="16"/>
  <c r="D2235" i="16" l="1"/>
  <c r="G2235" i="16"/>
  <c r="F2235" i="16"/>
  <c r="S2236" i="16"/>
  <c r="A2236" i="16"/>
  <c r="F2236" i="16" l="1"/>
  <c r="D2236" i="16"/>
  <c r="G2236" i="16"/>
  <c r="S2237" i="16"/>
  <c r="A2237" i="16"/>
  <c r="G2237" i="16" l="1"/>
  <c r="F2237" i="16"/>
  <c r="D2237" i="16"/>
  <c r="S2238" i="16"/>
  <c r="A2238" i="16"/>
  <c r="S2239" i="16" l="1"/>
  <c r="A2239" i="16"/>
  <c r="D2238" i="16"/>
  <c r="F2238" i="16"/>
  <c r="G2238" i="16"/>
  <c r="G2239" i="16" l="1"/>
  <c r="D2239" i="16"/>
  <c r="F2239" i="16"/>
  <c r="S2240" i="16"/>
  <c r="A2240" i="16"/>
  <c r="S2241" i="16" l="1"/>
  <c r="A2241" i="16"/>
  <c r="D2240" i="16"/>
  <c r="G2240" i="16"/>
  <c r="F2240" i="16"/>
  <c r="S2242" i="16" l="1"/>
  <c r="A2242" i="16"/>
  <c r="F2241" i="16"/>
  <c r="D2241" i="16"/>
  <c r="G2241" i="16"/>
  <c r="D2242" i="16" l="1"/>
  <c r="F2242" i="16"/>
  <c r="G2242" i="16"/>
  <c r="S2243" i="16"/>
  <c r="A2243" i="16"/>
  <c r="S2244" i="16" l="1"/>
  <c r="A2244" i="16"/>
  <c r="D2243" i="16"/>
  <c r="G2243" i="16"/>
  <c r="F2243" i="16"/>
  <c r="G2244" i="16" l="1"/>
  <c r="D2244" i="16"/>
  <c r="F2244" i="16"/>
  <c r="A2245" i="16"/>
  <c r="S2245" i="16"/>
  <c r="G2245" i="16" l="1"/>
  <c r="F2245" i="16"/>
  <c r="D2245" i="16"/>
  <c r="S2246" i="16"/>
  <c r="A2246" i="16"/>
  <c r="F2246" i="16" l="1"/>
  <c r="G2246" i="16"/>
  <c r="D2246" i="16"/>
  <c r="S2247" i="16"/>
  <c r="A2247" i="16"/>
  <c r="D2247" i="16" l="1"/>
  <c r="F2247" i="16"/>
  <c r="G2247" i="16"/>
  <c r="S2248" i="16"/>
  <c r="A2248" i="16"/>
  <c r="A2249" i="16" l="1"/>
  <c r="S2249" i="16"/>
  <c r="D2248" i="16"/>
  <c r="G2248" i="16"/>
  <c r="F2248" i="16"/>
  <c r="S2250" i="16" l="1"/>
  <c r="A2250" i="16"/>
  <c r="F2249" i="16"/>
  <c r="D2249" i="16"/>
  <c r="G2249" i="16"/>
  <c r="D2250" i="16" l="1"/>
  <c r="G2250" i="16"/>
  <c r="F2250" i="16"/>
  <c r="S2251" i="16"/>
  <c r="A2251" i="16"/>
  <c r="S2252" i="16" l="1"/>
  <c r="A2252" i="16"/>
  <c r="F2251" i="16"/>
  <c r="G2251" i="16"/>
  <c r="D2251" i="16"/>
  <c r="D2252" i="16" l="1"/>
  <c r="F2252" i="16"/>
  <c r="G2252" i="16"/>
  <c r="A2253" i="16"/>
  <c r="S2253" i="16"/>
  <c r="G2253" i="16" l="1"/>
  <c r="D2253" i="16"/>
  <c r="F2253" i="16"/>
  <c r="S2254" i="16"/>
  <c r="A2254" i="16"/>
  <c r="D2254" i="16" l="1"/>
  <c r="G2254" i="16"/>
  <c r="F2254" i="16"/>
  <c r="S2255" i="16"/>
  <c r="A2255" i="16"/>
  <c r="D2255" i="16" l="1"/>
  <c r="G2255" i="16"/>
  <c r="F2255" i="16"/>
  <c r="S2256" i="16"/>
  <c r="A2256" i="16"/>
  <c r="A2257" i="16" l="1"/>
  <c r="S2257" i="16"/>
  <c r="F2256" i="16"/>
  <c r="D2256" i="16"/>
  <c r="G2256" i="16"/>
  <c r="A2258" i="16" l="1"/>
  <c r="S2258" i="16"/>
  <c r="F2257" i="16"/>
  <c r="G2257" i="16"/>
  <c r="D2257" i="16"/>
  <c r="F2258" i="16" l="1"/>
  <c r="D2258" i="16"/>
  <c r="G2258" i="16"/>
  <c r="A2259" i="16"/>
  <c r="S2259" i="16"/>
  <c r="S2260" i="16" l="1"/>
  <c r="A2260" i="16"/>
  <c r="D2259" i="16"/>
  <c r="F2259" i="16"/>
  <c r="G2259" i="16"/>
  <c r="G2260" i="16" l="1"/>
  <c r="F2260" i="16"/>
  <c r="D2260" i="16"/>
  <c r="S2261" i="16"/>
  <c r="A2261" i="16"/>
  <c r="S2262" i="16" l="1"/>
  <c r="A2262" i="16"/>
  <c r="D2261" i="16"/>
  <c r="F2261" i="16"/>
  <c r="G2261" i="16"/>
  <c r="D2262" i="16" l="1"/>
  <c r="G2262" i="16"/>
  <c r="F2262" i="16"/>
  <c r="S2263" i="16"/>
  <c r="A2263" i="16"/>
  <c r="A2264" i="16" l="1"/>
  <c r="S2264" i="16"/>
  <c r="D2263" i="16"/>
  <c r="F2263" i="16"/>
  <c r="G2263" i="16"/>
  <c r="F2264" i="16" l="1"/>
  <c r="D2264" i="16"/>
  <c r="G2264" i="16"/>
  <c r="S2265" i="16"/>
  <c r="A2265" i="16"/>
  <c r="S2266" i="16" l="1"/>
  <c r="A2266" i="16"/>
  <c r="F2265" i="16"/>
  <c r="D2265" i="16"/>
  <c r="G2265" i="16"/>
  <c r="D2266" i="16" l="1"/>
  <c r="G2266" i="16"/>
  <c r="F2266" i="16"/>
  <c r="S2267" i="16"/>
  <c r="A2267" i="16"/>
  <c r="A2268" i="16" l="1"/>
  <c r="S2268" i="16"/>
  <c r="G2267" i="16"/>
  <c r="F2267" i="16"/>
  <c r="D2267" i="16"/>
  <c r="S2269" i="16" l="1"/>
  <c r="A2269" i="16"/>
  <c r="F2268" i="16"/>
  <c r="G2268" i="16"/>
  <c r="D2268" i="16"/>
  <c r="G2269" i="16" l="1"/>
  <c r="F2269" i="16"/>
  <c r="D2269" i="16"/>
  <c r="S2270" i="16"/>
  <c r="A2270" i="16"/>
  <c r="F2270" i="16" l="1"/>
  <c r="D2270" i="16"/>
  <c r="G2270" i="16"/>
  <c r="S2271" i="16"/>
  <c r="A2271" i="16"/>
  <c r="S2272" i="16" l="1"/>
  <c r="A2272" i="16"/>
  <c r="G2271" i="16"/>
  <c r="D2271" i="16"/>
  <c r="F2271" i="16"/>
  <c r="G2272" i="16" l="1"/>
  <c r="D2272" i="16"/>
  <c r="F2272" i="16"/>
  <c r="A2273" i="16"/>
  <c r="S2273" i="16"/>
  <c r="S2274" i="16" l="1"/>
  <c r="A2274" i="16"/>
  <c r="D2273" i="16"/>
  <c r="F2273" i="16"/>
  <c r="G2273" i="16"/>
  <c r="G2274" i="16" l="1"/>
  <c r="D2274" i="16"/>
  <c r="F2274" i="16"/>
  <c r="S2275" i="16"/>
  <c r="A2275" i="16"/>
  <c r="F2275" i="16" l="1"/>
  <c r="G2275" i="16"/>
  <c r="D2275" i="16"/>
  <c r="S2276" i="16"/>
  <c r="A2276" i="16"/>
  <c r="S2277" i="16" l="1"/>
  <c r="A2277" i="16"/>
  <c r="F2276" i="16"/>
  <c r="D2276" i="16"/>
  <c r="G2276" i="16"/>
  <c r="D2277" i="16" l="1"/>
  <c r="G2277" i="16"/>
  <c r="F2277" i="16"/>
  <c r="A2278" i="16"/>
  <c r="S2278" i="16"/>
  <c r="D2278" i="16" l="1"/>
  <c r="G2278" i="16"/>
  <c r="F2278" i="16"/>
  <c r="S2279" i="16"/>
  <c r="A2279" i="16"/>
  <c r="G2279" i="16" l="1"/>
  <c r="F2279" i="16"/>
  <c r="D2279" i="16"/>
  <c r="A2280" i="16"/>
  <c r="S2280" i="16"/>
  <c r="G2280" i="16" l="1"/>
  <c r="F2280" i="16"/>
  <c r="D2280" i="16"/>
  <c r="A2281" i="16"/>
  <c r="S2281" i="16"/>
  <c r="D2281" i="16" l="1"/>
  <c r="G2281" i="16"/>
  <c r="F2281" i="16"/>
  <c r="S2282" i="16"/>
  <c r="A2282" i="16"/>
  <c r="S2283" i="16" l="1"/>
  <c r="A2283" i="16"/>
  <c r="G2282" i="16"/>
  <c r="F2282" i="16"/>
  <c r="D2282" i="16"/>
  <c r="G2283" i="16" l="1"/>
  <c r="F2283" i="16"/>
  <c r="D2283" i="16"/>
  <c r="S2284" i="16"/>
  <c r="A2284" i="16"/>
  <c r="D2284" i="16" l="1"/>
  <c r="G2284" i="16"/>
  <c r="F2284" i="16"/>
  <c r="S2285" i="16"/>
  <c r="A2285" i="16"/>
  <c r="S2286" i="16" l="1"/>
  <c r="A2286" i="16"/>
  <c r="F2285" i="16"/>
  <c r="G2285" i="16"/>
  <c r="D2285" i="16"/>
  <c r="F2286" i="16" l="1"/>
  <c r="G2286" i="16"/>
  <c r="D2286" i="16"/>
  <c r="S2287" i="16"/>
  <c r="A2287" i="16"/>
  <c r="G2287" i="16" l="1"/>
  <c r="D2287" i="16"/>
  <c r="F2287" i="16"/>
  <c r="S2288" i="16"/>
  <c r="A2288" i="16"/>
  <c r="A2289" i="16" l="1"/>
  <c r="S2289" i="16"/>
  <c r="D2288" i="16"/>
  <c r="G2288" i="16"/>
  <c r="F2288" i="16"/>
  <c r="S2290" i="16" l="1"/>
  <c r="A2290" i="16"/>
  <c r="D2289" i="16"/>
  <c r="F2289" i="16"/>
  <c r="G2289" i="16"/>
  <c r="D2290" i="16" l="1"/>
  <c r="F2290" i="16"/>
  <c r="G2290" i="16"/>
  <c r="S2291" i="16"/>
  <c r="A2291" i="16"/>
  <c r="S2292" i="16" l="1"/>
  <c r="A2292" i="16"/>
  <c r="G2291" i="16"/>
  <c r="D2291" i="16"/>
  <c r="F2291" i="16"/>
  <c r="S2293" i="16" l="1"/>
  <c r="A2293" i="16"/>
  <c r="G2292" i="16"/>
  <c r="D2292" i="16"/>
  <c r="F2292" i="16"/>
  <c r="D2293" i="16" l="1"/>
  <c r="G2293" i="16"/>
  <c r="F2293" i="16"/>
  <c r="S2294" i="16"/>
  <c r="A2294" i="16"/>
  <c r="S2295" i="16" l="1"/>
  <c r="A2295" i="16"/>
  <c r="F2294" i="16"/>
  <c r="D2294" i="16"/>
  <c r="G2294" i="16"/>
  <c r="D2295" i="16" l="1"/>
  <c r="F2295" i="16"/>
  <c r="G2295" i="16"/>
  <c r="S2296" i="16"/>
  <c r="A2296" i="16"/>
  <c r="S2297" i="16" l="1"/>
  <c r="A2297" i="16"/>
  <c r="D2296" i="16"/>
  <c r="G2296" i="16"/>
  <c r="F2296" i="16"/>
  <c r="G2297" i="16" l="1"/>
  <c r="F2297" i="16"/>
  <c r="D2297" i="16"/>
  <c r="S2298" i="16"/>
  <c r="A2298" i="16"/>
  <c r="A2299" i="16" l="1"/>
  <c r="S2299" i="16"/>
  <c r="G2298" i="16"/>
  <c r="D2298" i="16"/>
  <c r="F2298" i="16"/>
  <c r="S2300" i="16" l="1"/>
  <c r="A2300" i="16"/>
  <c r="F2299" i="16"/>
  <c r="G2299" i="16"/>
  <c r="D2299" i="16"/>
  <c r="S2301" i="16" l="1"/>
  <c r="A2301" i="16"/>
  <c r="F2300" i="16"/>
  <c r="G2300" i="16"/>
  <c r="D2300" i="16"/>
  <c r="D2301" i="16" l="1"/>
  <c r="F2301" i="16"/>
  <c r="G2301" i="16"/>
  <c r="S2302" i="16"/>
  <c r="A2302" i="16"/>
  <c r="S2303" i="16" l="1"/>
  <c r="A2303" i="16"/>
  <c r="G2302" i="16"/>
  <c r="F2302" i="16"/>
  <c r="D2302" i="16"/>
  <c r="G2303" i="16" l="1"/>
  <c r="D2303" i="16"/>
  <c r="F2303" i="16"/>
  <c r="S2304" i="16"/>
  <c r="A2304" i="16"/>
  <c r="G2304" i="16" l="1"/>
  <c r="F2304" i="16"/>
  <c r="D2304" i="16"/>
  <c r="S2305" i="16"/>
  <c r="A2305" i="16"/>
  <c r="S2306" i="16" l="1"/>
  <c r="A2306" i="16"/>
  <c r="F2305" i="16"/>
  <c r="D2305" i="16"/>
  <c r="G2305" i="16"/>
  <c r="D2306" i="16" l="1"/>
  <c r="F2306" i="16"/>
  <c r="G2306" i="16"/>
  <c r="S2307" i="16"/>
  <c r="A2307" i="16"/>
  <c r="S2308" i="16" l="1"/>
  <c r="A2308" i="16"/>
  <c r="D2307" i="16"/>
  <c r="F2307" i="16"/>
  <c r="G2307" i="16"/>
  <c r="G2308" i="16" l="1"/>
  <c r="D2308" i="16"/>
  <c r="F2308" i="16"/>
  <c r="S2309" i="16"/>
  <c r="A2309" i="16"/>
  <c r="S2310" i="16" l="1"/>
  <c r="A2310" i="16"/>
  <c r="D2309" i="16"/>
  <c r="G2309" i="16"/>
  <c r="F2309" i="16"/>
  <c r="S2311" i="16" l="1"/>
  <c r="A2311" i="16"/>
  <c r="D2310" i="16"/>
  <c r="F2310" i="16"/>
  <c r="G2310" i="16"/>
  <c r="F2311" i="16" l="1"/>
  <c r="D2311" i="16"/>
  <c r="G2311" i="16"/>
  <c r="S2312" i="16"/>
  <c r="A2312" i="16"/>
  <c r="G2312" i="16" l="1"/>
  <c r="D2312" i="16"/>
  <c r="F2312" i="16"/>
  <c r="S2313" i="16"/>
  <c r="A2313" i="16"/>
  <c r="D2313" i="16" l="1"/>
  <c r="F2313" i="16"/>
  <c r="G2313" i="16"/>
  <c r="S2314" i="16"/>
  <c r="A2314" i="16"/>
  <c r="S2315" i="16" l="1"/>
  <c r="A2315" i="16"/>
  <c r="D2314" i="16"/>
  <c r="G2314" i="16"/>
  <c r="F2314" i="16"/>
  <c r="F2315" i="16" l="1"/>
  <c r="G2315" i="16"/>
  <c r="D2315" i="16"/>
  <c r="S2316" i="16"/>
  <c r="A2316" i="16"/>
  <c r="F2316" i="16" l="1"/>
  <c r="D2316" i="16"/>
  <c r="G2316" i="16"/>
  <c r="A2317" i="16"/>
  <c r="S2317" i="16"/>
  <c r="S2318" i="16" l="1"/>
  <c r="A2318" i="16"/>
  <c r="F2317" i="16"/>
  <c r="D2317" i="16"/>
  <c r="G2317" i="16"/>
  <c r="F2318" i="16" l="1"/>
  <c r="D2318" i="16"/>
  <c r="G2318" i="16"/>
  <c r="A2319" i="16"/>
  <c r="S2319" i="16"/>
  <c r="S2320" i="16" l="1"/>
  <c r="A2320" i="16"/>
  <c r="F2319" i="16"/>
  <c r="D2319" i="16"/>
  <c r="G2319" i="16"/>
  <c r="G2320" i="16" l="1"/>
  <c r="F2320" i="16"/>
  <c r="D2320" i="16"/>
  <c r="S2321" i="16"/>
  <c r="A2321" i="16"/>
  <c r="S2322" i="16" l="1"/>
  <c r="A2322" i="16"/>
  <c r="F2321" i="16"/>
  <c r="D2321" i="16"/>
  <c r="G2321" i="16"/>
  <c r="D2322" i="16" l="1"/>
  <c r="G2322" i="16"/>
  <c r="F2322" i="16"/>
  <c r="S2323" i="16"/>
  <c r="A2323" i="16"/>
  <c r="A2324" i="16" l="1"/>
  <c r="S2324" i="16"/>
  <c r="G2323" i="16"/>
  <c r="F2323" i="16"/>
  <c r="D2323" i="16"/>
  <c r="G2324" i="16" l="1"/>
  <c r="F2324" i="16"/>
  <c r="D2324" i="16"/>
  <c r="S2325" i="16"/>
  <c r="A2325" i="16"/>
  <c r="A2326" i="16" l="1"/>
  <c r="S2326" i="16"/>
  <c r="F2325" i="16"/>
  <c r="G2325" i="16"/>
  <c r="D2325" i="16"/>
  <c r="G2326" i="16" l="1"/>
  <c r="D2326" i="16"/>
  <c r="F2326" i="16"/>
  <c r="S2327" i="16"/>
  <c r="A2327" i="16"/>
  <c r="G2327" i="16" l="1"/>
  <c r="F2327" i="16"/>
  <c r="D2327" i="16"/>
  <c r="S2328" i="16"/>
  <c r="A2328" i="16"/>
  <c r="S2329" i="16" l="1"/>
  <c r="A2329" i="16"/>
  <c r="F2328" i="16"/>
  <c r="D2328" i="16"/>
  <c r="G2328" i="16"/>
  <c r="G2329" i="16" l="1"/>
  <c r="F2329" i="16"/>
  <c r="D2329" i="16"/>
  <c r="A2330" i="16"/>
  <c r="S2330" i="16"/>
  <c r="S2331" i="16" l="1"/>
  <c r="A2331" i="16"/>
  <c r="G2330" i="16"/>
  <c r="D2330" i="16"/>
  <c r="F2330" i="16"/>
  <c r="F2331" i="16" l="1"/>
  <c r="D2331" i="16"/>
  <c r="G2331" i="16"/>
  <c r="A2332" i="16"/>
  <c r="S2332" i="16"/>
  <c r="A2333" i="16" l="1"/>
  <c r="S2333" i="16"/>
  <c r="F2332" i="16"/>
  <c r="G2332" i="16"/>
  <c r="D2332" i="16"/>
  <c r="D2333" i="16" l="1"/>
  <c r="G2333" i="16"/>
  <c r="F2333" i="16"/>
  <c r="S2334" i="16"/>
  <c r="A2334" i="16"/>
  <c r="D2334" i="16" l="1"/>
  <c r="F2334" i="16"/>
  <c r="G2334" i="16"/>
  <c r="S2335" i="16"/>
  <c r="A2335" i="16"/>
  <c r="S2336" i="16" l="1"/>
  <c r="A2336" i="16"/>
  <c r="D2335" i="16"/>
  <c r="G2335" i="16"/>
  <c r="F2335" i="16"/>
  <c r="G2336" i="16" l="1"/>
  <c r="D2336" i="16"/>
  <c r="F2336" i="16"/>
  <c r="S2337" i="16"/>
  <c r="A2337" i="16"/>
  <c r="S2338" i="16" l="1"/>
  <c r="A2338" i="16"/>
  <c r="D2337" i="16"/>
  <c r="F2337" i="16"/>
  <c r="G2337" i="16"/>
  <c r="S2339" i="16" l="1"/>
  <c r="A2339" i="16"/>
  <c r="D2338" i="16"/>
  <c r="F2338" i="16"/>
  <c r="G2338" i="16"/>
  <c r="D2339" i="16" l="1"/>
  <c r="G2339" i="16"/>
  <c r="F2339" i="16"/>
  <c r="S2340" i="16"/>
  <c r="A2340" i="16"/>
  <c r="S2341" i="16" l="1"/>
  <c r="A2341" i="16"/>
  <c r="F2340" i="16"/>
  <c r="G2340" i="16"/>
  <c r="D2340" i="16"/>
  <c r="D2341" i="16" l="1"/>
  <c r="F2341" i="16"/>
  <c r="G2341" i="16"/>
  <c r="S2342" i="16"/>
  <c r="A2342" i="16"/>
  <c r="F2342" i="16" l="1"/>
  <c r="D2342" i="16"/>
  <c r="G2342" i="16"/>
  <c r="A2343" i="16"/>
  <c r="S2343" i="16"/>
  <c r="D2343" i="16" l="1"/>
  <c r="G2343" i="16"/>
  <c r="F2343" i="16"/>
  <c r="S2344" i="16"/>
  <c r="A2344" i="16"/>
  <c r="S2345" i="16" l="1"/>
  <c r="A2345" i="16"/>
  <c r="G2344" i="16"/>
  <c r="F2344" i="16"/>
  <c r="D2344" i="16"/>
  <c r="G2345" i="16" l="1"/>
  <c r="D2345" i="16"/>
  <c r="F2345" i="16"/>
  <c r="A2346" i="16"/>
  <c r="S2346" i="16"/>
  <c r="S2347" i="16" l="1"/>
  <c r="A2347" i="16"/>
  <c r="G2346" i="16"/>
  <c r="F2346" i="16"/>
  <c r="D2346" i="16"/>
  <c r="F2347" i="16" l="1"/>
  <c r="D2347" i="16"/>
  <c r="G2347" i="16"/>
  <c r="A2348" i="16"/>
  <c r="S2348" i="16"/>
  <c r="G2348" i="16" l="1"/>
  <c r="F2348" i="16"/>
  <c r="D2348" i="16"/>
  <c r="S2349" i="16"/>
  <c r="A2349" i="16"/>
  <c r="S2350" i="16" l="1"/>
  <c r="A2350" i="16"/>
  <c r="F2349" i="16"/>
  <c r="D2349" i="16"/>
  <c r="G2349" i="16"/>
  <c r="D2350" i="16" l="1"/>
  <c r="F2350" i="16"/>
  <c r="G2350" i="16"/>
  <c r="S2351" i="16"/>
  <c r="A2351" i="16"/>
  <c r="A2352" i="16" l="1"/>
  <c r="S2352" i="16"/>
  <c r="G2351" i="16"/>
  <c r="D2351" i="16"/>
  <c r="F2351" i="16"/>
  <c r="F2352" i="16" l="1"/>
  <c r="D2352" i="16"/>
  <c r="G2352" i="16"/>
  <c r="S2353" i="16"/>
  <c r="A2353" i="16"/>
  <c r="G2353" i="16" l="1"/>
  <c r="F2353" i="16"/>
  <c r="D2353" i="16"/>
  <c r="A2354" i="16"/>
  <c r="S2354" i="16"/>
  <c r="S2355" i="16" l="1"/>
  <c r="A2355" i="16"/>
  <c r="D2354" i="16"/>
  <c r="G2354" i="16"/>
  <c r="F2354" i="16"/>
  <c r="G2355" i="16" l="1"/>
  <c r="F2355" i="16"/>
  <c r="D2355" i="16"/>
  <c r="S2356" i="16"/>
  <c r="A2356" i="16"/>
  <c r="A2357" i="16" l="1"/>
  <c r="S2357" i="16"/>
  <c r="G2356" i="16"/>
  <c r="F2356" i="16"/>
  <c r="D2356" i="16"/>
  <c r="S2358" i="16" l="1"/>
  <c r="A2358" i="16"/>
  <c r="D2357" i="16"/>
  <c r="F2357" i="16"/>
  <c r="G2357" i="16"/>
  <c r="S2359" i="16" l="1"/>
  <c r="A2359" i="16"/>
  <c r="D2358" i="16"/>
  <c r="F2358" i="16"/>
  <c r="G2358" i="16"/>
  <c r="F2359" i="16" l="1"/>
  <c r="D2359" i="16"/>
  <c r="G2359" i="16"/>
  <c r="S2360" i="16"/>
  <c r="A2360" i="16"/>
  <c r="A2361" i="16" l="1"/>
  <c r="S2361" i="16"/>
  <c r="G2360" i="16"/>
  <c r="F2360" i="16"/>
  <c r="D2360" i="16"/>
  <c r="S2362" i="16" l="1"/>
  <c r="A2362" i="16"/>
  <c r="D2361" i="16"/>
  <c r="G2361" i="16"/>
  <c r="F2361" i="16"/>
  <c r="D2362" i="16" l="1"/>
  <c r="F2362" i="16"/>
  <c r="G2362" i="16"/>
  <c r="S2363" i="16"/>
  <c r="A2363" i="16"/>
  <c r="S2364" i="16" l="1"/>
  <c r="A2364" i="16"/>
  <c r="D2363" i="16"/>
  <c r="G2363" i="16"/>
  <c r="F2363" i="16"/>
  <c r="S2365" i="16" l="1"/>
  <c r="A2365" i="16"/>
  <c r="D2364" i="16"/>
  <c r="F2364" i="16"/>
  <c r="G2364" i="16"/>
  <c r="G2365" i="16" l="1"/>
  <c r="F2365" i="16"/>
  <c r="D2365" i="16"/>
  <c r="S2366" i="16"/>
  <c r="A2366" i="16"/>
  <c r="G2366" i="16" l="1"/>
  <c r="F2366" i="16"/>
  <c r="D2366" i="16"/>
  <c r="S2367" i="16"/>
  <c r="A2367" i="16"/>
  <c r="S2368" i="16" l="1"/>
  <c r="A2368" i="16"/>
  <c r="F2367" i="16"/>
  <c r="G2367" i="16"/>
  <c r="D2367" i="16"/>
  <c r="G2368" i="16" l="1"/>
  <c r="D2368" i="16"/>
  <c r="F2368" i="16"/>
  <c r="S2369" i="16"/>
  <c r="A2369" i="16"/>
  <c r="D2369" i="16" l="1"/>
  <c r="G2369" i="16"/>
  <c r="F2369" i="16"/>
  <c r="S2370" i="16"/>
  <c r="A2370" i="16"/>
  <c r="F2370" i="16" l="1"/>
  <c r="G2370" i="16"/>
  <c r="D2370" i="16"/>
  <c r="S2371" i="16"/>
  <c r="A2371" i="16"/>
  <c r="S2372" i="16" l="1"/>
  <c r="A2372" i="16"/>
  <c r="F2371" i="16"/>
  <c r="G2371" i="16"/>
  <c r="D2371" i="16"/>
  <c r="G2372" i="16" l="1"/>
  <c r="D2372" i="16"/>
  <c r="F2372" i="16"/>
  <c r="S2373" i="16"/>
  <c r="A2373" i="16"/>
  <c r="G2373" i="16" l="1"/>
  <c r="F2373" i="16"/>
  <c r="D2373" i="16"/>
  <c r="A2374" i="16"/>
  <c r="S2374" i="16"/>
  <c r="S2375" i="16" l="1"/>
  <c r="A2375" i="16"/>
  <c r="F2374" i="16"/>
  <c r="G2374" i="16"/>
  <c r="D2374" i="16"/>
  <c r="D2375" i="16" l="1"/>
  <c r="G2375" i="16"/>
  <c r="F2375" i="16"/>
  <c r="S2376" i="16"/>
  <c r="A2376" i="16"/>
  <c r="S2377" i="16" l="1"/>
  <c r="A2377" i="16"/>
  <c r="G2376" i="16"/>
  <c r="F2376" i="16"/>
  <c r="D2376" i="16"/>
  <c r="D2377" i="16" l="1"/>
  <c r="F2377" i="16"/>
  <c r="G2377" i="16"/>
  <c r="A2378" i="16"/>
  <c r="S2378" i="16"/>
  <c r="S2379" i="16" l="1"/>
  <c r="A2379" i="16"/>
  <c r="F2378" i="16"/>
  <c r="G2378" i="16"/>
  <c r="D2378" i="16"/>
  <c r="D2379" i="16" l="1"/>
  <c r="F2379" i="16"/>
  <c r="G2379" i="16"/>
  <c r="S2380" i="16"/>
  <c r="A2380" i="16"/>
  <c r="D2380" i="16" l="1"/>
  <c r="G2380" i="16"/>
  <c r="F2380" i="16"/>
  <c r="S2381" i="16"/>
  <c r="A2381" i="16"/>
  <c r="F2381" i="16" l="1"/>
  <c r="D2381" i="16"/>
  <c r="G2381" i="16"/>
  <c r="A2382" i="16"/>
  <c r="S2382" i="16"/>
  <c r="S2383" i="16" l="1"/>
  <c r="A2383" i="16"/>
  <c r="D2382" i="16"/>
  <c r="G2382" i="16"/>
  <c r="F2382" i="16"/>
  <c r="F2383" i="16" l="1"/>
  <c r="D2383" i="16"/>
  <c r="G2383" i="16"/>
  <c r="S2384" i="16"/>
  <c r="A2384" i="16"/>
  <c r="D2384" i="16" l="1"/>
  <c r="G2384" i="16"/>
  <c r="F2384" i="16"/>
  <c r="S2385" i="16"/>
  <c r="A2385" i="16"/>
  <c r="S2386" i="16" l="1"/>
  <c r="A2386" i="16"/>
  <c r="D2385" i="16"/>
  <c r="F2385" i="16"/>
  <c r="G2385" i="16"/>
  <c r="G2386" i="16" l="1"/>
  <c r="F2386" i="16"/>
  <c r="D2386" i="16"/>
  <c r="S2387" i="16"/>
  <c r="A2387" i="16"/>
  <c r="D2387" i="16" l="1"/>
  <c r="F2387" i="16"/>
  <c r="G2387" i="16"/>
  <c r="S2388" i="16"/>
  <c r="A2388" i="16"/>
  <c r="F2388" i="16" l="1"/>
  <c r="D2388" i="16"/>
  <c r="G2388" i="16"/>
  <c r="S2389" i="16"/>
  <c r="A2389" i="16"/>
  <c r="S2390" i="16" l="1"/>
  <c r="A2390" i="16"/>
  <c r="F2389" i="16"/>
  <c r="G2389" i="16"/>
  <c r="D2389" i="16"/>
  <c r="D2390" i="16" l="1"/>
  <c r="G2390" i="16"/>
  <c r="F2390" i="16"/>
  <c r="S2391" i="16"/>
  <c r="A2391" i="16"/>
  <c r="F2391" i="16" l="1"/>
  <c r="D2391" i="16"/>
  <c r="G2391" i="16"/>
  <c r="S2392" i="16"/>
  <c r="A2392" i="16"/>
  <c r="D2392" i="16" l="1"/>
  <c r="F2392" i="16"/>
  <c r="G2392" i="16"/>
  <c r="A2393" i="16"/>
  <c r="S2393" i="16"/>
  <c r="D2393" i="16" l="1"/>
  <c r="G2393" i="16"/>
  <c r="F2393" i="16"/>
  <c r="S2394" i="16"/>
  <c r="A2394" i="16"/>
  <c r="G2394" i="16" l="1"/>
  <c r="F2394" i="16"/>
  <c r="D2394" i="16"/>
  <c r="S2395" i="16"/>
  <c r="A2395" i="16"/>
  <c r="S2396" i="16" l="1"/>
  <c r="A2396" i="16"/>
  <c r="F2395" i="16"/>
  <c r="D2395" i="16"/>
  <c r="G2395" i="16"/>
  <c r="G2396" i="16" l="1"/>
  <c r="F2396" i="16"/>
  <c r="D2396" i="16"/>
  <c r="S2397" i="16"/>
  <c r="A2397" i="16"/>
  <c r="G2397" i="16" l="1"/>
  <c r="D2397" i="16"/>
  <c r="F2397" i="16"/>
  <c r="S2398" i="16"/>
  <c r="A2398" i="16"/>
  <c r="F2398" i="16" l="1"/>
  <c r="D2398" i="16"/>
  <c r="G2398" i="16"/>
  <c r="S2399" i="16"/>
  <c r="A2399" i="16"/>
  <c r="S2400" i="16" l="1"/>
  <c r="A2400" i="16"/>
  <c r="G2399" i="16"/>
  <c r="D2399" i="16"/>
  <c r="F2399" i="16"/>
  <c r="G2400" i="16" l="1"/>
  <c r="F2400" i="16"/>
  <c r="D2400" i="16"/>
  <c r="S2401" i="16"/>
  <c r="A2401" i="16"/>
  <c r="D2401" i="16" l="1"/>
  <c r="G2401" i="16"/>
  <c r="F2401" i="16"/>
  <c r="S2402" i="16"/>
  <c r="A2402" i="16"/>
  <c r="F2402" i="16" l="1"/>
  <c r="D2402" i="16"/>
  <c r="G2402" i="16"/>
  <c r="S2403" i="16"/>
  <c r="A2403" i="16"/>
  <c r="S2404" i="16" l="1"/>
  <c r="A2404" i="16"/>
  <c r="G2403" i="16"/>
  <c r="F2403" i="16"/>
  <c r="D2403" i="16"/>
  <c r="D2404" i="16" l="1"/>
  <c r="F2404" i="16"/>
  <c r="G2404" i="16"/>
  <c r="S2405" i="16"/>
  <c r="A2405" i="16"/>
  <c r="A2406" i="16" l="1"/>
  <c r="S2406" i="16"/>
  <c r="F2405" i="16"/>
  <c r="G2405" i="16"/>
  <c r="D2405" i="16"/>
  <c r="A2407" i="16" l="1"/>
  <c r="S2407" i="16"/>
  <c r="G2406" i="16"/>
  <c r="F2406" i="16"/>
  <c r="D2406" i="16"/>
  <c r="G2407" i="16" l="1"/>
  <c r="F2407" i="16"/>
  <c r="D2407" i="16"/>
  <c r="S2408" i="16"/>
  <c r="A2408" i="16"/>
  <c r="G2408" i="16" l="1"/>
  <c r="D2408" i="16"/>
  <c r="F2408" i="16"/>
  <c r="S2409" i="16"/>
  <c r="A2409" i="16"/>
  <c r="S2410" i="16" l="1"/>
  <c r="A2410" i="16"/>
  <c r="G2409" i="16"/>
  <c r="F2409" i="16"/>
  <c r="D2409" i="16"/>
  <c r="D2410" i="16" l="1"/>
  <c r="F2410" i="16"/>
  <c r="G2410" i="16"/>
  <c r="S2411" i="16"/>
  <c r="A2411" i="16"/>
  <c r="S2412" i="16" l="1"/>
  <c r="A2412" i="16"/>
  <c r="D2411" i="16"/>
  <c r="G2411" i="16"/>
  <c r="F2411" i="16"/>
  <c r="D2412" i="16" l="1"/>
  <c r="F2412" i="16"/>
  <c r="G2412" i="16"/>
  <c r="S2413" i="16"/>
  <c r="A2413" i="16"/>
  <c r="S2414" i="16" l="1"/>
  <c r="A2414" i="16"/>
  <c r="F2413" i="16"/>
  <c r="D2413" i="16"/>
  <c r="G2413" i="16"/>
  <c r="D2414" i="16" l="1"/>
  <c r="G2414" i="16"/>
  <c r="F2414" i="16"/>
  <c r="S2415" i="16"/>
  <c r="A2415" i="16"/>
  <c r="S2416" i="16" l="1"/>
  <c r="A2416" i="16"/>
  <c r="F2415" i="16"/>
  <c r="D2415" i="16"/>
  <c r="G2415" i="16"/>
  <c r="F2416" i="16" l="1"/>
  <c r="D2416" i="16"/>
  <c r="G2416" i="16"/>
  <c r="S2417" i="16"/>
  <c r="A2417" i="16"/>
  <c r="F2417" i="16" l="1"/>
  <c r="G2417" i="16"/>
  <c r="D2417" i="16"/>
  <c r="S2418" i="16"/>
  <c r="A2418" i="16"/>
  <c r="D2418" i="16" l="1"/>
  <c r="G2418" i="16"/>
  <c r="F2418" i="16"/>
  <c r="S2419" i="16"/>
  <c r="A2419" i="16"/>
  <c r="A2420" i="16" l="1"/>
  <c r="S2420" i="16"/>
  <c r="D2419" i="16"/>
  <c r="F2419" i="16"/>
  <c r="G2419" i="16"/>
  <c r="S2421" i="16" l="1"/>
  <c r="A2421" i="16"/>
  <c r="G2420" i="16"/>
  <c r="F2420" i="16"/>
  <c r="D2420" i="16"/>
  <c r="D2421" i="16" l="1"/>
  <c r="G2421" i="16"/>
  <c r="F2421" i="16"/>
  <c r="S2422" i="16"/>
  <c r="A2422" i="16"/>
  <c r="A2423" i="16" l="1"/>
  <c r="S2423" i="16"/>
  <c r="F2422" i="16"/>
  <c r="D2422" i="16"/>
  <c r="G2422" i="16"/>
  <c r="G2423" i="16" l="1"/>
  <c r="F2423" i="16"/>
  <c r="D2423" i="16"/>
  <c r="S2424" i="16"/>
  <c r="A2424" i="16"/>
  <c r="S2425" i="16" l="1"/>
  <c r="A2425" i="16"/>
  <c r="D2424" i="16"/>
  <c r="F2424" i="16"/>
  <c r="G2424" i="16"/>
  <c r="F2425" i="16" l="1"/>
  <c r="D2425" i="16"/>
  <c r="G2425" i="16"/>
  <c r="S2426" i="16"/>
  <c r="A2426" i="16"/>
  <c r="F2426" i="16" l="1"/>
  <c r="G2426" i="16"/>
  <c r="D2426" i="16"/>
  <c r="S2427" i="16"/>
  <c r="A2427" i="16"/>
  <c r="D2427" i="16" l="1"/>
  <c r="F2427" i="16"/>
  <c r="G2427" i="16"/>
  <c r="A2428" i="16"/>
  <c r="S2428" i="16"/>
  <c r="D2428" i="16" l="1"/>
  <c r="G2428" i="16"/>
  <c r="F2428" i="16"/>
  <c r="A2429" i="16"/>
  <c r="S2429" i="16"/>
  <c r="D2429" i="16" l="1"/>
  <c r="G2429" i="16"/>
  <c r="F2429" i="16"/>
  <c r="S2430" i="16"/>
  <c r="A2430" i="16"/>
  <c r="S2431" i="16" l="1"/>
  <c r="A2431" i="16"/>
  <c r="D2430" i="16"/>
  <c r="G2430" i="16"/>
  <c r="F2430" i="16"/>
  <c r="S2432" i="16" l="1"/>
  <c r="A2432" i="16"/>
  <c r="F2431" i="16"/>
  <c r="G2431" i="16"/>
  <c r="D2431" i="16"/>
  <c r="G2432" i="16" l="1"/>
  <c r="D2432" i="16"/>
  <c r="F2432" i="16"/>
  <c r="S2433" i="16"/>
  <c r="A2433" i="16"/>
  <c r="F2433" i="16" l="1"/>
  <c r="D2433" i="16"/>
  <c r="G2433" i="16"/>
  <c r="S2434" i="16"/>
  <c r="A2434" i="16"/>
  <c r="F2434" i="16" l="1"/>
  <c r="D2434" i="16"/>
  <c r="G2434" i="16"/>
  <c r="S2435" i="16"/>
  <c r="A2435" i="16"/>
  <c r="G2435" i="16" l="1"/>
  <c r="D2435" i="16"/>
  <c r="F2435" i="16"/>
  <c r="S2436" i="16"/>
  <c r="A2436" i="16"/>
  <c r="S2437" i="16" l="1"/>
  <c r="A2437" i="16"/>
  <c r="D2436" i="16"/>
  <c r="G2436" i="16"/>
  <c r="F2436" i="16"/>
  <c r="F2437" i="16" l="1"/>
  <c r="D2437" i="16"/>
  <c r="G2437" i="16"/>
  <c r="S2438" i="16"/>
  <c r="A2438" i="16"/>
  <c r="S2439" i="16" l="1"/>
  <c r="A2439" i="16"/>
  <c r="F2438" i="16"/>
  <c r="D2438" i="16"/>
  <c r="G2438" i="16"/>
  <c r="A2440" i="16" l="1"/>
  <c r="S2440" i="16"/>
  <c r="F2439" i="16"/>
  <c r="D2439" i="16"/>
  <c r="G2439" i="16"/>
  <c r="F2440" i="16" l="1"/>
  <c r="G2440" i="16"/>
  <c r="D2440" i="16"/>
  <c r="S2441" i="16"/>
  <c r="A2441" i="16"/>
  <c r="G2441" i="16" l="1"/>
  <c r="D2441" i="16"/>
  <c r="F2441" i="16"/>
  <c r="S2442" i="16"/>
  <c r="A2442" i="16"/>
  <c r="S2443" i="16" l="1"/>
  <c r="A2443" i="16"/>
  <c r="G2442" i="16"/>
  <c r="F2442" i="16"/>
  <c r="D2442" i="16"/>
  <c r="D2443" i="16" l="1"/>
  <c r="G2443" i="16"/>
  <c r="F2443" i="16"/>
  <c r="S2444" i="16"/>
  <c r="A2444" i="16"/>
  <c r="D2444" i="16" l="1"/>
  <c r="G2444" i="16"/>
  <c r="F2444" i="16"/>
  <c r="S2445" i="16"/>
  <c r="A2445" i="16"/>
  <c r="S2446" i="16" l="1"/>
  <c r="A2446" i="16"/>
  <c r="D2445" i="16"/>
  <c r="F2445" i="16"/>
  <c r="G2445" i="16"/>
  <c r="F2446" i="16" l="1"/>
  <c r="G2446" i="16"/>
  <c r="D2446" i="16"/>
  <c r="S2447" i="16"/>
  <c r="A2447" i="16"/>
  <c r="F2447" i="16" l="1"/>
  <c r="G2447" i="16"/>
  <c r="D2447" i="16"/>
  <c r="S2448" i="16"/>
  <c r="A2448" i="16"/>
  <c r="D2448" i="16" l="1"/>
  <c r="F2448" i="16"/>
  <c r="G2448" i="16"/>
  <c r="S2449" i="16"/>
  <c r="A2449" i="16"/>
  <c r="F2449" i="16" l="1"/>
  <c r="D2449" i="16"/>
  <c r="G2449" i="16"/>
  <c r="S2450" i="16"/>
  <c r="A2450" i="16"/>
  <c r="S2451" i="16" l="1"/>
  <c r="A2451" i="16"/>
  <c r="D2450" i="16"/>
  <c r="F2450" i="16"/>
  <c r="G2450" i="16"/>
  <c r="F2451" i="16" l="1"/>
  <c r="D2451" i="16"/>
  <c r="G2451" i="16"/>
  <c r="S2452" i="16"/>
  <c r="A2452" i="16"/>
  <c r="A2453" i="16" l="1"/>
  <c r="S2453" i="16"/>
  <c r="D2452" i="16"/>
  <c r="F2452" i="16"/>
  <c r="G2452" i="16"/>
  <c r="S2454" i="16" l="1"/>
  <c r="A2454" i="16"/>
  <c r="G2453" i="16"/>
  <c r="D2453" i="16"/>
  <c r="F2453" i="16"/>
  <c r="F2454" i="16" l="1"/>
  <c r="D2454" i="16"/>
  <c r="G2454" i="16"/>
  <c r="A2455" i="16"/>
  <c r="S2455" i="16"/>
  <c r="S2456" i="16" l="1"/>
  <c r="A2456" i="16"/>
  <c r="F2455" i="16"/>
  <c r="D2455" i="16"/>
  <c r="G2455" i="16"/>
  <c r="F2456" i="16" l="1"/>
  <c r="D2456" i="16"/>
  <c r="G2456" i="16"/>
  <c r="A2457" i="16"/>
  <c r="S2457" i="16"/>
  <c r="S2458" i="16" l="1"/>
  <c r="A2458" i="16"/>
  <c r="G2457" i="16"/>
  <c r="D2457" i="16"/>
  <c r="F2457" i="16"/>
  <c r="G2458" i="16" l="1"/>
  <c r="F2458" i="16"/>
  <c r="D2458" i="16"/>
  <c r="S2459" i="16"/>
  <c r="A2459" i="16"/>
  <c r="S2460" i="16" l="1"/>
  <c r="A2460" i="16"/>
  <c r="D2459" i="16"/>
  <c r="F2459" i="16"/>
  <c r="G2459" i="16"/>
  <c r="G2460" i="16" l="1"/>
  <c r="F2460" i="16"/>
  <c r="D2460" i="16"/>
  <c r="S2461" i="16"/>
  <c r="A2461" i="16"/>
  <c r="G2461" i="16" l="1"/>
  <c r="F2461" i="16"/>
  <c r="D2461" i="16"/>
  <c r="A2462" i="16"/>
  <c r="S2462" i="16"/>
  <c r="D2462" i="16" l="1"/>
  <c r="G2462" i="16"/>
  <c r="F2462" i="16"/>
  <c r="S2463" i="16"/>
  <c r="A2463" i="16"/>
  <c r="G2463" i="16" l="1"/>
  <c r="D2463" i="16"/>
  <c r="F2463" i="16"/>
  <c r="A2464" i="16"/>
  <c r="S2464" i="16"/>
  <c r="D2464" i="16" l="1"/>
  <c r="G2464" i="16"/>
  <c r="F2464" i="16"/>
  <c r="A2465" i="16"/>
  <c r="S2465" i="16"/>
  <c r="G2465" i="16" l="1"/>
  <c r="F2465" i="16"/>
  <c r="D2465" i="16"/>
  <c r="A2466" i="16"/>
  <c r="S2466" i="16"/>
  <c r="S2467" i="16" l="1"/>
  <c r="A2467" i="16"/>
  <c r="G2466" i="16"/>
  <c r="F2466" i="16"/>
  <c r="D2466" i="16"/>
  <c r="D2467" i="16" l="1"/>
  <c r="F2467" i="16"/>
  <c r="G2467" i="16"/>
  <c r="S2468" i="16"/>
  <c r="A2468" i="16"/>
  <c r="S2469" i="16" l="1"/>
  <c r="A2469" i="16"/>
  <c r="G2468" i="16"/>
  <c r="F2468" i="16"/>
  <c r="D2468" i="16"/>
  <c r="G2469" i="16" l="1"/>
  <c r="F2469" i="16"/>
  <c r="D2469" i="16"/>
  <c r="A2470" i="16"/>
  <c r="S2470" i="16"/>
  <c r="A2471" i="16" l="1"/>
  <c r="S2471" i="16"/>
  <c r="G2470" i="16"/>
  <c r="F2470" i="16"/>
  <c r="D2470" i="16"/>
  <c r="D2471" i="16" l="1"/>
  <c r="G2471" i="16"/>
  <c r="F2471" i="16"/>
  <c r="S2472" i="16"/>
  <c r="A2472" i="16"/>
  <c r="G2472" i="16" l="1"/>
  <c r="D2472" i="16"/>
  <c r="F2472" i="16"/>
  <c r="A2473" i="16"/>
  <c r="S2473" i="16"/>
  <c r="F2473" i="16" l="1"/>
  <c r="D2473" i="16"/>
  <c r="G2473" i="16"/>
  <c r="A2474" i="16"/>
  <c r="S2474" i="16"/>
  <c r="G2474" i="16" l="1"/>
  <c r="F2474" i="16"/>
  <c r="D2474" i="16"/>
  <c r="A2475" i="16"/>
  <c r="S2475" i="16"/>
  <c r="F2475" i="16" l="1"/>
  <c r="D2475" i="16"/>
  <c r="G2475" i="16"/>
  <c r="S2476" i="16"/>
  <c r="A2476" i="16"/>
  <c r="D2476" i="16" l="1"/>
  <c r="F2476" i="16"/>
  <c r="G2476" i="16"/>
  <c r="S2477" i="16"/>
  <c r="A2477" i="16"/>
  <c r="F2477" i="16" l="1"/>
  <c r="G2477" i="16"/>
  <c r="D2477" i="16"/>
  <c r="S2478" i="16"/>
  <c r="A2478" i="16"/>
  <c r="F2478" i="16" l="1"/>
  <c r="D2478" i="16"/>
  <c r="G2478" i="16"/>
  <c r="S2479" i="16"/>
  <c r="A2479" i="16"/>
  <c r="D2479" i="16" l="1"/>
  <c r="F2479" i="16"/>
  <c r="G2479" i="16"/>
  <c r="S2480" i="16"/>
  <c r="A2480" i="16"/>
  <c r="F2480" i="16" l="1"/>
  <c r="D2480" i="16"/>
  <c r="G2480" i="16"/>
  <c r="S2481" i="16"/>
  <c r="A2481" i="16"/>
  <c r="D2481" i="16" l="1"/>
  <c r="G2481" i="16"/>
  <c r="F2481" i="16"/>
  <c r="S2482" i="16"/>
  <c r="A2482" i="16"/>
  <c r="S2483" i="16" l="1"/>
  <c r="A2483" i="16"/>
  <c r="F2482" i="16"/>
  <c r="D2482" i="16"/>
  <c r="G2482" i="16"/>
  <c r="D2483" i="16" l="1"/>
  <c r="F2483" i="16"/>
  <c r="G2483" i="16"/>
  <c r="S2484" i="16"/>
  <c r="A2484" i="16"/>
  <c r="S2485" i="16" l="1"/>
  <c r="A2485" i="16"/>
  <c r="D2484" i="16"/>
  <c r="F2484" i="16"/>
  <c r="G2484" i="16"/>
  <c r="S2486" i="16" l="1"/>
  <c r="A2486" i="16"/>
  <c r="F2485" i="16"/>
  <c r="G2485" i="16"/>
  <c r="D2485" i="16"/>
  <c r="F2486" i="16" l="1"/>
  <c r="D2486" i="16"/>
  <c r="G2486" i="16"/>
  <c r="S2487" i="16"/>
  <c r="A2487" i="16"/>
  <c r="G2487" i="16" l="1"/>
  <c r="F2487" i="16"/>
  <c r="D2487" i="16"/>
  <c r="S2488" i="16"/>
  <c r="A2488" i="16"/>
  <c r="S2489" i="16" l="1"/>
  <c r="A2489" i="16"/>
  <c r="D2488" i="16"/>
  <c r="F2488" i="16"/>
  <c r="G2488" i="16"/>
  <c r="D2489" i="16" l="1"/>
  <c r="F2489" i="16"/>
  <c r="G2489" i="16"/>
  <c r="S2490" i="16"/>
  <c r="A2490" i="16"/>
  <c r="G2490" i="16" l="1"/>
  <c r="F2490" i="16"/>
  <c r="D2490" i="16"/>
  <c r="S2491" i="16"/>
  <c r="A2491" i="16"/>
  <c r="D2491" i="16" l="1"/>
  <c r="G2491" i="16"/>
  <c r="F2491" i="16"/>
  <c r="S2492" i="16"/>
  <c r="A2492" i="16"/>
  <c r="S2493" i="16" l="1"/>
  <c r="A2493" i="16"/>
  <c r="G2492" i="16"/>
  <c r="D2492" i="16"/>
  <c r="F2492" i="16"/>
  <c r="G2493" i="16" l="1"/>
  <c r="F2493" i="16"/>
  <c r="D2493" i="16"/>
  <c r="S2494" i="16"/>
  <c r="A2494" i="16"/>
  <c r="D2494" i="16" l="1"/>
  <c r="G2494" i="16"/>
  <c r="F2494" i="16"/>
  <c r="S2495" i="16"/>
  <c r="A2495" i="16"/>
  <c r="F2495" i="16" l="1"/>
  <c r="D2495" i="16"/>
  <c r="G2495" i="16"/>
  <c r="S2496" i="16"/>
  <c r="A2496" i="16"/>
  <c r="D2496" i="16" l="1"/>
  <c r="F2496" i="16"/>
  <c r="G2496" i="16"/>
  <c r="A2497" i="16"/>
  <c r="S2497" i="16"/>
  <c r="S2498" i="16" l="1"/>
  <c r="A2498" i="16"/>
  <c r="F2497" i="16"/>
  <c r="D2497" i="16"/>
  <c r="G2497" i="16"/>
  <c r="D2498" i="16" l="1"/>
  <c r="G2498" i="16"/>
  <c r="F2498" i="16"/>
  <c r="S2499" i="16"/>
  <c r="A2499" i="16"/>
  <c r="G2499" i="16" l="1"/>
  <c r="D2499" i="16"/>
  <c r="F2499" i="16"/>
  <c r="S2500" i="16"/>
  <c r="A2500" i="16"/>
  <c r="F2500" i="16" l="1"/>
  <c r="D2500" i="16"/>
  <c r="G2500" i="16"/>
  <c r="S2501" i="16"/>
  <c r="A2501" i="16"/>
  <c r="G2501" i="16" l="1"/>
  <c r="D2501" i="16"/>
  <c r="F2501" i="16"/>
  <c r="S2502" i="16"/>
  <c r="A2502" i="16"/>
  <c r="S2503" i="16" l="1"/>
  <c r="A2503" i="16"/>
  <c r="D2502" i="16"/>
  <c r="G2502" i="16"/>
  <c r="F2502" i="16"/>
  <c r="G2503" i="16" l="1"/>
  <c r="F2503" i="16"/>
  <c r="D2503" i="16"/>
  <c r="S2504" i="16"/>
  <c r="A2504" i="16"/>
  <c r="S2505" i="16" l="1"/>
  <c r="A2505" i="16"/>
  <c r="D2504" i="16"/>
  <c r="G2504" i="16"/>
  <c r="F2504" i="16"/>
  <c r="D2505" i="16" l="1"/>
  <c r="G2505" i="16"/>
  <c r="F2505" i="16"/>
  <c r="A2506" i="16"/>
  <c r="S2506" i="16"/>
  <c r="S2507" i="16" l="1"/>
  <c r="A2507" i="16"/>
  <c r="F2506" i="16"/>
  <c r="D2506" i="16"/>
  <c r="G2506" i="16"/>
  <c r="G2507" i="16" l="1"/>
  <c r="D2507" i="16"/>
  <c r="F2507" i="16"/>
  <c r="S2508" i="16"/>
  <c r="A2508" i="16"/>
  <c r="S2509" i="16" l="1"/>
  <c r="A2509" i="16"/>
  <c r="D2508" i="16"/>
  <c r="G2508" i="16"/>
  <c r="F2508" i="16"/>
  <c r="F2509" i="16" l="1"/>
  <c r="D2509" i="16"/>
  <c r="G2509" i="16"/>
  <c r="S2510" i="16"/>
  <c r="A2510" i="16"/>
  <c r="S2511" i="16" l="1"/>
  <c r="A2511" i="16"/>
  <c r="F2510" i="16"/>
  <c r="G2510" i="16"/>
  <c r="D2510" i="16"/>
  <c r="F2511" i="16" l="1"/>
  <c r="D2511" i="16"/>
  <c r="G2511" i="16"/>
  <c r="S2512" i="16"/>
  <c r="A2512" i="16"/>
  <c r="S2513" i="16" l="1"/>
  <c r="A2513" i="16"/>
  <c r="D2512" i="16"/>
  <c r="F2512" i="16"/>
  <c r="G2512" i="16"/>
  <c r="G2513" i="16" l="1"/>
  <c r="F2513" i="16"/>
  <c r="D2513" i="16"/>
  <c r="S2514" i="16"/>
  <c r="A2514" i="16"/>
  <c r="S2515" i="16" l="1"/>
  <c r="A2515" i="16"/>
  <c r="F2514" i="16"/>
  <c r="D2514" i="16"/>
  <c r="G2514" i="16"/>
  <c r="D2515" i="16" l="1"/>
  <c r="G2515" i="16"/>
  <c r="F2515" i="16"/>
  <c r="S2516" i="16"/>
  <c r="A2516" i="16"/>
  <c r="A2517" i="16" l="1"/>
  <c r="S2517" i="16"/>
  <c r="D2516" i="16"/>
  <c r="G2516" i="16"/>
  <c r="F2516" i="16"/>
  <c r="S2518" i="16" l="1"/>
  <c r="A2518" i="16"/>
  <c r="F2517" i="16"/>
  <c r="D2517" i="16"/>
  <c r="G2517" i="16"/>
  <c r="F2518" i="16" l="1"/>
  <c r="D2518" i="16"/>
  <c r="G2518" i="16"/>
  <c r="S2519" i="16"/>
  <c r="A2519" i="16"/>
  <c r="F2519" i="16" l="1"/>
  <c r="G2519" i="16"/>
  <c r="D2519" i="16"/>
  <c r="S2520" i="16"/>
  <c r="A2520" i="16"/>
  <c r="F2520" i="16" l="1"/>
  <c r="D2520" i="16"/>
  <c r="G2520" i="16"/>
  <c r="A2521" i="16"/>
  <c r="S2521" i="16"/>
  <c r="D2521" i="16" l="1"/>
  <c r="F2521" i="16"/>
  <c r="G2521" i="16"/>
  <c r="S2522" i="16"/>
  <c r="A2522" i="16"/>
  <c r="F2522" i="16" l="1"/>
  <c r="G2522" i="16"/>
  <c r="D2522" i="16"/>
  <c r="S2523" i="16"/>
  <c r="A2523" i="16"/>
  <c r="S2524" i="16" l="1"/>
  <c r="A2524" i="16"/>
  <c r="D2523" i="16"/>
  <c r="F2523" i="16"/>
  <c r="G2523" i="16"/>
  <c r="D2524" i="16" l="1"/>
  <c r="F2524" i="16"/>
  <c r="G2524" i="16"/>
  <c r="S2525" i="16"/>
  <c r="A2525" i="16"/>
  <c r="G2525" i="16" l="1"/>
  <c r="F2525" i="16"/>
  <c r="D2525" i="16"/>
  <c r="A2526" i="16"/>
  <c r="S2526" i="16"/>
  <c r="G2526" i="16" l="1"/>
  <c r="D2526" i="16"/>
  <c r="F2526" i="16"/>
  <c r="A2527" i="16"/>
  <c r="S2527" i="16"/>
  <c r="G2527" i="16" l="1"/>
  <c r="F2527" i="16"/>
  <c r="D2527" i="16"/>
  <c r="S2528" i="16"/>
  <c r="A2528" i="16"/>
  <c r="F2528" i="16" l="1"/>
  <c r="G2528" i="16"/>
  <c r="D2528" i="16"/>
  <c r="S2529" i="16"/>
  <c r="A2529" i="16"/>
  <c r="F2529" i="16" l="1"/>
  <c r="G2529" i="16"/>
  <c r="D2529" i="16"/>
  <c r="S2530" i="16"/>
  <c r="A2530" i="16"/>
  <c r="D2530" i="16" l="1"/>
  <c r="G2530" i="16"/>
  <c r="F2530" i="16"/>
  <c r="S2531" i="16"/>
  <c r="A2531" i="16"/>
  <c r="G2531" i="16" l="1"/>
  <c r="D2531" i="16"/>
  <c r="F2531" i="16"/>
  <c r="S2532" i="16"/>
  <c r="A2532" i="16"/>
  <c r="S2533" i="16" l="1"/>
  <c r="A2533" i="16"/>
  <c r="G2532" i="16"/>
  <c r="F2532" i="16"/>
  <c r="D2532" i="16"/>
  <c r="D2533" i="16" l="1"/>
  <c r="G2533" i="16"/>
  <c r="F2533" i="16"/>
  <c r="A2534" i="16"/>
  <c r="S2534" i="16"/>
  <c r="F2534" i="16" l="1"/>
  <c r="G2534" i="16"/>
  <c r="D2534" i="16"/>
  <c r="S2535" i="16"/>
  <c r="A2535" i="16"/>
  <c r="D2535" i="16" l="1"/>
  <c r="F2535" i="16"/>
  <c r="G2535" i="16"/>
  <c r="S2536" i="16"/>
  <c r="A2536" i="16"/>
  <c r="D2536" i="16" l="1"/>
  <c r="F2536" i="16"/>
  <c r="G2536" i="16"/>
  <c r="S2537" i="16"/>
  <c r="A2537" i="16"/>
  <c r="D2537" i="16" l="1"/>
  <c r="G2537" i="16"/>
  <c r="F2537" i="16"/>
  <c r="S2538" i="16"/>
  <c r="A2538" i="16"/>
  <c r="A2539" i="16" l="1"/>
  <c r="S2539" i="16"/>
  <c r="F2538" i="16"/>
  <c r="D2538" i="16"/>
  <c r="G2538" i="16"/>
  <c r="D2539" i="16" l="1"/>
  <c r="F2539" i="16"/>
  <c r="G2539" i="16"/>
  <c r="S2540" i="16"/>
  <c r="A2540" i="16"/>
  <c r="F2540" i="16" l="1"/>
  <c r="G2540" i="16"/>
  <c r="D2540" i="16"/>
  <c r="S2541" i="16"/>
  <c r="A2541" i="16"/>
  <c r="G2541" i="16" l="1"/>
  <c r="F2541" i="16"/>
  <c r="D2541" i="16"/>
  <c r="A2542" i="16"/>
  <c r="S2542" i="16"/>
  <c r="F2542" i="16" l="1"/>
  <c r="D2542" i="16"/>
  <c r="G2542" i="16"/>
  <c r="A2543" i="16"/>
  <c r="S2543" i="16"/>
  <c r="S2544" i="16" l="1"/>
  <c r="A2544" i="16"/>
  <c r="G2543" i="16"/>
  <c r="F2543" i="16"/>
  <c r="D2543" i="16"/>
  <c r="D2544" i="16" l="1"/>
  <c r="G2544" i="16"/>
  <c r="F2544" i="16"/>
  <c r="S2545" i="16"/>
  <c r="A2545" i="16"/>
  <c r="G2545" i="16" l="1"/>
  <c r="F2545" i="16"/>
  <c r="D2545" i="16"/>
  <c r="A2546" i="16"/>
  <c r="S2546" i="16"/>
  <c r="D2546" i="16" l="1"/>
  <c r="F2546" i="16"/>
  <c r="G2546" i="16"/>
  <c r="S2547" i="16"/>
  <c r="A2547" i="16"/>
  <c r="A2548" i="16" l="1"/>
  <c r="S2548" i="16"/>
  <c r="F2547" i="16"/>
  <c r="G2547" i="16"/>
  <c r="D2547" i="16"/>
  <c r="D2548" i="16" l="1"/>
  <c r="F2548" i="16"/>
  <c r="G2548" i="16"/>
  <c r="S2549" i="16"/>
  <c r="A2549" i="16"/>
  <c r="S2550" i="16" l="1"/>
  <c r="A2550" i="16"/>
  <c r="D2549" i="16"/>
  <c r="F2549" i="16"/>
  <c r="G2549" i="16"/>
  <c r="S2551" i="16" l="1"/>
  <c r="A2551" i="16"/>
  <c r="F2550" i="16"/>
  <c r="D2550" i="16"/>
  <c r="G2550" i="16"/>
  <c r="G2551" i="16" l="1"/>
  <c r="D2551" i="16"/>
  <c r="F2551" i="16"/>
  <c r="S2552" i="16"/>
  <c r="A2552" i="16"/>
  <c r="G2552" i="16" l="1"/>
  <c r="D2552" i="16"/>
  <c r="F2552" i="16"/>
  <c r="A2553" i="16"/>
  <c r="S2553" i="16"/>
  <c r="S2554" i="16" l="1"/>
  <c r="A2554" i="16"/>
  <c r="F2553" i="16"/>
  <c r="D2553" i="16"/>
  <c r="G2553" i="16"/>
  <c r="G2554" i="16" l="1"/>
  <c r="F2554" i="16"/>
  <c r="D2554" i="16"/>
  <c r="S2555" i="16"/>
  <c r="A2555" i="16"/>
  <c r="S2556" i="16" l="1"/>
  <c r="A2556" i="16"/>
  <c r="G2555" i="16"/>
  <c r="D2555" i="16"/>
  <c r="F2555" i="16"/>
  <c r="F2556" i="16" l="1"/>
  <c r="D2556" i="16"/>
  <c r="G2556" i="16"/>
  <c r="S2557" i="16"/>
  <c r="A2557" i="16"/>
  <c r="G2557" i="16" l="1"/>
  <c r="F2557" i="16"/>
  <c r="D2557" i="16"/>
  <c r="S2558" i="16"/>
  <c r="A2558" i="16"/>
  <c r="S2559" i="16" l="1"/>
  <c r="A2559" i="16"/>
  <c r="G2558" i="16"/>
  <c r="F2558" i="16"/>
  <c r="D2558" i="16"/>
  <c r="F2559" i="16" l="1"/>
  <c r="G2559" i="16"/>
  <c r="D2559" i="16"/>
  <c r="S2560" i="16"/>
  <c r="A2560" i="16"/>
  <c r="S2561" i="16" l="1"/>
  <c r="A2561" i="16"/>
  <c r="F2560" i="16"/>
  <c r="G2560" i="16"/>
  <c r="D2560" i="16"/>
  <c r="S2562" i="16" l="1"/>
  <c r="A2562" i="16"/>
  <c r="F2561" i="16"/>
  <c r="D2561" i="16"/>
  <c r="G2561" i="16"/>
  <c r="F2562" i="16" l="1"/>
  <c r="G2562" i="16"/>
  <c r="D2562" i="16"/>
  <c r="S2563" i="16"/>
  <c r="A2563" i="16"/>
  <c r="F2563" i="16" l="1"/>
  <c r="G2563" i="16"/>
  <c r="D2563" i="16"/>
  <c r="A2564" i="16"/>
  <c r="S2564" i="16"/>
  <c r="S2565" i="16" l="1"/>
  <c r="A2565" i="16"/>
  <c r="F2564" i="16"/>
  <c r="G2564" i="16"/>
  <c r="D2564" i="16"/>
  <c r="D2565" i="16" l="1"/>
  <c r="G2565" i="16"/>
  <c r="F2565" i="16"/>
  <c r="S2566" i="16"/>
  <c r="A2566" i="16"/>
  <c r="F2566" i="16" l="1"/>
  <c r="D2566" i="16"/>
  <c r="G2566" i="16"/>
  <c r="S2567" i="16"/>
  <c r="A2567" i="16"/>
  <c r="S2568" i="16" l="1"/>
  <c r="A2568" i="16"/>
  <c r="F2567" i="16"/>
  <c r="D2567" i="16"/>
  <c r="G2567" i="16"/>
  <c r="S2569" i="16" l="1"/>
  <c r="A2569" i="16"/>
  <c r="G2568" i="16"/>
  <c r="D2568" i="16"/>
  <c r="F2568" i="16"/>
  <c r="F2569" i="16" l="1"/>
  <c r="G2569" i="16"/>
  <c r="D2569" i="16"/>
  <c r="S2570" i="16"/>
  <c r="A2570" i="16"/>
  <c r="S2571" i="16" l="1"/>
  <c r="A2571" i="16"/>
  <c r="G2570" i="16"/>
  <c r="F2570" i="16"/>
  <c r="D2570" i="16"/>
  <c r="D2571" i="16" l="1"/>
  <c r="F2571" i="16"/>
  <c r="G2571" i="16"/>
  <c r="S2572" i="16"/>
  <c r="A2572" i="16"/>
  <c r="S2573" i="16" l="1"/>
  <c r="A2573" i="16"/>
  <c r="G2572" i="16"/>
  <c r="D2572" i="16"/>
  <c r="F2572" i="16"/>
  <c r="F2573" i="16" l="1"/>
  <c r="G2573" i="16"/>
  <c r="D2573" i="16"/>
  <c r="S2574" i="16"/>
  <c r="A2574" i="16"/>
  <c r="S2575" i="16" l="1"/>
  <c r="A2575" i="16"/>
  <c r="D2574" i="16"/>
  <c r="G2574" i="16"/>
  <c r="F2574" i="16"/>
  <c r="S2576" i="16" l="1"/>
  <c r="A2576" i="16"/>
  <c r="F2575" i="16"/>
  <c r="D2575" i="16"/>
  <c r="G2575" i="16"/>
  <c r="D2576" i="16" l="1"/>
  <c r="F2576" i="16"/>
  <c r="G2576" i="16"/>
  <c r="A2577" i="16"/>
  <c r="S2577" i="16"/>
  <c r="G2577" i="16" l="1"/>
  <c r="F2577" i="16"/>
  <c r="D2577" i="16"/>
  <c r="S2578" i="16"/>
  <c r="A2578" i="16"/>
  <c r="S2579" i="16" l="1"/>
  <c r="A2579" i="16"/>
  <c r="D2578" i="16"/>
  <c r="F2578" i="16"/>
  <c r="G2578" i="16"/>
  <c r="A2580" i="16" l="1"/>
  <c r="S2580" i="16"/>
  <c r="D2579" i="16"/>
  <c r="F2579" i="16"/>
  <c r="G2579" i="16"/>
  <c r="A2581" i="16" l="1"/>
  <c r="S2581" i="16"/>
  <c r="G2580" i="16"/>
  <c r="D2580" i="16"/>
  <c r="F2580" i="16"/>
  <c r="G2581" i="16" l="1"/>
  <c r="D2581" i="16"/>
  <c r="F2581" i="16"/>
  <c r="S2582" i="16"/>
  <c r="A2582" i="16"/>
  <c r="D2582" i="16" l="1"/>
  <c r="F2582" i="16"/>
  <c r="G2582" i="16"/>
  <c r="A2583" i="16"/>
  <c r="S2583" i="16"/>
  <c r="S2584" i="16" l="1"/>
  <c r="A2584" i="16"/>
  <c r="F2583" i="16"/>
  <c r="D2583" i="16"/>
  <c r="G2583" i="16"/>
  <c r="D2584" i="16" l="1"/>
  <c r="F2584" i="16"/>
  <c r="G2584" i="16"/>
  <c r="A2585" i="16"/>
  <c r="S2585" i="16"/>
  <c r="S2586" i="16" l="1"/>
  <c r="A2586" i="16"/>
  <c r="F2585" i="16"/>
  <c r="D2585" i="16"/>
  <c r="G2585" i="16"/>
  <c r="S2587" i="16" l="1"/>
  <c r="A2587" i="16"/>
  <c r="G2586" i="16"/>
  <c r="D2586" i="16"/>
  <c r="F2586" i="16"/>
  <c r="D2587" i="16" l="1"/>
  <c r="F2587" i="16"/>
  <c r="G2587" i="16"/>
  <c r="S2588" i="16"/>
  <c r="A2588" i="16"/>
  <c r="S2589" i="16" l="1"/>
  <c r="A2589" i="16"/>
  <c r="F2588" i="16"/>
  <c r="G2588" i="16"/>
  <c r="D2588" i="16"/>
  <c r="G2589" i="16" l="1"/>
  <c r="F2589" i="16"/>
  <c r="D2589" i="16"/>
  <c r="A2590" i="16"/>
  <c r="S2590" i="16"/>
  <c r="S2591" i="16" l="1"/>
  <c r="A2591" i="16"/>
  <c r="G2590" i="16"/>
  <c r="D2590" i="16"/>
  <c r="F2590" i="16"/>
  <c r="G2591" i="16" l="1"/>
  <c r="F2591" i="16"/>
  <c r="D2591" i="16"/>
  <c r="A2592" i="16"/>
  <c r="S2592" i="16"/>
  <c r="S2593" i="16" l="1"/>
  <c r="A2593" i="16"/>
  <c r="D2592" i="16"/>
  <c r="F2592" i="16"/>
  <c r="G2592" i="16"/>
  <c r="D2593" i="16" l="1"/>
  <c r="G2593" i="16"/>
  <c r="F2593" i="16"/>
  <c r="S2594" i="16"/>
  <c r="A2594" i="16"/>
  <c r="S2595" i="16" l="1"/>
  <c r="A2595" i="16"/>
  <c r="D2594" i="16"/>
  <c r="F2594" i="16"/>
  <c r="G2594" i="16"/>
  <c r="F2595" i="16" l="1"/>
  <c r="G2595" i="16"/>
  <c r="D2595" i="16"/>
  <c r="S2596" i="16"/>
  <c r="A2596" i="16"/>
  <c r="G2596" i="16" l="1"/>
  <c r="D2596" i="16"/>
  <c r="F2596" i="16"/>
  <c r="S2597" i="16"/>
  <c r="A2597" i="16"/>
  <c r="G2597" i="16" l="1"/>
  <c r="D2597" i="16"/>
  <c r="F2597" i="16"/>
  <c r="S2598" i="16"/>
  <c r="A2598" i="16"/>
  <c r="S2599" i="16" l="1"/>
  <c r="A2599" i="16"/>
  <c r="D2598" i="16"/>
  <c r="F2598" i="16"/>
  <c r="G2598" i="16"/>
  <c r="G2599" i="16" l="1"/>
  <c r="F2599" i="16"/>
  <c r="D2599" i="16"/>
  <c r="S2600" i="16"/>
  <c r="A2600" i="16"/>
  <c r="S2601" i="16" l="1"/>
  <c r="A2601" i="16"/>
  <c r="D2600" i="16"/>
  <c r="G2600" i="16"/>
  <c r="F2600" i="16"/>
  <c r="D2601" i="16" l="1"/>
  <c r="F2601" i="16"/>
  <c r="G2601" i="16"/>
  <c r="S2602" i="16"/>
  <c r="A2602" i="16"/>
  <c r="A2603" i="16" l="1"/>
  <c r="S2603" i="16"/>
  <c r="D2602" i="16"/>
  <c r="F2602" i="16"/>
  <c r="G2602" i="16"/>
  <c r="F2603" i="16" l="1"/>
  <c r="D2603" i="16"/>
  <c r="G2603" i="16"/>
  <c r="A2604" i="16"/>
  <c r="S2604" i="16"/>
  <c r="F2604" i="16" l="1"/>
  <c r="D2604" i="16"/>
  <c r="G2604" i="16"/>
  <c r="S2605" i="16"/>
  <c r="A2605" i="16"/>
  <c r="D2605" i="16" l="1"/>
  <c r="F2605" i="16"/>
  <c r="G2605" i="16"/>
  <c r="S2606" i="16"/>
  <c r="A2606" i="16"/>
  <c r="F2606" i="16" l="1"/>
  <c r="G2606" i="16"/>
  <c r="D2606" i="16"/>
  <c r="S2607" i="16"/>
  <c r="A2607" i="16"/>
  <c r="F2607" i="16" l="1"/>
  <c r="D2607" i="16"/>
  <c r="G2607" i="16"/>
  <c r="S2608" i="16"/>
  <c r="A2608" i="16"/>
  <c r="F2608" i="16" l="1"/>
  <c r="G2608" i="16"/>
  <c r="D2608" i="16"/>
  <c r="S2609" i="16"/>
  <c r="A2609" i="16"/>
  <c r="F2609" i="16" l="1"/>
  <c r="D2609" i="16"/>
  <c r="G2609" i="16"/>
  <c r="A2610" i="16"/>
  <c r="S2610" i="16"/>
  <c r="S2611" i="16" l="1"/>
  <c r="A2611" i="16"/>
  <c r="F2610" i="16"/>
  <c r="D2610" i="16"/>
  <c r="G2610" i="16"/>
  <c r="G2611" i="16" l="1"/>
  <c r="D2611" i="16"/>
  <c r="F2611" i="16"/>
  <c r="S2612" i="16"/>
  <c r="A2612" i="16"/>
  <c r="S2613" i="16" l="1"/>
  <c r="A2613" i="16"/>
  <c r="D2612" i="16"/>
  <c r="F2612" i="16"/>
  <c r="G2612" i="16"/>
  <c r="G2613" i="16" l="1"/>
  <c r="F2613" i="16"/>
  <c r="D2613" i="16"/>
  <c r="A2614" i="16"/>
  <c r="S2614" i="16"/>
  <c r="D2614" i="16" l="1"/>
  <c r="F2614" i="16"/>
  <c r="G2614" i="16"/>
  <c r="A2615" i="16"/>
  <c r="S2615" i="16"/>
  <c r="G2615" i="16" l="1"/>
  <c r="F2615" i="16"/>
  <c r="D2615" i="16"/>
  <c r="S2616" i="16"/>
  <c r="A2616" i="16"/>
  <c r="G2616" i="16" l="1"/>
  <c r="D2616" i="16"/>
  <c r="F2616" i="16"/>
  <c r="A2617" i="16"/>
  <c r="S2617" i="16"/>
  <c r="F2617" i="16" l="1"/>
  <c r="D2617" i="16"/>
  <c r="G2617" i="16"/>
  <c r="S2618" i="16"/>
  <c r="A2618" i="16"/>
  <c r="G2618" i="16" l="1"/>
  <c r="D2618" i="16"/>
  <c r="F2618" i="16"/>
  <c r="S2619" i="16"/>
  <c r="A2619" i="16"/>
  <c r="G2619" i="16" l="1"/>
  <c r="D2619" i="16"/>
  <c r="F2619" i="16"/>
  <c r="S2620" i="16"/>
  <c r="A2620" i="16"/>
  <c r="G2620" i="16" l="1"/>
  <c r="F2620" i="16"/>
  <c r="D2620" i="16"/>
  <c r="A2621" i="16"/>
  <c r="S2621" i="16"/>
  <c r="A2622" i="16" l="1"/>
  <c r="S2622" i="16"/>
  <c r="D2621" i="16"/>
  <c r="G2621" i="16"/>
  <c r="F2621" i="16"/>
  <c r="S2623" i="16" l="1"/>
  <c r="A2623" i="16"/>
  <c r="D2622" i="16"/>
  <c r="G2622" i="16"/>
  <c r="F2622" i="16"/>
  <c r="D2623" i="16" l="1"/>
  <c r="F2623" i="16"/>
  <c r="G2623" i="16"/>
  <c r="S2624" i="16"/>
  <c r="A2624" i="16"/>
  <c r="D2624" i="16" l="1"/>
  <c r="F2624" i="16"/>
  <c r="G2624" i="16"/>
  <c r="A2625" i="16"/>
  <c r="S2625" i="16"/>
  <c r="D2625" i="16" l="1"/>
  <c r="F2625" i="16"/>
  <c r="G2625" i="16"/>
  <c r="A2626" i="16"/>
  <c r="S2626" i="16"/>
  <c r="G2626" i="16" l="1"/>
  <c r="F2626" i="16"/>
  <c r="D2626" i="16"/>
  <c r="S2627" i="16"/>
  <c r="A2627" i="16"/>
  <c r="D2627" i="16" l="1"/>
  <c r="G2627" i="16"/>
  <c r="F2627" i="16"/>
  <c r="S2628" i="16"/>
  <c r="A2628" i="16"/>
  <c r="S2629" i="16" l="1"/>
  <c r="A2629" i="16"/>
  <c r="F2628" i="16"/>
  <c r="D2628" i="16"/>
  <c r="G2628" i="16"/>
  <c r="D2629" i="16" l="1"/>
  <c r="G2629" i="16"/>
  <c r="F2629" i="16"/>
  <c r="S2630" i="16"/>
  <c r="A2630" i="16"/>
  <c r="A2631" i="16" l="1"/>
  <c r="S2631" i="16"/>
  <c r="G2630" i="16"/>
  <c r="D2630" i="16"/>
  <c r="F2630" i="16"/>
  <c r="S2632" i="16" l="1"/>
  <c r="A2632" i="16"/>
  <c r="G2631" i="16"/>
  <c r="F2631" i="16"/>
  <c r="D2631" i="16"/>
  <c r="G2632" i="16" l="1"/>
  <c r="D2632" i="16"/>
  <c r="F2632" i="16"/>
  <c r="S2633" i="16"/>
  <c r="A2633" i="16"/>
  <c r="D2633" i="16" l="1"/>
  <c r="G2633" i="16"/>
  <c r="F2633" i="16"/>
  <c r="S2634" i="16"/>
  <c r="A2634" i="16"/>
  <c r="F2634" i="16" l="1"/>
  <c r="G2634" i="16"/>
  <c r="D2634" i="16"/>
  <c r="S2635" i="16"/>
  <c r="A2635" i="16"/>
  <c r="S2636" i="16" l="1"/>
  <c r="A2636" i="16"/>
  <c r="F2635" i="16"/>
  <c r="G2635" i="16"/>
  <c r="D2635" i="16"/>
  <c r="D2636" i="16" l="1"/>
  <c r="G2636" i="16"/>
  <c r="F2636" i="16"/>
  <c r="S2637" i="16"/>
  <c r="A2637" i="16"/>
  <c r="A2638" i="16" l="1"/>
  <c r="S2638" i="16"/>
  <c r="F2637" i="16"/>
  <c r="D2637" i="16"/>
  <c r="G2637" i="16"/>
  <c r="S2639" i="16" l="1"/>
  <c r="A2639" i="16"/>
  <c r="D2638" i="16"/>
  <c r="F2638" i="16"/>
  <c r="G2638" i="16"/>
  <c r="D2639" i="16" l="1"/>
  <c r="G2639" i="16"/>
  <c r="F2639" i="16"/>
  <c r="S2640" i="16"/>
  <c r="A2640" i="16"/>
  <c r="S2641" i="16" l="1"/>
  <c r="A2641" i="16"/>
  <c r="G2640" i="16"/>
  <c r="F2640" i="16"/>
  <c r="D2640" i="16"/>
  <c r="G2641" i="16" l="1"/>
  <c r="D2641" i="16"/>
  <c r="F2641" i="16"/>
  <c r="S2642" i="16"/>
  <c r="A2642" i="16"/>
  <c r="G2642" i="16" l="1"/>
  <c r="D2642" i="16"/>
  <c r="F2642" i="16"/>
  <c r="S2643" i="16"/>
  <c r="A2643" i="16"/>
  <c r="G2643" i="16" l="1"/>
  <c r="F2643" i="16"/>
  <c r="D2643" i="16"/>
  <c r="S2644" i="16"/>
  <c r="A2644" i="16"/>
  <c r="A2645" i="16" l="1"/>
  <c r="S2645" i="16"/>
  <c r="D2644" i="16"/>
  <c r="G2644" i="16"/>
  <c r="F2644" i="16"/>
  <c r="F2645" i="16" l="1"/>
  <c r="D2645" i="16"/>
  <c r="G2645" i="16"/>
  <c r="S2646" i="16"/>
  <c r="A2646" i="16"/>
  <c r="S2647" i="16" l="1"/>
  <c r="A2647" i="16"/>
  <c r="F2646" i="16"/>
  <c r="G2646" i="16"/>
  <c r="D2646" i="16"/>
  <c r="G2647" i="16" l="1"/>
  <c r="D2647" i="16"/>
  <c r="F2647" i="16"/>
  <c r="S2648" i="16"/>
  <c r="A2648" i="16"/>
  <c r="S2649" i="16" l="1"/>
  <c r="A2649" i="16"/>
  <c r="D2648" i="16"/>
  <c r="F2648" i="16"/>
  <c r="G2648" i="16"/>
  <c r="D2649" i="16" l="1"/>
  <c r="G2649" i="16"/>
  <c r="F2649" i="16"/>
  <c r="S2650" i="16"/>
  <c r="A2650" i="16"/>
  <c r="S2651" i="16" l="1"/>
  <c r="A2651" i="16"/>
  <c r="F2650" i="16"/>
  <c r="G2650" i="16"/>
  <c r="D2650" i="16"/>
  <c r="D2651" i="16" l="1"/>
  <c r="F2651" i="16"/>
  <c r="G2651" i="16"/>
  <c r="S2652" i="16"/>
  <c r="A2652" i="16"/>
  <c r="A2653" i="16" l="1"/>
  <c r="S2653" i="16"/>
  <c r="G2652" i="16"/>
  <c r="F2652" i="16"/>
  <c r="D2652" i="16"/>
  <c r="G2653" i="16" l="1"/>
  <c r="F2653" i="16"/>
  <c r="D2653" i="16"/>
  <c r="S2654" i="16"/>
  <c r="A2654" i="16"/>
  <c r="S2655" i="16" l="1"/>
  <c r="A2655" i="16"/>
  <c r="D2654" i="16"/>
  <c r="G2654" i="16"/>
  <c r="F2654" i="16"/>
  <c r="G2655" i="16" l="1"/>
  <c r="D2655" i="16"/>
  <c r="F2655" i="16"/>
  <c r="S2656" i="16"/>
  <c r="A2656" i="16"/>
  <c r="S2657" i="16" l="1"/>
  <c r="A2657" i="16"/>
  <c r="G2656" i="16"/>
  <c r="D2656" i="16"/>
  <c r="F2656" i="16"/>
  <c r="D2657" i="16" l="1"/>
  <c r="F2657" i="16"/>
  <c r="G2657" i="16"/>
  <c r="S2658" i="16"/>
  <c r="A2658" i="16"/>
  <c r="G2658" i="16" l="1"/>
  <c r="F2658" i="16"/>
  <c r="D2658" i="16"/>
  <c r="A2659" i="16"/>
  <c r="S2659" i="16"/>
  <c r="G2659" i="16" l="1"/>
  <c r="D2659" i="16"/>
  <c r="F2659" i="16"/>
  <c r="S2660" i="16"/>
  <c r="A2660" i="16"/>
  <c r="S2661" i="16" l="1"/>
  <c r="A2661" i="16"/>
  <c r="G2660" i="16"/>
  <c r="D2660" i="16"/>
  <c r="F2660" i="16"/>
  <c r="D2661" i="16" l="1"/>
  <c r="G2661" i="16"/>
  <c r="F2661" i="16"/>
  <c r="S2662" i="16"/>
  <c r="A2662" i="16"/>
  <c r="F2662" i="16" l="1"/>
  <c r="G2662" i="16"/>
  <c r="D2662" i="16"/>
  <c r="S2663" i="16"/>
  <c r="A2663" i="16"/>
  <c r="G2663" i="16" l="1"/>
  <c r="F2663" i="16"/>
  <c r="D2663" i="16"/>
  <c r="A2664" i="16"/>
  <c r="S2664" i="16"/>
  <c r="S2665" i="16" l="1"/>
  <c r="A2665" i="16"/>
  <c r="D2664" i="16"/>
  <c r="G2664" i="16"/>
  <c r="F2664" i="16"/>
  <c r="D2665" i="16" l="1"/>
  <c r="G2665" i="16"/>
  <c r="F2665" i="16"/>
  <c r="S2666" i="16"/>
  <c r="A2666" i="16"/>
  <c r="S2667" i="16" l="1"/>
  <c r="A2667" i="16"/>
  <c r="F2666" i="16"/>
  <c r="G2666" i="16"/>
  <c r="D2666" i="16"/>
  <c r="F2667" i="16" l="1"/>
  <c r="D2667" i="16"/>
  <c r="G2667" i="16"/>
  <c r="A2668" i="16"/>
  <c r="S2668" i="16"/>
  <c r="D2668" i="16" l="1"/>
  <c r="F2668" i="16"/>
  <c r="G2668" i="16"/>
  <c r="S2669" i="16"/>
  <c r="A2669" i="16"/>
  <c r="G2669" i="16" l="1"/>
  <c r="F2669" i="16"/>
  <c r="D2669" i="16"/>
  <c r="S2670" i="16"/>
  <c r="A2670" i="16"/>
  <c r="S2671" i="16" l="1"/>
  <c r="A2671" i="16"/>
  <c r="D2670" i="16"/>
  <c r="G2670" i="16"/>
  <c r="F2670" i="16"/>
  <c r="F2671" i="16" l="1"/>
  <c r="D2671" i="16"/>
  <c r="G2671" i="16"/>
  <c r="S2672" i="16"/>
  <c r="A2672" i="16"/>
  <c r="S2673" i="16" l="1"/>
  <c r="A2673" i="16"/>
  <c r="F2672" i="16"/>
  <c r="G2672" i="16"/>
  <c r="D2672" i="16"/>
  <c r="F2673" i="16" l="1"/>
  <c r="D2673" i="16"/>
  <c r="G2673" i="16"/>
  <c r="S2674" i="16"/>
  <c r="A2674" i="16"/>
  <c r="F2674" i="16" l="1"/>
  <c r="D2674" i="16"/>
  <c r="G2674" i="16"/>
  <c r="A2675" i="16"/>
  <c r="S2675" i="16"/>
  <c r="D2675" i="16" l="1"/>
  <c r="G2675" i="16"/>
  <c r="F2675" i="16"/>
  <c r="A2676" i="16"/>
  <c r="S2676" i="16"/>
  <c r="F2676" i="16" l="1"/>
  <c r="G2676" i="16"/>
  <c r="D2676" i="16"/>
  <c r="S2677" i="16"/>
  <c r="A2677" i="16"/>
  <c r="D2677" i="16" l="1"/>
  <c r="F2677" i="16"/>
  <c r="G2677" i="16"/>
  <c r="A2678" i="16"/>
  <c r="S2678" i="16"/>
  <c r="F2678" i="16" l="1"/>
  <c r="D2678" i="16"/>
  <c r="G2678" i="16"/>
  <c r="S2679" i="16"/>
  <c r="A2679" i="16"/>
  <c r="S2680" i="16" l="1"/>
  <c r="A2680" i="16"/>
  <c r="F2679" i="16"/>
  <c r="G2679" i="16"/>
  <c r="D2679" i="16"/>
  <c r="D2680" i="16" l="1"/>
  <c r="G2680" i="16"/>
  <c r="F2680" i="16"/>
  <c r="S2681" i="16"/>
  <c r="A2681" i="16"/>
  <c r="S2682" i="16" l="1"/>
  <c r="A2682" i="16"/>
  <c r="G2681" i="16"/>
  <c r="F2681" i="16"/>
  <c r="D2681" i="16"/>
  <c r="F2682" i="16" l="1"/>
  <c r="D2682" i="16"/>
  <c r="G2682" i="16"/>
  <c r="S2683" i="16"/>
  <c r="A2683" i="16"/>
  <c r="G2683" i="16" l="1"/>
  <c r="D2683" i="16"/>
  <c r="F2683" i="16"/>
  <c r="S2684" i="16"/>
  <c r="A2684" i="16"/>
  <c r="F2684" i="16" l="1"/>
  <c r="G2684" i="16"/>
  <c r="D2684" i="16"/>
  <c r="S2685" i="16"/>
  <c r="A2685" i="16"/>
  <c r="G2685" i="16" l="1"/>
  <c r="F2685" i="16"/>
  <c r="D2685" i="16"/>
  <c r="S2686" i="16"/>
  <c r="A2686" i="16"/>
  <c r="F2686" i="16" l="1"/>
  <c r="D2686" i="16"/>
  <c r="G2686" i="16"/>
  <c r="S2687" i="16"/>
  <c r="A2687" i="16"/>
  <c r="S2688" i="16" l="1"/>
  <c r="A2688" i="16"/>
  <c r="G2687" i="16"/>
  <c r="D2687" i="16"/>
  <c r="F2687" i="16"/>
  <c r="F2688" i="16" l="1"/>
  <c r="D2688" i="16"/>
  <c r="G2688" i="16"/>
  <c r="A2689" i="16"/>
  <c r="S2689" i="16"/>
  <c r="S2690" i="16" l="1"/>
  <c r="A2690" i="16"/>
  <c r="D2689" i="16"/>
  <c r="F2689" i="16"/>
  <c r="G2689" i="16"/>
  <c r="G2690" i="16" l="1"/>
  <c r="D2690" i="16"/>
  <c r="F2690" i="16"/>
  <c r="A2691" i="16"/>
  <c r="S2691" i="16"/>
  <c r="F2691" i="16" l="1"/>
  <c r="G2691" i="16"/>
  <c r="D2691" i="16"/>
  <c r="S2692" i="16"/>
  <c r="A2692" i="16"/>
  <c r="S2693" i="16" l="1"/>
  <c r="A2693" i="16"/>
  <c r="G2692" i="16"/>
  <c r="F2692" i="16"/>
  <c r="D2692" i="16"/>
  <c r="F2693" i="16" l="1"/>
  <c r="G2693" i="16"/>
  <c r="D2693" i="16"/>
  <c r="S2694" i="16"/>
  <c r="A2694" i="16"/>
  <c r="S2695" i="16" l="1"/>
  <c r="A2695" i="16"/>
  <c r="G2694" i="16"/>
  <c r="D2694" i="16"/>
  <c r="F2694" i="16"/>
  <c r="G2695" i="16" l="1"/>
  <c r="D2695" i="16"/>
  <c r="F2695" i="16"/>
  <c r="S2696" i="16"/>
  <c r="A2696" i="16"/>
  <c r="D2696" i="16" l="1"/>
  <c r="F2696" i="16"/>
  <c r="G2696" i="16"/>
  <c r="S2697" i="16"/>
  <c r="A2697" i="16"/>
  <c r="S2698" i="16" l="1"/>
  <c r="A2698" i="16"/>
  <c r="G2697" i="16"/>
  <c r="F2697" i="16"/>
  <c r="D2697" i="16"/>
  <c r="D2698" i="16" l="1"/>
  <c r="G2698" i="16"/>
  <c r="F2698" i="16"/>
  <c r="S2699" i="16"/>
  <c r="A2699" i="16"/>
  <c r="D2699" i="16" l="1"/>
  <c r="G2699" i="16"/>
  <c r="F2699" i="16"/>
  <c r="S2700" i="16"/>
  <c r="A2700" i="16"/>
  <c r="D2700" i="16" l="1"/>
  <c r="F2700" i="16"/>
  <c r="G2700" i="16"/>
  <c r="S2701" i="16"/>
  <c r="A2701" i="16"/>
  <c r="F2701" i="16" l="1"/>
  <c r="D2701" i="16"/>
  <c r="G2701" i="16"/>
  <c r="S2702" i="16"/>
  <c r="A2702" i="16"/>
  <c r="F2702" i="16" l="1"/>
  <c r="G2702" i="16"/>
  <c r="D2702" i="16"/>
  <c r="S2703" i="16"/>
  <c r="A2703" i="16"/>
  <c r="G2703" i="16" l="1"/>
  <c r="D2703" i="16"/>
  <c r="F2703" i="16"/>
  <c r="S2704" i="16"/>
  <c r="A2704" i="16"/>
  <c r="F2704" i="16" l="1"/>
  <c r="D2704" i="16"/>
  <c r="G2704" i="16"/>
  <c r="S2705" i="16"/>
  <c r="A2705" i="16"/>
  <c r="D2705" i="16" l="1"/>
  <c r="G2705" i="16"/>
  <c r="F2705" i="16"/>
  <c r="A2706" i="16"/>
  <c r="S2706" i="16"/>
  <c r="A2707" i="16" l="1"/>
  <c r="S2707" i="16"/>
  <c r="D2706" i="16"/>
  <c r="G2706" i="16"/>
  <c r="F2706" i="16"/>
  <c r="S2708" i="16" l="1"/>
  <c r="A2708" i="16"/>
  <c r="G2707" i="16"/>
  <c r="F2707" i="16"/>
  <c r="D2707" i="16"/>
  <c r="D2708" i="16" l="1"/>
  <c r="F2708" i="16"/>
  <c r="G2708" i="16"/>
  <c r="S2709" i="16"/>
  <c r="A2709" i="16"/>
  <c r="S2710" i="16" l="1"/>
  <c r="A2710" i="16"/>
  <c r="G2709" i="16"/>
  <c r="D2709" i="16"/>
  <c r="F2709" i="16"/>
  <c r="A2711" i="16" l="1"/>
  <c r="S2711" i="16"/>
  <c r="D2710" i="16"/>
  <c r="G2710" i="16"/>
  <c r="F2710" i="16"/>
  <c r="D2711" i="16" l="1"/>
  <c r="G2711" i="16"/>
  <c r="F2711" i="16"/>
  <c r="A2712" i="16"/>
  <c r="S2712" i="16"/>
  <c r="S2713" i="16" l="1"/>
  <c r="A2713" i="16"/>
  <c r="D2712" i="16"/>
  <c r="F2712" i="16"/>
  <c r="G2712" i="16"/>
  <c r="D2713" i="16" l="1"/>
  <c r="G2713" i="16"/>
  <c r="F2713" i="16"/>
  <c r="S2714" i="16"/>
  <c r="A2714" i="16"/>
  <c r="S2715" i="16" l="1"/>
  <c r="A2715" i="16"/>
  <c r="F2714" i="16"/>
  <c r="G2714" i="16"/>
  <c r="D2714" i="16"/>
  <c r="D2715" i="16" l="1"/>
  <c r="F2715" i="16"/>
  <c r="G2715" i="16"/>
  <c r="S2716" i="16"/>
  <c r="A2716" i="16"/>
  <c r="D2716" i="16" l="1"/>
  <c r="G2716" i="16"/>
  <c r="F2716" i="16"/>
  <c r="S2717" i="16"/>
  <c r="A2717" i="16"/>
  <c r="A2718" i="16" l="1"/>
  <c r="S2718" i="16"/>
  <c r="D2717" i="16"/>
  <c r="G2717" i="16"/>
  <c r="F2717" i="16"/>
  <c r="F2718" i="16" l="1"/>
  <c r="D2718" i="16"/>
  <c r="G2718" i="16"/>
  <c r="S2719" i="16"/>
  <c r="A2719" i="16"/>
  <c r="S2720" i="16" l="1"/>
  <c r="A2720" i="16"/>
  <c r="G2719" i="16"/>
  <c r="F2719" i="16"/>
  <c r="D2719" i="16"/>
  <c r="S2721" i="16" l="1"/>
  <c r="A2721" i="16"/>
  <c r="D2720" i="16"/>
  <c r="F2720" i="16"/>
  <c r="G2720" i="16"/>
  <c r="D2721" i="16" l="1"/>
  <c r="G2721" i="16"/>
  <c r="F2721" i="16"/>
  <c r="A2722" i="16"/>
  <c r="S2722" i="16"/>
  <c r="S2723" i="16" l="1"/>
  <c r="A2723" i="16"/>
  <c r="G2722" i="16"/>
  <c r="F2722" i="16"/>
  <c r="D2722" i="16"/>
  <c r="G2723" i="16" l="1"/>
  <c r="D2723" i="16"/>
  <c r="F2723" i="16"/>
  <c r="S2724" i="16"/>
  <c r="A2724" i="16"/>
  <c r="G2724" i="16" l="1"/>
  <c r="D2724" i="16"/>
  <c r="F2724" i="16"/>
  <c r="A2725" i="16"/>
  <c r="S2725" i="16"/>
  <c r="S2726" i="16" l="1"/>
  <c r="A2726" i="16"/>
  <c r="F2725" i="16"/>
  <c r="G2725" i="16"/>
  <c r="D2725" i="16"/>
  <c r="G2726" i="16" l="1"/>
  <c r="D2726" i="16"/>
  <c r="F2726" i="16"/>
  <c r="S2727" i="16"/>
  <c r="A2727" i="16"/>
  <c r="S2728" i="16" l="1"/>
  <c r="A2728" i="16"/>
  <c r="G2727" i="16"/>
  <c r="F2727" i="16"/>
  <c r="D2727" i="16"/>
  <c r="D2728" i="16" l="1"/>
  <c r="F2728" i="16"/>
  <c r="G2728" i="16"/>
  <c r="S2729" i="16"/>
  <c r="A2729" i="16"/>
  <c r="A2730" i="16" l="1"/>
  <c r="S2730" i="16"/>
  <c r="F2729" i="16"/>
  <c r="D2729" i="16"/>
  <c r="G2729" i="16"/>
  <c r="A2731" i="16" l="1"/>
  <c r="S2731" i="16"/>
  <c r="D2730" i="16"/>
  <c r="F2730" i="16"/>
  <c r="G2730" i="16"/>
  <c r="S2732" i="16" l="1"/>
  <c r="A2732" i="16"/>
  <c r="G2731" i="16"/>
  <c r="D2731" i="16"/>
  <c r="F2731" i="16"/>
  <c r="F2732" i="16" l="1"/>
  <c r="D2732" i="16"/>
  <c r="G2732" i="16"/>
  <c r="A2733" i="16"/>
  <c r="S2733" i="16"/>
  <c r="G2733" i="16" l="1"/>
  <c r="D2733" i="16"/>
  <c r="F2733" i="16"/>
  <c r="S2734" i="16"/>
  <c r="A2734" i="16"/>
  <c r="S2735" i="16" l="1"/>
  <c r="A2735" i="16"/>
  <c r="D2734" i="16"/>
  <c r="F2734" i="16"/>
  <c r="G2734" i="16"/>
  <c r="D2735" i="16" l="1"/>
  <c r="F2735" i="16"/>
  <c r="G2735" i="16"/>
  <c r="A2736" i="16"/>
  <c r="S2736" i="16"/>
  <c r="S2737" i="16" l="1"/>
  <c r="A2737" i="16"/>
  <c r="D2736" i="16"/>
  <c r="G2736" i="16"/>
  <c r="F2736" i="16"/>
  <c r="D2737" i="16" l="1"/>
  <c r="G2737" i="16"/>
  <c r="F2737" i="16"/>
  <c r="S2738" i="16"/>
  <c r="A2738" i="16"/>
  <c r="G2738" i="16" l="1"/>
  <c r="D2738" i="16"/>
  <c r="F2738" i="16"/>
  <c r="S2739" i="16"/>
  <c r="A2739" i="16"/>
  <c r="S2740" i="16" l="1"/>
  <c r="A2740" i="16"/>
  <c r="G2739" i="16"/>
  <c r="D2739" i="16"/>
  <c r="F2739" i="16"/>
  <c r="S2741" i="16" l="1"/>
  <c r="A2741" i="16"/>
  <c r="G2740" i="16"/>
  <c r="F2740" i="16"/>
  <c r="D2740" i="16"/>
  <c r="F2741" i="16" l="1"/>
  <c r="D2741" i="16"/>
  <c r="G2741" i="16"/>
  <c r="S2742" i="16"/>
  <c r="A2742" i="16"/>
  <c r="S2743" i="16" l="1"/>
  <c r="A2743" i="16"/>
  <c r="D2742" i="16"/>
  <c r="G2742" i="16"/>
  <c r="F2742" i="16"/>
  <c r="G2743" i="16" l="1"/>
  <c r="F2743" i="16"/>
  <c r="D2743" i="16"/>
  <c r="S2744" i="16"/>
  <c r="A2744" i="16"/>
  <c r="S2745" i="16" l="1"/>
  <c r="A2745" i="16"/>
  <c r="G2744" i="16"/>
  <c r="F2744" i="16"/>
  <c r="D2744" i="16"/>
  <c r="G2745" i="16" l="1"/>
  <c r="D2745" i="16"/>
  <c r="F2745" i="16"/>
  <c r="S2746" i="16"/>
  <c r="A2746" i="16"/>
  <c r="D2746" i="16" l="1"/>
  <c r="G2746" i="16"/>
  <c r="F2746" i="16"/>
  <c r="S2747" i="16"/>
  <c r="A2747" i="16"/>
  <c r="S2748" i="16" l="1"/>
  <c r="A2748" i="16"/>
  <c r="F2747" i="16"/>
  <c r="D2747" i="16"/>
  <c r="G2747" i="16"/>
  <c r="F2748" i="16" l="1"/>
  <c r="D2748" i="16"/>
  <c r="G2748" i="16"/>
  <c r="S2749" i="16"/>
  <c r="A2749" i="16"/>
  <c r="D2749" i="16" l="1"/>
  <c r="G2749" i="16"/>
  <c r="F2749" i="16"/>
  <c r="S2750" i="16"/>
  <c r="A2750" i="16"/>
  <c r="S2751" i="16" l="1"/>
  <c r="A2751" i="16"/>
  <c r="D2750" i="16"/>
  <c r="F2750" i="16"/>
  <c r="G2750" i="16"/>
  <c r="D2751" i="16" l="1"/>
  <c r="G2751" i="16"/>
  <c r="F2751" i="16"/>
  <c r="S2752" i="16"/>
  <c r="A2752" i="16"/>
  <c r="F2752" i="16" l="1"/>
  <c r="D2752" i="16"/>
  <c r="G2752" i="16"/>
  <c r="S2753" i="16"/>
  <c r="A2753" i="16"/>
  <c r="S2754" i="16" l="1"/>
  <c r="A2754" i="16"/>
  <c r="D2753" i="16"/>
  <c r="G2753" i="16"/>
  <c r="F2753" i="16"/>
  <c r="D2754" i="16" l="1"/>
  <c r="G2754" i="16"/>
  <c r="F2754" i="16"/>
  <c r="S2755" i="16"/>
  <c r="A2755" i="16"/>
  <c r="F2755" i="16" l="1"/>
  <c r="D2755" i="16"/>
  <c r="G2755" i="16"/>
  <c r="S2756" i="16"/>
  <c r="A2756" i="16"/>
  <c r="S2757" i="16" l="1"/>
  <c r="A2757" i="16"/>
  <c r="F2756" i="16"/>
  <c r="G2756" i="16"/>
  <c r="D2756" i="16"/>
  <c r="A2758" i="16" l="1"/>
  <c r="S2758" i="16"/>
  <c r="D2757" i="16"/>
  <c r="G2757" i="16"/>
  <c r="F2757" i="16"/>
  <c r="S2759" i="16" l="1"/>
  <c r="A2759" i="16"/>
  <c r="F2758" i="16"/>
  <c r="D2758" i="16"/>
  <c r="G2758" i="16"/>
  <c r="S2760" i="16" l="1"/>
  <c r="A2760" i="16"/>
  <c r="F2759" i="16"/>
  <c r="G2759" i="16"/>
  <c r="D2759" i="16"/>
  <c r="D2760" i="16" l="1"/>
  <c r="G2760" i="16"/>
  <c r="F2760" i="16"/>
  <c r="S2761" i="16"/>
  <c r="A2761" i="16"/>
  <c r="S2762" i="16" l="1"/>
  <c r="A2762" i="16"/>
  <c r="G2761" i="16"/>
  <c r="F2761" i="16"/>
  <c r="D2761" i="16"/>
  <c r="G2762" i="16" l="1"/>
  <c r="F2762" i="16"/>
  <c r="D2762" i="16"/>
  <c r="S2763" i="16"/>
  <c r="A2763" i="16"/>
  <c r="S2764" i="16" l="1"/>
  <c r="A2764" i="16"/>
  <c r="F2763" i="16"/>
  <c r="G2763" i="16"/>
  <c r="D2763" i="16"/>
  <c r="D2764" i="16" l="1"/>
  <c r="G2764" i="16"/>
  <c r="F2764" i="16"/>
  <c r="S2765" i="16"/>
  <c r="A2765" i="16"/>
  <c r="S2766" i="16" l="1"/>
  <c r="A2766" i="16"/>
  <c r="D2765" i="16"/>
  <c r="G2765" i="16"/>
  <c r="F2765" i="16"/>
  <c r="F2766" i="16" l="1"/>
  <c r="D2766" i="16"/>
  <c r="G2766" i="16"/>
  <c r="S2767" i="16"/>
  <c r="A2767" i="16"/>
  <c r="F2767" i="16" l="1"/>
  <c r="D2767" i="16"/>
  <c r="G2767" i="16"/>
  <c r="A2768" i="16"/>
  <c r="S2768" i="16"/>
  <c r="D2768" i="16" l="1"/>
  <c r="G2768" i="16"/>
  <c r="F2768" i="16"/>
  <c r="S2769" i="16"/>
  <c r="A2769" i="16"/>
  <c r="F2769" i="16" l="1"/>
  <c r="D2769" i="16"/>
  <c r="G2769" i="16"/>
  <c r="A2770" i="16"/>
  <c r="S2770" i="16"/>
  <c r="S2771" i="16" l="1"/>
  <c r="A2771" i="16"/>
  <c r="F2770" i="16"/>
  <c r="D2770" i="16"/>
  <c r="G2770" i="16"/>
  <c r="F2771" i="16" l="1"/>
  <c r="D2771" i="16"/>
  <c r="G2771" i="16"/>
  <c r="S2772" i="16"/>
  <c r="A2772" i="16"/>
  <c r="D2772" i="16" l="1"/>
  <c r="F2772" i="16"/>
  <c r="G2772" i="16"/>
  <c r="S2773" i="16"/>
  <c r="A2773" i="16"/>
  <c r="S2774" i="16" l="1"/>
  <c r="A2774" i="16"/>
  <c r="F2773" i="16"/>
  <c r="G2773" i="16"/>
  <c r="D2773" i="16"/>
  <c r="A2775" i="16" l="1"/>
  <c r="S2775" i="16"/>
  <c r="F2774" i="16"/>
  <c r="D2774" i="16"/>
  <c r="G2774" i="16"/>
  <c r="S2776" i="16" l="1"/>
  <c r="A2776" i="16"/>
  <c r="G2775" i="16"/>
  <c r="D2775" i="16"/>
  <c r="F2775" i="16"/>
  <c r="D2776" i="16" l="1"/>
  <c r="G2776" i="16"/>
  <c r="F2776" i="16"/>
  <c r="S2777" i="16"/>
  <c r="A2777" i="16"/>
  <c r="G2777" i="16" l="1"/>
  <c r="D2777" i="16"/>
  <c r="F2777" i="16"/>
  <c r="S2778" i="16"/>
  <c r="A2778" i="16"/>
  <c r="S2779" i="16" l="1"/>
  <c r="A2779" i="16"/>
  <c r="D2778" i="16"/>
  <c r="G2778" i="16"/>
  <c r="F2778" i="16"/>
  <c r="D2779" i="16" l="1"/>
  <c r="G2779" i="16"/>
  <c r="F2779" i="16"/>
  <c r="S2780" i="16"/>
  <c r="A2780" i="16"/>
  <c r="S2781" i="16" l="1"/>
  <c r="A2781" i="16"/>
  <c r="D2780" i="16"/>
  <c r="G2780" i="16"/>
  <c r="F2780" i="16"/>
  <c r="G2781" i="16" l="1"/>
  <c r="D2781" i="16"/>
  <c r="F2781" i="16"/>
  <c r="S2782" i="16"/>
  <c r="A2782" i="16"/>
  <c r="F2782" i="16" l="1"/>
  <c r="G2782" i="16"/>
  <c r="D2782" i="16"/>
  <c r="S2783" i="16"/>
  <c r="A2783" i="16"/>
  <c r="S2784" i="16" l="1"/>
  <c r="A2784" i="16"/>
  <c r="D2783" i="16"/>
  <c r="G2783" i="16"/>
  <c r="F2783" i="16"/>
  <c r="F2784" i="16" l="1"/>
  <c r="G2784" i="16"/>
  <c r="D2784" i="16"/>
  <c r="S2785" i="16"/>
  <c r="A2785" i="16"/>
  <c r="D2785" i="16" l="1"/>
  <c r="F2785" i="16"/>
  <c r="G2785" i="16"/>
  <c r="S2786" i="16"/>
  <c r="A2786" i="16"/>
  <c r="D2786" i="16" l="1"/>
  <c r="G2786" i="16"/>
  <c r="F2786" i="16"/>
  <c r="S2787" i="16"/>
  <c r="A2787" i="16"/>
  <c r="D2787" i="16" l="1"/>
  <c r="F2787" i="16"/>
  <c r="G2787" i="16"/>
  <c r="A2788" i="16"/>
  <c r="S2788" i="16"/>
  <c r="D2788" i="16" l="1"/>
  <c r="G2788" i="16"/>
  <c r="F2788" i="16"/>
  <c r="S2789" i="16"/>
  <c r="A2789" i="16"/>
  <c r="A2790" i="16" l="1"/>
  <c r="S2790" i="16"/>
  <c r="D2789" i="16"/>
  <c r="F2789" i="16"/>
  <c r="G2789" i="16"/>
  <c r="F2790" i="16" l="1"/>
  <c r="D2790" i="16"/>
  <c r="G2790" i="16"/>
  <c r="A2791" i="16"/>
  <c r="S2791" i="16"/>
  <c r="S2792" i="16" l="1"/>
  <c r="A2792" i="16"/>
  <c r="G2791" i="16"/>
  <c r="F2791" i="16"/>
  <c r="D2791" i="16"/>
  <c r="S2793" i="16" l="1"/>
  <c r="A2793" i="16"/>
  <c r="G2792" i="16"/>
  <c r="D2792" i="16"/>
  <c r="F2792" i="16"/>
  <c r="S2794" i="16" l="1"/>
  <c r="A2794" i="16"/>
  <c r="D2793" i="16"/>
  <c r="G2793" i="16"/>
  <c r="F2793" i="16"/>
  <c r="G2794" i="16" l="1"/>
  <c r="D2794" i="16"/>
  <c r="F2794" i="16"/>
  <c r="S2795" i="16"/>
  <c r="A2795" i="16"/>
  <c r="D2795" i="16" l="1"/>
  <c r="G2795" i="16"/>
  <c r="F2795" i="16"/>
  <c r="S2796" i="16"/>
  <c r="A2796" i="16"/>
  <c r="D2796" i="16" l="1"/>
  <c r="G2796" i="16"/>
  <c r="F2796" i="16"/>
  <c r="S2797" i="16"/>
  <c r="A2797" i="16"/>
  <c r="D2797" i="16" l="1"/>
  <c r="G2797" i="16"/>
  <c r="F2797" i="16"/>
  <c r="S2798" i="16"/>
  <c r="A2798" i="16"/>
  <c r="F2798" i="16" l="1"/>
  <c r="G2798" i="16"/>
  <c r="D2798" i="16"/>
  <c r="S2799" i="16"/>
  <c r="A2799" i="16"/>
  <c r="F2799" i="16" l="1"/>
  <c r="D2799" i="16"/>
  <c r="G2799" i="16"/>
  <c r="S2800" i="16"/>
  <c r="A2800" i="16"/>
  <c r="S2801" i="16" l="1"/>
  <c r="A2801" i="16"/>
  <c r="D2800" i="16"/>
  <c r="G2800" i="16"/>
  <c r="F2800" i="16"/>
  <c r="G2801" i="16" l="1"/>
  <c r="D2801" i="16"/>
  <c r="F2801" i="16"/>
  <c r="S2802" i="16"/>
  <c r="A2802" i="16"/>
  <c r="S2803" i="16" l="1"/>
  <c r="A2803" i="16"/>
  <c r="D2802" i="16"/>
  <c r="F2802" i="16"/>
  <c r="G2802" i="16"/>
  <c r="F2803" i="16" l="1"/>
  <c r="G2803" i="16"/>
  <c r="D2803" i="16"/>
  <c r="S2804" i="16"/>
  <c r="A2804" i="16"/>
  <c r="A2805" i="16" l="1"/>
  <c r="S2805" i="16"/>
  <c r="G2804" i="16"/>
  <c r="D2804" i="16"/>
  <c r="F2804" i="16"/>
  <c r="D2805" i="16" l="1"/>
  <c r="G2805" i="16"/>
  <c r="F2805" i="16"/>
  <c r="S2806" i="16"/>
  <c r="A2806" i="16"/>
  <c r="F2806" i="16" l="1"/>
  <c r="G2806" i="16"/>
  <c r="D2806" i="16"/>
  <c r="S2807" i="16"/>
  <c r="A2807" i="16"/>
  <c r="D2807" i="16" l="1"/>
  <c r="G2807" i="16"/>
  <c r="F2807" i="16"/>
  <c r="S2808" i="16"/>
  <c r="A2808" i="16"/>
  <c r="D2808" i="16" l="1"/>
  <c r="G2808" i="16"/>
  <c r="F2808" i="16"/>
  <c r="A2809" i="16"/>
  <c r="S2809" i="16"/>
  <c r="S2810" i="16" l="1"/>
  <c r="A2810" i="16"/>
  <c r="F2809" i="16"/>
  <c r="D2809" i="16"/>
  <c r="G2809" i="16"/>
  <c r="D2810" i="16" l="1"/>
  <c r="G2810" i="16"/>
  <c r="F2810" i="16"/>
  <c r="S2811" i="16"/>
  <c r="A2811" i="16"/>
  <c r="F2811" i="16" l="1"/>
  <c r="D2811" i="16"/>
  <c r="G2811" i="16"/>
  <c r="S2812" i="16"/>
  <c r="A2812" i="16"/>
  <c r="S2813" i="16" l="1"/>
  <c r="A2813" i="16"/>
  <c r="F2812" i="16"/>
  <c r="D2812" i="16"/>
  <c r="G2812" i="16"/>
  <c r="F2813" i="16" l="1"/>
  <c r="D2813" i="16"/>
  <c r="G2813" i="16"/>
  <c r="A2814" i="16"/>
  <c r="S2814" i="16"/>
  <c r="S2815" i="16" l="1"/>
  <c r="A2815" i="16"/>
  <c r="G2814" i="16"/>
  <c r="D2814" i="16"/>
  <c r="F2814" i="16"/>
  <c r="G2815" i="16" l="1"/>
  <c r="F2815" i="16"/>
  <c r="D2815" i="16"/>
  <c r="S2816" i="16"/>
  <c r="A2816" i="16"/>
  <c r="G2816" i="16" l="1"/>
  <c r="F2816" i="16"/>
  <c r="D2816" i="16"/>
  <c r="A2817" i="16"/>
  <c r="S2817" i="16"/>
  <c r="G2817" i="16" l="1"/>
  <c r="F2817" i="16"/>
  <c r="D2817" i="16"/>
  <c r="S2818" i="16"/>
  <c r="A2818" i="16"/>
  <c r="A2819" i="16" l="1"/>
  <c r="S2819" i="16"/>
  <c r="D2818" i="16"/>
  <c r="F2818" i="16"/>
  <c r="G2818" i="16"/>
  <c r="S2820" i="16" l="1"/>
  <c r="A2820" i="16"/>
  <c r="G2819" i="16"/>
  <c r="F2819" i="16"/>
  <c r="D2819" i="16"/>
  <c r="S2821" i="16" l="1"/>
  <c r="A2821" i="16"/>
  <c r="G2820" i="16"/>
  <c r="D2820" i="16"/>
  <c r="F2820" i="16"/>
  <c r="D2821" i="16" l="1"/>
  <c r="G2821" i="16"/>
  <c r="F2821" i="16"/>
  <c r="A2822" i="16"/>
  <c r="S2822" i="16"/>
  <c r="S2823" i="16" l="1"/>
  <c r="A2823" i="16"/>
  <c r="D2822" i="16"/>
  <c r="G2822" i="16"/>
  <c r="F2822" i="16"/>
  <c r="S2824" i="16" l="1"/>
  <c r="A2824" i="16"/>
  <c r="G2823" i="16"/>
  <c r="D2823" i="16"/>
  <c r="F2823" i="16"/>
  <c r="D2824" i="16" l="1"/>
  <c r="G2824" i="16"/>
  <c r="F2824" i="16"/>
  <c r="S2825" i="16"/>
  <c r="A2825" i="16"/>
  <c r="D2825" i="16" l="1"/>
  <c r="G2825" i="16"/>
  <c r="F2825" i="16"/>
  <c r="S2826" i="16"/>
  <c r="A2826" i="16"/>
  <c r="F2826" i="16" l="1"/>
  <c r="D2826" i="16"/>
  <c r="G2826" i="16"/>
  <c r="S2827" i="16"/>
  <c r="A2827" i="16"/>
  <c r="S2828" i="16" l="1"/>
  <c r="A2828" i="16"/>
  <c r="F2827" i="16"/>
  <c r="D2827" i="16"/>
  <c r="G2827" i="16"/>
  <c r="D2828" i="16" l="1"/>
  <c r="F2828" i="16"/>
  <c r="G2828" i="16"/>
  <c r="S2829" i="16"/>
  <c r="A2829" i="16"/>
  <c r="G2829" i="16" l="1"/>
  <c r="F2829" i="16"/>
  <c r="D2829" i="16"/>
  <c r="A2830" i="16"/>
  <c r="S2830" i="16"/>
  <c r="G2830" i="16" l="1"/>
  <c r="F2830" i="16"/>
  <c r="D2830" i="16"/>
  <c r="S2831" i="16"/>
  <c r="A2831" i="16"/>
  <c r="A2832" i="16" l="1"/>
  <c r="S2832" i="16"/>
  <c r="D2831" i="16"/>
  <c r="F2831" i="16"/>
  <c r="G2831" i="16"/>
  <c r="D2832" i="16" l="1"/>
  <c r="G2832" i="16"/>
  <c r="F2832" i="16"/>
  <c r="S2833" i="16"/>
  <c r="A2833" i="16"/>
  <c r="A2834" i="16" l="1"/>
  <c r="S2834" i="16"/>
  <c r="G2833" i="16"/>
  <c r="F2833" i="16"/>
  <c r="D2833" i="16"/>
  <c r="S2835" i="16" l="1"/>
  <c r="A2835" i="16"/>
  <c r="F2834" i="16"/>
  <c r="D2834" i="16"/>
  <c r="G2834" i="16"/>
  <c r="S2836" i="16" l="1"/>
  <c r="A2836" i="16"/>
  <c r="G2835" i="16"/>
  <c r="F2835" i="16"/>
  <c r="D2835" i="16"/>
  <c r="F2836" i="16" l="1"/>
  <c r="G2836" i="16"/>
  <c r="D2836" i="16"/>
  <c r="S2837" i="16"/>
  <c r="A2837" i="16"/>
  <c r="S2838" i="16" l="1"/>
  <c r="A2838" i="16"/>
  <c r="D2837" i="16"/>
  <c r="F2837" i="16"/>
  <c r="G2837" i="16"/>
  <c r="F2838" i="16" l="1"/>
  <c r="G2838" i="16"/>
  <c r="D2838" i="16"/>
  <c r="A2839" i="16"/>
  <c r="S2839" i="16"/>
  <c r="D2839" i="16" l="1"/>
  <c r="F2839" i="16"/>
  <c r="G2839" i="16"/>
  <c r="A2840" i="16"/>
  <c r="S2840" i="16"/>
  <c r="S2841" i="16" l="1"/>
  <c r="A2841" i="16"/>
  <c r="G2840" i="16"/>
  <c r="F2840" i="16"/>
  <c r="D2840" i="16"/>
  <c r="F2841" i="16" l="1"/>
  <c r="G2841" i="16"/>
  <c r="D2841" i="16"/>
  <c r="A2842" i="16"/>
  <c r="S2842" i="16"/>
  <c r="G2842" i="16" l="1"/>
  <c r="F2842" i="16"/>
  <c r="D2842" i="16"/>
  <c r="A2843" i="16"/>
  <c r="S2843" i="16"/>
  <c r="S2844" i="16" l="1"/>
  <c r="A2844" i="16"/>
  <c r="D2843" i="16"/>
  <c r="G2843" i="16"/>
  <c r="F2843" i="16"/>
  <c r="D2844" i="16" l="1"/>
  <c r="G2844" i="16"/>
  <c r="F2844" i="16"/>
  <c r="A2845" i="16"/>
  <c r="S2845" i="16"/>
  <c r="G2845" i="16" l="1"/>
  <c r="F2845" i="16"/>
  <c r="D2845" i="16"/>
  <c r="S2846" i="16"/>
  <c r="A2846" i="16"/>
  <c r="S2847" i="16" l="1"/>
  <c r="A2847" i="16"/>
  <c r="G2846" i="16"/>
  <c r="F2846" i="16"/>
  <c r="D2846" i="16"/>
  <c r="S2848" i="16" l="1"/>
  <c r="A2848" i="16"/>
  <c r="D2847" i="16"/>
  <c r="G2847" i="16"/>
  <c r="F2847" i="16"/>
  <c r="G2848" i="16" l="1"/>
  <c r="F2848" i="16"/>
  <c r="D2848" i="16"/>
  <c r="S2849" i="16"/>
  <c r="A2849" i="16"/>
  <c r="G2849" i="16" l="1"/>
  <c r="F2849" i="16"/>
  <c r="D2849" i="16"/>
  <c r="S2850" i="16"/>
  <c r="A2850" i="16"/>
  <c r="F2850" i="16" l="1"/>
  <c r="D2850" i="16"/>
  <c r="G2850" i="16"/>
  <c r="S2851" i="16"/>
  <c r="A2851" i="16"/>
  <c r="F2851" i="16" l="1"/>
  <c r="D2851" i="16"/>
  <c r="G2851" i="16"/>
  <c r="S2852" i="16"/>
  <c r="A2852" i="16"/>
  <c r="G2852" i="16" l="1"/>
  <c r="F2852" i="16"/>
  <c r="D2852" i="16"/>
  <c r="A2853" i="16"/>
  <c r="S2853" i="16"/>
  <c r="A2854" i="16" l="1"/>
  <c r="S2854" i="16"/>
  <c r="D2853" i="16"/>
  <c r="F2853" i="16"/>
  <c r="G2853" i="16"/>
  <c r="G2854" i="16" l="1"/>
  <c r="D2854" i="16"/>
  <c r="F2854" i="16"/>
  <c r="S2855" i="16"/>
  <c r="A2855" i="16"/>
  <c r="S2856" i="16" l="1"/>
  <c r="A2856" i="16"/>
  <c r="G2855" i="16"/>
  <c r="F2855" i="16"/>
  <c r="D2855" i="16"/>
  <c r="F2856" i="16" l="1"/>
  <c r="D2856" i="16"/>
  <c r="G2856" i="16"/>
  <c r="A2857" i="16"/>
  <c r="S2857" i="16"/>
  <c r="A2858" i="16" l="1"/>
  <c r="S2858" i="16"/>
  <c r="D2857" i="16"/>
  <c r="G2857" i="16"/>
  <c r="F2857" i="16"/>
  <c r="S2859" i="16" l="1"/>
  <c r="A2859" i="16"/>
  <c r="F2858" i="16"/>
  <c r="D2858" i="16"/>
  <c r="G2858" i="16"/>
  <c r="F2859" i="16" l="1"/>
  <c r="D2859" i="16"/>
  <c r="G2859" i="16"/>
  <c r="A2860" i="16"/>
  <c r="S2860" i="16"/>
  <c r="S2861" i="16" l="1"/>
  <c r="A2861" i="16"/>
  <c r="D2860" i="16"/>
  <c r="F2860" i="16"/>
  <c r="G2860" i="16"/>
  <c r="F2861" i="16" l="1"/>
  <c r="D2861" i="16"/>
  <c r="G2861" i="16"/>
  <c r="S2862" i="16"/>
  <c r="A2862" i="16"/>
  <c r="S2863" i="16" l="1"/>
  <c r="A2863" i="16"/>
  <c r="G2862" i="16"/>
  <c r="F2862" i="16"/>
  <c r="D2862" i="16"/>
  <c r="F2863" i="16" l="1"/>
  <c r="D2863" i="16"/>
  <c r="G2863" i="16"/>
  <c r="S2864" i="16"/>
  <c r="A2864" i="16"/>
  <c r="F2864" i="16" l="1"/>
  <c r="G2864" i="16"/>
  <c r="D2864" i="16"/>
  <c r="S2865" i="16"/>
  <c r="A2865" i="16"/>
  <c r="D2865" i="16" l="1"/>
  <c r="G2865" i="16"/>
  <c r="F2865" i="16"/>
  <c r="S2866" i="16"/>
  <c r="A2866" i="16"/>
  <c r="F2866" i="16" l="1"/>
  <c r="D2866" i="16"/>
  <c r="G2866" i="16"/>
  <c r="S2867" i="16"/>
  <c r="A2867" i="16"/>
  <c r="S2868" i="16" l="1"/>
  <c r="A2868" i="16"/>
  <c r="G2867" i="16"/>
  <c r="F2867" i="16"/>
  <c r="D2867" i="16"/>
  <c r="F2868" i="16" l="1"/>
  <c r="D2868" i="16"/>
  <c r="G2868" i="16"/>
  <c r="S2869" i="16"/>
  <c r="A2869" i="16"/>
  <c r="G2869" i="16" l="1"/>
  <c r="D2869" i="16"/>
  <c r="F2869" i="16"/>
  <c r="S2870" i="16"/>
  <c r="A2870" i="16"/>
  <c r="A2871" i="16" l="1"/>
  <c r="S2871" i="16"/>
  <c r="G2870" i="16"/>
  <c r="F2870" i="16"/>
  <c r="D2870" i="16"/>
  <c r="S2872" i="16" l="1"/>
  <c r="A2872" i="16"/>
  <c r="D2871" i="16"/>
  <c r="G2871" i="16"/>
  <c r="F2871" i="16"/>
  <c r="D2872" i="16" l="1"/>
  <c r="G2872" i="16"/>
  <c r="F2872" i="16"/>
  <c r="S2873" i="16"/>
  <c r="A2873" i="16"/>
  <c r="D2873" i="16" l="1"/>
  <c r="G2873" i="16"/>
  <c r="F2873" i="16"/>
  <c r="S2874" i="16"/>
  <c r="A2874" i="16"/>
  <c r="G2874" i="16" l="1"/>
  <c r="F2874" i="16"/>
  <c r="D2874" i="16"/>
  <c r="S2875" i="16"/>
  <c r="A2875" i="16"/>
  <c r="A2876" i="16" l="1"/>
  <c r="S2876" i="16"/>
  <c r="D2875" i="16"/>
  <c r="G2875" i="16"/>
  <c r="F2875" i="16"/>
  <c r="S2877" i="16" l="1"/>
  <c r="A2877" i="16"/>
  <c r="F2876" i="16"/>
  <c r="G2876" i="16"/>
  <c r="D2876" i="16"/>
  <c r="D2877" i="16" l="1"/>
  <c r="F2877" i="16"/>
  <c r="G2877" i="16"/>
  <c r="A2878" i="16"/>
  <c r="S2878" i="16"/>
  <c r="S2879" i="16" l="1"/>
  <c r="A2879" i="16"/>
  <c r="D2878" i="16"/>
  <c r="F2878" i="16"/>
  <c r="G2878" i="16"/>
  <c r="F2879" i="16" l="1"/>
  <c r="G2879" i="16"/>
  <c r="D2879" i="16"/>
  <c r="A2880" i="16"/>
  <c r="S2880" i="16"/>
  <c r="D2880" i="16" l="1"/>
  <c r="F2880" i="16"/>
  <c r="G2880" i="16"/>
  <c r="S2881" i="16"/>
  <c r="A2881" i="16"/>
  <c r="S2882" i="16" l="1"/>
  <c r="A2882" i="16"/>
  <c r="D2881" i="16"/>
  <c r="G2881" i="16"/>
  <c r="F2881" i="16"/>
  <c r="D2882" i="16" l="1"/>
  <c r="F2882" i="16"/>
  <c r="G2882" i="16"/>
  <c r="A2883" i="16"/>
  <c r="S2883" i="16"/>
  <c r="D2883" i="16" l="1"/>
  <c r="G2883" i="16"/>
  <c r="F2883" i="16"/>
  <c r="A2884" i="16"/>
  <c r="S2884" i="16"/>
  <c r="F2884" i="16" l="1"/>
  <c r="D2884" i="16"/>
  <c r="G2884" i="16"/>
  <c r="S2885" i="16"/>
  <c r="A2885" i="16"/>
  <c r="F2885" i="16" l="1"/>
  <c r="G2885" i="16"/>
  <c r="D2885" i="16"/>
  <c r="A2886" i="16"/>
  <c r="S2886" i="16"/>
  <c r="F2886" i="16" l="1"/>
  <c r="G2886" i="16"/>
  <c r="D2886" i="16"/>
  <c r="S2887" i="16"/>
  <c r="A2887" i="16"/>
  <c r="G2887" i="16" l="1"/>
  <c r="D2887" i="16"/>
  <c r="F2887" i="16"/>
  <c r="S2888" i="16"/>
  <c r="A2888" i="16"/>
  <c r="G2888" i="16" l="1"/>
  <c r="D2888" i="16"/>
  <c r="F2888" i="16"/>
  <c r="S2889" i="16"/>
  <c r="A2889" i="16"/>
  <c r="F2889" i="16" l="1"/>
  <c r="D2889" i="16"/>
  <c r="G2889" i="16"/>
  <c r="A2890" i="16"/>
  <c r="S2890" i="16"/>
  <c r="A2891" i="16" l="1"/>
  <c r="S2891" i="16"/>
  <c r="D2890" i="16"/>
  <c r="G2890" i="16"/>
  <c r="F2890" i="16"/>
  <c r="A2892" i="16" l="1"/>
  <c r="S2892" i="16"/>
  <c r="D2891" i="16"/>
  <c r="G2891" i="16"/>
  <c r="F2891" i="16"/>
  <c r="G2892" i="16" l="1"/>
  <c r="D2892" i="16"/>
  <c r="F2892" i="16"/>
  <c r="S2893" i="16"/>
  <c r="A2893" i="16"/>
  <c r="D2893" i="16" l="1"/>
  <c r="G2893" i="16"/>
  <c r="F2893" i="16"/>
  <c r="S2894" i="16"/>
  <c r="A2894" i="16"/>
  <c r="A2895" i="16" l="1"/>
  <c r="S2895" i="16"/>
  <c r="F2894" i="16"/>
  <c r="D2894" i="16"/>
  <c r="G2894" i="16"/>
  <c r="G2895" i="16" l="1"/>
  <c r="F2895" i="16"/>
  <c r="D2895" i="16"/>
  <c r="S2896" i="16"/>
  <c r="A2896" i="16"/>
  <c r="S2897" i="16" l="1"/>
  <c r="A2897" i="16"/>
  <c r="D2896" i="16"/>
  <c r="G2896" i="16"/>
  <c r="F2896" i="16"/>
  <c r="D2897" i="16" l="1"/>
  <c r="G2897" i="16"/>
  <c r="F2897" i="16"/>
  <c r="S2898" i="16"/>
  <c r="A2898" i="16"/>
  <c r="S2899" i="16" l="1"/>
  <c r="A2899" i="16"/>
  <c r="F2898" i="16"/>
  <c r="D2898" i="16"/>
  <c r="G2898" i="16"/>
  <c r="D2899" i="16" l="1"/>
  <c r="G2899" i="16"/>
  <c r="F2899" i="16"/>
  <c r="A2900" i="16"/>
  <c r="S2900" i="16"/>
  <c r="S2901" i="16" l="1"/>
  <c r="A2901" i="16"/>
  <c r="D2900" i="16"/>
  <c r="F2900" i="16"/>
  <c r="G2900" i="16"/>
  <c r="F2901" i="16" l="1"/>
  <c r="D2901" i="16"/>
  <c r="G2901" i="16"/>
  <c r="S2902" i="16"/>
  <c r="A2902" i="16"/>
  <c r="A2903" i="16" l="1"/>
  <c r="S2903" i="16"/>
  <c r="G2902" i="16"/>
  <c r="F2902" i="16"/>
  <c r="D2902" i="16"/>
  <c r="S2904" i="16" l="1"/>
  <c r="A2904" i="16"/>
  <c r="D2903" i="16"/>
  <c r="G2903" i="16"/>
  <c r="F2903" i="16"/>
  <c r="A2905" i="16" l="1"/>
  <c r="S2905" i="16"/>
  <c r="D2904" i="16"/>
  <c r="G2904" i="16"/>
  <c r="F2904" i="16"/>
  <c r="S2906" i="16" l="1"/>
  <c r="A2906" i="16"/>
  <c r="G2905" i="16"/>
  <c r="D2905" i="16"/>
  <c r="F2905" i="16"/>
  <c r="G2906" i="16" l="1"/>
  <c r="D2906" i="16"/>
  <c r="F2906" i="16"/>
  <c r="A2907" i="16"/>
  <c r="S2907" i="16"/>
  <c r="D2907" i="16" l="1"/>
  <c r="G2907" i="16"/>
  <c r="F2907" i="16"/>
  <c r="S2908" i="16"/>
  <c r="A2908" i="16"/>
  <c r="F2908" i="16" l="1"/>
  <c r="G2908" i="16"/>
  <c r="D2908" i="16"/>
  <c r="A2909" i="16"/>
  <c r="S2909" i="16"/>
  <c r="G2909" i="16" l="1"/>
  <c r="D2909" i="16"/>
  <c r="F2909" i="16"/>
  <c r="S2910" i="16"/>
  <c r="A2910" i="16"/>
  <c r="F2910" i="16" l="1"/>
  <c r="G2910" i="16"/>
  <c r="D2910" i="16"/>
  <c r="S2911" i="16"/>
  <c r="A2911" i="16"/>
  <c r="S2912" i="16" l="1"/>
  <c r="A2912" i="16"/>
  <c r="G2911" i="16"/>
  <c r="F2911" i="16"/>
  <c r="D2911" i="16"/>
  <c r="F2912" i="16" l="1"/>
  <c r="D2912" i="16"/>
  <c r="G2912" i="16"/>
  <c r="S2913" i="16"/>
  <c r="A2913" i="16"/>
  <c r="A2914" i="16" l="1"/>
  <c r="S2914" i="16"/>
  <c r="D2913" i="16"/>
  <c r="G2913" i="16"/>
  <c r="F2913" i="16"/>
  <c r="D2914" i="16" l="1"/>
  <c r="F2914" i="16"/>
  <c r="G2914" i="16"/>
  <c r="S2915" i="16"/>
  <c r="A2915" i="16"/>
  <c r="S2916" i="16" l="1"/>
  <c r="A2916" i="16"/>
  <c r="G2915" i="16"/>
  <c r="F2915" i="16"/>
  <c r="D2915" i="16"/>
  <c r="F2916" i="16" l="1"/>
  <c r="D2916" i="16"/>
  <c r="G2916" i="16"/>
  <c r="S2917" i="16"/>
  <c r="A2917" i="16"/>
  <c r="S2918" i="16" l="1"/>
  <c r="A2918" i="16"/>
  <c r="F2917" i="16"/>
  <c r="D2917" i="16"/>
  <c r="G2917" i="16"/>
  <c r="D2918" i="16" l="1"/>
  <c r="G2918" i="16"/>
  <c r="F2918" i="16"/>
  <c r="S2919" i="16"/>
  <c r="A2919" i="16"/>
  <c r="G2919" i="16" l="1"/>
  <c r="D2919" i="16"/>
  <c r="F2919" i="16"/>
  <c r="A2920" i="16"/>
  <c r="S2920" i="16"/>
  <c r="G2920" i="16" l="1"/>
  <c r="F2920" i="16"/>
  <c r="D2920" i="16"/>
  <c r="S2921" i="16"/>
  <c r="A2921" i="16"/>
  <c r="A2922" i="16" l="1"/>
  <c r="S2922" i="16"/>
  <c r="F2921" i="16"/>
  <c r="D2921" i="16"/>
  <c r="G2921" i="16"/>
  <c r="G2922" i="16" l="1"/>
  <c r="F2922" i="16"/>
  <c r="D2922" i="16"/>
  <c r="S2923" i="16"/>
  <c r="A2923" i="16"/>
  <c r="S2924" i="16" l="1"/>
  <c r="A2924" i="16"/>
  <c r="G2923" i="16"/>
  <c r="F2923" i="16"/>
  <c r="D2923" i="16"/>
  <c r="F2924" i="16" l="1"/>
  <c r="G2924" i="16"/>
  <c r="D2924" i="16"/>
  <c r="S2925" i="16"/>
  <c r="A2925" i="16"/>
  <c r="G2925" i="16" l="1"/>
  <c r="F2925" i="16"/>
  <c r="D2925" i="16"/>
  <c r="A2926" i="16"/>
  <c r="S2926" i="16"/>
  <c r="D2926" i="16" l="1"/>
  <c r="F2926" i="16"/>
  <c r="G2926" i="16"/>
  <c r="S2927" i="16"/>
  <c r="A2927" i="16"/>
  <c r="S2928" i="16" l="1"/>
  <c r="A2928" i="16"/>
  <c r="D2927" i="16"/>
  <c r="G2927" i="16"/>
  <c r="F2927" i="16"/>
  <c r="G2928" i="16" l="1"/>
  <c r="D2928" i="16"/>
  <c r="F2928" i="16"/>
  <c r="A2929" i="16"/>
  <c r="S2929" i="16"/>
  <c r="S2930" i="16" l="1"/>
  <c r="A2930" i="16"/>
  <c r="F2929" i="16"/>
  <c r="D2929" i="16"/>
  <c r="G2929" i="16"/>
  <c r="G2930" i="16" l="1"/>
  <c r="F2930" i="16"/>
  <c r="D2930" i="16"/>
  <c r="S2931" i="16"/>
  <c r="A2931" i="16"/>
  <c r="A2932" i="16" l="1"/>
  <c r="S2932" i="16"/>
  <c r="D2931" i="16"/>
  <c r="F2931" i="16"/>
  <c r="G2931" i="16"/>
  <c r="D2932" i="16" l="1"/>
  <c r="G2932" i="16"/>
  <c r="F2932" i="16"/>
  <c r="S2933" i="16"/>
  <c r="A2933" i="16"/>
  <c r="F2933" i="16" l="1"/>
  <c r="D2933" i="16"/>
  <c r="G2933" i="16"/>
  <c r="S2934" i="16"/>
  <c r="A2934" i="16"/>
  <c r="D2934" i="16" l="1"/>
  <c r="G2934" i="16"/>
  <c r="F2934" i="16"/>
  <c r="A2935" i="16"/>
  <c r="S2935" i="16"/>
  <c r="G2935" i="16" l="1"/>
  <c r="F2935" i="16"/>
  <c r="D2935" i="16"/>
  <c r="S2936" i="16"/>
  <c r="A2936" i="16"/>
  <c r="S2937" i="16" l="1"/>
  <c r="A2937" i="16"/>
  <c r="G2936" i="16"/>
  <c r="F2936" i="16"/>
  <c r="D2936" i="16"/>
  <c r="F2937" i="16" l="1"/>
  <c r="D2937" i="16"/>
  <c r="G2937" i="16"/>
  <c r="S2938" i="16"/>
  <c r="A2938" i="16"/>
  <c r="D2938" i="16" l="1"/>
  <c r="G2938" i="16"/>
  <c r="F2938" i="16"/>
  <c r="S2939" i="16"/>
  <c r="A2939" i="16"/>
  <c r="D2939" i="16" l="1"/>
  <c r="G2939" i="16"/>
  <c r="F2939" i="16"/>
  <c r="A2940" i="16"/>
  <c r="S2940" i="16"/>
  <c r="D2940" i="16" l="1"/>
  <c r="G2940" i="16"/>
  <c r="F2940" i="16"/>
  <c r="S2941" i="16"/>
  <c r="A2941" i="16"/>
  <c r="D2941" i="16" l="1"/>
  <c r="G2941" i="16"/>
  <c r="F2941" i="16"/>
  <c r="A2942" i="16"/>
  <c r="S2942" i="16"/>
  <c r="G2942" i="16" l="1"/>
  <c r="D2942" i="16"/>
  <c r="F2942" i="16"/>
  <c r="S2943" i="16"/>
  <c r="A2943" i="16"/>
  <c r="G2943" i="16" l="1"/>
  <c r="F2943" i="16"/>
  <c r="D2943" i="16"/>
  <c r="A2944" i="16"/>
  <c r="S2944" i="16"/>
  <c r="D2944" i="16" l="1"/>
  <c r="F2944" i="16"/>
  <c r="G2944" i="16"/>
  <c r="S2945" i="16"/>
  <c r="A2945" i="16"/>
  <c r="F2945" i="16" l="1"/>
  <c r="D2945" i="16"/>
  <c r="G2945" i="16"/>
  <c r="S2946" i="16"/>
  <c r="A2946" i="16"/>
  <c r="S2947" i="16" l="1"/>
  <c r="A2947" i="16"/>
  <c r="F2946" i="16"/>
  <c r="G2946" i="16"/>
  <c r="D2946" i="16"/>
  <c r="D2947" i="16" l="1"/>
  <c r="G2947" i="16"/>
  <c r="F2947" i="16"/>
  <c r="S2948" i="16"/>
  <c r="A2948" i="16"/>
  <c r="S2949" i="16" l="1"/>
  <c r="A2949" i="16"/>
  <c r="D2948" i="16"/>
  <c r="F2948" i="16"/>
  <c r="G2948" i="16"/>
  <c r="D2949" i="16" l="1"/>
  <c r="G2949" i="16"/>
  <c r="F2949" i="16"/>
  <c r="S2950" i="16"/>
  <c r="A2950" i="16"/>
  <c r="G2950" i="16" l="1"/>
  <c r="F2950" i="16"/>
  <c r="D2950" i="16"/>
  <c r="S2951" i="16"/>
  <c r="A2951" i="16"/>
  <c r="S2952" i="16" l="1"/>
  <c r="A2952" i="16"/>
  <c r="G2951" i="16"/>
  <c r="F2951" i="16"/>
  <c r="D2951" i="16"/>
  <c r="D2952" i="16" l="1"/>
  <c r="G2952" i="16"/>
  <c r="F2952" i="16"/>
  <c r="A2953" i="16"/>
  <c r="S2953" i="16"/>
  <c r="F2953" i="16" l="1"/>
  <c r="G2953" i="16"/>
  <c r="D2953" i="16"/>
  <c r="S2954" i="16"/>
  <c r="A2954" i="16"/>
  <c r="G2954" i="16" l="1"/>
  <c r="F2954" i="16"/>
  <c r="D2954" i="16"/>
  <c r="S2955" i="16"/>
  <c r="A2955" i="16"/>
  <c r="G2955" i="16" l="1"/>
  <c r="F2955" i="16"/>
  <c r="D2955" i="16"/>
  <c r="A2956" i="16"/>
  <c r="S2956" i="16"/>
  <c r="S2957" i="16" l="1"/>
  <c r="A2957" i="16"/>
  <c r="F2956" i="16"/>
  <c r="G2956" i="16"/>
  <c r="D2956" i="16"/>
  <c r="F2957" i="16" l="1"/>
  <c r="G2957" i="16"/>
  <c r="D2957" i="16"/>
  <c r="S2958" i="16"/>
  <c r="A2958" i="16"/>
  <c r="F2958" i="16" l="1"/>
  <c r="D2958" i="16"/>
  <c r="G2958" i="16"/>
  <c r="A2959" i="16"/>
  <c r="S2959" i="16"/>
  <c r="A2960" i="16" l="1"/>
  <c r="S2960" i="16"/>
  <c r="D2959" i="16"/>
  <c r="G2959" i="16"/>
  <c r="F2959" i="16"/>
  <c r="S2961" i="16" l="1"/>
  <c r="A2961" i="16"/>
  <c r="F2960" i="16"/>
  <c r="D2960" i="16"/>
  <c r="G2960" i="16"/>
  <c r="S2962" i="16" l="1"/>
  <c r="A2962" i="16"/>
  <c r="D2961" i="16"/>
  <c r="G2961" i="16"/>
  <c r="F2961" i="16"/>
  <c r="G2962" i="16" l="1"/>
  <c r="D2962" i="16"/>
  <c r="F2962" i="16"/>
  <c r="S2963" i="16"/>
  <c r="A2963" i="16"/>
  <c r="G2963" i="16" l="1"/>
  <c r="F2963" i="16"/>
  <c r="D2963" i="16"/>
  <c r="S2964" i="16"/>
  <c r="A2964" i="16"/>
  <c r="S2965" i="16" l="1"/>
  <c r="A2965" i="16"/>
  <c r="D2964" i="16"/>
  <c r="F2964" i="16"/>
  <c r="G2964" i="16"/>
  <c r="G2965" i="16" l="1"/>
  <c r="F2965" i="16"/>
  <c r="D2965" i="16"/>
  <c r="A2966" i="16"/>
  <c r="S2966" i="16"/>
  <c r="D2966" i="16" l="1"/>
  <c r="G2966" i="16"/>
  <c r="F2966" i="16"/>
  <c r="S2967" i="16"/>
  <c r="A2967" i="16"/>
  <c r="F2967" i="16" l="1"/>
  <c r="G2967" i="16"/>
  <c r="D2967" i="16"/>
  <c r="S2968" i="16"/>
  <c r="A2968" i="16"/>
  <c r="D2968" i="16" l="1"/>
  <c r="F2968" i="16"/>
  <c r="G2968" i="16"/>
  <c r="S2969" i="16"/>
  <c r="A2969" i="16"/>
  <c r="S2970" i="16" l="1"/>
  <c r="A2970" i="16"/>
  <c r="D2969" i="16"/>
  <c r="G2969" i="16"/>
  <c r="F2969" i="16"/>
  <c r="D2970" i="16" l="1"/>
  <c r="G2970" i="16"/>
  <c r="F2970" i="16"/>
  <c r="S2971" i="16"/>
  <c r="A2971" i="16"/>
  <c r="D2971" i="16" l="1"/>
  <c r="G2971" i="16"/>
  <c r="F2971" i="16"/>
  <c r="S2972" i="16"/>
  <c r="A2972" i="16"/>
  <c r="G2972" i="16" l="1"/>
  <c r="F2972" i="16"/>
  <c r="D2972" i="16"/>
  <c r="S2973" i="16"/>
  <c r="A2973" i="16"/>
  <c r="S2974" i="16" l="1"/>
  <c r="A2974" i="16"/>
  <c r="D2973" i="16"/>
  <c r="G2973" i="16"/>
  <c r="F2973" i="16"/>
  <c r="G2974" i="16" l="1"/>
  <c r="F2974" i="16"/>
  <c r="D2974" i="16"/>
  <c r="S2975" i="16"/>
  <c r="A2975" i="16"/>
  <c r="G2975" i="16" l="1"/>
  <c r="D2975" i="16"/>
  <c r="F2975" i="16"/>
  <c r="A2976" i="16"/>
  <c r="S2976" i="16"/>
  <c r="S2977" i="16" l="1"/>
  <c r="A2977" i="16"/>
  <c r="D2976" i="16"/>
  <c r="F2976" i="16"/>
  <c r="G2976" i="16"/>
  <c r="F2977" i="16" l="1"/>
  <c r="G2977" i="16"/>
  <c r="D2977" i="16"/>
  <c r="S2978" i="16"/>
  <c r="A2978" i="16"/>
  <c r="D2978" i="16" l="1"/>
  <c r="G2978" i="16"/>
  <c r="F2978" i="16"/>
  <c r="S2979" i="16"/>
  <c r="A2979" i="16"/>
  <c r="F2979" i="16" l="1"/>
  <c r="D2979" i="16"/>
  <c r="G2979" i="16"/>
  <c r="S2980" i="16"/>
  <c r="A2980" i="16"/>
  <c r="S2981" i="16" l="1"/>
  <c r="A2981" i="16"/>
  <c r="F2980" i="16"/>
  <c r="D2980" i="16"/>
  <c r="G2980" i="16"/>
  <c r="D2981" i="16" l="1"/>
  <c r="F2981" i="16"/>
  <c r="G2981" i="16"/>
  <c r="S2982" i="16"/>
  <c r="A2982" i="16"/>
  <c r="S2983" i="16" l="1"/>
  <c r="A2983" i="16"/>
  <c r="G2982" i="16"/>
  <c r="F2982" i="16"/>
  <c r="D2982" i="16"/>
  <c r="F2983" i="16" l="1"/>
  <c r="D2983" i="16"/>
  <c r="G2983" i="16"/>
  <c r="S2984" i="16"/>
  <c r="A2984" i="16"/>
  <c r="D2984" i="16" l="1"/>
  <c r="G2984" i="16"/>
  <c r="F2984" i="16"/>
  <c r="S2985" i="16"/>
  <c r="A2985" i="16"/>
  <c r="F2985" i="16" l="1"/>
  <c r="D2985" i="16"/>
  <c r="G2985" i="16"/>
  <c r="S2986" i="16"/>
  <c r="A2986" i="16"/>
  <c r="F2986" i="16" l="1"/>
  <c r="D2986" i="16"/>
  <c r="G2986" i="16"/>
  <c r="A2987" i="16"/>
  <c r="S2987" i="16"/>
  <c r="D2987" i="16" l="1"/>
  <c r="G2987" i="16"/>
  <c r="F2987" i="16"/>
  <c r="S2988" i="16"/>
  <c r="A2988" i="16"/>
  <c r="D2988" i="16" l="1"/>
  <c r="F2988" i="16"/>
  <c r="G2988" i="16"/>
  <c r="A2989" i="16"/>
  <c r="S2989" i="16"/>
  <c r="F2989" i="16" l="1"/>
  <c r="D2989" i="16"/>
  <c r="G2989" i="16"/>
  <c r="S2990" i="16"/>
  <c r="A2990" i="16"/>
  <c r="S2991" i="16" l="1"/>
  <c r="A2991" i="16"/>
  <c r="G2990" i="16"/>
  <c r="F2990" i="16"/>
  <c r="D2990" i="16"/>
  <c r="D2991" i="16" l="1"/>
  <c r="G2991" i="16"/>
  <c r="F2991" i="16"/>
  <c r="S2992" i="16"/>
  <c r="A2992" i="16"/>
  <c r="G2992" i="16" l="1"/>
  <c r="F2992" i="16"/>
  <c r="D2992" i="16"/>
  <c r="S2993" i="16"/>
  <c r="A2993" i="16"/>
  <c r="F2993" i="16" l="1"/>
  <c r="D2993" i="16"/>
  <c r="G2993" i="16"/>
  <c r="S2994" i="16"/>
  <c r="A2994" i="16"/>
  <c r="D2994" i="16" l="1"/>
  <c r="G2994" i="16"/>
  <c r="F2994" i="16"/>
  <c r="S2995" i="16"/>
  <c r="A2995" i="16"/>
  <c r="D2995" i="16" l="1"/>
  <c r="F2995" i="16"/>
  <c r="G2995" i="16"/>
  <c r="S2996" i="16"/>
  <c r="A2996" i="16"/>
  <c r="F2996" i="16" l="1"/>
  <c r="G2996" i="16"/>
  <c r="D2996" i="16"/>
  <c r="S2997" i="16"/>
  <c r="A2997" i="16"/>
  <c r="F2997" i="16" l="1"/>
  <c r="D2997" i="16"/>
  <c r="G2997" i="16"/>
  <c r="S2998" i="16"/>
  <c r="A2998" i="16"/>
  <c r="G2998" i="16" l="1"/>
  <c r="F2998" i="16"/>
  <c r="D2998" i="16"/>
  <c r="A2999" i="16"/>
  <c r="S2999" i="16"/>
  <c r="S3000" i="16" l="1"/>
  <c r="A3000" i="16"/>
  <c r="D2999" i="16"/>
  <c r="F2999" i="16"/>
  <c r="G2999" i="16"/>
  <c r="F3000" i="16" l="1"/>
  <c r="D3000" i="16"/>
  <c r="G3000" i="16"/>
  <c r="S3001" i="16"/>
  <c r="A3001" i="16"/>
  <c r="F3001" i="16" l="1"/>
  <c r="D3001" i="16"/>
  <c r="G3001" i="16"/>
  <c r="S3002" i="16"/>
  <c r="A3002" i="16"/>
  <c r="S3003" i="16" l="1"/>
  <c r="A3003" i="16"/>
  <c r="D3002" i="16"/>
  <c r="F3002" i="16"/>
  <c r="G3002" i="16"/>
  <c r="G3003" i="16" l="1"/>
  <c r="D3003" i="16"/>
  <c r="F3003" i="16"/>
  <c r="S3004" i="16"/>
  <c r="A3004" i="16"/>
  <c r="D3004" i="16" l="1"/>
  <c r="G3004" i="16"/>
  <c r="F3004" i="16"/>
  <c r="S3005" i="16"/>
  <c r="A3005" i="16"/>
  <c r="F3005" i="16" l="1"/>
  <c r="G3005" i="16"/>
  <c r="D3005" i="16"/>
  <c r="S3006" i="16"/>
  <c r="A3006" i="16"/>
  <c r="A3007" i="16" l="1"/>
  <c r="S3007" i="16"/>
  <c r="G3006" i="16"/>
  <c r="D3006" i="16"/>
  <c r="F3006" i="16"/>
  <c r="F3007" i="16" l="1"/>
  <c r="D3007" i="16"/>
  <c r="G3007" i="16"/>
  <c r="S3008" i="16"/>
  <c r="A3008" i="16"/>
  <c r="D3008" i="16" l="1"/>
  <c r="F3008" i="16"/>
  <c r="G3008" i="16"/>
  <c r="S3009" i="16"/>
  <c r="A3009" i="16"/>
  <c r="D3009" i="16" l="1"/>
  <c r="F3009" i="16"/>
  <c r="G3009" i="16"/>
  <c r="S3010" i="16"/>
  <c r="A3010" i="16"/>
  <c r="F3010" i="16" l="1"/>
  <c r="G3010" i="16"/>
  <c r="D3010" i="16"/>
  <c r="A3011" i="16"/>
  <c r="S3011" i="16"/>
  <c r="D3011" i="16" l="1"/>
  <c r="F3011" i="16"/>
  <c r="G3011" i="16"/>
  <c r="S3012" i="16"/>
  <c r="A3012" i="16"/>
  <c r="A3013" i="16" l="1"/>
  <c r="S3013" i="16"/>
  <c r="D3012" i="16"/>
  <c r="G3012" i="16"/>
  <c r="F3012" i="16"/>
  <c r="S3014" i="16" l="1"/>
  <c r="A3014" i="16"/>
  <c r="G3013" i="16"/>
  <c r="D3013" i="16"/>
  <c r="F3013" i="16"/>
  <c r="G3014" i="16" l="1"/>
  <c r="F3014" i="16"/>
  <c r="D3014" i="16"/>
  <c r="S3015" i="16"/>
  <c r="A3015" i="16"/>
  <c r="D3015" i="16" l="1"/>
  <c r="G3015" i="16"/>
  <c r="F3015" i="16"/>
  <c r="S3016" i="16"/>
  <c r="A3016" i="16"/>
  <c r="D3016" i="16" l="1"/>
  <c r="G3016" i="16"/>
  <c r="F3016" i="16"/>
  <c r="S3017" i="16"/>
  <c r="A3017" i="16"/>
  <c r="D3017" i="16" l="1"/>
  <c r="G3017" i="16"/>
  <c r="F3017" i="16"/>
  <c r="S3018" i="16"/>
  <c r="A3018" i="16"/>
  <c r="F3018" i="16" l="1"/>
  <c r="D3018" i="16"/>
  <c r="G3018" i="16"/>
  <c r="A3019" i="16"/>
  <c r="S3019" i="16"/>
  <c r="S3020" i="16" l="1"/>
  <c r="A3020" i="16"/>
  <c r="F3019" i="16"/>
  <c r="D3019" i="16"/>
  <c r="G3019" i="16"/>
  <c r="F3020" i="16" l="1"/>
  <c r="D3020" i="16"/>
  <c r="G3020" i="16"/>
  <c r="S3021" i="16"/>
  <c r="A3021" i="16"/>
  <c r="S3022" i="16" l="1"/>
  <c r="A3022" i="16"/>
  <c r="D3021" i="16"/>
  <c r="F3021" i="16"/>
  <c r="G3021" i="16"/>
  <c r="G3022" i="16" l="1"/>
  <c r="F3022" i="16"/>
  <c r="D3022" i="16"/>
  <c r="S3023" i="16"/>
  <c r="A3023" i="16"/>
  <c r="S3024" i="16" l="1"/>
  <c r="A3024" i="16"/>
  <c r="F3023" i="16"/>
  <c r="D3023" i="16"/>
  <c r="G3023" i="16"/>
  <c r="G3024" i="16" l="1"/>
  <c r="F3024" i="16"/>
  <c r="D3024" i="16"/>
  <c r="S3025" i="16"/>
  <c r="A3025" i="16"/>
  <c r="S3026" i="16" l="1"/>
  <c r="A3026" i="16"/>
  <c r="D3025" i="16"/>
  <c r="G3025" i="16"/>
  <c r="F3025" i="16"/>
  <c r="G3026" i="16" l="1"/>
  <c r="D3026" i="16"/>
  <c r="F3026" i="16"/>
  <c r="S3027" i="16"/>
  <c r="A3027" i="16"/>
  <c r="F3027" i="16" l="1"/>
  <c r="D3027" i="16"/>
  <c r="G3027" i="16"/>
  <c r="S3028" i="16"/>
  <c r="A3028" i="16"/>
  <c r="G3028" i="16" l="1"/>
  <c r="D3028" i="16"/>
  <c r="F3028" i="16"/>
  <c r="S3029" i="16"/>
  <c r="A3029" i="16"/>
  <c r="A3030" i="16" l="1"/>
  <c r="S3030" i="16"/>
  <c r="G3029" i="16"/>
  <c r="F3029" i="16"/>
  <c r="D3029" i="16"/>
  <c r="F3030" i="16" l="1"/>
  <c r="G3030" i="16"/>
  <c r="D3030" i="16"/>
  <c r="S3031" i="16"/>
  <c r="A3031" i="16"/>
  <c r="S3032" i="16" l="1"/>
  <c r="A3032" i="16"/>
  <c r="G3031" i="16"/>
  <c r="F3031" i="16"/>
  <c r="D3031" i="16"/>
  <c r="G3032" i="16" l="1"/>
  <c r="F3032" i="16"/>
  <c r="D3032" i="16"/>
  <c r="S3033" i="16"/>
  <c r="A3033" i="16"/>
  <c r="G3033" i="16" l="1"/>
  <c r="F3033" i="16"/>
  <c r="D3033" i="16"/>
  <c r="A3034" i="16"/>
  <c r="S3034" i="16"/>
  <c r="G3034" i="16" l="1"/>
  <c r="F3034" i="16"/>
  <c r="D3034" i="16"/>
  <c r="A3035" i="16"/>
  <c r="S3035" i="16"/>
  <c r="S3036" i="16" l="1"/>
  <c r="A3036" i="16"/>
  <c r="F3035" i="16"/>
  <c r="G3035" i="16"/>
  <c r="D3035" i="16"/>
  <c r="G3036" i="16" l="1"/>
  <c r="D3036" i="16"/>
  <c r="F3036" i="16"/>
  <c r="S3037" i="16"/>
  <c r="A3037" i="16"/>
  <c r="D3037" i="16" l="1"/>
  <c r="G3037" i="16"/>
  <c r="F3037" i="16"/>
  <c r="S3038" i="16"/>
  <c r="A3038" i="16"/>
  <c r="A3039" i="16" l="1"/>
  <c r="S3039" i="16"/>
  <c r="F3038" i="16"/>
  <c r="D3038" i="16"/>
  <c r="G3038" i="16"/>
  <c r="A3040" i="16" l="1"/>
  <c r="S3040" i="16"/>
  <c r="D3039" i="16"/>
  <c r="F3039" i="16"/>
  <c r="G3039" i="16"/>
  <c r="S3041" i="16" l="1"/>
  <c r="A3041" i="16"/>
  <c r="F3040" i="16"/>
  <c r="D3040" i="16"/>
  <c r="G3040" i="16"/>
  <c r="D3041" i="16" l="1"/>
  <c r="F3041" i="16"/>
  <c r="G3041" i="16"/>
  <c r="S3042" i="16"/>
  <c r="A3042" i="16"/>
  <c r="F3042" i="16" l="1"/>
  <c r="G3042" i="16"/>
  <c r="D3042" i="16"/>
  <c r="A3043" i="16"/>
  <c r="S3043" i="16"/>
  <c r="F3043" i="16" l="1"/>
  <c r="D3043" i="16"/>
  <c r="G3043" i="16"/>
  <c r="S3044" i="16"/>
  <c r="A3044" i="16"/>
  <c r="S3045" i="16" l="1"/>
  <c r="A3045" i="16"/>
  <c r="D3044" i="16"/>
  <c r="F3044" i="16"/>
  <c r="G3044" i="16"/>
  <c r="D3045" i="16" l="1"/>
  <c r="G3045" i="16"/>
  <c r="F3045" i="16"/>
  <c r="S3046" i="16"/>
  <c r="A3046" i="16"/>
  <c r="G3046" i="16" l="1"/>
  <c r="D3046" i="16"/>
  <c r="F3046" i="16"/>
  <c r="S3047" i="16"/>
  <c r="A3047" i="16"/>
  <c r="D3047" i="16" l="1"/>
  <c r="G3047" i="16"/>
  <c r="F3047" i="16"/>
  <c r="A3048" i="16"/>
  <c r="S3048" i="16"/>
  <c r="D3048" i="16" l="1"/>
  <c r="G3048" i="16"/>
  <c r="F3048" i="16"/>
  <c r="S3049" i="16"/>
  <c r="A3049" i="16"/>
  <c r="S3050" i="16" l="1"/>
  <c r="A3050" i="16"/>
  <c r="G3049" i="16"/>
  <c r="F3049" i="16"/>
  <c r="D3049" i="16"/>
  <c r="G3050" i="16" l="1"/>
  <c r="F3050" i="16"/>
  <c r="D3050" i="16"/>
  <c r="S3051" i="16"/>
  <c r="A3051" i="16"/>
  <c r="S3052" i="16" l="1"/>
  <c r="A3052" i="16"/>
  <c r="F3051" i="16"/>
  <c r="G3051" i="16"/>
  <c r="D3051" i="16"/>
  <c r="G3052" i="16" l="1"/>
  <c r="F3052" i="16"/>
  <c r="D3052" i="16"/>
  <c r="S3053" i="16"/>
  <c r="A3053" i="16"/>
  <c r="S3054" i="16" l="1"/>
  <c r="A3054" i="16"/>
  <c r="F3053" i="16"/>
  <c r="G3053" i="16"/>
  <c r="D3053" i="16"/>
  <c r="G3054" i="16" l="1"/>
  <c r="F3054" i="16"/>
  <c r="D3054" i="16"/>
  <c r="S3055" i="16"/>
  <c r="A3055" i="16"/>
  <c r="S3056" i="16" l="1"/>
  <c r="A3056" i="16"/>
  <c r="F3055" i="16"/>
  <c r="D3055" i="16"/>
  <c r="G3055" i="16"/>
  <c r="F3056" i="16" l="1"/>
  <c r="D3056" i="16"/>
  <c r="G3056" i="16"/>
  <c r="S3057" i="16"/>
  <c r="A3057" i="16"/>
  <c r="F3057" i="16" l="1"/>
  <c r="G3057" i="16"/>
  <c r="D3057" i="16"/>
  <c r="S3058" i="16"/>
  <c r="A3058" i="16"/>
  <c r="S3059" i="16" l="1"/>
  <c r="A3059" i="16"/>
  <c r="G3058" i="16"/>
  <c r="D3058" i="16"/>
  <c r="F3058" i="16"/>
  <c r="G3059" i="16" l="1"/>
  <c r="D3059" i="16"/>
  <c r="F3059" i="16"/>
  <c r="A3060" i="16"/>
  <c r="S3060" i="16"/>
  <c r="D3060" i="16" l="1"/>
  <c r="F3060" i="16"/>
  <c r="G3060" i="16"/>
  <c r="S3061" i="16"/>
  <c r="A3061" i="16"/>
  <c r="S3062" i="16" l="1"/>
  <c r="A3062" i="16"/>
  <c r="D3061" i="16"/>
  <c r="F3061" i="16"/>
  <c r="G3061" i="16"/>
  <c r="G3062" i="16" l="1"/>
  <c r="F3062" i="16"/>
  <c r="D3062" i="16"/>
  <c r="S3063" i="16"/>
  <c r="A3063" i="16"/>
  <c r="S3064" i="16" l="1"/>
  <c r="A3064" i="16"/>
  <c r="G3063" i="16"/>
  <c r="F3063" i="16"/>
  <c r="D3063" i="16"/>
  <c r="D3064" i="16" l="1"/>
  <c r="G3064" i="16"/>
  <c r="F3064" i="16"/>
  <c r="S3065" i="16"/>
  <c r="A3065" i="16"/>
  <c r="F3065" i="16" l="1"/>
  <c r="G3065" i="16"/>
  <c r="D3065" i="16"/>
  <c r="S3066" i="16"/>
  <c r="A3066" i="16"/>
  <c r="G3066" i="16" l="1"/>
  <c r="D3066" i="16"/>
  <c r="F3066" i="16"/>
  <c r="S3067" i="16"/>
  <c r="A3067" i="16"/>
  <c r="F3067" i="16" l="1"/>
  <c r="G3067" i="16"/>
  <c r="D3067" i="16"/>
  <c r="A3068" i="16"/>
  <c r="S3068" i="16"/>
  <c r="D3068" i="16" l="1"/>
  <c r="G3068" i="16"/>
  <c r="F3068" i="16"/>
  <c r="S3069" i="16"/>
  <c r="A3069" i="16"/>
  <c r="A3070" i="16" l="1"/>
  <c r="S3070" i="16"/>
  <c r="F3069" i="16"/>
  <c r="G3069" i="16"/>
  <c r="D3069" i="16"/>
  <c r="S3071" i="16" l="1"/>
  <c r="A3071" i="16"/>
  <c r="F3070" i="16"/>
  <c r="D3070" i="16"/>
  <c r="G3070" i="16"/>
  <c r="S3072" i="16" l="1"/>
  <c r="A3072" i="16"/>
  <c r="G3071" i="16"/>
  <c r="D3071" i="16"/>
  <c r="F3071" i="16"/>
  <c r="D3072" i="16" l="1"/>
  <c r="F3072" i="16"/>
  <c r="G3072" i="16"/>
  <c r="S3073" i="16"/>
  <c r="A3073" i="16"/>
  <c r="S3074" i="16" l="1"/>
  <c r="A3074" i="16"/>
  <c r="F3073" i="16"/>
  <c r="G3073" i="16"/>
  <c r="D3073" i="16"/>
  <c r="G3074" i="16" l="1"/>
  <c r="D3074" i="16"/>
  <c r="F3074" i="16"/>
  <c r="S3075" i="16"/>
  <c r="A3075" i="16"/>
  <c r="G3075" i="16" l="1"/>
  <c r="F3075" i="16"/>
  <c r="D3075" i="16"/>
  <c r="S3076" i="16"/>
  <c r="A3076" i="16"/>
  <c r="S3077" i="16" l="1"/>
  <c r="A3077" i="16"/>
  <c r="D3076" i="16"/>
  <c r="G3076" i="16"/>
  <c r="F3076" i="16"/>
  <c r="F3077" i="16" l="1"/>
  <c r="D3077" i="16"/>
  <c r="G3077" i="16"/>
  <c r="S3078" i="16"/>
  <c r="A3078" i="16"/>
  <c r="S3079" i="16" l="1"/>
  <c r="A3079" i="16"/>
  <c r="G3078" i="16"/>
  <c r="D3078" i="16"/>
  <c r="F3078" i="16"/>
  <c r="G3079" i="16" l="1"/>
  <c r="D3079" i="16"/>
  <c r="F3079" i="16"/>
  <c r="S3080" i="16"/>
  <c r="A3080" i="16"/>
  <c r="D3080" i="16" l="1"/>
  <c r="G3080" i="16"/>
  <c r="F3080" i="16"/>
  <c r="A3081" i="16"/>
  <c r="S3081" i="16"/>
  <c r="S3082" i="16" l="1"/>
  <c r="A3082" i="16"/>
  <c r="D3081" i="16"/>
  <c r="F3081" i="16"/>
  <c r="G3081" i="16"/>
  <c r="G3082" i="16" l="1"/>
  <c r="F3082" i="16"/>
  <c r="D3082" i="16"/>
  <c r="S3083" i="16"/>
  <c r="A3083" i="16"/>
  <c r="D3083" i="16" l="1"/>
  <c r="F3083" i="16"/>
  <c r="G3083" i="16"/>
  <c r="S3084" i="16"/>
  <c r="A3084" i="16"/>
  <c r="F3084" i="16" l="1"/>
  <c r="D3084" i="16"/>
  <c r="G3084" i="16"/>
  <c r="S3085" i="16"/>
  <c r="A3085" i="16"/>
  <c r="D3085" i="16" l="1"/>
  <c r="F3085" i="16"/>
  <c r="G3085" i="16"/>
  <c r="A3086" i="16"/>
  <c r="S3086" i="16"/>
  <c r="S3087" i="16" l="1"/>
  <c r="A3087" i="16"/>
  <c r="D3086" i="16"/>
  <c r="F3086" i="16"/>
  <c r="G3086" i="16"/>
  <c r="D3087" i="16" l="1"/>
  <c r="G3087" i="16"/>
  <c r="F3087" i="16"/>
  <c r="S3088" i="16"/>
  <c r="A3088" i="16"/>
  <c r="F3088" i="16" l="1"/>
  <c r="D3088" i="16"/>
  <c r="G3088" i="16"/>
  <c r="A3089" i="16"/>
  <c r="S3089" i="16"/>
  <c r="S3090" i="16" l="1"/>
  <c r="A3090" i="16"/>
  <c r="D3089" i="16"/>
  <c r="G3089" i="16"/>
  <c r="F3089" i="16"/>
  <c r="G3090" i="16" l="1"/>
  <c r="F3090" i="16"/>
  <c r="D3090" i="16"/>
  <c r="S3091" i="16"/>
  <c r="A3091" i="16"/>
  <c r="S3092" i="16" l="1"/>
  <c r="A3092" i="16"/>
  <c r="G3091" i="16"/>
  <c r="F3091" i="16"/>
  <c r="D3091" i="16"/>
  <c r="D3092" i="16" l="1"/>
  <c r="G3092" i="16"/>
  <c r="F3092" i="16"/>
  <c r="S3093" i="16"/>
  <c r="A3093" i="16"/>
  <c r="G3093" i="16" l="1"/>
  <c r="F3093" i="16"/>
  <c r="D3093" i="16"/>
  <c r="S3094" i="16"/>
  <c r="A3094" i="16"/>
  <c r="S3095" i="16" l="1"/>
  <c r="A3095" i="16"/>
  <c r="G3094" i="16"/>
  <c r="F3094" i="16"/>
  <c r="D3094" i="16"/>
  <c r="G3095" i="16" l="1"/>
  <c r="F3095" i="16"/>
  <c r="D3095" i="16"/>
  <c r="S3096" i="16"/>
  <c r="A3096" i="16"/>
  <c r="D3096" i="16" l="1"/>
  <c r="G3096" i="16"/>
  <c r="F3096" i="16"/>
  <c r="S3097" i="16"/>
  <c r="A3097" i="16"/>
  <c r="F3097" i="16" l="1"/>
  <c r="G3097" i="16"/>
  <c r="D3097" i="16"/>
  <c r="A3098" i="16"/>
  <c r="S3098" i="16"/>
  <c r="S3099" i="16" l="1"/>
  <c r="A3099" i="16"/>
  <c r="D3098" i="16"/>
  <c r="F3098" i="16"/>
  <c r="G3098" i="16"/>
  <c r="F3099" i="16" l="1"/>
  <c r="G3099" i="16"/>
  <c r="D3099" i="16"/>
  <c r="S3100" i="16"/>
  <c r="A3100" i="16"/>
  <c r="S3101" i="16" l="1"/>
  <c r="A3101" i="16"/>
  <c r="F3100" i="16"/>
  <c r="G3100" i="16"/>
  <c r="D3100" i="16"/>
  <c r="F3101" i="16" l="1"/>
  <c r="D3101" i="16"/>
  <c r="G3101" i="16"/>
  <c r="S3102" i="16"/>
  <c r="A3102" i="16"/>
  <c r="S3103" i="16" l="1"/>
  <c r="A3103" i="16"/>
  <c r="G3102" i="16"/>
  <c r="F3102" i="16"/>
  <c r="D3102" i="16"/>
  <c r="G3103" i="16" l="1"/>
  <c r="F3103" i="16"/>
  <c r="D3103" i="16"/>
  <c r="S3104" i="16"/>
  <c r="A3104" i="16"/>
  <c r="G3104" i="16" l="1"/>
  <c r="D3104" i="16"/>
  <c r="F3104" i="16"/>
  <c r="S3105" i="16"/>
  <c r="A3105" i="16"/>
  <c r="F3105" i="16" l="1"/>
  <c r="D3105" i="16"/>
  <c r="G3105" i="16"/>
  <c r="A3106" i="16"/>
  <c r="S3106" i="16"/>
  <c r="F3106" i="16" l="1"/>
  <c r="G3106" i="16"/>
  <c r="D3106" i="16"/>
  <c r="A3107" i="16"/>
  <c r="S3107" i="16"/>
  <c r="S3108" i="16" l="1"/>
  <c r="A3108" i="16"/>
  <c r="G3107" i="16"/>
  <c r="F3107" i="16"/>
  <c r="D3107" i="16"/>
  <c r="G3108" i="16" l="1"/>
  <c r="D3108" i="16"/>
  <c r="F3108" i="16"/>
  <c r="S3109" i="16"/>
  <c r="A3109" i="16"/>
  <c r="F3109" i="16" l="1"/>
  <c r="D3109" i="16"/>
  <c r="G3109" i="16"/>
  <c r="A3110" i="16"/>
  <c r="S3110" i="16"/>
  <c r="G3110" i="16" l="1"/>
  <c r="F3110" i="16"/>
  <c r="D3110" i="16"/>
  <c r="S3111" i="16"/>
  <c r="A3111" i="16"/>
  <c r="S3112" i="16" l="1"/>
  <c r="A3112" i="16"/>
  <c r="D3111" i="16"/>
  <c r="G3111" i="16"/>
  <c r="F3111" i="16"/>
  <c r="D3112" i="16" l="1"/>
  <c r="G3112" i="16"/>
  <c r="F3112" i="16"/>
  <c r="S3113" i="16"/>
  <c r="A3113" i="16"/>
  <c r="D3113" i="16" l="1"/>
  <c r="G3113" i="16"/>
  <c r="F3113" i="16"/>
  <c r="S3114" i="16"/>
  <c r="A3114" i="16"/>
  <c r="D3114" i="16" l="1"/>
  <c r="F3114" i="16"/>
  <c r="G3114" i="16"/>
  <c r="S3115" i="16"/>
  <c r="A3115" i="16"/>
  <c r="A3116" i="16" l="1"/>
  <c r="S3116" i="16"/>
  <c r="F3115" i="16"/>
  <c r="G3115" i="16"/>
  <c r="D3115" i="16"/>
  <c r="S3117" i="16" l="1"/>
  <c r="A3117" i="16"/>
  <c r="D3116" i="16"/>
  <c r="G3116" i="16"/>
  <c r="F3116" i="16"/>
  <c r="F3117" i="16" l="1"/>
  <c r="D3117" i="16"/>
  <c r="G3117" i="16"/>
  <c r="S3118" i="16"/>
  <c r="A3118" i="16"/>
  <c r="D3118" i="16" l="1"/>
  <c r="G3118" i="16"/>
  <c r="F3118" i="16"/>
  <c r="A3119" i="16"/>
  <c r="S3119" i="16"/>
  <c r="D3119" i="16" l="1"/>
  <c r="F3119" i="16"/>
  <c r="G3119" i="16"/>
  <c r="S3120" i="16"/>
  <c r="A3120" i="16"/>
  <c r="S3121" i="16" l="1"/>
  <c r="A3121" i="16"/>
  <c r="G3120" i="16"/>
  <c r="F3120" i="16"/>
  <c r="D3120" i="16"/>
  <c r="F3121" i="16" l="1"/>
  <c r="D3121" i="16"/>
  <c r="G3121" i="16"/>
  <c r="S3122" i="16"/>
  <c r="A3122" i="16"/>
  <c r="F3122" i="16" l="1"/>
  <c r="D3122" i="16"/>
  <c r="G3122" i="16"/>
  <c r="S3123" i="16"/>
  <c r="A3123" i="16"/>
  <c r="F3123" i="16" l="1"/>
  <c r="G3123" i="16"/>
  <c r="D3123" i="16"/>
  <c r="S3124" i="16"/>
  <c r="A3124" i="16"/>
  <c r="G3124" i="16" l="1"/>
  <c r="F3124" i="16"/>
  <c r="D3124" i="16"/>
  <c r="S3125" i="16"/>
  <c r="A3125" i="16"/>
  <c r="S3126" i="16" l="1"/>
  <c r="A3126" i="16"/>
  <c r="F3125" i="16"/>
  <c r="D3125" i="16"/>
  <c r="G3125" i="16"/>
  <c r="S3127" i="16" l="1"/>
  <c r="A3127" i="16"/>
  <c r="F3126" i="16"/>
  <c r="D3126" i="16"/>
  <c r="G3126" i="16"/>
  <c r="F3127" i="16" l="1"/>
  <c r="G3127" i="16"/>
  <c r="D3127" i="16"/>
  <c r="S3128" i="16"/>
  <c r="A3128" i="16"/>
  <c r="S3129" i="16" l="1"/>
  <c r="A3129" i="16"/>
  <c r="G3128" i="16"/>
  <c r="F3128" i="16"/>
  <c r="D3128" i="16"/>
  <c r="F3129" i="16" l="1"/>
  <c r="D3129" i="16"/>
  <c r="G3129" i="16"/>
  <c r="S3130" i="16"/>
  <c r="A3130" i="16"/>
  <c r="F3130" i="16" l="1"/>
  <c r="G3130" i="16"/>
  <c r="D3130" i="16"/>
  <c r="S3131" i="16"/>
  <c r="A3131" i="16"/>
  <c r="D3131" i="16" l="1"/>
  <c r="G3131" i="16"/>
  <c r="F3131" i="16"/>
  <c r="S3132" i="16"/>
  <c r="A3132" i="16"/>
  <c r="S3133" i="16" l="1"/>
  <c r="A3133" i="16"/>
  <c r="F3132" i="16"/>
  <c r="G3132" i="16"/>
  <c r="D3132" i="16"/>
  <c r="F3133" i="16" l="1"/>
  <c r="D3133" i="16"/>
  <c r="G3133" i="16"/>
  <c r="S3134" i="16"/>
  <c r="A3134" i="16"/>
  <c r="G3134" i="16" l="1"/>
  <c r="D3134" i="16"/>
  <c r="F3134" i="16"/>
  <c r="S3135" i="16"/>
  <c r="A3135" i="16"/>
  <c r="F3135" i="16" l="1"/>
  <c r="G3135" i="16"/>
  <c r="D3135" i="16"/>
  <c r="S3136" i="16"/>
  <c r="A3136" i="16"/>
  <c r="A3137" i="16" l="1"/>
  <c r="S3137" i="16"/>
  <c r="G3136" i="16"/>
  <c r="D3136" i="16"/>
  <c r="F3136" i="16"/>
  <c r="S3138" i="16" l="1"/>
  <c r="A3138" i="16"/>
  <c r="D3137" i="16"/>
  <c r="F3137" i="16"/>
  <c r="G3137" i="16"/>
  <c r="S3139" i="16" l="1"/>
  <c r="A3139" i="16"/>
  <c r="G3138" i="16"/>
  <c r="D3138" i="16"/>
  <c r="F3138" i="16"/>
  <c r="D3139" i="16" l="1"/>
  <c r="F3139" i="16"/>
  <c r="G3139" i="16"/>
  <c r="S3140" i="16"/>
  <c r="A3140" i="16"/>
  <c r="G3140" i="16" l="1"/>
  <c r="F3140" i="16"/>
  <c r="D3140" i="16"/>
  <c r="S3141" i="16"/>
  <c r="A3141" i="16"/>
  <c r="F3141" i="16" l="1"/>
  <c r="D3141" i="16"/>
  <c r="G3141" i="16"/>
  <c r="S3142" i="16"/>
  <c r="A3142" i="16"/>
  <c r="G3142" i="16" l="1"/>
  <c r="D3142" i="16"/>
  <c r="F3142" i="16"/>
  <c r="S3143" i="16"/>
  <c r="A3143" i="16"/>
  <c r="G3143" i="16" l="1"/>
  <c r="F3143" i="16"/>
  <c r="D3143" i="16"/>
  <c r="S3144" i="16"/>
  <c r="A3144" i="16"/>
  <c r="D3144" i="16" l="1"/>
  <c r="F3144" i="16"/>
  <c r="G3144" i="16"/>
  <c r="S3145" i="16"/>
  <c r="A3145" i="16"/>
  <c r="G3145" i="16" l="1"/>
  <c r="F3145" i="16"/>
  <c r="D3145" i="16"/>
  <c r="A3146" i="16"/>
  <c r="S3146" i="16"/>
  <c r="D3146" i="16" l="1"/>
  <c r="F3146" i="16"/>
  <c r="G3146" i="16"/>
  <c r="A3147" i="16"/>
  <c r="S3147" i="16"/>
  <c r="D3147" i="16" l="1"/>
  <c r="F3147" i="16"/>
  <c r="G3147" i="16"/>
  <c r="S3148" i="16"/>
  <c r="A3148" i="16"/>
  <c r="G3148" i="16" l="1"/>
  <c r="F3148" i="16"/>
  <c r="D3148" i="16"/>
  <c r="S3149" i="16"/>
  <c r="A3149" i="16"/>
  <c r="S3150" i="16" l="1"/>
  <c r="A3150" i="16"/>
  <c r="G3149" i="16"/>
  <c r="F3149" i="16"/>
  <c r="D3149" i="16"/>
  <c r="G3150" i="16" l="1"/>
  <c r="F3150" i="16"/>
  <c r="D3150" i="16"/>
  <c r="S3151" i="16"/>
  <c r="A3151" i="16"/>
  <c r="S3152" i="16" l="1"/>
  <c r="A3152" i="16"/>
  <c r="F3151" i="16"/>
  <c r="G3151" i="16"/>
  <c r="D3151" i="16"/>
  <c r="D3152" i="16" l="1"/>
  <c r="G3152" i="16"/>
  <c r="F3152" i="16"/>
  <c r="A3153" i="16"/>
  <c r="S3153" i="16"/>
  <c r="S3154" i="16" l="1"/>
  <c r="A3154" i="16"/>
  <c r="D3153" i="16"/>
  <c r="F3153" i="16"/>
  <c r="G3153" i="16"/>
  <c r="G3154" i="16" l="1"/>
  <c r="F3154" i="16"/>
  <c r="D3154" i="16"/>
  <c r="S3155" i="16"/>
  <c r="A3155" i="16"/>
  <c r="D3155" i="16" l="1"/>
  <c r="G3155" i="16"/>
  <c r="F3155" i="16"/>
  <c r="A3156" i="16"/>
  <c r="S3156" i="16"/>
  <c r="S3157" i="16" l="1"/>
  <c r="A3157" i="16"/>
  <c r="D3156" i="16"/>
  <c r="G3156" i="16"/>
  <c r="F3156" i="16"/>
  <c r="F3157" i="16" l="1"/>
  <c r="G3157" i="16"/>
  <c r="D3157" i="16"/>
  <c r="A3158" i="16"/>
  <c r="S3158" i="16"/>
  <c r="D3158" i="16" l="1"/>
  <c r="G3158" i="16"/>
  <c r="F3158" i="16"/>
  <c r="S3159" i="16"/>
  <c r="A3159" i="16"/>
  <c r="S3160" i="16" l="1"/>
  <c r="A3160" i="16"/>
  <c r="D3159" i="16"/>
  <c r="G3159" i="16"/>
  <c r="F3159" i="16"/>
  <c r="D3160" i="16" l="1"/>
  <c r="F3160" i="16"/>
  <c r="G3160" i="16"/>
  <c r="S3161" i="16"/>
  <c r="A3161" i="16"/>
  <c r="G3161" i="16" l="1"/>
  <c r="F3161" i="16"/>
  <c r="D3161" i="16"/>
  <c r="S3162" i="16"/>
  <c r="A3162" i="16"/>
  <c r="G3162" i="16" l="1"/>
  <c r="F3162" i="16"/>
  <c r="D3162" i="16"/>
  <c r="S3163" i="16"/>
  <c r="A3163" i="16"/>
  <c r="S3164" i="16" l="1"/>
  <c r="A3164" i="16"/>
  <c r="D3163" i="16"/>
  <c r="G3163" i="16"/>
  <c r="F3163" i="16"/>
  <c r="D3164" i="16" l="1"/>
  <c r="F3164" i="16"/>
  <c r="G3164" i="16"/>
  <c r="S3165" i="16"/>
  <c r="A3165" i="16"/>
  <c r="S3166" i="16" l="1"/>
  <c r="A3166" i="16"/>
  <c r="G3165" i="16"/>
  <c r="F3165" i="16"/>
  <c r="D3165" i="16"/>
  <c r="G3166" i="16" l="1"/>
  <c r="F3166" i="16"/>
  <c r="D3166" i="16"/>
  <c r="A3167" i="16"/>
  <c r="S3167" i="16"/>
  <c r="S3168" i="16" l="1"/>
  <c r="A3168" i="16"/>
  <c r="D3167" i="16"/>
  <c r="G3167" i="16"/>
  <c r="F3167" i="16"/>
  <c r="G3168" i="16" l="1"/>
  <c r="D3168" i="16"/>
  <c r="F3168" i="16"/>
  <c r="A3169" i="16"/>
  <c r="S3169" i="16"/>
  <c r="S3170" i="16" l="1"/>
  <c r="A3170" i="16"/>
  <c r="F3169" i="16"/>
  <c r="G3169" i="16"/>
  <c r="D3169" i="16"/>
  <c r="G3170" i="16" l="1"/>
  <c r="F3170" i="16"/>
  <c r="D3170" i="16"/>
  <c r="S3171" i="16"/>
  <c r="A3171" i="16"/>
  <c r="A3172" i="16" l="1"/>
  <c r="S3172" i="16"/>
  <c r="G3171" i="16"/>
  <c r="D3171" i="16"/>
  <c r="F3171" i="16"/>
  <c r="D3172" i="16" l="1"/>
  <c r="G3172" i="16"/>
  <c r="F3172" i="16"/>
  <c r="S3173" i="16"/>
  <c r="A3173" i="16"/>
  <c r="F3173" i="16" l="1"/>
  <c r="D3173" i="16"/>
  <c r="G3173" i="16"/>
  <c r="S3174" i="16"/>
  <c r="A3174" i="16"/>
  <c r="D3174" i="16" l="1"/>
  <c r="G3174" i="16"/>
  <c r="F3174" i="16"/>
  <c r="S3175" i="16"/>
  <c r="A3175" i="16"/>
  <c r="D3175" i="16" l="1"/>
  <c r="G3175" i="16"/>
  <c r="F3175" i="16"/>
  <c r="S3176" i="16"/>
  <c r="A3176" i="16"/>
  <c r="S3177" i="16" l="1"/>
  <c r="A3177" i="16"/>
  <c r="D3176" i="16"/>
  <c r="F3176" i="16"/>
  <c r="G3176" i="16"/>
  <c r="A3178" i="16" l="1"/>
  <c r="S3178" i="16"/>
  <c r="F3177" i="16"/>
  <c r="G3177" i="16"/>
  <c r="D3177" i="16"/>
  <c r="S3179" i="16" l="1"/>
  <c r="A3179" i="16"/>
  <c r="G3178" i="16"/>
  <c r="F3178" i="16"/>
  <c r="D3178" i="16"/>
  <c r="D3179" i="16" l="1"/>
  <c r="F3179" i="16"/>
  <c r="G3179" i="16"/>
  <c r="A3180" i="16"/>
  <c r="S3180" i="16"/>
  <c r="F3180" i="16" l="1"/>
  <c r="D3180" i="16"/>
  <c r="G3180" i="16"/>
  <c r="S3181" i="16"/>
  <c r="A3181" i="16"/>
  <c r="D3181" i="16" l="1"/>
  <c r="G3181" i="16"/>
  <c r="F3181" i="16"/>
  <c r="S3182" i="16"/>
  <c r="A3182" i="16"/>
  <c r="A3183" i="16" l="1"/>
  <c r="S3183" i="16"/>
  <c r="F3182" i="16"/>
  <c r="G3182" i="16"/>
  <c r="D3182" i="16"/>
  <c r="D3183" i="16" l="1"/>
  <c r="G3183" i="16"/>
  <c r="F3183" i="16"/>
  <c r="S3184" i="16"/>
  <c r="A3184" i="16"/>
  <c r="S3185" i="16" l="1"/>
  <c r="A3185" i="16"/>
  <c r="G3184" i="16"/>
  <c r="F3184" i="16"/>
  <c r="D3184" i="16"/>
  <c r="F3185" i="16" l="1"/>
  <c r="D3185" i="16"/>
  <c r="G3185" i="16"/>
  <c r="A3186" i="16"/>
  <c r="S3186" i="16"/>
  <c r="S3187" i="16" l="1"/>
  <c r="A3187" i="16"/>
  <c r="G3186" i="16"/>
  <c r="D3186" i="16"/>
  <c r="F3186" i="16"/>
  <c r="G3187" i="16" l="1"/>
  <c r="F3187" i="16"/>
  <c r="D3187" i="16"/>
  <c r="A3188" i="16"/>
  <c r="S3188" i="16"/>
  <c r="D3188" i="16" l="1"/>
  <c r="G3188" i="16"/>
  <c r="F3188" i="16"/>
  <c r="S3189" i="16"/>
  <c r="A3189" i="16"/>
  <c r="G3189" i="16" l="1"/>
  <c r="F3189" i="16"/>
  <c r="D3189" i="16"/>
  <c r="A3190" i="16"/>
  <c r="S3190" i="16"/>
  <c r="D3190" i="16" l="1"/>
  <c r="G3190" i="16"/>
  <c r="F3190" i="16"/>
  <c r="S3191" i="16"/>
  <c r="A3191" i="16"/>
  <c r="A3192" i="16" l="1"/>
  <c r="S3192" i="16"/>
  <c r="D3191" i="16"/>
  <c r="G3191" i="16"/>
  <c r="F3191" i="16"/>
  <c r="S3193" i="16" l="1"/>
  <c r="A3193" i="16"/>
  <c r="D3192" i="16"/>
  <c r="G3192" i="16"/>
  <c r="F3192" i="16"/>
  <c r="S3194" i="16" l="1"/>
  <c r="A3194" i="16"/>
  <c r="G3193" i="16"/>
  <c r="D3193" i="16"/>
  <c r="F3193" i="16"/>
  <c r="S3195" i="16" l="1"/>
  <c r="A3195" i="16"/>
  <c r="F3194" i="16"/>
  <c r="D3194" i="16"/>
  <c r="G3194" i="16"/>
  <c r="D3195" i="16" l="1"/>
  <c r="F3195" i="16"/>
  <c r="G3195" i="16"/>
  <c r="S3196" i="16"/>
  <c r="A3196" i="16"/>
  <c r="S3197" i="16" l="1"/>
  <c r="A3197" i="16"/>
  <c r="F3196" i="16"/>
  <c r="D3196" i="16"/>
  <c r="G3196" i="16"/>
  <c r="D3197" i="16" l="1"/>
  <c r="G3197" i="16"/>
  <c r="F3197" i="16"/>
  <c r="A3198" i="16"/>
  <c r="S3198" i="16"/>
  <c r="S3199" i="16" l="1"/>
  <c r="A3199" i="16"/>
  <c r="G3198" i="16"/>
  <c r="F3198" i="16"/>
  <c r="D3198" i="16"/>
  <c r="F3199" i="16" l="1"/>
  <c r="G3199" i="16"/>
  <c r="D3199" i="16"/>
  <c r="S3200" i="16"/>
  <c r="A3200" i="16"/>
  <c r="A3201" i="16" l="1"/>
  <c r="S3201" i="16"/>
  <c r="F3200" i="16"/>
  <c r="G3200" i="16"/>
  <c r="D3200" i="16"/>
  <c r="D3201" i="16" l="1"/>
  <c r="G3201" i="16"/>
  <c r="F3201" i="16"/>
  <c r="S3202" i="16"/>
  <c r="A3202" i="16"/>
  <c r="D3202" i="16" l="1"/>
  <c r="G3202" i="16"/>
  <c r="F3202" i="16"/>
  <c r="S3203" i="16"/>
  <c r="A3203" i="16"/>
  <c r="D3203" i="16" l="1"/>
  <c r="F3203" i="16"/>
  <c r="G3203" i="16"/>
  <c r="S3204" i="16"/>
  <c r="A3204" i="16"/>
  <c r="D3204" i="16" l="1"/>
  <c r="F3204" i="16"/>
  <c r="G3204" i="16"/>
  <c r="S3205" i="16"/>
  <c r="A3205" i="16"/>
  <c r="S3206" i="16" l="1"/>
  <c r="A3206" i="16"/>
  <c r="D3205" i="16"/>
  <c r="G3205" i="16"/>
  <c r="F3205" i="16"/>
  <c r="F3206" i="16" l="1"/>
  <c r="D3206" i="16"/>
  <c r="G3206" i="16"/>
  <c r="A3207" i="16"/>
  <c r="S3207" i="16"/>
  <c r="F3207" i="16" l="1"/>
  <c r="D3207" i="16"/>
  <c r="G3207" i="16"/>
  <c r="S3208" i="16"/>
  <c r="A3208" i="16"/>
  <c r="S3209" i="16" l="1"/>
  <c r="A3209" i="16"/>
  <c r="F3208" i="16"/>
  <c r="G3208" i="16"/>
  <c r="D3208" i="16"/>
  <c r="F3209" i="16" l="1"/>
  <c r="G3209" i="16"/>
  <c r="D3209" i="16"/>
  <c r="S3210" i="16"/>
  <c r="A3210" i="16"/>
  <c r="S3211" i="16" l="1"/>
  <c r="A3211" i="16"/>
  <c r="F3210" i="16"/>
  <c r="D3210" i="16"/>
  <c r="G3210" i="16"/>
  <c r="F3211" i="16" l="1"/>
  <c r="G3211" i="16"/>
  <c r="D3211" i="16"/>
  <c r="S3212" i="16"/>
  <c r="A3212" i="16"/>
  <c r="S3213" i="16" l="1"/>
  <c r="A3213" i="16"/>
  <c r="D3212" i="16"/>
  <c r="F3212" i="16"/>
  <c r="G3212" i="16"/>
  <c r="D3213" i="16" l="1"/>
  <c r="F3213" i="16"/>
  <c r="G3213" i="16"/>
  <c r="A3214" i="16"/>
  <c r="S3214" i="16"/>
  <c r="A3215" i="16" l="1"/>
  <c r="S3215" i="16"/>
  <c r="D3214" i="16"/>
  <c r="G3214" i="16"/>
  <c r="F3214" i="16"/>
  <c r="A3216" i="16" l="1"/>
  <c r="S3216" i="16"/>
  <c r="F3215" i="16"/>
  <c r="D3215" i="16"/>
  <c r="G3215" i="16"/>
  <c r="F3216" i="16" l="1"/>
  <c r="D3216" i="16"/>
  <c r="G3216" i="16"/>
  <c r="S3217" i="16"/>
  <c r="A3217" i="16"/>
  <c r="A3218" i="16" l="1"/>
  <c r="S3218" i="16"/>
  <c r="G3217" i="16"/>
  <c r="F3217" i="16"/>
  <c r="D3217" i="16"/>
  <c r="S3219" i="16" l="1"/>
  <c r="A3219" i="16"/>
  <c r="D3218" i="16"/>
  <c r="G3218" i="16"/>
  <c r="F3218" i="16"/>
  <c r="F3219" i="16" l="1"/>
  <c r="G3219" i="16"/>
  <c r="D3219" i="16"/>
  <c r="S3220" i="16"/>
  <c r="A3220" i="16"/>
  <c r="D3220" i="16" l="1"/>
  <c r="G3220" i="16"/>
  <c r="F3220" i="16"/>
  <c r="S3221" i="16"/>
  <c r="A3221" i="16"/>
  <c r="S3222" i="16" l="1"/>
  <c r="A3222" i="16"/>
  <c r="F3221" i="16"/>
  <c r="G3221" i="16"/>
  <c r="D3221" i="16"/>
  <c r="F3222" i="16" l="1"/>
  <c r="D3222" i="16"/>
  <c r="G3222" i="16"/>
  <c r="S3223" i="16"/>
  <c r="A3223" i="16"/>
  <c r="S3224" i="16" l="1"/>
  <c r="A3224" i="16"/>
  <c r="G3223" i="16"/>
  <c r="F3223" i="16"/>
  <c r="D3223" i="16"/>
  <c r="G3224" i="16" l="1"/>
  <c r="D3224" i="16"/>
  <c r="F3224" i="16"/>
  <c r="S3225" i="16"/>
  <c r="A3225" i="16"/>
  <c r="S3226" i="16" l="1"/>
  <c r="A3226" i="16"/>
  <c r="D3225" i="16"/>
  <c r="F3225" i="16"/>
  <c r="G3225" i="16"/>
  <c r="G3226" i="16" l="1"/>
  <c r="F3226" i="16"/>
  <c r="D3226" i="16"/>
  <c r="S3227" i="16"/>
  <c r="A3227" i="16"/>
  <c r="S3228" i="16" l="1"/>
  <c r="A3228" i="16"/>
  <c r="F3227" i="16"/>
  <c r="G3227" i="16"/>
  <c r="D3227" i="16"/>
  <c r="S3229" i="16" l="1"/>
  <c r="A3229" i="16"/>
  <c r="G3228" i="16"/>
  <c r="D3228" i="16"/>
  <c r="F3228" i="16"/>
  <c r="S3230" i="16" l="1"/>
  <c r="A3230" i="16"/>
  <c r="D3229" i="16"/>
  <c r="G3229" i="16"/>
  <c r="F3229" i="16"/>
  <c r="F3230" i="16" l="1"/>
  <c r="D3230" i="16"/>
  <c r="G3230" i="16"/>
  <c r="S3231" i="16"/>
  <c r="A3231" i="16"/>
  <c r="G3231" i="16" l="1"/>
  <c r="F3231" i="16"/>
  <c r="D3231" i="16"/>
  <c r="A3232" i="16"/>
  <c r="S3232" i="16"/>
  <c r="F3232" i="16" l="1"/>
  <c r="G3232" i="16"/>
  <c r="D3232" i="16"/>
  <c r="S3233" i="16"/>
  <c r="A3233" i="16"/>
  <c r="G3233" i="16" l="1"/>
  <c r="D3233" i="16"/>
  <c r="F3233" i="16"/>
  <c r="S3234" i="16"/>
  <c r="A3234" i="16"/>
  <c r="S3235" i="16" l="1"/>
  <c r="A3235" i="16"/>
  <c r="F3234" i="16"/>
  <c r="D3234" i="16"/>
  <c r="G3234" i="16"/>
  <c r="F3235" i="16" l="1"/>
  <c r="D3235" i="16"/>
  <c r="G3235" i="16"/>
  <c r="A3236" i="16"/>
  <c r="S3236" i="16"/>
  <c r="A3237" i="16" l="1"/>
  <c r="S3237" i="16"/>
  <c r="G3236" i="16"/>
  <c r="F3236" i="16"/>
  <c r="D3236" i="16"/>
  <c r="S3238" i="16" l="1"/>
  <c r="A3238" i="16"/>
  <c r="G3237" i="16"/>
  <c r="F3237" i="16"/>
  <c r="D3237" i="16"/>
  <c r="S3239" i="16" l="1"/>
  <c r="A3239" i="16"/>
  <c r="D3238" i="16"/>
  <c r="G3238" i="16"/>
  <c r="F3238" i="16"/>
  <c r="F3239" i="16" l="1"/>
  <c r="G3239" i="16"/>
  <c r="D3239" i="16"/>
  <c r="S3240" i="16"/>
  <c r="A3240" i="16"/>
  <c r="G3240" i="16" l="1"/>
  <c r="F3240" i="16"/>
  <c r="D3240" i="16"/>
  <c r="A3241" i="16"/>
  <c r="S3241" i="16"/>
  <c r="G3241" i="16" l="1"/>
  <c r="D3241" i="16"/>
  <c r="F3241" i="16"/>
  <c r="S3242" i="16"/>
  <c r="A3242" i="16"/>
  <c r="G3242" i="16" l="1"/>
  <c r="F3242" i="16"/>
  <c r="D3242" i="16"/>
  <c r="S3243" i="16"/>
  <c r="A3243" i="16"/>
  <c r="S3244" i="16" l="1"/>
  <c r="A3244" i="16"/>
  <c r="D3243" i="16"/>
  <c r="G3243" i="16"/>
  <c r="F3243" i="16"/>
  <c r="D3244" i="16" l="1"/>
  <c r="F3244" i="16"/>
  <c r="G3244" i="16"/>
  <c r="A3245" i="16"/>
  <c r="S3245" i="16"/>
  <c r="D3245" i="16" l="1"/>
  <c r="G3245" i="16"/>
  <c r="F3245" i="16"/>
  <c r="S3246" i="16"/>
  <c r="A3246" i="16"/>
  <c r="D3246" i="16" l="1"/>
  <c r="G3246" i="16"/>
  <c r="F3246" i="16"/>
  <c r="S3247" i="16"/>
  <c r="A3247" i="16"/>
  <c r="S3248" i="16" l="1"/>
  <c r="A3248" i="16"/>
  <c r="D3247" i="16"/>
  <c r="F3247" i="16"/>
  <c r="G3247" i="16"/>
  <c r="F3248" i="16" l="1"/>
  <c r="D3248" i="16"/>
  <c r="G3248" i="16"/>
  <c r="S3249" i="16"/>
  <c r="A3249" i="16"/>
  <c r="S3250" i="16" l="1"/>
  <c r="A3250" i="16"/>
  <c r="D3249" i="16"/>
  <c r="F3249" i="16"/>
  <c r="G3249" i="16"/>
  <c r="D3250" i="16" l="1"/>
  <c r="G3250" i="16"/>
  <c r="F3250" i="16"/>
  <c r="S3251" i="16"/>
  <c r="A3251" i="16"/>
  <c r="A3252" i="16" l="1"/>
  <c r="S3252" i="16"/>
  <c r="D3251" i="16"/>
  <c r="G3251" i="16"/>
  <c r="F3251" i="16"/>
  <c r="S3253" i="16" l="1"/>
  <c r="A3253" i="16"/>
  <c r="F3252" i="16"/>
  <c r="G3252" i="16"/>
  <c r="D3252" i="16"/>
  <c r="D3253" i="16" l="1"/>
  <c r="F3253" i="16"/>
  <c r="G3253" i="16"/>
  <c r="S3254" i="16"/>
  <c r="A3254" i="16"/>
  <c r="F3254" i="16" l="1"/>
  <c r="G3254" i="16"/>
  <c r="D3254" i="16"/>
  <c r="S3255" i="16"/>
  <c r="A3255" i="16"/>
  <c r="A3256" i="16" l="1"/>
  <c r="S3256" i="16"/>
  <c r="D3255" i="16"/>
  <c r="G3255" i="16"/>
  <c r="F3255" i="16"/>
  <c r="S3257" i="16" l="1"/>
  <c r="A3257" i="16"/>
  <c r="G3256" i="16"/>
  <c r="F3256" i="16"/>
  <c r="D3256" i="16"/>
  <c r="D3257" i="16" l="1"/>
  <c r="G3257" i="16"/>
  <c r="F3257" i="16"/>
  <c r="S3258" i="16"/>
  <c r="A3258" i="16"/>
  <c r="D3258" i="16" l="1"/>
  <c r="G3258" i="16"/>
  <c r="F3258" i="16"/>
  <c r="S3259" i="16"/>
  <c r="A3259" i="16"/>
  <c r="D3259" i="16" l="1"/>
  <c r="F3259" i="16"/>
  <c r="G3259" i="16"/>
  <c r="A3260" i="16"/>
  <c r="S3260" i="16"/>
  <c r="S3261" i="16" l="1"/>
  <c r="A3261" i="16"/>
  <c r="F3260" i="16"/>
  <c r="D3260" i="16"/>
  <c r="G3260" i="16"/>
  <c r="D3261" i="16" l="1"/>
  <c r="G3261" i="16"/>
  <c r="F3261" i="16"/>
  <c r="S3262" i="16"/>
  <c r="A3262" i="16"/>
  <c r="G3262" i="16" l="1"/>
  <c r="D3262" i="16"/>
  <c r="F3262" i="16"/>
  <c r="S3263" i="16"/>
  <c r="A3263" i="16"/>
  <c r="F3263" i="16" l="1"/>
  <c r="D3263" i="16"/>
  <c r="G3263" i="16"/>
  <c r="S3264" i="16"/>
  <c r="A3264" i="16"/>
  <c r="D3264" i="16" l="1"/>
  <c r="F3264" i="16"/>
  <c r="G3264" i="16"/>
  <c r="S3265" i="16"/>
  <c r="A3265" i="16"/>
  <c r="G3265" i="16" l="1"/>
  <c r="D3265" i="16"/>
  <c r="F3265" i="16"/>
  <c r="S3266" i="16"/>
  <c r="A3266" i="16"/>
  <c r="S3267" i="16" l="1"/>
  <c r="A3267" i="16"/>
  <c r="D3266" i="16"/>
  <c r="G3266" i="16"/>
  <c r="F3266" i="16"/>
  <c r="F3267" i="16" l="1"/>
  <c r="G3267" i="16"/>
  <c r="D3267" i="16"/>
  <c r="S3268" i="16"/>
  <c r="A3268" i="16"/>
  <c r="S3269" i="16" l="1"/>
  <c r="A3269" i="16"/>
  <c r="D3268" i="16"/>
  <c r="F3268" i="16"/>
  <c r="G3268" i="16"/>
  <c r="G3269" i="16" l="1"/>
  <c r="F3269" i="16"/>
  <c r="D3269" i="16"/>
  <c r="S3270" i="16"/>
  <c r="A3270" i="16"/>
  <c r="F3270" i="16" l="1"/>
  <c r="D3270" i="16"/>
  <c r="G3270" i="16"/>
  <c r="A3271" i="16"/>
  <c r="S3271" i="16"/>
  <c r="S3272" i="16" l="1"/>
  <c r="A3272" i="16"/>
  <c r="D3271" i="16"/>
  <c r="G3271" i="16"/>
  <c r="F3271" i="16"/>
  <c r="F3272" i="16" l="1"/>
  <c r="D3272" i="16"/>
  <c r="G3272" i="16"/>
  <c r="S3273" i="16"/>
  <c r="A3273" i="16"/>
  <c r="S3274" i="16" l="1"/>
  <c r="A3274" i="16"/>
  <c r="G3273" i="16"/>
  <c r="D3273" i="16"/>
  <c r="F3273" i="16"/>
  <c r="F3274" i="16" l="1"/>
  <c r="D3274" i="16"/>
  <c r="G3274" i="16"/>
  <c r="A3275" i="16"/>
  <c r="S3275" i="16"/>
  <c r="D3275" i="16" l="1"/>
  <c r="G3275" i="16"/>
  <c r="F3275" i="16"/>
  <c r="S3276" i="16"/>
  <c r="A3276" i="16"/>
  <c r="F3276" i="16" l="1"/>
  <c r="G3276" i="16"/>
  <c r="D3276" i="16"/>
  <c r="S3277" i="16"/>
  <c r="A3277" i="16"/>
  <c r="D3277" i="16" l="1"/>
  <c r="G3277" i="16"/>
  <c r="F3277" i="16"/>
  <c r="S3278" i="16"/>
  <c r="A3278" i="16"/>
  <c r="D3278" i="16" l="1"/>
  <c r="F3278" i="16"/>
  <c r="G3278" i="16"/>
  <c r="A3279" i="16"/>
  <c r="S3279" i="16"/>
  <c r="S3280" i="16" l="1"/>
  <c r="A3280" i="16"/>
  <c r="D3279" i="16"/>
  <c r="G3279" i="16"/>
  <c r="F3279" i="16"/>
  <c r="S3281" i="16" l="1"/>
  <c r="A3281" i="16"/>
  <c r="G3280" i="16"/>
  <c r="F3280" i="16"/>
  <c r="D3280" i="16"/>
  <c r="S3282" i="16" l="1"/>
  <c r="A3282" i="16"/>
  <c r="D3281" i="16"/>
  <c r="G3281" i="16"/>
  <c r="F3281" i="16"/>
  <c r="G3282" i="16" l="1"/>
  <c r="D3282" i="16"/>
  <c r="F3282" i="16"/>
  <c r="S3283" i="16"/>
  <c r="A3283" i="16"/>
  <c r="F3283" i="16" l="1"/>
  <c r="D3283" i="16"/>
  <c r="G3283" i="16"/>
  <c r="A3284" i="16"/>
  <c r="S3284" i="16"/>
  <c r="G3284" i="16" l="1"/>
  <c r="F3284" i="16"/>
  <c r="D3284" i="16"/>
  <c r="S3285" i="16"/>
  <c r="A3285" i="16"/>
  <c r="F3285" i="16" l="1"/>
  <c r="D3285" i="16"/>
  <c r="G3285" i="16"/>
  <c r="A3286" i="16"/>
  <c r="S3286" i="16"/>
  <c r="S3287" i="16" l="1"/>
  <c r="A3287" i="16"/>
  <c r="G3286" i="16"/>
  <c r="F3286" i="16"/>
  <c r="D3286" i="16"/>
  <c r="F3287" i="16" l="1"/>
  <c r="G3287" i="16"/>
  <c r="D3287" i="16"/>
  <c r="A3288" i="16"/>
  <c r="S3288" i="16"/>
  <c r="G3288" i="16" l="1"/>
  <c r="F3288" i="16"/>
  <c r="D3288" i="16"/>
  <c r="S3289" i="16"/>
  <c r="A3289" i="16"/>
  <c r="S3290" i="16" l="1"/>
  <c r="A3290" i="16"/>
  <c r="D3289" i="16"/>
  <c r="G3289" i="16"/>
  <c r="F3289" i="16"/>
  <c r="D3290" i="16" l="1"/>
  <c r="G3290" i="16"/>
  <c r="F3290" i="16"/>
  <c r="S3291" i="16"/>
  <c r="A3291" i="16"/>
  <c r="D3291" i="16" l="1"/>
  <c r="G3291" i="16"/>
  <c r="F3291" i="16"/>
  <c r="S3292" i="16"/>
  <c r="A3292" i="16"/>
  <c r="S3293" i="16" l="1"/>
  <c r="A3293" i="16"/>
  <c r="F3292" i="16"/>
  <c r="D3292" i="16"/>
  <c r="G3292" i="16"/>
  <c r="D3293" i="16" l="1"/>
  <c r="F3293" i="16"/>
  <c r="G3293" i="16"/>
  <c r="S3294" i="16"/>
  <c r="A3294" i="16"/>
  <c r="F3294" i="16" l="1"/>
  <c r="G3294" i="16"/>
  <c r="D3294" i="16"/>
  <c r="S3295" i="16"/>
  <c r="A3295" i="16"/>
  <c r="S3296" i="16" l="1"/>
  <c r="A3296" i="16"/>
  <c r="D3295" i="16"/>
  <c r="F3295" i="16"/>
  <c r="G3295" i="16"/>
  <c r="F3296" i="16" l="1"/>
  <c r="G3296" i="16"/>
  <c r="D3296" i="16"/>
  <c r="S3297" i="16"/>
  <c r="A3297" i="16"/>
  <c r="S3298" i="16" l="1"/>
  <c r="A3298" i="16"/>
  <c r="F3297" i="16"/>
  <c r="D3297" i="16"/>
  <c r="G3297" i="16"/>
  <c r="D3298" i="16" l="1"/>
  <c r="G3298" i="16"/>
  <c r="F3298" i="16"/>
  <c r="S3299" i="16"/>
  <c r="A3299" i="16"/>
  <c r="S3300" i="16" l="1"/>
  <c r="A3300" i="16"/>
  <c r="G3299" i="16"/>
  <c r="F3299" i="16"/>
  <c r="D3299" i="16"/>
  <c r="G3300" i="16" l="1"/>
  <c r="F3300" i="16"/>
  <c r="D3300" i="16"/>
  <c r="S3301" i="16"/>
  <c r="A3301" i="16"/>
  <c r="F3301" i="16" l="1"/>
  <c r="D3301" i="16"/>
  <c r="G3301" i="16"/>
  <c r="S3302" i="16"/>
  <c r="A3302" i="16"/>
  <c r="D3302" i="16" l="1"/>
  <c r="F3302" i="16"/>
  <c r="G3302" i="16"/>
  <c r="S3303" i="16"/>
  <c r="A3303" i="16"/>
  <c r="D3303" i="16" l="1"/>
  <c r="G3303" i="16"/>
  <c r="F3303" i="16"/>
  <c r="S3304" i="16"/>
  <c r="A3304" i="16"/>
  <c r="S3305" i="16" l="1"/>
  <c r="A3305" i="16"/>
  <c r="D3304" i="16"/>
  <c r="G3304" i="16"/>
  <c r="F3304" i="16"/>
  <c r="G3305" i="16" l="1"/>
  <c r="F3305" i="16"/>
  <c r="D3305" i="16"/>
  <c r="S3306" i="16"/>
  <c r="A3306" i="16"/>
  <c r="F3306" i="16" l="1"/>
  <c r="G3306" i="16"/>
  <c r="D3306" i="16"/>
  <c r="S3307" i="16"/>
  <c r="A3307" i="16"/>
  <c r="S3308" i="16" l="1"/>
  <c r="A3308" i="16"/>
  <c r="F3307" i="16"/>
  <c r="D3307" i="16"/>
  <c r="G3307" i="16"/>
  <c r="F3308" i="16" l="1"/>
  <c r="G3308" i="16"/>
  <c r="D3308" i="16"/>
  <c r="S3309" i="16"/>
  <c r="A3309" i="16"/>
  <c r="A3310" i="16" l="1"/>
  <c r="S3310" i="16"/>
  <c r="D3309" i="16"/>
  <c r="G3309" i="16"/>
  <c r="F3309" i="16"/>
  <c r="S3311" i="16" l="1"/>
  <c r="A3311" i="16"/>
  <c r="G3310" i="16"/>
  <c r="F3310" i="16"/>
  <c r="D3310" i="16"/>
  <c r="F3311" i="16" l="1"/>
  <c r="D3311" i="16"/>
  <c r="G3311" i="16"/>
  <c r="S3312" i="16"/>
  <c r="A3312" i="16"/>
  <c r="G3312" i="16" l="1"/>
  <c r="F3312" i="16"/>
  <c r="D3312" i="16"/>
  <c r="S3313" i="16"/>
  <c r="A3313" i="16"/>
  <c r="S3314" i="16" l="1"/>
  <c r="A3314" i="16"/>
  <c r="G3313" i="16"/>
  <c r="D3313" i="16"/>
  <c r="F3313" i="16"/>
  <c r="F3314" i="16" l="1"/>
  <c r="D3314" i="16"/>
  <c r="G3314" i="16"/>
  <c r="S3315" i="16"/>
  <c r="A3315" i="16"/>
  <c r="D3315" i="16" l="1"/>
  <c r="F3315" i="16"/>
  <c r="G3315" i="16"/>
  <c r="S3316" i="16"/>
  <c r="A3316" i="16"/>
  <c r="G3316" i="16" l="1"/>
  <c r="F3316" i="16"/>
  <c r="D3316" i="16"/>
  <c r="S3317" i="16"/>
  <c r="A3317" i="16"/>
  <c r="D3317" i="16" l="1"/>
  <c r="F3317" i="16"/>
  <c r="G3317" i="16"/>
  <c r="S3318" i="16"/>
  <c r="A3318" i="16"/>
  <c r="S3319" i="16" l="1"/>
  <c r="A3319" i="16"/>
  <c r="D3318" i="16"/>
  <c r="G3318" i="16"/>
  <c r="F3318" i="16"/>
  <c r="D3319" i="16" l="1"/>
  <c r="G3319" i="16"/>
  <c r="F3319" i="16"/>
  <c r="S3320" i="16"/>
  <c r="A3320" i="16"/>
  <c r="G3320" i="16" l="1"/>
  <c r="D3320" i="16"/>
  <c r="F3320" i="16"/>
  <c r="S3321" i="16"/>
  <c r="A3321" i="16"/>
  <c r="A3322" i="16" l="1"/>
  <c r="S3322" i="16"/>
  <c r="D3321" i="16"/>
  <c r="G3321" i="16"/>
  <c r="F3321" i="16"/>
  <c r="S3323" i="16" l="1"/>
  <c r="A3323" i="16"/>
  <c r="D3322" i="16"/>
  <c r="G3322" i="16"/>
  <c r="F3322" i="16"/>
  <c r="D3323" i="16" l="1"/>
  <c r="G3323" i="16"/>
  <c r="F3323" i="16"/>
  <c r="S3324" i="16"/>
  <c r="A3324" i="16"/>
  <c r="F3324" i="16" l="1"/>
  <c r="D3324" i="16"/>
  <c r="G3324" i="16"/>
  <c r="S3325" i="16"/>
  <c r="A3325" i="16"/>
  <c r="G3325" i="16" l="1"/>
  <c r="F3325" i="16"/>
  <c r="D3325" i="16"/>
  <c r="A3326" i="16"/>
  <c r="S3326" i="16"/>
  <c r="G3326" i="16" l="1"/>
  <c r="D3326" i="16"/>
  <c r="F3326" i="16"/>
  <c r="S3327" i="16"/>
  <c r="A3327" i="16"/>
  <c r="D3327" i="16" l="1"/>
  <c r="F3327" i="16"/>
  <c r="G3327" i="16"/>
  <c r="S3328" i="16"/>
  <c r="A3328" i="16"/>
  <c r="G3328" i="16" l="1"/>
  <c r="F3328" i="16"/>
  <c r="D3328" i="16"/>
  <c r="S3329" i="16"/>
  <c r="A3329" i="16"/>
  <c r="D3329" i="16" l="1"/>
  <c r="G3329" i="16"/>
  <c r="F3329" i="16"/>
  <c r="S3330" i="16"/>
  <c r="A3330" i="16"/>
  <c r="G3330" i="16" l="1"/>
  <c r="D3330" i="16"/>
  <c r="F3330" i="16"/>
  <c r="A3331" i="16"/>
  <c r="S3331" i="16"/>
  <c r="S3332" i="16" l="1"/>
  <c r="A3332" i="16"/>
  <c r="F3331" i="16"/>
  <c r="D3331" i="16"/>
  <c r="G3331" i="16"/>
  <c r="S3333" i="16" l="1"/>
  <c r="A3333" i="16"/>
  <c r="D3332" i="16"/>
  <c r="F3332" i="16"/>
  <c r="G3332" i="16"/>
  <c r="F3333" i="16" l="1"/>
  <c r="G3333" i="16"/>
  <c r="D3333" i="16"/>
  <c r="A3334" i="16"/>
  <c r="S3334" i="16"/>
  <c r="D3334" i="16" l="1"/>
  <c r="G3334" i="16"/>
  <c r="F3334" i="16"/>
  <c r="A3335" i="16"/>
  <c r="S3335" i="16"/>
  <c r="S3336" i="16" l="1"/>
  <c r="A3336" i="16"/>
  <c r="D3335" i="16"/>
  <c r="G3335" i="16"/>
  <c r="F3335" i="16"/>
  <c r="G3336" i="16" l="1"/>
  <c r="F3336" i="16"/>
  <c r="D3336" i="16"/>
  <c r="S3337" i="16"/>
  <c r="A3337" i="16"/>
  <c r="D3337" i="16" l="1"/>
  <c r="G3337" i="16"/>
  <c r="F3337" i="16"/>
  <c r="S3338" i="16"/>
  <c r="A3338" i="16"/>
  <c r="S3339" i="16" l="1"/>
  <c r="A3339" i="16"/>
  <c r="G3338" i="16"/>
  <c r="D3338" i="16"/>
  <c r="F3338" i="16"/>
  <c r="G3339" i="16" l="1"/>
  <c r="F3339" i="16"/>
  <c r="D3339" i="16"/>
  <c r="A3340" i="16"/>
  <c r="S3340" i="16"/>
  <c r="D3340" i="16" l="1"/>
  <c r="G3340" i="16"/>
  <c r="F3340" i="16"/>
  <c r="S3341" i="16"/>
  <c r="A3341" i="16"/>
  <c r="F3341" i="16" l="1"/>
  <c r="D3341" i="16"/>
  <c r="G3341" i="16"/>
  <c r="A3342" i="16"/>
  <c r="S3342" i="16"/>
  <c r="A3343" i="16" l="1"/>
  <c r="S3343" i="16"/>
  <c r="F3342" i="16"/>
  <c r="G3342" i="16"/>
  <c r="D3342" i="16"/>
  <c r="S3344" i="16" l="1"/>
  <c r="A3344" i="16"/>
  <c r="D3343" i="16"/>
  <c r="G3343" i="16"/>
  <c r="F3343" i="16"/>
  <c r="G3344" i="16" l="1"/>
  <c r="F3344" i="16"/>
  <c r="D3344" i="16"/>
  <c r="A3345" i="16"/>
  <c r="S3345" i="16"/>
  <c r="S3346" i="16" l="1"/>
  <c r="A3346" i="16"/>
  <c r="D3345" i="16"/>
  <c r="G3345" i="16"/>
  <c r="F3345" i="16"/>
  <c r="S3347" i="16" l="1"/>
  <c r="A3347" i="16"/>
  <c r="F3346" i="16"/>
  <c r="G3346" i="16"/>
  <c r="D3346" i="16"/>
  <c r="S3348" i="16" l="1"/>
  <c r="A3348" i="16"/>
  <c r="F3347" i="16"/>
  <c r="G3347" i="16"/>
  <c r="D3347" i="16"/>
  <c r="D3348" i="16" l="1"/>
  <c r="F3348" i="16"/>
  <c r="G3348" i="16"/>
  <c r="S3349" i="16"/>
  <c r="A3349" i="16"/>
  <c r="S3350" i="16" l="1"/>
  <c r="A3350" i="16"/>
  <c r="G3349" i="16"/>
  <c r="F3349" i="16"/>
  <c r="D3349" i="16"/>
  <c r="F3350" i="16" l="1"/>
  <c r="D3350" i="16"/>
  <c r="G3350" i="16"/>
  <c r="S3351" i="16"/>
  <c r="A3351" i="16"/>
  <c r="D3351" i="16" l="1"/>
  <c r="G3351" i="16"/>
  <c r="F3351" i="16"/>
  <c r="A3352" i="16"/>
  <c r="S3352" i="16"/>
  <c r="F3352" i="16" l="1"/>
  <c r="D3352" i="16"/>
  <c r="G3352" i="16"/>
  <c r="S3353" i="16"/>
  <c r="A3353" i="16"/>
  <c r="A3354" i="16" l="1"/>
  <c r="S3354" i="16"/>
  <c r="F3353" i="16"/>
  <c r="G3353" i="16"/>
  <c r="D3353" i="16"/>
  <c r="D3354" i="16" l="1"/>
  <c r="F3354" i="16"/>
  <c r="G3354" i="16"/>
  <c r="S3355" i="16"/>
  <c r="A3355" i="16"/>
  <c r="S3356" i="16" l="1"/>
  <c r="A3356" i="16"/>
  <c r="G3355" i="16"/>
  <c r="F3355" i="16"/>
  <c r="D3355" i="16"/>
  <c r="G3356" i="16" l="1"/>
  <c r="F3356" i="16"/>
  <c r="D3356" i="16"/>
  <c r="S3357" i="16"/>
  <c r="A3357" i="16"/>
  <c r="F3357" i="16" l="1"/>
  <c r="D3357" i="16"/>
  <c r="G3357" i="16"/>
  <c r="A3358" i="16"/>
  <c r="S3358" i="16"/>
  <c r="F3358" i="16" l="1"/>
  <c r="D3358" i="16"/>
  <c r="G3358" i="16"/>
  <c r="S3359" i="16"/>
  <c r="A3359" i="16"/>
  <c r="G3359" i="16" l="1"/>
  <c r="F3359" i="16"/>
  <c r="D3359" i="16"/>
  <c r="S3360" i="16"/>
  <c r="A3360" i="16"/>
  <c r="A3361" i="16" l="1"/>
  <c r="S3361" i="16"/>
  <c r="G3360" i="16"/>
  <c r="F3360" i="16"/>
  <c r="D3360" i="16"/>
  <c r="G3361" i="16" l="1"/>
  <c r="F3361" i="16"/>
  <c r="D3361" i="16"/>
  <c r="S3362" i="16"/>
  <c r="A3362" i="16"/>
  <c r="S3363" i="16" l="1"/>
  <c r="A3363" i="16"/>
  <c r="G3362" i="16"/>
  <c r="D3362" i="16"/>
  <c r="F3362" i="16"/>
  <c r="F3363" i="16" l="1"/>
  <c r="D3363" i="16"/>
  <c r="G3363" i="16"/>
  <c r="S3364" i="16"/>
  <c r="A3364" i="16"/>
  <c r="G3364" i="16" l="1"/>
  <c r="F3364" i="16"/>
  <c r="D3364" i="16"/>
  <c r="S3365" i="16"/>
  <c r="A3365" i="16"/>
  <c r="S3366" i="16" l="1"/>
  <c r="A3366" i="16"/>
  <c r="D3365" i="16"/>
  <c r="G3365" i="16"/>
  <c r="F3365" i="16"/>
  <c r="F3366" i="16" l="1"/>
  <c r="D3366" i="16"/>
  <c r="G3366" i="16"/>
  <c r="S3367" i="16"/>
  <c r="A3367" i="16"/>
  <c r="D3367" i="16" l="1"/>
  <c r="F3367" i="16"/>
  <c r="G3367" i="16"/>
  <c r="S3368" i="16"/>
  <c r="A3368" i="16"/>
  <c r="A3369" i="16" l="1"/>
  <c r="S3369" i="16"/>
  <c r="G3368" i="16"/>
  <c r="D3368" i="16"/>
  <c r="F3368" i="16"/>
  <c r="S3370" i="16" l="1"/>
  <c r="A3370" i="16"/>
  <c r="G3369" i="16"/>
  <c r="F3369" i="16"/>
  <c r="D3369" i="16"/>
  <c r="G3370" i="16" l="1"/>
  <c r="D3370" i="16"/>
  <c r="F3370" i="16"/>
  <c r="S3371" i="16"/>
  <c r="A3371" i="16"/>
  <c r="S3372" i="16" l="1"/>
  <c r="A3372" i="16"/>
  <c r="G3371" i="16"/>
  <c r="F3371" i="16"/>
  <c r="D3371" i="16"/>
  <c r="D3372" i="16" l="1"/>
  <c r="F3372" i="16"/>
  <c r="G3372" i="16"/>
  <c r="S3373" i="16"/>
  <c r="A3373" i="16"/>
  <c r="F3373" i="16" l="1"/>
  <c r="G3373" i="16"/>
  <c r="D3373" i="16"/>
  <c r="S3374" i="16"/>
  <c r="A3374" i="16"/>
  <c r="S3375" i="16" l="1"/>
  <c r="A3375" i="16"/>
  <c r="F3374" i="16"/>
  <c r="G3374" i="16"/>
  <c r="D3374" i="16"/>
  <c r="F3375" i="16" l="1"/>
  <c r="G3375" i="16"/>
  <c r="D3375" i="16"/>
  <c r="S3376" i="16"/>
  <c r="A3376" i="16"/>
  <c r="G3376" i="16" l="1"/>
  <c r="D3376" i="16"/>
  <c r="F3376" i="16"/>
  <c r="S3377" i="16"/>
  <c r="A3377" i="16"/>
  <c r="S3378" i="16" l="1"/>
  <c r="A3378" i="16"/>
  <c r="F3377" i="16"/>
  <c r="D3377" i="16"/>
  <c r="G3377" i="16"/>
  <c r="G3378" i="16" l="1"/>
  <c r="F3378" i="16"/>
  <c r="D3378" i="16"/>
  <c r="A3379" i="16"/>
  <c r="S3379" i="16"/>
  <c r="D3379" i="16" l="1"/>
  <c r="G3379" i="16"/>
  <c r="F3379" i="16"/>
  <c r="S3380" i="16"/>
  <c r="A3380" i="16"/>
  <c r="A3381" i="16" l="1"/>
  <c r="S3381" i="16"/>
  <c r="D3380" i="16"/>
  <c r="G3380" i="16"/>
  <c r="F3380" i="16"/>
  <c r="A3382" i="16" l="1"/>
  <c r="S3382" i="16"/>
  <c r="D3381" i="16"/>
  <c r="G3381" i="16"/>
  <c r="F3381" i="16"/>
  <c r="S3383" i="16" l="1"/>
  <c r="A3383" i="16"/>
  <c r="D3382" i="16"/>
  <c r="G3382" i="16"/>
  <c r="F3382" i="16"/>
  <c r="G3383" i="16" l="1"/>
  <c r="D3383" i="16"/>
  <c r="F3383" i="16"/>
  <c r="S3384" i="16"/>
  <c r="A3384" i="16"/>
  <c r="S3385" i="16" l="1"/>
  <c r="A3385" i="16"/>
  <c r="G3384" i="16"/>
  <c r="F3384" i="16"/>
  <c r="D3384" i="16"/>
  <c r="D3385" i="16" l="1"/>
  <c r="F3385" i="16"/>
  <c r="G3385" i="16"/>
  <c r="S3386" i="16"/>
  <c r="A3386" i="16"/>
  <c r="A3387" i="16" l="1"/>
  <c r="S3387" i="16"/>
  <c r="D3386" i="16"/>
  <c r="F3386" i="16"/>
  <c r="G3386" i="16"/>
  <c r="S3388" i="16" l="1"/>
  <c r="A3388" i="16"/>
  <c r="G3387" i="16"/>
  <c r="D3387" i="16"/>
  <c r="F3387" i="16"/>
  <c r="F3388" i="16" l="1"/>
  <c r="G3388" i="16"/>
  <c r="D3388" i="16"/>
  <c r="S3389" i="16"/>
  <c r="A3389" i="16"/>
  <c r="F3389" i="16" l="1"/>
  <c r="D3389" i="16"/>
  <c r="G3389" i="16"/>
  <c r="S3390" i="16"/>
  <c r="A3390" i="16"/>
  <c r="G3390" i="16" l="1"/>
  <c r="D3390" i="16"/>
  <c r="F3390" i="16"/>
  <c r="A3391" i="16"/>
  <c r="S3391" i="16"/>
  <c r="D3391" i="16" l="1"/>
  <c r="G3391" i="16"/>
  <c r="F3391" i="16"/>
  <c r="S3392" i="16"/>
  <c r="A3392" i="16"/>
  <c r="S3393" i="16" l="1"/>
  <c r="A3393" i="16"/>
  <c r="D3392" i="16"/>
  <c r="F3392" i="16"/>
  <c r="G3392" i="16"/>
  <c r="F3393" i="16" l="1"/>
  <c r="D3393" i="16"/>
  <c r="G3393" i="16"/>
  <c r="S3394" i="16"/>
  <c r="A3394" i="16"/>
  <c r="S3395" i="16" l="1"/>
  <c r="A3395" i="16"/>
  <c r="G3394" i="16"/>
  <c r="D3394" i="16"/>
  <c r="F3394" i="16"/>
  <c r="G3395" i="16" l="1"/>
  <c r="F3395" i="16"/>
  <c r="D3395" i="16"/>
  <c r="S3396" i="16"/>
  <c r="A3396" i="16"/>
  <c r="F3396" i="16" l="1"/>
  <c r="G3396" i="16"/>
  <c r="D3396" i="16"/>
  <c r="S3397" i="16"/>
  <c r="A3397" i="16"/>
  <c r="S3398" i="16" l="1"/>
  <c r="A3398" i="16"/>
  <c r="F3397" i="16"/>
  <c r="G3397" i="16"/>
  <c r="D3397" i="16"/>
  <c r="F3398" i="16" l="1"/>
  <c r="D3398" i="16"/>
  <c r="G3398" i="16"/>
  <c r="S3399" i="16"/>
  <c r="A3399" i="16"/>
  <c r="F3399" i="16" l="1"/>
  <c r="D3399" i="16"/>
  <c r="G3399" i="16"/>
  <c r="S3400" i="16"/>
  <c r="A3400" i="16"/>
  <c r="S3401" i="16" l="1"/>
  <c r="A3401" i="16"/>
  <c r="F3400" i="16"/>
  <c r="G3400" i="16"/>
  <c r="D3400" i="16"/>
  <c r="G3401" i="16" l="1"/>
  <c r="F3401" i="16"/>
  <c r="D3401" i="16"/>
  <c r="A3402" i="16"/>
  <c r="S3402" i="16"/>
  <c r="D3402" i="16" l="1"/>
  <c r="G3402" i="16"/>
  <c r="F3402" i="16"/>
  <c r="S3403" i="16"/>
  <c r="A3403" i="16"/>
  <c r="G3403" i="16" l="1"/>
  <c r="D3403" i="16"/>
  <c r="F3403" i="16"/>
  <c r="A3404" i="16"/>
  <c r="S3404" i="16"/>
  <c r="S3405" i="16" l="1"/>
  <c r="A3405" i="16"/>
  <c r="G3404" i="16"/>
  <c r="F3404" i="16"/>
  <c r="D3404" i="16"/>
  <c r="S3406" i="16" l="1"/>
  <c r="A3406" i="16"/>
  <c r="F3405" i="16"/>
  <c r="D3405" i="16"/>
  <c r="G3405" i="16"/>
  <c r="G3406" i="16" l="1"/>
  <c r="F3406" i="16"/>
  <c r="D3406" i="16"/>
  <c r="S3407" i="16"/>
  <c r="A3407" i="16"/>
  <c r="D3407" i="16" l="1"/>
  <c r="G3407" i="16"/>
  <c r="F3407" i="16"/>
  <c r="S3408" i="16"/>
  <c r="A3408" i="16"/>
  <c r="F3408" i="16" l="1"/>
  <c r="D3408" i="16"/>
  <c r="G3408" i="16"/>
  <c r="S3409" i="16"/>
  <c r="A3409" i="16"/>
  <c r="S3410" i="16" l="1"/>
  <c r="A3410" i="16"/>
  <c r="G3409" i="16"/>
  <c r="F3409" i="16"/>
  <c r="D3409" i="16"/>
  <c r="F3410" i="16" l="1"/>
  <c r="D3410" i="16"/>
  <c r="G3410" i="16"/>
  <c r="S3411" i="16"/>
  <c r="A3411" i="16"/>
  <c r="D3411" i="16" l="1"/>
  <c r="F3411" i="16"/>
  <c r="G3411" i="16"/>
  <c r="A3412" i="16"/>
  <c r="S3412" i="16"/>
  <c r="S3413" i="16" l="1"/>
  <c r="A3413" i="16"/>
  <c r="F3412" i="16"/>
  <c r="D3412" i="16"/>
  <c r="G3412" i="16"/>
  <c r="F3413" i="16" l="1"/>
  <c r="G3413" i="16"/>
  <c r="D3413" i="16"/>
  <c r="A3414" i="16"/>
  <c r="S3414" i="16"/>
  <c r="S3415" i="16" l="1"/>
  <c r="A3415" i="16"/>
  <c r="G3414" i="16"/>
  <c r="F3414" i="16"/>
  <c r="D3414" i="16"/>
  <c r="G3415" i="16" l="1"/>
  <c r="F3415" i="16"/>
  <c r="D3415" i="16"/>
  <c r="S3416" i="16"/>
  <c r="A3416" i="16"/>
  <c r="S3417" i="16" l="1"/>
  <c r="A3417" i="16"/>
  <c r="D3416" i="16"/>
  <c r="G3416" i="16"/>
  <c r="F3416" i="16"/>
  <c r="G3417" i="16" l="1"/>
  <c r="F3417" i="16"/>
  <c r="D3417" i="16"/>
  <c r="S3418" i="16"/>
  <c r="A3418" i="16"/>
  <c r="S3419" i="16" l="1"/>
  <c r="A3419" i="16"/>
  <c r="G3418" i="16"/>
  <c r="D3418" i="16"/>
  <c r="F3418" i="16"/>
  <c r="D3419" i="16" l="1"/>
  <c r="G3419" i="16"/>
  <c r="F3419" i="16"/>
  <c r="S3420" i="16"/>
  <c r="A3420" i="16"/>
  <c r="S3421" i="16" l="1"/>
  <c r="A3421" i="16"/>
  <c r="F3420" i="16"/>
  <c r="G3420" i="16"/>
  <c r="D3420" i="16"/>
  <c r="G3421" i="16" l="1"/>
  <c r="F3421" i="16"/>
  <c r="D3421" i="16"/>
  <c r="S3422" i="16"/>
  <c r="A3422" i="16"/>
  <c r="D3422" i="16" l="1"/>
  <c r="F3422" i="16"/>
  <c r="G3422" i="16"/>
  <c r="S3423" i="16"/>
  <c r="A3423" i="16"/>
  <c r="D3423" i="16" l="1"/>
  <c r="G3423" i="16"/>
  <c r="F3423" i="16"/>
  <c r="S3424" i="16"/>
  <c r="A3424" i="16"/>
  <c r="D3424" i="16" l="1"/>
  <c r="F3424" i="16"/>
  <c r="G3424" i="16"/>
  <c r="A3425" i="16"/>
  <c r="S3425" i="16"/>
  <c r="S3426" i="16" l="1"/>
  <c r="A3426" i="16"/>
  <c r="D3425" i="16"/>
  <c r="F3425" i="16"/>
  <c r="G3425" i="16"/>
  <c r="F3426" i="16" l="1"/>
  <c r="G3426" i="16"/>
  <c r="D3426" i="16"/>
  <c r="S3427" i="16"/>
  <c r="A3427" i="16"/>
  <c r="D3427" i="16" l="1"/>
  <c r="F3427" i="16"/>
  <c r="G3427" i="16"/>
  <c r="S3428" i="16"/>
  <c r="A3428" i="16"/>
  <c r="G3428" i="16" l="1"/>
  <c r="F3428" i="16"/>
  <c r="D3428" i="16"/>
  <c r="S3429" i="16"/>
  <c r="A3429" i="16"/>
  <c r="S3430" i="16" l="1"/>
  <c r="A3430" i="16"/>
  <c r="F3429" i="16"/>
  <c r="G3429" i="16"/>
  <c r="D3429" i="16"/>
  <c r="D3430" i="16" l="1"/>
  <c r="F3430" i="16"/>
  <c r="G3430" i="16"/>
  <c r="A3431" i="16"/>
  <c r="S3431" i="16"/>
  <c r="D3431" i="16" l="1"/>
  <c r="G3431" i="16"/>
  <c r="F3431" i="16"/>
  <c r="S3432" i="16"/>
  <c r="A3432" i="16"/>
  <c r="G3432" i="16" l="1"/>
  <c r="F3432" i="16"/>
  <c r="D3432" i="16"/>
  <c r="S3433" i="16"/>
  <c r="A3433" i="16"/>
  <c r="G3433" i="16" l="1"/>
  <c r="D3433" i="16"/>
  <c r="F3433" i="16"/>
  <c r="S3434" i="16"/>
  <c r="A3434" i="16"/>
  <c r="G3434" i="16" l="1"/>
  <c r="D3434" i="16"/>
  <c r="F3434" i="16"/>
  <c r="S3435" i="16"/>
  <c r="A3435" i="16"/>
  <c r="S3436" i="16" l="1"/>
  <c r="A3436" i="16"/>
  <c r="G3435" i="16"/>
  <c r="F3435" i="16"/>
  <c r="D3435" i="16"/>
  <c r="F3436" i="16" l="1"/>
  <c r="D3436" i="16"/>
  <c r="G3436" i="16"/>
  <c r="A3437" i="16"/>
  <c r="S3437" i="16"/>
  <c r="S3438" i="16" l="1"/>
  <c r="A3438" i="16"/>
  <c r="D3437" i="16"/>
  <c r="G3437" i="16"/>
  <c r="F3437" i="16"/>
  <c r="S3439" i="16" l="1"/>
  <c r="A3439" i="16"/>
  <c r="G3438" i="16"/>
  <c r="F3438" i="16"/>
  <c r="D3438" i="16"/>
  <c r="A3440" i="16" l="1"/>
  <c r="S3440" i="16"/>
  <c r="G3439" i="16"/>
  <c r="F3439" i="16"/>
  <c r="D3439" i="16"/>
  <c r="G3440" i="16" l="1"/>
  <c r="F3440" i="16"/>
  <c r="D3440" i="16"/>
  <c r="S3441" i="16"/>
  <c r="A3441" i="16"/>
  <c r="G3441" i="16" l="1"/>
  <c r="F3441" i="16"/>
  <c r="D3441" i="16"/>
  <c r="A3442" i="16"/>
  <c r="S3442" i="16"/>
  <c r="F3442" i="16" l="1"/>
  <c r="D3442" i="16"/>
  <c r="G3442" i="16"/>
  <c r="S3443" i="16"/>
  <c r="A3443" i="16"/>
  <c r="G3443" i="16" l="1"/>
  <c r="F3443" i="16"/>
  <c r="D3443" i="16"/>
  <c r="S3444" i="16"/>
  <c r="A3444" i="16"/>
  <c r="F3444" i="16" l="1"/>
  <c r="D3444" i="16"/>
  <c r="G3444" i="16"/>
  <c r="S3445" i="16"/>
  <c r="A3445" i="16"/>
  <c r="F3445" i="16" l="1"/>
  <c r="D3445" i="16"/>
  <c r="G3445" i="16"/>
  <c r="A3446" i="16"/>
  <c r="S3446" i="16"/>
  <c r="F3446" i="16" l="1"/>
  <c r="D3446" i="16"/>
  <c r="G3446" i="16"/>
  <c r="S3447" i="16"/>
  <c r="A3447" i="16"/>
  <c r="S3448" i="16" l="1"/>
  <c r="A3448" i="16"/>
  <c r="G3447" i="16"/>
  <c r="F3447" i="16"/>
  <c r="D3447" i="16"/>
  <c r="D3448" i="16" l="1"/>
  <c r="G3448" i="16"/>
  <c r="F3448" i="16"/>
  <c r="A3449" i="16"/>
  <c r="S3449" i="16"/>
  <c r="D3449" i="16" l="1"/>
  <c r="G3449" i="16"/>
  <c r="F3449" i="16"/>
  <c r="S3450" i="16"/>
  <c r="A3450" i="16"/>
  <c r="F3450" i="16" l="1"/>
  <c r="G3450" i="16"/>
  <c r="D3450" i="16"/>
  <c r="S3451" i="16"/>
  <c r="A3451" i="16"/>
  <c r="A3452" i="16" l="1"/>
  <c r="S3452" i="16"/>
  <c r="D3451" i="16"/>
  <c r="F3451" i="16"/>
  <c r="G3451" i="16"/>
  <c r="G3452" i="16" l="1"/>
  <c r="F3452" i="16"/>
  <c r="D3452" i="16"/>
  <c r="S3453" i="16"/>
  <c r="A3453" i="16"/>
  <c r="S3454" i="16" l="1"/>
  <c r="A3454" i="16"/>
  <c r="G3453" i="16"/>
  <c r="D3453" i="16"/>
  <c r="F3453" i="16"/>
  <c r="G3454" i="16" l="1"/>
  <c r="D3454" i="16"/>
  <c r="F3454" i="16"/>
  <c r="S3455" i="16"/>
  <c r="A3455" i="16"/>
  <c r="G3455" i="16" l="1"/>
  <c r="D3455" i="16"/>
  <c r="F3455" i="16"/>
  <c r="A3456" i="16"/>
  <c r="S3456" i="16"/>
  <c r="G3456" i="16" l="1"/>
  <c r="F3456" i="16"/>
  <c r="D3456" i="16"/>
  <c r="S3457" i="16"/>
  <c r="A3457" i="16"/>
  <c r="S3458" i="16" l="1"/>
  <c r="A3458" i="16"/>
  <c r="F3457" i="16"/>
  <c r="G3457" i="16"/>
  <c r="D3457" i="16"/>
  <c r="F3458" i="16" l="1"/>
  <c r="D3458" i="16"/>
  <c r="G3458" i="16"/>
  <c r="S3459" i="16"/>
  <c r="A3459" i="16"/>
  <c r="G3459" i="16" l="1"/>
  <c r="F3459" i="16"/>
  <c r="D3459" i="16"/>
  <c r="S3460" i="16"/>
  <c r="A3460" i="16"/>
  <c r="A3461" i="16" l="1"/>
  <c r="S3461" i="16"/>
  <c r="D3460" i="16"/>
  <c r="G3460" i="16"/>
  <c r="F3460" i="16"/>
  <c r="D3461" i="16" l="1"/>
  <c r="G3461" i="16"/>
  <c r="F3461" i="16"/>
  <c r="A3462" i="16"/>
  <c r="S3462" i="16"/>
  <c r="S3463" i="16" l="1"/>
  <c r="A3463" i="16"/>
  <c r="G3462" i="16"/>
  <c r="F3462" i="16"/>
  <c r="D3462" i="16"/>
  <c r="G3463" i="16" l="1"/>
  <c r="F3463" i="16"/>
  <c r="D3463" i="16"/>
  <c r="S3464" i="16"/>
  <c r="A3464" i="16"/>
  <c r="G3464" i="16" l="1"/>
  <c r="D3464" i="16"/>
  <c r="F3464" i="16"/>
  <c r="S3465" i="16"/>
  <c r="A3465" i="16"/>
  <c r="S3466" i="16" l="1"/>
  <c r="A3466" i="16"/>
  <c r="G3465" i="16"/>
  <c r="F3465" i="16"/>
  <c r="D3465" i="16"/>
  <c r="G3466" i="16" l="1"/>
  <c r="F3466" i="16"/>
  <c r="D3466" i="16"/>
  <c r="S3467" i="16"/>
  <c r="A3467" i="16"/>
  <c r="G3467" i="16" l="1"/>
  <c r="D3467" i="16"/>
  <c r="F3467" i="16"/>
  <c r="S3468" i="16"/>
  <c r="A3468" i="16"/>
  <c r="S3469" i="16" l="1"/>
  <c r="A3469" i="16"/>
  <c r="D3468" i="16"/>
  <c r="G3468" i="16"/>
  <c r="F3468" i="16"/>
  <c r="F3469" i="16" l="1"/>
  <c r="D3469" i="16"/>
  <c r="G3469" i="16"/>
  <c r="S3470" i="16"/>
  <c r="A3470" i="16"/>
  <c r="D3470" i="16" l="1"/>
  <c r="G3470" i="16"/>
  <c r="F3470" i="16"/>
  <c r="S3471" i="16"/>
  <c r="A3471" i="16"/>
  <c r="S3472" i="16" l="1"/>
  <c r="A3472" i="16"/>
  <c r="G3471" i="16"/>
  <c r="F3471" i="16"/>
  <c r="D3471" i="16"/>
  <c r="G3472" i="16" l="1"/>
  <c r="D3472" i="16"/>
  <c r="F3472" i="16"/>
  <c r="A3473" i="16"/>
  <c r="S3473" i="16"/>
  <c r="S3474" i="16" l="1"/>
  <c r="A3474" i="16"/>
  <c r="D3473" i="16"/>
  <c r="G3473" i="16"/>
  <c r="F3473" i="16"/>
  <c r="S3475" i="16" l="1"/>
  <c r="A3475" i="16"/>
  <c r="F3474" i="16"/>
  <c r="D3474" i="16"/>
  <c r="G3474" i="16"/>
  <c r="G3475" i="16" l="1"/>
  <c r="F3475" i="16"/>
  <c r="D3475" i="16"/>
  <c r="A3476" i="16"/>
  <c r="S3476" i="16"/>
  <c r="D3476" i="16" l="1"/>
  <c r="G3476" i="16"/>
  <c r="F3476" i="16"/>
  <c r="S3477" i="16"/>
  <c r="A3477" i="16"/>
  <c r="G3477" i="16" l="1"/>
  <c r="F3477" i="16"/>
  <c r="D3477" i="16"/>
  <c r="A3478" i="16"/>
  <c r="S3478" i="16"/>
  <c r="S3479" i="16" l="1"/>
  <c r="A3479" i="16"/>
  <c r="F3478" i="16"/>
  <c r="D3478" i="16"/>
  <c r="G3478" i="16"/>
  <c r="D3479" i="16" l="1"/>
  <c r="F3479" i="16"/>
  <c r="G3479" i="16"/>
  <c r="S3480" i="16"/>
  <c r="A3480" i="16"/>
  <c r="A3481" i="16" l="1"/>
  <c r="S3481" i="16"/>
  <c r="G3480" i="16"/>
  <c r="D3480" i="16"/>
  <c r="F3480" i="16"/>
  <c r="S3482" i="16" l="1"/>
  <c r="A3482" i="16"/>
  <c r="D3481" i="16"/>
  <c r="G3481" i="16"/>
  <c r="F3481" i="16"/>
  <c r="D3482" i="16" l="1"/>
  <c r="F3482" i="16"/>
  <c r="G3482" i="16"/>
  <c r="A3483" i="16"/>
  <c r="S3483" i="16"/>
  <c r="D3483" i="16" l="1"/>
  <c r="F3483" i="16"/>
  <c r="G3483" i="16"/>
  <c r="S3484" i="16"/>
  <c r="A3484" i="16"/>
  <c r="S3485" i="16" l="1"/>
  <c r="A3485" i="16"/>
  <c r="D3484" i="16"/>
  <c r="F3484" i="16"/>
  <c r="G3484" i="16"/>
  <c r="S3486" i="16" l="1"/>
  <c r="A3486" i="16"/>
  <c r="F3485" i="16"/>
  <c r="D3485" i="16"/>
  <c r="G3485" i="16"/>
  <c r="G3486" i="16" l="1"/>
  <c r="D3486" i="16"/>
  <c r="F3486" i="16"/>
  <c r="S3487" i="16"/>
  <c r="A3487" i="16"/>
  <c r="F3487" i="16" l="1"/>
  <c r="D3487" i="16"/>
  <c r="G3487" i="16"/>
  <c r="S3488" i="16"/>
  <c r="A3488" i="16"/>
  <c r="G3488" i="16" l="1"/>
  <c r="F3488" i="16"/>
  <c r="D3488" i="16"/>
  <c r="S3489" i="16"/>
  <c r="A3489" i="16"/>
  <c r="A3490" i="16" l="1"/>
  <c r="S3490" i="16"/>
  <c r="D3489" i="16"/>
  <c r="F3489" i="16"/>
  <c r="G3489" i="16"/>
  <c r="G3490" i="16" l="1"/>
  <c r="D3490" i="16"/>
  <c r="F3490" i="16"/>
  <c r="S3491" i="16"/>
  <c r="A3491" i="16"/>
  <c r="D3491" i="16" l="1"/>
  <c r="G3491" i="16"/>
  <c r="F3491" i="16"/>
  <c r="S3492" i="16"/>
  <c r="A3492" i="16"/>
  <c r="S3493" i="16" l="1"/>
  <c r="A3493" i="16"/>
  <c r="F3492" i="16"/>
  <c r="G3492" i="16"/>
  <c r="D3492" i="16"/>
  <c r="G3493" i="16" l="1"/>
  <c r="F3493" i="16"/>
  <c r="D3493" i="16"/>
  <c r="S3494" i="16"/>
  <c r="A3494" i="16"/>
  <c r="D3494" i="16" l="1"/>
  <c r="G3494" i="16"/>
  <c r="F3494" i="16"/>
  <c r="S3495" i="16"/>
  <c r="A3495" i="16"/>
  <c r="F3495" i="16" l="1"/>
  <c r="D3495" i="16"/>
  <c r="G3495" i="16"/>
  <c r="S3496" i="16"/>
  <c r="A3496" i="16"/>
  <c r="F3496" i="16" l="1"/>
  <c r="G3496" i="16"/>
  <c r="D3496" i="16"/>
  <c r="S3497" i="16"/>
  <c r="A3497" i="16"/>
  <c r="G3497" i="16" l="1"/>
  <c r="F3497" i="16"/>
  <c r="D3497" i="16"/>
  <c r="S3498" i="16"/>
  <c r="A3498" i="16"/>
  <c r="G3498" i="16" l="1"/>
  <c r="D3498" i="16"/>
  <c r="F3498" i="16"/>
  <c r="A3499" i="16"/>
  <c r="S3499" i="16"/>
  <c r="S3500" i="16" l="1"/>
  <c r="A3500" i="16"/>
  <c r="F3499" i="16"/>
  <c r="D3499" i="16"/>
  <c r="G3499" i="16"/>
  <c r="G3500" i="16" l="1"/>
  <c r="F3500" i="16"/>
  <c r="D3500" i="16"/>
  <c r="S3501" i="16"/>
  <c r="A3501" i="16"/>
  <c r="G3501" i="16" l="1"/>
  <c r="D3501" i="16"/>
  <c r="F3501" i="16"/>
  <c r="S3502" i="16"/>
  <c r="A3502" i="16"/>
  <c r="S3503" i="16" l="1"/>
  <c r="A3503" i="16"/>
  <c r="G3502" i="16"/>
  <c r="F3502" i="16"/>
  <c r="D3502" i="16"/>
  <c r="D3503" i="16" l="1"/>
  <c r="G3503" i="16"/>
  <c r="F3503" i="16"/>
  <c r="S3504" i="16"/>
  <c r="A3504" i="16"/>
  <c r="S3505" i="16" l="1"/>
  <c r="A3505" i="16"/>
  <c r="F3504" i="16"/>
  <c r="D3504" i="16"/>
  <c r="G3504" i="16"/>
  <c r="F3505" i="16" l="1"/>
  <c r="D3505" i="16"/>
  <c r="G3505" i="16"/>
  <c r="S3506" i="16"/>
  <c r="A3506" i="16"/>
  <c r="F3506" i="16" l="1"/>
  <c r="G3506" i="16"/>
  <c r="D3506" i="16"/>
  <c r="A3507" i="16"/>
  <c r="S3507" i="16"/>
  <c r="S3508" i="16" l="1"/>
  <c r="A3508" i="16"/>
  <c r="D3507" i="16"/>
  <c r="G3507" i="16"/>
  <c r="F3507" i="16"/>
  <c r="D3508" i="16" l="1"/>
  <c r="F3508" i="16"/>
  <c r="G3508" i="16"/>
  <c r="S3509" i="16"/>
  <c r="A3509" i="16"/>
  <c r="S3510" i="16" l="1"/>
  <c r="A3510" i="16"/>
  <c r="G3509" i="16"/>
  <c r="F3509" i="16"/>
  <c r="D3509" i="16"/>
  <c r="D3510" i="16" l="1"/>
  <c r="G3510" i="16"/>
  <c r="F3510" i="16"/>
  <c r="S3511" i="16"/>
  <c r="A3511" i="16"/>
  <c r="S3512" i="16" l="1"/>
  <c r="A3512" i="16"/>
  <c r="D3511" i="16"/>
  <c r="G3511" i="16"/>
  <c r="F3511" i="16"/>
  <c r="F3512" i="16" l="1"/>
  <c r="G3512" i="16"/>
  <c r="D3512" i="16"/>
  <c r="S3513" i="16"/>
  <c r="A3513" i="16"/>
  <c r="G3513" i="16" l="1"/>
  <c r="D3513" i="16"/>
  <c r="F3513" i="16"/>
  <c r="S3514" i="16"/>
  <c r="A3514" i="16"/>
  <c r="S3515" i="16" l="1"/>
  <c r="A3515" i="16"/>
  <c r="F3514" i="16"/>
  <c r="G3514" i="16"/>
  <c r="D3514" i="16"/>
  <c r="G3515" i="16" l="1"/>
  <c r="D3515" i="16"/>
  <c r="F3515" i="16"/>
  <c r="S3516" i="16"/>
  <c r="A3516" i="16"/>
  <c r="S3517" i="16" l="1"/>
  <c r="A3517" i="16"/>
  <c r="D3516" i="16"/>
  <c r="G3516" i="16"/>
  <c r="F3516" i="16"/>
  <c r="F3517" i="16" l="1"/>
  <c r="D3517" i="16"/>
  <c r="G3517" i="16"/>
  <c r="S3518" i="16"/>
  <c r="A3518" i="16"/>
  <c r="S3519" i="16" l="1"/>
  <c r="A3519" i="16"/>
  <c r="D3518" i="16"/>
  <c r="G3518" i="16"/>
  <c r="F3518" i="16"/>
  <c r="F3519" i="16" l="1"/>
  <c r="D3519" i="16"/>
  <c r="G3519" i="16"/>
  <c r="S3520" i="16"/>
  <c r="A3520" i="16"/>
  <c r="G3520" i="16" l="1"/>
  <c r="F3520" i="16"/>
  <c r="D3520" i="16"/>
  <c r="S3521" i="16"/>
  <c r="A3521" i="16"/>
  <c r="A3522" i="16" l="1"/>
  <c r="S3522" i="16"/>
  <c r="D3521" i="16"/>
  <c r="F3521" i="16"/>
  <c r="G3521" i="16"/>
  <c r="G3522" i="16" l="1"/>
  <c r="F3522" i="16"/>
  <c r="D3522" i="16"/>
  <c r="S3523" i="16"/>
  <c r="A3523" i="16"/>
  <c r="S3524" i="16" l="1"/>
  <c r="A3524" i="16"/>
  <c r="D3523" i="16"/>
  <c r="F3523" i="16"/>
  <c r="G3523" i="16"/>
  <c r="S3525" i="16" l="1"/>
  <c r="A3525" i="16"/>
  <c r="G3524" i="16"/>
  <c r="D3524" i="16"/>
  <c r="F3524" i="16"/>
  <c r="S3526" i="16" l="1"/>
  <c r="A3526" i="16"/>
  <c r="G3525" i="16"/>
  <c r="F3525" i="16"/>
  <c r="D3525" i="16"/>
  <c r="G3526" i="16" l="1"/>
  <c r="F3526" i="16"/>
  <c r="D3526" i="16"/>
  <c r="S3527" i="16"/>
  <c r="A3527" i="16"/>
  <c r="A3528" i="16" l="1"/>
  <c r="S3528" i="16"/>
  <c r="F3527" i="16"/>
  <c r="G3527" i="16"/>
  <c r="D3527" i="16"/>
  <c r="D3528" i="16" l="1"/>
  <c r="G3528" i="16"/>
  <c r="F3528" i="16"/>
  <c r="A3529" i="16"/>
  <c r="S3529" i="16"/>
  <c r="A3530" i="16" l="1"/>
  <c r="S3530" i="16"/>
  <c r="F3529" i="16"/>
  <c r="G3529" i="16"/>
  <c r="D3529" i="16"/>
  <c r="G3530" i="16" l="1"/>
  <c r="F3530" i="16"/>
  <c r="D3530" i="16"/>
  <c r="S3531" i="16"/>
  <c r="A3531" i="16"/>
  <c r="S3532" i="16" l="1"/>
  <c r="A3532" i="16"/>
  <c r="G3531" i="16"/>
  <c r="F3531" i="16"/>
  <c r="D3531" i="16"/>
  <c r="D3532" i="16" l="1"/>
  <c r="G3532" i="16"/>
  <c r="F3532" i="16"/>
  <c r="S3533" i="16"/>
  <c r="A3533" i="16"/>
  <c r="G3533" i="16" l="1"/>
  <c r="D3533" i="16"/>
  <c r="F3533" i="16"/>
  <c r="S3534" i="16"/>
  <c r="A3534" i="16"/>
  <c r="S3535" i="16" l="1"/>
  <c r="A3535" i="16"/>
  <c r="G3534" i="16"/>
  <c r="F3534" i="16"/>
  <c r="D3534" i="16"/>
  <c r="D3535" i="16" l="1"/>
  <c r="G3535" i="16"/>
  <c r="F3535" i="16"/>
  <c r="S3536" i="16"/>
  <c r="A3536" i="16"/>
  <c r="F3536" i="16" l="1"/>
  <c r="G3536" i="16"/>
  <c r="D3536" i="16"/>
  <c r="S3537" i="16"/>
  <c r="A3537" i="16"/>
  <c r="S3538" i="16" l="1"/>
  <c r="A3538" i="16"/>
  <c r="G3537" i="16"/>
  <c r="F3537" i="16"/>
  <c r="D3537" i="16"/>
  <c r="F3538" i="16" l="1"/>
  <c r="G3538" i="16"/>
  <c r="D3538" i="16"/>
  <c r="S3539" i="16"/>
  <c r="A3539" i="16"/>
  <c r="A3540" i="16" l="1"/>
  <c r="S3540" i="16"/>
  <c r="G3539" i="16"/>
  <c r="D3539" i="16"/>
  <c r="F3539" i="16"/>
  <c r="F3540" i="16" l="1"/>
  <c r="G3540" i="16"/>
  <c r="D3540" i="16"/>
  <c r="S3541" i="16"/>
  <c r="A3541" i="16"/>
  <c r="D3541" i="16" l="1"/>
  <c r="F3541" i="16"/>
  <c r="G3541" i="16"/>
  <c r="S3542" i="16"/>
  <c r="A3542" i="16"/>
  <c r="F3542" i="16" l="1"/>
  <c r="D3542" i="16"/>
  <c r="G3542" i="16"/>
  <c r="A3543" i="16"/>
  <c r="S3543" i="16"/>
  <c r="A3544" i="16" l="1"/>
  <c r="S3544" i="16"/>
  <c r="G3543" i="16"/>
  <c r="D3543" i="16"/>
  <c r="F3543" i="16"/>
  <c r="D3544" i="16" l="1"/>
  <c r="G3544" i="16"/>
  <c r="F3544" i="16"/>
  <c r="S3545" i="16"/>
  <c r="A3545" i="16"/>
  <c r="G3545" i="16" l="1"/>
  <c r="D3545" i="16"/>
  <c r="F3545" i="16"/>
  <c r="A3546" i="16"/>
  <c r="S3546" i="16"/>
  <c r="F3546" i="16" l="1"/>
  <c r="D3546" i="16"/>
  <c r="G3546" i="16"/>
  <c r="S3547" i="16"/>
  <c r="A3547" i="16"/>
  <c r="S3548" i="16" l="1"/>
  <c r="A3548" i="16"/>
  <c r="D3547" i="16"/>
  <c r="G3547" i="16"/>
  <c r="F3547" i="16"/>
  <c r="F3548" i="16" l="1"/>
  <c r="D3548" i="16"/>
  <c r="G3548" i="16"/>
  <c r="S3549" i="16"/>
  <c r="A3549" i="16"/>
  <c r="G3549" i="16" l="1"/>
  <c r="F3549" i="16"/>
  <c r="D3549" i="16"/>
  <c r="S3550" i="16"/>
  <c r="A3550" i="16"/>
  <c r="S3551" i="16" l="1"/>
  <c r="A3551" i="16"/>
  <c r="G3550" i="16"/>
  <c r="D3550" i="16"/>
  <c r="F3550" i="16"/>
  <c r="F3551" i="16" l="1"/>
  <c r="D3551" i="16"/>
  <c r="G3551" i="16"/>
  <c r="S3552" i="16"/>
  <c r="A3552" i="16"/>
  <c r="S3553" i="16" l="1"/>
  <c r="A3553" i="16"/>
  <c r="F3552" i="16"/>
  <c r="D3552" i="16"/>
  <c r="G3552" i="16"/>
  <c r="F3553" i="16" l="1"/>
  <c r="D3553" i="16"/>
  <c r="G3553" i="16"/>
  <c r="S3554" i="16"/>
  <c r="A3554" i="16"/>
  <c r="S3555" i="16" l="1"/>
  <c r="A3555" i="16"/>
  <c r="G3554" i="16"/>
  <c r="F3554" i="16"/>
  <c r="D3554" i="16"/>
  <c r="G3555" i="16" l="1"/>
  <c r="F3555" i="16"/>
  <c r="D3555" i="16"/>
  <c r="S3556" i="16"/>
  <c r="A3556" i="16"/>
  <c r="S3557" i="16" l="1"/>
  <c r="A3557" i="16"/>
  <c r="D3556" i="16"/>
  <c r="G3556" i="16"/>
  <c r="F3556" i="16"/>
  <c r="D3557" i="16" l="1"/>
  <c r="G3557" i="16"/>
  <c r="F3557" i="16"/>
  <c r="S3558" i="16"/>
  <c r="A3558" i="16"/>
  <c r="D3558" i="16" l="1"/>
  <c r="F3558" i="16"/>
  <c r="G3558" i="16"/>
  <c r="A3559" i="16"/>
  <c r="S3559" i="16"/>
  <c r="S3560" i="16" l="1"/>
  <c r="A3560" i="16"/>
  <c r="F3559" i="16"/>
  <c r="D3559" i="16"/>
  <c r="G3559" i="16"/>
  <c r="F3560" i="16" l="1"/>
  <c r="D3560" i="16"/>
  <c r="G3560" i="16"/>
  <c r="S3561" i="16"/>
  <c r="A3561" i="16"/>
  <c r="G3561" i="16" l="1"/>
  <c r="F3561" i="16"/>
  <c r="D3561" i="16"/>
  <c r="S3562" i="16"/>
  <c r="A3562" i="16"/>
  <c r="G3562" i="16" l="1"/>
  <c r="D3562" i="16"/>
  <c r="F3562" i="16"/>
  <c r="S3563" i="16"/>
  <c r="A3563" i="16"/>
  <c r="D3563" i="16" l="1"/>
  <c r="G3563" i="16"/>
  <c r="F3563" i="16"/>
  <c r="A3564" i="16"/>
  <c r="S3564" i="16"/>
  <c r="A3565" i="16" l="1"/>
  <c r="S3565" i="16"/>
  <c r="F3564" i="16"/>
  <c r="D3564" i="16"/>
  <c r="G3564" i="16"/>
  <c r="S3566" i="16" l="1"/>
  <c r="A3566" i="16"/>
  <c r="G3565" i="16"/>
  <c r="F3565" i="16"/>
  <c r="D3565" i="16"/>
  <c r="F3566" i="16" l="1"/>
  <c r="D3566" i="16"/>
  <c r="G3566" i="16"/>
  <c r="A3567" i="16"/>
  <c r="S3567" i="16"/>
  <c r="G3567" i="16" l="1"/>
  <c r="D3567" i="16"/>
  <c r="F3567" i="16"/>
  <c r="S3568" i="16"/>
  <c r="A3568" i="16"/>
  <c r="D3568" i="16" l="1"/>
  <c r="G3568" i="16"/>
  <c r="F3568" i="16"/>
  <c r="A3569" i="16"/>
  <c r="S3569" i="16"/>
  <c r="G3569" i="16" l="1"/>
  <c r="D3569" i="16"/>
  <c r="F3569" i="16"/>
  <c r="S3570" i="16"/>
  <c r="A3570" i="16"/>
  <c r="G3570" i="16" l="1"/>
  <c r="F3570" i="16"/>
  <c r="D3570" i="16"/>
  <c r="S3571" i="16"/>
  <c r="A3571" i="16"/>
  <c r="S3572" i="16" l="1"/>
  <c r="A3572" i="16"/>
  <c r="G3571" i="16"/>
  <c r="F3571" i="16"/>
  <c r="D3571" i="16"/>
  <c r="F3572" i="16" l="1"/>
  <c r="D3572" i="16"/>
  <c r="G3572" i="16"/>
  <c r="S3573" i="16"/>
  <c r="A3573" i="16"/>
  <c r="A3574" i="16" l="1"/>
  <c r="S3574" i="16"/>
  <c r="G3573" i="16"/>
  <c r="F3573" i="16"/>
  <c r="D3573" i="16"/>
  <c r="S3575" i="16" l="1"/>
  <c r="A3575" i="16"/>
  <c r="D3574" i="16"/>
  <c r="F3574" i="16"/>
  <c r="G3574" i="16"/>
  <c r="F3575" i="16" l="1"/>
  <c r="G3575" i="16"/>
  <c r="D3575" i="16"/>
  <c r="S3576" i="16"/>
  <c r="A3576" i="16"/>
  <c r="D3576" i="16" l="1"/>
  <c r="F3576" i="16"/>
  <c r="G3576" i="16"/>
  <c r="S3577" i="16"/>
  <c r="A3577" i="16"/>
  <c r="A3578" i="16" l="1"/>
  <c r="S3578" i="16"/>
  <c r="G3577" i="16"/>
  <c r="F3577" i="16"/>
  <c r="D3577" i="16"/>
  <c r="D3578" i="16" l="1"/>
  <c r="F3578" i="16"/>
  <c r="G3578" i="16"/>
  <c r="S3579" i="16"/>
  <c r="A3579" i="16"/>
  <c r="F3579" i="16" l="1"/>
  <c r="D3579" i="16"/>
  <c r="G3579" i="16"/>
  <c r="S3580" i="16"/>
  <c r="A3580" i="16"/>
  <c r="F3580" i="16" l="1"/>
  <c r="D3580" i="16"/>
  <c r="G3580" i="16"/>
  <c r="S3581" i="16"/>
  <c r="A3581" i="16"/>
  <c r="F3581" i="16" l="1"/>
  <c r="D3581" i="16"/>
  <c r="G3581" i="16"/>
  <c r="S3582" i="16"/>
  <c r="A3582" i="16"/>
  <c r="S3583" i="16" l="1"/>
  <c r="A3583" i="16"/>
  <c r="G3582" i="16"/>
  <c r="D3582" i="16"/>
  <c r="F3582" i="16"/>
  <c r="G3583" i="16" l="1"/>
  <c r="F3583" i="16"/>
  <c r="D3583" i="16"/>
  <c r="A3584" i="16"/>
  <c r="S3584" i="16"/>
  <c r="F3584" i="16" l="1"/>
  <c r="D3584" i="16"/>
  <c r="G3584" i="16"/>
  <c r="S3585" i="16"/>
  <c r="A3585" i="16"/>
  <c r="S3586" i="16" l="1"/>
  <c r="A3586" i="16"/>
  <c r="G3585" i="16"/>
  <c r="F3585" i="16"/>
  <c r="D3585" i="16"/>
  <c r="D3586" i="16" l="1"/>
  <c r="G3586" i="16"/>
  <c r="F3586" i="16"/>
  <c r="S3587" i="16"/>
  <c r="A3587" i="16"/>
  <c r="S3588" i="16" l="1"/>
  <c r="A3588" i="16"/>
  <c r="D3587" i="16"/>
  <c r="F3587" i="16"/>
  <c r="G3587" i="16"/>
  <c r="D3588" i="16" l="1"/>
  <c r="G3588" i="16"/>
  <c r="F3588" i="16"/>
  <c r="A3589" i="16"/>
  <c r="S3589" i="16"/>
  <c r="G3589" i="16" l="1"/>
  <c r="F3589" i="16"/>
  <c r="D3589" i="16"/>
  <c r="S3590" i="16"/>
  <c r="A3590" i="16"/>
  <c r="S3591" i="16" l="1"/>
  <c r="A3591" i="16"/>
  <c r="D3590" i="16"/>
  <c r="G3590" i="16"/>
  <c r="F3590" i="16"/>
  <c r="F3591" i="16" l="1"/>
  <c r="G3591" i="16"/>
  <c r="D3591" i="16"/>
  <c r="S3592" i="16"/>
  <c r="A3592" i="16"/>
  <c r="S3593" i="16" l="1"/>
  <c r="A3593" i="16"/>
  <c r="D3592" i="16"/>
  <c r="G3592" i="16"/>
  <c r="F3592" i="16"/>
  <c r="F3593" i="16" l="1"/>
  <c r="D3593" i="16"/>
  <c r="G3593" i="16"/>
  <c r="S3594" i="16"/>
  <c r="A3594" i="16"/>
  <c r="F3594" i="16" l="1"/>
  <c r="G3594" i="16"/>
  <c r="D3594" i="16"/>
  <c r="A3595" i="16"/>
  <c r="S3595" i="16"/>
  <c r="S3596" i="16" l="1"/>
  <c r="A3596" i="16"/>
  <c r="F3595" i="16"/>
  <c r="D3595" i="16"/>
  <c r="G3595" i="16"/>
  <c r="D3596" i="16" l="1"/>
  <c r="F3596" i="16"/>
  <c r="G3596" i="16"/>
  <c r="A3597" i="16"/>
  <c r="S3597" i="16"/>
  <c r="G3597" i="16" l="1"/>
  <c r="F3597" i="16"/>
  <c r="D3597" i="16"/>
  <c r="S3598" i="16"/>
  <c r="A3598" i="16"/>
  <c r="S3599" i="16" l="1"/>
  <c r="A3599" i="16"/>
  <c r="F3598" i="16"/>
  <c r="D3598" i="16"/>
  <c r="G3598" i="16"/>
  <c r="F3599" i="16" l="1"/>
  <c r="D3599" i="16"/>
  <c r="G3599" i="16"/>
  <c r="S3600" i="16"/>
  <c r="A3600" i="16"/>
  <c r="G3600" i="16" l="1"/>
  <c r="F3600" i="16"/>
  <c r="D3600" i="16"/>
  <c r="S3601" i="16"/>
  <c r="A3601" i="16"/>
  <c r="G3601" i="16" l="1"/>
  <c r="F3601" i="16"/>
  <c r="D3601" i="16"/>
  <c r="S3602" i="16"/>
  <c r="A3602" i="16"/>
  <c r="G3602" i="16" l="1"/>
  <c r="F3602" i="16"/>
  <c r="D3602" i="16"/>
  <c r="A3603" i="16"/>
  <c r="S3603" i="16"/>
  <c r="G3603" i="16" l="1"/>
  <c r="F3603" i="16"/>
  <c r="D3603" i="16"/>
  <c r="S3604" i="16"/>
  <c r="A3604" i="16"/>
  <c r="A3605" i="16" l="1"/>
  <c r="S3605" i="16"/>
  <c r="F3604" i="16"/>
  <c r="D3604" i="16"/>
  <c r="G3604" i="16"/>
  <c r="S3606" i="16" l="1"/>
  <c r="A3606" i="16"/>
  <c r="G3605" i="16"/>
  <c r="F3605" i="16"/>
  <c r="D3605" i="16"/>
  <c r="F3606" i="16" l="1"/>
  <c r="D3606" i="16"/>
  <c r="G3606" i="16"/>
  <c r="A3607" i="16"/>
  <c r="S3607" i="16"/>
  <c r="S3608" i="16" l="1"/>
  <c r="A3608" i="16"/>
  <c r="D3607" i="16"/>
  <c r="G3607" i="16"/>
  <c r="F3607" i="16"/>
  <c r="D3608" i="16" l="1"/>
  <c r="F3608" i="16"/>
  <c r="G3608" i="16"/>
  <c r="A3609" i="16"/>
  <c r="S3609" i="16"/>
  <c r="D3609" i="16" l="1"/>
  <c r="G3609" i="16"/>
  <c r="F3609" i="16"/>
  <c r="S3610" i="16"/>
  <c r="A3610" i="16"/>
  <c r="G3610" i="16" l="1"/>
  <c r="F3610" i="16"/>
  <c r="D3610" i="16"/>
  <c r="S3611" i="16"/>
  <c r="A3611" i="16"/>
  <c r="S3612" i="16" l="1"/>
  <c r="A3612" i="16"/>
  <c r="F3611" i="16"/>
  <c r="G3611" i="16"/>
  <c r="D3611" i="16"/>
  <c r="F3612" i="16" l="1"/>
  <c r="D3612" i="16"/>
  <c r="G3612" i="16"/>
  <c r="S3613" i="16"/>
  <c r="A3613" i="16"/>
  <c r="S3614" i="16" l="1"/>
  <c r="A3614" i="16"/>
  <c r="D3613" i="16"/>
  <c r="G3613" i="16"/>
  <c r="F3613" i="16"/>
  <c r="S3615" i="16" l="1"/>
  <c r="A3615" i="16"/>
  <c r="G3614" i="16"/>
  <c r="D3614" i="16"/>
  <c r="F3614" i="16"/>
  <c r="S3616" i="16" l="1"/>
  <c r="A3616" i="16"/>
  <c r="G3615" i="16"/>
  <c r="F3615" i="16"/>
  <c r="D3615" i="16"/>
  <c r="F3616" i="16" l="1"/>
  <c r="D3616" i="16"/>
  <c r="G3616" i="16"/>
  <c r="S3617" i="16"/>
  <c r="A3617" i="16"/>
  <c r="D3617" i="16" l="1"/>
  <c r="F3617" i="16"/>
  <c r="G3617" i="16"/>
  <c r="S3618" i="16"/>
  <c r="A3618" i="16"/>
  <c r="D3618" i="16" l="1"/>
  <c r="F3618" i="16"/>
  <c r="G3618" i="16"/>
  <c r="S3619" i="16"/>
  <c r="A3619" i="16"/>
  <c r="S3620" i="16" l="1"/>
  <c r="A3620" i="16"/>
  <c r="D3619" i="16"/>
  <c r="G3619" i="16"/>
  <c r="F3619" i="16"/>
  <c r="F3620" i="16" l="1"/>
  <c r="D3620" i="16"/>
  <c r="G3620" i="16"/>
  <c r="A3621" i="16"/>
  <c r="S3621" i="16"/>
  <c r="G3621" i="16" l="1"/>
  <c r="D3621" i="16"/>
  <c r="F3621" i="16"/>
  <c r="S3622" i="16"/>
  <c r="A3622" i="16"/>
  <c r="S3623" i="16" l="1"/>
  <c r="A3623" i="16"/>
  <c r="D3622" i="16"/>
  <c r="F3622" i="16"/>
  <c r="G3622" i="16"/>
  <c r="D3623" i="16" l="1"/>
  <c r="G3623" i="16"/>
  <c r="F3623" i="16"/>
  <c r="S3624" i="16"/>
  <c r="A3624" i="16"/>
  <c r="D3624" i="16" l="1"/>
  <c r="F3624" i="16"/>
  <c r="G3624" i="16"/>
  <c r="S3625" i="16"/>
  <c r="A3625" i="16"/>
  <c r="F3625" i="16" l="1"/>
  <c r="G3625" i="16"/>
  <c r="D3625" i="16"/>
  <c r="S3626" i="16"/>
  <c r="A3626" i="16"/>
  <c r="A3627" i="16" l="1"/>
  <c r="S3627" i="16"/>
  <c r="G3626" i="16"/>
  <c r="D3626" i="16"/>
  <c r="F3626" i="16"/>
  <c r="S3628" i="16" l="1"/>
  <c r="A3628" i="16"/>
  <c r="D3627" i="16"/>
  <c r="G3627" i="16"/>
  <c r="F3627" i="16"/>
  <c r="F3628" i="16" l="1"/>
  <c r="D3628" i="16"/>
  <c r="G3628" i="16"/>
  <c r="S3629" i="16"/>
  <c r="A3629" i="16"/>
  <c r="S3630" i="16" l="1"/>
  <c r="A3630" i="16"/>
  <c r="F3629" i="16"/>
  <c r="D3629" i="16"/>
  <c r="G3629" i="16"/>
  <c r="G3630" i="16" l="1"/>
  <c r="F3630" i="16"/>
  <c r="D3630" i="16"/>
  <c r="A3631" i="16"/>
  <c r="S3631" i="16"/>
  <c r="S3632" i="16" l="1"/>
  <c r="A3632" i="16"/>
  <c r="D3631" i="16"/>
  <c r="G3631" i="16"/>
  <c r="F3631" i="16"/>
  <c r="D3632" i="16" l="1"/>
  <c r="G3632" i="16"/>
  <c r="F3632" i="16"/>
  <c r="S3633" i="16"/>
  <c r="A3633" i="16"/>
  <c r="D3633" i="16" l="1"/>
  <c r="G3633" i="16"/>
  <c r="F3633" i="16"/>
  <c r="S3634" i="16"/>
  <c r="A3634" i="16"/>
  <c r="S3635" i="16" l="1"/>
  <c r="A3635" i="16"/>
  <c r="F3634" i="16"/>
  <c r="G3634" i="16"/>
  <c r="D3634" i="16"/>
  <c r="D3635" i="16" l="1"/>
  <c r="G3635" i="16"/>
  <c r="F3635" i="16"/>
  <c r="S3636" i="16"/>
  <c r="A3636" i="16"/>
  <c r="D3636" i="16" l="1"/>
  <c r="G3636" i="16"/>
  <c r="F3636" i="16"/>
  <c r="S3637" i="16"/>
  <c r="A3637" i="16"/>
  <c r="F3637" i="16" l="1"/>
  <c r="D3637" i="16"/>
  <c r="G3637" i="16"/>
  <c r="S3638" i="16"/>
  <c r="A3638" i="16"/>
  <c r="S3639" i="16" l="1"/>
  <c r="A3639" i="16"/>
  <c r="F3638" i="16"/>
  <c r="D3638" i="16"/>
  <c r="G3638" i="16"/>
  <c r="A3640" i="16" l="1"/>
  <c r="S3640" i="16"/>
  <c r="D3639" i="16"/>
  <c r="F3639" i="16"/>
  <c r="G3639" i="16"/>
  <c r="S3641" i="16" l="1"/>
  <c r="A3641" i="16"/>
  <c r="D3640" i="16"/>
  <c r="G3640" i="16"/>
  <c r="F3640" i="16"/>
  <c r="D3641" i="16" l="1"/>
  <c r="F3641" i="16"/>
  <c r="G3641" i="16"/>
  <c r="S3642" i="16"/>
  <c r="A3642" i="16"/>
  <c r="A3643" i="16" l="1"/>
  <c r="S3643" i="16"/>
  <c r="D3642" i="16"/>
  <c r="F3642" i="16"/>
  <c r="G3642" i="16"/>
  <c r="G3643" i="16" l="1"/>
  <c r="D3643" i="16"/>
  <c r="F3643" i="16"/>
  <c r="S3644" i="16"/>
  <c r="A3644" i="16"/>
  <c r="G3644" i="16" l="1"/>
  <c r="F3644" i="16"/>
  <c r="D3644" i="16"/>
  <c r="A3645" i="16"/>
  <c r="S3645" i="16"/>
  <c r="S3646" i="16" l="1"/>
  <c r="A3646" i="16"/>
  <c r="D3645" i="16"/>
  <c r="G3645" i="16"/>
  <c r="F3645" i="16"/>
  <c r="D3646" i="16" l="1"/>
  <c r="G3646" i="16"/>
  <c r="F3646" i="16"/>
  <c r="S3647" i="16"/>
  <c r="A3647" i="16"/>
  <c r="G3647" i="16" l="1"/>
  <c r="F3647" i="16"/>
  <c r="D3647" i="16"/>
  <c r="S3648" i="16"/>
  <c r="A3648" i="16"/>
  <c r="S3649" i="16" l="1"/>
  <c r="A3649" i="16"/>
  <c r="G3648" i="16"/>
  <c r="D3648" i="16"/>
  <c r="F3648" i="16"/>
  <c r="D3649" i="16" l="1"/>
  <c r="G3649" i="16"/>
  <c r="F3649" i="16"/>
  <c r="S3650" i="16"/>
  <c r="A3650" i="16"/>
  <c r="A3651" i="16" l="1"/>
  <c r="S3651" i="16"/>
  <c r="F3650" i="16"/>
  <c r="D3650" i="16"/>
  <c r="G3650" i="16"/>
  <c r="G3651" i="16" l="1"/>
  <c r="F3651" i="16"/>
  <c r="D3651" i="16"/>
  <c r="S3652" i="16"/>
  <c r="A3652" i="16"/>
  <c r="G3652" i="16" l="1"/>
  <c r="D3652" i="16"/>
  <c r="F3652" i="16"/>
  <c r="A3653" i="16"/>
  <c r="S3653" i="16"/>
  <c r="S3654" i="16" l="1"/>
  <c r="A3654" i="16"/>
  <c r="D3653" i="16"/>
  <c r="G3653" i="16"/>
  <c r="F3653" i="16"/>
  <c r="D3654" i="16" l="1"/>
  <c r="G3654" i="16"/>
  <c r="F3654" i="16"/>
  <c r="S3655" i="16"/>
  <c r="A3655" i="16"/>
  <c r="F3655" i="16" l="1"/>
  <c r="D3655" i="16"/>
  <c r="G3655" i="16"/>
  <c r="S3656" i="16"/>
  <c r="A3656" i="16"/>
  <c r="G3656" i="16" l="1"/>
  <c r="D3656" i="16"/>
  <c r="F3656" i="16"/>
  <c r="S3657" i="16"/>
  <c r="A3657" i="16"/>
  <c r="F3657" i="16" l="1"/>
  <c r="G3657" i="16"/>
  <c r="D3657" i="16"/>
  <c r="S3658" i="16"/>
  <c r="A3658" i="16"/>
  <c r="S3659" i="16" l="1"/>
  <c r="A3659" i="16"/>
  <c r="G3658" i="16"/>
  <c r="D3658" i="16"/>
  <c r="F3658" i="16"/>
  <c r="F3659" i="16" l="1"/>
  <c r="G3659" i="16"/>
  <c r="D3659" i="16"/>
  <c r="S3660" i="16"/>
  <c r="A3660" i="16"/>
  <c r="S3661" i="16" l="1"/>
  <c r="A3661" i="16"/>
  <c r="F3660" i="16"/>
  <c r="D3660" i="16"/>
  <c r="G3660" i="16"/>
  <c r="S3662" i="16" l="1"/>
  <c r="A3662" i="16"/>
  <c r="F3661" i="16"/>
  <c r="D3661" i="16"/>
  <c r="G3661" i="16"/>
  <c r="S3663" i="16" l="1"/>
  <c r="A3663" i="16"/>
  <c r="D3662" i="16"/>
  <c r="G3662" i="16"/>
  <c r="F3662" i="16"/>
  <c r="D3663" i="16" l="1"/>
  <c r="F3663" i="16"/>
  <c r="G3663" i="16"/>
  <c r="S3664" i="16"/>
  <c r="A3664" i="16"/>
  <c r="F3664" i="16" l="1"/>
  <c r="G3664" i="16"/>
  <c r="D3664" i="16"/>
  <c r="A3665" i="16"/>
  <c r="S3665" i="16"/>
  <c r="S3666" i="16" l="1"/>
  <c r="A3666" i="16"/>
  <c r="G3665" i="16"/>
  <c r="F3665" i="16"/>
  <c r="D3665" i="16"/>
  <c r="D3666" i="16" l="1"/>
  <c r="G3666" i="16"/>
  <c r="F3666" i="16"/>
  <c r="S3667" i="16"/>
  <c r="A3667" i="16"/>
  <c r="S3668" i="16" l="1"/>
  <c r="A3668" i="16"/>
  <c r="F3667" i="16"/>
  <c r="D3667" i="16"/>
  <c r="G3667" i="16"/>
  <c r="G3668" i="16" l="1"/>
  <c r="D3668" i="16"/>
  <c r="F3668" i="16"/>
  <c r="S3669" i="16"/>
  <c r="A3669" i="16"/>
  <c r="D3669" i="16" l="1"/>
  <c r="G3669" i="16"/>
  <c r="F3669" i="16"/>
  <c r="S3670" i="16"/>
  <c r="A3670" i="16"/>
  <c r="F3670" i="16" l="1"/>
  <c r="G3670" i="16"/>
  <c r="D3670" i="16"/>
  <c r="S3671" i="16"/>
  <c r="A3671" i="16"/>
  <c r="F3671" i="16" l="1"/>
  <c r="D3671" i="16"/>
  <c r="G3671" i="16"/>
  <c r="S3672" i="16"/>
  <c r="A3672" i="16"/>
  <c r="G3672" i="16" l="1"/>
  <c r="D3672" i="16"/>
  <c r="F3672" i="16"/>
  <c r="S3673" i="16"/>
  <c r="A3673" i="16"/>
  <c r="G3673" i="16" l="1"/>
  <c r="F3673" i="16"/>
  <c r="D3673" i="16"/>
  <c r="S3674" i="16"/>
  <c r="A3674" i="16"/>
  <c r="G3674" i="16" l="1"/>
  <c r="D3674" i="16"/>
  <c r="F3674" i="16"/>
  <c r="S3675" i="16"/>
  <c r="A3675" i="16"/>
  <c r="S3676" i="16" l="1"/>
  <c r="A3676" i="16"/>
  <c r="D3675" i="16"/>
  <c r="G3675" i="16"/>
  <c r="F3675" i="16"/>
  <c r="G3676" i="16" l="1"/>
  <c r="F3676" i="16"/>
  <c r="D3676" i="16"/>
  <c r="S3677" i="16"/>
  <c r="A3677" i="16"/>
  <c r="S3678" i="16" l="1"/>
  <c r="A3678" i="16"/>
  <c r="F3677" i="16"/>
  <c r="D3677" i="16"/>
  <c r="G3677" i="16"/>
  <c r="F3678" i="16" l="1"/>
  <c r="D3678" i="16"/>
  <c r="G3678" i="16"/>
  <c r="S3679" i="16"/>
  <c r="A3679" i="16"/>
  <c r="S3680" i="16" l="1"/>
  <c r="A3680" i="16"/>
  <c r="G3679" i="16"/>
  <c r="D3679" i="16"/>
  <c r="F3679" i="16"/>
  <c r="F3680" i="16" l="1"/>
  <c r="D3680" i="16"/>
  <c r="G3680" i="16"/>
  <c r="S3681" i="16"/>
  <c r="A3681" i="16"/>
  <c r="D3681" i="16" l="1"/>
  <c r="G3681" i="16"/>
  <c r="F3681" i="16"/>
  <c r="S3682" i="16"/>
  <c r="A3682" i="16"/>
  <c r="S3683" i="16" l="1"/>
  <c r="A3683" i="16"/>
  <c r="G3682" i="16"/>
  <c r="F3682" i="16"/>
  <c r="D3682" i="16"/>
  <c r="D3683" i="16" l="1"/>
  <c r="F3683" i="16"/>
  <c r="G3683" i="16"/>
  <c r="S3684" i="16"/>
  <c r="A3684" i="16"/>
  <c r="F3684" i="16" l="1"/>
  <c r="G3684" i="16"/>
  <c r="D3684" i="16"/>
  <c r="S3685" i="16"/>
  <c r="A3685" i="16"/>
  <c r="S3686" i="16" l="1"/>
  <c r="A3686" i="16"/>
  <c r="G3685" i="16"/>
  <c r="D3685" i="16"/>
  <c r="F3685" i="16"/>
  <c r="G3686" i="16" l="1"/>
  <c r="D3686" i="16"/>
  <c r="F3686" i="16"/>
  <c r="S3687" i="16"/>
  <c r="A3687" i="16"/>
  <c r="G3687" i="16" l="1"/>
  <c r="F3687" i="16"/>
  <c r="D3687" i="16"/>
  <c r="A3688" i="16"/>
  <c r="S3688" i="16"/>
  <c r="D3688" i="16" l="1"/>
  <c r="G3688" i="16"/>
  <c r="F3688" i="16"/>
  <c r="S3689" i="16"/>
  <c r="A3689" i="16"/>
  <c r="S3690" i="16" l="1"/>
  <c r="A3690" i="16"/>
  <c r="D3689" i="16"/>
  <c r="G3689" i="16"/>
  <c r="F3689" i="16"/>
  <c r="F3690" i="16" l="1"/>
  <c r="D3690" i="16"/>
  <c r="G3690" i="16"/>
  <c r="S3691" i="16"/>
  <c r="A3691" i="16"/>
  <c r="S3692" i="16" l="1"/>
  <c r="A3692" i="16"/>
  <c r="D3691" i="16"/>
  <c r="G3691" i="16"/>
  <c r="F3691" i="16"/>
  <c r="F3692" i="16" l="1"/>
  <c r="G3692" i="16"/>
  <c r="D3692" i="16"/>
  <c r="S3693" i="16"/>
  <c r="A3693" i="16"/>
  <c r="A3694" i="16" l="1"/>
  <c r="S3694" i="16"/>
  <c r="D3693" i="16"/>
  <c r="F3693" i="16"/>
  <c r="G3693" i="16"/>
  <c r="S3695" i="16" l="1"/>
  <c r="A3695" i="16"/>
  <c r="D3694" i="16"/>
  <c r="G3694" i="16"/>
  <c r="F3694" i="16"/>
  <c r="D3695" i="16" l="1"/>
  <c r="G3695" i="16"/>
  <c r="F3695" i="16"/>
  <c r="S3696" i="16"/>
  <c r="A3696" i="16"/>
  <c r="S3697" i="16" l="1"/>
  <c r="A3697" i="16"/>
  <c r="D3696" i="16"/>
  <c r="G3696" i="16"/>
  <c r="F3696" i="16"/>
  <c r="G3697" i="16" l="1"/>
  <c r="D3697" i="16"/>
  <c r="F3697" i="16"/>
  <c r="S3698" i="16"/>
  <c r="A3698" i="16"/>
  <c r="G3698" i="16" l="1"/>
  <c r="D3698" i="16"/>
  <c r="F3698" i="16"/>
  <c r="S3699" i="16"/>
  <c r="A3699" i="16"/>
  <c r="F3699" i="16" l="1"/>
  <c r="D3699" i="16"/>
  <c r="G3699" i="16"/>
  <c r="S3700" i="16"/>
  <c r="A3700" i="16"/>
  <c r="S3701" i="16" l="1"/>
  <c r="A3701" i="16"/>
  <c r="F3700" i="16"/>
  <c r="G3700" i="16"/>
  <c r="D3700" i="16"/>
  <c r="G3701" i="16" l="1"/>
  <c r="F3701" i="16"/>
  <c r="D3701" i="16"/>
  <c r="S3702" i="16"/>
  <c r="A3702" i="16"/>
  <c r="G3702" i="16" l="1"/>
  <c r="D3702" i="16"/>
  <c r="F3702" i="16"/>
  <c r="S3703" i="16"/>
  <c r="A3703" i="16"/>
  <c r="S3704" i="16" l="1"/>
  <c r="A3704" i="16"/>
  <c r="G3703" i="16"/>
  <c r="F3703" i="16"/>
  <c r="D3703" i="16"/>
  <c r="F3704" i="16" l="1"/>
  <c r="G3704" i="16"/>
  <c r="D3704" i="16"/>
  <c r="S3705" i="16"/>
  <c r="A3705" i="16"/>
  <c r="D3705" i="16" l="1"/>
  <c r="G3705" i="16"/>
  <c r="F3705" i="16"/>
  <c r="S3706" i="16"/>
  <c r="A3706" i="16"/>
  <c r="D3706" i="16" l="1"/>
  <c r="G3706" i="16"/>
  <c r="F3706" i="16"/>
  <c r="A3707" i="16"/>
  <c r="S3707" i="16"/>
  <c r="D3707" i="16" l="1"/>
  <c r="G3707" i="16"/>
  <c r="F3707" i="16"/>
  <c r="A3708" i="16"/>
  <c r="S3708" i="16"/>
  <c r="S3709" i="16" l="1"/>
  <c r="A3709" i="16"/>
  <c r="G3708" i="16"/>
  <c r="F3708" i="16"/>
  <c r="D3708" i="16"/>
  <c r="F3709" i="16" l="1"/>
  <c r="D3709" i="16"/>
  <c r="G3709" i="16"/>
  <c r="A3710" i="16"/>
  <c r="S3710" i="16"/>
  <c r="D3710" i="16" l="1"/>
  <c r="G3710" i="16"/>
  <c r="F3710" i="16"/>
  <c r="S3711" i="16"/>
  <c r="A3711" i="16"/>
  <c r="G3711" i="16" l="1"/>
  <c r="F3711" i="16"/>
  <c r="D3711" i="16"/>
  <c r="S3712" i="16"/>
  <c r="A3712" i="16"/>
  <c r="A3713" i="16" l="1"/>
  <c r="S3713" i="16"/>
  <c r="F3712" i="16"/>
  <c r="G3712" i="16"/>
  <c r="D3712" i="16"/>
  <c r="G3713" i="16" l="1"/>
  <c r="D3713" i="16"/>
  <c r="F3713" i="16"/>
  <c r="S3714" i="16"/>
  <c r="A3714" i="16"/>
  <c r="F3714" i="16" l="1"/>
  <c r="D3714" i="16"/>
  <c r="G3714" i="16"/>
  <c r="S3715" i="16"/>
  <c r="A3715" i="16"/>
  <c r="F3715" i="16" l="1"/>
  <c r="D3715" i="16"/>
  <c r="G3715" i="16"/>
  <c r="S3716" i="16"/>
  <c r="A3716" i="16"/>
  <c r="A3717" i="16" l="1"/>
  <c r="S3717" i="16"/>
  <c r="F3716" i="16"/>
  <c r="G3716" i="16"/>
  <c r="D3716" i="16"/>
  <c r="F3717" i="16" l="1"/>
  <c r="D3717" i="16"/>
  <c r="G3717" i="16"/>
  <c r="S3718" i="16"/>
  <c r="A3718" i="16"/>
  <c r="D3718" i="16" l="1"/>
  <c r="F3718" i="16"/>
  <c r="G3718" i="16"/>
  <c r="S3719" i="16"/>
  <c r="A3719" i="16"/>
  <c r="S3720" i="16" l="1"/>
  <c r="A3720" i="16"/>
  <c r="G3719" i="16"/>
  <c r="F3719" i="16"/>
  <c r="D3719" i="16"/>
  <c r="G3720" i="16" l="1"/>
  <c r="F3720" i="16"/>
  <c r="D3720" i="16"/>
  <c r="S3721" i="16"/>
  <c r="A3721" i="16"/>
  <c r="G3721" i="16" l="1"/>
  <c r="F3721" i="16"/>
  <c r="D3721" i="16"/>
  <c r="S3722" i="16"/>
  <c r="A3722" i="16"/>
  <c r="S3723" i="16" l="1"/>
  <c r="A3723" i="16"/>
  <c r="F3722" i="16"/>
  <c r="D3722" i="16"/>
  <c r="G3722" i="16"/>
  <c r="D3723" i="16" l="1"/>
  <c r="G3723" i="16"/>
  <c r="F3723" i="16"/>
  <c r="A3724" i="16"/>
  <c r="S3724" i="16"/>
  <c r="S3725" i="16" l="1"/>
  <c r="A3725" i="16"/>
  <c r="D3724" i="16"/>
  <c r="F3724" i="16"/>
  <c r="G3724" i="16"/>
  <c r="D3725" i="16" l="1"/>
  <c r="G3725" i="16"/>
  <c r="F3725" i="16"/>
  <c r="S3726" i="16"/>
  <c r="A3726" i="16"/>
  <c r="D3726" i="16" l="1"/>
  <c r="G3726" i="16"/>
  <c r="F3726" i="16"/>
  <c r="S3727" i="16"/>
  <c r="A3727" i="16"/>
  <c r="S3728" i="16" l="1"/>
  <c r="A3728" i="16"/>
  <c r="F3727" i="16"/>
  <c r="D3727" i="16"/>
  <c r="G3727" i="16"/>
  <c r="F3728" i="16" l="1"/>
  <c r="D3728" i="16"/>
  <c r="G3728" i="16"/>
  <c r="S3729" i="16"/>
  <c r="A3729" i="16"/>
  <c r="G3729" i="16" l="1"/>
  <c r="F3729" i="16"/>
  <c r="D3729" i="16"/>
  <c r="S3730" i="16"/>
  <c r="A3730" i="16"/>
  <c r="A3731" i="16" l="1"/>
  <c r="S3731" i="16"/>
  <c r="G3730" i="16"/>
  <c r="F3730" i="16"/>
  <c r="D3730" i="16"/>
  <c r="D3731" i="16" l="1"/>
  <c r="F3731" i="16"/>
  <c r="G3731" i="16"/>
  <c r="S3732" i="16"/>
  <c r="A3732" i="16"/>
  <c r="D3732" i="16" l="1"/>
  <c r="F3732" i="16"/>
  <c r="G3732" i="16"/>
  <c r="S3733" i="16"/>
  <c r="A3733" i="16"/>
  <c r="G3733" i="16" l="1"/>
  <c r="F3733" i="16"/>
  <c r="D3733" i="16"/>
  <c r="A3734" i="16"/>
  <c r="S3734" i="16"/>
  <c r="G3734" i="16" l="1"/>
  <c r="F3734" i="16"/>
  <c r="D3734" i="16"/>
  <c r="S3735" i="16"/>
  <c r="A3735" i="16"/>
  <c r="D3735" i="16" l="1"/>
  <c r="F3735" i="16"/>
  <c r="G3735" i="16"/>
  <c r="S3736" i="16"/>
  <c r="A3736" i="16"/>
  <c r="D3736" i="16" l="1"/>
  <c r="G3736" i="16"/>
  <c r="F3736" i="16"/>
  <c r="S3737" i="16"/>
  <c r="A3737" i="16"/>
  <c r="F3737" i="16" l="1"/>
  <c r="G3737" i="16"/>
  <c r="D3737" i="16"/>
  <c r="S3738" i="16"/>
  <c r="A3738" i="16"/>
  <c r="F3738" i="16" l="1"/>
  <c r="D3738" i="16"/>
  <c r="G3738" i="16"/>
  <c r="A3739" i="16"/>
  <c r="S3739" i="16"/>
  <c r="D3739" i="16" l="1"/>
  <c r="F3739" i="16"/>
  <c r="G3739" i="16"/>
  <c r="A3740" i="16"/>
  <c r="S3740" i="16"/>
  <c r="A3741" i="16" l="1"/>
  <c r="S3741" i="16"/>
  <c r="F3740" i="16"/>
  <c r="D3740" i="16"/>
  <c r="G3740" i="16"/>
  <c r="G3741" i="16" l="1"/>
  <c r="F3741" i="16"/>
  <c r="D3741" i="16"/>
  <c r="A3742" i="16"/>
  <c r="S3742" i="16"/>
  <c r="A3743" i="16" l="1"/>
  <c r="S3743" i="16"/>
  <c r="G3742" i="16"/>
  <c r="F3742" i="16"/>
  <c r="D3742" i="16"/>
  <c r="G3743" i="16" l="1"/>
  <c r="F3743" i="16"/>
  <c r="D3743" i="16"/>
  <c r="S3744" i="16"/>
  <c r="A3744" i="16"/>
  <c r="D3744" i="16" l="1"/>
  <c r="F3744" i="16"/>
  <c r="G3744" i="16"/>
  <c r="S3745" i="16"/>
  <c r="A3745" i="16"/>
  <c r="G3745" i="16" l="1"/>
  <c r="F3745" i="16"/>
  <c r="D3745" i="16"/>
  <c r="S3746" i="16"/>
  <c r="A3746" i="16"/>
  <c r="F3746" i="16" l="1"/>
  <c r="G3746" i="16"/>
  <c r="D3746" i="16"/>
  <c r="S3747" i="16"/>
  <c r="A3747" i="16"/>
  <c r="F3747" i="16" l="1"/>
  <c r="D3747" i="16"/>
  <c r="G3747" i="16"/>
  <c r="S3748" i="16"/>
  <c r="A3748" i="16"/>
  <c r="S3749" i="16" l="1"/>
  <c r="A3749" i="16"/>
  <c r="D3748" i="16"/>
  <c r="G3748" i="16"/>
  <c r="F3748" i="16"/>
  <c r="F3749" i="16" l="1"/>
  <c r="D3749" i="16"/>
  <c r="G3749" i="16"/>
  <c r="A3750" i="16"/>
  <c r="S3750" i="16"/>
  <c r="S3751" i="16" l="1"/>
  <c r="A3751" i="16"/>
  <c r="G3750" i="16"/>
  <c r="D3750" i="16"/>
  <c r="F3750" i="16"/>
  <c r="F3751" i="16" l="1"/>
  <c r="D3751" i="16"/>
  <c r="G3751" i="16"/>
  <c r="S3752" i="16"/>
  <c r="A3752" i="16"/>
  <c r="D3752" i="16" l="1"/>
  <c r="F3752" i="16"/>
  <c r="G3752" i="16"/>
  <c r="S3753" i="16"/>
  <c r="A3753" i="16"/>
  <c r="F3753" i="16" l="1"/>
  <c r="G3753" i="16"/>
  <c r="D3753" i="16"/>
  <c r="S3754" i="16"/>
  <c r="A3754" i="16"/>
  <c r="D3754" i="16" l="1"/>
  <c r="F3754" i="16"/>
  <c r="G3754" i="16"/>
  <c r="S3755" i="16"/>
  <c r="A3755" i="16"/>
  <c r="S3756" i="16" l="1"/>
  <c r="A3756" i="16"/>
  <c r="D3755" i="16"/>
  <c r="F3755" i="16"/>
  <c r="G3755" i="16"/>
  <c r="D3756" i="16" l="1"/>
  <c r="G3756" i="16"/>
  <c r="F3756" i="16"/>
  <c r="A3757" i="16"/>
  <c r="S3757" i="16"/>
  <c r="S3758" i="16" l="1"/>
  <c r="A3758" i="16"/>
  <c r="F3757" i="16"/>
  <c r="G3757" i="16"/>
  <c r="D3757" i="16"/>
  <c r="D3758" i="16" l="1"/>
  <c r="F3758" i="16"/>
  <c r="G3758" i="16"/>
  <c r="S3759" i="16"/>
  <c r="A3759" i="16"/>
  <c r="S3760" i="16" l="1"/>
  <c r="A3760" i="16"/>
  <c r="D3759" i="16"/>
  <c r="F3759" i="16"/>
  <c r="G3759" i="16"/>
  <c r="D3760" i="16" l="1"/>
  <c r="G3760" i="16"/>
  <c r="F3760" i="16"/>
  <c r="S3761" i="16"/>
  <c r="A3761" i="16"/>
  <c r="S3762" i="16" l="1"/>
  <c r="A3762" i="16"/>
  <c r="F3761" i="16"/>
  <c r="D3761" i="16"/>
  <c r="G3761" i="16"/>
  <c r="F3762" i="16" l="1"/>
  <c r="G3762" i="16"/>
  <c r="D3762" i="16"/>
  <c r="S3763" i="16"/>
  <c r="A3763" i="16"/>
  <c r="S3764" i="16" l="1"/>
  <c r="A3764" i="16"/>
  <c r="G3763" i="16"/>
  <c r="F3763" i="16"/>
  <c r="D3763" i="16"/>
  <c r="F3764" i="16" l="1"/>
  <c r="D3764" i="16"/>
  <c r="G3764" i="16"/>
  <c r="S3765" i="16"/>
  <c r="A3765" i="16"/>
  <c r="D3765" i="16" l="1"/>
  <c r="G3765" i="16"/>
  <c r="F3765" i="16"/>
  <c r="S3766" i="16"/>
  <c r="A3766" i="16"/>
  <c r="A3767" i="16" l="1"/>
  <c r="S3767" i="16"/>
  <c r="G3766" i="16"/>
  <c r="F3766" i="16"/>
  <c r="D3766" i="16"/>
  <c r="S3768" i="16" l="1"/>
  <c r="A3768" i="16"/>
  <c r="G3767" i="16"/>
  <c r="F3767" i="16"/>
  <c r="D3767" i="16"/>
  <c r="G3768" i="16" l="1"/>
  <c r="F3768" i="16"/>
  <c r="D3768" i="16"/>
  <c r="S3769" i="16"/>
  <c r="A3769" i="16"/>
  <c r="S3770" i="16" l="1"/>
  <c r="A3770" i="16"/>
  <c r="F3769" i="16"/>
  <c r="D3769" i="16"/>
  <c r="G3769" i="16"/>
  <c r="D3770" i="16" l="1"/>
  <c r="G3770" i="16"/>
  <c r="F3770" i="16"/>
  <c r="S3771" i="16"/>
  <c r="A3771" i="16"/>
  <c r="G3771" i="16" l="1"/>
  <c r="D3771" i="16"/>
  <c r="F3771" i="16"/>
  <c r="A3772" i="16"/>
  <c r="S3772" i="16"/>
  <c r="A3773" i="16" l="1"/>
  <c r="S3773" i="16"/>
  <c r="G3772" i="16"/>
  <c r="F3772" i="16"/>
  <c r="D3772" i="16"/>
  <c r="G3773" i="16" l="1"/>
  <c r="F3773" i="16"/>
  <c r="D3773" i="16"/>
  <c r="S3774" i="16"/>
  <c r="A3774" i="16"/>
  <c r="F3774" i="16" l="1"/>
  <c r="D3774" i="16"/>
  <c r="G3774" i="16"/>
  <c r="S3775" i="16"/>
  <c r="A3775" i="16"/>
  <c r="G3775" i="16" l="1"/>
  <c r="D3775" i="16"/>
  <c r="F3775" i="16"/>
  <c r="A3776" i="16"/>
  <c r="S3776" i="16"/>
  <c r="S3777" i="16" l="1"/>
  <c r="A3777" i="16"/>
  <c r="G3776" i="16"/>
  <c r="D3776" i="16"/>
  <c r="F3776" i="16"/>
  <c r="F3777" i="16" l="1"/>
  <c r="D3777" i="16"/>
  <c r="G3777" i="16"/>
  <c r="S3778" i="16"/>
  <c r="A3778" i="16"/>
  <c r="F3778" i="16" l="1"/>
  <c r="D3778" i="16"/>
  <c r="G3778" i="16"/>
  <c r="S3779" i="16"/>
  <c r="A3779" i="16"/>
  <c r="G3779" i="16" l="1"/>
  <c r="D3779" i="16"/>
  <c r="F3779" i="16"/>
  <c r="S3780" i="16"/>
  <c r="A3780" i="16"/>
  <c r="A3781" i="16" l="1"/>
  <c r="S3781" i="16"/>
  <c r="F3780" i="16"/>
  <c r="G3780" i="16"/>
  <c r="D3780" i="16"/>
  <c r="D3781" i="16" l="1"/>
  <c r="G3781" i="16"/>
  <c r="F3781" i="16"/>
  <c r="S3782" i="16"/>
  <c r="A3782" i="16"/>
  <c r="S3783" i="16" l="1"/>
  <c r="A3783" i="16"/>
  <c r="D3782" i="16"/>
  <c r="G3782" i="16"/>
  <c r="F3782" i="16"/>
  <c r="F3783" i="16" l="1"/>
  <c r="D3783" i="16"/>
  <c r="G3783" i="16"/>
  <c r="S3784" i="16"/>
  <c r="A3784" i="16"/>
  <c r="S3785" i="16" l="1"/>
  <c r="A3785" i="16"/>
  <c r="F3784" i="16"/>
  <c r="G3784" i="16"/>
  <c r="D3784" i="16"/>
  <c r="F3785" i="16" l="1"/>
  <c r="D3785" i="16"/>
  <c r="G3785" i="16"/>
  <c r="S3786" i="16"/>
  <c r="A3786" i="16"/>
  <c r="A3787" i="16" l="1"/>
  <c r="S3787" i="16"/>
  <c r="D3786" i="16"/>
  <c r="G3786" i="16"/>
  <c r="F3786" i="16"/>
  <c r="D3787" i="16" l="1"/>
  <c r="G3787" i="16"/>
  <c r="F3787" i="16"/>
  <c r="A3788" i="16"/>
  <c r="S3788" i="16"/>
  <c r="G3788" i="16" l="1"/>
  <c r="F3788" i="16"/>
  <c r="D3788" i="16"/>
  <c r="A3789" i="16"/>
  <c r="S3789" i="16"/>
  <c r="D3789" i="16" l="1"/>
  <c r="G3789" i="16"/>
  <c r="F3789" i="16"/>
  <c r="S3790" i="16"/>
  <c r="A3790" i="16"/>
  <c r="G3790" i="16" l="1"/>
  <c r="F3790" i="16"/>
  <c r="D3790" i="16"/>
  <c r="S3791" i="16"/>
  <c r="A3791" i="16"/>
  <c r="G3791" i="16" l="1"/>
  <c r="D3791" i="16"/>
  <c r="F3791" i="16"/>
  <c r="S3792" i="16"/>
  <c r="A3792" i="16"/>
  <c r="S3793" i="16" l="1"/>
  <c r="A3793" i="16"/>
  <c r="F3792" i="16"/>
  <c r="D3792" i="16"/>
  <c r="G3792" i="16"/>
  <c r="F3793" i="16" l="1"/>
  <c r="D3793" i="16"/>
  <c r="G3793" i="16"/>
  <c r="A3794" i="16"/>
  <c r="S3794" i="16"/>
  <c r="A3795" i="16" l="1"/>
  <c r="S3795" i="16"/>
  <c r="F3794" i="16"/>
  <c r="D3794" i="16"/>
  <c r="G3794" i="16"/>
  <c r="S3796" i="16" l="1"/>
  <c r="A3796" i="16"/>
  <c r="F3795" i="16"/>
  <c r="D3795" i="16"/>
  <c r="G3795" i="16"/>
  <c r="S3797" i="16" l="1"/>
  <c r="A3797" i="16"/>
  <c r="D3796" i="16"/>
  <c r="F3796" i="16"/>
  <c r="G3796" i="16"/>
  <c r="D3797" i="16" l="1"/>
  <c r="G3797" i="16"/>
  <c r="F3797" i="16"/>
  <c r="A3798" i="16"/>
  <c r="S3798" i="16"/>
  <c r="S3799" i="16" l="1"/>
  <c r="A3799" i="16"/>
  <c r="D3798" i="16"/>
  <c r="G3798" i="16"/>
  <c r="F3798" i="16"/>
  <c r="D3799" i="16" l="1"/>
  <c r="F3799" i="16"/>
  <c r="G3799" i="16"/>
  <c r="S3800" i="16"/>
  <c r="A3800" i="16"/>
  <c r="F3800" i="16" l="1"/>
  <c r="D3800" i="16"/>
  <c r="G3800" i="16"/>
  <c r="S3801" i="16"/>
  <c r="A3801" i="16"/>
  <c r="F3801" i="16" l="1"/>
  <c r="G3801" i="16"/>
  <c r="D3801" i="16"/>
  <c r="S3802" i="16"/>
  <c r="A3802" i="16"/>
  <c r="S3803" i="16" l="1"/>
  <c r="A3803" i="16"/>
  <c r="F3802" i="16"/>
  <c r="D3802" i="16"/>
  <c r="G3802" i="16"/>
  <c r="F3803" i="16" l="1"/>
  <c r="G3803" i="16"/>
  <c r="D3803" i="16"/>
  <c r="S3804" i="16"/>
  <c r="A3804" i="16"/>
  <c r="S3805" i="16" l="1"/>
  <c r="A3805" i="16"/>
  <c r="F3804" i="16"/>
  <c r="D3804" i="16"/>
  <c r="G3804" i="16"/>
  <c r="D3805" i="16" l="1"/>
  <c r="F3805" i="16"/>
  <c r="G3805" i="16"/>
  <c r="A3806" i="16"/>
  <c r="S3806" i="16"/>
  <c r="G3806" i="16" l="1"/>
  <c r="F3806" i="16"/>
  <c r="D3806" i="16"/>
  <c r="S3807" i="16"/>
  <c r="A3807" i="16"/>
  <c r="D3807" i="16" l="1"/>
  <c r="G3807" i="16"/>
  <c r="F3807" i="16"/>
  <c r="S3808" i="16"/>
  <c r="A3808" i="16"/>
  <c r="G3808" i="16" l="1"/>
  <c r="F3808" i="16"/>
  <c r="D3808" i="16"/>
  <c r="S3809" i="16"/>
  <c r="A3809" i="16"/>
  <c r="D3809" i="16" l="1"/>
  <c r="F3809" i="16"/>
  <c r="G3809" i="16"/>
  <c r="S3810" i="16"/>
  <c r="A3810" i="16"/>
  <c r="A3811" i="16" l="1"/>
  <c r="S3811" i="16"/>
  <c r="F3810" i="16"/>
  <c r="G3810" i="16"/>
  <c r="D3810" i="16"/>
  <c r="D3811" i="16" l="1"/>
  <c r="F3811" i="16"/>
  <c r="G3811" i="16"/>
  <c r="S3812" i="16"/>
  <c r="A3812" i="16"/>
  <c r="G3812" i="16" l="1"/>
  <c r="F3812" i="16"/>
  <c r="D3812" i="16"/>
  <c r="S3813" i="16"/>
  <c r="A3813" i="16"/>
  <c r="F3813" i="16" l="1"/>
  <c r="G3813" i="16"/>
  <c r="D3813" i="16"/>
  <c r="S3814" i="16"/>
  <c r="A3814" i="16"/>
  <c r="F3814" i="16" l="1"/>
  <c r="G3814" i="16"/>
  <c r="D3814" i="16"/>
  <c r="S3815" i="16"/>
  <c r="A3815" i="16"/>
  <c r="F3815" i="16" l="1"/>
  <c r="D3815" i="16"/>
  <c r="G3815" i="16"/>
  <c r="S3816" i="16"/>
  <c r="A3816" i="16"/>
  <c r="S3817" i="16" l="1"/>
  <c r="A3817" i="16"/>
  <c r="D3816" i="16"/>
  <c r="F3816" i="16"/>
  <c r="G3816" i="16"/>
  <c r="D3817" i="16" l="1"/>
  <c r="F3817" i="16"/>
  <c r="G3817" i="16"/>
  <c r="A3818" i="16"/>
  <c r="S3818" i="16"/>
  <c r="G3818" i="16" l="1"/>
  <c r="F3818" i="16"/>
  <c r="D3818" i="16"/>
  <c r="S3819" i="16"/>
  <c r="A3819" i="16"/>
  <c r="A3820" i="16" l="1"/>
  <c r="S3820" i="16"/>
  <c r="G3819" i="16"/>
  <c r="D3819" i="16"/>
  <c r="F3819" i="16"/>
  <c r="S3821" i="16" l="1"/>
  <c r="A3821" i="16"/>
  <c r="F3820" i="16"/>
  <c r="D3820" i="16"/>
  <c r="G3820" i="16"/>
  <c r="D3821" i="16" l="1"/>
  <c r="G3821" i="16"/>
  <c r="F3821" i="16"/>
  <c r="A3822" i="16"/>
  <c r="S3822" i="16"/>
  <c r="S3823" i="16" l="1"/>
  <c r="A3823" i="16"/>
  <c r="F3822" i="16"/>
  <c r="D3822" i="16"/>
  <c r="G3822" i="16"/>
  <c r="F3823" i="16" l="1"/>
  <c r="D3823" i="16"/>
  <c r="G3823" i="16"/>
  <c r="A3824" i="16"/>
  <c r="S3824" i="16"/>
  <c r="S3825" i="16" l="1"/>
  <c r="A3825" i="16"/>
  <c r="D3824" i="16"/>
  <c r="F3824" i="16"/>
  <c r="G3824" i="16"/>
  <c r="D3825" i="16" l="1"/>
  <c r="G3825" i="16"/>
  <c r="F3825" i="16"/>
  <c r="S3826" i="16"/>
  <c r="A3826" i="16"/>
  <c r="S3827" i="16" l="1"/>
  <c r="A3827" i="16"/>
  <c r="G3826" i="16"/>
  <c r="D3826" i="16"/>
  <c r="F3826" i="16"/>
  <c r="G3827" i="16" l="1"/>
  <c r="F3827" i="16"/>
  <c r="D3827" i="16"/>
  <c r="S3828" i="16"/>
  <c r="A3828" i="16"/>
  <c r="D3828" i="16" l="1"/>
  <c r="G3828" i="16"/>
  <c r="F3828" i="16"/>
  <c r="A3829" i="16"/>
  <c r="S3829" i="16"/>
  <c r="G3829" i="16" l="1"/>
  <c r="D3829" i="16"/>
  <c r="F3829" i="16"/>
  <c r="S3830" i="16"/>
  <c r="A3830" i="16"/>
  <c r="F3830" i="16" l="1"/>
  <c r="D3830" i="16"/>
  <c r="G3830" i="16"/>
  <c r="A3831" i="16"/>
  <c r="S3831" i="16"/>
  <c r="S3832" i="16" l="1"/>
  <c r="A3832" i="16"/>
  <c r="G3831" i="16"/>
  <c r="D3831" i="16"/>
  <c r="F3831" i="16"/>
  <c r="D3832" i="16" l="1"/>
  <c r="G3832" i="16"/>
  <c r="F3832" i="16"/>
  <c r="S3833" i="16"/>
  <c r="A3833" i="16"/>
  <c r="A3834" i="16" l="1"/>
  <c r="S3834" i="16"/>
  <c r="D3833" i="16"/>
  <c r="F3833" i="16"/>
  <c r="G3833" i="16"/>
  <c r="F3834" i="16" l="1"/>
  <c r="G3834" i="16"/>
  <c r="D3834" i="16"/>
  <c r="A3835" i="16"/>
  <c r="S3835" i="16"/>
  <c r="D3835" i="16" l="1"/>
  <c r="G3835" i="16"/>
  <c r="F3835" i="16"/>
  <c r="S3836" i="16"/>
  <c r="A3836" i="16"/>
  <c r="S3837" i="16" l="1"/>
  <c r="A3837" i="16"/>
  <c r="G3836" i="16"/>
  <c r="F3836" i="16"/>
  <c r="D3836" i="16"/>
  <c r="F3837" i="16" l="1"/>
  <c r="G3837" i="16"/>
  <c r="D3837" i="16"/>
  <c r="S3838" i="16"/>
  <c r="A3838" i="16"/>
  <c r="D3838" i="16" l="1"/>
  <c r="F3838" i="16"/>
  <c r="G3838" i="16"/>
  <c r="S3839" i="16"/>
  <c r="A3839" i="16"/>
  <c r="C296" i="14"/>
  <c r="C297" i="14"/>
  <c r="C298" i="14"/>
  <c r="C299" i="14"/>
  <c r="C300" i="14"/>
  <c r="C301" i="14"/>
  <c r="C302" i="14"/>
  <c r="C303" i="14"/>
  <c r="C304" i="14"/>
  <c r="C305" i="14"/>
  <c r="C306" i="14"/>
  <c r="C275" i="14"/>
  <c r="C276" i="14"/>
  <c r="C277" i="14"/>
  <c r="C278" i="14"/>
  <c r="C279" i="14"/>
  <c r="C280" i="14"/>
  <c r="C281" i="14"/>
  <c r="C282" i="14"/>
  <c r="C283" i="14"/>
  <c r="C284" i="14"/>
  <c r="C285" i="14"/>
  <c r="C286" i="14"/>
  <c r="C287" i="14"/>
  <c r="C288" i="14"/>
  <c r="C289" i="14"/>
  <c r="C290" i="14"/>
  <c r="C291" i="14"/>
  <c r="C292" i="14"/>
  <c r="C293" i="14"/>
  <c r="C294" i="14"/>
  <c r="C295" i="14"/>
  <c r="C274" i="14"/>
  <c r="C267" i="14"/>
  <c r="C268" i="14"/>
  <c r="C269" i="14"/>
  <c r="C270" i="14"/>
  <c r="C271" i="14"/>
  <c r="C272" i="14"/>
  <c r="C273" i="14"/>
  <c r="C255" i="14"/>
  <c r="C256" i="14"/>
  <c r="C257" i="14"/>
  <c r="C258" i="14"/>
  <c r="C259" i="14"/>
  <c r="C260" i="14"/>
  <c r="C261" i="14"/>
  <c r="C262" i="14"/>
  <c r="C263" i="14"/>
  <c r="C264" i="14"/>
  <c r="C265" i="14"/>
  <c r="C266" i="14"/>
  <c r="C242" i="14"/>
  <c r="C243" i="14"/>
  <c r="C244" i="14"/>
  <c r="C245" i="14"/>
  <c r="C246" i="14"/>
  <c r="C247" i="14"/>
  <c r="C248" i="14"/>
  <c r="C249" i="14"/>
  <c r="C250" i="14"/>
  <c r="C251" i="14"/>
  <c r="C252" i="14"/>
  <c r="C253" i="14"/>
  <c r="C254" i="14"/>
  <c r="C241" i="14"/>
  <c r="C239" i="14"/>
  <c r="C240" i="14"/>
  <c r="C234" i="14"/>
  <c r="C235" i="14"/>
  <c r="C236" i="14"/>
  <c r="C237" i="14"/>
  <c r="C23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08" i="14"/>
  <c r="C207"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175" i="14"/>
  <c r="C172" i="14"/>
  <c r="C173" i="14"/>
  <c r="C174"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42" i="14"/>
  <c r="C130" i="14"/>
  <c r="C131" i="14"/>
  <c r="C132" i="14"/>
  <c r="C133" i="14"/>
  <c r="C134" i="14"/>
  <c r="C135" i="14"/>
  <c r="C136" i="14"/>
  <c r="C137" i="14"/>
  <c r="C138" i="14"/>
  <c r="C139" i="14"/>
  <c r="C140" i="14"/>
  <c r="C141" i="14"/>
  <c r="C110" i="14"/>
  <c r="C111" i="14"/>
  <c r="C112" i="14"/>
  <c r="C113" i="14"/>
  <c r="C114" i="14"/>
  <c r="C115" i="14"/>
  <c r="C116" i="14"/>
  <c r="C117" i="14"/>
  <c r="C118" i="14"/>
  <c r="C119" i="14"/>
  <c r="C120" i="14"/>
  <c r="C121" i="14"/>
  <c r="C122" i="14"/>
  <c r="C123" i="14"/>
  <c r="C124" i="14"/>
  <c r="C125" i="14"/>
  <c r="C126" i="14"/>
  <c r="C127" i="14"/>
  <c r="C128" i="14"/>
  <c r="C129" i="14"/>
  <c r="C109" i="14"/>
  <c r="C108" i="14"/>
  <c r="C105" i="14"/>
  <c r="C106" i="14"/>
  <c r="C107" i="14"/>
  <c r="C101" i="14"/>
  <c r="C102" i="14"/>
  <c r="C103" i="14"/>
  <c r="C104" i="14"/>
  <c r="C77" i="14"/>
  <c r="C78" i="14"/>
  <c r="C79" i="14"/>
  <c r="C80" i="14"/>
  <c r="C81" i="14"/>
  <c r="C82" i="14"/>
  <c r="C83" i="14"/>
  <c r="C84" i="14"/>
  <c r="C85" i="14"/>
  <c r="C86" i="14"/>
  <c r="C87" i="14"/>
  <c r="C88" i="14"/>
  <c r="C89" i="14"/>
  <c r="C90" i="14"/>
  <c r="C91" i="14"/>
  <c r="C92" i="14"/>
  <c r="C93" i="14"/>
  <c r="C94" i="14"/>
  <c r="C95" i="14"/>
  <c r="C96" i="14"/>
  <c r="C97" i="14"/>
  <c r="C98" i="14"/>
  <c r="C99" i="14"/>
  <c r="C100" i="14"/>
  <c r="C76"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43" i="14"/>
  <c r="A3840" i="16" l="1"/>
  <c r="S3840" i="16"/>
  <c r="F3839" i="16"/>
  <c r="G3839" i="16"/>
  <c r="D3839" i="16"/>
  <c r="B54" i="13"/>
  <c r="B53" i="13"/>
  <c r="B52" i="13"/>
  <c r="B51" i="13"/>
  <c r="D48" i="13"/>
  <c r="J47" i="13" s="1"/>
  <c r="B47" i="13"/>
  <c r="B43" i="13"/>
  <c r="B42" i="13"/>
  <c r="B41" i="13"/>
  <c r="B40" i="13"/>
  <c r="D37" i="13"/>
  <c r="J36" i="13" s="1"/>
  <c r="B36" i="13"/>
  <c r="B32" i="13"/>
  <c r="B31" i="13"/>
  <c r="B30" i="13"/>
  <c r="B29" i="13"/>
  <c r="D26" i="13"/>
  <c r="H25" i="13"/>
  <c r="G25" i="13"/>
  <c r="B25" i="13"/>
  <c r="B21" i="13"/>
  <c r="B20" i="13"/>
  <c r="B19" i="13"/>
  <c r="B18" i="13"/>
  <c r="E21" i="13"/>
  <c r="M13" i="13"/>
  <c r="M12" i="13"/>
  <c r="D20" i="13"/>
  <c r="G20" i="13" s="1"/>
  <c r="E20" i="13"/>
  <c r="M10" i="13"/>
  <c r="M9" i="13"/>
  <c r="M8" i="13"/>
  <c r="M4" i="13"/>
  <c r="D3" i="13"/>
  <c r="S3841" i="16" l="1"/>
  <c r="A3841" i="16"/>
  <c r="G3840" i="16"/>
  <c r="D3840" i="16"/>
  <c r="F3840" i="16"/>
  <c r="F36" i="13"/>
  <c r="H20" i="13"/>
  <c r="D18" i="13"/>
  <c r="G18" i="13" s="1"/>
  <c r="C15" i="13"/>
  <c r="F47" i="13"/>
  <c r="D50" i="6"/>
  <c r="D38" i="6"/>
  <c r="D26" i="6"/>
  <c r="S3842" i="16" l="1"/>
  <c r="A3842" i="16"/>
  <c r="F3841" i="16"/>
  <c r="G3841" i="16"/>
  <c r="D3841" i="16"/>
  <c r="D19" i="13"/>
  <c r="G19" i="13" s="1"/>
  <c r="E19" i="13"/>
  <c r="H19" i="13" s="1"/>
  <c r="B142" i="3"/>
  <c r="B141" i="3"/>
  <c r="B140" i="3"/>
  <c r="B139" i="3"/>
  <c r="B138" i="3"/>
  <c r="B137" i="3"/>
  <c r="B136" i="3"/>
  <c r="B135" i="3"/>
  <c r="B134" i="3"/>
  <c r="F80" i="3"/>
  <c r="F79" i="3"/>
  <c r="M9" i="6"/>
  <c r="M7" i="6"/>
  <c r="D3842" i="16" l="1"/>
  <c r="G3842" i="16"/>
  <c r="F3842" i="16"/>
  <c r="S3843" i="16"/>
  <c r="A3843" i="16"/>
  <c r="AE7" i="8"/>
  <c r="AE2" i="8"/>
  <c r="AE6" i="8"/>
  <c r="AE4" i="8"/>
  <c r="AE3" i="8"/>
  <c r="AE5" i="8"/>
  <c r="D113" i="3"/>
  <c r="F3843" i="16" l="1"/>
  <c r="D3843" i="16"/>
  <c r="G3843" i="16"/>
  <c r="S3844" i="16"/>
  <c r="A3844" i="16"/>
  <c r="A42" i="16" l="1"/>
  <c r="S3845" i="16"/>
  <c r="A3845" i="16"/>
  <c r="G3844" i="16"/>
  <c r="D3844" i="16"/>
  <c r="F3844" i="16"/>
  <c r="C13" i="3"/>
  <c r="F25" i="3"/>
  <c r="C28" i="16" s="1"/>
  <c r="F47" i="3"/>
  <c r="C20" i="16" s="1"/>
  <c r="L3844" i="16" s="1"/>
  <c r="F38" i="3"/>
  <c r="C24" i="16" s="1"/>
  <c r="M3844" i="16" s="1"/>
  <c r="C2" i="6"/>
  <c r="M47" i="16" l="1"/>
  <c r="M44" i="16"/>
  <c r="M46" i="16"/>
  <c r="M45"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M502" i="16"/>
  <c r="M503" i="16"/>
  <c r="M504" i="16"/>
  <c r="M505" i="16"/>
  <c r="M506" i="16"/>
  <c r="M507" i="16"/>
  <c r="M508" i="16"/>
  <c r="M509" i="16"/>
  <c r="M510" i="16"/>
  <c r="M511" i="16"/>
  <c r="M512" i="16"/>
  <c r="M513" i="16"/>
  <c r="M514" i="16"/>
  <c r="M515" i="16"/>
  <c r="M516" i="16"/>
  <c r="M517" i="16"/>
  <c r="M518" i="16"/>
  <c r="M519" i="16"/>
  <c r="M520" i="16"/>
  <c r="M521" i="16"/>
  <c r="M522" i="16"/>
  <c r="M523" i="16"/>
  <c r="M524" i="16"/>
  <c r="M525" i="16"/>
  <c r="M526" i="16"/>
  <c r="M527" i="16"/>
  <c r="M528" i="16"/>
  <c r="M529" i="16"/>
  <c r="M530" i="16"/>
  <c r="M531" i="16"/>
  <c r="M532" i="16"/>
  <c r="M533" i="16"/>
  <c r="M534" i="16"/>
  <c r="M535" i="16"/>
  <c r="M536" i="16"/>
  <c r="M537" i="16"/>
  <c r="M538" i="16"/>
  <c r="M539" i="16"/>
  <c r="M540" i="16"/>
  <c r="M541" i="16"/>
  <c r="M542" i="16"/>
  <c r="M543" i="16"/>
  <c r="M544" i="16"/>
  <c r="M545" i="16"/>
  <c r="M546" i="16"/>
  <c r="M547" i="16"/>
  <c r="M548" i="16"/>
  <c r="M549" i="16"/>
  <c r="M550" i="16"/>
  <c r="M551" i="16"/>
  <c r="M552" i="16"/>
  <c r="M553" i="16"/>
  <c r="M554" i="16"/>
  <c r="M555" i="16"/>
  <c r="M556" i="16"/>
  <c r="M557" i="16"/>
  <c r="M558" i="16"/>
  <c r="M559" i="16"/>
  <c r="M560" i="16"/>
  <c r="M561" i="16"/>
  <c r="M562" i="16"/>
  <c r="M563" i="16"/>
  <c r="M564" i="16"/>
  <c r="M565" i="16"/>
  <c r="M566" i="16"/>
  <c r="M567" i="16"/>
  <c r="M568" i="16"/>
  <c r="M569" i="16"/>
  <c r="M570" i="16"/>
  <c r="M571" i="16"/>
  <c r="M572" i="16"/>
  <c r="M573" i="16"/>
  <c r="M574" i="16"/>
  <c r="M575" i="16"/>
  <c r="M576" i="16"/>
  <c r="M577" i="16"/>
  <c r="M578" i="16"/>
  <c r="M579" i="16"/>
  <c r="M580" i="16"/>
  <c r="M581" i="16"/>
  <c r="M582" i="16"/>
  <c r="M583" i="16"/>
  <c r="M584" i="16"/>
  <c r="M585" i="16"/>
  <c r="M586" i="16"/>
  <c r="M587" i="16"/>
  <c r="M588" i="16"/>
  <c r="M589" i="16"/>
  <c r="M590" i="16"/>
  <c r="M591" i="16"/>
  <c r="M592" i="16"/>
  <c r="M593" i="16"/>
  <c r="M594" i="16"/>
  <c r="M595" i="16"/>
  <c r="M596" i="16"/>
  <c r="M597" i="16"/>
  <c r="M598" i="16"/>
  <c r="M599" i="16"/>
  <c r="M600" i="16"/>
  <c r="M601" i="16"/>
  <c r="M602" i="16"/>
  <c r="M603" i="16"/>
  <c r="M604" i="16"/>
  <c r="M605" i="16"/>
  <c r="M606" i="16"/>
  <c r="M607" i="16"/>
  <c r="M608" i="16"/>
  <c r="M609" i="16"/>
  <c r="M610" i="16"/>
  <c r="M611" i="16"/>
  <c r="M612" i="16"/>
  <c r="M613" i="16"/>
  <c r="M614" i="16"/>
  <c r="M615" i="16"/>
  <c r="M616" i="16"/>
  <c r="M617" i="16"/>
  <c r="M618" i="16"/>
  <c r="M619" i="16"/>
  <c r="M620" i="16"/>
  <c r="M621" i="16"/>
  <c r="M622" i="16"/>
  <c r="M623" i="16"/>
  <c r="M624" i="16"/>
  <c r="M625" i="16"/>
  <c r="M626" i="16"/>
  <c r="M627" i="16"/>
  <c r="M628" i="16"/>
  <c r="M629" i="16"/>
  <c r="M630" i="16"/>
  <c r="M631" i="16"/>
  <c r="M632" i="16"/>
  <c r="M633" i="16"/>
  <c r="M634" i="16"/>
  <c r="M635" i="16"/>
  <c r="M636" i="16"/>
  <c r="M637" i="16"/>
  <c r="M638" i="16"/>
  <c r="M639" i="16"/>
  <c r="M640" i="16"/>
  <c r="M641" i="16"/>
  <c r="M642" i="16"/>
  <c r="M643" i="16"/>
  <c r="M644" i="16"/>
  <c r="M645" i="16"/>
  <c r="M646" i="16"/>
  <c r="M647" i="16"/>
  <c r="M648" i="16"/>
  <c r="M649" i="16"/>
  <c r="M650" i="16"/>
  <c r="M651" i="16"/>
  <c r="M652" i="16"/>
  <c r="M653" i="16"/>
  <c r="M654" i="16"/>
  <c r="M655" i="16"/>
  <c r="M656" i="16"/>
  <c r="M657" i="16"/>
  <c r="M658" i="16"/>
  <c r="M659" i="16"/>
  <c r="M660" i="16"/>
  <c r="M661" i="16"/>
  <c r="M662" i="16"/>
  <c r="M663" i="16"/>
  <c r="M664" i="16"/>
  <c r="M665" i="16"/>
  <c r="M666" i="16"/>
  <c r="M667" i="16"/>
  <c r="M668" i="16"/>
  <c r="M669" i="16"/>
  <c r="M670" i="16"/>
  <c r="M671" i="16"/>
  <c r="M672" i="16"/>
  <c r="M673" i="16"/>
  <c r="M674" i="16"/>
  <c r="M675" i="16"/>
  <c r="M676" i="16"/>
  <c r="M677" i="16"/>
  <c r="M678" i="16"/>
  <c r="M679" i="16"/>
  <c r="M680" i="16"/>
  <c r="M681" i="16"/>
  <c r="M682" i="16"/>
  <c r="M683" i="16"/>
  <c r="M684" i="16"/>
  <c r="M685" i="16"/>
  <c r="M686" i="16"/>
  <c r="M687" i="16"/>
  <c r="M688" i="16"/>
  <c r="M689" i="16"/>
  <c r="M690" i="16"/>
  <c r="M691" i="16"/>
  <c r="M692" i="16"/>
  <c r="M693" i="16"/>
  <c r="M694" i="16"/>
  <c r="M695" i="16"/>
  <c r="M696" i="16"/>
  <c r="M697" i="16"/>
  <c r="M698" i="16"/>
  <c r="M699" i="16"/>
  <c r="M700" i="16"/>
  <c r="M701" i="16"/>
  <c r="M702" i="16"/>
  <c r="M703" i="16"/>
  <c r="M704" i="16"/>
  <c r="M705" i="16"/>
  <c r="M706" i="16"/>
  <c r="M707" i="16"/>
  <c r="M708" i="16"/>
  <c r="M709" i="16"/>
  <c r="M710" i="16"/>
  <c r="M711" i="16"/>
  <c r="M712" i="16"/>
  <c r="M713" i="16"/>
  <c r="M714" i="16"/>
  <c r="M715" i="16"/>
  <c r="M716" i="16"/>
  <c r="M717" i="16"/>
  <c r="M718" i="16"/>
  <c r="M719" i="16"/>
  <c r="M720" i="16"/>
  <c r="M721" i="16"/>
  <c r="M722" i="16"/>
  <c r="M723" i="16"/>
  <c r="M724" i="16"/>
  <c r="M725" i="16"/>
  <c r="M726" i="16"/>
  <c r="M727" i="16"/>
  <c r="M728" i="16"/>
  <c r="M729" i="16"/>
  <c r="M730" i="16"/>
  <c r="M731" i="16"/>
  <c r="M732" i="16"/>
  <c r="M733" i="16"/>
  <c r="M734" i="16"/>
  <c r="M735" i="16"/>
  <c r="M736" i="16"/>
  <c r="M737" i="16"/>
  <c r="M738" i="16"/>
  <c r="M739" i="16"/>
  <c r="M740" i="16"/>
  <c r="M741" i="16"/>
  <c r="M742" i="16"/>
  <c r="M743" i="16"/>
  <c r="M744" i="16"/>
  <c r="M745" i="16"/>
  <c r="M746" i="16"/>
  <c r="M747" i="16"/>
  <c r="M748" i="16"/>
  <c r="M749" i="16"/>
  <c r="M750" i="16"/>
  <c r="M751" i="16"/>
  <c r="M752" i="16"/>
  <c r="M753" i="16"/>
  <c r="M754" i="16"/>
  <c r="M755" i="16"/>
  <c r="M756" i="16"/>
  <c r="M757" i="16"/>
  <c r="M758" i="16"/>
  <c r="M759" i="16"/>
  <c r="M760" i="16"/>
  <c r="M761" i="16"/>
  <c r="M762" i="16"/>
  <c r="M763" i="16"/>
  <c r="M764" i="16"/>
  <c r="M765" i="16"/>
  <c r="M766" i="16"/>
  <c r="M767" i="16"/>
  <c r="M768" i="16"/>
  <c r="M769" i="16"/>
  <c r="M770" i="16"/>
  <c r="M771" i="16"/>
  <c r="M772" i="16"/>
  <c r="M773" i="16"/>
  <c r="M774" i="16"/>
  <c r="M775" i="16"/>
  <c r="M776" i="16"/>
  <c r="M777" i="16"/>
  <c r="M778" i="16"/>
  <c r="M779" i="16"/>
  <c r="M780" i="16"/>
  <c r="M781" i="16"/>
  <c r="M782" i="16"/>
  <c r="M783" i="16"/>
  <c r="M784" i="16"/>
  <c r="M785" i="16"/>
  <c r="M786" i="16"/>
  <c r="M787" i="16"/>
  <c r="M788" i="16"/>
  <c r="M789" i="16"/>
  <c r="M790" i="16"/>
  <c r="M791" i="16"/>
  <c r="M792" i="16"/>
  <c r="M793" i="16"/>
  <c r="M794" i="16"/>
  <c r="M795" i="16"/>
  <c r="M796" i="16"/>
  <c r="M797" i="16"/>
  <c r="M798" i="16"/>
  <c r="M799" i="16"/>
  <c r="M800" i="16"/>
  <c r="M801" i="16"/>
  <c r="M802" i="16"/>
  <c r="M803" i="16"/>
  <c r="M804" i="16"/>
  <c r="M805" i="16"/>
  <c r="M806" i="16"/>
  <c r="M807" i="16"/>
  <c r="M808" i="16"/>
  <c r="M809" i="16"/>
  <c r="M810" i="16"/>
  <c r="M811" i="16"/>
  <c r="M812" i="16"/>
  <c r="M813" i="16"/>
  <c r="M814" i="16"/>
  <c r="M815" i="16"/>
  <c r="M816" i="16"/>
  <c r="M817" i="16"/>
  <c r="M818" i="16"/>
  <c r="M819" i="16"/>
  <c r="M820" i="16"/>
  <c r="M821" i="16"/>
  <c r="M822" i="16"/>
  <c r="M823" i="16"/>
  <c r="M824" i="16"/>
  <c r="M825" i="16"/>
  <c r="M826" i="16"/>
  <c r="M827" i="16"/>
  <c r="M828" i="16"/>
  <c r="M829" i="16"/>
  <c r="M830" i="16"/>
  <c r="M831" i="16"/>
  <c r="M832" i="16"/>
  <c r="M833" i="16"/>
  <c r="M834" i="16"/>
  <c r="M835" i="16"/>
  <c r="M836" i="16"/>
  <c r="M837" i="16"/>
  <c r="M838" i="16"/>
  <c r="M839" i="16"/>
  <c r="M840" i="16"/>
  <c r="M841" i="16"/>
  <c r="M842" i="16"/>
  <c r="M843" i="16"/>
  <c r="M844" i="16"/>
  <c r="M845" i="16"/>
  <c r="M846" i="16"/>
  <c r="M847" i="16"/>
  <c r="M848" i="16"/>
  <c r="M849" i="16"/>
  <c r="M850" i="16"/>
  <c r="M851" i="16"/>
  <c r="M852" i="16"/>
  <c r="M853" i="16"/>
  <c r="M854" i="16"/>
  <c r="M855" i="16"/>
  <c r="M856" i="16"/>
  <c r="M857" i="16"/>
  <c r="M858" i="16"/>
  <c r="M859" i="16"/>
  <c r="M860" i="16"/>
  <c r="M861" i="16"/>
  <c r="M862" i="16"/>
  <c r="M863" i="16"/>
  <c r="M864" i="16"/>
  <c r="M865" i="16"/>
  <c r="M866" i="16"/>
  <c r="M867" i="16"/>
  <c r="M868" i="16"/>
  <c r="M869" i="16"/>
  <c r="M870" i="16"/>
  <c r="M871" i="16"/>
  <c r="M872" i="16"/>
  <c r="M873" i="16"/>
  <c r="M874" i="16"/>
  <c r="M875" i="16"/>
  <c r="M876" i="16"/>
  <c r="M877" i="16"/>
  <c r="M878" i="16"/>
  <c r="M879" i="16"/>
  <c r="M880" i="16"/>
  <c r="M881" i="16"/>
  <c r="M882" i="16"/>
  <c r="M883" i="16"/>
  <c r="M884" i="16"/>
  <c r="M885" i="16"/>
  <c r="M886" i="16"/>
  <c r="M887" i="16"/>
  <c r="M888" i="16"/>
  <c r="M889" i="16"/>
  <c r="M890" i="16"/>
  <c r="M891" i="16"/>
  <c r="M892" i="16"/>
  <c r="M893" i="16"/>
  <c r="M894" i="16"/>
  <c r="M895" i="16"/>
  <c r="M896" i="16"/>
  <c r="M897" i="16"/>
  <c r="M898" i="16"/>
  <c r="M899" i="16"/>
  <c r="M900" i="16"/>
  <c r="M901" i="16"/>
  <c r="M902" i="16"/>
  <c r="M903" i="16"/>
  <c r="M904" i="16"/>
  <c r="M905" i="16"/>
  <c r="M906" i="16"/>
  <c r="M907" i="16"/>
  <c r="M908" i="16"/>
  <c r="M909" i="16"/>
  <c r="M910" i="16"/>
  <c r="M911" i="16"/>
  <c r="M912" i="16"/>
  <c r="M913" i="16"/>
  <c r="M914" i="16"/>
  <c r="M915" i="16"/>
  <c r="M916" i="16"/>
  <c r="M917" i="16"/>
  <c r="M918" i="16"/>
  <c r="M919" i="16"/>
  <c r="M920" i="16"/>
  <c r="M921" i="16"/>
  <c r="M922" i="16"/>
  <c r="M923" i="16"/>
  <c r="M924" i="16"/>
  <c r="M925" i="16"/>
  <c r="M926" i="16"/>
  <c r="M927" i="16"/>
  <c r="M928" i="16"/>
  <c r="M929" i="16"/>
  <c r="M930" i="16"/>
  <c r="M931" i="16"/>
  <c r="M932" i="16"/>
  <c r="M933" i="16"/>
  <c r="M934" i="16"/>
  <c r="M935" i="16"/>
  <c r="M936" i="16"/>
  <c r="M937" i="16"/>
  <c r="M938" i="16"/>
  <c r="M939" i="16"/>
  <c r="M940" i="16"/>
  <c r="M941" i="16"/>
  <c r="M942" i="16"/>
  <c r="M943" i="16"/>
  <c r="M944" i="16"/>
  <c r="M945" i="16"/>
  <c r="M946" i="16"/>
  <c r="M947" i="16"/>
  <c r="M948" i="16"/>
  <c r="M949" i="16"/>
  <c r="M950" i="16"/>
  <c r="M951" i="16"/>
  <c r="M952" i="16"/>
  <c r="M953" i="16"/>
  <c r="M954" i="16"/>
  <c r="M955" i="16"/>
  <c r="M956" i="16"/>
  <c r="M957" i="16"/>
  <c r="M958" i="16"/>
  <c r="M959" i="16"/>
  <c r="M960" i="16"/>
  <c r="M961" i="16"/>
  <c r="M962" i="16"/>
  <c r="M963" i="16"/>
  <c r="M964" i="16"/>
  <c r="M965" i="16"/>
  <c r="M966" i="16"/>
  <c r="M967" i="16"/>
  <c r="M968" i="16"/>
  <c r="M969" i="16"/>
  <c r="M970" i="16"/>
  <c r="M971" i="16"/>
  <c r="M972" i="16"/>
  <c r="M973" i="16"/>
  <c r="M974" i="16"/>
  <c r="M975" i="16"/>
  <c r="M976" i="16"/>
  <c r="M977" i="16"/>
  <c r="M978" i="16"/>
  <c r="M979" i="16"/>
  <c r="M980" i="16"/>
  <c r="M981" i="16"/>
  <c r="M982" i="16"/>
  <c r="M983" i="16"/>
  <c r="M984" i="16"/>
  <c r="M985" i="16"/>
  <c r="M986" i="16"/>
  <c r="M987" i="16"/>
  <c r="M988" i="16"/>
  <c r="M989" i="16"/>
  <c r="M990" i="16"/>
  <c r="M991" i="16"/>
  <c r="M992" i="16"/>
  <c r="M993" i="16"/>
  <c r="M994" i="16"/>
  <c r="M995" i="16"/>
  <c r="M996" i="16"/>
  <c r="M997" i="16"/>
  <c r="M998" i="16"/>
  <c r="M999" i="16"/>
  <c r="M1000" i="16"/>
  <c r="M1001" i="16"/>
  <c r="M1002" i="16"/>
  <c r="M1003" i="16"/>
  <c r="M1004" i="16"/>
  <c r="M1005" i="16"/>
  <c r="M1006" i="16"/>
  <c r="M1007" i="16"/>
  <c r="M1008" i="16"/>
  <c r="M1009" i="16"/>
  <c r="M1010" i="16"/>
  <c r="M1011" i="16"/>
  <c r="M1012" i="16"/>
  <c r="M1013" i="16"/>
  <c r="M1014" i="16"/>
  <c r="M1015" i="16"/>
  <c r="M1016" i="16"/>
  <c r="M1017" i="16"/>
  <c r="M1018" i="16"/>
  <c r="M1019" i="16"/>
  <c r="M1020" i="16"/>
  <c r="M1021" i="16"/>
  <c r="M1022" i="16"/>
  <c r="M1023" i="16"/>
  <c r="M1024" i="16"/>
  <c r="M1025" i="16"/>
  <c r="M1026" i="16"/>
  <c r="M1027" i="16"/>
  <c r="M1028" i="16"/>
  <c r="M1029" i="16"/>
  <c r="M1030" i="16"/>
  <c r="M1031" i="16"/>
  <c r="M1032" i="16"/>
  <c r="M1033" i="16"/>
  <c r="M1034" i="16"/>
  <c r="M1035" i="16"/>
  <c r="M1036" i="16"/>
  <c r="M1037" i="16"/>
  <c r="M1038" i="16"/>
  <c r="M1039" i="16"/>
  <c r="M1040" i="16"/>
  <c r="M1041" i="16"/>
  <c r="M1042" i="16"/>
  <c r="M1043" i="16"/>
  <c r="M1044" i="16"/>
  <c r="M1045" i="16"/>
  <c r="M1046" i="16"/>
  <c r="M1047" i="16"/>
  <c r="M1048" i="16"/>
  <c r="M1049" i="16"/>
  <c r="M1050" i="16"/>
  <c r="M1051" i="16"/>
  <c r="M1052" i="16"/>
  <c r="M1053" i="16"/>
  <c r="M1054" i="16"/>
  <c r="M1055" i="16"/>
  <c r="M1056" i="16"/>
  <c r="M1057" i="16"/>
  <c r="M1058" i="16"/>
  <c r="M1059" i="16"/>
  <c r="M1060" i="16"/>
  <c r="M1061" i="16"/>
  <c r="M1062" i="16"/>
  <c r="M1063" i="16"/>
  <c r="M1064" i="16"/>
  <c r="M1065" i="16"/>
  <c r="M1066" i="16"/>
  <c r="M1067" i="16"/>
  <c r="M1068" i="16"/>
  <c r="M1069" i="16"/>
  <c r="M1070" i="16"/>
  <c r="M1071" i="16"/>
  <c r="M1072" i="16"/>
  <c r="M1073" i="16"/>
  <c r="M1074" i="16"/>
  <c r="M1075" i="16"/>
  <c r="M1076" i="16"/>
  <c r="M1077" i="16"/>
  <c r="M1078" i="16"/>
  <c r="M1079" i="16"/>
  <c r="M1080" i="16"/>
  <c r="M1081" i="16"/>
  <c r="M1082" i="16"/>
  <c r="M1083" i="16"/>
  <c r="M1084" i="16"/>
  <c r="M1085" i="16"/>
  <c r="M1086" i="16"/>
  <c r="M1087" i="16"/>
  <c r="M1088" i="16"/>
  <c r="M1089" i="16"/>
  <c r="M1090" i="16"/>
  <c r="M1091" i="16"/>
  <c r="M1092" i="16"/>
  <c r="M1093" i="16"/>
  <c r="M1094" i="16"/>
  <c r="M1095" i="16"/>
  <c r="M1096" i="16"/>
  <c r="M1097" i="16"/>
  <c r="M1098" i="16"/>
  <c r="M1099" i="16"/>
  <c r="M1100" i="16"/>
  <c r="M1101" i="16"/>
  <c r="M1102" i="16"/>
  <c r="M1103" i="16"/>
  <c r="M1104" i="16"/>
  <c r="M1105" i="16"/>
  <c r="M1106" i="16"/>
  <c r="M1107" i="16"/>
  <c r="M1108" i="16"/>
  <c r="M1109" i="16"/>
  <c r="M1110" i="16"/>
  <c r="M1111" i="16"/>
  <c r="M1112" i="16"/>
  <c r="M1113" i="16"/>
  <c r="M1114" i="16"/>
  <c r="M1115" i="16"/>
  <c r="M1116" i="16"/>
  <c r="M1117" i="16"/>
  <c r="M1118" i="16"/>
  <c r="M1119" i="16"/>
  <c r="M1120" i="16"/>
  <c r="M1121" i="16"/>
  <c r="M1122" i="16"/>
  <c r="M1123" i="16"/>
  <c r="M1124" i="16"/>
  <c r="M1125" i="16"/>
  <c r="M1126" i="16"/>
  <c r="M1127" i="16"/>
  <c r="M1128" i="16"/>
  <c r="M1129" i="16"/>
  <c r="M1130" i="16"/>
  <c r="M1131" i="16"/>
  <c r="M1132" i="16"/>
  <c r="M1133" i="16"/>
  <c r="M1134" i="16"/>
  <c r="M1135" i="16"/>
  <c r="M1136" i="16"/>
  <c r="M1137" i="16"/>
  <c r="M1138" i="16"/>
  <c r="M1139" i="16"/>
  <c r="M1140" i="16"/>
  <c r="M1141" i="16"/>
  <c r="M1142" i="16"/>
  <c r="M1143" i="16"/>
  <c r="M1144" i="16"/>
  <c r="M1145" i="16"/>
  <c r="M1146" i="16"/>
  <c r="M1147" i="16"/>
  <c r="M1148" i="16"/>
  <c r="M1149" i="16"/>
  <c r="M1150" i="16"/>
  <c r="M1151" i="16"/>
  <c r="M1152" i="16"/>
  <c r="M1153" i="16"/>
  <c r="M1154" i="16"/>
  <c r="M1155" i="16"/>
  <c r="M1156" i="16"/>
  <c r="M1157" i="16"/>
  <c r="M1158" i="16"/>
  <c r="M1159" i="16"/>
  <c r="M1160" i="16"/>
  <c r="M1161" i="16"/>
  <c r="M1162" i="16"/>
  <c r="M1163" i="16"/>
  <c r="M1164" i="16"/>
  <c r="M1165" i="16"/>
  <c r="M1166" i="16"/>
  <c r="M1167" i="16"/>
  <c r="M1168" i="16"/>
  <c r="M1169" i="16"/>
  <c r="M1170" i="16"/>
  <c r="M1171" i="16"/>
  <c r="M1172" i="16"/>
  <c r="M1173" i="16"/>
  <c r="M1174" i="16"/>
  <c r="M1175" i="16"/>
  <c r="M1176" i="16"/>
  <c r="M1177" i="16"/>
  <c r="M1178" i="16"/>
  <c r="M1179" i="16"/>
  <c r="M1180" i="16"/>
  <c r="M1181" i="16"/>
  <c r="M1182" i="16"/>
  <c r="M1183" i="16"/>
  <c r="M1184" i="16"/>
  <c r="M1185" i="16"/>
  <c r="M1186" i="16"/>
  <c r="M1187" i="16"/>
  <c r="M1188" i="16"/>
  <c r="M1189" i="16"/>
  <c r="M1190" i="16"/>
  <c r="M1191" i="16"/>
  <c r="M1192" i="16"/>
  <c r="M1193" i="16"/>
  <c r="M1194" i="16"/>
  <c r="M1195" i="16"/>
  <c r="M1196" i="16"/>
  <c r="M1197" i="16"/>
  <c r="M1198" i="16"/>
  <c r="M1199" i="16"/>
  <c r="M1200" i="16"/>
  <c r="M1201" i="16"/>
  <c r="M1202" i="16"/>
  <c r="M1203" i="16"/>
  <c r="M1204" i="16"/>
  <c r="M1205" i="16"/>
  <c r="M1206" i="16"/>
  <c r="M1207" i="16"/>
  <c r="M1208" i="16"/>
  <c r="M1209" i="16"/>
  <c r="M1210" i="16"/>
  <c r="M1211" i="16"/>
  <c r="M1212" i="16"/>
  <c r="M1213" i="16"/>
  <c r="M1214" i="16"/>
  <c r="M1215" i="16"/>
  <c r="M1216" i="16"/>
  <c r="M1217" i="16"/>
  <c r="M1218" i="16"/>
  <c r="M1219" i="16"/>
  <c r="M1220" i="16"/>
  <c r="M1221" i="16"/>
  <c r="M1222" i="16"/>
  <c r="M1223" i="16"/>
  <c r="M1224" i="16"/>
  <c r="M1225" i="16"/>
  <c r="M1226" i="16"/>
  <c r="M1227" i="16"/>
  <c r="M1228" i="16"/>
  <c r="M1229" i="16"/>
  <c r="M1230" i="16"/>
  <c r="M1231" i="16"/>
  <c r="M1232" i="16"/>
  <c r="M1233" i="16"/>
  <c r="M1234" i="16"/>
  <c r="M1235" i="16"/>
  <c r="M1236" i="16"/>
  <c r="M1237" i="16"/>
  <c r="M1238" i="16"/>
  <c r="M1239" i="16"/>
  <c r="M1240" i="16"/>
  <c r="M1241" i="16"/>
  <c r="M1242" i="16"/>
  <c r="M1243" i="16"/>
  <c r="M1244" i="16"/>
  <c r="M1245" i="16"/>
  <c r="M1246" i="16"/>
  <c r="M1247" i="16"/>
  <c r="M1248" i="16"/>
  <c r="M1249" i="16"/>
  <c r="M1250" i="16"/>
  <c r="M1251" i="16"/>
  <c r="M1252" i="16"/>
  <c r="M1253" i="16"/>
  <c r="M1254" i="16"/>
  <c r="M1255" i="16"/>
  <c r="M1256" i="16"/>
  <c r="M1257" i="16"/>
  <c r="M1258" i="16"/>
  <c r="M1259" i="16"/>
  <c r="M1260" i="16"/>
  <c r="M1261" i="16"/>
  <c r="M1262" i="16"/>
  <c r="M1263" i="16"/>
  <c r="M1264" i="16"/>
  <c r="M1265" i="16"/>
  <c r="M1266" i="16"/>
  <c r="M1267" i="16"/>
  <c r="M1268" i="16"/>
  <c r="M1269" i="16"/>
  <c r="M1270" i="16"/>
  <c r="M1271" i="16"/>
  <c r="M1272" i="16"/>
  <c r="M1273" i="16"/>
  <c r="M1274" i="16"/>
  <c r="M1275" i="16"/>
  <c r="M1276" i="16"/>
  <c r="M1277" i="16"/>
  <c r="M1278" i="16"/>
  <c r="M1279" i="16"/>
  <c r="M1280" i="16"/>
  <c r="M1281" i="16"/>
  <c r="M1282" i="16"/>
  <c r="M1283" i="16"/>
  <c r="M1284" i="16"/>
  <c r="M1285" i="16"/>
  <c r="M1286" i="16"/>
  <c r="M1287" i="16"/>
  <c r="M1288" i="16"/>
  <c r="M1289" i="16"/>
  <c r="M1290" i="16"/>
  <c r="M1291" i="16"/>
  <c r="M1292" i="16"/>
  <c r="M1293" i="16"/>
  <c r="M1294" i="16"/>
  <c r="M1295" i="16"/>
  <c r="M1296" i="16"/>
  <c r="M1297" i="16"/>
  <c r="M1298" i="16"/>
  <c r="M1299" i="16"/>
  <c r="M1300" i="16"/>
  <c r="M1301" i="16"/>
  <c r="M1302" i="16"/>
  <c r="M1303" i="16"/>
  <c r="M1304" i="16"/>
  <c r="M1305" i="16"/>
  <c r="M1306" i="16"/>
  <c r="M1307" i="16"/>
  <c r="M1308" i="16"/>
  <c r="M1309" i="16"/>
  <c r="M1310" i="16"/>
  <c r="M1311" i="16"/>
  <c r="M1312" i="16"/>
  <c r="M1313" i="16"/>
  <c r="M1314" i="16"/>
  <c r="M1315" i="16"/>
  <c r="M1316" i="16"/>
  <c r="M1317" i="16"/>
  <c r="M1318" i="16"/>
  <c r="M1319" i="16"/>
  <c r="M1320" i="16"/>
  <c r="M1321" i="16"/>
  <c r="M1322" i="16"/>
  <c r="M1323" i="16"/>
  <c r="M1324" i="16"/>
  <c r="M1325" i="16"/>
  <c r="M1326" i="16"/>
  <c r="M1327" i="16"/>
  <c r="M1328" i="16"/>
  <c r="M1329" i="16"/>
  <c r="M1330" i="16"/>
  <c r="M1331" i="16"/>
  <c r="M1332" i="16"/>
  <c r="M1333" i="16"/>
  <c r="M1334" i="16"/>
  <c r="M1335" i="16"/>
  <c r="M1336" i="16"/>
  <c r="M1337" i="16"/>
  <c r="M1338" i="16"/>
  <c r="M1339" i="16"/>
  <c r="M1340" i="16"/>
  <c r="M1341" i="16"/>
  <c r="M1342" i="16"/>
  <c r="M1343" i="16"/>
  <c r="M1344" i="16"/>
  <c r="M1345" i="16"/>
  <c r="M1346" i="16"/>
  <c r="M1347" i="16"/>
  <c r="M1348" i="16"/>
  <c r="M1349" i="16"/>
  <c r="M1350" i="16"/>
  <c r="M1351" i="16"/>
  <c r="M1352" i="16"/>
  <c r="M1353" i="16"/>
  <c r="M1354" i="16"/>
  <c r="M1355" i="16"/>
  <c r="M1356" i="16"/>
  <c r="M1357" i="16"/>
  <c r="M1358" i="16"/>
  <c r="M1359" i="16"/>
  <c r="M1360" i="16"/>
  <c r="M1361" i="16"/>
  <c r="M1362" i="16"/>
  <c r="M1363" i="16"/>
  <c r="M1364" i="16"/>
  <c r="M1365" i="16"/>
  <c r="M1366" i="16"/>
  <c r="M1367" i="16"/>
  <c r="M1368" i="16"/>
  <c r="M1369" i="16"/>
  <c r="M1370" i="16"/>
  <c r="M1371" i="16"/>
  <c r="M1372" i="16"/>
  <c r="M1373" i="16"/>
  <c r="M1374" i="16"/>
  <c r="M1375" i="16"/>
  <c r="M1376" i="16"/>
  <c r="M1377" i="16"/>
  <c r="M1378" i="16"/>
  <c r="M1379" i="16"/>
  <c r="M1380" i="16"/>
  <c r="M1381" i="16"/>
  <c r="M1382" i="16"/>
  <c r="M1383" i="16"/>
  <c r="M1384" i="16"/>
  <c r="M1385" i="16"/>
  <c r="M1386" i="16"/>
  <c r="M1387" i="16"/>
  <c r="M1388" i="16"/>
  <c r="M1389" i="16"/>
  <c r="M1390" i="16"/>
  <c r="M1391" i="16"/>
  <c r="M1392" i="16"/>
  <c r="M1393" i="16"/>
  <c r="M1394" i="16"/>
  <c r="M1395" i="16"/>
  <c r="M1396" i="16"/>
  <c r="M1397" i="16"/>
  <c r="M1398" i="16"/>
  <c r="M1399" i="16"/>
  <c r="M1400" i="16"/>
  <c r="M1401" i="16"/>
  <c r="M1402" i="16"/>
  <c r="M1403" i="16"/>
  <c r="M1404" i="16"/>
  <c r="M1405" i="16"/>
  <c r="M1406" i="16"/>
  <c r="M1407" i="16"/>
  <c r="M1408" i="16"/>
  <c r="M1409" i="16"/>
  <c r="M1410" i="16"/>
  <c r="M1411" i="16"/>
  <c r="M1412" i="16"/>
  <c r="M1413" i="16"/>
  <c r="M1414" i="16"/>
  <c r="M1415" i="16"/>
  <c r="M1416" i="16"/>
  <c r="M1417" i="16"/>
  <c r="M1418" i="16"/>
  <c r="M1419" i="16"/>
  <c r="M1420" i="16"/>
  <c r="M1421" i="16"/>
  <c r="M1422" i="16"/>
  <c r="M1423" i="16"/>
  <c r="M1424" i="16"/>
  <c r="M1425" i="16"/>
  <c r="M1426" i="16"/>
  <c r="M1427" i="16"/>
  <c r="M1428" i="16"/>
  <c r="M1429" i="16"/>
  <c r="M1430" i="16"/>
  <c r="M1431" i="16"/>
  <c r="M1432" i="16"/>
  <c r="M1433" i="16"/>
  <c r="M1434" i="16"/>
  <c r="M1435" i="16"/>
  <c r="M1436" i="16"/>
  <c r="M1437" i="16"/>
  <c r="M1438" i="16"/>
  <c r="M1439" i="16"/>
  <c r="M1440" i="16"/>
  <c r="M1441" i="16"/>
  <c r="M1442" i="16"/>
  <c r="M1443" i="16"/>
  <c r="M1444" i="16"/>
  <c r="M1445" i="16"/>
  <c r="M1446" i="16"/>
  <c r="M1447" i="16"/>
  <c r="M1448" i="16"/>
  <c r="M1449" i="16"/>
  <c r="M1450" i="16"/>
  <c r="M1451" i="16"/>
  <c r="M1452" i="16"/>
  <c r="M1453" i="16"/>
  <c r="M1454" i="16"/>
  <c r="M1455" i="16"/>
  <c r="M1456" i="16"/>
  <c r="M1457" i="16"/>
  <c r="M1458" i="16"/>
  <c r="M1459" i="16"/>
  <c r="M1460" i="16"/>
  <c r="M1461" i="16"/>
  <c r="M1462" i="16"/>
  <c r="M1463" i="16"/>
  <c r="M1464" i="16"/>
  <c r="M1465" i="16"/>
  <c r="M1466" i="16"/>
  <c r="M1467" i="16"/>
  <c r="M1468" i="16"/>
  <c r="M1469" i="16"/>
  <c r="M1470" i="16"/>
  <c r="M1471" i="16"/>
  <c r="M1472" i="16"/>
  <c r="M1473" i="16"/>
  <c r="M1474" i="16"/>
  <c r="M1475" i="16"/>
  <c r="M1476" i="16"/>
  <c r="M1477" i="16"/>
  <c r="M1478" i="16"/>
  <c r="M1479" i="16"/>
  <c r="M1480" i="16"/>
  <c r="M1481" i="16"/>
  <c r="M1482" i="16"/>
  <c r="M1483" i="16"/>
  <c r="M1484" i="16"/>
  <c r="M1485" i="16"/>
  <c r="M1486" i="16"/>
  <c r="M1487" i="16"/>
  <c r="M1488" i="16"/>
  <c r="M1489" i="16"/>
  <c r="M1490" i="16"/>
  <c r="M1491" i="16"/>
  <c r="M1492" i="16"/>
  <c r="M1493" i="16"/>
  <c r="M1494" i="16"/>
  <c r="M1495" i="16"/>
  <c r="M1496" i="16"/>
  <c r="M1497" i="16"/>
  <c r="M1498" i="16"/>
  <c r="M1499" i="16"/>
  <c r="M1500" i="16"/>
  <c r="M1501" i="16"/>
  <c r="M1502" i="16"/>
  <c r="M1503" i="16"/>
  <c r="M1504" i="16"/>
  <c r="M1505" i="16"/>
  <c r="M1506" i="16"/>
  <c r="M1507" i="16"/>
  <c r="M1508" i="16"/>
  <c r="M1509" i="16"/>
  <c r="M1510" i="16"/>
  <c r="M1511" i="16"/>
  <c r="M1512" i="16"/>
  <c r="M1513" i="16"/>
  <c r="M1514" i="16"/>
  <c r="M1515" i="16"/>
  <c r="M1516" i="16"/>
  <c r="M1517" i="16"/>
  <c r="M1518" i="16"/>
  <c r="M1519" i="16"/>
  <c r="M1520" i="16"/>
  <c r="M1521" i="16"/>
  <c r="M1522" i="16"/>
  <c r="M1523" i="16"/>
  <c r="M1524" i="16"/>
  <c r="M1525" i="16"/>
  <c r="M1526" i="16"/>
  <c r="M1527" i="16"/>
  <c r="M1528" i="16"/>
  <c r="M1529" i="16"/>
  <c r="M1530" i="16"/>
  <c r="M1531" i="16"/>
  <c r="M1532" i="16"/>
  <c r="M1533" i="16"/>
  <c r="M1534" i="16"/>
  <c r="M1535" i="16"/>
  <c r="M1536" i="16"/>
  <c r="M1537" i="16"/>
  <c r="M1538" i="16"/>
  <c r="M1539" i="16"/>
  <c r="M1540" i="16"/>
  <c r="M1541" i="16"/>
  <c r="M1542" i="16"/>
  <c r="M1543" i="16"/>
  <c r="M1544" i="16"/>
  <c r="M1545" i="16"/>
  <c r="M1546" i="16"/>
  <c r="M1547" i="16"/>
  <c r="M1548" i="16"/>
  <c r="M1549" i="16"/>
  <c r="M1550" i="16"/>
  <c r="M1551" i="16"/>
  <c r="M1552" i="16"/>
  <c r="M1553" i="16"/>
  <c r="M1554" i="16"/>
  <c r="M1555" i="16"/>
  <c r="M1556" i="16"/>
  <c r="M1557" i="16"/>
  <c r="M1558" i="16"/>
  <c r="M1559" i="16"/>
  <c r="M1560" i="16"/>
  <c r="M1561" i="16"/>
  <c r="M1562" i="16"/>
  <c r="M1563" i="16"/>
  <c r="M1564" i="16"/>
  <c r="M1565" i="16"/>
  <c r="M1566" i="16"/>
  <c r="M1567" i="16"/>
  <c r="M1568" i="16"/>
  <c r="M1569" i="16"/>
  <c r="M1570" i="16"/>
  <c r="M1571" i="16"/>
  <c r="M1572" i="16"/>
  <c r="M1573" i="16"/>
  <c r="M1574" i="16"/>
  <c r="M1575" i="16"/>
  <c r="M1576" i="16"/>
  <c r="M1577" i="16"/>
  <c r="M1578" i="16"/>
  <c r="M1579" i="16"/>
  <c r="M1580" i="16"/>
  <c r="M1581" i="16"/>
  <c r="M1582" i="16"/>
  <c r="M1583" i="16"/>
  <c r="M1584" i="16"/>
  <c r="M1585" i="16"/>
  <c r="M1586" i="16"/>
  <c r="M1587" i="16"/>
  <c r="M1588" i="16"/>
  <c r="M1589" i="16"/>
  <c r="M1590" i="16"/>
  <c r="M1591" i="16"/>
  <c r="M1592" i="16"/>
  <c r="M1593" i="16"/>
  <c r="M1594" i="16"/>
  <c r="M1595" i="16"/>
  <c r="M1596" i="16"/>
  <c r="M1597" i="16"/>
  <c r="M1598" i="16"/>
  <c r="M1599" i="16"/>
  <c r="M1600" i="16"/>
  <c r="M1601" i="16"/>
  <c r="M1602" i="16"/>
  <c r="M1603" i="16"/>
  <c r="M1604" i="16"/>
  <c r="M1605" i="16"/>
  <c r="M1606" i="16"/>
  <c r="M1607" i="16"/>
  <c r="M1608" i="16"/>
  <c r="M1609" i="16"/>
  <c r="M1610" i="16"/>
  <c r="M1611" i="16"/>
  <c r="M1612" i="16"/>
  <c r="M1613" i="16"/>
  <c r="M1614" i="16"/>
  <c r="M1615" i="16"/>
  <c r="M1616" i="16"/>
  <c r="M1617" i="16"/>
  <c r="M1618" i="16"/>
  <c r="M1619" i="16"/>
  <c r="M1620" i="16"/>
  <c r="M1621" i="16"/>
  <c r="M1622" i="16"/>
  <c r="M1623" i="16"/>
  <c r="M1624" i="16"/>
  <c r="M1625" i="16"/>
  <c r="M1626" i="16"/>
  <c r="M1627" i="16"/>
  <c r="M1628" i="16"/>
  <c r="M1629" i="16"/>
  <c r="M1630" i="16"/>
  <c r="M1631" i="16"/>
  <c r="M1632" i="16"/>
  <c r="M1633" i="16"/>
  <c r="M1634" i="16"/>
  <c r="M1635" i="16"/>
  <c r="M1636" i="16"/>
  <c r="M1637" i="16"/>
  <c r="M1638" i="16"/>
  <c r="M1639" i="16"/>
  <c r="M1640" i="16"/>
  <c r="M1641" i="16"/>
  <c r="M1642" i="16"/>
  <c r="M1643" i="16"/>
  <c r="M1644" i="16"/>
  <c r="M1645" i="16"/>
  <c r="M1646" i="16"/>
  <c r="M1647" i="16"/>
  <c r="M1648" i="16"/>
  <c r="M1649" i="16"/>
  <c r="M1650" i="16"/>
  <c r="M1651" i="16"/>
  <c r="M1652" i="16"/>
  <c r="M1653" i="16"/>
  <c r="M1654" i="16"/>
  <c r="M1655" i="16"/>
  <c r="M1656" i="16"/>
  <c r="M1657" i="16"/>
  <c r="M1658" i="16"/>
  <c r="M1659" i="16"/>
  <c r="M1660" i="16"/>
  <c r="M1661" i="16"/>
  <c r="M1662" i="16"/>
  <c r="M1663" i="16"/>
  <c r="M1664" i="16"/>
  <c r="M1665" i="16"/>
  <c r="M1666" i="16"/>
  <c r="M1667" i="16"/>
  <c r="M1668" i="16"/>
  <c r="M1669" i="16"/>
  <c r="M1670" i="16"/>
  <c r="M1671" i="16"/>
  <c r="M1672" i="16"/>
  <c r="M1673" i="16"/>
  <c r="M1674" i="16"/>
  <c r="M1675" i="16"/>
  <c r="M1676" i="16"/>
  <c r="M1677" i="16"/>
  <c r="M1678" i="16"/>
  <c r="M1679" i="16"/>
  <c r="M1680" i="16"/>
  <c r="M1681" i="16"/>
  <c r="M1682" i="16"/>
  <c r="M1683" i="16"/>
  <c r="M1684" i="16"/>
  <c r="M1685" i="16"/>
  <c r="M1686" i="16"/>
  <c r="M1687" i="16"/>
  <c r="M1688" i="16"/>
  <c r="M1689" i="16"/>
  <c r="M1690" i="16"/>
  <c r="M1691" i="16"/>
  <c r="M1692" i="16"/>
  <c r="M1693" i="16"/>
  <c r="M1694" i="16"/>
  <c r="M1695" i="16"/>
  <c r="M1696" i="16"/>
  <c r="M1697" i="16"/>
  <c r="M1698" i="16"/>
  <c r="M1699" i="16"/>
  <c r="M1700" i="16"/>
  <c r="M1701" i="16"/>
  <c r="M1702" i="16"/>
  <c r="M1703" i="16"/>
  <c r="M1704" i="16"/>
  <c r="M1705" i="16"/>
  <c r="M1706" i="16"/>
  <c r="M1707" i="16"/>
  <c r="M1708" i="16"/>
  <c r="M1709" i="16"/>
  <c r="M1710" i="16"/>
  <c r="M1711" i="16"/>
  <c r="M1712" i="16"/>
  <c r="M1713" i="16"/>
  <c r="M1714" i="16"/>
  <c r="M1715" i="16"/>
  <c r="M1716" i="16"/>
  <c r="M1717" i="16"/>
  <c r="M1718" i="16"/>
  <c r="M1719" i="16"/>
  <c r="M1720" i="16"/>
  <c r="M1721" i="16"/>
  <c r="M1722" i="16"/>
  <c r="M1723" i="16"/>
  <c r="M1724" i="16"/>
  <c r="M1725" i="16"/>
  <c r="M1726" i="16"/>
  <c r="M1727" i="16"/>
  <c r="M1728" i="16"/>
  <c r="M1729" i="16"/>
  <c r="M1730" i="16"/>
  <c r="M1731" i="16"/>
  <c r="M1732" i="16"/>
  <c r="M1733" i="16"/>
  <c r="M1734" i="16"/>
  <c r="M1735" i="16"/>
  <c r="M1736" i="16"/>
  <c r="M1737" i="16"/>
  <c r="M1738" i="16"/>
  <c r="M1739" i="16"/>
  <c r="M1740" i="16"/>
  <c r="M1741" i="16"/>
  <c r="M1742" i="16"/>
  <c r="M1743" i="16"/>
  <c r="M1744" i="16"/>
  <c r="M1745" i="16"/>
  <c r="M1746" i="16"/>
  <c r="M1747" i="16"/>
  <c r="M1748" i="16"/>
  <c r="M1749" i="16"/>
  <c r="M1750" i="16"/>
  <c r="M1751" i="16"/>
  <c r="M1752" i="16"/>
  <c r="M1753" i="16"/>
  <c r="M1754" i="16"/>
  <c r="M1755" i="16"/>
  <c r="M1756" i="16"/>
  <c r="M1757" i="16"/>
  <c r="M1758" i="16"/>
  <c r="M1759" i="16"/>
  <c r="M1760" i="16"/>
  <c r="M1761" i="16"/>
  <c r="M1762" i="16"/>
  <c r="M1763" i="16"/>
  <c r="M1764" i="16"/>
  <c r="M1765" i="16"/>
  <c r="M1766" i="16"/>
  <c r="M1767" i="16"/>
  <c r="M1768" i="16"/>
  <c r="M1769" i="16"/>
  <c r="M1770" i="16"/>
  <c r="M1771" i="16"/>
  <c r="M1772" i="16"/>
  <c r="M1773" i="16"/>
  <c r="M1774" i="16"/>
  <c r="M1775" i="16"/>
  <c r="M1776" i="16"/>
  <c r="M1777" i="16"/>
  <c r="M1778" i="16"/>
  <c r="M1779" i="16"/>
  <c r="M1780" i="16"/>
  <c r="M1781" i="16"/>
  <c r="M1782" i="16"/>
  <c r="M1783" i="16"/>
  <c r="M1784" i="16"/>
  <c r="M1785" i="16"/>
  <c r="M1786" i="16"/>
  <c r="M1787" i="16"/>
  <c r="M1788" i="16"/>
  <c r="M1789" i="16"/>
  <c r="M1790" i="16"/>
  <c r="M1791" i="16"/>
  <c r="M1792" i="16"/>
  <c r="M1793" i="16"/>
  <c r="M1794" i="16"/>
  <c r="M1795" i="16"/>
  <c r="M1796" i="16"/>
  <c r="M1797" i="16"/>
  <c r="M1798" i="16"/>
  <c r="M1799" i="16"/>
  <c r="M1800" i="16"/>
  <c r="M1801" i="16"/>
  <c r="M1802" i="16"/>
  <c r="M1803" i="16"/>
  <c r="M1804" i="16"/>
  <c r="M1805" i="16"/>
  <c r="M1806" i="16"/>
  <c r="M1807" i="16"/>
  <c r="M1808" i="16"/>
  <c r="M1809" i="16"/>
  <c r="M1810" i="16"/>
  <c r="M1811" i="16"/>
  <c r="M1812" i="16"/>
  <c r="M1813" i="16"/>
  <c r="M1814" i="16"/>
  <c r="M1815" i="16"/>
  <c r="M1816" i="16"/>
  <c r="M1817" i="16"/>
  <c r="M1818" i="16"/>
  <c r="M1819" i="16"/>
  <c r="M1820" i="16"/>
  <c r="M1821" i="16"/>
  <c r="M1822" i="16"/>
  <c r="M1823" i="16"/>
  <c r="M1824" i="16"/>
  <c r="M1825" i="16"/>
  <c r="M1826" i="16"/>
  <c r="M1827" i="16"/>
  <c r="M1828" i="16"/>
  <c r="M1829" i="16"/>
  <c r="M1830" i="16"/>
  <c r="M1831" i="16"/>
  <c r="M1832" i="16"/>
  <c r="M1833" i="16"/>
  <c r="M1834" i="16"/>
  <c r="M1835" i="16"/>
  <c r="M1836" i="16"/>
  <c r="M1837" i="16"/>
  <c r="M1838" i="16"/>
  <c r="M1839" i="16"/>
  <c r="M1840" i="16"/>
  <c r="M1841" i="16"/>
  <c r="M1842" i="16"/>
  <c r="M1843" i="16"/>
  <c r="M1844" i="16"/>
  <c r="M1845" i="16"/>
  <c r="M1846" i="16"/>
  <c r="M1847" i="16"/>
  <c r="M1848" i="16"/>
  <c r="M1849" i="16"/>
  <c r="M1850" i="16"/>
  <c r="M1851" i="16"/>
  <c r="M1852" i="16"/>
  <c r="M1853" i="16"/>
  <c r="M1854" i="16"/>
  <c r="M1855" i="16"/>
  <c r="M1856" i="16"/>
  <c r="M1857" i="16"/>
  <c r="M1858" i="16"/>
  <c r="M1859" i="16"/>
  <c r="M1860" i="16"/>
  <c r="M1861" i="16"/>
  <c r="M1862" i="16"/>
  <c r="M1863" i="16"/>
  <c r="M1864" i="16"/>
  <c r="M1865" i="16"/>
  <c r="M1866" i="16"/>
  <c r="M1867" i="16"/>
  <c r="M1868" i="16"/>
  <c r="M1869" i="16"/>
  <c r="M1870" i="16"/>
  <c r="M1871" i="16"/>
  <c r="M1872" i="16"/>
  <c r="M1873" i="16"/>
  <c r="M1874" i="16"/>
  <c r="M1875" i="16"/>
  <c r="M1876" i="16"/>
  <c r="M1877" i="16"/>
  <c r="M1878" i="16"/>
  <c r="M1879" i="16"/>
  <c r="M1880" i="16"/>
  <c r="M1881" i="16"/>
  <c r="M1882" i="16"/>
  <c r="M1883" i="16"/>
  <c r="M1884" i="16"/>
  <c r="M1885" i="16"/>
  <c r="M1886" i="16"/>
  <c r="M1887" i="16"/>
  <c r="M1888" i="16"/>
  <c r="M1889" i="16"/>
  <c r="M1890" i="16"/>
  <c r="M1891" i="16"/>
  <c r="M1892" i="16"/>
  <c r="M1893" i="16"/>
  <c r="M1894" i="16"/>
  <c r="M1895" i="16"/>
  <c r="M1896" i="16"/>
  <c r="M1897" i="16"/>
  <c r="M1898" i="16"/>
  <c r="M1899" i="16"/>
  <c r="M1900" i="16"/>
  <c r="M1901" i="16"/>
  <c r="M1902" i="16"/>
  <c r="M1903" i="16"/>
  <c r="M1904" i="16"/>
  <c r="M1905" i="16"/>
  <c r="M1906" i="16"/>
  <c r="M1907" i="16"/>
  <c r="M1908" i="16"/>
  <c r="M1909" i="16"/>
  <c r="M1910" i="16"/>
  <c r="M1911" i="16"/>
  <c r="M1912" i="16"/>
  <c r="M1913" i="16"/>
  <c r="M1914" i="16"/>
  <c r="M1915" i="16"/>
  <c r="M1916" i="16"/>
  <c r="M1917" i="16"/>
  <c r="M1918" i="16"/>
  <c r="M1919" i="16"/>
  <c r="M1920" i="16"/>
  <c r="M1921" i="16"/>
  <c r="M1922" i="16"/>
  <c r="M1923" i="16"/>
  <c r="M1924" i="16"/>
  <c r="M1925" i="16"/>
  <c r="M1926" i="16"/>
  <c r="M1927" i="16"/>
  <c r="M1928" i="16"/>
  <c r="M1929" i="16"/>
  <c r="M1930" i="16"/>
  <c r="M1931" i="16"/>
  <c r="M1932" i="16"/>
  <c r="M1933" i="16"/>
  <c r="M1934" i="16"/>
  <c r="M1935" i="16"/>
  <c r="M1936" i="16"/>
  <c r="M1937" i="16"/>
  <c r="M1938" i="16"/>
  <c r="M1939" i="16"/>
  <c r="M1940" i="16"/>
  <c r="M1941" i="16"/>
  <c r="M1942" i="16"/>
  <c r="M1943" i="16"/>
  <c r="M1944" i="16"/>
  <c r="M1945" i="16"/>
  <c r="M1946" i="16"/>
  <c r="M1947" i="16"/>
  <c r="M1948" i="16"/>
  <c r="M1949" i="16"/>
  <c r="M1950" i="16"/>
  <c r="M1951" i="16"/>
  <c r="M1952" i="16"/>
  <c r="M1953" i="16"/>
  <c r="M1954" i="16"/>
  <c r="M1955" i="16"/>
  <c r="M1956" i="16"/>
  <c r="M1957" i="16"/>
  <c r="M1958" i="16"/>
  <c r="M1959" i="16"/>
  <c r="M1960" i="16"/>
  <c r="M1961" i="16"/>
  <c r="M1962" i="16"/>
  <c r="M1963" i="16"/>
  <c r="M1964" i="16"/>
  <c r="M1965" i="16"/>
  <c r="M1966" i="16"/>
  <c r="M1967" i="16"/>
  <c r="M1968" i="16"/>
  <c r="M1969" i="16"/>
  <c r="M1970" i="16"/>
  <c r="M1971" i="16"/>
  <c r="M1972" i="16"/>
  <c r="M1973" i="16"/>
  <c r="M1974" i="16"/>
  <c r="M1975" i="16"/>
  <c r="M1976" i="16"/>
  <c r="M1977" i="16"/>
  <c r="M1978" i="16"/>
  <c r="M1979" i="16"/>
  <c r="M1980" i="16"/>
  <c r="M1981" i="16"/>
  <c r="M1982" i="16"/>
  <c r="M1983" i="16"/>
  <c r="M1984" i="16"/>
  <c r="M1985" i="16"/>
  <c r="M1986" i="16"/>
  <c r="M1987" i="16"/>
  <c r="M1988" i="16"/>
  <c r="M1989" i="16"/>
  <c r="M1990" i="16"/>
  <c r="M1991" i="16"/>
  <c r="M1992" i="16"/>
  <c r="M1993" i="16"/>
  <c r="M1994" i="16"/>
  <c r="M1995" i="16"/>
  <c r="M1996" i="16"/>
  <c r="M1997" i="16"/>
  <c r="M1998" i="16"/>
  <c r="M1999" i="16"/>
  <c r="M2000" i="16"/>
  <c r="M2001" i="16"/>
  <c r="M2002" i="16"/>
  <c r="M2003" i="16"/>
  <c r="M2004" i="16"/>
  <c r="M2005" i="16"/>
  <c r="M2006" i="16"/>
  <c r="M2007" i="16"/>
  <c r="M2008" i="16"/>
  <c r="M2009" i="16"/>
  <c r="M2010" i="16"/>
  <c r="M2011" i="16"/>
  <c r="M2012" i="16"/>
  <c r="M2013" i="16"/>
  <c r="M2014" i="16"/>
  <c r="M2015" i="16"/>
  <c r="M2016" i="16"/>
  <c r="M2017" i="16"/>
  <c r="M2018" i="16"/>
  <c r="M2019" i="16"/>
  <c r="M2020" i="16"/>
  <c r="M2021" i="16"/>
  <c r="M2022" i="16"/>
  <c r="M2023" i="16"/>
  <c r="M2024" i="16"/>
  <c r="M2025" i="16"/>
  <c r="M2026" i="16"/>
  <c r="M2027" i="16"/>
  <c r="M2028" i="16"/>
  <c r="M2029" i="16"/>
  <c r="M2030" i="16"/>
  <c r="M2031" i="16"/>
  <c r="M2032" i="16"/>
  <c r="M2033" i="16"/>
  <c r="M2034" i="16"/>
  <c r="M2035" i="16"/>
  <c r="M2036" i="16"/>
  <c r="M2037" i="16"/>
  <c r="M2038" i="16"/>
  <c r="M2039" i="16"/>
  <c r="M2040" i="16"/>
  <c r="M2041" i="16"/>
  <c r="M2042" i="16"/>
  <c r="M2043" i="16"/>
  <c r="M2044" i="16"/>
  <c r="M2045" i="16"/>
  <c r="M2046" i="16"/>
  <c r="M2047" i="16"/>
  <c r="M2048" i="16"/>
  <c r="M2049" i="16"/>
  <c r="M2050" i="16"/>
  <c r="M2051" i="16"/>
  <c r="M2052" i="16"/>
  <c r="M2053" i="16"/>
  <c r="M2054" i="16"/>
  <c r="M2055" i="16"/>
  <c r="M2056" i="16"/>
  <c r="M2057" i="16"/>
  <c r="M2058" i="16"/>
  <c r="M2059" i="16"/>
  <c r="M2060" i="16"/>
  <c r="M2061" i="16"/>
  <c r="M2062" i="16"/>
  <c r="M2063" i="16"/>
  <c r="M2064" i="16"/>
  <c r="M2065" i="16"/>
  <c r="M2066" i="16"/>
  <c r="M2067" i="16"/>
  <c r="M2068" i="16"/>
  <c r="M2069" i="16"/>
  <c r="M2070" i="16"/>
  <c r="M2071" i="16"/>
  <c r="M2072" i="16"/>
  <c r="M2073" i="16"/>
  <c r="M2074" i="16"/>
  <c r="M2075" i="16"/>
  <c r="M2076" i="16"/>
  <c r="M2077" i="16"/>
  <c r="M2078" i="16"/>
  <c r="M2079" i="16"/>
  <c r="M2080" i="16"/>
  <c r="M2081" i="16"/>
  <c r="M2082" i="16"/>
  <c r="M2083" i="16"/>
  <c r="M2084" i="16"/>
  <c r="M2085" i="16"/>
  <c r="M2086" i="16"/>
  <c r="M2087" i="16"/>
  <c r="M2088" i="16"/>
  <c r="M2089" i="16"/>
  <c r="M2090" i="16"/>
  <c r="M2091" i="16"/>
  <c r="M2092" i="16"/>
  <c r="M2093" i="16"/>
  <c r="M2094" i="16"/>
  <c r="M2095" i="16"/>
  <c r="M2096" i="16"/>
  <c r="M2097" i="16"/>
  <c r="M2098" i="16"/>
  <c r="M2099" i="16"/>
  <c r="M2100" i="16"/>
  <c r="M2101" i="16"/>
  <c r="M2102" i="16"/>
  <c r="M2103" i="16"/>
  <c r="M2104" i="16"/>
  <c r="M2105" i="16"/>
  <c r="M2106" i="16"/>
  <c r="M2107" i="16"/>
  <c r="M2108" i="16"/>
  <c r="M2109" i="16"/>
  <c r="M2110" i="16"/>
  <c r="M2111" i="16"/>
  <c r="M2112" i="16"/>
  <c r="M2113" i="16"/>
  <c r="M2114" i="16"/>
  <c r="M2115" i="16"/>
  <c r="M2116" i="16"/>
  <c r="M2117" i="16"/>
  <c r="M2118" i="16"/>
  <c r="M2119" i="16"/>
  <c r="M2120" i="16"/>
  <c r="M2121" i="16"/>
  <c r="M2122" i="16"/>
  <c r="M2123" i="16"/>
  <c r="M2124" i="16"/>
  <c r="M2125" i="16"/>
  <c r="M2126" i="16"/>
  <c r="M2127" i="16"/>
  <c r="M2128" i="16"/>
  <c r="M2129" i="16"/>
  <c r="M2130" i="16"/>
  <c r="M2131" i="16"/>
  <c r="M2132" i="16"/>
  <c r="M2133" i="16"/>
  <c r="M2134" i="16"/>
  <c r="M2135" i="16"/>
  <c r="M2136" i="16"/>
  <c r="M2137" i="16"/>
  <c r="M2138" i="16"/>
  <c r="M2139" i="16"/>
  <c r="M2140" i="16"/>
  <c r="M2141" i="16"/>
  <c r="M2142" i="16"/>
  <c r="M2143" i="16"/>
  <c r="M2144" i="16"/>
  <c r="M2145" i="16"/>
  <c r="M2146" i="16"/>
  <c r="M2147" i="16"/>
  <c r="M2148" i="16"/>
  <c r="M2149" i="16"/>
  <c r="M2150" i="16"/>
  <c r="M2151" i="16"/>
  <c r="M2152" i="16"/>
  <c r="M2153" i="16"/>
  <c r="M2154" i="16"/>
  <c r="M2155" i="16"/>
  <c r="M2156" i="16"/>
  <c r="M2157" i="16"/>
  <c r="M2158" i="16"/>
  <c r="M2159" i="16"/>
  <c r="M2160" i="16"/>
  <c r="M2161" i="16"/>
  <c r="M2162" i="16"/>
  <c r="M2163" i="16"/>
  <c r="M2164" i="16"/>
  <c r="M2165" i="16"/>
  <c r="M2166" i="16"/>
  <c r="M2167" i="16"/>
  <c r="M2168" i="16"/>
  <c r="M2169" i="16"/>
  <c r="M2170" i="16"/>
  <c r="M2171" i="16"/>
  <c r="M2172" i="16"/>
  <c r="M2173" i="16"/>
  <c r="M2174" i="16"/>
  <c r="M2175" i="16"/>
  <c r="M2176" i="16"/>
  <c r="M2177" i="16"/>
  <c r="M2178" i="16"/>
  <c r="M2179" i="16"/>
  <c r="M2180" i="16"/>
  <c r="M2181" i="16"/>
  <c r="M2182" i="16"/>
  <c r="M2183" i="16"/>
  <c r="M2184" i="16"/>
  <c r="M2185" i="16"/>
  <c r="M2186" i="16"/>
  <c r="M2187" i="16"/>
  <c r="M2188" i="16"/>
  <c r="M2189" i="16"/>
  <c r="M2190" i="16"/>
  <c r="M2191" i="16"/>
  <c r="M2192" i="16"/>
  <c r="M2193" i="16"/>
  <c r="M2194" i="16"/>
  <c r="M2195" i="16"/>
  <c r="M2196" i="16"/>
  <c r="M2197" i="16"/>
  <c r="M2198" i="16"/>
  <c r="M2199" i="16"/>
  <c r="M2200" i="16"/>
  <c r="M2201" i="16"/>
  <c r="M2202" i="16"/>
  <c r="M2203" i="16"/>
  <c r="M2204" i="16"/>
  <c r="M2205" i="16"/>
  <c r="M2206" i="16"/>
  <c r="M2207" i="16"/>
  <c r="M2208" i="16"/>
  <c r="M2209" i="16"/>
  <c r="M2210" i="16"/>
  <c r="M2211" i="16"/>
  <c r="M2212" i="16"/>
  <c r="M2213" i="16"/>
  <c r="M2214" i="16"/>
  <c r="M2215" i="16"/>
  <c r="M2216" i="16"/>
  <c r="M2217" i="16"/>
  <c r="M2218" i="16"/>
  <c r="M2219" i="16"/>
  <c r="M2220" i="16"/>
  <c r="M2221" i="16"/>
  <c r="M2222" i="16"/>
  <c r="M2223" i="16"/>
  <c r="M2224" i="16"/>
  <c r="M2225" i="16"/>
  <c r="M2226" i="16"/>
  <c r="M2227" i="16"/>
  <c r="M2228" i="16"/>
  <c r="M2229" i="16"/>
  <c r="M2230" i="16"/>
  <c r="M2231" i="16"/>
  <c r="M2232" i="16"/>
  <c r="M2233" i="16"/>
  <c r="M2234" i="16"/>
  <c r="M2235" i="16"/>
  <c r="M2236" i="16"/>
  <c r="M2237" i="16"/>
  <c r="M2238" i="16"/>
  <c r="M2239" i="16"/>
  <c r="M2240" i="16"/>
  <c r="M2241" i="16"/>
  <c r="M2242" i="16"/>
  <c r="M2243" i="16"/>
  <c r="M2244" i="16"/>
  <c r="M2245" i="16"/>
  <c r="M2246" i="16"/>
  <c r="M2247" i="16"/>
  <c r="M2248" i="16"/>
  <c r="M2249" i="16"/>
  <c r="M2250" i="16"/>
  <c r="M2251" i="16"/>
  <c r="M2252" i="16"/>
  <c r="M2253" i="16"/>
  <c r="M2254" i="16"/>
  <c r="M2255" i="16"/>
  <c r="M2256" i="16"/>
  <c r="M2257" i="16"/>
  <c r="M2258" i="16"/>
  <c r="M2259" i="16"/>
  <c r="M2260" i="16"/>
  <c r="M2261" i="16"/>
  <c r="M2262" i="16"/>
  <c r="M2263" i="16"/>
  <c r="M2264" i="16"/>
  <c r="M2265" i="16"/>
  <c r="M2266" i="16"/>
  <c r="M2267" i="16"/>
  <c r="M2268" i="16"/>
  <c r="M2269" i="16"/>
  <c r="M2270" i="16"/>
  <c r="M2271" i="16"/>
  <c r="M2272" i="16"/>
  <c r="M2273" i="16"/>
  <c r="M2274" i="16"/>
  <c r="M2275" i="16"/>
  <c r="M2276" i="16"/>
  <c r="M2277" i="16"/>
  <c r="M2278" i="16"/>
  <c r="M2279" i="16"/>
  <c r="M2280" i="16"/>
  <c r="M2281" i="16"/>
  <c r="M2282" i="16"/>
  <c r="M2283" i="16"/>
  <c r="M2284" i="16"/>
  <c r="M2285" i="16"/>
  <c r="M2286" i="16"/>
  <c r="M2287" i="16"/>
  <c r="M2288" i="16"/>
  <c r="M2289" i="16"/>
  <c r="M2290" i="16"/>
  <c r="M2291" i="16"/>
  <c r="M2292" i="16"/>
  <c r="M2293" i="16"/>
  <c r="M2294" i="16"/>
  <c r="M2295" i="16"/>
  <c r="M2296" i="16"/>
  <c r="M2297" i="16"/>
  <c r="M2298" i="16"/>
  <c r="M2299" i="16"/>
  <c r="M2300" i="16"/>
  <c r="M2301" i="16"/>
  <c r="M2302" i="16"/>
  <c r="M2303" i="16"/>
  <c r="M2304" i="16"/>
  <c r="M2305" i="16"/>
  <c r="M2306" i="16"/>
  <c r="M2307" i="16"/>
  <c r="M2308" i="16"/>
  <c r="M2309" i="16"/>
  <c r="M2310" i="16"/>
  <c r="M2311" i="16"/>
  <c r="M2312" i="16"/>
  <c r="M2313" i="16"/>
  <c r="M2314" i="16"/>
  <c r="M2315" i="16"/>
  <c r="M2316" i="16"/>
  <c r="M2317" i="16"/>
  <c r="M2318" i="16"/>
  <c r="M2319" i="16"/>
  <c r="M2320" i="16"/>
  <c r="M2321" i="16"/>
  <c r="M2322" i="16"/>
  <c r="M2323" i="16"/>
  <c r="M2324" i="16"/>
  <c r="M2325" i="16"/>
  <c r="M2326" i="16"/>
  <c r="M2327" i="16"/>
  <c r="M2328" i="16"/>
  <c r="M2329" i="16"/>
  <c r="M2330" i="16"/>
  <c r="M2331" i="16"/>
  <c r="M2332" i="16"/>
  <c r="M2333" i="16"/>
  <c r="M2334" i="16"/>
  <c r="M2335" i="16"/>
  <c r="M2336" i="16"/>
  <c r="M2337" i="16"/>
  <c r="M2338" i="16"/>
  <c r="M2339" i="16"/>
  <c r="M2340" i="16"/>
  <c r="M2341" i="16"/>
  <c r="M2342" i="16"/>
  <c r="M2343" i="16"/>
  <c r="M2344" i="16"/>
  <c r="M2345" i="16"/>
  <c r="M2346" i="16"/>
  <c r="M2347" i="16"/>
  <c r="M2348" i="16"/>
  <c r="M2349" i="16"/>
  <c r="M2350" i="16"/>
  <c r="M2351" i="16"/>
  <c r="M2352" i="16"/>
  <c r="M2353" i="16"/>
  <c r="M2354" i="16"/>
  <c r="M2355" i="16"/>
  <c r="M2356" i="16"/>
  <c r="M2357" i="16"/>
  <c r="M2358" i="16"/>
  <c r="M2359" i="16"/>
  <c r="M2360" i="16"/>
  <c r="M2361" i="16"/>
  <c r="M2362" i="16"/>
  <c r="M2363" i="16"/>
  <c r="M2364" i="16"/>
  <c r="M2365" i="16"/>
  <c r="M2366" i="16"/>
  <c r="M2367" i="16"/>
  <c r="M2368" i="16"/>
  <c r="M2369" i="16"/>
  <c r="M2370" i="16"/>
  <c r="M2371" i="16"/>
  <c r="M2372" i="16"/>
  <c r="M2373" i="16"/>
  <c r="M2374" i="16"/>
  <c r="M2375" i="16"/>
  <c r="M2376" i="16"/>
  <c r="M2377" i="16"/>
  <c r="M2378" i="16"/>
  <c r="M2379" i="16"/>
  <c r="M2380" i="16"/>
  <c r="M2381" i="16"/>
  <c r="M2382" i="16"/>
  <c r="M2383" i="16"/>
  <c r="M2384" i="16"/>
  <c r="M2385" i="16"/>
  <c r="M2386" i="16"/>
  <c r="M2387" i="16"/>
  <c r="M2388" i="16"/>
  <c r="M2389" i="16"/>
  <c r="M2390" i="16"/>
  <c r="M2391" i="16"/>
  <c r="M2392" i="16"/>
  <c r="M2393" i="16"/>
  <c r="M2394" i="16"/>
  <c r="M2395" i="16"/>
  <c r="M2396" i="16"/>
  <c r="M2397" i="16"/>
  <c r="M2398" i="16"/>
  <c r="M2399" i="16"/>
  <c r="M2400" i="16"/>
  <c r="M2401" i="16"/>
  <c r="M2402" i="16"/>
  <c r="M2403" i="16"/>
  <c r="M2404" i="16"/>
  <c r="M2405" i="16"/>
  <c r="M2406" i="16"/>
  <c r="M2407" i="16"/>
  <c r="M2408" i="16"/>
  <c r="M2409" i="16"/>
  <c r="M2410" i="16"/>
  <c r="M2411" i="16"/>
  <c r="M2412" i="16"/>
  <c r="M2413" i="16"/>
  <c r="M2414" i="16"/>
  <c r="M2415" i="16"/>
  <c r="M2416" i="16"/>
  <c r="M2417" i="16"/>
  <c r="M2418" i="16"/>
  <c r="M2419" i="16"/>
  <c r="M2420" i="16"/>
  <c r="M2421" i="16"/>
  <c r="M2422" i="16"/>
  <c r="M2423" i="16"/>
  <c r="M2424" i="16"/>
  <c r="M2425" i="16"/>
  <c r="M2426" i="16"/>
  <c r="M2427" i="16"/>
  <c r="M2428" i="16"/>
  <c r="M2429" i="16"/>
  <c r="M2430" i="16"/>
  <c r="M2431" i="16"/>
  <c r="M2432" i="16"/>
  <c r="M2433" i="16"/>
  <c r="M2434" i="16"/>
  <c r="M2435" i="16"/>
  <c r="M2436" i="16"/>
  <c r="M2437" i="16"/>
  <c r="M2438" i="16"/>
  <c r="M2439" i="16"/>
  <c r="M2440" i="16"/>
  <c r="M2441" i="16"/>
  <c r="M2442" i="16"/>
  <c r="M2443" i="16"/>
  <c r="M2444" i="16"/>
  <c r="M2445" i="16"/>
  <c r="M2446" i="16"/>
  <c r="M2447" i="16"/>
  <c r="M2448" i="16"/>
  <c r="M2449" i="16"/>
  <c r="M2450" i="16"/>
  <c r="M2451" i="16"/>
  <c r="M2452" i="16"/>
  <c r="M2453" i="16"/>
  <c r="M2454" i="16"/>
  <c r="M2455" i="16"/>
  <c r="M2456" i="16"/>
  <c r="M2457" i="16"/>
  <c r="M2458" i="16"/>
  <c r="M2459" i="16"/>
  <c r="M2460" i="16"/>
  <c r="M2461" i="16"/>
  <c r="M2462" i="16"/>
  <c r="M2463" i="16"/>
  <c r="M2464" i="16"/>
  <c r="M2465" i="16"/>
  <c r="M2466" i="16"/>
  <c r="M2467" i="16"/>
  <c r="M2468" i="16"/>
  <c r="M2469" i="16"/>
  <c r="M2470" i="16"/>
  <c r="M2471" i="16"/>
  <c r="M2472" i="16"/>
  <c r="M2473" i="16"/>
  <c r="M2474" i="16"/>
  <c r="M2475" i="16"/>
  <c r="M2476" i="16"/>
  <c r="M2477" i="16"/>
  <c r="M2478" i="16"/>
  <c r="M2479" i="16"/>
  <c r="M2480" i="16"/>
  <c r="M2481" i="16"/>
  <c r="M2482" i="16"/>
  <c r="M2483" i="16"/>
  <c r="M2484" i="16"/>
  <c r="M2485" i="16"/>
  <c r="M2486" i="16"/>
  <c r="M2487" i="16"/>
  <c r="M2488" i="16"/>
  <c r="M2489" i="16"/>
  <c r="M2490" i="16"/>
  <c r="M2491" i="16"/>
  <c r="M2492" i="16"/>
  <c r="M2493" i="16"/>
  <c r="M2494" i="16"/>
  <c r="M2495" i="16"/>
  <c r="M2496" i="16"/>
  <c r="M2497" i="16"/>
  <c r="M2498" i="16"/>
  <c r="M2499" i="16"/>
  <c r="M2500" i="16"/>
  <c r="M2501" i="16"/>
  <c r="M2502" i="16"/>
  <c r="M2503" i="16"/>
  <c r="M2504" i="16"/>
  <c r="M2505" i="16"/>
  <c r="M2506" i="16"/>
  <c r="M2507" i="16"/>
  <c r="M2508" i="16"/>
  <c r="M2509" i="16"/>
  <c r="M2510" i="16"/>
  <c r="M2511" i="16"/>
  <c r="M2512" i="16"/>
  <c r="M2513" i="16"/>
  <c r="M2514" i="16"/>
  <c r="M2515" i="16"/>
  <c r="M2516" i="16"/>
  <c r="M2517" i="16"/>
  <c r="M2518" i="16"/>
  <c r="M2519" i="16"/>
  <c r="M2520" i="16"/>
  <c r="M2521" i="16"/>
  <c r="M2522" i="16"/>
  <c r="M2523" i="16"/>
  <c r="M2524" i="16"/>
  <c r="M2525" i="16"/>
  <c r="M2526" i="16"/>
  <c r="M2527" i="16"/>
  <c r="M2528" i="16"/>
  <c r="M2529" i="16"/>
  <c r="M2530" i="16"/>
  <c r="M2531" i="16"/>
  <c r="M2532" i="16"/>
  <c r="M2533" i="16"/>
  <c r="M2534" i="16"/>
  <c r="M2535" i="16"/>
  <c r="M2536" i="16"/>
  <c r="M2537" i="16"/>
  <c r="M2538" i="16"/>
  <c r="M2539" i="16"/>
  <c r="M2540" i="16"/>
  <c r="M2541" i="16"/>
  <c r="M2542" i="16"/>
  <c r="M2543" i="16"/>
  <c r="M2544" i="16"/>
  <c r="M2545" i="16"/>
  <c r="M2546" i="16"/>
  <c r="M2547" i="16"/>
  <c r="M2548" i="16"/>
  <c r="M2549" i="16"/>
  <c r="M2550" i="16"/>
  <c r="M2551" i="16"/>
  <c r="M2552" i="16"/>
  <c r="M2553" i="16"/>
  <c r="M2554" i="16"/>
  <c r="M2555" i="16"/>
  <c r="M2556" i="16"/>
  <c r="M2557" i="16"/>
  <c r="M2558" i="16"/>
  <c r="M2559" i="16"/>
  <c r="M2560" i="16"/>
  <c r="M2561" i="16"/>
  <c r="M2562" i="16"/>
  <c r="M2563" i="16"/>
  <c r="M2564" i="16"/>
  <c r="M2565" i="16"/>
  <c r="M2566" i="16"/>
  <c r="M2567" i="16"/>
  <c r="M2568" i="16"/>
  <c r="M2569" i="16"/>
  <c r="M2570" i="16"/>
  <c r="M2571" i="16"/>
  <c r="M2572" i="16"/>
  <c r="M2573" i="16"/>
  <c r="M2574" i="16"/>
  <c r="M2575" i="16"/>
  <c r="M2576" i="16"/>
  <c r="M2577" i="16"/>
  <c r="M2578" i="16"/>
  <c r="M2579" i="16"/>
  <c r="M2580" i="16"/>
  <c r="M2581" i="16"/>
  <c r="M2582" i="16"/>
  <c r="M2583" i="16"/>
  <c r="M2584" i="16"/>
  <c r="M2585" i="16"/>
  <c r="M2586" i="16"/>
  <c r="M2587" i="16"/>
  <c r="M2588" i="16"/>
  <c r="M2589" i="16"/>
  <c r="M2590" i="16"/>
  <c r="M2591" i="16"/>
  <c r="M2592" i="16"/>
  <c r="M2593" i="16"/>
  <c r="M2594" i="16"/>
  <c r="M2595" i="16"/>
  <c r="M2596" i="16"/>
  <c r="M2597" i="16"/>
  <c r="M2598" i="16"/>
  <c r="M2599" i="16"/>
  <c r="M2600" i="16"/>
  <c r="M2601" i="16"/>
  <c r="M2602" i="16"/>
  <c r="M2603" i="16"/>
  <c r="M2604" i="16"/>
  <c r="M2605" i="16"/>
  <c r="M2606" i="16"/>
  <c r="M2607" i="16"/>
  <c r="M2608" i="16"/>
  <c r="M2609" i="16"/>
  <c r="M2610" i="16"/>
  <c r="M2611" i="16"/>
  <c r="M2612" i="16"/>
  <c r="M2613" i="16"/>
  <c r="M2614" i="16"/>
  <c r="M2615" i="16"/>
  <c r="M2616" i="16"/>
  <c r="M2617" i="16"/>
  <c r="M2618" i="16"/>
  <c r="M2619" i="16"/>
  <c r="M2620" i="16"/>
  <c r="M2621" i="16"/>
  <c r="M2622" i="16"/>
  <c r="M2623" i="16"/>
  <c r="M2624" i="16"/>
  <c r="M2625" i="16"/>
  <c r="M2626" i="16"/>
  <c r="M2627" i="16"/>
  <c r="M2628" i="16"/>
  <c r="M2629" i="16"/>
  <c r="M2630" i="16"/>
  <c r="M2631" i="16"/>
  <c r="M2632" i="16"/>
  <c r="M2633" i="16"/>
  <c r="M2634" i="16"/>
  <c r="M2635" i="16"/>
  <c r="M2636" i="16"/>
  <c r="M2637" i="16"/>
  <c r="M2638" i="16"/>
  <c r="M2639" i="16"/>
  <c r="M2640" i="16"/>
  <c r="M2641" i="16"/>
  <c r="M2642" i="16"/>
  <c r="M2643" i="16"/>
  <c r="M2644" i="16"/>
  <c r="M2645" i="16"/>
  <c r="M2646" i="16"/>
  <c r="M2647" i="16"/>
  <c r="M2648" i="16"/>
  <c r="M2649" i="16"/>
  <c r="M2650" i="16"/>
  <c r="M2651" i="16"/>
  <c r="M2652" i="16"/>
  <c r="M2653" i="16"/>
  <c r="M2654" i="16"/>
  <c r="M2655" i="16"/>
  <c r="M2656" i="16"/>
  <c r="M2657" i="16"/>
  <c r="M2658" i="16"/>
  <c r="M2659" i="16"/>
  <c r="M2660" i="16"/>
  <c r="M2661" i="16"/>
  <c r="M2662" i="16"/>
  <c r="M2663" i="16"/>
  <c r="M2664" i="16"/>
  <c r="M2665" i="16"/>
  <c r="M2666" i="16"/>
  <c r="M2667" i="16"/>
  <c r="M2668" i="16"/>
  <c r="M2669" i="16"/>
  <c r="M2670" i="16"/>
  <c r="M2671" i="16"/>
  <c r="M2672" i="16"/>
  <c r="M2673" i="16"/>
  <c r="M2674" i="16"/>
  <c r="M2675" i="16"/>
  <c r="M2676" i="16"/>
  <c r="M2677" i="16"/>
  <c r="M2678" i="16"/>
  <c r="M2679" i="16"/>
  <c r="M2680" i="16"/>
  <c r="M2681" i="16"/>
  <c r="M2682" i="16"/>
  <c r="M2683" i="16"/>
  <c r="M2684" i="16"/>
  <c r="M2685" i="16"/>
  <c r="M2686" i="16"/>
  <c r="M2687" i="16"/>
  <c r="M2688" i="16"/>
  <c r="M2689" i="16"/>
  <c r="M2690" i="16"/>
  <c r="M2691" i="16"/>
  <c r="M2692" i="16"/>
  <c r="M2693" i="16"/>
  <c r="M2694" i="16"/>
  <c r="M2695" i="16"/>
  <c r="M2696" i="16"/>
  <c r="M2697" i="16"/>
  <c r="M2698" i="16"/>
  <c r="M2699" i="16"/>
  <c r="M2700" i="16"/>
  <c r="M2701" i="16"/>
  <c r="M2702" i="16"/>
  <c r="M2703" i="16"/>
  <c r="M2704" i="16"/>
  <c r="M2705" i="16"/>
  <c r="M2706" i="16"/>
  <c r="M2707" i="16"/>
  <c r="M2708" i="16"/>
  <c r="M2709" i="16"/>
  <c r="M2710" i="16"/>
  <c r="M2711" i="16"/>
  <c r="M2712" i="16"/>
  <c r="M2713" i="16"/>
  <c r="M2714" i="16"/>
  <c r="M2715" i="16"/>
  <c r="M2716" i="16"/>
  <c r="M2717" i="16"/>
  <c r="M2718" i="16"/>
  <c r="M2719" i="16"/>
  <c r="M2720" i="16"/>
  <c r="M2721" i="16"/>
  <c r="M2722" i="16"/>
  <c r="M2723" i="16"/>
  <c r="M2724" i="16"/>
  <c r="M2725" i="16"/>
  <c r="M2726" i="16"/>
  <c r="M2727" i="16"/>
  <c r="M2728" i="16"/>
  <c r="M2729" i="16"/>
  <c r="M2730" i="16"/>
  <c r="M2731" i="16"/>
  <c r="M2732" i="16"/>
  <c r="M2733" i="16"/>
  <c r="M2734" i="16"/>
  <c r="M2735" i="16"/>
  <c r="M2736" i="16"/>
  <c r="M2737" i="16"/>
  <c r="M2738" i="16"/>
  <c r="M2739" i="16"/>
  <c r="M2740" i="16"/>
  <c r="M2741" i="16"/>
  <c r="M2742" i="16"/>
  <c r="M2743" i="16"/>
  <c r="M2744" i="16"/>
  <c r="M2745" i="16"/>
  <c r="M2746" i="16"/>
  <c r="M2747" i="16"/>
  <c r="M2748" i="16"/>
  <c r="M2749" i="16"/>
  <c r="M2750" i="16"/>
  <c r="M2751" i="16"/>
  <c r="M2752" i="16"/>
  <c r="M2753" i="16"/>
  <c r="M2754" i="16"/>
  <c r="M2755" i="16"/>
  <c r="M2756" i="16"/>
  <c r="M2757" i="16"/>
  <c r="M2758" i="16"/>
  <c r="M2759" i="16"/>
  <c r="M2760" i="16"/>
  <c r="M2761" i="16"/>
  <c r="M2762" i="16"/>
  <c r="M2763" i="16"/>
  <c r="M2764" i="16"/>
  <c r="M2765" i="16"/>
  <c r="M2766" i="16"/>
  <c r="M2767" i="16"/>
  <c r="M2768" i="16"/>
  <c r="M2769" i="16"/>
  <c r="M2770" i="16"/>
  <c r="M2771" i="16"/>
  <c r="M2772" i="16"/>
  <c r="M2773" i="16"/>
  <c r="M2774" i="16"/>
  <c r="M2775" i="16"/>
  <c r="M2776" i="16"/>
  <c r="M2777" i="16"/>
  <c r="M2778" i="16"/>
  <c r="M2779" i="16"/>
  <c r="M2780" i="16"/>
  <c r="M2781" i="16"/>
  <c r="M2782" i="16"/>
  <c r="M2783" i="16"/>
  <c r="M2784" i="16"/>
  <c r="M2785" i="16"/>
  <c r="M2786" i="16"/>
  <c r="M2787" i="16"/>
  <c r="M2788" i="16"/>
  <c r="M2789" i="16"/>
  <c r="M2790" i="16"/>
  <c r="M2791" i="16"/>
  <c r="M2792" i="16"/>
  <c r="M2793" i="16"/>
  <c r="M2794" i="16"/>
  <c r="M2795" i="16"/>
  <c r="M2796" i="16"/>
  <c r="M2797" i="16"/>
  <c r="M2798" i="16"/>
  <c r="M2799" i="16"/>
  <c r="M2800" i="16"/>
  <c r="M2801" i="16"/>
  <c r="M2802" i="16"/>
  <c r="M2803" i="16"/>
  <c r="M2804" i="16"/>
  <c r="M2805" i="16"/>
  <c r="M2806" i="16"/>
  <c r="M2807" i="16"/>
  <c r="M2808" i="16"/>
  <c r="M2809" i="16"/>
  <c r="M2810" i="16"/>
  <c r="M2811" i="16"/>
  <c r="M2812" i="16"/>
  <c r="M2813" i="16"/>
  <c r="M2814" i="16"/>
  <c r="M2815" i="16"/>
  <c r="M2816" i="16"/>
  <c r="M2817" i="16"/>
  <c r="M2818" i="16"/>
  <c r="M2819" i="16"/>
  <c r="M2820" i="16"/>
  <c r="M2821" i="16"/>
  <c r="M2822" i="16"/>
  <c r="M2823" i="16"/>
  <c r="M2824" i="16"/>
  <c r="M2825" i="16"/>
  <c r="M2826" i="16"/>
  <c r="M2827" i="16"/>
  <c r="M2828" i="16"/>
  <c r="M2829" i="16"/>
  <c r="M2830" i="16"/>
  <c r="M2831" i="16"/>
  <c r="M2832" i="16"/>
  <c r="M2833" i="16"/>
  <c r="M2834" i="16"/>
  <c r="M2835" i="16"/>
  <c r="M2836" i="16"/>
  <c r="M2837" i="16"/>
  <c r="M2838" i="16"/>
  <c r="M2839" i="16"/>
  <c r="M2840" i="16"/>
  <c r="M2841" i="16"/>
  <c r="M2842" i="16"/>
  <c r="M2843" i="16"/>
  <c r="M2844" i="16"/>
  <c r="M2845" i="16"/>
  <c r="M2846" i="16"/>
  <c r="M2847" i="16"/>
  <c r="M2848" i="16"/>
  <c r="M2849" i="16"/>
  <c r="M2850" i="16"/>
  <c r="M2851" i="16"/>
  <c r="M2852" i="16"/>
  <c r="M2853" i="16"/>
  <c r="M2854" i="16"/>
  <c r="M2855" i="16"/>
  <c r="M2856" i="16"/>
  <c r="M2857" i="16"/>
  <c r="M2858" i="16"/>
  <c r="M2859" i="16"/>
  <c r="M2860" i="16"/>
  <c r="M2861" i="16"/>
  <c r="M2862" i="16"/>
  <c r="M2863" i="16"/>
  <c r="M2864" i="16"/>
  <c r="M2865" i="16"/>
  <c r="M2866" i="16"/>
  <c r="M2867" i="16"/>
  <c r="M2868" i="16"/>
  <c r="M2869" i="16"/>
  <c r="M2870" i="16"/>
  <c r="M2871" i="16"/>
  <c r="M2872" i="16"/>
  <c r="M2873" i="16"/>
  <c r="M2874" i="16"/>
  <c r="M2875" i="16"/>
  <c r="M2876" i="16"/>
  <c r="M2877" i="16"/>
  <c r="M2878" i="16"/>
  <c r="M2879" i="16"/>
  <c r="M2880" i="16"/>
  <c r="M2881" i="16"/>
  <c r="M2882" i="16"/>
  <c r="M2883" i="16"/>
  <c r="M2884" i="16"/>
  <c r="M2885" i="16"/>
  <c r="M2886" i="16"/>
  <c r="M2887" i="16"/>
  <c r="M2888" i="16"/>
  <c r="M2889" i="16"/>
  <c r="M2890" i="16"/>
  <c r="M2891" i="16"/>
  <c r="M2892" i="16"/>
  <c r="M2893" i="16"/>
  <c r="M2894" i="16"/>
  <c r="M2895" i="16"/>
  <c r="M2896" i="16"/>
  <c r="M2897" i="16"/>
  <c r="M2898" i="16"/>
  <c r="M2899" i="16"/>
  <c r="M2900" i="16"/>
  <c r="M2901" i="16"/>
  <c r="M2902" i="16"/>
  <c r="M2903" i="16"/>
  <c r="M2904" i="16"/>
  <c r="M2905" i="16"/>
  <c r="M2906" i="16"/>
  <c r="M2907" i="16"/>
  <c r="M2908" i="16"/>
  <c r="M2909" i="16"/>
  <c r="M2910" i="16"/>
  <c r="M2911" i="16"/>
  <c r="M2912" i="16"/>
  <c r="M2913" i="16"/>
  <c r="M2914" i="16"/>
  <c r="M2915" i="16"/>
  <c r="M2916" i="16"/>
  <c r="M2917" i="16"/>
  <c r="M2918" i="16"/>
  <c r="M2919" i="16"/>
  <c r="M2920" i="16"/>
  <c r="M2921" i="16"/>
  <c r="M2922" i="16"/>
  <c r="M2923" i="16"/>
  <c r="M2924" i="16"/>
  <c r="M2925" i="16"/>
  <c r="M2926" i="16"/>
  <c r="M2927" i="16"/>
  <c r="M2928" i="16"/>
  <c r="M2929" i="16"/>
  <c r="M2930" i="16"/>
  <c r="M2931" i="16"/>
  <c r="M2932" i="16"/>
  <c r="M2933" i="16"/>
  <c r="M2934" i="16"/>
  <c r="M2935" i="16"/>
  <c r="M2936" i="16"/>
  <c r="M2937" i="16"/>
  <c r="M2938" i="16"/>
  <c r="M2939" i="16"/>
  <c r="M2940" i="16"/>
  <c r="M2941" i="16"/>
  <c r="M2942" i="16"/>
  <c r="M2943" i="16"/>
  <c r="M2944" i="16"/>
  <c r="M2945" i="16"/>
  <c r="M2946" i="16"/>
  <c r="M2947" i="16"/>
  <c r="M2948" i="16"/>
  <c r="M2949" i="16"/>
  <c r="M2950" i="16"/>
  <c r="M2951" i="16"/>
  <c r="M2952" i="16"/>
  <c r="M2953" i="16"/>
  <c r="M2954" i="16"/>
  <c r="M2955" i="16"/>
  <c r="M2956" i="16"/>
  <c r="M2957" i="16"/>
  <c r="M2958" i="16"/>
  <c r="M2959" i="16"/>
  <c r="M2960" i="16"/>
  <c r="M2961" i="16"/>
  <c r="M2962" i="16"/>
  <c r="M2963" i="16"/>
  <c r="M2964" i="16"/>
  <c r="M2965" i="16"/>
  <c r="M2966" i="16"/>
  <c r="M2967" i="16"/>
  <c r="M2968" i="16"/>
  <c r="M2969" i="16"/>
  <c r="M2970" i="16"/>
  <c r="M2971" i="16"/>
  <c r="M2972" i="16"/>
  <c r="M2973" i="16"/>
  <c r="M2974" i="16"/>
  <c r="M2975" i="16"/>
  <c r="M2976" i="16"/>
  <c r="M2977" i="16"/>
  <c r="M2978" i="16"/>
  <c r="M2979" i="16"/>
  <c r="M2980" i="16"/>
  <c r="M2981" i="16"/>
  <c r="M2982" i="16"/>
  <c r="M2983" i="16"/>
  <c r="M2984" i="16"/>
  <c r="M2985" i="16"/>
  <c r="M2986" i="16"/>
  <c r="M2987" i="16"/>
  <c r="M2988" i="16"/>
  <c r="M2989" i="16"/>
  <c r="M2990" i="16"/>
  <c r="M2991" i="16"/>
  <c r="M2992" i="16"/>
  <c r="M2993" i="16"/>
  <c r="M2994" i="16"/>
  <c r="M2995" i="16"/>
  <c r="M2996" i="16"/>
  <c r="M2997" i="16"/>
  <c r="M2998" i="16"/>
  <c r="M2999" i="16"/>
  <c r="M3000" i="16"/>
  <c r="M3001" i="16"/>
  <c r="M3002" i="16"/>
  <c r="M3003" i="16"/>
  <c r="M3004" i="16"/>
  <c r="M3005" i="16"/>
  <c r="M3006" i="16"/>
  <c r="M3007" i="16"/>
  <c r="M3008" i="16"/>
  <c r="M3009" i="16"/>
  <c r="M3010" i="16"/>
  <c r="M3011" i="16"/>
  <c r="M3012" i="16"/>
  <c r="M3013" i="16"/>
  <c r="M3014" i="16"/>
  <c r="M3015" i="16"/>
  <c r="M3016" i="16"/>
  <c r="M3017" i="16"/>
  <c r="M3018" i="16"/>
  <c r="M3019" i="16"/>
  <c r="M3020" i="16"/>
  <c r="M3021" i="16"/>
  <c r="M3022" i="16"/>
  <c r="M3023" i="16"/>
  <c r="M3024" i="16"/>
  <c r="M3025" i="16"/>
  <c r="M3026" i="16"/>
  <c r="M3027" i="16"/>
  <c r="M3028" i="16"/>
  <c r="M3029" i="16"/>
  <c r="M3030" i="16"/>
  <c r="M3031" i="16"/>
  <c r="M3032" i="16"/>
  <c r="M3033" i="16"/>
  <c r="M3034" i="16"/>
  <c r="M3035" i="16"/>
  <c r="M3036" i="16"/>
  <c r="M3037" i="16"/>
  <c r="M3038" i="16"/>
  <c r="M3039" i="16"/>
  <c r="M3040" i="16"/>
  <c r="M3041" i="16"/>
  <c r="M3042" i="16"/>
  <c r="M3043" i="16"/>
  <c r="M3044" i="16"/>
  <c r="M3045" i="16"/>
  <c r="M3046" i="16"/>
  <c r="M3047" i="16"/>
  <c r="M3048" i="16"/>
  <c r="M3049" i="16"/>
  <c r="M3050" i="16"/>
  <c r="M3051" i="16"/>
  <c r="M3052" i="16"/>
  <c r="M3053" i="16"/>
  <c r="M3054" i="16"/>
  <c r="M3055" i="16"/>
  <c r="M3056" i="16"/>
  <c r="M3057" i="16"/>
  <c r="M3058" i="16"/>
  <c r="M3059" i="16"/>
  <c r="M3060" i="16"/>
  <c r="M3061" i="16"/>
  <c r="M3062" i="16"/>
  <c r="M3063" i="16"/>
  <c r="M3064" i="16"/>
  <c r="M3065" i="16"/>
  <c r="M3066" i="16"/>
  <c r="M3067" i="16"/>
  <c r="M3068" i="16"/>
  <c r="M3069" i="16"/>
  <c r="M3070" i="16"/>
  <c r="M3071" i="16"/>
  <c r="M3072" i="16"/>
  <c r="M3073" i="16"/>
  <c r="M3074" i="16"/>
  <c r="M3075" i="16"/>
  <c r="M3076" i="16"/>
  <c r="M3077" i="16"/>
  <c r="M3078" i="16"/>
  <c r="M3079" i="16"/>
  <c r="M3080" i="16"/>
  <c r="M3081" i="16"/>
  <c r="M3082" i="16"/>
  <c r="M3083" i="16"/>
  <c r="M3084" i="16"/>
  <c r="M3085" i="16"/>
  <c r="M3086" i="16"/>
  <c r="M3087" i="16"/>
  <c r="M3088" i="16"/>
  <c r="M3089" i="16"/>
  <c r="M3090" i="16"/>
  <c r="M3091" i="16"/>
  <c r="M3092" i="16"/>
  <c r="M3093" i="16"/>
  <c r="M3094" i="16"/>
  <c r="M3095" i="16"/>
  <c r="M3096" i="16"/>
  <c r="M3097" i="16"/>
  <c r="M3098" i="16"/>
  <c r="M3099" i="16"/>
  <c r="M3100" i="16"/>
  <c r="M3101" i="16"/>
  <c r="M3102" i="16"/>
  <c r="M3103" i="16"/>
  <c r="M3104" i="16"/>
  <c r="M3105" i="16"/>
  <c r="M3106" i="16"/>
  <c r="M3107" i="16"/>
  <c r="M3108" i="16"/>
  <c r="M3109" i="16"/>
  <c r="M3110" i="16"/>
  <c r="M3111" i="16"/>
  <c r="M3112" i="16"/>
  <c r="M3113" i="16"/>
  <c r="M3114" i="16"/>
  <c r="M3115" i="16"/>
  <c r="M3116" i="16"/>
  <c r="M3117" i="16"/>
  <c r="M3118" i="16"/>
  <c r="M3119" i="16"/>
  <c r="M3120" i="16"/>
  <c r="M3121" i="16"/>
  <c r="M3122" i="16"/>
  <c r="M3123" i="16"/>
  <c r="M3124" i="16"/>
  <c r="M3125" i="16"/>
  <c r="M3126" i="16"/>
  <c r="M3127" i="16"/>
  <c r="M3128" i="16"/>
  <c r="M3129" i="16"/>
  <c r="M3130" i="16"/>
  <c r="M3131" i="16"/>
  <c r="M3132" i="16"/>
  <c r="M3133" i="16"/>
  <c r="M3134" i="16"/>
  <c r="M3135" i="16"/>
  <c r="M3136" i="16"/>
  <c r="M3137" i="16"/>
  <c r="M3138" i="16"/>
  <c r="M3139" i="16"/>
  <c r="M3140" i="16"/>
  <c r="M3141" i="16"/>
  <c r="M3142" i="16"/>
  <c r="M3143" i="16"/>
  <c r="M3144" i="16"/>
  <c r="M3145" i="16"/>
  <c r="M3146" i="16"/>
  <c r="M3147" i="16"/>
  <c r="M3148" i="16"/>
  <c r="M3149" i="16"/>
  <c r="M3150" i="16"/>
  <c r="M3151" i="16"/>
  <c r="M3152" i="16"/>
  <c r="M3153" i="16"/>
  <c r="M3154" i="16"/>
  <c r="M3155" i="16"/>
  <c r="M3156" i="16"/>
  <c r="M3157" i="16"/>
  <c r="M3158" i="16"/>
  <c r="M3159" i="16"/>
  <c r="M3160" i="16"/>
  <c r="M3161" i="16"/>
  <c r="M3162" i="16"/>
  <c r="M3163" i="16"/>
  <c r="M3164" i="16"/>
  <c r="M3165" i="16"/>
  <c r="M3166" i="16"/>
  <c r="M3167" i="16"/>
  <c r="M3168" i="16"/>
  <c r="M3169" i="16"/>
  <c r="M3170" i="16"/>
  <c r="M3171" i="16"/>
  <c r="M3172" i="16"/>
  <c r="M3173" i="16"/>
  <c r="M3174" i="16"/>
  <c r="M3175" i="16"/>
  <c r="M3176" i="16"/>
  <c r="M3177" i="16"/>
  <c r="M3178" i="16"/>
  <c r="M3179" i="16"/>
  <c r="M3180" i="16"/>
  <c r="M3181" i="16"/>
  <c r="M3182" i="16"/>
  <c r="M3183" i="16"/>
  <c r="M3184" i="16"/>
  <c r="M3185" i="16"/>
  <c r="M3186" i="16"/>
  <c r="M3187" i="16"/>
  <c r="M3188" i="16"/>
  <c r="M3189" i="16"/>
  <c r="M3190" i="16"/>
  <c r="M3191" i="16"/>
  <c r="M3192" i="16"/>
  <c r="M3193" i="16"/>
  <c r="M3194" i="16"/>
  <c r="M3195" i="16"/>
  <c r="M3196" i="16"/>
  <c r="M3197" i="16"/>
  <c r="M3198" i="16"/>
  <c r="M3199" i="16"/>
  <c r="M3200" i="16"/>
  <c r="M3201" i="16"/>
  <c r="M3202" i="16"/>
  <c r="M3203" i="16"/>
  <c r="M3204" i="16"/>
  <c r="M3205" i="16"/>
  <c r="M3206" i="16"/>
  <c r="M3207" i="16"/>
  <c r="M3208" i="16"/>
  <c r="M3209" i="16"/>
  <c r="M3210" i="16"/>
  <c r="M3211" i="16"/>
  <c r="M3212" i="16"/>
  <c r="M3213" i="16"/>
  <c r="M3214" i="16"/>
  <c r="M3215" i="16"/>
  <c r="M3216" i="16"/>
  <c r="M3217" i="16"/>
  <c r="M3218" i="16"/>
  <c r="M3219" i="16"/>
  <c r="M3220" i="16"/>
  <c r="M3221" i="16"/>
  <c r="M3222" i="16"/>
  <c r="M3223" i="16"/>
  <c r="M3224" i="16"/>
  <c r="M3225" i="16"/>
  <c r="M3226" i="16"/>
  <c r="M3227" i="16"/>
  <c r="M3228" i="16"/>
  <c r="M3229" i="16"/>
  <c r="M3230" i="16"/>
  <c r="M3231" i="16"/>
  <c r="M3232" i="16"/>
  <c r="M3233" i="16"/>
  <c r="M3234" i="16"/>
  <c r="M3235" i="16"/>
  <c r="M3236" i="16"/>
  <c r="M3237" i="16"/>
  <c r="M3238" i="16"/>
  <c r="M3239" i="16"/>
  <c r="M3240" i="16"/>
  <c r="M3241" i="16"/>
  <c r="M3242" i="16"/>
  <c r="M3243" i="16"/>
  <c r="M3244" i="16"/>
  <c r="M3245" i="16"/>
  <c r="M3246" i="16"/>
  <c r="M3247" i="16"/>
  <c r="M3248" i="16"/>
  <c r="M3249" i="16"/>
  <c r="M3250" i="16"/>
  <c r="M3251" i="16"/>
  <c r="M3252" i="16"/>
  <c r="M3253" i="16"/>
  <c r="M3254" i="16"/>
  <c r="M3255" i="16"/>
  <c r="M3256" i="16"/>
  <c r="M3257" i="16"/>
  <c r="M3258" i="16"/>
  <c r="M3259" i="16"/>
  <c r="M3260" i="16"/>
  <c r="M3261" i="16"/>
  <c r="M3262" i="16"/>
  <c r="M3263" i="16"/>
  <c r="M3264" i="16"/>
  <c r="M3265" i="16"/>
  <c r="M3266" i="16"/>
  <c r="M3267" i="16"/>
  <c r="M3268" i="16"/>
  <c r="M3269" i="16"/>
  <c r="M3270" i="16"/>
  <c r="M3271" i="16"/>
  <c r="M3272" i="16"/>
  <c r="M3273" i="16"/>
  <c r="M3274" i="16"/>
  <c r="M3275" i="16"/>
  <c r="M3276" i="16"/>
  <c r="M3277" i="16"/>
  <c r="M3278" i="16"/>
  <c r="M3279" i="16"/>
  <c r="M3280" i="16"/>
  <c r="M3281" i="16"/>
  <c r="M3282" i="16"/>
  <c r="M3283" i="16"/>
  <c r="M3284" i="16"/>
  <c r="M3285" i="16"/>
  <c r="M3286" i="16"/>
  <c r="M3287" i="16"/>
  <c r="M3288" i="16"/>
  <c r="M3289" i="16"/>
  <c r="M3290" i="16"/>
  <c r="M3291" i="16"/>
  <c r="M3292" i="16"/>
  <c r="M3293" i="16"/>
  <c r="M3294" i="16"/>
  <c r="M3295" i="16"/>
  <c r="M3296" i="16"/>
  <c r="M3297" i="16"/>
  <c r="M3298" i="16"/>
  <c r="M3299" i="16"/>
  <c r="M3300" i="16"/>
  <c r="M3301" i="16"/>
  <c r="M3302" i="16"/>
  <c r="M3303" i="16"/>
  <c r="M3304" i="16"/>
  <c r="M3305" i="16"/>
  <c r="M3306" i="16"/>
  <c r="M3307" i="16"/>
  <c r="M3308" i="16"/>
  <c r="M3309" i="16"/>
  <c r="M3310" i="16"/>
  <c r="M3311" i="16"/>
  <c r="M3312" i="16"/>
  <c r="M3313" i="16"/>
  <c r="M3314" i="16"/>
  <c r="M3315" i="16"/>
  <c r="M3316" i="16"/>
  <c r="M3317" i="16"/>
  <c r="M3318" i="16"/>
  <c r="M3319" i="16"/>
  <c r="M3320" i="16"/>
  <c r="M3321" i="16"/>
  <c r="M3322" i="16"/>
  <c r="M3323" i="16"/>
  <c r="M3324" i="16"/>
  <c r="M3325" i="16"/>
  <c r="M3326" i="16"/>
  <c r="M3327" i="16"/>
  <c r="M3328" i="16"/>
  <c r="M3329" i="16"/>
  <c r="M3330" i="16"/>
  <c r="M3331" i="16"/>
  <c r="M3332" i="16"/>
  <c r="M3333" i="16"/>
  <c r="M3334" i="16"/>
  <c r="M3335" i="16"/>
  <c r="M3336" i="16"/>
  <c r="M3337" i="16"/>
  <c r="M3338" i="16"/>
  <c r="M3339" i="16"/>
  <c r="M3340" i="16"/>
  <c r="M3341" i="16"/>
  <c r="M3342" i="16"/>
  <c r="M3343" i="16"/>
  <c r="M3344" i="16"/>
  <c r="M3345" i="16"/>
  <c r="M3346" i="16"/>
  <c r="M3347" i="16"/>
  <c r="M3348" i="16"/>
  <c r="M3349" i="16"/>
  <c r="M3350" i="16"/>
  <c r="M3351" i="16"/>
  <c r="M3352" i="16"/>
  <c r="M3353" i="16"/>
  <c r="M3354" i="16"/>
  <c r="M3355" i="16"/>
  <c r="M3356" i="16"/>
  <c r="M3357" i="16"/>
  <c r="M3358" i="16"/>
  <c r="M3359" i="16"/>
  <c r="M3360" i="16"/>
  <c r="M3361" i="16"/>
  <c r="M3362" i="16"/>
  <c r="M3363" i="16"/>
  <c r="M3364" i="16"/>
  <c r="M3365" i="16"/>
  <c r="M3366" i="16"/>
  <c r="M3367" i="16"/>
  <c r="M3368" i="16"/>
  <c r="M3369" i="16"/>
  <c r="M3370" i="16"/>
  <c r="M3371" i="16"/>
  <c r="M3372" i="16"/>
  <c r="M3373" i="16"/>
  <c r="M3374" i="16"/>
  <c r="M3375" i="16"/>
  <c r="M3376" i="16"/>
  <c r="M3377" i="16"/>
  <c r="M3378" i="16"/>
  <c r="M3379" i="16"/>
  <c r="M3380" i="16"/>
  <c r="M3381" i="16"/>
  <c r="M3382" i="16"/>
  <c r="M3383" i="16"/>
  <c r="M3384" i="16"/>
  <c r="M3385" i="16"/>
  <c r="M3386" i="16"/>
  <c r="M3387" i="16"/>
  <c r="M3388" i="16"/>
  <c r="M3389" i="16"/>
  <c r="M3390" i="16"/>
  <c r="M3391" i="16"/>
  <c r="M3392" i="16"/>
  <c r="M3393" i="16"/>
  <c r="M3394" i="16"/>
  <c r="M3395" i="16"/>
  <c r="M3396" i="16"/>
  <c r="M3397" i="16"/>
  <c r="M3398" i="16"/>
  <c r="M3399" i="16"/>
  <c r="M3400" i="16"/>
  <c r="M3401" i="16"/>
  <c r="M3402" i="16"/>
  <c r="M3403" i="16"/>
  <c r="M3404" i="16"/>
  <c r="M3405" i="16"/>
  <c r="M3406" i="16"/>
  <c r="M3407" i="16"/>
  <c r="M3408" i="16"/>
  <c r="M3409" i="16"/>
  <c r="M3410" i="16"/>
  <c r="M3411" i="16"/>
  <c r="M3412" i="16"/>
  <c r="M3413" i="16"/>
  <c r="M3414" i="16"/>
  <c r="M3415" i="16"/>
  <c r="M3416" i="16"/>
  <c r="M3417" i="16"/>
  <c r="M3418" i="16"/>
  <c r="M3419" i="16"/>
  <c r="M3420" i="16"/>
  <c r="M3421" i="16"/>
  <c r="M3422" i="16"/>
  <c r="M3423" i="16"/>
  <c r="M3424" i="16"/>
  <c r="M3425" i="16"/>
  <c r="M3426" i="16"/>
  <c r="M3427" i="16"/>
  <c r="M3428" i="16"/>
  <c r="M3429" i="16"/>
  <c r="M3430" i="16"/>
  <c r="M3431" i="16"/>
  <c r="M3432" i="16"/>
  <c r="M3433" i="16"/>
  <c r="M3434" i="16"/>
  <c r="M3435" i="16"/>
  <c r="M3436" i="16"/>
  <c r="M3437" i="16"/>
  <c r="M3438" i="16"/>
  <c r="M3439" i="16"/>
  <c r="M3440" i="16"/>
  <c r="M3441" i="16"/>
  <c r="M3442" i="16"/>
  <c r="M3443" i="16"/>
  <c r="M3444" i="16"/>
  <c r="M3445" i="16"/>
  <c r="M3446" i="16"/>
  <c r="M3447" i="16"/>
  <c r="M3448" i="16"/>
  <c r="M3449" i="16"/>
  <c r="M3450" i="16"/>
  <c r="M3451" i="16"/>
  <c r="M3452" i="16"/>
  <c r="M3453" i="16"/>
  <c r="M3454" i="16"/>
  <c r="M3455" i="16"/>
  <c r="M3456" i="16"/>
  <c r="M3457" i="16"/>
  <c r="M3458" i="16"/>
  <c r="M3459" i="16"/>
  <c r="M3460" i="16"/>
  <c r="M3461" i="16"/>
  <c r="M3462" i="16"/>
  <c r="M3463" i="16"/>
  <c r="M3464" i="16"/>
  <c r="M3465" i="16"/>
  <c r="M3466" i="16"/>
  <c r="M3467" i="16"/>
  <c r="M3468" i="16"/>
  <c r="M3469" i="16"/>
  <c r="M3470" i="16"/>
  <c r="M3471" i="16"/>
  <c r="M3472" i="16"/>
  <c r="M3473" i="16"/>
  <c r="M3474" i="16"/>
  <c r="M3475" i="16"/>
  <c r="M3476" i="16"/>
  <c r="M3477" i="16"/>
  <c r="M3478" i="16"/>
  <c r="M3479" i="16"/>
  <c r="M3480" i="16"/>
  <c r="M3481" i="16"/>
  <c r="M3482" i="16"/>
  <c r="M3483" i="16"/>
  <c r="M3484" i="16"/>
  <c r="M3485" i="16"/>
  <c r="M3486" i="16"/>
  <c r="M3487" i="16"/>
  <c r="M3488" i="16"/>
  <c r="M3489" i="16"/>
  <c r="M3490" i="16"/>
  <c r="M3491" i="16"/>
  <c r="M3492" i="16"/>
  <c r="M3493" i="16"/>
  <c r="M3494" i="16"/>
  <c r="M3495" i="16"/>
  <c r="M3496" i="16"/>
  <c r="M3497" i="16"/>
  <c r="M3498" i="16"/>
  <c r="M3499" i="16"/>
  <c r="M3500" i="16"/>
  <c r="M3501" i="16"/>
  <c r="M3502" i="16"/>
  <c r="M3503" i="16"/>
  <c r="M3504" i="16"/>
  <c r="M3505" i="16"/>
  <c r="M3506" i="16"/>
  <c r="M3507" i="16"/>
  <c r="M3508" i="16"/>
  <c r="M3509" i="16"/>
  <c r="M3510" i="16"/>
  <c r="M3511" i="16"/>
  <c r="M3512" i="16"/>
  <c r="M3513" i="16"/>
  <c r="M3514" i="16"/>
  <c r="M3515" i="16"/>
  <c r="M3516" i="16"/>
  <c r="M3517" i="16"/>
  <c r="M3518" i="16"/>
  <c r="M3519" i="16"/>
  <c r="M3520" i="16"/>
  <c r="M3521" i="16"/>
  <c r="M3522" i="16"/>
  <c r="M3523" i="16"/>
  <c r="M3524" i="16"/>
  <c r="M3525" i="16"/>
  <c r="M3526" i="16"/>
  <c r="M3527" i="16"/>
  <c r="M3528" i="16"/>
  <c r="M3529" i="16"/>
  <c r="M3530" i="16"/>
  <c r="M3531" i="16"/>
  <c r="M3532" i="16"/>
  <c r="M3533" i="16"/>
  <c r="M3534" i="16"/>
  <c r="M3535" i="16"/>
  <c r="M3536" i="16"/>
  <c r="M3537" i="16"/>
  <c r="M3538" i="16"/>
  <c r="M3539" i="16"/>
  <c r="M3540" i="16"/>
  <c r="M3541" i="16"/>
  <c r="M3542" i="16"/>
  <c r="M3543" i="16"/>
  <c r="M3544" i="16"/>
  <c r="M3545" i="16"/>
  <c r="M3546" i="16"/>
  <c r="M3547" i="16"/>
  <c r="M3548" i="16"/>
  <c r="M3549" i="16"/>
  <c r="M3550" i="16"/>
  <c r="M3551" i="16"/>
  <c r="M3552" i="16"/>
  <c r="M3553" i="16"/>
  <c r="M3554" i="16"/>
  <c r="M3555" i="16"/>
  <c r="M3556" i="16"/>
  <c r="M3557" i="16"/>
  <c r="M3558" i="16"/>
  <c r="M3559" i="16"/>
  <c r="M3560" i="16"/>
  <c r="M3561" i="16"/>
  <c r="M3562" i="16"/>
  <c r="M3563" i="16"/>
  <c r="M3564" i="16"/>
  <c r="M3565" i="16"/>
  <c r="M3566" i="16"/>
  <c r="M3567" i="16"/>
  <c r="M3568" i="16"/>
  <c r="M3569" i="16"/>
  <c r="M3570" i="16"/>
  <c r="M3571" i="16"/>
  <c r="M3572" i="16"/>
  <c r="M3573" i="16"/>
  <c r="M3574" i="16"/>
  <c r="M3575" i="16"/>
  <c r="M3576" i="16"/>
  <c r="M3577" i="16"/>
  <c r="M3578" i="16"/>
  <c r="M3579" i="16"/>
  <c r="M3580" i="16"/>
  <c r="M3581" i="16"/>
  <c r="M3582" i="16"/>
  <c r="M3583" i="16"/>
  <c r="M3584" i="16"/>
  <c r="M3585" i="16"/>
  <c r="M3586" i="16"/>
  <c r="M3587" i="16"/>
  <c r="M3588" i="16"/>
  <c r="M3589" i="16"/>
  <c r="M3590" i="16"/>
  <c r="M3591" i="16"/>
  <c r="M3592" i="16"/>
  <c r="M3593" i="16"/>
  <c r="M3594" i="16"/>
  <c r="M3595" i="16"/>
  <c r="M3596" i="16"/>
  <c r="M3597" i="16"/>
  <c r="M3598" i="16"/>
  <c r="M3599" i="16"/>
  <c r="M3600" i="16"/>
  <c r="M3601" i="16"/>
  <c r="M3602" i="16"/>
  <c r="M3603" i="16"/>
  <c r="M3604" i="16"/>
  <c r="M3605" i="16"/>
  <c r="M3606" i="16"/>
  <c r="M3607" i="16"/>
  <c r="M3608" i="16"/>
  <c r="M3609" i="16"/>
  <c r="M3610" i="16"/>
  <c r="M3611" i="16"/>
  <c r="M3612" i="16"/>
  <c r="M3613" i="16"/>
  <c r="M3614" i="16"/>
  <c r="M3615" i="16"/>
  <c r="M3616" i="16"/>
  <c r="M3617" i="16"/>
  <c r="M3618" i="16"/>
  <c r="M3619" i="16"/>
  <c r="M3620" i="16"/>
  <c r="M3621" i="16"/>
  <c r="M3622" i="16"/>
  <c r="M3623" i="16"/>
  <c r="M3624" i="16"/>
  <c r="M3625" i="16"/>
  <c r="M3626" i="16"/>
  <c r="M3627" i="16"/>
  <c r="M3628" i="16"/>
  <c r="M3629" i="16"/>
  <c r="M3630" i="16"/>
  <c r="M3631" i="16"/>
  <c r="M3632" i="16"/>
  <c r="M3633" i="16"/>
  <c r="M3634" i="16"/>
  <c r="M3635" i="16"/>
  <c r="M3636" i="16"/>
  <c r="M3637" i="16"/>
  <c r="M3638" i="16"/>
  <c r="M3639" i="16"/>
  <c r="M3640" i="16"/>
  <c r="M3641" i="16"/>
  <c r="M3642" i="16"/>
  <c r="M3643" i="16"/>
  <c r="M3644" i="16"/>
  <c r="M3645" i="16"/>
  <c r="M3646" i="16"/>
  <c r="M3647" i="16"/>
  <c r="M3648" i="16"/>
  <c r="M3649" i="16"/>
  <c r="M3650" i="16"/>
  <c r="M3651" i="16"/>
  <c r="M3652" i="16"/>
  <c r="M3653" i="16"/>
  <c r="M3654" i="16"/>
  <c r="M3655" i="16"/>
  <c r="M3656" i="16"/>
  <c r="M3657" i="16"/>
  <c r="M3658" i="16"/>
  <c r="M3659" i="16"/>
  <c r="M3660" i="16"/>
  <c r="M3661" i="16"/>
  <c r="M3662" i="16"/>
  <c r="M3663" i="16"/>
  <c r="M3664" i="16"/>
  <c r="M3665" i="16"/>
  <c r="M3666" i="16"/>
  <c r="M3667" i="16"/>
  <c r="M3668" i="16"/>
  <c r="M3669" i="16"/>
  <c r="M3670" i="16"/>
  <c r="M3671" i="16"/>
  <c r="M3672" i="16"/>
  <c r="M3673" i="16"/>
  <c r="M3674" i="16"/>
  <c r="M3675" i="16"/>
  <c r="M3676" i="16"/>
  <c r="M3677" i="16"/>
  <c r="M3678" i="16"/>
  <c r="M3679" i="16"/>
  <c r="M3680" i="16"/>
  <c r="M3681" i="16"/>
  <c r="M3682" i="16"/>
  <c r="M3683" i="16"/>
  <c r="M3684" i="16"/>
  <c r="M3685" i="16"/>
  <c r="M3686" i="16"/>
  <c r="M3687" i="16"/>
  <c r="M3688" i="16"/>
  <c r="M3689" i="16"/>
  <c r="M3690" i="16"/>
  <c r="M3691" i="16"/>
  <c r="M3692" i="16"/>
  <c r="M3693" i="16"/>
  <c r="M3694" i="16"/>
  <c r="M3695" i="16"/>
  <c r="M3696" i="16"/>
  <c r="M3697" i="16"/>
  <c r="M3698" i="16"/>
  <c r="M3699" i="16"/>
  <c r="M3700" i="16"/>
  <c r="M3701" i="16"/>
  <c r="M3702" i="16"/>
  <c r="M3703" i="16"/>
  <c r="M3704" i="16"/>
  <c r="M3705" i="16"/>
  <c r="M3706" i="16"/>
  <c r="M3707" i="16"/>
  <c r="M3708" i="16"/>
  <c r="M3709" i="16"/>
  <c r="M3710" i="16"/>
  <c r="M3711" i="16"/>
  <c r="M3712" i="16"/>
  <c r="M3713" i="16"/>
  <c r="M3714" i="16"/>
  <c r="M3715" i="16"/>
  <c r="M3716" i="16"/>
  <c r="M3717" i="16"/>
  <c r="M3718" i="16"/>
  <c r="M3719" i="16"/>
  <c r="M3720" i="16"/>
  <c r="M3721" i="16"/>
  <c r="M3722" i="16"/>
  <c r="M3723" i="16"/>
  <c r="M3724" i="16"/>
  <c r="M3725" i="16"/>
  <c r="M3726" i="16"/>
  <c r="M3727" i="16"/>
  <c r="M3728" i="16"/>
  <c r="M3729" i="16"/>
  <c r="M3730" i="16"/>
  <c r="M3731" i="16"/>
  <c r="M3732" i="16"/>
  <c r="M3733" i="16"/>
  <c r="M3734" i="16"/>
  <c r="M3735" i="16"/>
  <c r="M3736" i="16"/>
  <c r="M3737" i="16"/>
  <c r="M3738" i="16"/>
  <c r="M3739" i="16"/>
  <c r="M3740" i="16"/>
  <c r="M3741" i="16"/>
  <c r="M3742" i="16"/>
  <c r="M3743" i="16"/>
  <c r="M3744" i="16"/>
  <c r="M3745" i="16"/>
  <c r="M3746" i="16"/>
  <c r="M3747" i="16"/>
  <c r="M3748" i="16"/>
  <c r="M3749" i="16"/>
  <c r="M3750" i="16"/>
  <c r="M3751" i="16"/>
  <c r="M3752" i="16"/>
  <c r="M3753" i="16"/>
  <c r="M3754" i="16"/>
  <c r="M3755" i="16"/>
  <c r="M3756" i="16"/>
  <c r="M3757" i="16"/>
  <c r="M3758" i="16"/>
  <c r="M3759" i="16"/>
  <c r="M3760" i="16"/>
  <c r="M3761" i="16"/>
  <c r="M3762" i="16"/>
  <c r="M3763" i="16"/>
  <c r="M3764" i="16"/>
  <c r="M3765" i="16"/>
  <c r="M3766" i="16"/>
  <c r="M3767" i="16"/>
  <c r="M3768" i="16"/>
  <c r="M3769" i="16"/>
  <c r="M3770" i="16"/>
  <c r="M3771" i="16"/>
  <c r="M3772" i="16"/>
  <c r="M3773" i="16"/>
  <c r="M3774" i="16"/>
  <c r="M3775" i="16"/>
  <c r="M3776" i="16"/>
  <c r="M3777" i="16"/>
  <c r="M3778" i="16"/>
  <c r="M3779" i="16"/>
  <c r="M3780" i="16"/>
  <c r="M3781" i="16"/>
  <c r="M3782" i="16"/>
  <c r="M3783" i="16"/>
  <c r="M3784" i="16"/>
  <c r="M3785" i="16"/>
  <c r="M3786" i="16"/>
  <c r="M3787" i="16"/>
  <c r="M3788" i="16"/>
  <c r="M3789" i="16"/>
  <c r="M3790" i="16"/>
  <c r="M3791" i="16"/>
  <c r="M3792" i="16"/>
  <c r="M3793" i="16"/>
  <c r="M3794" i="16"/>
  <c r="M3795" i="16"/>
  <c r="M3796" i="16"/>
  <c r="M3797" i="16"/>
  <c r="M3798" i="16"/>
  <c r="M3799" i="16"/>
  <c r="M3800" i="16"/>
  <c r="M3801" i="16"/>
  <c r="M3802" i="16"/>
  <c r="M3803" i="16"/>
  <c r="M3804" i="16"/>
  <c r="M3805" i="16"/>
  <c r="M3806" i="16"/>
  <c r="M3807" i="16"/>
  <c r="M3808" i="16"/>
  <c r="M3809" i="16"/>
  <c r="M3810" i="16"/>
  <c r="M3811" i="16"/>
  <c r="M3812" i="16"/>
  <c r="M3813" i="16"/>
  <c r="M3814" i="16"/>
  <c r="M3815" i="16"/>
  <c r="M3816" i="16"/>
  <c r="M3817" i="16"/>
  <c r="M3818" i="16"/>
  <c r="M3819" i="16"/>
  <c r="M3820" i="16"/>
  <c r="M3821" i="16"/>
  <c r="M3822" i="16"/>
  <c r="M3823" i="16"/>
  <c r="M3824" i="16"/>
  <c r="M3825" i="16"/>
  <c r="M3826" i="16"/>
  <c r="M3827" i="16"/>
  <c r="M3828" i="16"/>
  <c r="M3829" i="16"/>
  <c r="M3830" i="16"/>
  <c r="M3831" i="16"/>
  <c r="M3832" i="16"/>
  <c r="M3833" i="16"/>
  <c r="M3834" i="16"/>
  <c r="M3835" i="16"/>
  <c r="M3836" i="16"/>
  <c r="M3837" i="16"/>
  <c r="M3838" i="16"/>
  <c r="M3839" i="16"/>
  <c r="M3840" i="16"/>
  <c r="M3841" i="16"/>
  <c r="M3842" i="16"/>
  <c r="M3843" i="16"/>
  <c r="L46" i="16"/>
  <c r="K46" i="16" s="1"/>
  <c r="L44" i="16"/>
  <c r="K44" i="16" s="1"/>
  <c r="L45" i="16"/>
  <c r="K45" i="16" s="1"/>
  <c r="L47" i="16"/>
  <c r="K47" i="16" s="1"/>
  <c r="H47" i="16" s="1"/>
  <c r="L48" i="16"/>
  <c r="L49" i="16"/>
  <c r="K49" i="16" s="1"/>
  <c r="L50" i="16"/>
  <c r="K50" i="16" s="1"/>
  <c r="L51" i="16"/>
  <c r="K51" i="16" s="1"/>
  <c r="H51" i="16" s="1"/>
  <c r="L52" i="16"/>
  <c r="K52" i="16" s="1"/>
  <c r="L53" i="16"/>
  <c r="K53" i="16" s="1"/>
  <c r="L54" i="16"/>
  <c r="K54" i="16" s="1"/>
  <c r="L55" i="16"/>
  <c r="K55" i="16" s="1"/>
  <c r="L56" i="16"/>
  <c r="K56" i="16" s="1"/>
  <c r="L57" i="16"/>
  <c r="K57" i="16" s="1"/>
  <c r="L58" i="16"/>
  <c r="K58" i="16" s="1"/>
  <c r="L59" i="16"/>
  <c r="K59" i="16" s="1"/>
  <c r="H59" i="16" s="1"/>
  <c r="L60" i="16"/>
  <c r="K60" i="16" s="1"/>
  <c r="L61" i="16"/>
  <c r="K61" i="16" s="1"/>
  <c r="L62" i="16"/>
  <c r="K62" i="16" s="1"/>
  <c r="L63" i="16"/>
  <c r="K63" i="16" s="1"/>
  <c r="L64" i="16"/>
  <c r="K64" i="16" s="1"/>
  <c r="L65" i="16"/>
  <c r="K65" i="16" s="1"/>
  <c r="L66" i="16"/>
  <c r="K66" i="16" s="1"/>
  <c r="L67" i="16"/>
  <c r="K67" i="16" s="1"/>
  <c r="H67" i="16" s="1"/>
  <c r="L68" i="16"/>
  <c r="K68" i="16" s="1"/>
  <c r="L69" i="16"/>
  <c r="K69" i="16" s="1"/>
  <c r="L70" i="16"/>
  <c r="K70" i="16" s="1"/>
  <c r="L71" i="16"/>
  <c r="K71" i="16" s="1"/>
  <c r="H71" i="16" s="1"/>
  <c r="L72" i="16"/>
  <c r="K72" i="16" s="1"/>
  <c r="L73" i="16"/>
  <c r="K73" i="16" s="1"/>
  <c r="L74" i="16"/>
  <c r="K74" i="16" s="1"/>
  <c r="L75" i="16"/>
  <c r="K75" i="16" s="1"/>
  <c r="H75" i="16" s="1"/>
  <c r="L76" i="16"/>
  <c r="K76" i="16" s="1"/>
  <c r="L77" i="16"/>
  <c r="K77" i="16" s="1"/>
  <c r="L78" i="16"/>
  <c r="K78" i="16" s="1"/>
  <c r="L79" i="16"/>
  <c r="K79" i="16" s="1"/>
  <c r="L80" i="16"/>
  <c r="K80" i="16" s="1"/>
  <c r="L81" i="16"/>
  <c r="K81" i="16" s="1"/>
  <c r="L82" i="16"/>
  <c r="K82" i="16" s="1"/>
  <c r="L83" i="16"/>
  <c r="K83" i="16" s="1"/>
  <c r="H83" i="16" s="1"/>
  <c r="L84" i="16"/>
  <c r="K84" i="16" s="1"/>
  <c r="L85" i="16"/>
  <c r="K85" i="16" s="1"/>
  <c r="L86" i="16"/>
  <c r="K86" i="16" s="1"/>
  <c r="L87" i="16"/>
  <c r="K87" i="16" s="1"/>
  <c r="L88" i="16"/>
  <c r="K88" i="16" s="1"/>
  <c r="L89" i="16"/>
  <c r="K89" i="16" s="1"/>
  <c r="L90" i="16"/>
  <c r="K90" i="16" s="1"/>
  <c r="L91" i="16"/>
  <c r="K91" i="16" s="1"/>
  <c r="H91" i="16" s="1"/>
  <c r="L92" i="16"/>
  <c r="K92" i="16" s="1"/>
  <c r="L93" i="16"/>
  <c r="K93" i="16" s="1"/>
  <c r="L94" i="16"/>
  <c r="K94" i="16" s="1"/>
  <c r="L95" i="16"/>
  <c r="K95" i="16" s="1"/>
  <c r="H95" i="16" s="1"/>
  <c r="L96" i="16"/>
  <c r="K96" i="16" s="1"/>
  <c r="L97" i="16"/>
  <c r="K97" i="16" s="1"/>
  <c r="L98" i="16"/>
  <c r="K98" i="16" s="1"/>
  <c r="L99" i="16"/>
  <c r="K99" i="16" s="1"/>
  <c r="H99" i="16" s="1"/>
  <c r="L100" i="16"/>
  <c r="K100" i="16" s="1"/>
  <c r="L101" i="16"/>
  <c r="K101" i="16" s="1"/>
  <c r="L102" i="16"/>
  <c r="K102" i="16" s="1"/>
  <c r="L103" i="16"/>
  <c r="K103" i="16" s="1"/>
  <c r="L104" i="16"/>
  <c r="K104" i="16" s="1"/>
  <c r="L105" i="16"/>
  <c r="K105" i="16" s="1"/>
  <c r="L106" i="16"/>
  <c r="K106" i="16" s="1"/>
  <c r="L107" i="16"/>
  <c r="K107" i="16" s="1"/>
  <c r="H107" i="16" s="1"/>
  <c r="L108" i="16"/>
  <c r="K108" i="16" s="1"/>
  <c r="L109" i="16"/>
  <c r="K109" i="16" s="1"/>
  <c r="L110" i="16"/>
  <c r="K110" i="16" s="1"/>
  <c r="L111" i="16"/>
  <c r="K111" i="16" s="1"/>
  <c r="L112" i="16"/>
  <c r="K112" i="16" s="1"/>
  <c r="L113" i="16"/>
  <c r="K113" i="16" s="1"/>
  <c r="L114" i="16"/>
  <c r="K114" i="16" s="1"/>
  <c r="L115" i="16"/>
  <c r="K115" i="16" s="1"/>
  <c r="H115" i="16" s="1"/>
  <c r="L116" i="16"/>
  <c r="K116" i="16" s="1"/>
  <c r="L117" i="16"/>
  <c r="K117" i="16" s="1"/>
  <c r="L118" i="16"/>
  <c r="K118" i="16" s="1"/>
  <c r="L119" i="16"/>
  <c r="K119" i="16" s="1"/>
  <c r="H119" i="16" s="1"/>
  <c r="L120" i="16"/>
  <c r="K120" i="16" s="1"/>
  <c r="L121" i="16"/>
  <c r="K121" i="16" s="1"/>
  <c r="L122" i="16"/>
  <c r="K122" i="16" s="1"/>
  <c r="L123" i="16"/>
  <c r="K123" i="16" s="1"/>
  <c r="H123" i="16" s="1"/>
  <c r="L124" i="16"/>
  <c r="K124" i="16" s="1"/>
  <c r="L125" i="16"/>
  <c r="K125" i="16" s="1"/>
  <c r="L126" i="16"/>
  <c r="K126" i="16" s="1"/>
  <c r="L127" i="16"/>
  <c r="K127" i="16" s="1"/>
  <c r="L128" i="16"/>
  <c r="K128" i="16" s="1"/>
  <c r="L129" i="16"/>
  <c r="K129" i="16" s="1"/>
  <c r="L130" i="16"/>
  <c r="K130" i="16" s="1"/>
  <c r="L131" i="16"/>
  <c r="K131" i="16" s="1"/>
  <c r="H131" i="16" s="1"/>
  <c r="L132" i="16"/>
  <c r="K132" i="16" s="1"/>
  <c r="L133" i="16"/>
  <c r="K133" i="16" s="1"/>
  <c r="L134" i="16"/>
  <c r="K134" i="16" s="1"/>
  <c r="L135" i="16"/>
  <c r="K135" i="16" s="1"/>
  <c r="L136" i="16"/>
  <c r="K136" i="16" s="1"/>
  <c r="L137" i="16"/>
  <c r="K137" i="16" s="1"/>
  <c r="L138" i="16"/>
  <c r="K138" i="16" s="1"/>
  <c r="L139" i="16"/>
  <c r="K139" i="16" s="1"/>
  <c r="H139" i="16" s="1"/>
  <c r="L140" i="16"/>
  <c r="K140" i="16" s="1"/>
  <c r="L141" i="16"/>
  <c r="K141" i="16" s="1"/>
  <c r="L142" i="16"/>
  <c r="K142" i="16" s="1"/>
  <c r="L143" i="16"/>
  <c r="K143" i="16" s="1"/>
  <c r="H143" i="16" s="1"/>
  <c r="L144" i="16"/>
  <c r="K144" i="16" s="1"/>
  <c r="L145" i="16"/>
  <c r="K145" i="16" s="1"/>
  <c r="L146" i="16"/>
  <c r="K146" i="16" s="1"/>
  <c r="L147" i="16"/>
  <c r="K147" i="16" s="1"/>
  <c r="H147" i="16" s="1"/>
  <c r="L148" i="16"/>
  <c r="K148" i="16" s="1"/>
  <c r="L149" i="16"/>
  <c r="K149" i="16" s="1"/>
  <c r="L150" i="16"/>
  <c r="K150" i="16" s="1"/>
  <c r="L151" i="16"/>
  <c r="K151" i="16" s="1"/>
  <c r="L152" i="16"/>
  <c r="K152" i="16" s="1"/>
  <c r="L153" i="16"/>
  <c r="K153" i="16" s="1"/>
  <c r="L154" i="16"/>
  <c r="K154" i="16" s="1"/>
  <c r="L155" i="16"/>
  <c r="K155" i="16" s="1"/>
  <c r="H155" i="16" s="1"/>
  <c r="L156" i="16"/>
  <c r="K156" i="16" s="1"/>
  <c r="L157" i="16"/>
  <c r="K157" i="16" s="1"/>
  <c r="L158" i="16"/>
  <c r="K158" i="16" s="1"/>
  <c r="L159" i="16"/>
  <c r="K159" i="16" s="1"/>
  <c r="L160" i="16"/>
  <c r="K160" i="16" s="1"/>
  <c r="L161" i="16"/>
  <c r="K161" i="16" s="1"/>
  <c r="L162" i="16"/>
  <c r="K162" i="16" s="1"/>
  <c r="L163" i="16"/>
  <c r="K163" i="16" s="1"/>
  <c r="H163" i="16" s="1"/>
  <c r="L164" i="16"/>
  <c r="K164" i="16" s="1"/>
  <c r="L165" i="16"/>
  <c r="K165" i="16" s="1"/>
  <c r="L166" i="16"/>
  <c r="K166" i="16" s="1"/>
  <c r="L167" i="16"/>
  <c r="K167" i="16" s="1"/>
  <c r="H167" i="16" s="1"/>
  <c r="L168" i="16"/>
  <c r="K168" i="16" s="1"/>
  <c r="L169" i="16"/>
  <c r="K169" i="16" s="1"/>
  <c r="L170" i="16"/>
  <c r="K170" i="16" s="1"/>
  <c r="L171" i="16"/>
  <c r="K171" i="16" s="1"/>
  <c r="L172" i="16"/>
  <c r="K172" i="16" s="1"/>
  <c r="L173" i="16"/>
  <c r="K173" i="16" s="1"/>
  <c r="L174" i="16"/>
  <c r="K174" i="16" s="1"/>
  <c r="L175" i="16"/>
  <c r="K175" i="16" s="1"/>
  <c r="L176" i="16"/>
  <c r="K176" i="16" s="1"/>
  <c r="L177" i="16"/>
  <c r="K177" i="16" s="1"/>
  <c r="L178" i="16"/>
  <c r="K178" i="16" s="1"/>
  <c r="L179" i="16"/>
  <c r="K179" i="16" s="1"/>
  <c r="H179" i="16" s="1"/>
  <c r="L180" i="16"/>
  <c r="K180" i="16" s="1"/>
  <c r="L181" i="16"/>
  <c r="K181" i="16" s="1"/>
  <c r="L182" i="16"/>
  <c r="K182" i="16" s="1"/>
  <c r="L183" i="16"/>
  <c r="K183" i="16" s="1"/>
  <c r="L184" i="16"/>
  <c r="K184" i="16" s="1"/>
  <c r="L185" i="16"/>
  <c r="K185" i="16" s="1"/>
  <c r="L186" i="16"/>
  <c r="K186" i="16" s="1"/>
  <c r="L187" i="16"/>
  <c r="K187" i="16" s="1"/>
  <c r="H187" i="16" s="1"/>
  <c r="L188" i="16"/>
  <c r="K188" i="16" s="1"/>
  <c r="L189" i="16"/>
  <c r="K189" i="16" s="1"/>
  <c r="L190" i="16"/>
  <c r="K190" i="16" s="1"/>
  <c r="L191" i="16"/>
  <c r="K191" i="16" s="1"/>
  <c r="H191" i="16" s="1"/>
  <c r="L192" i="16"/>
  <c r="K192" i="16" s="1"/>
  <c r="L193" i="16"/>
  <c r="K193" i="16" s="1"/>
  <c r="L194" i="16"/>
  <c r="K194" i="16" s="1"/>
  <c r="L195" i="16"/>
  <c r="K195" i="16" s="1"/>
  <c r="H195" i="16" s="1"/>
  <c r="L196" i="16"/>
  <c r="K196" i="16" s="1"/>
  <c r="L197" i="16"/>
  <c r="K197" i="16" s="1"/>
  <c r="L198" i="16"/>
  <c r="K198" i="16" s="1"/>
  <c r="L199" i="16"/>
  <c r="K199" i="16" s="1"/>
  <c r="L200" i="16"/>
  <c r="K200" i="16" s="1"/>
  <c r="L201" i="16"/>
  <c r="K201" i="16" s="1"/>
  <c r="L202" i="16"/>
  <c r="K202" i="16" s="1"/>
  <c r="L203" i="16"/>
  <c r="K203" i="16" s="1"/>
  <c r="H203" i="16" s="1"/>
  <c r="L204" i="16"/>
  <c r="K204" i="16" s="1"/>
  <c r="L205" i="16"/>
  <c r="K205" i="16" s="1"/>
  <c r="L206" i="16"/>
  <c r="K206" i="16" s="1"/>
  <c r="L207" i="16"/>
  <c r="K207" i="16" s="1"/>
  <c r="L208" i="16"/>
  <c r="K208" i="16" s="1"/>
  <c r="L209" i="16"/>
  <c r="K209" i="16" s="1"/>
  <c r="L210" i="16"/>
  <c r="K210" i="16" s="1"/>
  <c r="L211" i="16"/>
  <c r="K211" i="16" s="1"/>
  <c r="H211" i="16" s="1"/>
  <c r="L212" i="16"/>
  <c r="K212" i="16" s="1"/>
  <c r="L213" i="16"/>
  <c r="K213" i="16" s="1"/>
  <c r="L214" i="16"/>
  <c r="K214" i="16" s="1"/>
  <c r="L215" i="16"/>
  <c r="K215" i="16" s="1"/>
  <c r="H215" i="16" s="1"/>
  <c r="L216" i="16"/>
  <c r="K216" i="16" s="1"/>
  <c r="L217" i="16"/>
  <c r="K217" i="16" s="1"/>
  <c r="L218" i="16"/>
  <c r="K218" i="16" s="1"/>
  <c r="L219" i="16"/>
  <c r="K219" i="16" s="1"/>
  <c r="H219" i="16" s="1"/>
  <c r="L220" i="16"/>
  <c r="K220" i="16" s="1"/>
  <c r="L221" i="16"/>
  <c r="K221" i="16" s="1"/>
  <c r="L222" i="16"/>
  <c r="K222" i="16" s="1"/>
  <c r="L223" i="16"/>
  <c r="K223" i="16" s="1"/>
  <c r="L224" i="16"/>
  <c r="K224" i="16" s="1"/>
  <c r="L225" i="16"/>
  <c r="K225" i="16" s="1"/>
  <c r="L226" i="16"/>
  <c r="K226" i="16" s="1"/>
  <c r="L227" i="16"/>
  <c r="K227" i="16" s="1"/>
  <c r="H227" i="16" s="1"/>
  <c r="L228" i="16"/>
  <c r="K228" i="16" s="1"/>
  <c r="L229" i="16"/>
  <c r="K229" i="16" s="1"/>
  <c r="L230" i="16"/>
  <c r="K230" i="16" s="1"/>
  <c r="L231" i="16"/>
  <c r="K231" i="16" s="1"/>
  <c r="L232" i="16"/>
  <c r="K232" i="16" s="1"/>
  <c r="L233" i="16"/>
  <c r="K233" i="16" s="1"/>
  <c r="L234" i="16"/>
  <c r="K234" i="16" s="1"/>
  <c r="L235" i="16"/>
  <c r="K235" i="16" s="1"/>
  <c r="H235" i="16" s="1"/>
  <c r="L236" i="16"/>
  <c r="K236" i="16" s="1"/>
  <c r="L237" i="16"/>
  <c r="K237" i="16" s="1"/>
  <c r="L238" i="16"/>
  <c r="K238" i="16" s="1"/>
  <c r="L239" i="16"/>
  <c r="K239" i="16" s="1"/>
  <c r="H239" i="16" s="1"/>
  <c r="L240" i="16"/>
  <c r="K240" i="16" s="1"/>
  <c r="L241" i="16"/>
  <c r="K241" i="16" s="1"/>
  <c r="L242" i="16"/>
  <c r="K242" i="16" s="1"/>
  <c r="L243" i="16"/>
  <c r="K243" i="16" s="1"/>
  <c r="H243" i="16" s="1"/>
  <c r="L244" i="16"/>
  <c r="K244" i="16" s="1"/>
  <c r="L245" i="16"/>
  <c r="K245" i="16" s="1"/>
  <c r="L246" i="16"/>
  <c r="K246" i="16" s="1"/>
  <c r="L247" i="16"/>
  <c r="K247" i="16" s="1"/>
  <c r="L248" i="16"/>
  <c r="K248" i="16" s="1"/>
  <c r="L249" i="16"/>
  <c r="K249" i="16" s="1"/>
  <c r="L250" i="16"/>
  <c r="K250" i="16" s="1"/>
  <c r="L251" i="16"/>
  <c r="K251" i="16" s="1"/>
  <c r="H251" i="16" s="1"/>
  <c r="L252" i="16"/>
  <c r="K252" i="16" s="1"/>
  <c r="L253" i="16"/>
  <c r="K253" i="16" s="1"/>
  <c r="L254" i="16"/>
  <c r="K254" i="16" s="1"/>
  <c r="L255" i="16"/>
  <c r="K255" i="16" s="1"/>
  <c r="L256" i="16"/>
  <c r="K256" i="16" s="1"/>
  <c r="L257" i="16"/>
  <c r="K257" i="16" s="1"/>
  <c r="L258" i="16"/>
  <c r="K258" i="16" s="1"/>
  <c r="L259" i="16"/>
  <c r="K259" i="16" s="1"/>
  <c r="H259" i="16" s="1"/>
  <c r="L260" i="16"/>
  <c r="K260" i="16" s="1"/>
  <c r="L261" i="16"/>
  <c r="K261" i="16" s="1"/>
  <c r="L262" i="16"/>
  <c r="K262" i="16" s="1"/>
  <c r="L263" i="16"/>
  <c r="K263" i="16" s="1"/>
  <c r="H263" i="16" s="1"/>
  <c r="L264" i="16"/>
  <c r="K264" i="16" s="1"/>
  <c r="L265" i="16"/>
  <c r="K265" i="16" s="1"/>
  <c r="L266" i="16"/>
  <c r="K266" i="16" s="1"/>
  <c r="L267" i="16"/>
  <c r="K267" i="16" s="1"/>
  <c r="H267" i="16" s="1"/>
  <c r="L268" i="16"/>
  <c r="K268" i="16" s="1"/>
  <c r="L269" i="16"/>
  <c r="K269" i="16" s="1"/>
  <c r="L270" i="16"/>
  <c r="K270" i="16" s="1"/>
  <c r="L271" i="16"/>
  <c r="K271" i="16" s="1"/>
  <c r="L272" i="16"/>
  <c r="K272" i="16" s="1"/>
  <c r="L273" i="16"/>
  <c r="K273" i="16" s="1"/>
  <c r="L274" i="16"/>
  <c r="K274" i="16" s="1"/>
  <c r="L275" i="16"/>
  <c r="K275" i="16" s="1"/>
  <c r="H275" i="16" s="1"/>
  <c r="L276" i="16"/>
  <c r="K276" i="16" s="1"/>
  <c r="L277" i="16"/>
  <c r="K277" i="16" s="1"/>
  <c r="L278" i="16"/>
  <c r="K278" i="16" s="1"/>
  <c r="L279" i="16"/>
  <c r="K279" i="16" s="1"/>
  <c r="L280" i="16"/>
  <c r="K280" i="16" s="1"/>
  <c r="L281" i="16"/>
  <c r="K281" i="16" s="1"/>
  <c r="L282" i="16"/>
  <c r="K282" i="16" s="1"/>
  <c r="L283" i="16"/>
  <c r="K283" i="16" s="1"/>
  <c r="H283" i="16" s="1"/>
  <c r="L284" i="16"/>
  <c r="K284" i="16" s="1"/>
  <c r="L285" i="16"/>
  <c r="K285" i="16" s="1"/>
  <c r="L286" i="16"/>
  <c r="K286" i="16" s="1"/>
  <c r="L287" i="16"/>
  <c r="K287" i="16" s="1"/>
  <c r="H287" i="16" s="1"/>
  <c r="L288" i="16"/>
  <c r="K288" i="16" s="1"/>
  <c r="L289" i="16"/>
  <c r="K289" i="16" s="1"/>
  <c r="L290" i="16"/>
  <c r="K290" i="16" s="1"/>
  <c r="L291" i="16"/>
  <c r="K291" i="16" s="1"/>
  <c r="H291" i="16" s="1"/>
  <c r="L292" i="16"/>
  <c r="K292" i="16" s="1"/>
  <c r="L293" i="16"/>
  <c r="K293" i="16" s="1"/>
  <c r="L294" i="16"/>
  <c r="K294" i="16" s="1"/>
  <c r="L295" i="16"/>
  <c r="K295" i="16" s="1"/>
  <c r="L296" i="16"/>
  <c r="K296" i="16" s="1"/>
  <c r="L297" i="16"/>
  <c r="K297" i="16" s="1"/>
  <c r="L298" i="16"/>
  <c r="K298" i="16" s="1"/>
  <c r="L299" i="16"/>
  <c r="K299" i="16" s="1"/>
  <c r="H299" i="16" s="1"/>
  <c r="L300" i="16"/>
  <c r="K300" i="16" s="1"/>
  <c r="L301" i="16"/>
  <c r="K301" i="16" s="1"/>
  <c r="L302" i="16"/>
  <c r="K302" i="16" s="1"/>
  <c r="L303" i="16"/>
  <c r="K303" i="16" s="1"/>
  <c r="L304" i="16"/>
  <c r="K304" i="16" s="1"/>
  <c r="L305" i="16"/>
  <c r="K305" i="16" s="1"/>
  <c r="L306" i="16"/>
  <c r="K306" i="16" s="1"/>
  <c r="L307" i="16"/>
  <c r="K307" i="16" s="1"/>
  <c r="H307" i="16" s="1"/>
  <c r="L308" i="16"/>
  <c r="K308" i="16" s="1"/>
  <c r="L309" i="16"/>
  <c r="K309" i="16" s="1"/>
  <c r="L310" i="16"/>
  <c r="K310" i="16" s="1"/>
  <c r="L311" i="16"/>
  <c r="K311" i="16" s="1"/>
  <c r="H311" i="16" s="1"/>
  <c r="L312" i="16"/>
  <c r="K312" i="16" s="1"/>
  <c r="L313" i="16"/>
  <c r="K313" i="16" s="1"/>
  <c r="L314" i="16"/>
  <c r="K314" i="16" s="1"/>
  <c r="L315" i="16"/>
  <c r="K315" i="16" s="1"/>
  <c r="H315" i="16" s="1"/>
  <c r="L316" i="16"/>
  <c r="K316" i="16" s="1"/>
  <c r="L317" i="16"/>
  <c r="K317" i="16" s="1"/>
  <c r="L318" i="16"/>
  <c r="K318" i="16" s="1"/>
  <c r="L319" i="16"/>
  <c r="K319" i="16" s="1"/>
  <c r="L320" i="16"/>
  <c r="K320" i="16" s="1"/>
  <c r="L321" i="16"/>
  <c r="K321" i="16" s="1"/>
  <c r="L322" i="16"/>
  <c r="K322" i="16" s="1"/>
  <c r="L323" i="16"/>
  <c r="K323" i="16" s="1"/>
  <c r="H323" i="16" s="1"/>
  <c r="L324" i="16"/>
  <c r="K324" i="16" s="1"/>
  <c r="L325" i="16"/>
  <c r="K325" i="16" s="1"/>
  <c r="L326" i="16"/>
  <c r="K326" i="16" s="1"/>
  <c r="L327" i="16"/>
  <c r="K327" i="16" s="1"/>
  <c r="L328" i="16"/>
  <c r="K328" i="16" s="1"/>
  <c r="L329" i="16"/>
  <c r="K329" i="16" s="1"/>
  <c r="L330" i="16"/>
  <c r="K330" i="16" s="1"/>
  <c r="L331" i="16"/>
  <c r="K331" i="16" s="1"/>
  <c r="H331" i="16" s="1"/>
  <c r="L332" i="16"/>
  <c r="K332" i="16" s="1"/>
  <c r="L333" i="16"/>
  <c r="K333" i="16" s="1"/>
  <c r="L334" i="16"/>
  <c r="K334" i="16" s="1"/>
  <c r="L335" i="16"/>
  <c r="K335" i="16" s="1"/>
  <c r="H335" i="16" s="1"/>
  <c r="L336" i="16"/>
  <c r="K336" i="16" s="1"/>
  <c r="L337" i="16"/>
  <c r="K337" i="16" s="1"/>
  <c r="L338" i="16"/>
  <c r="K338" i="16" s="1"/>
  <c r="L339" i="16"/>
  <c r="K339" i="16" s="1"/>
  <c r="H339" i="16" s="1"/>
  <c r="L340" i="16"/>
  <c r="K340" i="16" s="1"/>
  <c r="L341" i="16"/>
  <c r="K341" i="16" s="1"/>
  <c r="L342" i="16"/>
  <c r="K342" i="16" s="1"/>
  <c r="L343" i="16"/>
  <c r="K343" i="16" s="1"/>
  <c r="L344" i="16"/>
  <c r="K344" i="16" s="1"/>
  <c r="L345" i="16"/>
  <c r="K345" i="16" s="1"/>
  <c r="L346" i="16"/>
  <c r="K346" i="16" s="1"/>
  <c r="L347" i="16"/>
  <c r="K347" i="16" s="1"/>
  <c r="H347" i="16" s="1"/>
  <c r="L348" i="16"/>
  <c r="K348" i="16" s="1"/>
  <c r="L349" i="16"/>
  <c r="K349" i="16" s="1"/>
  <c r="L350" i="16"/>
  <c r="K350" i="16" s="1"/>
  <c r="L351" i="16"/>
  <c r="K351" i="16" s="1"/>
  <c r="L352" i="16"/>
  <c r="K352" i="16" s="1"/>
  <c r="L353" i="16"/>
  <c r="K353" i="16" s="1"/>
  <c r="L354" i="16"/>
  <c r="K354" i="16" s="1"/>
  <c r="L355" i="16"/>
  <c r="K355" i="16" s="1"/>
  <c r="H355" i="16" s="1"/>
  <c r="L356" i="16"/>
  <c r="K356" i="16" s="1"/>
  <c r="L357" i="16"/>
  <c r="K357" i="16" s="1"/>
  <c r="L358" i="16"/>
  <c r="K358" i="16" s="1"/>
  <c r="L359" i="16"/>
  <c r="K359" i="16" s="1"/>
  <c r="H359" i="16" s="1"/>
  <c r="L360" i="16"/>
  <c r="K360" i="16" s="1"/>
  <c r="L361" i="16"/>
  <c r="K361" i="16" s="1"/>
  <c r="L362" i="16"/>
  <c r="K362" i="16" s="1"/>
  <c r="L363" i="16"/>
  <c r="K363" i="16" s="1"/>
  <c r="H363" i="16" s="1"/>
  <c r="L364" i="16"/>
  <c r="K364" i="16" s="1"/>
  <c r="L365" i="16"/>
  <c r="K365" i="16" s="1"/>
  <c r="L366" i="16"/>
  <c r="K366" i="16" s="1"/>
  <c r="L367" i="16"/>
  <c r="K367" i="16" s="1"/>
  <c r="L368" i="16"/>
  <c r="K368" i="16" s="1"/>
  <c r="L369" i="16"/>
  <c r="K369" i="16" s="1"/>
  <c r="L370" i="16"/>
  <c r="K370" i="16" s="1"/>
  <c r="L371" i="16"/>
  <c r="K371" i="16" s="1"/>
  <c r="H371" i="16" s="1"/>
  <c r="L372" i="16"/>
  <c r="K372" i="16" s="1"/>
  <c r="L373" i="16"/>
  <c r="K373" i="16" s="1"/>
  <c r="L374" i="16"/>
  <c r="K374" i="16" s="1"/>
  <c r="L375" i="16"/>
  <c r="K375" i="16" s="1"/>
  <c r="L376" i="16"/>
  <c r="K376" i="16" s="1"/>
  <c r="L377" i="16"/>
  <c r="K377" i="16" s="1"/>
  <c r="L378" i="16"/>
  <c r="K378" i="16" s="1"/>
  <c r="L379" i="16"/>
  <c r="K379" i="16" s="1"/>
  <c r="H379" i="16" s="1"/>
  <c r="L380" i="16"/>
  <c r="K380" i="16" s="1"/>
  <c r="L381" i="16"/>
  <c r="K381" i="16" s="1"/>
  <c r="L382" i="16"/>
  <c r="K382" i="16" s="1"/>
  <c r="L383" i="16"/>
  <c r="K383" i="16" s="1"/>
  <c r="H383" i="16" s="1"/>
  <c r="L384" i="16"/>
  <c r="K384" i="16" s="1"/>
  <c r="L385" i="16"/>
  <c r="K385" i="16" s="1"/>
  <c r="L386" i="16"/>
  <c r="K386" i="16" s="1"/>
  <c r="L387" i="16"/>
  <c r="K387" i="16" s="1"/>
  <c r="H387" i="16" s="1"/>
  <c r="L388" i="16"/>
  <c r="K388" i="16" s="1"/>
  <c r="L389" i="16"/>
  <c r="K389" i="16" s="1"/>
  <c r="L390" i="16"/>
  <c r="K390" i="16" s="1"/>
  <c r="L391" i="16"/>
  <c r="K391" i="16" s="1"/>
  <c r="L392" i="16"/>
  <c r="K392" i="16" s="1"/>
  <c r="L393" i="16"/>
  <c r="K393" i="16" s="1"/>
  <c r="L394" i="16"/>
  <c r="K394" i="16" s="1"/>
  <c r="L395" i="16"/>
  <c r="K395" i="16" s="1"/>
  <c r="H395" i="16" s="1"/>
  <c r="L396" i="16"/>
  <c r="K396" i="16" s="1"/>
  <c r="L397" i="16"/>
  <c r="K397" i="16" s="1"/>
  <c r="L398" i="16"/>
  <c r="K398" i="16" s="1"/>
  <c r="L399" i="16"/>
  <c r="K399" i="16" s="1"/>
  <c r="L400" i="16"/>
  <c r="K400" i="16" s="1"/>
  <c r="L401" i="16"/>
  <c r="K401" i="16" s="1"/>
  <c r="L402" i="16"/>
  <c r="K402" i="16" s="1"/>
  <c r="L403" i="16"/>
  <c r="K403" i="16" s="1"/>
  <c r="H403" i="16" s="1"/>
  <c r="L404" i="16"/>
  <c r="K404" i="16" s="1"/>
  <c r="L405" i="16"/>
  <c r="K405" i="16" s="1"/>
  <c r="L406" i="16"/>
  <c r="K406" i="16" s="1"/>
  <c r="L407" i="16"/>
  <c r="K407" i="16" s="1"/>
  <c r="H407" i="16" s="1"/>
  <c r="L408" i="16"/>
  <c r="K408" i="16" s="1"/>
  <c r="L409" i="16"/>
  <c r="K409" i="16" s="1"/>
  <c r="L410" i="16"/>
  <c r="K410" i="16" s="1"/>
  <c r="L411" i="16"/>
  <c r="K411" i="16" s="1"/>
  <c r="H411" i="16" s="1"/>
  <c r="L412" i="16"/>
  <c r="K412" i="16" s="1"/>
  <c r="L413" i="16"/>
  <c r="K413" i="16" s="1"/>
  <c r="L414" i="16"/>
  <c r="K414" i="16" s="1"/>
  <c r="L415" i="16"/>
  <c r="K415" i="16" s="1"/>
  <c r="L416" i="16"/>
  <c r="K416" i="16" s="1"/>
  <c r="L417" i="16"/>
  <c r="K417" i="16" s="1"/>
  <c r="L418" i="16"/>
  <c r="K418" i="16" s="1"/>
  <c r="L419" i="16"/>
  <c r="K419" i="16" s="1"/>
  <c r="H419" i="16" s="1"/>
  <c r="L420" i="16"/>
  <c r="K420" i="16" s="1"/>
  <c r="L421" i="16"/>
  <c r="K421" i="16" s="1"/>
  <c r="L422" i="16"/>
  <c r="K422" i="16" s="1"/>
  <c r="L423" i="16"/>
  <c r="K423" i="16" s="1"/>
  <c r="L424" i="16"/>
  <c r="K424" i="16" s="1"/>
  <c r="L425" i="16"/>
  <c r="K425" i="16" s="1"/>
  <c r="L426" i="16"/>
  <c r="K426" i="16" s="1"/>
  <c r="L427" i="16"/>
  <c r="K427" i="16" s="1"/>
  <c r="H427" i="16" s="1"/>
  <c r="L428" i="16"/>
  <c r="K428" i="16" s="1"/>
  <c r="L429" i="16"/>
  <c r="K429" i="16" s="1"/>
  <c r="L430" i="16"/>
  <c r="K430" i="16" s="1"/>
  <c r="L431" i="16"/>
  <c r="K431" i="16" s="1"/>
  <c r="H431" i="16" s="1"/>
  <c r="L432" i="16"/>
  <c r="K432" i="16" s="1"/>
  <c r="L433" i="16"/>
  <c r="K433" i="16" s="1"/>
  <c r="L434" i="16"/>
  <c r="K434" i="16" s="1"/>
  <c r="L435" i="16"/>
  <c r="K435" i="16" s="1"/>
  <c r="H435" i="16" s="1"/>
  <c r="L436" i="16"/>
  <c r="K436" i="16" s="1"/>
  <c r="L437" i="16"/>
  <c r="K437" i="16" s="1"/>
  <c r="L438" i="16"/>
  <c r="K438" i="16" s="1"/>
  <c r="L439" i="16"/>
  <c r="K439" i="16" s="1"/>
  <c r="L440" i="16"/>
  <c r="K440" i="16" s="1"/>
  <c r="L441" i="16"/>
  <c r="K441" i="16" s="1"/>
  <c r="L442" i="16"/>
  <c r="K442" i="16" s="1"/>
  <c r="L443" i="16"/>
  <c r="K443" i="16" s="1"/>
  <c r="H443" i="16" s="1"/>
  <c r="L444" i="16"/>
  <c r="K444" i="16" s="1"/>
  <c r="L445" i="16"/>
  <c r="K445" i="16" s="1"/>
  <c r="L446" i="16"/>
  <c r="K446" i="16" s="1"/>
  <c r="L447" i="16"/>
  <c r="K447" i="16" s="1"/>
  <c r="L448" i="16"/>
  <c r="K448" i="16" s="1"/>
  <c r="L449" i="16"/>
  <c r="K449" i="16" s="1"/>
  <c r="L450" i="16"/>
  <c r="K450" i="16" s="1"/>
  <c r="L451" i="16"/>
  <c r="K451" i="16" s="1"/>
  <c r="H451" i="16" s="1"/>
  <c r="L452" i="16"/>
  <c r="K452" i="16" s="1"/>
  <c r="L453" i="16"/>
  <c r="K453" i="16" s="1"/>
  <c r="L454" i="16"/>
  <c r="K454" i="16" s="1"/>
  <c r="L455" i="16"/>
  <c r="K455" i="16" s="1"/>
  <c r="H455" i="16" s="1"/>
  <c r="L456" i="16"/>
  <c r="K456" i="16" s="1"/>
  <c r="L457" i="16"/>
  <c r="K457" i="16" s="1"/>
  <c r="L458" i="16"/>
  <c r="K458" i="16" s="1"/>
  <c r="L459" i="16"/>
  <c r="K459" i="16" s="1"/>
  <c r="H459" i="16" s="1"/>
  <c r="L460" i="16"/>
  <c r="K460" i="16" s="1"/>
  <c r="L461" i="16"/>
  <c r="K461" i="16" s="1"/>
  <c r="L462" i="16"/>
  <c r="K462" i="16" s="1"/>
  <c r="L463" i="16"/>
  <c r="K463" i="16" s="1"/>
  <c r="L464" i="16"/>
  <c r="K464" i="16" s="1"/>
  <c r="L465" i="16"/>
  <c r="K465" i="16" s="1"/>
  <c r="L466" i="16"/>
  <c r="K466" i="16" s="1"/>
  <c r="L467" i="16"/>
  <c r="K467" i="16" s="1"/>
  <c r="H467" i="16" s="1"/>
  <c r="L468" i="16"/>
  <c r="K468" i="16" s="1"/>
  <c r="L469" i="16"/>
  <c r="K469" i="16" s="1"/>
  <c r="L470" i="16"/>
  <c r="K470" i="16" s="1"/>
  <c r="L471" i="16"/>
  <c r="K471" i="16" s="1"/>
  <c r="L472" i="16"/>
  <c r="K472" i="16" s="1"/>
  <c r="L473" i="16"/>
  <c r="K473" i="16" s="1"/>
  <c r="L474" i="16"/>
  <c r="K474" i="16" s="1"/>
  <c r="L475" i="16"/>
  <c r="K475" i="16" s="1"/>
  <c r="H475" i="16" s="1"/>
  <c r="L476" i="16"/>
  <c r="K476" i="16" s="1"/>
  <c r="L477" i="16"/>
  <c r="K477" i="16" s="1"/>
  <c r="L478" i="16"/>
  <c r="K478" i="16" s="1"/>
  <c r="L479" i="16"/>
  <c r="K479" i="16" s="1"/>
  <c r="H479" i="16" s="1"/>
  <c r="L480" i="16"/>
  <c r="K480" i="16" s="1"/>
  <c r="L481" i="16"/>
  <c r="K481" i="16" s="1"/>
  <c r="L482" i="16"/>
  <c r="K482" i="16" s="1"/>
  <c r="L483" i="16"/>
  <c r="K483" i="16" s="1"/>
  <c r="H483" i="16" s="1"/>
  <c r="L484" i="16"/>
  <c r="K484" i="16" s="1"/>
  <c r="L485" i="16"/>
  <c r="K485" i="16" s="1"/>
  <c r="L486" i="16"/>
  <c r="K486" i="16" s="1"/>
  <c r="L487" i="16"/>
  <c r="K487" i="16" s="1"/>
  <c r="L488" i="16"/>
  <c r="K488" i="16" s="1"/>
  <c r="L489" i="16"/>
  <c r="K489" i="16" s="1"/>
  <c r="L490" i="16"/>
  <c r="K490" i="16" s="1"/>
  <c r="L491" i="16"/>
  <c r="K491" i="16" s="1"/>
  <c r="H491" i="16" s="1"/>
  <c r="L492" i="16"/>
  <c r="K492" i="16" s="1"/>
  <c r="L493" i="16"/>
  <c r="K493" i="16" s="1"/>
  <c r="L494" i="16"/>
  <c r="K494" i="16" s="1"/>
  <c r="L495" i="16"/>
  <c r="K495" i="16" s="1"/>
  <c r="L496" i="16"/>
  <c r="K496" i="16" s="1"/>
  <c r="L497" i="16"/>
  <c r="K497" i="16" s="1"/>
  <c r="L498" i="16"/>
  <c r="K498" i="16" s="1"/>
  <c r="L499" i="16"/>
  <c r="K499" i="16" s="1"/>
  <c r="H499" i="16" s="1"/>
  <c r="L500" i="16"/>
  <c r="K500" i="16" s="1"/>
  <c r="L501" i="16"/>
  <c r="K501" i="16" s="1"/>
  <c r="L502" i="16"/>
  <c r="K502" i="16" s="1"/>
  <c r="L503" i="16"/>
  <c r="K503" i="16" s="1"/>
  <c r="H503" i="16" s="1"/>
  <c r="L504" i="16"/>
  <c r="K504" i="16" s="1"/>
  <c r="L505" i="16"/>
  <c r="K505" i="16" s="1"/>
  <c r="L506" i="16"/>
  <c r="K506" i="16" s="1"/>
  <c r="L507" i="16"/>
  <c r="K507" i="16" s="1"/>
  <c r="H507" i="16" s="1"/>
  <c r="L508" i="16"/>
  <c r="K508" i="16" s="1"/>
  <c r="L509" i="16"/>
  <c r="K509" i="16" s="1"/>
  <c r="L510" i="16"/>
  <c r="K510" i="16" s="1"/>
  <c r="L511" i="16"/>
  <c r="K511" i="16" s="1"/>
  <c r="L512" i="16"/>
  <c r="K512" i="16" s="1"/>
  <c r="L513" i="16"/>
  <c r="K513" i="16" s="1"/>
  <c r="L514" i="16"/>
  <c r="K514" i="16" s="1"/>
  <c r="L515" i="16"/>
  <c r="K515" i="16" s="1"/>
  <c r="H515" i="16" s="1"/>
  <c r="L516" i="16"/>
  <c r="K516" i="16" s="1"/>
  <c r="L517" i="16"/>
  <c r="K517" i="16" s="1"/>
  <c r="L518" i="16"/>
  <c r="K518" i="16" s="1"/>
  <c r="L519" i="16"/>
  <c r="K519" i="16" s="1"/>
  <c r="L520" i="16"/>
  <c r="K520" i="16" s="1"/>
  <c r="L521" i="16"/>
  <c r="K521" i="16" s="1"/>
  <c r="L522" i="16"/>
  <c r="K522" i="16" s="1"/>
  <c r="L523" i="16"/>
  <c r="K523" i="16" s="1"/>
  <c r="H523" i="16" s="1"/>
  <c r="L524" i="16"/>
  <c r="K524" i="16" s="1"/>
  <c r="L525" i="16"/>
  <c r="K525" i="16" s="1"/>
  <c r="L526" i="16"/>
  <c r="K526" i="16" s="1"/>
  <c r="L527" i="16"/>
  <c r="K527" i="16" s="1"/>
  <c r="H527" i="16" s="1"/>
  <c r="L528" i="16"/>
  <c r="K528" i="16" s="1"/>
  <c r="L529" i="16"/>
  <c r="K529" i="16" s="1"/>
  <c r="L530" i="16"/>
  <c r="K530" i="16" s="1"/>
  <c r="L531" i="16"/>
  <c r="K531" i="16" s="1"/>
  <c r="H531" i="16" s="1"/>
  <c r="L532" i="16"/>
  <c r="K532" i="16" s="1"/>
  <c r="L533" i="16"/>
  <c r="K533" i="16" s="1"/>
  <c r="L534" i="16"/>
  <c r="K534" i="16" s="1"/>
  <c r="L535" i="16"/>
  <c r="K535" i="16" s="1"/>
  <c r="L536" i="16"/>
  <c r="K536" i="16" s="1"/>
  <c r="L537" i="16"/>
  <c r="K537" i="16" s="1"/>
  <c r="L538" i="16"/>
  <c r="K538" i="16" s="1"/>
  <c r="L539" i="16"/>
  <c r="K539" i="16" s="1"/>
  <c r="H539" i="16" s="1"/>
  <c r="L540" i="16"/>
  <c r="K540" i="16" s="1"/>
  <c r="L541" i="16"/>
  <c r="K541" i="16" s="1"/>
  <c r="L542" i="16"/>
  <c r="K542" i="16" s="1"/>
  <c r="L543" i="16"/>
  <c r="K543" i="16" s="1"/>
  <c r="L544" i="16"/>
  <c r="K544" i="16" s="1"/>
  <c r="L545" i="16"/>
  <c r="K545" i="16" s="1"/>
  <c r="L546" i="16"/>
  <c r="K546" i="16" s="1"/>
  <c r="L547" i="16"/>
  <c r="K547" i="16" s="1"/>
  <c r="H547" i="16" s="1"/>
  <c r="L548" i="16"/>
  <c r="K548" i="16" s="1"/>
  <c r="L549" i="16"/>
  <c r="K549" i="16" s="1"/>
  <c r="L550" i="16"/>
  <c r="K550" i="16" s="1"/>
  <c r="L551" i="16"/>
  <c r="K551" i="16" s="1"/>
  <c r="H551" i="16" s="1"/>
  <c r="L552" i="16"/>
  <c r="K552" i="16" s="1"/>
  <c r="L553" i="16"/>
  <c r="K553" i="16" s="1"/>
  <c r="L554" i="16"/>
  <c r="K554" i="16" s="1"/>
  <c r="L555" i="16"/>
  <c r="K555" i="16" s="1"/>
  <c r="H555" i="16" s="1"/>
  <c r="L556" i="16"/>
  <c r="K556" i="16" s="1"/>
  <c r="L557" i="16"/>
  <c r="K557" i="16" s="1"/>
  <c r="L558" i="16"/>
  <c r="K558" i="16" s="1"/>
  <c r="L559" i="16"/>
  <c r="K559" i="16" s="1"/>
  <c r="L560" i="16"/>
  <c r="K560" i="16" s="1"/>
  <c r="L561" i="16"/>
  <c r="K561" i="16" s="1"/>
  <c r="L562" i="16"/>
  <c r="K562" i="16" s="1"/>
  <c r="L563" i="16"/>
  <c r="K563" i="16" s="1"/>
  <c r="H563" i="16" s="1"/>
  <c r="L564" i="16"/>
  <c r="K564" i="16" s="1"/>
  <c r="L565" i="16"/>
  <c r="K565" i="16" s="1"/>
  <c r="L566" i="16"/>
  <c r="K566" i="16" s="1"/>
  <c r="L567" i="16"/>
  <c r="K567" i="16" s="1"/>
  <c r="L568" i="16"/>
  <c r="K568" i="16" s="1"/>
  <c r="L569" i="16"/>
  <c r="K569" i="16" s="1"/>
  <c r="L570" i="16"/>
  <c r="K570" i="16" s="1"/>
  <c r="L571" i="16"/>
  <c r="K571" i="16" s="1"/>
  <c r="H571" i="16" s="1"/>
  <c r="L572" i="16"/>
  <c r="K572" i="16" s="1"/>
  <c r="L573" i="16"/>
  <c r="K573" i="16" s="1"/>
  <c r="L574" i="16"/>
  <c r="K574" i="16" s="1"/>
  <c r="L575" i="16"/>
  <c r="K575" i="16" s="1"/>
  <c r="H575" i="16" s="1"/>
  <c r="L576" i="16"/>
  <c r="K576" i="16" s="1"/>
  <c r="L577" i="16"/>
  <c r="K577" i="16" s="1"/>
  <c r="L578" i="16"/>
  <c r="K578" i="16" s="1"/>
  <c r="L579" i="16"/>
  <c r="K579" i="16" s="1"/>
  <c r="H579" i="16" s="1"/>
  <c r="L580" i="16"/>
  <c r="K580" i="16" s="1"/>
  <c r="L581" i="16"/>
  <c r="K581" i="16" s="1"/>
  <c r="L582" i="16"/>
  <c r="K582" i="16" s="1"/>
  <c r="L583" i="16"/>
  <c r="K583" i="16" s="1"/>
  <c r="L584" i="16"/>
  <c r="K584" i="16" s="1"/>
  <c r="L585" i="16"/>
  <c r="K585" i="16" s="1"/>
  <c r="L586" i="16"/>
  <c r="K586" i="16" s="1"/>
  <c r="L587" i="16"/>
  <c r="K587" i="16" s="1"/>
  <c r="H587" i="16" s="1"/>
  <c r="L588" i="16"/>
  <c r="K588" i="16" s="1"/>
  <c r="L589" i="16"/>
  <c r="K589" i="16" s="1"/>
  <c r="L590" i="16"/>
  <c r="K590" i="16" s="1"/>
  <c r="L591" i="16"/>
  <c r="K591" i="16" s="1"/>
  <c r="L592" i="16"/>
  <c r="K592" i="16" s="1"/>
  <c r="L593" i="16"/>
  <c r="K593" i="16" s="1"/>
  <c r="L594" i="16"/>
  <c r="K594" i="16" s="1"/>
  <c r="L595" i="16"/>
  <c r="K595" i="16" s="1"/>
  <c r="H595" i="16" s="1"/>
  <c r="L596" i="16"/>
  <c r="K596" i="16" s="1"/>
  <c r="L597" i="16"/>
  <c r="K597" i="16" s="1"/>
  <c r="L598" i="16"/>
  <c r="K598" i="16" s="1"/>
  <c r="L599" i="16"/>
  <c r="K599" i="16" s="1"/>
  <c r="H599" i="16" s="1"/>
  <c r="L600" i="16"/>
  <c r="K600" i="16" s="1"/>
  <c r="L601" i="16"/>
  <c r="K601" i="16" s="1"/>
  <c r="L602" i="16"/>
  <c r="K602" i="16" s="1"/>
  <c r="L603" i="16"/>
  <c r="K603" i="16" s="1"/>
  <c r="H603" i="16" s="1"/>
  <c r="L604" i="16"/>
  <c r="K604" i="16" s="1"/>
  <c r="L605" i="16"/>
  <c r="K605" i="16" s="1"/>
  <c r="L606" i="16"/>
  <c r="K606" i="16" s="1"/>
  <c r="L607" i="16"/>
  <c r="K607" i="16" s="1"/>
  <c r="L608" i="16"/>
  <c r="K608" i="16" s="1"/>
  <c r="L609" i="16"/>
  <c r="K609" i="16" s="1"/>
  <c r="L610" i="16"/>
  <c r="K610" i="16" s="1"/>
  <c r="L611" i="16"/>
  <c r="K611" i="16" s="1"/>
  <c r="H611" i="16" s="1"/>
  <c r="L612" i="16"/>
  <c r="K612" i="16" s="1"/>
  <c r="L613" i="16"/>
  <c r="K613" i="16" s="1"/>
  <c r="L614" i="16"/>
  <c r="K614" i="16" s="1"/>
  <c r="L615" i="16"/>
  <c r="K615" i="16" s="1"/>
  <c r="L616" i="16"/>
  <c r="K616" i="16" s="1"/>
  <c r="L617" i="16"/>
  <c r="K617" i="16" s="1"/>
  <c r="L618" i="16"/>
  <c r="K618" i="16" s="1"/>
  <c r="L619" i="16"/>
  <c r="K619" i="16" s="1"/>
  <c r="H619" i="16" s="1"/>
  <c r="L620" i="16"/>
  <c r="K620" i="16" s="1"/>
  <c r="L621" i="16"/>
  <c r="K621" i="16" s="1"/>
  <c r="L622" i="16"/>
  <c r="K622" i="16" s="1"/>
  <c r="L623" i="16"/>
  <c r="K623" i="16" s="1"/>
  <c r="H623" i="16" s="1"/>
  <c r="L624" i="16"/>
  <c r="K624" i="16" s="1"/>
  <c r="L625" i="16"/>
  <c r="K625" i="16" s="1"/>
  <c r="L626" i="16"/>
  <c r="K626" i="16" s="1"/>
  <c r="L627" i="16"/>
  <c r="K627" i="16" s="1"/>
  <c r="H627" i="16" s="1"/>
  <c r="L628" i="16"/>
  <c r="K628" i="16" s="1"/>
  <c r="L629" i="16"/>
  <c r="K629" i="16" s="1"/>
  <c r="L630" i="16"/>
  <c r="K630" i="16" s="1"/>
  <c r="L631" i="16"/>
  <c r="K631" i="16" s="1"/>
  <c r="L632" i="16"/>
  <c r="K632" i="16" s="1"/>
  <c r="L633" i="16"/>
  <c r="K633" i="16" s="1"/>
  <c r="L634" i="16"/>
  <c r="K634" i="16" s="1"/>
  <c r="L635" i="16"/>
  <c r="K635" i="16" s="1"/>
  <c r="H635" i="16" s="1"/>
  <c r="L636" i="16"/>
  <c r="K636" i="16" s="1"/>
  <c r="L637" i="16"/>
  <c r="K637" i="16" s="1"/>
  <c r="L638" i="16"/>
  <c r="K638" i="16" s="1"/>
  <c r="L639" i="16"/>
  <c r="K639" i="16" s="1"/>
  <c r="L640" i="16"/>
  <c r="K640" i="16" s="1"/>
  <c r="L641" i="16"/>
  <c r="K641" i="16" s="1"/>
  <c r="L642" i="16"/>
  <c r="K642" i="16" s="1"/>
  <c r="L643" i="16"/>
  <c r="K643" i="16" s="1"/>
  <c r="H643" i="16" s="1"/>
  <c r="L644" i="16"/>
  <c r="K644" i="16" s="1"/>
  <c r="L645" i="16"/>
  <c r="K645" i="16" s="1"/>
  <c r="L646" i="16"/>
  <c r="K646" i="16" s="1"/>
  <c r="L647" i="16"/>
  <c r="K647" i="16" s="1"/>
  <c r="H647" i="16" s="1"/>
  <c r="L648" i="16"/>
  <c r="K648" i="16" s="1"/>
  <c r="L649" i="16"/>
  <c r="K649" i="16" s="1"/>
  <c r="L650" i="16"/>
  <c r="K650" i="16" s="1"/>
  <c r="L651" i="16"/>
  <c r="K651" i="16" s="1"/>
  <c r="H651" i="16" s="1"/>
  <c r="L652" i="16"/>
  <c r="K652" i="16" s="1"/>
  <c r="L653" i="16"/>
  <c r="K653" i="16" s="1"/>
  <c r="L654" i="16"/>
  <c r="K654" i="16" s="1"/>
  <c r="L655" i="16"/>
  <c r="K655" i="16" s="1"/>
  <c r="L656" i="16"/>
  <c r="K656" i="16" s="1"/>
  <c r="L657" i="16"/>
  <c r="K657" i="16" s="1"/>
  <c r="L658" i="16"/>
  <c r="K658" i="16" s="1"/>
  <c r="L659" i="16"/>
  <c r="K659" i="16" s="1"/>
  <c r="H659" i="16" s="1"/>
  <c r="L660" i="16"/>
  <c r="K660" i="16" s="1"/>
  <c r="L661" i="16"/>
  <c r="K661" i="16" s="1"/>
  <c r="L662" i="16"/>
  <c r="K662" i="16" s="1"/>
  <c r="L663" i="16"/>
  <c r="K663" i="16" s="1"/>
  <c r="L664" i="16"/>
  <c r="K664" i="16" s="1"/>
  <c r="L665" i="16"/>
  <c r="K665" i="16" s="1"/>
  <c r="L666" i="16"/>
  <c r="K666" i="16" s="1"/>
  <c r="L667" i="16"/>
  <c r="K667" i="16" s="1"/>
  <c r="H667" i="16" s="1"/>
  <c r="L668" i="16"/>
  <c r="K668" i="16" s="1"/>
  <c r="L669" i="16"/>
  <c r="K669" i="16" s="1"/>
  <c r="L670" i="16"/>
  <c r="K670" i="16" s="1"/>
  <c r="L671" i="16"/>
  <c r="K671" i="16" s="1"/>
  <c r="H671" i="16" s="1"/>
  <c r="L672" i="16"/>
  <c r="K672" i="16" s="1"/>
  <c r="L673" i="16"/>
  <c r="K673" i="16" s="1"/>
  <c r="L674" i="16"/>
  <c r="K674" i="16" s="1"/>
  <c r="L675" i="16"/>
  <c r="K675" i="16" s="1"/>
  <c r="H675" i="16" s="1"/>
  <c r="L676" i="16"/>
  <c r="K676" i="16" s="1"/>
  <c r="L677" i="16"/>
  <c r="K677" i="16" s="1"/>
  <c r="L678" i="16"/>
  <c r="K678" i="16" s="1"/>
  <c r="L679" i="16"/>
  <c r="K679" i="16" s="1"/>
  <c r="L680" i="16"/>
  <c r="K680" i="16" s="1"/>
  <c r="L681" i="16"/>
  <c r="K681" i="16" s="1"/>
  <c r="L682" i="16"/>
  <c r="K682" i="16" s="1"/>
  <c r="L683" i="16"/>
  <c r="K683" i="16" s="1"/>
  <c r="H683" i="16" s="1"/>
  <c r="L684" i="16"/>
  <c r="K684" i="16" s="1"/>
  <c r="L685" i="16"/>
  <c r="K685" i="16" s="1"/>
  <c r="L686" i="16"/>
  <c r="K686" i="16" s="1"/>
  <c r="L687" i="16"/>
  <c r="K687" i="16" s="1"/>
  <c r="L688" i="16"/>
  <c r="K688" i="16" s="1"/>
  <c r="L689" i="16"/>
  <c r="K689" i="16" s="1"/>
  <c r="L690" i="16"/>
  <c r="K690" i="16" s="1"/>
  <c r="L691" i="16"/>
  <c r="K691" i="16" s="1"/>
  <c r="H691" i="16" s="1"/>
  <c r="L692" i="16"/>
  <c r="K692" i="16" s="1"/>
  <c r="L693" i="16"/>
  <c r="K693" i="16" s="1"/>
  <c r="L694" i="16"/>
  <c r="K694" i="16" s="1"/>
  <c r="L695" i="16"/>
  <c r="K695" i="16" s="1"/>
  <c r="H695" i="16" s="1"/>
  <c r="L696" i="16"/>
  <c r="K696" i="16" s="1"/>
  <c r="L697" i="16"/>
  <c r="K697" i="16" s="1"/>
  <c r="L698" i="16"/>
  <c r="K698" i="16" s="1"/>
  <c r="L699" i="16"/>
  <c r="K699" i="16" s="1"/>
  <c r="H699" i="16" s="1"/>
  <c r="L700" i="16"/>
  <c r="K700" i="16" s="1"/>
  <c r="L701" i="16"/>
  <c r="K701" i="16" s="1"/>
  <c r="L702" i="16"/>
  <c r="K702" i="16" s="1"/>
  <c r="L703" i="16"/>
  <c r="K703" i="16" s="1"/>
  <c r="L704" i="16"/>
  <c r="K704" i="16" s="1"/>
  <c r="L705" i="16"/>
  <c r="K705" i="16" s="1"/>
  <c r="L706" i="16"/>
  <c r="K706" i="16" s="1"/>
  <c r="L707" i="16"/>
  <c r="K707" i="16" s="1"/>
  <c r="H707" i="16" s="1"/>
  <c r="L708" i="16"/>
  <c r="K708" i="16" s="1"/>
  <c r="L709" i="16"/>
  <c r="K709" i="16" s="1"/>
  <c r="L710" i="16"/>
  <c r="K710" i="16" s="1"/>
  <c r="L711" i="16"/>
  <c r="K711" i="16" s="1"/>
  <c r="L712" i="16"/>
  <c r="K712" i="16" s="1"/>
  <c r="L713" i="16"/>
  <c r="K713" i="16" s="1"/>
  <c r="L714" i="16"/>
  <c r="K714" i="16" s="1"/>
  <c r="L715" i="16"/>
  <c r="K715" i="16" s="1"/>
  <c r="H715" i="16" s="1"/>
  <c r="L716" i="16"/>
  <c r="K716" i="16" s="1"/>
  <c r="L717" i="16"/>
  <c r="K717" i="16" s="1"/>
  <c r="L718" i="16"/>
  <c r="K718" i="16" s="1"/>
  <c r="L719" i="16"/>
  <c r="K719" i="16" s="1"/>
  <c r="H719" i="16" s="1"/>
  <c r="L720" i="16"/>
  <c r="K720" i="16" s="1"/>
  <c r="L721" i="16"/>
  <c r="K721" i="16" s="1"/>
  <c r="L722" i="16"/>
  <c r="K722" i="16" s="1"/>
  <c r="L723" i="16"/>
  <c r="K723" i="16" s="1"/>
  <c r="H723" i="16" s="1"/>
  <c r="L724" i="16"/>
  <c r="K724" i="16" s="1"/>
  <c r="L725" i="16"/>
  <c r="K725" i="16" s="1"/>
  <c r="L726" i="16"/>
  <c r="K726" i="16" s="1"/>
  <c r="L727" i="16"/>
  <c r="K727" i="16" s="1"/>
  <c r="L728" i="16"/>
  <c r="K728" i="16" s="1"/>
  <c r="L729" i="16"/>
  <c r="K729" i="16" s="1"/>
  <c r="L730" i="16"/>
  <c r="K730" i="16" s="1"/>
  <c r="L731" i="16"/>
  <c r="K731" i="16" s="1"/>
  <c r="H731" i="16" s="1"/>
  <c r="L732" i="16"/>
  <c r="K732" i="16" s="1"/>
  <c r="L733" i="16"/>
  <c r="K733" i="16" s="1"/>
  <c r="L734" i="16"/>
  <c r="K734" i="16" s="1"/>
  <c r="L735" i="16"/>
  <c r="K735" i="16" s="1"/>
  <c r="L736" i="16"/>
  <c r="K736" i="16" s="1"/>
  <c r="L737" i="16"/>
  <c r="K737" i="16" s="1"/>
  <c r="L738" i="16"/>
  <c r="K738" i="16" s="1"/>
  <c r="L739" i="16"/>
  <c r="K739" i="16" s="1"/>
  <c r="H739" i="16" s="1"/>
  <c r="L740" i="16"/>
  <c r="K740" i="16" s="1"/>
  <c r="L741" i="16"/>
  <c r="K741" i="16" s="1"/>
  <c r="L742" i="16"/>
  <c r="K742" i="16" s="1"/>
  <c r="L743" i="16"/>
  <c r="K743" i="16" s="1"/>
  <c r="H743" i="16" s="1"/>
  <c r="L744" i="16"/>
  <c r="K744" i="16" s="1"/>
  <c r="L745" i="16"/>
  <c r="K745" i="16" s="1"/>
  <c r="L746" i="16"/>
  <c r="K746" i="16" s="1"/>
  <c r="L747" i="16"/>
  <c r="K747" i="16" s="1"/>
  <c r="H747" i="16" s="1"/>
  <c r="L748" i="16"/>
  <c r="K748" i="16" s="1"/>
  <c r="L749" i="16"/>
  <c r="K749" i="16" s="1"/>
  <c r="L750" i="16"/>
  <c r="K750" i="16" s="1"/>
  <c r="L751" i="16"/>
  <c r="K751" i="16" s="1"/>
  <c r="L752" i="16"/>
  <c r="K752" i="16" s="1"/>
  <c r="L753" i="16"/>
  <c r="K753" i="16" s="1"/>
  <c r="L754" i="16"/>
  <c r="K754" i="16" s="1"/>
  <c r="L755" i="16"/>
  <c r="K755" i="16" s="1"/>
  <c r="H755" i="16" s="1"/>
  <c r="L756" i="16"/>
  <c r="K756" i="16" s="1"/>
  <c r="L757" i="16"/>
  <c r="K757" i="16" s="1"/>
  <c r="L758" i="16"/>
  <c r="K758" i="16" s="1"/>
  <c r="L759" i="16"/>
  <c r="K759" i="16" s="1"/>
  <c r="L760" i="16"/>
  <c r="K760" i="16" s="1"/>
  <c r="L761" i="16"/>
  <c r="K761" i="16" s="1"/>
  <c r="L762" i="16"/>
  <c r="K762" i="16" s="1"/>
  <c r="L763" i="16"/>
  <c r="K763" i="16" s="1"/>
  <c r="H763" i="16" s="1"/>
  <c r="L764" i="16"/>
  <c r="K764" i="16" s="1"/>
  <c r="L765" i="16"/>
  <c r="K765" i="16" s="1"/>
  <c r="L766" i="16"/>
  <c r="K766" i="16" s="1"/>
  <c r="L767" i="16"/>
  <c r="K767" i="16" s="1"/>
  <c r="H767" i="16" s="1"/>
  <c r="L768" i="16"/>
  <c r="K768" i="16" s="1"/>
  <c r="L769" i="16"/>
  <c r="K769" i="16" s="1"/>
  <c r="L770" i="16"/>
  <c r="K770" i="16" s="1"/>
  <c r="L771" i="16"/>
  <c r="K771" i="16" s="1"/>
  <c r="H771" i="16" s="1"/>
  <c r="L772" i="16"/>
  <c r="K772" i="16" s="1"/>
  <c r="L773" i="16"/>
  <c r="K773" i="16" s="1"/>
  <c r="L774" i="16"/>
  <c r="K774" i="16" s="1"/>
  <c r="L775" i="16"/>
  <c r="K775" i="16" s="1"/>
  <c r="L776" i="16"/>
  <c r="K776" i="16" s="1"/>
  <c r="L777" i="16"/>
  <c r="K777" i="16" s="1"/>
  <c r="L778" i="16"/>
  <c r="K778" i="16" s="1"/>
  <c r="L779" i="16"/>
  <c r="K779" i="16" s="1"/>
  <c r="H779" i="16" s="1"/>
  <c r="L780" i="16"/>
  <c r="K780" i="16" s="1"/>
  <c r="L781" i="16"/>
  <c r="K781" i="16" s="1"/>
  <c r="L782" i="16"/>
  <c r="K782" i="16" s="1"/>
  <c r="L783" i="16"/>
  <c r="K783" i="16" s="1"/>
  <c r="L784" i="16"/>
  <c r="K784" i="16" s="1"/>
  <c r="L785" i="16"/>
  <c r="K785" i="16" s="1"/>
  <c r="L786" i="16"/>
  <c r="K786" i="16" s="1"/>
  <c r="L787" i="16"/>
  <c r="K787" i="16" s="1"/>
  <c r="H787" i="16" s="1"/>
  <c r="L788" i="16"/>
  <c r="K788" i="16" s="1"/>
  <c r="L789" i="16"/>
  <c r="K789" i="16" s="1"/>
  <c r="L790" i="16"/>
  <c r="K790" i="16" s="1"/>
  <c r="L791" i="16"/>
  <c r="K791" i="16" s="1"/>
  <c r="H791" i="16" s="1"/>
  <c r="L792" i="16"/>
  <c r="K792" i="16" s="1"/>
  <c r="L793" i="16"/>
  <c r="K793" i="16" s="1"/>
  <c r="L794" i="16"/>
  <c r="K794" i="16" s="1"/>
  <c r="L795" i="16"/>
  <c r="K795" i="16" s="1"/>
  <c r="H795" i="16" s="1"/>
  <c r="L796" i="16"/>
  <c r="K796" i="16" s="1"/>
  <c r="L797" i="16"/>
  <c r="K797" i="16" s="1"/>
  <c r="L798" i="16"/>
  <c r="K798" i="16" s="1"/>
  <c r="L799" i="16"/>
  <c r="K799" i="16" s="1"/>
  <c r="L800" i="16"/>
  <c r="K800" i="16" s="1"/>
  <c r="L801" i="16"/>
  <c r="K801" i="16" s="1"/>
  <c r="L802" i="16"/>
  <c r="K802" i="16" s="1"/>
  <c r="L803" i="16"/>
  <c r="K803" i="16" s="1"/>
  <c r="H803" i="16" s="1"/>
  <c r="L804" i="16"/>
  <c r="K804" i="16" s="1"/>
  <c r="L805" i="16"/>
  <c r="K805" i="16" s="1"/>
  <c r="L806" i="16"/>
  <c r="K806" i="16" s="1"/>
  <c r="L807" i="16"/>
  <c r="K807" i="16" s="1"/>
  <c r="L808" i="16"/>
  <c r="K808" i="16" s="1"/>
  <c r="L809" i="16"/>
  <c r="K809" i="16" s="1"/>
  <c r="L810" i="16"/>
  <c r="K810" i="16" s="1"/>
  <c r="L811" i="16"/>
  <c r="K811" i="16" s="1"/>
  <c r="H811" i="16" s="1"/>
  <c r="L812" i="16"/>
  <c r="K812" i="16" s="1"/>
  <c r="L813" i="16"/>
  <c r="K813" i="16" s="1"/>
  <c r="L814" i="16"/>
  <c r="K814" i="16" s="1"/>
  <c r="L815" i="16"/>
  <c r="K815" i="16" s="1"/>
  <c r="H815" i="16" s="1"/>
  <c r="L816" i="16"/>
  <c r="K816" i="16" s="1"/>
  <c r="L817" i="16"/>
  <c r="K817" i="16" s="1"/>
  <c r="L818" i="16"/>
  <c r="K818" i="16" s="1"/>
  <c r="L819" i="16"/>
  <c r="K819" i="16" s="1"/>
  <c r="H819" i="16" s="1"/>
  <c r="L820" i="16"/>
  <c r="K820" i="16" s="1"/>
  <c r="L821" i="16"/>
  <c r="K821" i="16" s="1"/>
  <c r="L822" i="16"/>
  <c r="K822" i="16" s="1"/>
  <c r="L823" i="16"/>
  <c r="K823" i="16" s="1"/>
  <c r="L824" i="16"/>
  <c r="K824" i="16" s="1"/>
  <c r="L825" i="16"/>
  <c r="K825" i="16" s="1"/>
  <c r="L826" i="16"/>
  <c r="K826" i="16" s="1"/>
  <c r="L827" i="16"/>
  <c r="K827" i="16" s="1"/>
  <c r="H827" i="16" s="1"/>
  <c r="L828" i="16"/>
  <c r="K828" i="16" s="1"/>
  <c r="L829" i="16"/>
  <c r="K829" i="16" s="1"/>
  <c r="L830" i="16"/>
  <c r="K830" i="16" s="1"/>
  <c r="L831" i="16"/>
  <c r="K831" i="16" s="1"/>
  <c r="L832" i="16"/>
  <c r="K832" i="16" s="1"/>
  <c r="L833" i="16"/>
  <c r="K833" i="16" s="1"/>
  <c r="L834" i="16"/>
  <c r="K834" i="16" s="1"/>
  <c r="L835" i="16"/>
  <c r="K835" i="16" s="1"/>
  <c r="H835" i="16" s="1"/>
  <c r="L836" i="16"/>
  <c r="K836" i="16" s="1"/>
  <c r="L837" i="16"/>
  <c r="K837" i="16" s="1"/>
  <c r="L838" i="16"/>
  <c r="K838" i="16" s="1"/>
  <c r="L839" i="16"/>
  <c r="K839" i="16" s="1"/>
  <c r="H839" i="16" s="1"/>
  <c r="L840" i="16"/>
  <c r="K840" i="16" s="1"/>
  <c r="L841" i="16"/>
  <c r="K841" i="16" s="1"/>
  <c r="L842" i="16"/>
  <c r="K842" i="16" s="1"/>
  <c r="L843" i="16"/>
  <c r="K843" i="16" s="1"/>
  <c r="H843" i="16" s="1"/>
  <c r="L844" i="16"/>
  <c r="K844" i="16" s="1"/>
  <c r="L845" i="16"/>
  <c r="K845" i="16" s="1"/>
  <c r="L846" i="16"/>
  <c r="K846" i="16" s="1"/>
  <c r="L847" i="16"/>
  <c r="K847" i="16" s="1"/>
  <c r="L848" i="16"/>
  <c r="K848" i="16" s="1"/>
  <c r="L849" i="16"/>
  <c r="K849" i="16" s="1"/>
  <c r="L850" i="16"/>
  <c r="K850" i="16" s="1"/>
  <c r="L851" i="16"/>
  <c r="K851" i="16" s="1"/>
  <c r="H851" i="16" s="1"/>
  <c r="L852" i="16"/>
  <c r="K852" i="16" s="1"/>
  <c r="L853" i="16"/>
  <c r="K853" i="16" s="1"/>
  <c r="L854" i="16"/>
  <c r="K854" i="16" s="1"/>
  <c r="L855" i="16"/>
  <c r="K855" i="16" s="1"/>
  <c r="L856" i="16"/>
  <c r="K856" i="16" s="1"/>
  <c r="L857" i="16"/>
  <c r="K857" i="16" s="1"/>
  <c r="L858" i="16"/>
  <c r="K858" i="16" s="1"/>
  <c r="L859" i="16"/>
  <c r="K859" i="16" s="1"/>
  <c r="H859" i="16" s="1"/>
  <c r="L860" i="16"/>
  <c r="K860" i="16" s="1"/>
  <c r="L861" i="16"/>
  <c r="K861" i="16" s="1"/>
  <c r="L862" i="16"/>
  <c r="K862" i="16" s="1"/>
  <c r="L863" i="16"/>
  <c r="K863" i="16" s="1"/>
  <c r="H863" i="16" s="1"/>
  <c r="L864" i="16"/>
  <c r="K864" i="16" s="1"/>
  <c r="L865" i="16"/>
  <c r="K865" i="16" s="1"/>
  <c r="L866" i="16"/>
  <c r="K866" i="16" s="1"/>
  <c r="L867" i="16"/>
  <c r="K867" i="16" s="1"/>
  <c r="H867" i="16" s="1"/>
  <c r="L868" i="16"/>
  <c r="K868" i="16" s="1"/>
  <c r="L869" i="16"/>
  <c r="K869" i="16" s="1"/>
  <c r="L870" i="16"/>
  <c r="K870" i="16" s="1"/>
  <c r="L871" i="16"/>
  <c r="K871" i="16" s="1"/>
  <c r="L872" i="16"/>
  <c r="K872" i="16" s="1"/>
  <c r="L873" i="16"/>
  <c r="K873" i="16" s="1"/>
  <c r="L874" i="16"/>
  <c r="K874" i="16" s="1"/>
  <c r="L875" i="16"/>
  <c r="K875" i="16" s="1"/>
  <c r="H875" i="16" s="1"/>
  <c r="L876" i="16"/>
  <c r="K876" i="16" s="1"/>
  <c r="L877" i="16"/>
  <c r="K877" i="16" s="1"/>
  <c r="L878" i="16"/>
  <c r="K878" i="16" s="1"/>
  <c r="L879" i="16"/>
  <c r="K879" i="16" s="1"/>
  <c r="L880" i="16"/>
  <c r="K880" i="16" s="1"/>
  <c r="L881" i="16"/>
  <c r="K881" i="16" s="1"/>
  <c r="L882" i="16"/>
  <c r="K882" i="16" s="1"/>
  <c r="L883" i="16"/>
  <c r="K883" i="16" s="1"/>
  <c r="H883" i="16" s="1"/>
  <c r="L884" i="16"/>
  <c r="K884" i="16" s="1"/>
  <c r="L885" i="16"/>
  <c r="K885" i="16" s="1"/>
  <c r="L886" i="16"/>
  <c r="K886" i="16" s="1"/>
  <c r="L887" i="16"/>
  <c r="K887" i="16" s="1"/>
  <c r="H887" i="16" s="1"/>
  <c r="L888" i="16"/>
  <c r="K888" i="16" s="1"/>
  <c r="L889" i="16"/>
  <c r="K889" i="16" s="1"/>
  <c r="L890" i="16"/>
  <c r="K890" i="16" s="1"/>
  <c r="L891" i="16"/>
  <c r="K891" i="16" s="1"/>
  <c r="H891" i="16" s="1"/>
  <c r="L892" i="16"/>
  <c r="K892" i="16" s="1"/>
  <c r="L893" i="16"/>
  <c r="K893" i="16" s="1"/>
  <c r="L894" i="16"/>
  <c r="K894" i="16" s="1"/>
  <c r="L895" i="16"/>
  <c r="K895" i="16" s="1"/>
  <c r="L896" i="16"/>
  <c r="K896" i="16" s="1"/>
  <c r="L897" i="16"/>
  <c r="K897" i="16" s="1"/>
  <c r="L898" i="16"/>
  <c r="K898" i="16" s="1"/>
  <c r="L899" i="16"/>
  <c r="K899" i="16" s="1"/>
  <c r="H899" i="16" s="1"/>
  <c r="L900" i="16"/>
  <c r="K900" i="16" s="1"/>
  <c r="L901" i="16"/>
  <c r="K901" i="16" s="1"/>
  <c r="L902" i="16"/>
  <c r="K902" i="16" s="1"/>
  <c r="L903" i="16"/>
  <c r="K903" i="16" s="1"/>
  <c r="L904" i="16"/>
  <c r="K904" i="16" s="1"/>
  <c r="L905" i="16"/>
  <c r="K905" i="16" s="1"/>
  <c r="L906" i="16"/>
  <c r="K906" i="16" s="1"/>
  <c r="L907" i="16"/>
  <c r="K907" i="16" s="1"/>
  <c r="H907" i="16" s="1"/>
  <c r="L908" i="16"/>
  <c r="K908" i="16" s="1"/>
  <c r="L909" i="16"/>
  <c r="K909" i="16" s="1"/>
  <c r="L910" i="16"/>
  <c r="K910" i="16" s="1"/>
  <c r="L911" i="16"/>
  <c r="K911" i="16" s="1"/>
  <c r="H911" i="16" s="1"/>
  <c r="L912" i="16"/>
  <c r="K912" i="16" s="1"/>
  <c r="L913" i="16"/>
  <c r="K913" i="16" s="1"/>
  <c r="L914" i="16"/>
  <c r="K914" i="16" s="1"/>
  <c r="L915" i="16"/>
  <c r="K915" i="16" s="1"/>
  <c r="H915" i="16" s="1"/>
  <c r="L916" i="16"/>
  <c r="K916" i="16" s="1"/>
  <c r="L917" i="16"/>
  <c r="K917" i="16" s="1"/>
  <c r="L918" i="16"/>
  <c r="K918" i="16" s="1"/>
  <c r="L919" i="16"/>
  <c r="K919" i="16" s="1"/>
  <c r="L920" i="16"/>
  <c r="K920" i="16" s="1"/>
  <c r="L921" i="16"/>
  <c r="K921" i="16" s="1"/>
  <c r="L922" i="16"/>
  <c r="K922" i="16" s="1"/>
  <c r="L923" i="16"/>
  <c r="K923" i="16" s="1"/>
  <c r="H923" i="16" s="1"/>
  <c r="L924" i="16"/>
  <c r="K924" i="16" s="1"/>
  <c r="L925" i="16"/>
  <c r="K925" i="16" s="1"/>
  <c r="L926" i="16"/>
  <c r="K926" i="16" s="1"/>
  <c r="L927" i="16"/>
  <c r="K927" i="16" s="1"/>
  <c r="L928" i="16"/>
  <c r="K928" i="16" s="1"/>
  <c r="L929" i="16"/>
  <c r="K929" i="16" s="1"/>
  <c r="L930" i="16"/>
  <c r="K930" i="16" s="1"/>
  <c r="L931" i="16"/>
  <c r="K931" i="16" s="1"/>
  <c r="H931" i="16" s="1"/>
  <c r="L932" i="16"/>
  <c r="K932" i="16" s="1"/>
  <c r="L933" i="16"/>
  <c r="K933" i="16" s="1"/>
  <c r="L934" i="16"/>
  <c r="K934" i="16" s="1"/>
  <c r="L935" i="16"/>
  <c r="K935" i="16" s="1"/>
  <c r="H935" i="16" s="1"/>
  <c r="L936" i="16"/>
  <c r="K936" i="16" s="1"/>
  <c r="L937" i="16"/>
  <c r="K937" i="16" s="1"/>
  <c r="L938" i="16"/>
  <c r="K938" i="16" s="1"/>
  <c r="L939" i="16"/>
  <c r="K939" i="16" s="1"/>
  <c r="H939" i="16" s="1"/>
  <c r="L940" i="16"/>
  <c r="K940" i="16" s="1"/>
  <c r="L941" i="16"/>
  <c r="K941" i="16" s="1"/>
  <c r="L942" i="16"/>
  <c r="K942" i="16" s="1"/>
  <c r="L943" i="16"/>
  <c r="K943" i="16" s="1"/>
  <c r="L944" i="16"/>
  <c r="K944" i="16" s="1"/>
  <c r="L945" i="16"/>
  <c r="K945" i="16" s="1"/>
  <c r="L946" i="16"/>
  <c r="K946" i="16" s="1"/>
  <c r="L947" i="16"/>
  <c r="K947" i="16" s="1"/>
  <c r="H947" i="16" s="1"/>
  <c r="L948" i="16"/>
  <c r="K948" i="16" s="1"/>
  <c r="L949" i="16"/>
  <c r="K949" i="16" s="1"/>
  <c r="L950" i="16"/>
  <c r="K950" i="16" s="1"/>
  <c r="L951" i="16"/>
  <c r="K951" i="16" s="1"/>
  <c r="L952" i="16"/>
  <c r="K952" i="16" s="1"/>
  <c r="L953" i="16"/>
  <c r="K953" i="16" s="1"/>
  <c r="L954" i="16"/>
  <c r="K954" i="16" s="1"/>
  <c r="L955" i="16"/>
  <c r="K955" i="16" s="1"/>
  <c r="H955" i="16" s="1"/>
  <c r="L956" i="16"/>
  <c r="K956" i="16" s="1"/>
  <c r="L957" i="16"/>
  <c r="K957" i="16" s="1"/>
  <c r="L958" i="16"/>
  <c r="K958" i="16" s="1"/>
  <c r="L959" i="16"/>
  <c r="K959" i="16" s="1"/>
  <c r="H959" i="16" s="1"/>
  <c r="L960" i="16"/>
  <c r="K960" i="16" s="1"/>
  <c r="L961" i="16"/>
  <c r="K961" i="16" s="1"/>
  <c r="L962" i="16"/>
  <c r="K962" i="16" s="1"/>
  <c r="L963" i="16"/>
  <c r="K963" i="16" s="1"/>
  <c r="H963" i="16" s="1"/>
  <c r="L964" i="16"/>
  <c r="K964" i="16" s="1"/>
  <c r="L965" i="16"/>
  <c r="K965" i="16" s="1"/>
  <c r="L966" i="16"/>
  <c r="K966" i="16" s="1"/>
  <c r="L967" i="16"/>
  <c r="K967" i="16" s="1"/>
  <c r="L968" i="16"/>
  <c r="K968" i="16" s="1"/>
  <c r="L969" i="16"/>
  <c r="K969" i="16" s="1"/>
  <c r="L970" i="16"/>
  <c r="K970" i="16" s="1"/>
  <c r="L971" i="16"/>
  <c r="K971" i="16" s="1"/>
  <c r="H971" i="16" s="1"/>
  <c r="L972" i="16"/>
  <c r="K972" i="16" s="1"/>
  <c r="L973" i="16"/>
  <c r="K973" i="16" s="1"/>
  <c r="L974" i="16"/>
  <c r="K974" i="16" s="1"/>
  <c r="L975" i="16"/>
  <c r="K975" i="16" s="1"/>
  <c r="L976" i="16"/>
  <c r="K976" i="16" s="1"/>
  <c r="L977" i="16"/>
  <c r="K977" i="16" s="1"/>
  <c r="L978" i="16"/>
  <c r="K978" i="16" s="1"/>
  <c r="L979" i="16"/>
  <c r="K979" i="16" s="1"/>
  <c r="H979" i="16" s="1"/>
  <c r="L980" i="16"/>
  <c r="K980" i="16" s="1"/>
  <c r="L981" i="16"/>
  <c r="K981" i="16" s="1"/>
  <c r="L982" i="16"/>
  <c r="K982" i="16" s="1"/>
  <c r="L983" i="16"/>
  <c r="K983" i="16" s="1"/>
  <c r="H983" i="16" s="1"/>
  <c r="L984" i="16"/>
  <c r="K984" i="16" s="1"/>
  <c r="L985" i="16"/>
  <c r="K985" i="16" s="1"/>
  <c r="L986" i="16"/>
  <c r="K986" i="16" s="1"/>
  <c r="L987" i="16"/>
  <c r="K987" i="16" s="1"/>
  <c r="H987" i="16" s="1"/>
  <c r="L988" i="16"/>
  <c r="K988" i="16" s="1"/>
  <c r="L989" i="16"/>
  <c r="K989" i="16" s="1"/>
  <c r="L990" i="16"/>
  <c r="K990" i="16" s="1"/>
  <c r="L991" i="16"/>
  <c r="K991" i="16" s="1"/>
  <c r="L992" i="16"/>
  <c r="K992" i="16" s="1"/>
  <c r="L993" i="16"/>
  <c r="K993" i="16" s="1"/>
  <c r="L994" i="16"/>
  <c r="K994" i="16" s="1"/>
  <c r="L995" i="16"/>
  <c r="K995" i="16" s="1"/>
  <c r="H995" i="16" s="1"/>
  <c r="L996" i="16"/>
  <c r="K996" i="16" s="1"/>
  <c r="L997" i="16"/>
  <c r="K997" i="16" s="1"/>
  <c r="L998" i="16"/>
  <c r="K998" i="16" s="1"/>
  <c r="L999" i="16"/>
  <c r="K999" i="16" s="1"/>
  <c r="L1000" i="16"/>
  <c r="K1000" i="16" s="1"/>
  <c r="L1001" i="16"/>
  <c r="K1001" i="16" s="1"/>
  <c r="L1002" i="16"/>
  <c r="K1002" i="16" s="1"/>
  <c r="L1003" i="16"/>
  <c r="K1003" i="16" s="1"/>
  <c r="H1003" i="16" s="1"/>
  <c r="L1004" i="16"/>
  <c r="K1004" i="16" s="1"/>
  <c r="L1005" i="16"/>
  <c r="K1005" i="16" s="1"/>
  <c r="L1006" i="16"/>
  <c r="K1006" i="16" s="1"/>
  <c r="L1007" i="16"/>
  <c r="K1007" i="16" s="1"/>
  <c r="H1007" i="16" s="1"/>
  <c r="L1008" i="16"/>
  <c r="K1008" i="16" s="1"/>
  <c r="L1009" i="16"/>
  <c r="K1009" i="16" s="1"/>
  <c r="L1010" i="16"/>
  <c r="K1010" i="16" s="1"/>
  <c r="L1011" i="16"/>
  <c r="K1011" i="16" s="1"/>
  <c r="H1011" i="16" s="1"/>
  <c r="L1012" i="16"/>
  <c r="K1012" i="16" s="1"/>
  <c r="L1013" i="16"/>
  <c r="K1013" i="16" s="1"/>
  <c r="L1014" i="16"/>
  <c r="K1014" i="16" s="1"/>
  <c r="L1015" i="16"/>
  <c r="K1015" i="16" s="1"/>
  <c r="L1016" i="16"/>
  <c r="K1016" i="16" s="1"/>
  <c r="L1017" i="16"/>
  <c r="K1017" i="16" s="1"/>
  <c r="L1018" i="16"/>
  <c r="K1018" i="16" s="1"/>
  <c r="L1019" i="16"/>
  <c r="K1019" i="16" s="1"/>
  <c r="H1019" i="16" s="1"/>
  <c r="L1020" i="16"/>
  <c r="K1020" i="16" s="1"/>
  <c r="L1021" i="16"/>
  <c r="K1021" i="16" s="1"/>
  <c r="L1022" i="16"/>
  <c r="K1022" i="16" s="1"/>
  <c r="L1023" i="16"/>
  <c r="K1023" i="16" s="1"/>
  <c r="L1024" i="16"/>
  <c r="K1024" i="16" s="1"/>
  <c r="L1025" i="16"/>
  <c r="K1025" i="16" s="1"/>
  <c r="L1026" i="16"/>
  <c r="K1026" i="16" s="1"/>
  <c r="L1027" i="16"/>
  <c r="K1027" i="16" s="1"/>
  <c r="H1027" i="16" s="1"/>
  <c r="L1028" i="16"/>
  <c r="K1028" i="16" s="1"/>
  <c r="L1029" i="16"/>
  <c r="K1029" i="16" s="1"/>
  <c r="L1030" i="16"/>
  <c r="K1030" i="16" s="1"/>
  <c r="L1031" i="16"/>
  <c r="K1031" i="16" s="1"/>
  <c r="H1031" i="16" s="1"/>
  <c r="L1032" i="16"/>
  <c r="K1032" i="16" s="1"/>
  <c r="L1033" i="16"/>
  <c r="K1033" i="16" s="1"/>
  <c r="L1034" i="16"/>
  <c r="K1034" i="16" s="1"/>
  <c r="L1035" i="16"/>
  <c r="K1035" i="16" s="1"/>
  <c r="H1035" i="16" s="1"/>
  <c r="L1036" i="16"/>
  <c r="K1036" i="16" s="1"/>
  <c r="L1037" i="16"/>
  <c r="K1037" i="16" s="1"/>
  <c r="L1038" i="16"/>
  <c r="K1038" i="16" s="1"/>
  <c r="L1039" i="16"/>
  <c r="K1039" i="16" s="1"/>
  <c r="L1040" i="16"/>
  <c r="K1040" i="16" s="1"/>
  <c r="L1041" i="16"/>
  <c r="K1041" i="16" s="1"/>
  <c r="L1042" i="16"/>
  <c r="K1042" i="16" s="1"/>
  <c r="L1043" i="16"/>
  <c r="K1043" i="16" s="1"/>
  <c r="H1043" i="16" s="1"/>
  <c r="L1044" i="16"/>
  <c r="K1044" i="16" s="1"/>
  <c r="L1045" i="16"/>
  <c r="K1045" i="16" s="1"/>
  <c r="L1046" i="16"/>
  <c r="K1046" i="16" s="1"/>
  <c r="L1047" i="16"/>
  <c r="K1047" i="16" s="1"/>
  <c r="L1048" i="16"/>
  <c r="K1048" i="16" s="1"/>
  <c r="L1049" i="16"/>
  <c r="K1049" i="16" s="1"/>
  <c r="L1050" i="16"/>
  <c r="K1050" i="16" s="1"/>
  <c r="L1051" i="16"/>
  <c r="K1051" i="16" s="1"/>
  <c r="H1051" i="16" s="1"/>
  <c r="L1052" i="16"/>
  <c r="K1052" i="16" s="1"/>
  <c r="L1053" i="16"/>
  <c r="K1053" i="16" s="1"/>
  <c r="L1054" i="16"/>
  <c r="K1054" i="16" s="1"/>
  <c r="L1055" i="16"/>
  <c r="K1055" i="16" s="1"/>
  <c r="H1055" i="16" s="1"/>
  <c r="L1056" i="16"/>
  <c r="K1056" i="16" s="1"/>
  <c r="L1057" i="16"/>
  <c r="K1057" i="16" s="1"/>
  <c r="L1058" i="16"/>
  <c r="K1058" i="16" s="1"/>
  <c r="L1059" i="16"/>
  <c r="K1059" i="16" s="1"/>
  <c r="H1059" i="16" s="1"/>
  <c r="L1060" i="16"/>
  <c r="K1060" i="16" s="1"/>
  <c r="L1061" i="16"/>
  <c r="K1061" i="16" s="1"/>
  <c r="L1062" i="16"/>
  <c r="K1062" i="16" s="1"/>
  <c r="L1063" i="16"/>
  <c r="K1063" i="16" s="1"/>
  <c r="L1064" i="16"/>
  <c r="K1064" i="16" s="1"/>
  <c r="L1065" i="16"/>
  <c r="K1065" i="16" s="1"/>
  <c r="L1066" i="16"/>
  <c r="K1066" i="16" s="1"/>
  <c r="L1067" i="16"/>
  <c r="K1067" i="16" s="1"/>
  <c r="H1067" i="16" s="1"/>
  <c r="L1068" i="16"/>
  <c r="K1068" i="16" s="1"/>
  <c r="L1069" i="16"/>
  <c r="K1069" i="16" s="1"/>
  <c r="L1070" i="16"/>
  <c r="K1070" i="16" s="1"/>
  <c r="L1071" i="16"/>
  <c r="K1071" i="16" s="1"/>
  <c r="L1072" i="16"/>
  <c r="K1072" i="16" s="1"/>
  <c r="L1073" i="16"/>
  <c r="K1073" i="16" s="1"/>
  <c r="L1074" i="16"/>
  <c r="K1074" i="16" s="1"/>
  <c r="L1075" i="16"/>
  <c r="K1075" i="16" s="1"/>
  <c r="H1075" i="16" s="1"/>
  <c r="L1076" i="16"/>
  <c r="K1076" i="16" s="1"/>
  <c r="L1077" i="16"/>
  <c r="K1077" i="16" s="1"/>
  <c r="L1078" i="16"/>
  <c r="K1078" i="16" s="1"/>
  <c r="L1079" i="16"/>
  <c r="K1079" i="16" s="1"/>
  <c r="H1079" i="16" s="1"/>
  <c r="L1080" i="16"/>
  <c r="K1080" i="16" s="1"/>
  <c r="L1081" i="16"/>
  <c r="K1081" i="16" s="1"/>
  <c r="L1082" i="16"/>
  <c r="K1082" i="16" s="1"/>
  <c r="L1083" i="16"/>
  <c r="K1083" i="16" s="1"/>
  <c r="H1083" i="16" s="1"/>
  <c r="L1084" i="16"/>
  <c r="K1084" i="16" s="1"/>
  <c r="L1085" i="16"/>
  <c r="K1085" i="16" s="1"/>
  <c r="L1086" i="16"/>
  <c r="K1086" i="16" s="1"/>
  <c r="L1087" i="16"/>
  <c r="K1087" i="16" s="1"/>
  <c r="L1088" i="16"/>
  <c r="K1088" i="16" s="1"/>
  <c r="L1089" i="16"/>
  <c r="K1089" i="16" s="1"/>
  <c r="L1090" i="16"/>
  <c r="K1090" i="16" s="1"/>
  <c r="L1091" i="16"/>
  <c r="K1091" i="16" s="1"/>
  <c r="H1091" i="16" s="1"/>
  <c r="L1092" i="16"/>
  <c r="K1092" i="16" s="1"/>
  <c r="L1093" i="16"/>
  <c r="K1093" i="16" s="1"/>
  <c r="L1094" i="16"/>
  <c r="K1094" i="16" s="1"/>
  <c r="L1095" i="16"/>
  <c r="K1095" i="16" s="1"/>
  <c r="L1096" i="16"/>
  <c r="K1096" i="16" s="1"/>
  <c r="L1097" i="16"/>
  <c r="K1097" i="16" s="1"/>
  <c r="L1098" i="16"/>
  <c r="K1098" i="16" s="1"/>
  <c r="L1099" i="16"/>
  <c r="K1099" i="16" s="1"/>
  <c r="H1099" i="16" s="1"/>
  <c r="L1100" i="16"/>
  <c r="K1100" i="16" s="1"/>
  <c r="L1101" i="16"/>
  <c r="K1101" i="16" s="1"/>
  <c r="L1102" i="16"/>
  <c r="K1102" i="16" s="1"/>
  <c r="L1103" i="16"/>
  <c r="K1103" i="16" s="1"/>
  <c r="H1103" i="16" s="1"/>
  <c r="L1104" i="16"/>
  <c r="K1104" i="16" s="1"/>
  <c r="L1105" i="16"/>
  <c r="K1105" i="16" s="1"/>
  <c r="L1106" i="16"/>
  <c r="K1106" i="16" s="1"/>
  <c r="L1107" i="16"/>
  <c r="K1107" i="16" s="1"/>
  <c r="H1107" i="16" s="1"/>
  <c r="L1108" i="16"/>
  <c r="K1108" i="16" s="1"/>
  <c r="L1109" i="16"/>
  <c r="K1109" i="16" s="1"/>
  <c r="L1110" i="16"/>
  <c r="K1110" i="16" s="1"/>
  <c r="L1111" i="16"/>
  <c r="K1111" i="16" s="1"/>
  <c r="L1112" i="16"/>
  <c r="K1112" i="16" s="1"/>
  <c r="L1113" i="16"/>
  <c r="K1113" i="16" s="1"/>
  <c r="L1114" i="16"/>
  <c r="K1114" i="16" s="1"/>
  <c r="L1115" i="16"/>
  <c r="K1115" i="16" s="1"/>
  <c r="H1115" i="16" s="1"/>
  <c r="L1116" i="16"/>
  <c r="K1116" i="16" s="1"/>
  <c r="L1117" i="16"/>
  <c r="K1117" i="16" s="1"/>
  <c r="L1118" i="16"/>
  <c r="K1118" i="16" s="1"/>
  <c r="L1119" i="16"/>
  <c r="K1119" i="16" s="1"/>
  <c r="L1120" i="16"/>
  <c r="K1120" i="16" s="1"/>
  <c r="L1121" i="16"/>
  <c r="K1121" i="16" s="1"/>
  <c r="L1122" i="16"/>
  <c r="K1122" i="16" s="1"/>
  <c r="L1123" i="16"/>
  <c r="K1123" i="16" s="1"/>
  <c r="H1123" i="16" s="1"/>
  <c r="L1124" i="16"/>
  <c r="K1124" i="16" s="1"/>
  <c r="L1125" i="16"/>
  <c r="K1125" i="16" s="1"/>
  <c r="L1126" i="16"/>
  <c r="K1126" i="16" s="1"/>
  <c r="L1127" i="16"/>
  <c r="K1127" i="16" s="1"/>
  <c r="H1127" i="16" s="1"/>
  <c r="L1128" i="16"/>
  <c r="K1128" i="16" s="1"/>
  <c r="L1129" i="16"/>
  <c r="K1129" i="16" s="1"/>
  <c r="L1130" i="16"/>
  <c r="K1130" i="16" s="1"/>
  <c r="L1131" i="16"/>
  <c r="K1131" i="16" s="1"/>
  <c r="H1131" i="16" s="1"/>
  <c r="L1132" i="16"/>
  <c r="K1132" i="16" s="1"/>
  <c r="L1133" i="16"/>
  <c r="K1133" i="16" s="1"/>
  <c r="L1134" i="16"/>
  <c r="K1134" i="16" s="1"/>
  <c r="L1135" i="16"/>
  <c r="K1135" i="16" s="1"/>
  <c r="L1136" i="16"/>
  <c r="K1136" i="16" s="1"/>
  <c r="L1137" i="16"/>
  <c r="K1137" i="16" s="1"/>
  <c r="L1138" i="16"/>
  <c r="K1138" i="16" s="1"/>
  <c r="L1139" i="16"/>
  <c r="K1139" i="16" s="1"/>
  <c r="H1139" i="16" s="1"/>
  <c r="L1140" i="16"/>
  <c r="K1140" i="16" s="1"/>
  <c r="L1141" i="16"/>
  <c r="K1141" i="16" s="1"/>
  <c r="L1142" i="16"/>
  <c r="K1142" i="16" s="1"/>
  <c r="L1143" i="16"/>
  <c r="K1143" i="16" s="1"/>
  <c r="L1144" i="16"/>
  <c r="K1144" i="16" s="1"/>
  <c r="L1145" i="16"/>
  <c r="K1145" i="16" s="1"/>
  <c r="L1146" i="16"/>
  <c r="K1146" i="16" s="1"/>
  <c r="L1147" i="16"/>
  <c r="K1147" i="16" s="1"/>
  <c r="H1147" i="16" s="1"/>
  <c r="L1148" i="16"/>
  <c r="K1148" i="16" s="1"/>
  <c r="L1149" i="16"/>
  <c r="K1149" i="16" s="1"/>
  <c r="L1150" i="16"/>
  <c r="K1150" i="16" s="1"/>
  <c r="L1151" i="16"/>
  <c r="K1151" i="16" s="1"/>
  <c r="H1151" i="16" s="1"/>
  <c r="L1152" i="16"/>
  <c r="K1152" i="16" s="1"/>
  <c r="L1153" i="16"/>
  <c r="K1153" i="16" s="1"/>
  <c r="L1154" i="16"/>
  <c r="K1154" i="16" s="1"/>
  <c r="L1155" i="16"/>
  <c r="K1155" i="16" s="1"/>
  <c r="H1155" i="16" s="1"/>
  <c r="L1156" i="16"/>
  <c r="K1156" i="16" s="1"/>
  <c r="L1157" i="16"/>
  <c r="K1157" i="16" s="1"/>
  <c r="L1158" i="16"/>
  <c r="K1158" i="16" s="1"/>
  <c r="L1159" i="16"/>
  <c r="K1159" i="16" s="1"/>
  <c r="L1160" i="16"/>
  <c r="K1160" i="16" s="1"/>
  <c r="L1161" i="16"/>
  <c r="K1161" i="16" s="1"/>
  <c r="L1162" i="16"/>
  <c r="K1162" i="16" s="1"/>
  <c r="L1163" i="16"/>
  <c r="K1163" i="16" s="1"/>
  <c r="H1163" i="16" s="1"/>
  <c r="L1164" i="16"/>
  <c r="K1164" i="16" s="1"/>
  <c r="L1165" i="16"/>
  <c r="K1165" i="16" s="1"/>
  <c r="L1166" i="16"/>
  <c r="K1166" i="16" s="1"/>
  <c r="L1167" i="16"/>
  <c r="K1167" i="16" s="1"/>
  <c r="L1168" i="16"/>
  <c r="K1168" i="16" s="1"/>
  <c r="L1169" i="16"/>
  <c r="K1169" i="16" s="1"/>
  <c r="L1170" i="16"/>
  <c r="K1170" i="16" s="1"/>
  <c r="L1171" i="16"/>
  <c r="K1171" i="16" s="1"/>
  <c r="H1171" i="16" s="1"/>
  <c r="L1172" i="16"/>
  <c r="K1172" i="16" s="1"/>
  <c r="L1173" i="16"/>
  <c r="K1173" i="16" s="1"/>
  <c r="L1174" i="16"/>
  <c r="K1174" i="16" s="1"/>
  <c r="L1175" i="16"/>
  <c r="K1175" i="16" s="1"/>
  <c r="H1175" i="16" s="1"/>
  <c r="L1176" i="16"/>
  <c r="K1176" i="16" s="1"/>
  <c r="L1177" i="16"/>
  <c r="K1177" i="16" s="1"/>
  <c r="L1178" i="16"/>
  <c r="K1178" i="16" s="1"/>
  <c r="L1179" i="16"/>
  <c r="K1179" i="16" s="1"/>
  <c r="H1179" i="16" s="1"/>
  <c r="L1180" i="16"/>
  <c r="K1180" i="16" s="1"/>
  <c r="L1181" i="16"/>
  <c r="K1181" i="16" s="1"/>
  <c r="L1182" i="16"/>
  <c r="K1182" i="16" s="1"/>
  <c r="L1183" i="16"/>
  <c r="K1183" i="16" s="1"/>
  <c r="L1184" i="16"/>
  <c r="K1184" i="16" s="1"/>
  <c r="L1185" i="16"/>
  <c r="K1185" i="16" s="1"/>
  <c r="L1186" i="16"/>
  <c r="K1186" i="16" s="1"/>
  <c r="L1187" i="16"/>
  <c r="K1187" i="16" s="1"/>
  <c r="H1187" i="16" s="1"/>
  <c r="L1188" i="16"/>
  <c r="K1188" i="16" s="1"/>
  <c r="L1189" i="16"/>
  <c r="K1189" i="16" s="1"/>
  <c r="L1190" i="16"/>
  <c r="K1190" i="16" s="1"/>
  <c r="L1191" i="16"/>
  <c r="K1191" i="16" s="1"/>
  <c r="L1192" i="16"/>
  <c r="K1192" i="16" s="1"/>
  <c r="L1193" i="16"/>
  <c r="K1193" i="16" s="1"/>
  <c r="L1194" i="16"/>
  <c r="K1194" i="16" s="1"/>
  <c r="L1195" i="16"/>
  <c r="K1195" i="16" s="1"/>
  <c r="H1195" i="16" s="1"/>
  <c r="L1196" i="16"/>
  <c r="K1196" i="16" s="1"/>
  <c r="L1197" i="16"/>
  <c r="K1197" i="16" s="1"/>
  <c r="L1198" i="16"/>
  <c r="K1198" i="16" s="1"/>
  <c r="L1199" i="16"/>
  <c r="K1199" i="16" s="1"/>
  <c r="H1199" i="16" s="1"/>
  <c r="L1200" i="16"/>
  <c r="K1200" i="16" s="1"/>
  <c r="L1201" i="16"/>
  <c r="K1201" i="16" s="1"/>
  <c r="L1202" i="16"/>
  <c r="K1202" i="16" s="1"/>
  <c r="L1203" i="16"/>
  <c r="K1203" i="16" s="1"/>
  <c r="H1203" i="16" s="1"/>
  <c r="L1204" i="16"/>
  <c r="K1204" i="16" s="1"/>
  <c r="L1205" i="16"/>
  <c r="K1205" i="16" s="1"/>
  <c r="L1206" i="16"/>
  <c r="K1206" i="16" s="1"/>
  <c r="L1207" i="16"/>
  <c r="K1207" i="16" s="1"/>
  <c r="L1208" i="16"/>
  <c r="K1208" i="16" s="1"/>
  <c r="L1209" i="16"/>
  <c r="K1209" i="16" s="1"/>
  <c r="L1210" i="16"/>
  <c r="K1210" i="16" s="1"/>
  <c r="L1211" i="16"/>
  <c r="K1211" i="16" s="1"/>
  <c r="H1211" i="16" s="1"/>
  <c r="L1212" i="16"/>
  <c r="K1212" i="16" s="1"/>
  <c r="L1213" i="16"/>
  <c r="K1213" i="16" s="1"/>
  <c r="L1214" i="16"/>
  <c r="K1214" i="16" s="1"/>
  <c r="L1215" i="16"/>
  <c r="K1215" i="16" s="1"/>
  <c r="L1216" i="16"/>
  <c r="K1216" i="16" s="1"/>
  <c r="L1217" i="16"/>
  <c r="K1217" i="16" s="1"/>
  <c r="L1218" i="16"/>
  <c r="K1218" i="16" s="1"/>
  <c r="L1219" i="16"/>
  <c r="K1219" i="16" s="1"/>
  <c r="H1219" i="16" s="1"/>
  <c r="L1220" i="16"/>
  <c r="K1220" i="16" s="1"/>
  <c r="L1221" i="16"/>
  <c r="K1221" i="16" s="1"/>
  <c r="L1222" i="16"/>
  <c r="K1222" i="16" s="1"/>
  <c r="L1223" i="16"/>
  <c r="K1223" i="16" s="1"/>
  <c r="H1223" i="16" s="1"/>
  <c r="L1224" i="16"/>
  <c r="K1224" i="16" s="1"/>
  <c r="L1225" i="16"/>
  <c r="K1225" i="16" s="1"/>
  <c r="L1226" i="16"/>
  <c r="K1226" i="16" s="1"/>
  <c r="L1227" i="16"/>
  <c r="K1227" i="16" s="1"/>
  <c r="H1227" i="16" s="1"/>
  <c r="L1228" i="16"/>
  <c r="K1228" i="16" s="1"/>
  <c r="L1229" i="16"/>
  <c r="K1229" i="16" s="1"/>
  <c r="L1230" i="16"/>
  <c r="K1230" i="16" s="1"/>
  <c r="L1231" i="16"/>
  <c r="K1231" i="16" s="1"/>
  <c r="L1232" i="16"/>
  <c r="K1232" i="16" s="1"/>
  <c r="L1233" i="16"/>
  <c r="K1233" i="16" s="1"/>
  <c r="L1234" i="16"/>
  <c r="K1234" i="16" s="1"/>
  <c r="L1235" i="16"/>
  <c r="K1235" i="16" s="1"/>
  <c r="H1235" i="16" s="1"/>
  <c r="L1236" i="16"/>
  <c r="K1236" i="16" s="1"/>
  <c r="L1237" i="16"/>
  <c r="K1237" i="16" s="1"/>
  <c r="L1238" i="16"/>
  <c r="K1238" i="16" s="1"/>
  <c r="L1239" i="16"/>
  <c r="K1239" i="16" s="1"/>
  <c r="L1240" i="16"/>
  <c r="K1240" i="16" s="1"/>
  <c r="L1241" i="16"/>
  <c r="K1241" i="16" s="1"/>
  <c r="L1242" i="16"/>
  <c r="K1242" i="16" s="1"/>
  <c r="L1243" i="16"/>
  <c r="K1243" i="16" s="1"/>
  <c r="H1243" i="16" s="1"/>
  <c r="L1244" i="16"/>
  <c r="K1244" i="16" s="1"/>
  <c r="L1245" i="16"/>
  <c r="K1245" i="16" s="1"/>
  <c r="L1246" i="16"/>
  <c r="K1246" i="16" s="1"/>
  <c r="L1247" i="16"/>
  <c r="K1247" i="16" s="1"/>
  <c r="H1247" i="16" s="1"/>
  <c r="L1248" i="16"/>
  <c r="K1248" i="16" s="1"/>
  <c r="L1249" i="16"/>
  <c r="K1249" i="16" s="1"/>
  <c r="L1250" i="16"/>
  <c r="K1250" i="16" s="1"/>
  <c r="L1251" i="16"/>
  <c r="K1251" i="16" s="1"/>
  <c r="H1251" i="16" s="1"/>
  <c r="L1252" i="16"/>
  <c r="K1252" i="16" s="1"/>
  <c r="L1253" i="16"/>
  <c r="K1253" i="16" s="1"/>
  <c r="L1254" i="16"/>
  <c r="K1254" i="16" s="1"/>
  <c r="L1255" i="16"/>
  <c r="K1255" i="16" s="1"/>
  <c r="L1256" i="16"/>
  <c r="K1256" i="16" s="1"/>
  <c r="L1257" i="16"/>
  <c r="K1257" i="16" s="1"/>
  <c r="L1258" i="16"/>
  <c r="K1258" i="16" s="1"/>
  <c r="L1259" i="16"/>
  <c r="K1259" i="16" s="1"/>
  <c r="H1259" i="16" s="1"/>
  <c r="L1260" i="16"/>
  <c r="K1260" i="16" s="1"/>
  <c r="L1261" i="16"/>
  <c r="K1261" i="16" s="1"/>
  <c r="L1262" i="16"/>
  <c r="K1262" i="16" s="1"/>
  <c r="L1263" i="16"/>
  <c r="K1263" i="16" s="1"/>
  <c r="L1264" i="16"/>
  <c r="K1264" i="16" s="1"/>
  <c r="L1265" i="16"/>
  <c r="K1265" i="16" s="1"/>
  <c r="L1266" i="16"/>
  <c r="K1266" i="16" s="1"/>
  <c r="L1267" i="16"/>
  <c r="K1267" i="16" s="1"/>
  <c r="H1267" i="16" s="1"/>
  <c r="L1268" i="16"/>
  <c r="K1268" i="16" s="1"/>
  <c r="L1269" i="16"/>
  <c r="K1269" i="16" s="1"/>
  <c r="L1270" i="16"/>
  <c r="K1270" i="16" s="1"/>
  <c r="L1271" i="16"/>
  <c r="K1271" i="16" s="1"/>
  <c r="H1271" i="16" s="1"/>
  <c r="L1272" i="16"/>
  <c r="K1272" i="16" s="1"/>
  <c r="L1273" i="16"/>
  <c r="K1273" i="16" s="1"/>
  <c r="L1274" i="16"/>
  <c r="K1274" i="16" s="1"/>
  <c r="L1275" i="16"/>
  <c r="K1275" i="16" s="1"/>
  <c r="H1275" i="16" s="1"/>
  <c r="L1276" i="16"/>
  <c r="K1276" i="16" s="1"/>
  <c r="L1277" i="16"/>
  <c r="K1277" i="16" s="1"/>
  <c r="L1278" i="16"/>
  <c r="K1278" i="16" s="1"/>
  <c r="L1279" i="16"/>
  <c r="K1279" i="16" s="1"/>
  <c r="L1280" i="16"/>
  <c r="K1280" i="16" s="1"/>
  <c r="L1281" i="16"/>
  <c r="K1281" i="16" s="1"/>
  <c r="L1282" i="16"/>
  <c r="K1282" i="16" s="1"/>
  <c r="L1283" i="16"/>
  <c r="K1283" i="16" s="1"/>
  <c r="H1283" i="16" s="1"/>
  <c r="L1284" i="16"/>
  <c r="K1284" i="16" s="1"/>
  <c r="L1285" i="16"/>
  <c r="K1285" i="16" s="1"/>
  <c r="L1286" i="16"/>
  <c r="K1286" i="16" s="1"/>
  <c r="L1287" i="16"/>
  <c r="K1287" i="16" s="1"/>
  <c r="L1288" i="16"/>
  <c r="K1288" i="16" s="1"/>
  <c r="L1289" i="16"/>
  <c r="K1289" i="16" s="1"/>
  <c r="L1290" i="16"/>
  <c r="K1290" i="16" s="1"/>
  <c r="L1291" i="16"/>
  <c r="K1291" i="16" s="1"/>
  <c r="H1291" i="16" s="1"/>
  <c r="L1292" i="16"/>
  <c r="K1292" i="16" s="1"/>
  <c r="L1293" i="16"/>
  <c r="K1293" i="16" s="1"/>
  <c r="L1294" i="16"/>
  <c r="K1294" i="16" s="1"/>
  <c r="L1295" i="16"/>
  <c r="K1295" i="16" s="1"/>
  <c r="H1295" i="16" s="1"/>
  <c r="L1296" i="16"/>
  <c r="K1296" i="16" s="1"/>
  <c r="L1297" i="16"/>
  <c r="K1297" i="16" s="1"/>
  <c r="L1298" i="16"/>
  <c r="K1298" i="16" s="1"/>
  <c r="L1299" i="16"/>
  <c r="K1299" i="16" s="1"/>
  <c r="H1299" i="16" s="1"/>
  <c r="L1300" i="16"/>
  <c r="K1300" i="16" s="1"/>
  <c r="L1301" i="16"/>
  <c r="K1301" i="16" s="1"/>
  <c r="L1302" i="16"/>
  <c r="K1302" i="16" s="1"/>
  <c r="L1303" i="16"/>
  <c r="K1303" i="16" s="1"/>
  <c r="L1304" i="16"/>
  <c r="K1304" i="16" s="1"/>
  <c r="L1305" i="16"/>
  <c r="K1305" i="16" s="1"/>
  <c r="L1306" i="16"/>
  <c r="K1306" i="16" s="1"/>
  <c r="L1307" i="16"/>
  <c r="K1307" i="16" s="1"/>
  <c r="H1307" i="16" s="1"/>
  <c r="L1308" i="16"/>
  <c r="K1308" i="16" s="1"/>
  <c r="L1309" i="16"/>
  <c r="K1309" i="16" s="1"/>
  <c r="L1310" i="16"/>
  <c r="K1310" i="16" s="1"/>
  <c r="L1311" i="16"/>
  <c r="K1311" i="16" s="1"/>
  <c r="L1312" i="16"/>
  <c r="K1312" i="16" s="1"/>
  <c r="L1313" i="16"/>
  <c r="K1313" i="16" s="1"/>
  <c r="L1314" i="16"/>
  <c r="K1314" i="16" s="1"/>
  <c r="L1315" i="16"/>
  <c r="K1315" i="16" s="1"/>
  <c r="H1315" i="16" s="1"/>
  <c r="L1316" i="16"/>
  <c r="K1316" i="16" s="1"/>
  <c r="L1317" i="16"/>
  <c r="K1317" i="16" s="1"/>
  <c r="L1318" i="16"/>
  <c r="K1318" i="16" s="1"/>
  <c r="L1319" i="16"/>
  <c r="K1319" i="16" s="1"/>
  <c r="H1319" i="16" s="1"/>
  <c r="L1320" i="16"/>
  <c r="K1320" i="16" s="1"/>
  <c r="L1321" i="16"/>
  <c r="K1321" i="16" s="1"/>
  <c r="L1322" i="16"/>
  <c r="K1322" i="16" s="1"/>
  <c r="L1323" i="16"/>
  <c r="K1323" i="16" s="1"/>
  <c r="H1323" i="16" s="1"/>
  <c r="L1324" i="16"/>
  <c r="K1324" i="16" s="1"/>
  <c r="L1325" i="16"/>
  <c r="K1325" i="16" s="1"/>
  <c r="L1326" i="16"/>
  <c r="K1326" i="16" s="1"/>
  <c r="L1327" i="16"/>
  <c r="K1327" i="16" s="1"/>
  <c r="L1328" i="16"/>
  <c r="K1328" i="16" s="1"/>
  <c r="L1329" i="16"/>
  <c r="K1329" i="16" s="1"/>
  <c r="L1330" i="16"/>
  <c r="K1330" i="16" s="1"/>
  <c r="L1331" i="16"/>
  <c r="K1331" i="16" s="1"/>
  <c r="H1331" i="16" s="1"/>
  <c r="L1332" i="16"/>
  <c r="K1332" i="16" s="1"/>
  <c r="L1333" i="16"/>
  <c r="K1333" i="16" s="1"/>
  <c r="L1334" i="16"/>
  <c r="K1334" i="16" s="1"/>
  <c r="L1335" i="16"/>
  <c r="K1335" i="16" s="1"/>
  <c r="L1336" i="16"/>
  <c r="K1336" i="16" s="1"/>
  <c r="L1337" i="16"/>
  <c r="K1337" i="16" s="1"/>
  <c r="L1338" i="16"/>
  <c r="K1338" i="16" s="1"/>
  <c r="L1339" i="16"/>
  <c r="K1339" i="16" s="1"/>
  <c r="H1339" i="16" s="1"/>
  <c r="L1340" i="16"/>
  <c r="K1340" i="16" s="1"/>
  <c r="L1341" i="16"/>
  <c r="K1341" i="16" s="1"/>
  <c r="L1342" i="16"/>
  <c r="K1342" i="16" s="1"/>
  <c r="L1343" i="16"/>
  <c r="K1343" i="16" s="1"/>
  <c r="H1343" i="16" s="1"/>
  <c r="L1344" i="16"/>
  <c r="K1344" i="16" s="1"/>
  <c r="L1345" i="16"/>
  <c r="K1345" i="16" s="1"/>
  <c r="L1346" i="16"/>
  <c r="K1346" i="16" s="1"/>
  <c r="L1347" i="16"/>
  <c r="K1347" i="16" s="1"/>
  <c r="H1347" i="16" s="1"/>
  <c r="L1348" i="16"/>
  <c r="K1348" i="16" s="1"/>
  <c r="L1349" i="16"/>
  <c r="K1349" i="16" s="1"/>
  <c r="L1350" i="16"/>
  <c r="K1350" i="16" s="1"/>
  <c r="L1351" i="16"/>
  <c r="K1351" i="16" s="1"/>
  <c r="L1352" i="16"/>
  <c r="K1352" i="16" s="1"/>
  <c r="L1353" i="16"/>
  <c r="K1353" i="16" s="1"/>
  <c r="L1354" i="16"/>
  <c r="K1354" i="16" s="1"/>
  <c r="L1355" i="16"/>
  <c r="K1355" i="16" s="1"/>
  <c r="H1355" i="16" s="1"/>
  <c r="L1356" i="16"/>
  <c r="K1356" i="16" s="1"/>
  <c r="L1357" i="16"/>
  <c r="K1357" i="16" s="1"/>
  <c r="L1358" i="16"/>
  <c r="K1358" i="16" s="1"/>
  <c r="L1359" i="16"/>
  <c r="K1359" i="16" s="1"/>
  <c r="L1360" i="16"/>
  <c r="K1360" i="16" s="1"/>
  <c r="L1361" i="16"/>
  <c r="K1361" i="16" s="1"/>
  <c r="L1362" i="16"/>
  <c r="K1362" i="16" s="1"/>
  <c r="L1363" i="16"/>
  <c r="K1363" i="16" s="1"/>
  <c r="H1363" i="16" s="1"/>
  <c r="L1364" i="16"/>
  <c r="K1364" i="16" s="1"/>
  <c r="L1365" i="16"/>
  <c r="K1365" i="16" s="1"/>
  <c r="L1366" i="16"/>
  <c r="K1366" i="16" s="1"/>
  <c r="L1367" i="16"/>
  <c r="K1367" i="16" s="1"/>
  <c r="H1367" i="16" s="1"/>
  <c r="L1368" i="16"/>
  <c r="K1368" i="16" s="1"/>
  <c r="L1369" i="16"/>
  <c r="K1369" i="16" s="1"/>
  <c r="L1370" i="16"/>
  <c r="K1370" i="16" s="1"/>
  <c r="L1371" i="16"/>
  <c r="K1371" i="16" s="1"/>
  <c r="H1371" i="16" s="1"/>
  <c r="L1372" i="16"/>
  <c r="K1372" i="16" s="1"/>
  <c r="L1373" i="16"/>
  <c r="K1373" i="16" s="1"/>
  <c r="L1374" i="16"/>
  <c r="K1374" i="16" s="1"/>
  <c r="L1375" i="16"/>
  <c r="K1375" i="16" s="1"/>
  <c r="L1376" i="16"/>
  <c r="K1376" i="16" s="1"/>
  <c r="L1377" i="16"/>
  <c r="K1377" i="16" s="1"/>
  <c r="L1378" i="16"/>
  <c r="K1378" i="16" s="1"/>
  <c r="L1379" i="16"/>
  <c r="K1379" i="16" s="1"/>
  <c r="H1379" i="16" s="1"/>
  <c r="L1380" i="16"/>
  <c r="K1380" i="16" s="1"/>
  <c r="L1381" i="16"/>
  <c r="K1381" i="16" s="1"/>
  <c r="L1382" i="16"/>
  <c r="K1382" i="16" s="1"/>
  <c r="L1383" i="16"/>
  <c r="K1383" i="16" s="1"/>
  <c r="L1384" i="16"/>
  <c r="K1384" i="16" s="1"/>
  <c r="L1385" i="16"/>
  <c r="K1385" i="16" s="1"/>
  <c r="L1386" i="16"/>
  <c r="K1386" i="16" s="1"/>
  <c r="L1387" i="16"/>
  <c r="K1387" i="16" s="1"/>
  <c r="H1387" i="16" s="1"/>
  <c r="L1388" i="16"/>
  <c r="K1388" i="16" s="1"/>
  <c r="L1389" i="16"/>
  <c r="K1389" i="16" s="1"/>
  <c r="L1390" i="16"/>
  <c r="K1390" i="16" s="1"/>
  <c r="L1391" i="16"/>
  <c r="K1391" i="16" s="1"/>
  <c r="H1391" i="16" s="1"/>
  <c r="L1392" i="16"/>
  <c r="K1392" i="16" s="1"/>
  <c r="L1393" i="16"/>
  <c r="K1393" i="16" s="1"/>
  <c r="L1394" i="16"/>
  <c r="K1394" i="16" s="1"/>
  <c r="L1395" i="16"/>
  <c r="K1395" i="16" s="1"/>
  <c r="H1395" i="16" s="1"/>
  <c r="L1396" i="16"/>
  <c r="K1396" i="16" s="1"/>
  <c r="L1397" i="16"/>
  <c r="K1397" i="16" s="1"/>
  <c r="L1398" i="16"/>
  <c r="K1398" i="16" s="1"/>
  <c r="L1399" i="16"/>
  <c r="K1399" i="16" s="1"/>
  <c r="L1400" i="16"/>
  <c r="K1400" i="16" s="1"/>
  <c r="L1401" i="16"/>
  <c r="K1401" i="16" s="1"/>
  <c r="L1402" i="16"/>
  <c r="K1402" i="16" s="1"/>
  <c r="L1403" i="16"/>
  <c r="K1403" i="16" s="1"/>
  <c r="H1403" i="16" s="1"/>
  <c r="L1404" i="16"/>
  <c r="K1404" i="16" s="1"/>
  <c r="L1405" i="16"/>
  <c r="K1405" i="16" s="1"/>
  <c r="L1406" i="16"/>
  <c r="K1406" i="16" s="1"/>
  <c r="L1407" i="16"/>
  <c r="K1407" i="16" s="1"/>
  <c r="L1408" i="16"/>
  <c r="K1408" i="16" s="1"/>
  <c r="L1409" i="16"/>
  <c r="K1409" i="16" s="1"/>
  <c r="L1410" i="16"/>
  <c r="K1410" i="16" s="1"/>
  <c r="L1411" i="16"/>
  <c r="K1411" i="16" s="1"/>
  <c r="H1411" i="16" s="1"/>
  <c r="L1412" i="16"/>
  <c r="K1412" i="16" s="1"/>
  <c r="L1413" i="16"/>
  <c r="K1413" i="16" s="1"/>
  <c r="L1414" i="16"/>
  <c r="K1414" i="16" s="1"/>
  <c r="L1415" i="16"/>
  <c r="K1415" i="16" s="1"/>
  <c r="H1415" i="16" s="1"/>
  <c r="L1416" i="16"/>
  <c r="K1416" i="16" s="1"/>
  <c r="L1417" i="16"/>
  <c r="K1417" i="16" s="1"/>
  <c r="L1418" i="16"/>
  <c r="K1418" i="16" s="1"/>
  <c r="L1419" i="16"/>
  <c r="K1419" i="16" s="1"/>
  <c r="H1419" i="16" s="1"/>
  <c r="L1420" i="16"/>
  <c r="K1420" i="16" s="1"/>
  <c r="L1421" i="16"/>
  <c r="K1421" i="16" s="1"/>
  <c r="L1422" i="16"/>
  <c r="K1422" i="16" s="1"/>
  <c r="L1423" i="16"/>
  <c r="K1423" i="16" s="1"/>
  <c r="L1424" i="16"/>
  <c r="K1424" i="16" s="1"/>
  <c r="L1425" i="16"/>
  <c r="K1425" i="16" s="1"/>
  <c r="L1426" i="16"/>
  <c r="K1426" i="16" s="1"/>
  <c r="L1427" i="16"/>
  <c r="K1427" i="16" s="1"/>
  <c r="H1427" i="16" s="1"/>
  <c r="L1428" i="16"/>
  <c r="K1428" i="16" s="1"/>
  <c r="L1429" i="16"/>
  <c r="K1429" i="16" s="1"/>
  <c r="L1430" i="16"/>
  <c r="K1430" i="16" s="1"/>
  <c r="L1431" i="16"/>
  <c r="K1431" i="16" s="1"/>
  <c r="L1432" i="16"/>
  <c r="K1432" i="16" s="1"/>
  <c r="L1433" i="16"/>
  <c r="K1433" i="16" s="1"/>
  <c r="L1434" i="16"/>
  <c r="K1434" i="16" s="1"/>
  <c r="L1435" i="16"/>
  <c r="K1435" i="16" s="1"/>
  <c r="H1435" i="16" s="1"/>
  <c r="L1436" i="16"/>
  <c r="K1436" i="16" s="1"/>
  <c r="L1437" i="16"/>
  <c r="K1437" i="16" s="1"/>
  <c r="L1438" i="16"/>
  <c r="K1438" i="16" s="1"/>
  <c r="L1439" i="16"/>
  <c r="K1439" i="16" s="1"/>
  <c r="H1439" i="16" s="1"/>
  <c r="L1440" i="16"/>
  <c r="K1440" i="16" s="1"/>
  <c r="L1441" i="16"/>
  <c r="K1441" i="16" s="1"/>
  <c r="L1442" i="16"/>
  <c r="K1442" i="16" s="1"/>
  <c r="L1443" i="16"/>
  <c r="K1443" i="16" s="1"/>
  <c r="H1443" i="16" s="1"/>
  <c r="L1444" i="16"/>
  <c r="K1444" i="16" s="1"/>
  <c r="L1445" i="16"/>
  <c r="K1445" i="16" s="1"/>
  <c r="L1446" i="16"/>
  <c r="K1446" i="16" s="1"/>
  <c r="L1447" i="16"/>
  <c r="K1447" i="16" s="1"/>
  <c r="L1448" i="16"/>
  <c r="K1448" i="16" s="1"/>
  <c r="L1449" i="16"/>
  <c r="K1449" i="16" s="1"/>
  <c r="L1450" i="16"/>
  <c r="K1450" i="16" s="1"/>
  <c r="L1451" i="16"/>
  <c r="K1451" i="16" s="1"/>
  <c r="H1451" i="16" s="1"/>
  <c r="L1452" i="16"/>
  <c r="K1452" i="16" s="1"/>
  <c r="L1453" i="16"/>
  <c r="K1453" i="16" s="1"/>
  <c r="L1454" i="16"/>
  <c r="K1454" i="16" s="1"/>
  <c r="L1455" i="16"/>
  <c r="K1455" i="16" s="1"/>
  <c r="L1456" i="16"/>
  <c r="K1456" i="16" s="1"/>
  <c r="L1457" i="16"/>
  <c r="K1457" i="16" s="1"/>
  <c r="L1458" i="16"/>
  <c r="K1458" i="16" s="1"/>
  <c r="L1459" i="16"/>
  <c r="K1459" i="16" s="1"/>
  <c r="H1459" i="16" s="1"/>
  <c r="L1460" i="16"/>
  <c r="K1460" i="16" s="1"/>
  <c r="L1461" i="16"/>
  <c r="K1461" i="16" s="1"/>
  <c r="L1462" i="16"/>
  <c r="K1462" i="16" s="1"/>
  <c r="L1463" i="16"/>
  <c r="K1463" i="16" s="1"/>
  <c r="H1463" i="16" s="1"/>
  <c r="L1464" i="16"/>
  <c r="K1464" i="16" s="1"/>
  <c r="L1465" i="16"/>
  <c r="K1465" i="16" s="1"/>
  <c r="L1466" i="16"/>
  <c r="K1466" i="16" s="1"/>
  <c r="L1467" i="16"/>
  <c r="K1467" i="16" s="1"/>
  <c r="H1467" i="16" s="1"/>
  <c r="L1468" i="16"/>
  <c r="K1468" i="16" s="1"/>
  <c r="L1469" i="16"/>
  <c r="K1469" i="16" s="1"/>
  <c r="L1470" i="16"/>
  <c r="K1470" i="16" s="1"/>
  <c r="L1471" i="16"/>
  <c r="K1471" i="16" s="1"/>
  <c r="L1472" i="16"/>
  <c r="K1472" i="16" s="1"/>
  <c r="L1473" i="16"/>
  <c r="K1473" i="16" s="1"/>
  <c r="L1474" i="16"/>
  <c r="K1474" i="16" s="1"/>
  <c r="L1475" i="16"/>
  <c r="K1475" i="16" s="1"/>
  <c r="H1475" i="16" s="1"/>
  <c r="L1476" i="16"/>
  <c r="K1476" i="16" s="1"/>
  <c r="L1477" i="16"/>
  <c r="K1477" i="16" s="1"/>
  <c r="L1478" i="16"/>
  <c r="K1478" i="16" s="1"/>
  <c r="L1479" i="16"/>
  <c r="K1479" i="16" s="1"/>
  <c r="L1480" i="16"/>
  <c r="K1480" i="16" s="1"/>
  <c r="L1481" i="16"/>
  <c r="K1481" i="16" s="1"/>
  <c r="L1482" i="16"/>
  <c r="K1482" i="16" s="1"/>
  <c r="L1483" i="16"/>
  <c r="K1483" i="16" s="1"/>
  <c r="H1483" i="16" s="1"/>
  <c r="L1484" i="16"/>
  <c r="K1484" i="16" s="1"/>
  <c r="L1485" i="16"/>
  <c r="K1485" i="16" s="1"/>
  <c r="L1486" i="16"/>
  <c r="K1486" i="16" s="1"/>
  <c r="L1487" i="16"/>
  <c r="K1487" i="16" s="1"/>
  <c r="H1487" i="16" s="1"/>
  <c r="L1488" i="16"/>
  <c r="K1488" i="16" s="1"/>
  <c r="L1489" i="16"/>
  <c r="K1489" i="16" s="1"/>
  <c r="L1490" i="16"/>
  <c r="K1490" i="16" s="1"/>
  <c r="L1491" i="16"/>
  <c r="K1491" i="16" s="1"/>
  <c r="H1491" i="16" s="1"/>
  <c r="L1492" i="16"/>
  <c r="K1492" i="16" s="1"/>
  <c r="L1493" i="16"/>
  <c r="K1493" i="16" s="1"/>
  <c r="L1494" i="16"/>
  <c r="K1494" i="16" s="1"/>
  <c r="L1495" i="16"/>
  <c r="K1495" i="16" s="1"/>
  <c r="L1496" i="16"/>
  <c r="K1496" i="16" s="1"/>
  <c r="L1497" i="16"/>
  <c r="K1497" i="16" s="1"/>
  <c r="L1498" i="16"/>
  <c r="K1498" i="16" s="1"/>
  <c r="L1499" i="16"/>
  <c r="K1499" i="16" s="1"/>
  <c r="H1499" i="16" s="1"/>
  <c r="L1500" i="16"/>
  <c r="K1500" i="16" s="1"/>
  <c r="L1501" i="16"/>
  <c r="K1501" i="16" s="1"/>
  <c r="L1502" i="16"/>
  <c r="K1502" i="16" s="1"/>
  <c r="L1503" i="16"/>
  <c r="K1503" i="16" s="1"/>
  <c r="L1504" i="16"/>
  <c r="K1504" i="16" s="1"/>
  <c r="L1505" i="16"/>
  <c r="K1505" i="16" s="1"/>
  <c r="L1506" i="16"/>
  <c r="K1506" i="16" s="1"/>
  <c r="L1507" i="16"/>
  <c r="K1507" i="16" s="1"/>
  <c r="H1507" i="16" s="1"/>
  <c r="L1508" i="16"/>
  <c r="K1508" i="16" s="1"/>
  <c r="L1509" i="16"/>
  <c r="K1509" i="16" s="1"/>
  <c r="L1510" i="16"/>
  <c r="K1510" i="16" s="1"/>
  <c r="L1511" i="16"/>
  <c r="K1511" i="16" s="1"/>
  <c r="H1511" i="16" s="1"/>
  <c r="L1512" i="16"/>
  <c r="K1512" i="16" s="1"/>
  <c r="L1513" i="16"/>
  <c r="K1513" i="16" s="1"/>
  <c r="L1514" i="16"/>
  <c r="K1514" i="16" s="1"/>
  <c r="L1515" i="16"/>
  <c r="K1515" i="16" s="1"/>
  <c r="H1515" i="16" s="1"/>
  <c r="L1516" i="16"/>
  <c r="K1516" i="16" s="1"/>
  <c r="L1517" i="16"/>
  <c r="K1517" i="16" s="1"/>
  <c r="L1518" i="16"/>
  <c r="K1518" i="16" s="1"/>
  <c r="L1519" i="16"/>
  <c r="K1519" i="16" s="1"/>
  <c r="L1520" i="16"/>
  <c r="K1520" i="16" s="1"/>
  <c r="L1521" i="16"/>
  <c r="K1521" i="16" s="1"/>
  <c r="L1522" i="16"/>
  <c r="K1522" i="16" s="1"/>
  <c r="L1523" i="16"/>
  <c r="K1523" i="16" s="1"/>
  <c r="H1523" i="16" s="1"/>
  <c r="L1524" i="16"/>
  <c r="K1524" i="16" s="1"/>
  <c r="L1525" i="16"/>
  <c r="K1525" i="16" s="1"/>
  <c r="L1526" i="16"/>
  <c r="K1526" i="16" s="1"/>
  <c r="L1527" i="16"/>
  <c r="K1527" i="16" s="1"/>
  <c r="L1528" i="16"/>
  <c r="K1528" i="16" s="1"/>
  <c r="L1529" i="16"/>
  <c r="K1529" i="16" s="1"/>
  <c r="L1530" i="16"/>
  <c r="K1530" i="16" s="1"/>
  <c r="L1531" i="16"/>
  <c r="K1531" i="16" s="1"/>
  <c r="H1531" i="16" s="1"/>
  <c r="L1532" i="16"/>
  <c r="K1532" i="16" s="1"/>
  <c r="L1533" i="16"/>
  <c r="K1533" i="16" s="1"/>
  <c r="L1534" i="16"/>
  <c r="K1534" i="16" s="1"/>
  <c r="L1535" i="16"/>
  <c r="K1535" i="16" s="1"/>
  <c r="H1535" i="16" s="1"/>
  <c r="L1536" i="16"/>
  <c r="K1536" i="16" s="1"/>
  <c r="L1537" i="16"/>
  <c r="K1537" i="16" s="1"/>
  <c r="L1538" i="16"/>
  <c r="K1538" i="16" s="1"/>
  <c r="L1539" i="16"/>
  <c r="K1539" i="16" s="1"/>
  <c r="H1539" i="16" s="1"/>
  <c r="L1540" i="16"/>
  <c r="K1540" i="16" s="1"/>
  <c r="L1541" i="16"/>
  <c r="K1541" i="16" s="1"/>
  <c r="L1542" i="16"/>
  <c r="K1542" i="16" s="1"/>
  <c r="L1543" i="16"/>
  <c r="K1543" i="16" s="1"/>
  <c r="L1544" i="16"/>
  <c r="K1544" i="16" s="1"/>
  <c r="L1545" i="16"/>
  <c r="K1545" i="16" s="1"/>
  <c r="L1546" i="16"/>
  <c r="K1546" i="16" s="1"/>
  <c r="L1547" i="16"/>
  <c r="K1547" i="16" s="1"/>
  <c r="H1547" i="16" s="1"/>
  <c r="L1548" i="16"/>
  <c r="K1548" i="16" s="1"/>
  <c r="L1549" i="16"/>
  <c r="K1549" i="16" s="1"/>
  <c r="L1550" i="16"/>
  <c r="K1550" i="16" s="1"/>
  <c r="L1551" i="16"/>
  <c r="K1551" i="16" s="1"/>
  <c r="L1552" i="16"/>
  <c r="K1552" i="16" s="1"/>
  <c r="L1553" i="16"/>
  <c r="K1553" i="16" s="1"/>
  <c r="L1554" i="16"/>
  <c r="K1554" i="16" s="1"/>
  <c r="L1555" i="16"/>
  <c r="K1555" i="16" s="1"/>
  <c r="H1555" i="16" s="1"/>
  <c r="L1556" i="16"/>
  <c r="K1556" i="16" s="1"/>
  <c r="L1557" i="16"/>
  <c r="K1557" i="16" s="1"/>
  <c r="L1558" i="16"/>
  <c r="K1558" i="16" s="1"/>
  <c r="L1559" i="16"/>
  <c r="K1559" i="16" s="1"/>
  <c r="H1559" i="16" s="1"/>
  <c r="L1560" i="16"/>
  <c r="K1560" i="16" s="1"/>
  <c r="L1561" i="16"/>
  <c r="K1561" i="16" s="1"/>
  <c r="L1562" i="16"/>
  <c r="K1562" i="16" s="1"/>
  <c r="L1563" i="16"/>
  <c r="K1563" i="16" s="1"/>
  <c r="H1563" i="16" s="1"/>
  <c r="L1564" i="16"/>
  <c r="K1564" i="16" s="1"/>
  <c r="L1565" i="16"/>
  <c r="K1565" i="16" s="1"/>
  <c r="L1566" i="16"/>
  <c r="K1566" i="16" s="1"/>
  <c r="L1567" i="16"/>
  <c r="K1567" i="16" s="1"/>
  <c r="L1568" i="16"/>
  <c r="K1568" i="16" s="1"/>
  <c r="L1569" i="16"/>
  <c r="K1569" i="16" s="1"/>
  <c r="L1570" i="16"/>
  <c r="K1570" i="16" s="1"/>
  <c r="L1571" i="16"/>
  <c r="K1571" i="16" s="1"/>
  <c r="H1571" i="16" s="1"/>
  <c r="L1572" i="16"/>
  <c r="K1572" i="16" s="1"/>
  <c r="L1573" i="16"/>
  <c r="K1573" i="16" s="1"/>
  <c r="L1574" i="16"/>
  <c r="K1574" i="16" s="1"/>
  <c r="L1575" i="16"/>
  <c r="K1575" i="16" s="1"/>
  <c r="L1576" i="16"/>
  <c r="K1576" i="16" s="1"/>
  <c r="L1577" i="16"/>
  <c r="K1577" i="16" s="1"/>
  <c r="L1578" i="16"/>
  <c r="K1578" i="16" s="1"/>
  <c r="L1579" i="16"/>
  <c r="K1579" i="16" s="1"/>
  <c r="H1579" i="16" s="1"/>
  <c r="L1580" i="16"/>
  <c r="K1580" i="16" s="1"/>
  <c r="L1581" i="16"/>
  <c r="K1581" i="16" s="1"/>
  <c r="L1582" i="16"/>
  <c r="K1582" i="16" s="1"/>
  <c r="L1583" i="16"/>
  <c r="K1583" i="16" s="1"/>
  <c r="H1583" i="16" s="1"/>
  <c r="L1584" i="16"/>
  <c r="K1584" i="16" s="1"/>
  <c r="L1585" i="16"/>
  <c r="K1585" i="16" s="1"/>
  <c r="L1586" i="16"/>
  <c r="K1586" i="16" s="1"/>
  <c r="L1587" i="16"/>
  <c r="K1587" i="16" s="1"/>
  <c r="H1587" i="16" s="1"/>
  <c r="L1588" i="16"/>
  <c r="K1588" i="16" s="1"/>
  <c r="L1589" i="16"/>
  <c r="K1589" i="16" s="1"/>
  <c r="L1590" i="16"/>
  <c r="K1590" i="16" s="1"/>
  <c r="L1591" i="16"/>
  <c r="K1591" i="16" s="1"/>
  <c r="L1592" i="16"/>
  <c r="K1592" i="16" s="1"/>
  <c r="L1593" i="16"/>
  <c r="K1593" i="16" s="1"/>
  <c r="L1594" i="16"/>
  <c r="K1594" i="16" s="1"/>
  <c r="L1595" i="16"/>
  <c r="K1595" i="16" s="1"/>
  <c r="H1595" i="16" s="1"/>
  <c r="L1596" i="16"/>
  <c r="K1596" i="16" s="1"/>
  <c r="L1597" i="16"/>
  <c r="K1597" i="16" s="1"/>
  <c r="L1598" i="16"/>
  <c r="K1598" i="16" s="1"/>
  <c r="L1599" i="16"/>
  <c r="K1599" i="16" s="1"/>
  <c r="L1600" i="16"/>
  <c r="K1600" i="16" s="1"/>
  <c r="L1601" i="16"/>
  <c r="K1601" i="16" s="1"/>
  <c r="L1602" i="16"/>
  <c r="K1602" i="16" s="1"/>
  <c r="L1603" i="16"/>
  <c r="K1603" i="16" s="1"/>
  <c r="H1603" i="16" s="1"/>
  <c r="L1604" i="16"/>
  <c r="K1604" i="16" s="1"/>
  <c r="L1605" i="16"/>
  <c r="K1605" i="16" s="1"/>
  <c r="L1606" i="16"/>
  <c r="K1606" i="16" s="1"/>
  <c r="L1607" i="16"/>
  <c r="K1607" i="16" s="1"/>
  <c r="H1607" i="16" s="1"/>
  <c r="L1608" i="16"/>
  <c r="K1608" i="16" s="1"/>
  <c r="L1609" i="16"/>
  <c r="K1609" i="16" s="1"/>
  <c r="L1610" i="16"/>
  <c r="K1610" i="16" s="1"/>
  <c r="L1611" i="16"/>
  <c r="K1611" i="16" s="1"/>
  <c r="H1611" i="16" s="1"/>
  <c r="L1612" i="16"/>
  <c r="K1612" i="16" s="1"/>
  <c r="L1613" i="16"/>
  <c r="K1613" i="16" s="1"/>
  <c r="L1614" i="16"/>
  <c r="K1614" i="16" s="1"/>
  <c r="L1615" i="16"/>
  <c r="K1615" i="16" s="1"/>
  <c r="L1616" i="16"/>
  <c r="K1616" i="16" s="1"/>
  <c r="L1617" i="16"/>
  <c r="K1617" i="16" s="1"/>
  <c r="L1618" i="16"/>
  <c r="K1618" i="16" s="1"/>
  <c r="L1619" i="16"/>
  <c r="K1619" i="16" s="1"/>
  <c r="H1619" i="16" s="1"/>
  <c r="L1620" i="16"/>
  <c r="K1620" i="16" s="1"/>
  <c r="L1621" i="16"/>
  <c r="K1621" i="16" s="1"/>
  <c r="L1622" i="16"/>
  <c r="K1622" i="16" s="1"/>
  <c r="L1623" i="16"/>
  <c r="K1623" i="16" s="1"/>
  <c r="L1624" i="16"/>
  <c r="K1624" i="16" s="1"/>
  <c r="L1625" i="16"/>
  <c r="K1625" i="16" s="1"/>
  <c r="L1626" i="16"/>
  <c r="K1626" i="16" s="1"/>
  <c r="L1627" i="16"/>
  <c r="K1627" i="16" s="1"/>
  <c r="H1627" i="16" s="1"/>
  <c r="L1628" i="16"/>
  <c r="K1628" i="16" s="1"/>
  <c r="L1629" i="16"/>
  <c r="K1629" i="16" s="1"/>
  <c r="L1630" i="16"/>
  <c r="K1630" i="16" s="1"/>
  <c r="L1631" i="16"/>
  <c r="K1631" i="16" s="1"/>
  <c r="H1631" i="16" s="1"/>
  <c r="L1632" i="16"/>
  <c r="K1632" i="16" s="1"/>
  <c r="L1633" i="16"/>
  <c r="K1633" i="16" s="1"/>
  <c r="L1634" i="16"/>
  <c r="K1634" i="16" s="1"/>
  <c r="L1635" i="16"/>
  <c r="K1635" i="16" s="1"/>
  <c r="H1635" i="16" s="1"/>
  <c r="L1636" i="16"/>
  <c r="K1636" i="16" s="1"/>
  <c r="L1637" i="16"/>
  <c r="K1637" i="16" s="1"/>
  <c r="L1638" i="16"/>
  <c r="K1638" i="16" s="1"/>
  <c r="L1639" i="16"/>
  <c r="K1639" i="16" s="1"/>
  <c r="L1640" i="16"/>
  <c r="K1640" i="16" s="1"/>
  <c r="L1641" i="16"/>
  <c r="K1641" i="16" s="1"/>
  <c r="L1642" i="16"/>
  <c r="K1642" i="16" s="1"/>
  <c r="L1643" i="16"/>
  <c r="K1643" i="16" s="1"/>
  <c r="H1643" i="16" s="1"/>
  <c r="L1644" i="16"/>
  <c r="K1644" i="16" s="1"/>
  <c r="L1645" i="16"/>
  <c r="K1645" i="16" s="1"/>
  <c r="L1646" i="16"/>
  <c r="K1646" i="16" s="1"/>
  <c r="L1647" i="16"/>
  <c r="K1647" i="16" s="1"/>
  <c r="L1648" i="16"/>
  <c r="K1648" i="16" s="1"/>
  <c r="L1649" i="16"/>
  <c r="K1649" i="16" s="1"/>
  <c r="L1650" i="16"/>
  <c r="K1650" i="16" s="1"/>
  <c r="L1651" i="16"/>
  <c r="K1651" i="16" s="1"/>
  <c r="H1651" i="16" s="1"/>
  <c r="L1652" i="16"/>
  <c r="K1652" i="16" s="1"/>
  <c r="L1653" i="16"/>
  <c r="K1653" i="16" s="1"/>
  <c r="L1654" i="16"/>
  <c r="K1654" i="16" s="1"/>
  <c r="L1655" i="16"/>
  <c r="K1655" i="16" s="1"/>
  <c r="H1655" i="16" s="1"/>
  <c r="L1656" i="16"/>
  <c r="K1656" i="16" s="1"/>
  <c r="L1657" i="16"/>
  <c r="K1657" i="16" s="1"/>
  <c r="L1658" i="16"/>
  <c r="K1658" i="16" s="1"/>
  <c r="L1659" i="16"/>
  <c r="K1659" i="16" s="1"/>
  <c r="H1659" i="16" s="1"/>
  <c r="L1660" i="16"/>
  <c r="K1660" i="16" s="1"/>
  <c r="L1661" i="16"/>
  <c r="K1661" i="16" s="1"/>
  <c r="L1662" i="16"/>
  <c r="K1662" i="16" s="1"/>
  <c r="L1663" i="16"/>
  <c r="K1663" i="16" s="1"/>
  <c r="L1664" i="16"/>
  <c r="K1664" i="16" s="1"/>
  <c r="L1665" i="16"/>
  <c r="K1665" i="16" s="1"/>
  <c r="L1666" i="16"/>
  <c r="K1666" i="16" s="1"/>
  <c r="L1667" i="16"/>
  <c r="K1667" i="16" s="1"/>
  <c r="H1667" i="16" s="1"/>
  <c r="L1668" i="16"/>
  <c r="K1668" i="16" s="1"/>
  <c r="L1669" i="16"/>
  <c r="K1669" i="16" s="1"/>
  <c r="L1670" i="16"/>
  <c r="K1670" i="16" s="1"/>
  <c r="L1671" i="16"/>
  <c r="K1671" i="16" s="1"/>
  <c r="L1672" i="16"/>
  <c r="K1672" i="16" s="1"/>
  <c r="L1673" i="16"/>
  <c r="K1673" i="16" s="1"/>
  <c r="L1674" i="16"/>
  <c r="K1674" i="16" s="1"/>
  <c r="L1675" i="16"/>
  <c r="K1675" i="16" s="1"/>
  <c r="H1675" i="16" s="1"/>
  <c r="L1676" i="16"/>
  <c r="K1676" i="16" s="1"/>
  <c r="L1677" i="16"/>
  <c r="K1677" i="16" s="1"/>
  <c r="L1678" i="16"/>
  <c r="K1678" i="16" s="1"/>
  <c r="L1679" i="16"/>
  <c r="K1679" i="16" s="1"/>
  <c r="H1679" i="16" s="1"/>
  <c r="L1680" i="16"/>
  <c r="K1680" i="16" s="1"/>
  <c r="L1681" i="16"/>
  <c r="K1681" i="16" s="1"/>
  <c r="L1682" i="16"/>
  <c r="K1682" i="16" s="1"/>
  <c r="L1683" i="16"/>
  <c r="K1683" i="16" s="1"/>
  <c r="H1683" i="16" s="1"/>
  <c r="L1684" i="16"/>
  <c r="K1684" i="16" s="1"/>
  <c r="L1685" i="16"/>
  <c r="K1685" i="16" s="1"/>
  <c r="L1686" i="16"/>
  <c r="K1686" i="16" s="1"/>
  <c r="L1687" i="16"/>
  <c r="K1687" i="16" s="1"/>
  <c r="L1688" i="16"/>
  <c r="K1688" i="16" s="1"/>
  <c r="L1689" i="16"/>
  <c r="K1689" i="16" s="1"/>
  <c r="L1690" i="16"/>
  <c r="K1690" i="16" s="1"/>
  <c r="L1691" i="16"/>
  <c r="K1691" i="16" s="1"/>
  <c r="H1691" i="16" s="1"/>
  <c r="L1692" i="16"/>
  <c r="K1692" i="16" s="1"/>
  <c r="L1693" i="16"/>
  <c r="K1693" i="16" s="1"/>
  <c r="L1694" i="16"/>
  <c r="K1694" i="16" s="1"/>
  <c r="L1695" i="16"/>
  <c r="K1695" i="16" s="1"/>
  <c r="L1696" i="16"/>
  <c r="K1696" i="16" s="1"/>
  <c r="L1697" i="16"/>
  <c r="K1697" i="16" s="1"/>
  <c r="L1698" i="16"/>
  <c r="K1698" i="16" s="1"/>
  <c r="L1699" i="16"/>
  <c r="K1699" i="16" s="1"/>
  <c r="H1699" i="16" s="1"/>
  <c r="L1700" i="16"/>
  <c r="K1700" i="16" s="1"/>
  <c r="L1701" i="16"/>
  <c r="K1701" i="16" s="1"/>
  <c r="L1702" i="16"/>
  <c r="K1702" i="16" s="1"/>
  <c r="L1703" i="16"/>
  <c r="K1703" i="16" s="1"/>
  <c r="H1703" i="16" s="1"/>
  <c r="L1704" i="16"/>
  <c r="K1704" i="16" s="1"/>
  <c r="L1705" i="16"/>
  <c r="K1705" i="16" s="1"/>
  <c r="L1706" i="16"/>
  <c r="K1706" i="16" s="1"/>
  <c r="L1707" i="16"/>
  <c r="K1707" i="16" s="1"/>
  <c r="H1707" i="16" s="1"/>
  <c r="L1708" i="16"/>
  <c r="K1708" i="16" s="1"/>
  <c r="L1709" i="16"/>
  <c r="K1709" i="16" s="1"/>
  <c r="L1710" i="16"/>
  <c r="K1710" i="16" s="1"/>
  <c r="L1711" i="16"/>
  <c r="K1711" i="16" s="1"/>
  <c r="L1712" i="16"/>
  <c r="K1712" i="16" s="1"/>
  <c r="L1713" i="16"/>
  <c r="K1713" i="16" s="1"/>
  <c r="L1714" i="16"/>
  <c r="K1714" i="16" s="1"/>
  <c r="L1715" i="16"/>
  <c r="K1715" i="16" s="1"/>
  <c r="H1715" i="16" s="1"/>
  <c r="L1716" i="16"/>
  <c r="K1716" i="16" s="1"/>
  <c r="L1717" i="16"/>
  <c r="K1717" i="16" s="1"/>
  <c r="L1718" i="16"/>
  <c r="K1718" i="16" s="1"/>
  <c r="L1719" i="16"/>
  <c r="K1719" i="16" s="1"/>
  <c r="L1720" i="16"/>
  <c r="K1720" i="16" s="1"/>
  <c r="L1721" i="16"/>
  <c r="K1721" i="16" s="1"/>
  <c r="L1722" i="16"/>
  <c r="K1722" i="16" s="1"/>
  <c r="L1723" i="16"/>
  <c r="K1723" i="16" s="1"/>
  <c r="H1723" i="16" s="1"/>
  <c r="L1724" i="16"/>
  <c r="K1724" i="16" s="1"/>
  <c r="L1725" i="16"/>
  <c r="K1725" i="16" s="1"/>
  <c r="L1726" i="16"/>
  <c r="K1726" i="16" s="1"/>
  <c r="L1727" i="16"/>
  <c r="K1727" i="16" s="1"/>
  <c r="H1727" i="16" s="1"/>
  <c r="L1728" i="16"/>
  <c r="K1728" i="16" s="1"/>
  <c r="L1729" i="16"/>
  <c r="K1729" i="16" s="1"/>
  <c r="L1730" i="16"/>
  <c r="K1730" i="16" s="1"/>
  <c r="L1731" i="16"/>
  <c r="K1731" i="16" s="1"/>
  <c r="H1731" i="16" s="1"/>
  <c r="L1732" i="16"/>
  <c r="K1732" i="16" s="1"/>
  <c r="L1733" i="16"/>
  <c r="K1733" i="16" s="1"/>
  <c r="L1734" i="16"/>
  <c r="K1734" i="16" s="1"/>
  <c r="L1735" i="16"/>
  <c r="K1735" i="16" s="1"/>
  <c r="L1736" i="16"/>
  <c r="K1736" i="16" s="1"/>
  <c r="L1737" i="16"/>
  <c r="K1737" i="16" s="1"/>
  <c r="L1738" i="16"/>
  <c r="K1738" i="16" s="1"/>
  <c r="L1739" i="16"/>
  <c r="K1739" i="16" s="1"/>
  <c r="H1739" i="16" s="1"/>
  <c r="L1740" i="16"/>
  <c r="K1740" i="16" s="1"/>
  <c r="L1741" i="16"/>
  <c r="K1741" i="16" s="1"/>
  <c r="L1742" i="16"/>
  <c r="K1742" i="16" s="1"/>
  <c r="L1743" i="16"/>
  <c r="K1743" i="16" s="1"/>
  <c r="L1744" i="16"/>
  <c r="K1744" i="16" s="1"/>
  <c r="L1745" i="16"/>
  <c r="K1745" i="16" s="1"/>
  <c r="L1746" i="16"/>
  <c r="K1746" i="16" s="1"/>
  <c r="L1747" i="16"/>
  <c r="K1747" i="16" s="1"/>
  <c r="H1747" i="16" s="1"/>
  <c r="L1748" i="16"/>
  <c r="K1748" i="16" s="1"/>
  <c r="L1749" i="16"/>
  <c r="K1749" i="16" s="1"/>
  <c r="L1750" i="16"/>
  <c r="K1750" i="16" s="1"/>
  <c r="L1751" i="16"/>
  <c r="K1751" i="16" s="1"/>
  <c r="H1751" i="16" s="1"/>
  <c r="L1752" i="16"/>
  <c r="K1752" i="16" s="1"/>
  <c r="L1753" i="16"/>
  <c r="K1753" i="16" s="1"/>
  <c r="L1754" i="16"/>
  <c r="K1754" i="16" s="1"/>
  <c r="L1755" i="16"/>
  <c r="K1755" i="16" s="1"/>
  <c r="H1755" i="16" s="1"/>
  <c r="L1756" i="16"/>
  <c r="K1756" i="16" s="1"/>
  <c r="L1757" i="16"/>
  <c r="K1757" i="16" s="1"/>
  <c r="L1758" i="16"/>
  <c r="K1758" i="16" s="1"/>
  <c r="L1759" i="16"/>
  <c r="K1759" i="16" s="1"/>
  <c r="L1760" i="16"/>
  <c r="K1760" i="16" s="1"/>
  <c r="L1761" i="16"/>
  <c r="K1761" i="16" s="1"/>
  <c r="L1762" i="16"/>
  <c r="K1762" i="16" s="1"/>
  <c r="L1763" i="16"/>
  <c r="K1763" i="16" s="1"/>
  <c r="H1763" i="16" s="1"/>
  <c r="L1764" i="16"/>
  <c r="K1764" i="16" s="1"/>
  <c r="L1765" i="16"/>
  <c r="K1765" i="16" s="1"/>
  <c r="L1766" i="16"/>
  <c r="K1766" i="16" s="1"/>
  <c r="L1767" i="16"/>
  <c r="K1767" i="16" s="1"/>
  <c r="L1768" i="16"/>
  <c r="K1768" i="16" s="1"/>
  <c r="L1769" i="16"/>
  <c r="K1769" i="16" s="1"/>
  <c r="L1770" i="16"/>
  <c r="K1770" i="16" s="1"/>
  <c r="L1771" i="16"/>
  <c r="K1771" i="16" s="1"/>
  <c r="H1771" i="16" s="1"/>
  <c r="L1772" i="16"/>
  <c r="K1772" i="16" s="1"/>
  <c r="L1773" i="16"/>
  <c r="K1773" i="16" s="1"/>
  <c r="L1774" i="16"/>
  <c r="K1774" i="16" s="1"/>
  <c r="L1775" i="16"/>
  <c r="K1775" i="16" s="1"/>
  <c r="H1775" i="16" s="1"/>
  <c r="L1776" i="16"/>
  <c r="K1776" i="16" s="1"/>
  <c r="L1777" i="16"/>
  <c r="K1777" i="16" s="1"/>
  <c r="L1778" i="16"/>
  <c r="K1778" i="16" s="1"/>
  <c r="L1779" i="16"/>
  <c r="K1779" i="16" s="1"/>
  <c r="H1779" i="16" s="1"/>
  <c r="L1780" i="16"/>
  <c r="K1780" i="16" s="1"/>
  <c r="L1781" i="16"/>
  <c r="K1781" i="16" s="1"/>
  <c r="L1782" i="16"/>
  <c r="K1782" i="16" s="1"/>
  <c r="L1783" i="16"/>
  <c r="K1783" i="16" s="1"/>
  <c r="L1784" i="16"/>
  <c r="K1784" i="16" s="1"/>
  <c r="L1785" i="16"/>
  <c r="K1785" i="16" s="1"/>
  <c r="L1786" i="16"/>
  <c r="K1786" i="16" s="1"/>
  <c r="L1787" i="16"/>
  <c r="K1787" i="16" s="1"/>
  <c r="H1787" i="16" s="1"/>
  <c r="L1788" i="16"/>
  <c r="K1788" i="16" s="1"/>
  <c r="L1789" i="16"/>
  <c r="K1789" i="16" s="1"/>
  <c r="L1790" i="16"/>
  <c r="K1790" i="16" s="1"/>
  <c r="L1791" i="16"/>
  <c r="K1791" i="16" s="1"/>
  <c r="L1792" i="16"/>
  <c r="K1792" i="16" s="1"/>
  <c r="L1793" i="16"/>
  <c r="K1793" i="16" s="1"/>
  <c r="L1794" i="16"/>
  <c r="K1794" i="16" s="1"/>
  <c r="L1795" i="16"/>
  <c r="K1795" i="16" s="1"/>
  <c r="H1795" i="16" s="1"/>
  <c r="L1796" i="16"/>
  <c r="K1796" i="16" s="1"/>
  <c r="L1797" i="16"/>
  <c r="K1797" i="16" s="1"/>
  <c r="L1798" i="16"/>
  <c r="K1798" i="16" s="1"/>
  <c r="L1799" i="16"/>
  <c r="K1799" i="16" s="1"/>
  <c r="H1799" i="16" s="1"/>
  <c r="L1800" i="16"/>
  <c r="K1800" i="16" s="1"/>
  <c r="L1801" i="16"/>
  <c r="K1801" i="16" s="1"/>
  <c r="L1802" i="16"/>
  <c r="K1802" i="16" s="1"/>
  <c r="L1803" i="16"/>
  <c r="K1803" i="16" s="1"/>
  <c r="H1803" i="16" s="1"/>
  <c r="L1804" i="16"/>
  <c r="K1804" i="16" s="1"/>
  <c r="L1805" i="16"/>
  <c r="K1805" i="16" s="1"/>
  <c r="L1806" i="16"/>
  <c r="K1806" i="16" s="1"/>
  <c r="L1807" i="16"/>
  <c r="K1807" i="16" s="1"/>
  <c r="L1808" i="16"/>
  <c r="K1808" i="16" s="1"/>
  <c r="L1809" i="16"/>
  <c r="K1809" i="16" s="1"/>
  <c r="L1810" i="16"/>
  <c r="K1810" i="16" s="1"/>
  <c r="L1811" i="16"/>
  <c r="K1811" i="16" s="1"/>
  <c r="H1811" i="16" s="1"/>
  <c r="L1812" i="16"/>
  <c r="K1812" i="16" s="1"/>
  <c r="L1813" i="16"/>
  <c r="K1813" i="16" s="1"/>
  <c r="L1814" i="16"/>
  <c r="K1814" i="16" s="1"/>
  <c r="L1815" i="16"/>
  <c r="K1815" i="16" s="1"/>
  <c r="L1816" i="16"/>
  <c r="K1816" i="16" s="1"/>
  <c r="L1817" i="16"/>
  <c r="K1817" i="16" s="1"/>
  <c r="L1818" i="16"/>
  <c r="K1818" i="16" s="1"/>
  <c r="L1819" i="16"/>
  <c r="K1819" i="16" s="1"/>
  <c r="H1819" i="16" s="1"/>
  <c r="L1820" i="16"/>
  <c r="K1820" i="16" s="1"/>
  <c r="L1821" i="16"/>
  <c r="K1821" i="16" s="1"/>
  <c r="L1822" i="16"/>
  <c r="K1822" i="16" s="1"/>
  <c r="L1823" i="16"/>
  <c r="K1823" i="16" s="1"/>
  <c r="H1823" i="16" s="1"/>
  <c r="L1824" i="16"/>
  <c r="K1824" i="16" s="1"/>
  <c r="L1825" i="16"/>
  <c r="K1825" i="16" s="1"/>
  <c r="L1826" i="16"/>
  <c r="K1826" i="16" s="1"/>
  <c r="L1827" i="16"/>
  <c r="K1827" i="16" s="1"/>
  <c r="H1827" i="16" s="1"/>
  <c r="L1828" i="16"/>
  <c r="K1828" i="16" s="1"/>
  <c r="L1829" i="16"/>
  <c r="K1829" i="16" s="1"/>
  <c r="L1830" i="16"/>
  <c r="K1830" i="16" s="1"/>
  <c r="L1831" i="16"/>
  <c r="K1831" i="16" s="1"/>
  <c r="L1832" i="16"/>
  <c r="K1832" i="16" s="1"/>
  <c r="L1833" i="16"/>
  <c r="K1833" i="16" s="1"/>
  <c r="L1834" i="16"/>
  <c r="K1834" i="16" s="1"/>
  <c r="L1835" i="16"/>
  <c r="K1835" i="16" s="1"/>
  <c r="H1835" i="16" s="1"/>
  <c r="L1836" i="16"/>
  <c r="K1836" i="16" s="1"/>
  <c r="L1837" i="16"/>
  <c r="K1837" i="16" s="1"/>
  <c r="L1838" i="16"/>
  <c r="K1838" i="16" s="1"/>
  <c r="L1839" i="16"/>
  <c r="K1839" i="16" s="1"/>
  <c r="L1840" i="16"/>
  <c r="K1840" i="16" s="1"/>
  <c r="L1841" i="16"/>
  <c r="K1841" i="16" s="1"/>
  <c r="L1842" i="16"/>
  <c r="K1842" i="16" s="1"/>
  <c r="L1843" i="16"/>
  <c r="K1843" i="16" s="1"/>
  <c r="H1843" i="16" s="1"/>
  <c r="L1844" i="16"/>
  <c r="K1844" i="16" s="1"/>
  <c r="L1845" i="16"/>
  <c r="K1845" i="16" s="1"/>
  <c r="L1846" i="16"/>
  <c r="K1846" i="16" s="1"/>
  <c r="L1847" i="16"/>
  <c r="K1847" i="16" s="1"/>
  <c r="H1847" i="16" s="1"/>
  <c r="L1848" i="16"/>
  <c r="K1848" i="16" s="1"/>
  <c r="L1849" i="16"/>
  <c r="K1849" i="16" s="1"/>
  <c r="L1850" i="16"/>
  <c r="K1850" i="16" s="1"/>
  <c r="L1851" i="16"/>
  <c r="K1851" i="16" s="1"/>
  <c r="H1851" i="16" s="1"/>
  <c r="L1852" i="16"/>
  <c r="K1852" i="16" s="1"/>
  <c r="L1853" i="16"/>
  <c r="K1853" i="16" s="1"/>
  <c r="L1854" i="16"/>
  <c r="K1854" i="16" s="1"/>
  <c r="L1855" i="16"/>
  <c r="K1855" i="16" s="1"/>
  <c r="L1856" i="16"/>
  <c r="K1856" i="16" s="1"/>
  <c r="L1857" i="16"/>
  <c r="K1857" i="16" s="1"/>
  <c r="L1858" i="16"/>
  <c r="K1858" i="16" s="1"/>
  <c r="L1859" i="16"/>
  <c r="K1859" i="16" s="1"/>
  <c r="H1859" i="16" s="1"/>
  <c r="L1860" i="16"/>
  <c r="K1860" i="16" s="1"/>
  <c r="L1861" i="16"/>
  <c r="K1861" i="16" s="1"/>
  <c r="L1862" i="16"/>
  <c r="K1862" i="16" s="1"/>
  <c r="L1863" i="16"/>
  <c r="K1863" i="16" s="1"/>
  <c r="L1864" i="16"/>
  <c r="K1864" i="16" s="1"/>
  <c r="L1865" i="16"/>
  <c r="K1865" i="16" s="1"/>
  <c r="L1866" i="16"/>
  <c r="K1866" i="16" s="1"/>
  <c r="L1867" i="16"/>
  <c r="K1867" i="16" s="1"/>
  <c r="H1867" i="16" s="1"/>
  <c r="L1868" i="16"/>
  <c r="K1868" i="16" s="1"/>
  <c r="L1869" i="16"/>
  <c r="K1869" i="16" s="1"/>
  <c r="L1870" i="16"/>
  <c r="K1870" i="16" s="1"/>
  <c r="L1871" i="16"/>
  <c r="K1871" i="16" s="1"/>
  <c r="H1871" i="16" s="1"/>
  <c r="L1872" i="16"/>
  <c r="K1872" i="16" s="1"/>
  <c r="L1873" i="16"/>
  <c r="K1873" i="16" s="1"/>
  <c r="L1874" i="16"/>
  <c r="K1874" i="16" s="1"/>
  <c r="L1875" i="16"/>
  <c r="K1875" i="16" s="1"/>
  <c r="H1875" i="16" s="1"/>
  <c r="L1876" i="16"/>
  <c r="K1876" i="16" s="1"/>
  <c r="L1877" i="16"/>
  <c r="K1877" i="16" s="1"/>
  <c r="L1878" i="16"/>
  <c r="K1878" i="16" s="1"/>
  <c r="L1879" i="16"/>
  <c r="K1879" i="16" s="1"/>
  <c r="L1880" i="16"/>
  <c r="K1880" i="16" s="1"/>
  <c r="L1881" i="16"/>
  <c r="K1881" i="16" s="1"/>
  <c r="L1882" i="16"/>
  <c r="K1882" i="16" s="1"/>
  <c r="L1883" i="16"/>
  <c r="K1883" i="16" s="1"/>
  <c r="H1883" i="16" s="1"/>
  <c r="L1884" i="16"/>
  <c r="K1884" i="16" s="1"/>
  <c r="L1885" i="16"/>
  <c r="K1885" i="16" s="1"/>
  <c r="L1886" i="16"/>
  <c r="K1886" i="16" s="1"/>
  <c r="L1887" i="16"/>
  <c r="K1887" i="16" s="1"/>
  <c r="L1888" i="16"/>
  <c r="K1888" i="16" s="1"/>
  <c r="L1889" i="16"/>
  <c r="K1889" i="16" s="1"/>
  <c r="L1890" i="16"/>
  <c r="K1890" i="16" s="1"/>
  <c r="L1891" i="16"/>
  <c r="K1891" i="16" s="1"/>
  <c r="H1891" i="16" s="1"/>
  <c r="L1892" i="16"/>
  <c r="K1892" i="16" s="1"/>
  <c r="L1893" i="16"/>
  <c r="K1893" i="16" s="1"/>
  <c r="L1894" i="16"/>
  <c r="K1894" i="16" s="1"/>
  <c r="L1895" i="16"/>
  <c r="K1895" i="16" s="1"/>
  <c r="H1895" i="16" s="1"/>
  <c r="L1896" i="16"/>
  <c r="K1896" i="16" s="1"/>
  <c r="L1897" i="16"/>
  <c r="K1897" i="16" s="1"/>
  <c r="L1898" i="16"/>
  <c r="K1898" i="16" s="1"/>
  <c r="L1899" i="16"/>
  <c r="K1899" i="16" s="1"/>
  <c r="H1899" i="16" s="1"/>
  <c r="L1900" i="16"/>
  <c r="K1900" i="16" s="1"/>
  <c r="L1901" i="16"/>
  <c r="K1901" i="16" s="1"/>
  <c r="L1902" i="16"/>
  <c r="K1902" i="16" s="1"/>
  <c r="L1903" i="16"/>
  <c r="K1903" i="16" s="1"/>
  <c r="L1904" i="16"/>
  <c r="K1904" i="16" s="1"/>
  <c r="L1905" i="16"/>
  <c r="K1905" i="16" s="1"/>
  <c r="L1906" i="16"/>
  <c r="K1906" i="16" s="1"/>
  <c r="L1907" i="16"/>
  <c r="K1907" i="16" s="1"/>
  <c r="H1907" i="16" s="1"/>
  <c r="L1908" i="16"/>
  <c r="K1908" i="16" s="1"/>
  <c r="L1909" i="16"/>
  <c r="K1909" i="16" s="1"/>
  <c r="L1910" i="16"/>
  <c r="K1910" i="16" s="1"/>
  <c r="L1911" i="16"/>
  <c r="K1911" i="16" s="1"/>
  <c r="L1912" i="16"/>
  <c r="K1912" i="16" s="1"/>
  <c r="L1913" i="16"/>
  <c r="K1913" i="16" s="1"/>
  <c r="L1914" i="16"/>
  <c r="K1914" i="16" s="1"/>
  <c r="L1915" i="16"/>
  <c r="K1915" i="16" s="1"/>
  <c r="H1915" i="16" s="1"/>
  <c r="L1916" i="16"/>
  <c r="K1916" i="16" s="1"/>
  <c r="L1917" i="16"/>
  <c r="K1917" i="16" s="1"/>
  <c r="L1918" i="16"/>
  <c r="K1918" i="16" s="1"/>
  <c r="L1919" i="16"/>
  <c r="K1919" i="16" s="1"/>
  <c r="H1919" i="16" s="1"/>
  <c r="L1920" i="16"/>
  <c r="K1920" i="16" s="1"/>
  <c r="L1921" i="16"/>
  <c r="K1921" i="16" s="1"/>
  <c r="L1922" i="16"/>
  <c r="K1922" i="16" s="1"/>
  <c r="L1923" i="16"/>
  <c r="K1923" i="16" s="1"/>
  <c r="H1923" i="16" s="1"/>
  <c r="L1924" i="16"/>
  <c r="K1924" i="16" s="1"/>
  <c r="L1925" i="16"/>
  <c r="K1925" i="16" s="1"/>
  <c r="L1926" i="16"/>
  <c r="K1926" i="16" s="1"/>
  <c r="L1927" i="16"/>
  <c r="K1927" i="16" s="1"/>
  <c r="L1928" i="16"/>
  <c r="K1928" i="16" s="1"/>
  <c r="L1929" i="16"/>
  <c r="K1929" i="16" s="1"/>
  <c r="L1930" i="16"/>
  <c r="K1930" i="16" s="1"/>
  <c r="L1931" i="16"/>
  <c r="K1931" i="16" s="1"/>
  <c r="H1931" i="16" s="1"/>
  <c r="L1932" i="16"/>
  <c r="K1932" i="16" s="1"/>
  <c r="L1933" i="16"/>
  <c r="K1933" i="16" s="1"/>
  <c r="L1934" i="16"/>
  <c r="K1934" i="16" s="1"/>
  <c r="L1935" i="16"/>
  <c r="K1935" i="16" s="1"/>
  <c r="L1936" i="16"/>
  <c r="K1936" i="16" s="1"/>
  <c r="L1937" i="16"/>
  <c r="K1937" i="16" s="1"/>
  <c r="L1938" i="16"/>
  <c r="K1938" i="16" s="1"/>
  <c r="L1939" i="16"/>
  <c r="K1939" i="16" s="1"/>
  <c r="H1939" i="16" s="1"/>
  <c r="L1940" i="16"/>
  <c r="K1940" i="16" s="1"/>
  <c r="L1941" i="16"/>
  <c r="K1941" i="16" s="1"/>
  <c r="L1942" i="16"/>
  <c r="K1942" i="16" s="1"/>
  <c r="L1943" i="16"/>
  <c r="K1943" i="16" s="1"/>
  <c r="H1943" i="16" s="1"/>
  <c r="L1944" i="16"/>
  <c r="K1944" i="16" s="1"/>
  <c r="L1945" i="16"/>
  <c r="K1945" i="16" s="1"/>
  <c r="L1946" i="16"/>
  <c r="K1946" i="16" s="1"/>
  <c r="L1947" i="16"/>
  <c r="K1947" i="16" s="1"/>
  <c r="H1947" i="16" s="1"/>
  <c r="L1948" i="16"/>
  <c r="K1948" i="16" s="1"/>
  <c r="L1949" i="16"/>
  <c r="K1949" i="16" s="1"/>
  <c r="L1950" i="16"/>
  <c r="K1950" i="16" s="1"/>
  <c r="L1951" i="16"/>
  <c r="K1951" i="16" s="1"/>
  <c r="L1952" i="16"/>
  <c r="K1952" i="16" s="1"/>
  <c r="L1953" i="16"/>
  <c r="K1953" i="16" s="1"/>
  <c r="L1954" i="16"/>
  <c r="K1954" i="16" s="1"/>
  <c r="L1955" i="16"/>
  <c r="K1955" i="16" s="1"/>
  <c r="H1955" i="16" s="1"/>
  <c r="L1956" i="16"/>
  <c r="K1956" i="16" s="1"/>
  <c r="L1957" i="16"/>
  <c r="K1957" i="16" s="1"/>
  <c r="L1958" i="16"/>
  <c r="K1958" i="16" s="1"/>
  <c r="L1959" i="16"/>
  <c r="K1959" i="16" s="1"/>
  <c r="L1960" i="16"/>
  <c r="K1960" i="16" s="1"/>
  <c r="L1961" i="16"/>
  <c r="K1961" i="16" s="1"/>
  <c r="L1962" i="16"/>
  <c r="K1962" i="16" s="1"/>
  <c r="L1963" i="16"/>
  <c r="K1963" i="16" s="1"/>
  <c r="L1964" i="16"/>
  <c r="K1964" i="16" s="1"/>
  <c r="L1965" i="16"/>
  <c r="K1965" i="16" s="1"/>
  <c r="L1966" i="16"/>
  <c r="K1966" i="16" s="1"/>
  <c r="L1967" i="16"/>
  <c r="K1967" i="16" s="1"/>
  <c r="H1967" i="16" s="1"/>
  <c r="L1968" i="16"/>
  <c r="K1968" i="16" s="1"/>
  <c r="L1969" i="16"/>
  <c r="K1969" i="16" s="1"/>
  <c r="L1970" i="16"/>
  <c r="K1970" i="16" s="1"/>
  <c r="L1971" i="16"/>
  <c r="K1971" i="16" s="1"/>
  <c r="H1971" i="16" s="1"/>
  <c r="L1972" i="16"/>
  <c r="K1972" i="16" s="1"/>
  <c r="L1973" i="16"/>
  <c r="K1973" i="16" s="1"/>
  <c r="L1974" i="16"/>
  <c r="K1974" i="16" s="1"/>
  <c r="L1975" i="16"/>
  <c r="K1975" i="16" s="1"/>
  <c r="L1976" i="16"/>
  <c r="K1976" i="16" s="1"/>
  <c r="L1977" i="16"/>
  <c r="K1977" i="16" s="1"/>
  <c r="L1978" i="16"/>
  <c r="K1978" i="16" s="1"/>
  <c r="L1979" i="16"/>
  <c r="K1979" i="16" s="1"/>
  <c r="H1979" i="16" s="1"/>
  <c r="L1980" i="16"/>
  <c r="K1980" i="16" s="1"/>
  <c r="L1981" i="16"/>
  <c r="K1981" i="16" s="1"/>
  <c r="L1982" i="16"/>
  <c r="K1982" i="16" s="1"/>
  <c r="L1983" i="16"/>
  <c r="K1983" i="16" s="1"/>
  <c r="L1984" i="16"/>
  <c r="K1984" i="16" s="1"/>
  <c r="L1985" i="16"/>
  <c r="K1985" i="16" s="1"/>
  <c r="L1986" i="16"/>
  <c r="K1986" i="16" s="1"/>
  <c r="L1987" i="16"/>
  <c r="K1987" i="16" s="1"/>
  <c r="H1987" i="16" s="1"/>
  <c r="L1988" i="16"/>
  <c r="K1988" i="16" s="1"/>
  <c r="L1989" i="16"/>
  <c r="K1989" i="16" s="1"/>
  <c r="L1990" i="16"/>
  <c r="K1990" i="16" s="1"/>
  <c r="L1991" i="16"/>
  <c r="K1991" i="16" s="1"/>
  <c r="H1991" i="16" s="1"/>
  <c r="L1992" i="16"/>
  <c r="K1992" i="16" s="1"/>
  <c r="L1993" i="16"/>
  <c r="K1993" i="16" s="1"/>
  <c r="L1994" i="16"/>
  <c r="K1994" i="16" s="1"/>
  <c r="L1995" i="16"/>
  <c r="K1995" i="16" s="1"/>
  <c r="H1995" i="16" s="1"/>
  <c r="L1996" i="16"/>
  <c r="K1996" i="16" s="1"/>
  <c r="L1997" i="16"/>
  <c r="K1997" i="16" s="1"/>
  <c r="L1998" i="16"/>
  <c r="K1998" i="16" s="1"/>
  <c r="L1999" i="16"/>
  <c r="K1999" i="16" s="1"/>
  <c r="L2000" i="16"/>
  <c r="K2000" i="16" s="1"/>
  <c r="L2001" i="16"/>
  <c r="K2001" i="16" s="1"/>
  <c r="L2002" i="16"/>
  <c r="K2002" i="16" s="1"/>
  <c r="L2003" i="16"/>
  <c r="K2003" i="16" s="1"/>
  <c r="H2003" i="16" s="1"/>
  <c r="L2004" i="16"/>
  <c r="K2004" i="16" s="1"/>
  <c r="L2005" i="16"/>
  <c r="K2005" i="16" s="1"/>
  <c r="L2006" i="16"/>
  <c r="K2006" i="16" s="1"/>
  <c r="L2007" i="16"/>
  <c r="K2007" i="16" s="1"/>
  <c r="L2008" i="16"/>
  <c r="K2008" i="16" s="1"/>
  <c r="L2009" i="16"/>
  <c r="K2009" i="16" s="1"/>
  <c r="L2010" i="16"/>
  <c r="K2010" i="16" s="1"/>
  <c r="L2011" i="16"/>
  <c r="K2011" i="16" s="1"/>
  <c r="H2011" i="16" s="1"/>
  <c r="L2012" i="16"/>
  <c r="K2012" i="16" s="1"/>
  <c r="L2013" i="16"/>
  <c r="K2013" i="16" s="1"/>
  <c r="L2014" i="16"/>
  <c r="K2014" i="16" s="1"/>
  <c r="L2015" i="16"/>
  <c r="K2015" i="16" s="1"/>
  <c r="H2015" i="16" s="1"/>
  <c r="L2016" i="16"/>
  <c r="K2016" i="16" s="1"/>
  <c r="L2017" i="16"/>
  <c r="K2017" i="16" s="1"/>
  <c r="L2018" i="16"/>
  <c r="K2018" i="16" s="1"/>
  <c r="L2019" i="16"/>
  <c r="K2019" i="16" s="1"/>
  <c r="H2019" i="16" s="1"/>
  <c r="L2020" i="16"/>
  <c r="K2020" i="16" s="1"/>
  <c r="L2021" i="16"/>
  <c r="K2021" i="16" s="1"/>
  <c r="L2022" i="16"/>
  <c r="K2022" i="16" s="1"/>
  <c r="L2023" i="16"/>
  <c r="K2023" i="16" s="1"/>
  <c r="L2024" i="16"/>
  <c r="K2024" i="16" s="1"/>
  <c r="L2025" i="16"/>
  <c r="K2025" i="16" s="1"/>
  <c r="L2026" i="16"/>
  <c r="K2026" i="16" s="1"/>
  <c r="L2027" i="16"/>
  <c r="K2027" i="16" s="1"/>
  <c r="H2027" i="16" s="1"/>
  <c r="L2028" i="16"/>
  <c r="K2028" i="16" s="1"/>
  <c r="L2029" i="16"/>
  <c r="K2029" i="16" s="1"/>
  <c r="L2030" i="16"/>
  <c r="K2030" i="16" s="1"/>
  <c r="L2031" i="16"/>
  <c r="K2031" i="16" s="1"/>
  <c r="L2032" i="16"/>
  <c r="K2032" i="16" s="1"/>
  <c r="L2033" i="16"/>
  <c r="K2033" i="16" s="1"/>
  <c r="L2034" i="16"/>
  <c r="K2034" i="16" s="1"/>
  <c r="L2035" i="16"/>
  <c r="K2035" i="16" s="1"/>
  <c r="H2035" i="16" s="1"/>
  <c r="L2036" i="16"/>
  <c r="K2036" i="16" s="1"/>
  <c r="L2037" i="16"/>
  <c r="K2037" i="16" s="1"/>
  <c r="L2038" i="16"/>
  <c r="K2038" i="16" s="1"/>
  <c r="L2039" i="16"/>
  <c r="K2039" i="16" s="1"/>
  <c r="H2039" i="16" s="1"/>
  <c r="L2040" i="16"/>
  <c r="K2040" i="16" s="1"/>
  <c r="L2041" i="16"/>
  <c r="K2041" i="16" s="1"/>
  <c r="L2042" i="16"/>
  <c r="K2042" i="16" s="1"/>
  <c r="L2043" i="16"/>
  <c r="K2043" i="16" s="1"/>
  <c r="H2043" i="16" s="1"/>
  <c r="L2044" i="16"/>
  <c r="K2044" i="16" s="1"/>
  <c r="L2045" i="16"/>
  <c r="K2045" i="16" s="1"/>
  <c r="L2046" i="16"/>
  <c r="K2046" i="16" s="1"/>
  <c r="L2047" i="16"/>
  <c r="K2047" i="16" s="1"/>
  <c r="L2048" i="16"/>
  <c r="K2048" i="16" s="1"/>
  <c r="L2049" i="16"/>
  <c r="K2049" i="16" s="1"/>
  <c r="L2050" i="16"/>
  <c r="K2050" i="16" s="1"/>
  <c r="L2051" i="16"/>
  <c r="K2051" i="16" s="1"/>
  <c r="H2051" i="16" s="1"/>
  <c r="L2052" i="16"/>
  <c r="K2052" i="16" s="1"/>
  <c r="L2053" i="16"/>
  <c r="K2053" i="16" s="1"/>
  <c r="L2054" i="16"/>
  <c r="K2054" i="16" s="1"/>
  <c r="L2055" i="16"/>
  <c r="K2055" i="16" s="1"/>
  <c r="L2056" i="16"/>
  <c r="K2056" i="16" s="1"/>
  <c r="L2057" i="16"/>
  <c r="K2057" i="16" s="1"/>
  <c r="L2058" i="16"/>
  <c r="K2058" i="16" s="1"/>
  <c r="L2059" i="16"/>
  <c r="K2059" i="16" s="1"/>
  <c r="H2059" i="16" s="1"/>
  <c r="L2060" i="16"/>
  <c r="K2060" i="16" s="1"/>
  <c r="L2061" i="16"/>
  <c r="K2061" i="16" s="1"/>
  <c r="L2062" i="16"/>
  <c r="K2062" i="16" s="1"/>
  <c r="L2063" i="16"/>
  <c r="K2063" i="16" s="1"/>
  <c r="H2063" i="16" s="1"/>
  <c r="L2064" i="16"/>
  <c r="K2064" i="16" s="1"/>
  <c r="L2065" i="16"/>
  <c r="K2065" i="16" s="1"/>
  <c r="L2066" i="16"/>
  <c r="K2066" i="16" s="1"/>
  <c r="L2067" i="16"/>
  <c r="K2067" i="16" s="1"/>
  <c r="H2067" i="16" s="1"/>
  <c r="L2068" i="16"/>
  <c r="K2068" i="16" s="1"/>
  <c r="L2069" i="16"/>
  <c r="K2069" i="16" s="1"/>
  <c r="L2070" i="16"/>
  <c r="K2070" i="16" s="1"/>
  <c r="L2071" i="16"/>
  <c r="K2071" i="16" s="1"/>
  <c r="L2072" i="16"/>
  <c r="K2072" i="16" s="1"/>
  <c r="L2073" i="16"/>
  <c r="K2073" i="16" s="1"/>
  <c r="L2074" i="16"/>
  <c r="K2074" i="16" s="1"/>
  <c r="L2075" i="16"/>
  <c r="K2075" i="16" s="1"/>
  <c r="H2075" i="16" s="1"/>
  <c r="L2076" i="16"/>
  <c r="K2076" i="16" s="1"/>
  <c r="L2077" i="16"/>
  <c r="K2077" i="16" s="1"/>
  <c r="L2078" i="16"/>
  <c r="K2078" i="16" s="1"/>
  <c r="L2079" i="16"/>
  <c r="K2079" i="16" s="1"/>
  <c r="L2080" i="16"/>
  <c r="K2080" i="16" s="1"/>
  <c r="L2081" i="16"/>
  <c r="K2081" i="16" s="1"/>
  <c r="L2082" i="16"/>
  <c r="K2082" i="16" s="1"/>
  <c r="L2083" i="16"/>
  <c r="K2083" i="16" s="1"/>
  <c r="H2083" i="16" s="1"/>
  <c r="L2084" i="16"/>
  <c r="K2084" i="16" s="1"/>
  <c r="L2085" i="16"/>
  <c r="K2085" i="16" s="1"/>
  <c r="L2086" i="16"/>
  <c r="K2086" i="16" s="1"/>
  <c r="L2087" i="16"/>
  <c r="K2087" i="16" s="1"/>
  <c r="H2087" i="16" s="1"/>
  <c r="L2088" i="16"/>
  <c r="K2088" i="16" s="1"/>
  <c r="L2089" i="16"/>
  <c r="K2089" i="16" s="1"/>
  <c r="L2090" i="16"/>
  <c r="K2090" i="16" s="1"/>
  <c r="L2091" i="16"/>
  <c r="K2091" i="16" s="1"/>
  <c r="H2091" i="16" s="1"/>
  <c r="L2092" i="16"/>
  <c r="K2092" i="16" s="1"/>
  <c r="L2093" i="16"/>
  <c r="K2093" i="16" s="1"/>
  <c r="L2094" i="16"/>
  <c r="K2094" i="16" s="1"/>
  <c r="L2095" i="16"/>
  <c r="K2095" i="16" s="1"/>
  <c r="L2096" i="16"/>
  <c r="K2096" i="16" s="1"/>
  <c r="L2097" i="16"/>
  <c r="K2097" i="16" s="1"/>
  <c r="L2098" i="16"/>
  <c r="K2098" i="16" s="1"/>
  <c r="L2099" i="16"/>
  <c r="K2099" i="16" s="1"/>
  <c r="H2099" i="16" s="1"/>
  <c r="L2100" i="16"/>
  <c r="K2100" i="16" s="1"/>
  <c r="L2101" i="16"/>
  <c r="K2101" i="16" s="1"/>
  <c r="L2102" i="16"/>
  <c r="K2102" i="16" s="1"/>
  <c r="L2103" i="16"/>
  <c r="K2103" i="16" s="1"/>
  <c r="L2104" i="16"/>
  <c r="K2104" i="16" s="1"/>
  <c r="L2105" i="16"/>
  <c r="K2105" i="16" s="1"/>
  <c r="L2106" i="16"/>
  <c r="K2106" i="16" s="1"/>
  <c r="L2107" i="16"/>
  <c r="K2107" i="16" s="1"/>
  <c r="H2107" i="16" s="1"/>
  <c r="L2108" i="16"/>
  <c r="K2108" i="16" s="1"/>
  <c r="L2109" i="16"/>
  <c r="K2109" i="16" s="1"/>
  <c r="L2110" i="16"/>
  <c r="K2110" i="16" s="1"/>
  <c r="L2111" i="16"/>
  <c r="K2111" i="16" s="1"/>
  <c r="H2111" i="16" s="1"/>
  <c r="L2112" i="16"/>
  <c r="K2112" i="16" s="1"/>
  <c r="L2113" i="16"/>
  <c r="K2113" i="16" s="1"/>
  <c r="L2114" i="16"/>
  <c r="K2114" i="16" s="1"/>
  <c r="L2115" i="16"/>
  <c r="K2115" i="16" s="1"/>
  <c r="H2115" i="16" s="1"/>
  <c r="L2116" i="16"/>
  <c r="K2116" i="16" s="1"/>
  <c r="L2117" i="16"/>
  <c r="K2117" i="16" s="1"/>
  <c r="L2118" i="16"/>
  <c r="K2118" i="16" s="1"/>
  <c r="L2119" i="16"/>
  <c r="K2119" i="16" s="1"/>
  <c r="L2120" i="16"/>
  <c r="K2120" i="16" s="1"/>
  <c r="L2121" i="16"/>
  <c r="K2121" i="16" s="1"/>
  <c r="L2122" i="16"/>
  <c r="K2122" i="16" s="1"/>
  <c r="L2123" i="16"/>
  <c r="K2123" i="16" s="1"/>
  <c r="H2123" i="16" s="1"/>
  <c r="L2124" i="16"/>
  <c r="K2124" i="16" s="1"/>
  <c r="L2125" i="16"/>
  <c r="K2125" i="16" s="1"/>
  <c r="L2126" i="16"/>
  <c r="K2126" i="16" s="1"/>
  <c r="L2127" i="16"/>
  <c r="K2127" i="16" s="1"/>
  <c r="L2128" i="16"/>
  <c r="K2128" i="16" s="1"/>
  <c r="L2129" i="16"/>
  <c r="K2129" i="16" s="1"/>
  <c r="L2130" i="16"/>
  <c r="K2130" i="16" s="1"/>
  <c r="L2131" i="16"/>
  <c r="K2131" i="16" s="1"/>
  <c r="H2131" i="16" s="1"/>
  <c r="L2132" i="16"/>
  <c r="K2132" i="16" s="1"/>
  <c r="L2133" i="16"/>
  <c r="K2133" i="16" s="1"/>
  <c r="L2134" i="16"/>
  <c r="K2134" i="16" s="1"/>
  <c r="L2135" i="16"/>
  <c r="K2135" i="16" s="1"/>
  <c r="H2135" i="16" s="1"/>
  <c r="L2136" i="16"/>
  <c r="K2136" i="16" s="1"/>
  <c r="L2137" i="16"/>
  <c r="K2137" i="16" s="1"/>
  <c r="L2138" i="16"/>
  <c r="K2138" i="16" s="1"/>
  <c r="L2139" i="16"/>
  <c r="K2139" i="16" s="1"/>
  <c r="H2139" i="16" s="1"/>
  <c r="L2140" i="16"/>
  <c r="K2140" i="16" s="1"/>
  <c r="L2141" i="16"/>
  <c r="K2141" i="16" s="1"/>
  <c r="L2142" i="16"/>
  <c r="K2142" i="16" s="1"/>
  <c r="L2143" i="16"/>
  <c r="K2143" i="16" s="1"/>
  <c r="L2144" i="16"/>
  <c r="K2144" i="16" s="1"/>
  <c r="L2145" i="16"/>
  <c r="K2145" i="16" s="1"/>
  <c r="L2146" i="16"/>
  <c r="K2146" i="16" s="1"/>
  <c r="L2147" i="16"/>
  <c r="K2147" i="16" s="1"/>
  <c r="H2147" i="16" s="1"/>
  <c r="L2148" i="16"/>
  <c r="K2148" i="16" s="1"/>
  <c r="L2149" i="16"/>
  <c r="K2149" i="16" s="1"/>
  <c r="L2150" i="16"/>
  <c r="K2150" i="16" s="1"/>
  <c r="L2151" i="16"/>
  <c r="K2151" i="16" s="1"/>
  <c r="L2152" i="16"/>
  <c r="K2152" i="16" s="1"/>
  <c r="L2153" i="16"/>
  <c r="K2153" i="16" s="1"/>
  <c r="L2154" i="16"/>
  <c r="K2154" i="16" s="1"/>
  <c r="L2155" i="16"/>
  <c r="K2155" i="16" s="1"/>
  <c r="H2155" i="16" s="1"/>
  <c r="L2156" i="16"/>
  <c r="K2156" i="16" s="1"/>
  <c r="L2157" i="16"/>
  <c r="K2157" i="16" s="1"/>
  <c r="L2158" i="16"/>
  <c r="K2158" i="16" s="1"/>
  <c r="L2159" i="16"/>
  <c r="K2159" i="16" s="1"/>
  <c r="H2159" i="16" s="1"/>
  <c r="L2160" i="16"/>
  <c r="K2160" i="16" s="1"/>
  <c r="L2161" i="16"/>
  <c r="K2161" i="16" s="1"/>
  <c r="L2162" i="16"/>
  <c r="K2162" i="16" s="1"/>
  <c r="L2163" i="16"/>
  <c r="K2163" i="16" s="1"/>
  <c r="H2163" i="16" s="1"/>
  <c r="L2164" i="16"/>
  <c r="K2164" i="16" s="1"/>
  <c r="L2165" i="16"/>
  <c r="K2165" i="16" s="1"/>
  <c r="L2166" i="16"/>
  <c r="K2166" i="16" s="1"/>
  <c r="L2167" i="16"/>
  <c r="K2167" i="16" s="1"/>
  <c r="L2168" i="16"/>
  <c r="K2168" i="16" s="1"/>
  <c r="L2169" i="16"/>
  <c r="K2169" i="16" s="1"/>
  <c r="L2170" i="16"/>
  <c r="K2170" i="16" s="1"/>
  <c r="L2171" i="16"/>
  <c r="K2171" i="16" s="1"/>
  <c r="H2171" i="16" s="1"/>
  <c r="L2172" i="16"/>
  <c r="K2172" i="16" s="1"/>
  <c r="L2173" i="16"/>
  <c r="K2173" i="16" s="1"/>
  <c r="L2174" i="16"/>
  <c r="K2174" i="16" s="1"/>
  <c r="L2175" i="16"/>
  <c r="K2175" i="16" s="1"/>
  <c r="L2176" i="16"/>
  <c r="K2176" i="16" s="1"/>
  <c r="L2177" i="16"/>
  <c r="K2177" i="16" s="1"/>
  <c r="L2178" i="16"/>
  <c r="K2178" i="16" s="1"/>
  <c r="L2179" i="16"/>
  <c r="K2179" i="16" s="1"/>
  <c r="H2179" i="16" s="1"/>
  <c r="L2180" i="16"/>
  <c r="K2180" i="16" s="1"/>
  <c r="L2181" i="16"/>
  <c r="K2181" i="16" s="1"/>
  <c r="L2182" i="16"/>
  <c r="K2182" i="16" s="1"/>
  <c r="L2183" i="16"/>
  <c r="K2183" i="16" s="1"/>
  <c r="H2183" i="16" s="1"/>
  <c r="L2184" i="16"/>
  <c r="K2184" i="16" s="1"/>
  <c r="L2185" i="16"/>
  <c r="K2185" i="16" s="1"/>
  <c r="L2186" i="16"/>
  <c r="K2186" i="16" s="1"/>
  <c r="L2187" i="16"/>
  <c r="K2187" i="16" s="1"/>
  <c r="H2187" i="16" s="1"/>
  <c r="L2188" i="16"/>
  <c r="K2188" i="16" s="1"/>
  <c r="L2189" i="16"/>
  <c r="K2189" i="16" s="1"/>
  <c r="L2190" i="16"/>
  <c r="K2190" i="16" s="1"/>
  <c r="L2191" i="16"/>
  <c r="K2191" i="16" s="1"/>
  <c r="L2192" i="16"/>
  <c r="K2192" i="16" s="1"/>
  <c r="L2193" i="16"/>
  <c r="K2193" i="16" s="1"/>
  <c r="L2194" i="16"/>
  <c r="K2194" i="16" s="1"/>
  <c r="L2195" i="16"/>
  <c r="K2195" i="16" s="1"/>
  <c r="H2195" i="16" s="1"/>
  <c r="L2196" i="16"/>
  <c r="K2196" i="16" s="1"/>
  <c r="L2197" i="16"/>
  <c r="K2197" i="16" s="1"/>
  <c r="L2198" i="16"/>
  <c r="K2198" i="16" s="1"/>
  <c r="L2199" i="16"/>
  <c r="K2199" i="16" s="1"/>
  <c r="L2200" i="16"/>
  <c r="K2200" i="16" s="1"/>
  <c r="L2201" i="16"/>
  <c r="K2201" i="16" s="1"/>
  <c r="L2202" i="16"/>
  <c r="K2202" i="16" s="1"/>
  <c r="L2203" i="16"/>
  <c r="K2203" i="16" s="1"/>
  <c r="H2203" i="16" s="1"/>
  <c r="L2204" i="16"/>
  <c r="K2204" i="16" s="1"/>
  <c r="L2205" i="16"/>
  <c r="K2205" i="16" s="1"/>
  <c r="L2206" i="16"/>
  <c r="K2206" i="16" s="1"/>
  <c r="L2207" i="16"/>
  <c r="K2207" i="16" s="1"/>
  <c r="H2207" i="16" s="1"/>
  <c r="L2208" i="16"/>
  <c r="K2208" i="16" s="1"/>
  <c r="L2209" i="16"/>
  <c r="K2209" i="16" s="1"/>
  <c r="L2210" i="16"/>
  <c r="K2210" i="16" s="1"/>
  <c r="L2211" i="16"/>
  <c r="K2211" i="16" s="1"/>
  <c r="H2211" i="16" s="1"/>
  <c r="L2212" i="16"/>
  <c r="K2212" i="16" s="1"/>
  <c r="L2213" i="16"/>
  <c r="K2213" i="16" s="1"/>
  <c r="L2214" i="16"/>
  <c r="K2214" i="16" s="1"/>
  <c r="L2215" i="16"/>
  <c r="K2215" i="16" s="1"/>
  <c r="L2216" i="16"/>
  <c r="K2216" i="16" s="1"/>
  <c r="L2217" i="16"/>
  <c r="K2217" i="16" s="1"/>
  <c r="L2218" i="16"/>
  <c r="K2218" i="16" s="1"/>
  <c r="L2219" i="16"/>
  <c r="K2219" i="16" s="1"/>
  <c r="H2219" i="16" s="1"/>
  <c r="L2220" i="16"/>
  <c r="K2220" i="16" s="1"/>
  <c r="L2221" i="16"/>
  <c r="K2221" i="16" s="1"/>
  <c r="L2222" i="16"/>
  <c r="K2222" i="16" s="1"/>
  <c r="L2223" i="16"/>
  <c r="K2223" i="16" s="1"/>
  <c r="L2224" i="16"/>
  <c r="K2224" i="16" s="1"/>
  <c r="L2225" i="16"/>
  <c r="K2225" i="16" s="1"/>
  <c r="L2226" i="16"/>
  <c r="K2226" i="16" s="1"/>
  <c r="L2227" i="16"/>
  <c r="K2227" i="16" s="1"/>
  <c r="H2227" i="16" s="1"/>
  <c r="L2228" i="16"/>
  <c r="K2228" i="16" s="1"/>
  <c r="L2229" i="16"/>
  <c r="K2229" i="16" s="1"/>
  <c r="L2230" i="16"/>
  <c r="K2230" i="16" s="1"/>
  <c r="L2231" i="16"/>
  <c r="K2231" i="16" s="1"/>
  <c r="H2231" i="16" s="1"/>
  <c r="L2232" i="16"/>
  <c r="K2232" i="16" s="1"/>
  <c r="L2233" i="16"/>
  <c r="K2233" i="16" s="1"/>
  <c r="L2234" i="16"/>
  <c r="K2234" i="16" s="1"/>
  <c r="L2235" i="16"/>
  <c r="K2235" i="16" s="1"/>
  <c r="H2235" i="16" s="1"/>
  <c r="L2236" i="16"/>
  <c r="K2236" i="16" s="1"/>
  <c r="L2237" i="16"/>
  <c r="K2237" i="16" s="1"/>
  <c r="L2238" i="16"/>
  <c r="K2238" i="16" s="1"/>
  <c r="L2239" i="16"/>
  <c r="K2239" i="16" s="1"/>
  <c r="L2240" i="16"/>
  <c r="K2240" i="16" s="1"/>
  <c r="L2241" i="16"/>
  <c r="K2241" i="16" s="1"/>
  <c r="L2242" i="16"/>
  <c r="K2242" i="16" s="1"/>
  <c r="L2243" i="16"/>
  <c r="K2243" i="16" s="1"/>
  <c r="H2243" i="16" s="1"/>
  <c r="L2244" i="16"/>
  <c r="K2244" i="16" s="1"/>
  <c r="L2245" i="16"/>
  <c r="K2245" i="16" s="1"/>
  <c r="L2246" i="16"/>
  <c r="K2246" i="16" s="1"/>
  <c r="L2247" i="16"/>
  <c r="K2247" i="16" s="1"/>
  <c r="L2248" i="16"/>
  <c r="K2248" i="16" s="1"/>
  <c r="L2249" i="16"/>
  <c r="K2249" i="16" s="1"/>
  <c r="L2250" i="16"/>
  <c r="K2250" i="16" s="1"/>
  <c r="L2251" i="16"/>
  <c r="K2251" i="16" s="1"/>
  <c r="H2251" i="16" s="1"/>
  <c r="L2252" i="16"/>
  <c r="K2252" i="16" s="1"/>
  <c r="L2253" i="16"/>
  <c r="K2253" i="16" s="1"/>
  <c r="L2254" i="16"/>
  <c r="K2254" i="16" s="1"/>
  <c r="L2255" i="16"/>
  <c r="K2255" i="16" s="1"/>
  <c r="H2255" i="16" s="1"/>
  <c r="L2256" i="16"/>
  <c r="K2256" i="16" s="1"/>
  <c r="L2257" i="16"/>
  <c r="K2257" i="16" s="1"/>
  <c r="L2258" i="16"/>
  <c r="K2258" i="16" s="1"/>
  <c r="L2259" i="16"/>
  <c r="K2259" i="16" s="1"/>
  <c r="H2259" i="16" s="1"/>
  <c r="L2260" i="16"/>
  <c r="K2260" i="16" s="1"/>
  <c r="L2261" i="16"/>
  <c r="K2261" i="16" s="1"/>
  <c r="L2262" i="16"/>
  <c r="K2262" i="16" s="1"/>
  <c r="L2263" i="16"/>
  <c r="K2263" i="16" s="1"/>
  <c r="L2264" i="16"/>
  <c r="K2264" i="16" s="1"/>
  <c r="L2265" i="16"/>
  <c r="K2265" i="16" s="1"/>
  <c r="L2266" i="16"/>
  <c r="K2266" i="16" s="1"/>
  <c r="L2267" i="16"/>
  <c r="K2267" i="16" s="1"/>
  <c r="H2267" i="16" s="1"/>
  <c r="L2268" i="16"/>
  <c r="K2268" i="16" s="1"/>
  <c r="L2269" i="16"/>
  <c r="K2269" i="16" s="1"/>
  <c r="L2270" i="16"/>
  <c r="K2270" i="16" s="1"/>
  <c r="L2271" i="16"/>
  <c r="K2271" i="16" s="1"/>
  <c r="L2272" i="16"/>
  <c r="K2272" i="16" s="1"/>
  <c r="L2273" i="16"/>
  <c r="K2273" i="16" s="1"/>
  <c r="L2274" i="16"/>
  <c r="K2274" i="16" s="1"/>
  <c r="L2275" i="16"/>
  <c r="K2275" i="16" s="1"/>
  <c r="H2275" i="16" s="1"/>
  <c r="L2276" i="16"/>
  <c r="K2276" i="16" s="1"/>
  <c r="L2277" i="16"/>
  <c r="K2277" i="16" s="1"/>
  <c r="L2278" i="16"/>
  <c r="K2278" i="16" s="1"/>
  <c r="L2279" i="16"/>
  <c r="K2279" i="16" s="1"/>
  <c r="H2279" i="16" s="1"/>
  <c r="L2280" i="16"/>
  <c r="K2280" i="16" s="1"/>
  <c r="L2281" i="16"/>
  <c r="K2281" i="16" s="1"/>
  <c r="L2282" i="16"/>
  <c r="K2282" i="16" s="1"/>
  <c r="L2283" i="16"/>
  <c r="K2283" i="16" s="1"/>
  <c r="H2283" i="16" s="1"/>
  <c r="L2284" i="16"/>
  <c r="K2284" i="16" s="1"/>
  <c r="L2285" i="16"/>
  <c r="K2285" i="16" s="1"/>
  <c r="L2286" i="16"/>
  <c r="K2286" i="16" s="1"/>
  <c r="L2287" i="16"/>
  <c r="K2287" i="16" s="1"/>
  <c r="L2288" i="16"/>
  <c r="K2288" i="16" s="1"/>
  <c r="L2289" i="16"/>
  <c r="K2289" i="16" s="1"/>
  <c r="L2290" i="16"/>
  <c r="K2290" i="16" s="1"/>
  <c r="L2291" i="16"/>
  <c r="K2291" i="16" s="1"/>
  <c r="H2291" i="16" s="1"/>
  <c r="L2292" i="16"/>
  <c r="K2292" i="16" s="1"/>
  <c r="L2293" i="16"/>
  <c r="K2293" i="16" s="1"/>
  <c r="L2294" i="16"/>
  <c r="K2294" i="16" s="1"/>
  <c r="L2295" i="16"/>
  <c r="K2295" i="16" s="1"/>
  <c r="L2296" i="16"/>
  <c r="K2296" i="16" s="1"/>
  <c r="L2297" i="16"/>
  <c r="K2297" i="16" s="1"/>
  <c r="L2298" i="16"/>
  <c r="K2298" i="16" s="1"/>
  <c r="L2299" i="16"/>
  <c r="K2299" i="16" s="1"/>
  <c r="H2299" i="16" s="1"/>
  <c r="L2300" i="16"/>
  <c r="K2300" i="16" s="1"/>
  <c r="L2301" i="16"/>
  <c r="K2301" i="16" s="1"/>
  <c r="L2302" i="16"/>
  <c r="K2302" i="16" s="1"/>
  <c r="L2303" i="16"/>
  <c r="K2303" i="16" s="1"/>
  <c r="H2303" i="16" s="1"/>
  <c r="L2304" i="16"/>
  <c r="K2304" i="16" s="1"/>
  <c r="L2305" i="16"/>
  <c r="K2305" i="16" s="1"/>
  <c r="L2306" i="16"/>
  <c r="K2306" i="16" s="1"/>
  <c r="L2307" i="16"/>
  <c r="K2307" i="16" s="1"/>
  <c r="H2307" i="16" s="1"/>
  <c r="L2308" i="16"/>
  <c r="K2308" i="16" s="1"/>
  <c r="L2309" i="16"/>
  <c r="K2309" i="16" s="1"/>
  <c r="L2310" i="16"/>
  <c r="K2310" i="16" s="1"/>
  <c r="L2311" i="16"/>
  <c r="K2311" i="16" s="1"/>
  <c r="L2312" i="16"/>
  <c r="K2312" i="16" s="1"/>
  <c r="L2313" i="16"/>
  <c r="K2313" i="16" s="1"/>
  <c r="L2314" i="16"/>
  <c r="K2314" i="16" s="1"/>
  <c r="L2315" i="16"/>
  <c r="K2315" i="16" s="1"/>
  <c r="H2315" i="16" s="1"/>
  <c r="L2316" i="16"/>
  <c r="K2316" i="16" s="1"/>
  <c r="L2317" i="16"/>
  <c r="K2317" i="16" s="1"/>
  <c r="L2318" i="16"/>
  <c r="K2318" i="16" s="1"/>
  <c r="L2319" i="16"/>
  <c r="K2319" i="16" s="1"/>
  <c r="L2320" i="16"/>
  <c r="K2320" i="16" s="1"/>
  <c r="L2321" i="16"/>
  <c r="K2321" i="16" s="1"/>
  <c r="L2322" i="16"/>
  <c r="K2322" i="16" s="1"/>
  <c r="L2323" i="16"/>
  <c r="K2323" i="16" s="1"/>
  <c r="H2323" i="16" s="1"/>
  <c r="L2324" i="16"/>
  <c r="K2324" i="16" s="1"/>
  <c r="L2325" i="16"/>
  <c r="K2325" i="16" s="1"/>
  <c r="L2326" i="16"/>
  <c r="K2326" i="16" s="1"/>
  <c r="L2327" i="16"/>
  <c r="K2327" i="16" s="1"/>
  <c r="H2327" i="16" s="1"/>
  <c r="L2328" i="16"/>
  <c r="K2328" i="16" s="1"/>
  <c r="L2329" i="16"/>
  <c r="K2329" i="16" s="1"/>
  <c r="L2330" i="16"/>
  <c r="K2330" i="16" s="1"/>
  <c r="L2331" i="16"/>
  <c r="K2331" i="16" s="1"/>
  <c r="H2331" i="16" s="1"/>
  <c r="L2332" i="16"/>
  <c r="K2332" i="16" s="1"/>
  <c r="L2333" i="16"/>
  <c r="K2333" i="16" s="1"/>
  <c r="L2334" i="16"/>
  <c r="K2334" i="16" s="1"/>
  <c r="L2335" i="16"/>
  <c r="K2335" i="16" s="1"/>
  <c r="L2336" i="16"/>
  <c r="K2336" i="16" s="1"/>
  <c r="L2337" i="16"/>
  <c r="K2337" i="16" s="1"/>
  <c r="L2338" i="16"/>
  <c r="K2338" i="16" s="1"/>
  <c r="L2339" i="16"/>
  <c r="K2339" i="16" s="1"/>
  <c r="H2339" i="16" s="1"/>
  <c r="L2340" i="16"/>
  <c r="K2340" i="16" s="1"/>
  <c r="L2341" i="16"/>
  <c r="K2341" i="16" s="1"/>
  <c r="L2342" i="16"/>
  <c r="K2342" i="16" s="1"/>
  <c r="L2343" i="16"/>
  <c r="K2343" i="16" s="1"/>
  <c r="L2344" i="16"/>
  <c r="K2344" i="16" s="1"/>
  <c r="L2345" i="16"/>
  <c r="K2345" i="16" s="1"/>
  <c r="L2346" i="16"/>
  <c r="K2346" i="16" s="1"/>
  <c r="L2347" i="16"/>
  <c r="K2347" i="16" s="1"/>
  <c r="H2347" i="16" s="1"/>
  <c r="L2348" i="16"/>
  <c r="K2348" i="16" s="1"/>
  <c r="L2349" i="16"/>
  <c r="K2349" i="16" s="1"/>
  <c r="L2350" i="16"/>
  <c r="K2350" i="16" s="1"/>
  <c r="L2351" i="16"/>
  <c r="K2351" i="16" s="1"/>
  <c r="H2351" i="16" s="1"/>
  <c r="L2352" i="16"/>
  <c r="K2352" i="16" s="1"/>
  <c r="L2353" i="16"/>
  <c r="K2353" i="16" s="1"/>
  <c r="L2354" i="16"/>
  <c r="K2354" i="16" s="1"/>
  <c r="L2355" i="16"/>
  <c r="K2355" i="16" s="1"/>
  <c r="H2355" i="16" s="1"/>
  <c r="L2356" i="16"/>
  <c r="K2356" i="16" s="1"/>
  <c r="L2357" i="16"/>
  <c r="K2357" i="16" s="1"/>
  <c r="L2358" i="16"/>
  <c r="K2358" i="16" s="1"/>
  <c r="L2359" i="16"/>
  <c r="K2359" i="16" s="1"/>
  <c r="L2360" i="16"/>
  <c r="K2360" i="16" s="1"/>
  <c r="L2361" i="16"/>
  <c r="K2361" i="16" s="1"/>
  <c r="L2362" i="16"/>
  <c r="K2362" i="16" s="1"/>
  <c r="L2363" i="16"/>
  <c r="K2363" i="16" s="1"/>
  <c r="H2363" i="16" s="1"/>
  <c r="L2364" i="16"/>
  <c r="K2364" i="16" s="1"/>
  <c r="L2365" i="16"/>
  <c r="K2365" i="16" s="1"/>
  <c r="L2366" i="16"/>
  <c r="K2366" i="16" s="1"/>
  <c r="L2367" i="16"/>
  <c r="K2367" i="16" s="1"/>
  <c r="L2368" i="16"/>
  <c r="K2368" i="16" s="1"/>
  <c r="L2369" i="16"/>
  <c r="K2369" i="16" s="1"/>
  <c r="L2370" i="16"/>
  <c r="K2370" i="16" s="1"/>
  <c r="L2371" i="16"/>
  <c r="K2371" i="16" s="1"/>
  <c r="H2371" i="16" s="1"/>
  <c r="L2372" i="16"/>
  <c r="K2372" i="16" s="1"/>
  <c r="L2373" i="16"/>
  <c r="K2373" i="16" s="1"/>
  <c r="L2374" i="16"/>
  <c r="K2374" i="16" s="1"/>
  <c r="L2375" i="16"/>
  <c r="K2375" i="16" s="1"/>
  <c r="H2375" i="16" s="1"/>
  <c r="L2376" i="16"/>
  <c r="K2376" i="16" s="1"/>
  <c r="L2377" i="16"/>
  <c r="K2377" i="16" s="1"/>
  <c r="L2378" i="16"/>
  <c r="K2378" i="16" s="1"/>
  <c r="L2379" i="16"/>
  <c r="K2379" i="16" s="1"/>
  <c r="H2379" i="16" s="1"/>
  <c r="L2380" i="16"/>
  <c r="K2380" i="16" s="1"/>
  <c r="L2381" i="16"/>
  <c r="K2381" i="16" s="1"/>
  <c r="L2382" i="16"/>
  <c r="K2382" i="16" s="1"/>
  <c r="L2383" i="16"/>
  <c r="K2383" i="16" s="1"/>
  <c r="L2384" i="16"/>
  <c r="K2384" i="16" s="1"/>
  <c r="L2385" i="16"/>
  <c r="K2385" i="16" s="1"/>
  <c r="L2386" i="16"/>
  <c r="K2386" i="16" s="1"/>
  <c r="L2387" i="16"/>
  <c r="K2387" i="16" s="1"/>
  <c r="H2387" i="16" s="1"/>
  <c r="L2388" i="16"/>
  <c r="K2388" i="16" s="1"/>
  <c r="L2389" i="16"/>
  <c r="K2389" i="16" s="1"/>
  <c r="L2390" i="16"/>
  <c r="K2390" i="16" s="1"/>
  <c r="L2391" i="16"/>
  <c r="K2391" i="16" s="1"/>
  <c r="L2392" i="16"/>
  <c r="K2392" i="16" s="1"/>
  <c r="L2393" i="16"/>
  <c r="K2393" i="16" s="1"/>
  <c r="L2394" i="16"/>
  <c r="K2394" i="16" s="1"/>
  <c r="L2395" i="16"/>
  <c r="K2395" i="16" s="1"/>
  <c r="H2395" i="16" s="1"/>
  <c r="L2396" i="16"/>
  <c r="K2396" i="16" s="1"/>
  <c r="L2397" i="16"/>
  <c r="K2397" i="16" s="1"/>
  <c r="L2398" i="16"/>
  <c r="K2398" i="16" s="1"/>
  <c r="L2399" i="16"/>
  <c r="K2399" i="16" s="1"/>
  <c r="H2399" i="16" s="1"/>
  <c r="L2400" i="16"/>
  <c r="K2400" i="16" s="1"/>
  <c r="L2401" i="16"/>
  <c r="K2401" i="16" s="1"/>
  <c r="L2402" i="16"/>
  <c r="K2402" i="16" s="1"/>
  <c r="L2403" i="16"/>
  <c r="K2403" i="16" s="1"/>
  <c r="H2403" i="16" s="1"/>
  <c r="L2404" i="16"/>
  <c r="K2404" i="16" s="1"/>
  <c r="L2405" i="16"/>
  <c r="K2405" i="16" s="1"/>
  <c r="L2406" i="16"/>
  <c r="K2406" i="16" s="1"/>
  <c r="L2407" i="16"/>
  <c r="K2407" i="16" s="1"/>
  <c r="L2408" i="16"/>
  <c r="K2408" i="16" s="1"/>
  <c r="L2409" i="16"/>
  <c r="K2409" i="16" s="1"/>
  <c r="L2410" i="16"/>
  <c r="K2410" i="16" s="1"/>
  <c r="L2411" i="16"/>
  <c r="K2411" i="16" s="1"/>
  <c r="H2411" i="16" s="1"/>
  <c r="L2412" i="16"/>
  <c r="K2412" i="16" s="1"/>
  <c r="L2413" i="16"/>
  <c r="K2413" i="16" s="1"/>
  <c r="L2414" i="16"/>
  <c r="K2414" i="16" s="1"/>
  <c r="L2415" i="16"/>
  <c r="K2415" i="16" s="1"/>
  <c r="L2416" i="16"/>
  <c r="K2416" i="16" s="1"/>
  <c r="L2417" i="16"/>
  <c r="K2417" i="16" s="1"/>
  <c r="L2418" i="16"/>
  <c r="K2418" i="16" s="1"/>
  <c r="L2419" i="16"/>
  <c r="K2419" i="16" s="1"/>
  <c r="H2419" i="16" s="1"/>
  <c r="L2420" i="16"/>
  <c r="K2420" i="16" s="1"/>
  <c r="L2421" i="16"/>
  <c r="K2421" i="16" s="1"/>
  <c r="L2422" i="16"/>
  <c r="K2422" i="16" s="1"/>
  <c r="L2423" i="16"/>
  <c r="K2423" i="16" s="1"/>
  <c r="H2423" i="16" s="1"/>
  <c r="L2424" i="16"/>
  <c r="K2424" i="16" s="1"/>
  <c r="L2425" i="16"/>
  <c r="K2425" i="16" s="1"/>
  <c r="L2426" i="16"/>
  <c r="K2426" i="16" s="1"/>
  <c r="L2427" i="16"/>
  <c r="K2427" i="16" s="1"/>
  <c r="H2427" i="16" s="1"/>
  <c r="L2428" i="16"/>
  <c r="K2428" i="16" s="1"/>
  <c r="L2429" i="16"/>
  <c r="K2429" i="16" s="1"/>
  <c r="L2430" i="16"/>
  <c r="K2430" i="16" s="1"/>
  <c r="L2431" i="16"/>
  <c r="K2431" i="16" s="1"/>
  <c r="L2432" i="16"/>
  <c r="K2432" i="16" s="1"/>
  <c r="L2433" i="16"/>
  <c r="K2433" i="16" s="1"/>
  <c r="L2434" i="16"/>
  <c r="K2434" i="16" s="1"/>
  <c r="L2435" i="16"/>
  <c r="K2435" i="16" s="1"/>
  <c r="H2435" i="16" s="1"/>
  <c r="L2436" i="16"/>
  <c r="K2436" i="16" s="1"/>
  <c r="L2437" i="16"/>
  <c r="K2437" i="16" s="1"/>
  <c r="L2438" i="16"/>
  <c r="K2438" i="16" s="1"/>
  <c r="L2439" i="16"/>
  <c r="K2439" i="16" s="1"/>
  <c r="L2440" i="16"/>
  <c r="K2440" i="16" s="1"/>
  <c r="L2441" i="16"/>
  <c r="K2441" i="16" s="1"/>
  <c r="L2442" i="16"/>
  <c r="K2442" i="16" s="1"/>
  <c r="L2443" i="16"/>
  <c r="K2443" i="16" s="1"/>
  <c r="H2443" i="16" s="1"/>
  <c r="L2444" i="16"/>
  <c r="K2444" i="16" s="1"/>
  <c r="L2445" i="16"/>
  <c r="K2445" i="16" s="1"/>
  <c r="L2446" i="16"/>
  <c r="K2446" i="16" s="1"/>
  <c r="L2447" i="16"/>
  <c r="K2447" i="16" s="1"/>
  <c r="H2447" i="16" s="1"/>
  <c r="L2448" i="16"/>
  <c r="K2448" i="16" s="1"/>
  <c r="L2449" i="16"/>
  <c r="K2449" i="16" s="1"/>
  <c r="L2450" i="16"/>
  <c r="K2450" i="16" s="1"/>
  <c r="L2451" i="16"/>
  <c r="K2451" i="16" s="1"/>
  <c r="H2451" i="16" s="1"/>
  <c r="L2452" i="16"/>
  <c r="K2452" i="16" s="1"/>
  <c r="L2453" i="16"/>
  <c r="K2453" i="16" s="1"/>
  <c r="L2454" i="16"/>
  <c r="K2454" i="16" s="1"/>
  <c r="L2455" i="16"/>
  <c r="K2455" i="16" s="1"/>
  <c r="L2456" i="16"/>
  <c r="K2456" i="16" s="1"/>
  <c r="L2457" i="16"/>
  <c r="K2457" i="16" s="1"/>
  <c r="L2458" i="16"/>
  <c r="K2458" i="16" s="1"/>
  <c r="L2459" i="16"/>
  <c r="K2459" i="16" s="1"/>
  <c r="H2459" i="16" s="1"/>
  <c r="L2460" i="16"/>
  <c r="K2460" i="16" s="1"/>
  <c r="L2461" i="16"/>
  <c r="K2461" i="16" s="1"/>
  <c r="L2462" i="16"/>
  <c r="K2462" i="16" s="1"/>
  <c r="L2463" i="16"/>
  <c r="K2463" i="16" s="1"/>
  <c r="L2464" i="16"/>
  <c r="K2464" i="16" s="1"/>
  <c r="L2465" i="16"/>
  <c r="K2465" i="16" s="1"/>
  <c r="L2466" i="16"/>
  <c r="K2466" i="16" s="1"/>
  <c r="L2467" i="16"/>
  <c r="K2467" i="16" s="1"/>
  <c r="H2467" i="16" s="1"/>
  <c r="L2468" i="16"/>
  <c r="K2468" i="16" s="1"/>
  <c r="L2469" i="16"/>
  <c r="K2469" i="16" s="1"/>
  <c r="L2470" i="16"/>
  <c r="K2470" i="16" s="1"/>
  <c r="L2471" i="16"/>
  <c r="K2471" i="16" s="1"/>
  <c r="H2471" i="16" s="1"/>
  <c r="L2472" i="16"/>
  <c r="K2472" i="16" s="1"/>
  <c r="L2473" i="16"/>
  <c r="K2473" i="16" s="1"/>
  <c r="L2474" i="16"/>
  <c r="K2474" i="16" s="1"/>
  <c r="L2475" i="16"/>
  <c r="K2475" i="16" s="1"/>
  <c r="H2475" i="16" s="1"/>
  <c r="L2476" i="16"/>
  <c r="K2476" i="16" s="1"/>
  <c r="L2477" i="16"/>
  <c r="K2477" i="16" s="1"/>
  <c r="L2478" i="16"/>
  <c r="K2478" i="16" s="1"/>
  <c r="L2479" i="16"/>
  <c r="K2479" i="16" s="1"/>
  <c r="L2480" i="16"/>
  <c r="K2480" i="16" s="1"/>
  <c r="L2481" i="16"/>
  <c r="K2481" i="16" s="1"/>
  <c r="L2482" i="16"/>
  <c r="K2482" i="16" s="1"/>
  <c r="L2483" i="16"/>
  <c r="K2483" i="16" s="1"/>
  <c r="H2483" i="16" s="1"/>
  <c r="L2484" i="16"/>
  <c r="K2484" i="16" s="1"/>
  <c r="L2485" i="16"/>
  <c r="K2485" i="16" s="1"/>
  <c r="L2486" i="16"/>
  <c r="K2486" i="16" s="1"/>
  <c r="L2487" i="16"/>
  <c r="K2487" i="16" s="1"/>
  <c r="L2488" i="16"/>
  <c r="K2488" i="16" s="1"/>
  <c r="L2489" i="16"/>
  <c r="K2489" i="16" s="1"/>
  <c r="L2490" i="16"/>
  <c r="K2490" i="16" s="1"/>
  <c r="L2491" i="16"/>
  <c r="K2491" i="16" s="1"/>
  <c r="H2491" i="16" s="1"/>
  <c r="L2492" i="16"/>
  <c r="K2492" i="16" s="1"/>
  <c r="L2493" i="16"/>
  <c r="K2493" i="16" s="1"/>
  <c r="L2494" i="16"/>
  <c r="K2494" i="16" s="1"/>
  <c r="L2495" i="16"/>
  <c r="K2495" i="16" s="1"/>
  <c r="H2495" i="16" s="1"/>
  <c r="L2496" i="16"/>
  <c r="K2496" i="16" s="1"/>
  <c r="L2497" i="16"/>
  <c r="K2497" i="16" s="1"/>
  <c r="L2498" i="16"/>
  <c r="K2498" i="16" s="1"/>
  <c r="L2499" i="16"/>
  <c r="K2499" i="16" s="1"/>
  <c r="H2499" i="16" s="1"/>
  <c r="L2500" i="16"/>
  <c r="K2500" i="16" s="1"/>
  <c r="L2501" i="16"/>
  <c r="K2501" i="16" s="1"/>
  <c r="L2502" i="16"/>
  <c r="K2502" i="16" s="1"/>
  <c r="L2503" i="16"/>
  <c r="K2503" i="16" s="1"/>
  <c r="L2504" i="16"/>
  <c r="K2504" i="16" s="1"/>
  <c r="L2505" i="16"/>
  <c r="K2505" i="16" s="1"/>
  <c r="L2506" i="16"/>
  <c r="K2506" i="16" s="1"/>
  <c r="L2507" i="16"/>
  <c r="K2507" i="16" s="1"/>
  <c r="H2507" i="16" s="1"/>
  <c r="L2508" i="16"/>
  <c r="K2508" i="16" s="1"/>
  <c r="L2509" i="16"/>
  <c r="K2509" i="16" s="1"/>
  <c r="L2510" i="16"/>
  <c r="K2510" i="16" s="1"/>
  <c r="L2511" i="16"/>
  <c r="K2511" i="16" s="1"/>
  <c r="L2512" i="16"/>
  <c r="K2512" i="16" s="1"/>
  <c r="L2513" i="16"/>
  <c r="K2513" i="16" s="1"/>
  <c r="L2514" i="16"/>
  <c r="K2514" i="16" s="1"/>
  <c r="L2515" i="16"/>
  <c r="K2515" i="16" s="1"/>
  <c r="H2515" i="16" s="1"/>
  <c r="L2516" i="16"/>
  <c r="K2516" i="16" s="1"/>
  <c r="L2517" i="16"/>
  <c r="K2517" i="16" s="1"/>
  <c r="L2518" i="16"/>
  <c r="K2518" i="16" s="1"/>
  <c r="L2519" i="16"/>
  <c r="K2519" i="16" s="1"/>
  <c r="H2519" i="16" s="1"/>
  <c r="L2520" i="16"/>
  <c r="K2520" i="16" s="1"/>
  <c r="L2521" i="16"/>
  <c r="K2521" i="16" s="1"/>
  <c r="L2522" i="16"/>
  <c r="K2522" i="16" s="1"/>
  <c r="L2523" i="16"/>
  <c r="K2523" i="16" s="1"/>
  <c r="H2523" i="16" s="1"/>
  <c r="L2524" i="16"/>
  <c r="K2524" i="16" s="1"/>
  <c r="L2525" i="16"/>
  <c r="K2525" i="16" s="1"/>
  <c r="L2526" i="16"/>
  <c r="K2526" i="16" s="1"/>
  <c r="L2527" i="16"/>
  <c r="K2527" i="16" s="1"/>
  <c r="L2528" i="16"/>
  <c r="K2528" i="16" s="1"/>
  <c r="L2529" i="16"/>
  <c r="K2529" i="16" s="1"/>
  <c r="L2530" i="16"/>
  <c r="K2530" i="16" s="1"/>
  <c r="L2531" i="16"/>
  <c r="K2531" i="16" s="1"/>
  <c r="H2531" i="16" s="1"/>
  <c r="L2532" i="16"/>
  <c r="K2532" i="16" s="1"/>
  <c r="L2533" i="16"/>
  <c r="K2533" i="16" s="1"/>
  <c r="L2534" i="16"/>
  <c r="K2534" i="16" s="1"/>
  <c r="L2535" i="16"/>
  <c r="K2535" i="16" s="1"/>
  <c r="L2536" i="16"/>
  <c r="K2536" i="16" s="1"/>
  <c r="L2537" i="16"/>
  <c r="K2537" i="16" s="1"/>
  <c r="L2538" i="16"/>
  <c r="K2538" i="16" s="1"/>
  <c r="L2539" i="16"/>
  <c r="K2539" i="16" s="1"/>
  <c r="H2539" i="16" s="1"/>
  <c r="L2540" i="16"/>
  <c r="K2540" i="16" s="1"/>
  <c r="L2541" i="16"/>
  <c r="K2541" i="16" s="1"/>
  <c r="L2542" i="16"/>
  <c r="K2542" i="16" s="1"/>
  <c r="L2543" i="16"/>
  <c r="K2543" i="16" s="1"/>
  <c r="H2543" i="16" s="1"/>
  <c r="L2544" i="16"/>
  <c r="K2544" i="16" s="1"/>
  <c r="L2545" i="16"/>
  <c r="K2545" i="16" s="1"/>
  <c r="L2546" i="16"/>
  <c r="K2546" i="16" s="1"/>
  <c r="L2547" i="16"/>
  <c r="K2547" i="16" s="1"/>
  <c r="H2547" i="16" s="1"/>
  <c r="L2548" i="16"/>
  <c r="K2548" i="16" s="1"/>
  <c r="L2549" i="16"/>
  <c r="K2549" i="16" s="1"/>
  <c r="L2550" i="16"/>
  <c r="K2550" i="16" s="1"/>
  <c r="L2551" i="16"/>
  <c r="K2551" i="16" s="1"/>
  <c r="L2552" i="16"/>
  <c r="K2552" i="16" s="1"/>
  <c r="L2553" i="16"/>
  <c r="K2553" i="16" s="1"/>
  <c r="L2554" i="16"/>
  <c r="K2554" i="16" s="1"/>
  <c r="L2555" i="16"/>
  <c r="K2555" i="16" s="1"/>
  <c r="H2555" i="16" s="1"/>
  <c r="L2556" i="16"/>
  <c r="K2556" i="16" s="1"/>
  <c r="L2557" i="16"/>
  <c r="K2557" i="16" s="1"/>
  <c r="L2558" i="16"/>
  <c r="K2558" i="16" s="1"/>
  <c r="L2559" i="16"/>
  <c r="K2559" i="16" s="1"/>
  <c r="L2560" i="16"/>
  <c r="K2560" i="16" s="1"/>
  <c r="L2561" i="16"/>
  <c r="K2561" i="16" s="1"/>
  <c r="L2562" i="16"/>
  <c r="K2562" i="16" s="1"/>
  <c r="L2563" i="16"/>
  <c r="K2563" i="16" s="1"/>
  <c r="H2563" i="16" s="1"/>
  <c r="L2564" i="16"/>
  <c r="K2564" i="16" s="1"/>
  <c r="L2565" i="16"/>
  <c r="K2565" i="16" s="1"/>
  <c r="L2566" i="16"/>
  <c r="K2566" i="16" s="1"/>
  <c r="L2567" i="16"/>
  <c r="K2567" i="16" s="1"/>
  <c r="H2567" i="16" s="1"/>
  <c r="L2568" i="16"/>
  <c r="K2568" i="16" s="1"/>
  <c r="L2569" i="16"/>
  <c r="K2569" i="16" s="1"/>
  <c r="L2570" i="16"/>
  <c r="K2570" i="16" s="1"/>
  <c r="L2571" i="16"/>
  <c r="K2571" i="16" s="1"/>
  <c r="H2571" i="16" s="1"/>
  <c r="L2572" i="16"/>
  <c r="K2572" i="16" s="1"/>
  <c r="L2573" i="16"/>
  <c r="K2573" i="16" s="1"/>
  <c r="L2574" i="16"/>
  <c r="K2574" i="16" s="1"/>
  <c r="L2575" i="16"/>
  <c r="K2575" i="16" s="1"/>
  <c r="L2576" i="16"/>
  <c r="K2576" i="16" s="1"/>
  <c r="L2577" i="16"/>
  <c r="K2577" i="16" s="1"/>
  <c r="L2578" i="16"/>
  <c r="K2578" i="16" s="1"/>
  <c r="L2579" i="16"/>
  <c r="K2579" i="16" s="1"/>
  <c r="H2579" i="16" s="1"/>
  <c r="L2580" i="16"/>
  <c r="K2580" i="16" s="1"/>
  <c r="L2581" i="16"/>
  <c r="K2581" i="16" s="1"/>
  <c r="L2582" i="16"/>
  <c r="K2582" i="16" s="1"/>
  <c r="L2583" i="16"/>
  <c r="K2583" i="16" s="1"/>
  <c r="L2584" i="16"/>
  <c r="K2584" i="16" s="1"/>
  <c r="L2585" i="16"/>
  <c r="K2585" i="16" s="1"/>
  <c r="L2586" i="16"/>
  <c r="K2586" i="16" s="1"/>
  <c r="L2587" i="16"/>
  <c r="K2587" i="16" s="1"/>
  <c r="H2587" i="16" s="1"/>
  <c r="L2588" i="16"/>
  <c r="K2588" i="16" s="1"/>
  <c r="L2589" i="16"/>
  <c r="K2589" i="16" s="1"/>
  <c r="L2590" i="16"/>
  <c r="K2590" i="16" s="1"/>
  <c r="L2591" i="16"/>
  <c r="K2591" i="16" s="1"/>
  <c r="H2591" i="16" s="1"/>
  <c r="L2592" i="16"/>
  <c r="K2592" i="16" s="1"/>
  <c r="L2593" i="16"/>
  <c r="K2593" i="16" s="1"/>
  <c r="L2594" i="16"/>
  <c r="K2594" i="16" s="1"/>
  <c r="L2595" i="16"/>
  <c r="K2595" i="16" s="1"/>
  <c r="H2595" i="16" s="1"/>
  <c r="L2596" i="16"/>
  <c r="K2596" i="16" s="1"/>
  <c r="L2597" i="16"/>
  <c r="K2597" i="16" s="1"/>
  <c r="L2598" i="16"/>
  <c r="K2598" i="16" s="1"/>
  <c r="L2599" i="16"/>
  <c r="K2599" i="16" s="1"/>
  <c r="L2600" i="16"/>
  <c r="K2600" i="16" s="1"/>
  <c r="L2601" i="16"/>
  <c r="K2601" i="16" s="1"/>
  <c r="L2602" i="16"/>
  <c r="K2602" i="16" s="1"/>
  <c r="L2603" i="16"/>
  <c r="K2603" i="16" s="1"/>
  <c r="H2603" i="16" s="1"/>
  <c r="L2604" i="16"/>
  <c r="K2604" i="16" s="1"/>
  <c r="L2605" i="16"/>
  <c r="K2605" i="16" s="1"/>
  <c r="L2606" i="16"/>
  <c r="K2606" i="16" s="1"/>
  <c r="L2607" i="16"/>
  <c r="K2607" i="16" s="1"/>
  <c r="L2608" i="16"/>
  <c r="K2608" i="16" s="1"/>
  <c r="L2609" i="16"/>
  <c r="K2609" i="16" s="1"/>
  <c r="L2610" i="16"/>
  <c r="K2610" i="16" s="1"/>
  <c r="L2611" i="16"/>
  <c r="K2611" i="16" s="1"/>
  <c r="H2611" i="16" s="1"/>
  <c r="L2612" i="16"/>
  <c r="K2612" i="16" s="1"/>
  <c r="L2613" i="16"/>
  <c r="K2613" i="16" s="1"/>
  <c r="L2614" i="16"/>
  <c r="K2614" i="16" s="1"/>
  <c r="L2615" i="16"/>
  <c r="K2615" i="16" s="1"/>
  <c r="H2615" i="16" s="1"/>
  <c r="L2616" i="16"/>
  <c r="K2616" i="16" s="1"/>
  <c r="L2617" i="16"/>
  <c r="K2617" i="16" s="1"/>
  <c r="L2618" i="16"/>
  <c r="K2618" i="16" s="1"/>
  <c r="L2619" i="16"/>
  <c r="K2619" i="16" s="1"/>
  <c r="H2619" i="16" s="1"/>
  <c r="L2620" i="16"/>
  <c r="K2620" i="16" s="1"/>
  <c r="L2621" i="16"/>
  <c r="K2621" i="16" s="1"/>
  <c r="L2622" i="16"/>
  <c r="K2622" i="16" s="1"/>
  <c r="L2623" i="16"/>
  <c r="K2623" i="16" s="1"/>
  <c r="L2624" i="16"/>
  <c r="K2624" i="16" s="1"/>
  <c r="L2625" i="16"/>
  <c r="K2625" i="16" s="1"/>
  <c r="L2626" i="16"/>
  <c r="K2626" i="16" s="1"/>
  <c r="L2627" i="16"/>
  <c r="K2627" i="16" s="1"/>
  <c r="H2627" i="16" s="1"/>
  <c r="L2628" i="16"/>
  <c r="K2628" i="16" s="1"/>
  <c r="L2629" i="16"/>
  <c r="K2629" i="16" s="1"/>
  <c r="L2630" i="16"/>
  <c r="K2630" i="16" s="1"/>
  <c r="L2631" i="16"/>
  <c r="K2631" i="16" s="1"/>
  <c r="L2632" i="16"/>
  <c r="K2632" i="16" s="1"/>
  <c r="L2633" i="16"/>
  <c r="K2633" i="16" s="1"/>
  <c r="L2634" i="16"/>
  <c r="K2634" i="16" s="1"/>
  <c r="L2635" i="16"/>
  <c r="K2635" i="16" s="1"/>
  <c r="H2635" i="16" s="1"/>
  <c r="L2636" i="16"/>
  <c r="K2636" i="16" s="1"/>
  <c r="L2637" i="16"/>
  <c r="K2637" i="16" s="1"/>
  <c r="L2638" i="16"/>
  <c r="K2638" i="16" s="1"/>
  <c r="L2639" i="16"/>
  <c r="K2639" i="16" s="1"/>
  <c r="H2639" i="16" s="1"/>
  <c r="L2640" i="16"/>
  <c r="K2640" i="16" s="1"/>
  <c r="L2641" i="16"/>
  <c r="K2641" i="16" s="1"/>
  <c r="L2642" i="16"/>
  <c r="K2642" i="16" s="1"/>
  <c r="L2643" i="16"/>
  <c r="K2643" i="16" s="1"/>
  <c r="H2643" i="16" s="1"/>
  <c r="L2644" i="16"/>
  <c r="K2644" i="16" s="1"/>
  <c r="L2645" i="16"/>
  <c r="K2645" i="16" s="1"/>
  <c r="L2646" i="16"/>
  <c r="K2646" i="16" s="1"/>
  <c r="L2647" i="16"/>
  <c r="K2647" i="16" s="1"/>
  <c r="L2648" i="16"/>
  <c r="K2648" i="16" s="1"/>
  <c r="L2649" i="16"/>
  <c r="K2649" i="16" s="1"/>
  <c r="L2650" i="16"/>
  <c r="K2650" i="16" s="1"/>
  <c r="L2651" i="16"/>
  <c r="K2651" i="16" s="1"/>
  <c r="H2651" i="16" s="1"/>
  <c r="L2652" i="16"/>
  <c r="K2652" i="16" s="1"/>
  <c r="L2653" i="16"/>
  <c r="K2653" i="16" s="1"/>
  <c r="L2654" i="16"/>
  <c r="K2654" i="16" s="1"/>
  <c r="L2655" i="16"/>
  <c r="K2655" i="16" s="1"/>
  <c r="L2656" i="16"/>
  <c r="K2656" i="16" s="1"/>
  <c r="L2657" i="16"/>
  <c r="K2657" i="16" s="1"/>
  <c r="L2658" i="16"/>
  <c r="K2658" i="16" s="1"/>
  <c r="L2659" i="16"/>
  <c r="K2659" i="16" s="1"/>
  <c r="H2659" i="16" s="1"/>
  <c r="L2660" i="16"/>
  <c r="K2660" i="16" s="1"/>
  <c r="L2661" i="16"/>
  <c r="K2661" i="16" s="1"/>
  <c r="L2662" i="16"/>
  <c r="K2662" i="16" s="1"/>
  <c r="L2663" i="16"/>
  <c r="K2663" i="16" s="1"/>
  <c r="H2663" i="16" s="1"/>
  <c r="L2664" i="16"/>
  <c r="K2664" i="16" s="1"/>
  <c r="L2665" i="16"/>
  <c r="K2665" i="16" s="1"/>
  <c r="L2666" i="16"/>
  <c r="K2666" i="16" s="1"/>
  <c r="L2667" i="16"/>
  <c r="K2667" i="16" s="1"/>
  <c r="H2667" i="16" s="1"/>
  <c r="L2668" i="16"/>
  <c r="K2668" i="16" s="1"/>
  <c r="L2669" i="16"/>
  <c r="K2669" i="16" s="1"/>
  <c r="L2670" i="16"/>
  <c r="K2670" i="16" s="1"/>
  <c r="L2671" i="16"/>
  <c r="K2671" i="16" s="1"/>
  <c r="L2672" i="16"/>
  <c r="K2672" i="16" s="1"/>
  <c r="L2673" i="16"/>
  <c r="K2673" i="16" s="1"/>
  <c r="L2674" i="16"/>
  <c r="K2674" i="16" s="1"/>
  <c r="L2675" i="16"/>
  <c r="K2675" i="16" s="1"/>
  <c r="H2675" i="16" s="1"/>
  <c r="L2676" i="16"/>
  <c r="K2676" i="16" s="1"/>
  <c r="L2677" i="16"/>
  <c r="K2677" i="16" s="1"/>
  <c r="L2678" i="16"/>
  <c r="K2678" i="16" s="1"/>
  <c r="L2679" i="16"/>
  <c r="K2679" i="16" s="1"/>
  <c r="L2680" i="16"/>
  <c r="K2680" i="16" s="1"/>
  <c r="L2681" i="16"/>
  <c r="K2681" i="16" s="1"/>
  <c r="L2682" i="16"/>
  <c r="K2682" i="16" s="1"/>
  <c r="L2683" i="16"/>
  <c r="K2683" i="16" s="1"/>
  <c r="H2683" i="16" s="1"/>
  <c r="L2684" i="16"/>
  <c r="K2684" i="16" s="1"/>
  <c r="L2685" i="16"/>
  <c r="K2685" i="16" s="1"/>
  <c r="L2686" i="16"/>
  <c r="K2686" i="16" s="1"/>
  <c r="L2687" i="16"/>
  <c r="K2687" i="16" s="1"/>
  <c r="H2687" i="16" s="1"/>
  <c r="L2688" i="16"/>
  <c r="K2688" i="16" s="1"/>
  <c r="L2689" i="16"/>
  <c r="K2689" i="16" s="1"/>
  <c r="L2690" i="16"/>
  <c r="K2690" i="16" s="1"/>
  <c r="L2691" i="16"/>
  <c r="K2691" i="16" s="1"/>
  <c r="H2691" i="16" s="1"/>
  <c r="L2692" i="16"/>
  <c r="K2692" i="16" s="1"/>
  <c r="L2693" i="16"/>
  <c r="K2693" i="16" s="1"/>
  <c r="L2694" i="16"/>
  <c r="K2694" i="16" s="1"/>
  <c r="L2695" i="16"/>
  <c r="K2695" i="16" s="1"/>
  <c r="L2696" i="16"/>
  <c r="K2696" i="16" s="1"/>
  <c r="L2697" i="16"/>
  <c r="K2697" i="16" s="1"/>
  <c r="L2698" i="16"/>
  <c r="K2698" i="16" s="1"/>
  <c r="L2699" i="16"/>
  <c r="K2699" i="16" s="1"/>
  <c r="H2699" i="16" s="1"/>
  <c r="L2700" i="16"/>
  <c r="K2700" i="16" s="1"/>
  <c r="L2701" i="16"/>
  <c r="K2701" i="16" s="1"/>
  <c r="L2702" i="16"/>
  <c r="K2702" i="16" s="1"/>
  <c r="L2703" i="16"/>
  <c r="K2703" i="16" s="1"/>
  <c r="L2704" i="16"/>
  <c r="K2704" i="16" s="1"/>
  <c r="L2705" i="16"/>
  <c r="K2705" i="16" s="1"/>
  <c r="L2706" i="16"/>
  <c r="K2706" i="16" s="1"/>
  <c r="L2707" i="16"/>
  <c r="K2707" i="16" s="1"/>
  <c r="H2707" i="16" s="1"/>
  <c r="L2708" i="16"/>
  <c r="K2708" i="16" s="1"/>
  <c r="L2709" i="16"/>
  <c r="K2709" i="16" s="1"/>
  <c r="L2710" i="16"/>
  <c r="K2710" i="16" s="1"/>
  <c r="L2711" i="16"/>
  <c r="K2711" i="16" s="1"/>
  <c r="H2711" i="16" s="1"/>
  <c r="L2712" i="16"/>
  <c r="K2712" i="16" s="1"/>
  <c r="L2713" i="16"/>
  <c r="K2713" i="16" s="1"/>
  <c r="L2714" i="16"/>
  <c r="K2714" i="16" s="1"/>
  <c r="L2715" i="16"/>
  <c r="K2715" i="16" s="1"/>
  <c r="H2715" i="16" s="1"/>
  <c r="L2716" i="16"/>
  <c r="K2716" i="16" s="1"/>
  <c r="L2717" i="16"/>
  <c r="K2717" i="16" s="1"/>
  <c r="L2718" i="16"/>
  <c r="K2718" i="16" s="1"/>
  <c r="L2719" i="16"/>
  <c r="K2719" i="16" s="1"/>
  <c r="L2720" i="16"/>
  <c r="K2720" i="16" s="1"/>
  <c r="L2721" i="16"/>
  <c r="K2721" i="16" s="1"/>
  <c r="L2722" i="16"/>
  <c r="K2722" i="16" s="1"/>
  <c r="L2723" i="16"/>
  <c r="K2723" i="16" s="1"/>
  <c r="H2723" i="16" s="1"/>
  <c r="L2724" i="16"/>
  <c r="K2724" i="16" s="1"/>
  <c r="L2725" i="16"/>
  <c r="K2725" i="16" s="1"/>
  <c r="L2726" i="16"/>
  <c r="K2726" i="16" s="1"/>
  <c r="L2727" i="16"/>
  <c r="K2727" i="16" s="1"/>
  <c r="L2728" i="16"/>
  <c r="K2728" i="16" s="1"/>
  <c r="L2729" i="16"/>
  <c r="K2729" i="16" s="1"/>
  <c r="L2730" i="16"/>
  <c r="K2730" i="16" s="1"/>
  <c r="L2731" i="16"/>
  <c r="K2731" i="16" s="1"/>
  <c r="H2731" i="16" s="1"/>
  <c r="L2732" i="16"/>
  <c r="K2732" i="16" s="1"/>
  <c r="L2733" i="16"/>
  <c r="K2733" i="16" s="1"/>
  <c r="L2734" i="16"/>
  <c r="K2734" i="16" s="1"/>
  <c r="L2735" i="16"/>
  <c r="K2735" i="16" s="1"/>
  <c r="H2735" i="16" s="1"/>
  <c r="L2736" i="16"/>
  <c r="K2736" i="16" s="1"/>
  <c r="L2737" i="16"/>
  <c r="K2737" i="16" s="1"/>
  <c r="L2738" i="16"/>
  <c r="K2738" i="16" s="1"/>
  <c r="L2739" i="16"/>
  <c r="K2739" i="16" s="1"/>
  <c r="H2739" i="16" s="1"/>
  <c r="L2740" i="16"/>
  <c r="K2740" i="16" s="1"/>
  <c r="L2741" i="16"/>
  <c r="K2741" i="16" s="1"/>
  <c r="L2742" i="16"/>
  <c r="K2742" i="16" s="1"/>
  <c r="L2743" i="16"/>
  <c r="K2743" i="16" s="1"/>
  <c r="L2744" i="16"/>
  <c r="K2744" i="16" s="1"/>
  <c r="L2745" i="16"/>
  <c r="K2745" i="16" s="1"/>
  <c r="L2746" i="16"/>
  <c r="K2746" i="16" s="1"/>
  <c r="L2747" i="16"/>
  <c r="K2747" i="16" s="1"/>
  <c r="H2747" i="16" s="1"/>
  <c r="L2748" i="16"/>
  <c r="K2748" i="16" s="1"/>
  <c r="L2749" i="16"/>
  <c r="K2749" i="16" s="1"/>
  <c r="L2750" i="16"/>
  <c r="K2750" i="16" s="1"/>
  <c r="L2751" i="16"/>
  <c r="K2751" i="16" s="1"/>
  <c r="L2752" i="16"/>
  <c r="K2752" i="16" s="1"/>
  <c r="L2753" i="16"/>
  <c r="K2753" i="16" s="1"/>
  <c r="L2754" i="16"/>
  <c r="K2754" i="16" s="1"/>
  <c r="L2755" i="16"/>
  <c r="K2755" i="16" s="1"/>
  <c r="H2755" i="16" s="1"/>
  <c r="L2756" i="16"/>
  <c r="K2756" i="16" s="1"/>
  <c r="L2757" i="16"/>
  <c r="K2757" i="16" s="1"/>
  <c r="L2758" i="16"/>
  <c r="K2758" i="16" s="1"/>
  <c r="L2759" i="16"/>
  <c r="K2759" i="16" s="1"/>
  <c r="H2759" i="16" s="1"/>
  <c r="L2760" i="16"/>
  <c r="K2760" i="16" s="1"/>
  <c r="L2761" i="16"/>
  <c r="K2761" i="16" s="1"/>
  <c r="L2762" i="16"/>
  <c r="K2762" i="16" s="1"/>
  <c r="L2763" i="16"/>
  <c r="K2763" i="16" s="1"/>
  <c r="H2763" i="16" s="1"/>
  <c r="L2764" i="16"/>
  <c r="K2764" i="16" s="1"/>
  <c r="L2765" i="16"/>
  <c r="K2765" i="16" s="1"/>
  <c r="L2766" i="16"/>
  <c r="K2766" i="16" s="1"/>
  <c r="L2767" i="16"/>
  <c r="K2767" i="16" s="1"/>
  <c r="L2768" i="16"/>
  <c r="K2768" i="16" s="1"/>
  <c r="L2769" i="16"/>
  <c r="K2769" i="16" s="1"/>
  <c r="L2770" i="16"/>
  <c r="K2770" i="16" s="1"/>
  <c r="L2771" i="16"/>
  <c r="K2771" i="16" s="1"/>
  <c r="H2771" i="16" s="1"/>
  <c r="L2772" i="16"/>
  <c r="K2772" i="16" s="1"/>
  <c r="L2773" i="16"/>
  <c r="K2773" i="16" s="1"/>
  <c r="L2774" i="16"/>
  <c r="K2774" i="16" s="1"/>
  <c r="L2775" i="16"/>
  <c r="K2775" i="16" s="1"/>
  <c r="L2776" i="16"/>
  <c r="K2776" i="16" s="1"/>
  <c r="L2777" i="16"/>
  <c r="K2777" i="16" s="1"/>
  <c r="L2778" i="16"/>
  <c r="K2778" i="16" s="1"/>
  <c r="L2779" i="16"/>
  <c r="K2779" i="16" s="1"/>
  <c r="H2779" i="16" s="1"/>
  <c r="L2780" i="16"/>
  <c r="K2780" i="16" s="1"/>
  <c r="L2781" i="16"/>
  <c r="K2781" i="16" s="1"/>
  <c r="L2782" i="16"/>
  <c r="K2782" i="16" s="1"/>
  <c r="L2783" i="16"/>
  <c r="K2783" i="16" s="1"/>
  <c r="H2783" i="16" s="1"/>
  <c r="L2784" i="16"/>
  <c r="K2784" i="16" s="1"/>
  <c r="L2785" i="16"/>
  <c r="K2785" i="16" s="1"/>
  <c r="L2786" i="16"/>
  <c r="K2786" i="16" s="1"/>
  <c r="L2787" i="16"/>
  <c r="K2787" i="16" s="1"/>
  <c r="H2787" i="16" s="1"/>
  <c r="L2788" i="16"/>
  <c r="K2788" i="16" s="1"/>
  <c r="L2789" i="16"/>
  <c r="K2789" i="16" s="1"/>
  <c r="L2790" i="16"/>
  <c r="K2790" i="16" s="1"/>
  <c r="L2791" i="16"/>
  <c r="K2791" i="16" s="1"/>
  <c r="L2792" i="16"/>
  <c r="K2792" i="16" s="1"/>
  <c r="L2793" i="16"/>
  <c r="K2793" i="16" s="1"/>
  <c r="L2794" i="16"/>
  <c r="K2794" i="16" s="1"/>
  <c r="L2795" i="16"/>
  <c r="K2795" i="16" s="1"/>
  <c r="H2795" i="16" s="1"/>
  <c r="L2796" i="16"/>
  <c r="K2796" i="16" s="1"/>
  <c r="L2797" i="16"/>
  <c r="K2797" i="16" s="1"/>
  <c r="L2798" i="16"/>
  <c r="K2798" i="16" s="1"/>
  <c r="L2799" i="16"/>
  <c r="K2799" i="16" s="1"/>
  <c r="L2800" i="16"/>
  <c r="K2800" i="16" s="1"/>
  <c r="L2801" i="16"/>
  <c r="K2801" i="16" s="1"/>
  <c r="L2802" i="16"/>
  <c r="K2802" i="16" s="1"/>
  <c r="L2803" i="16"/>
  <c r="K2803" i="16" s="1"/>
  <c r="H2803" i="16" s="1"/>
  <c r="L2804" i="16"/>
  <c r="K2804" i="16" s="1"/>
  <c r="L2805" i="16"/>
  <c r="K2805" i="16" s="1"/>
  <c r="L2806" i="16"/>
  <c r="K2806" i="16" s="1"/>
  <c r="L2807" i="16"/>
  <c r="K2807" i="16" s="1"/>
  <c r="H2807" i="16" s="1"/>
  <c r="L2808" i="16"/>
  <c r="K2808" i="16" s="1"/>
  <c r="L2809" i="16"/>
  <c r="K2809" i="16" s="1"/>
  <c r="L2810" i="16"/>
  <c r="K2810" i="16" s="1"/>
  <c r="L2811" i="16"/>
  <c r="K2811" i="16" s="1"/>
  <c r="H2811" i="16" s="1"/>
  <c r="L2812" i="16"/>
  <c r="K2812" i="16" s="1"/>
  <c r="L2813" i="16"/>
  <c r="K2813" i="16" s="1"/>
  <c r="L2814" i="16"/>
  <c r="K2814" i="16" s="1"/>
  <c r="L2815" i="16"/>
  <c r="K2815" i="16" s="1"/>
  <c r="L2816" i="16"/>
  <c r="K2816" i="16" s="1"/>
  <c r="L2817" i="16"/>
  <c r="K2817" i="16" s="1"/>
  <c r="L2818" i="16"/>
  <c r="K2818" i="16" s="1"/>
  <c r="L2819" i="16"/>
  <c r="K2819" i="16" s="1"/>
  <c r="H2819" i="16" s="1"/>
  <c r="L2820" i="16"/>
  <c r="K2820" i="16" s="1"/>
  <c r="L2821" i="16"/>
  <c r="K2821" i="16" s="1"/>
  <c r="L2822" i="16"/>
  <c r="K2822" i="16" s="1"/>
  <c r="L2823" i="16"/>
  <c r="K2823" i="16" s="1"/>
  <c r="L2824" i="16"/>
  <c r="K2824" i="16" s="1"/>
  <c r="L2825" i="16"/>
  <c r="K2825" i="16" s="1"/>
  <c r="L2826" i="16"/>
  <c r="K2826" i="16" s="1"/>
  <c r="L2827" i="16"/>
  <c r="K2827" i="16" s="1"/>
  <c r="H2827" i="16" s="1"/>
  <c r="L2828" i="16"/>
  <c r="K2828" i="16" s="1"/>
  <c r="L2829" i="16"/>
  <c r="K2829" i="16" s="1"/>
  <c r="L2830" i="16"/>
  <c r="K2830" i="16" s="1"/>
  <c r="L2831" i="16"/>
  <c r="K2831" i="16" s="1"/>
  <c r="H2831" i="16" s="1"/>
  <c r="L2832" i="16"/>
  <c r="K2832" i="16" s="1"/>
  <c r="L2833" i="16"/>
  <c r="K2833" i="16" s="1"/>
  <c r="L2834" i="16"/>
  <c r="K2834" i="16" s="1"/>
  <c r="L2835" i="16"/>
  <c r="K2835" i="16" s="1"/>
  <c r="H2835" i="16" s="1"/>
  <c r="L2836" i="16"/>
  <c r="K2836" i="16" s="1"/>
  <c r="L2837" i="16"/>
  <c r="K2837" i="16" s="1"/>
  <c r="L2838" i="16"/>
  <c r="K2838" i="16" s="1"/>
  <c r="L2839" i="16"/>
  <c r="K2839" i="16" s="1"/>
  <c r="L2840" i="16"/>
  <c r="K2840" i="16" s="1"/>
  <c r="L2841" i="16"/>
  <c r="K2841" i="16" s="1"/>
  <c r="L2842" i="16"/>
  <c r="K2842" i="16" s="1"/>
  <c r="L2843" i="16"/>
  <c r="K2843" i="16" s="1"/>
  <c r="H2843" i="16" s="1"/>
  <c r="L2844" i="16"/>
  <c r="K2844" i="16" s="1"/>
  <c r="L2845" i="16"/>
  <c r="K2845" i="16" s="1"/>
  <c r="L2846" i="16"/>
  <c r="K2846" i="16" s="1"/>
  <c r="L2847" i="16"/>
  <c r="K2847" i="16" s="1"/>
  <c r="L2848" i="16"/>
  <c r="K2848" i="16" s="1"/>
  <c r="L2849" i="16"/>
  <c r="K2849" i="16" s="1"/>
  <c r="L2850" i="16"/>
  <c r="K2850" i="16" s="1"/>
  <c r="L2851" i="16"/>
  <c r="K2851" i="16" s="1"/>
  <c r="H2851" i="16" s="1"/>
  <c r="L2852" i="16"/>
  <c r="K2852" i="16" s="1"/>
  <c r="L2853" i="16"/>
  <c r="K2853" i="16" s="1"/>
  <c r="L2854" i="16"/>
  <c r="K2854" i="16" s="1"/>
  <c r="L2855" i="16"/>
  <c r="K2855" i="16" s="1"/>
  <c r="H2855" i="16" s="1"/>
  <c r="L2856" i="16"/>
  <c r="K2856" i="16" s="1"/>
  <c r="L2857" i="16"/>
  <c r="K2857" i="16" s="1"/>
  <c r="L2858" i="16"/>
  <c r="K2858" i="16" s="1"/>
  <c r="L2859" i="16"/>
  <c r="K2859" i="16" s="1"/>
  <c r="H2859" i="16" s="1"/>
  <c r="L2860" i="16"/>
  <c r="K2860" i="16" s="1"/>
  <c r="L2861" i="16"/>
  <c r="K2861" i="16" s="1"/>
  <c r="L2862" i="16"/>
  <c r="K2862" i="16" s="1"/>
  <c r="L2863" i="16"/>
  <c r="K2863" i="16" s="1"/>
  <c r="L2864" i="16"/>
  <c r="K2864" i="16" s="1"/>
  <c r="L2865" i="16"/>
  <c r="K2865" i="16" s="1"/>
  <c r="L2866" i="16"/>
  <c r="K2866" i="16" s="1"/>
  <c r="L2867" i="16"/>
  <c r="K2867" i="16" s="1"/>
  <c r="H2867" i="16" s="1"/>
  <c r="L2868" i="16"/>
  <c r="K2868" i="16" s="1"/>
  <c r="L2869" i="16"/>
  <c r="K2869" i="16" s="1"/>
  <c r="L2870" i="16"/>
  <c r="K2870" i="16" s="1"/>
  <c r="L2871" i="16"/>
  <c r="K2871" i="16" s="1"/>
  <c r="L2872" i="16"/>
  <c r="K2872" i="16" s="1"/>
  <c r="L2873" i="16"/>
  <c r="K2873" i="16" s="1"/>
  <c r="L2874" i="16"/>
  <c r="K2874" i="16" s="1"/>
  <c r="L2875" i="16"/>
  <c r="K2875" i="16" s="1"/>
  <c r="H2875" i="16" s="1"/>
  <c r="L2876" i="16"/>
  <c r="K2876" i="16" s="1"/>
  <c r="L2877" i="16"/>
  <c r="K2877" i="16" s="1"/>
  <c r="L2878" i="16"/>
  <c r="K2878" i="16" s="1"/>
  <c r="L2879" i="16"/>
  <c r="K2879" i="16" s="1"/>
  <c r="H2879" i="16" s="1"/>
  <c r="L2880" i="16"/>
  <c r="K2880" i="16" s="1"/>
  <c r="L2881" i="16"/>
  <c r="K2881" i="16" s="1"/>
  <c r="L2882" i="16"/>
  <c r="K2882" i="16" s="1"/>
  <c r="L2883" i="16"/>
  <c r="K2883" i="16" s="1"/>
  <c r="H2883" i="16" s="1"/>
  <c r="L2884" i="16"/>
  <c r="K2884" i="16" s="1"/>
  <c r="L2885" i="16"/>
  <c r="K2885" i="16" s="1"/>
  <c r="L2886" i="16"/>
  <c r="K2886" i="16" s="1"/>
  <c r="L2887" i="16"/>
  <c r="K2887" i="16" s="1"/>
  <c r="L2888" i="16"/>
  <c r="K2888" i="16" s="1"/>
  <c r="L2889" i="16"/>
  <c r="K2889" i="16" s="1"/>
  <c r="L2890" i="16"/>
  <c r="K2890" i="16" s="1"/>
  <c r="L2891" i="16"/>
  <c r="K2891" i="16" s="1"/>
  <c r="H2891" i="16" s="1"/>
  <c r="L2892" i="16"/>
  <c r="K2892" i="16" s="1"/>
  <c r="L2893" i="16"/>
  <c r="K2893" i="16" s="1"/>
  <c r="L2894" i="16"/>
  <c r="K2894" i="16" s="1"/>
  <c r="L2895" i="16"/>
  <c r="K2895" i="16" s="1"/>
  <c r="L2896" i="16"/>
  <c r="K2896" i="16" s="1"/>
  <c r="L2897" i="16"/>
  <c r="K2897" i="16" s="1"/>
  <c r="L2898" i="16"/>
  <c r="K2898" i="16" s="1"/>
  <c r="L2899" i="16"/>
  <c r="K2899" i="16" s="1"/>
  <c r="H2899" i="16" s="1"/>
  <c r="L2900" i="16"/>
  <c r="K2900" i="16" s="1"/>
  <c r="L2901" i="16"/>
  <c r="K2901" i="16" s="1"/>
  <c r="L2902" i="16"/>
  <c r="K2902" i="16" s="1"/>
  <c r="L2903" i="16"/>
  <c r="K2903" i="16" s="1"/>
  <c r="H2903" i="16" s="1"/>
  <c r="L2904" i="16"/>
  <c r="K2904" i="16" s="1"/>
  <c r="L2905" i="16"/>
  <c r="K2905" i="16" s="1"/>
  <c r="L2906" i="16"/>
  <c r="K2906" i="16" s="1"/>
  <c r="L2907" i="16"/>
  <c r="K2907" i="16" s="1"/>
  <c r="H2907" i="16" s="1"/>
  <c r="L2908" i="16"/>
  <c r="K2908" i="16" s="1"/>
  <c r="L2909" i="16"/>
  <c r="K2909" i="16" s="1"/>
  <c r="L2910" i="16"/>
  <c r="K2910" i="16" s="1"/>
  <c r="L2911" i="16"/>
  <c r="K2911" i="16" s="1"/>
  <c r="L2912" i="16"/>
  <c r="K2912" i="16" s="1"/>
  <c r="L2913" i="16"/>
  <c r="K2913" i="16" s="1"/>
  <c r="L2914" i="16"/>
  <c r="K2914" i="16" s="1"/>
  <c r="L2915" i="16"/>
  <c r="K2915" i="16" s="1"/>
  <c r="H2915" i="16" s="1"/>
  <c r="L2916" i="16"/>
  <c r="K2916" i="16" s="1"/>
  <c r="L2917" i="16"/>
  <c r="K2917" i="16" s="1"/>
  <c r="L2918" i="16"/>
  <c r="K2918" i="16" s="1"/>
  <c r="L2919" i="16"/>
  <c r="K2919" i="16" s="1"/>
  <c r="L2920" i="16"/>
  <c r="K2920" i="16" s="1"/>
  <c r="L2921" i="16"/>
  <c r="K2921" i="16" s="1"/>
  <c r="L2922" i="16"/>
  <c r="K2922" i="16" s="1"/>
  <c r="L2923" i="16"/>
  <c r="K2923" i="16" s="1"/>
  <c r="H2923" i="16" s="1"/>
  <c r="L2924" i="16"/>
  <c r="K2924" i="16" s="1"/>
  <c r="L2925" i="16"/>
  <c r="K2925" i="16" s="1"/>
  <c r="L2926" i="16"/>
  <c r="K2926" i="16" s="1"/>
  <c r="L2927" i="16"/>
  <c r="K2927" i="16" s="1"/>
  <c r="H2927" i="16" s="1"/>
  <c r="L2928" i="16"/>
  <c r="K2928" i="16" s="1"/>
  <c r="L2929" i="16"/>
  <c r="K2929" i="16" s="1"/>
  <c r="L2930" i="16"/>
  <c r="K2930" i="16" s="1"/>
  <c r="L2931" i="16"/>
  <c r="K2931" i="16" s="1"/>
  <c r="H2931" i="16" s="1"/>
  <c r="L2932" i="16"/>
  <c r="K2932" i="16" s="1"/>
  <c r="L2933" i="16"/>
  <c r="K2933" i="16" s="1"/>
  <c r="L2934" i="16"/>
  <c r="K2934" i="16" s="1"/>
  <c r="L2935" i="16"/>
  <c r="K2935" i="16" s="1"/>
  <c r="L2936" i="16"/>
  <c r="K2936" i="16" s="1"/>
  <c r="L2937" i="16"/>
  <c r="K2937" i="16" s="1"/>
  <c r="L2938" i="16"/>
  <c r="K2938" i="16" s="1"/>
  <c r="L2939" i="16"/>
  <c r="K2939" i="16" s="1"/>
  <c r="H2939" i="16" s="1"/>
  <c r="L2940" i="16"/>
  <c r="K2940" i="16" s="1"/>
  <c r="L2941" i="16"/>
  <c r="K2941" i="16" s="1"/>
  <c r="L2942" i="16"/>
  <c r="K2942" i="16" s="1"/>
  <c r="L2943" i="16"/>
  <c r="K2943" i="16" s="1"/>
  <c r="L2944" i="16"/>
  <c r="K2944" i="16" s="1"/>
  <c r="L2945" i="16"/>
  <c r="K2945" i="16" s="1"/>
  <c r="L2946" i="16"/>
  <c r="K2946" i="16" s="1"/>
  <c r="L2947" i="16"/>
  <c r="K2947" i="16" s="1"/>
  <c r="H2947" i="16" s="1"/>
  <c r="L2948" i="16"/>
  <c r="K2948" i="16" s="1"/>
  <c r="L2949" i="16"/>
  <c r="K2949" i="16" s="1"/>
  <c r="L2950" i="16"/>
  <c r="K2950" i="16" s="1"/>
  <c r="L2951" i="16"/>
  <c r="K2951" i="16" s="1"/>
  <c r="H2951" i="16" s="1"/>
  <c r="L2952" i="16"/>
  <c r="K2952" i="16" s="1"/>
  <c r="L2953" i="16"/>
  <c r="K2953" i="16" s="1"/>
  <c r="L2954" i="16"/>
  <c r="K2954" i="16" s="1"/>
  <c r="L2955" i="16"/>
  <c r="K2955" i="16" s="1"/>
  <c r="H2955" i="16" s="1"/>
  <c r="L2956" i="16"/>
  <c r="K2956" i="16" s="1"/>
  <c r="L2957" i="16"/>
  <c r="K2957" i="16" s="1"/>
  <c r="L2958" i="16"/>
  <c r="K2958" i="16" s="1"/>
  <c r="L2959" i="16"/>
  <c r="K2959" i="16" s="1"/>
  <c r="L2960" i="16"/>
  <c r="K2960" i="16" s="1"/>
  <c r="L2961" i="16"/>
  <c r="K2961" i="16" s="1"/>
  <c r="L2962" i="16"/>
  <c r="K2962" i="16" s="1"/>
  <c r="L2963" i="16"/>
  <c r="K2963" i="16" s="1"/>
  <c r="H2963" i="16" s="1"/>
  <c r="L2964" i="16"/>
  <c r="K2964" i="16" s="1"/>
  <c r="L2965" i="16"/>
  <c r="K2965" i="16" s="1"/>
  <c r="L2966" i="16"/>
  <c r="K2966" i="16" s="1"/>
  <c r="L2967" i="16"/>
  <c r="K2967" i="16" s="1"/>
  <c r="L2968" i="16"/>
  <c r="K2968" i="16" s="1"/>
  <c r="L2969" i="16"/>
  <c r="K2969" i="16" s="1"/>
  <c r="L2970" i="16"/>
  <c r="K2970" i="16" s="1"/>
  <c r="L2971" i="16"/>
  <c r="K2971" i="16" s="1"/>
  <c r="H2971" i="16" s="1"/>
  <c r="L2972" i="16"/>
  <c r="K2972" i="16" s="1"/>
  <c r="L2973" i="16"/>
  <c r="K2973" i="16" s="1"/>
  <c r="L2974" i="16"/>
  <c r="K2974" i="16" s="1"/>
  <c r="L2975" i="16"/>
  <c r="K2975" i="16" s="1"/>
  <c r="H2975" i="16" s="1"/>
  <c r="L2976" i="16"/>
  <c r="K2976" i="16" s="1"/>
  <c r="L2977" i="16"/>
  <c r="K2977" i="16" s="1"/>
  <c r="L2978" i="16"/>
  <c r="K2978" i="16" s="1"/>
  <c r="L2979" i="16"/>
  <c r="K2979" i="16" s="1"/>
  <c r="H2979" i="16" s="1"/>
  <c r="L2980" i="16"/>
  <c r="K2980" i="16" s="1"/>
  <c r="L2981" i="16"/>
  <c r="K2981" i="16" s="1"/>
  <c r="L2982" i="16"/>
  <c r="K2982" i="16" s="1"/>
  <c r="L2983" i="16"/>
  <c r="K2983" i="16" s="1"/>
  <c r="L2984" i="16"/>
  <c r="K2984" i="16" s="1"/>
  <c r="L2985" i="16"/>
  <c r="K2985" i="16" s="1"/>
  <c r="L2986" i="16"/>
  <c r="K2986" i="16" s="1"/>
  <c r="L2987" i="16"/>
  <c r="K2987" i="16" s="1"/>
  <c r="H2987" i="16" s="1"/>
  <c r="L2988" i="16"/>
  <c r="K2988" i="16" s="1"/>
  <c r="L2989" i="16"/>
  <c r="K2989" i="16" s="1"/>
  <c r="L2990" i="16"/>
  <c r="K2990" i="16" s="1"/>
  <c r="L2991" i="16"/>
  <c r="K2991" i="16" s="1"/>
  <c r="L2992" i="16"/>
  <c r="K2992" i="16" s="1"/>
  <c r="L2993" i="16"/>
  <c r="K2993" i="16" s="1"/>
  <c r="L2994" i="16"/>
  <c r="K2994" i="16" s="1"/>
  <c r="L2995" i="16"/>
  <c r="K2995" i="16" s="1"/>
  <c r="H2995" i="16" s="1"/>
  <c r="L2996" i="16"/>
  <c r="K2996" i="16" s="1"/>
  <c r="L2997" i="16"/>
  <c r="K2997" i="16" s="1"/>
  <c r="L2998" i="16"/>
  <c r="K2998" i="16" s="1"/>
  <c r="L2999" i="16"/>
  <c r="K2999" i="16" s="1"/>
  <c r="H2999" i="16" s="1"/>
  <c r="L3000" i="16"/>
  <c r="K3000" i="16" s="1"/>
  <c r="L3001" i="16"/>
  <c r="K3001" i="16" s="1"/>
  <c r="L3002" i="16"/>
  <c r="K3002" i="16" s="1"/>
  <c r="L3003" i="16"/>
  <c r="K3003" i="16" s="1"/>
  <c r="H3003" i="16" s="1"/>
  <c r="L3004" i="16"/>
  <c r="K3004" i="16" s="1"/>
  <c r="L3005" i="16"/>
  <c r="K3005" i="16" s="1"/>
  <c r="L3006" i="16"/>
  <c r="K3006" i="16" s="1"/>
  <c r="L3007" i="16"/>
  <c r="K3007" i="16" s="1"/>
  <c r="L3008" i="16"/>
  <c r="K3008" i="16" s="1"/>
  <c r="L3009" i="16"/>
  <c r="K3009" i="16" s="1"/>
  <c r="L3010" i="16"/>
  <c r="K3010" i="16" s="1"/>
  <c r="L3011" i="16"/>
  <c r="K3011" i="16" s="1"/>
  <c r="H3011" i="16" s="1"/>
  <c r="L3012" i="16"/>
  <c r="K3012" i="16" s="1"/>
  <c r="L3013" i="16"/>
  <c r="K3013" i="16" s="1"/>
  <c r="L3014" i="16"/>
  <c r="K3014" i="16" s="1"/>
  <c r="L3015" i="16"/>
  <c r="K3015" i="16" s="1"/>
  <c r="L3016" i="16"/>
  <c r="K3016" i="16" s="1"/>
  <c r="L3017" i="16"/>
  <c r="K3017" i="16" s="1"/>
  <c r="L3018" i="16"/>
  <c r="K3018" i="16" s="1"/>
  <c r="L3019" i="16"/>
  <c r="K3019" i="16" s="1"/>
  <c r="H3019" i="16" s="1"/>
  <c r="L3020" i="16"/>
  <c r="K3020" i="16" s="1"/>
  <c r="L3021" i="16"/>
  <c r="K3021" i="16" s="1"/>
  <c r="L3022" i="16"/>
  <c r="K3022" i="16" s="1"/>
  <c r="L3023" i="16"/>
  <c r="K3023" i="16" s="1"/>
  <c r="H3023" i="16" s="1"/>
  <c r="L3024" i="16"/>
  <c r="K3024" i="16" s="1"/>
  <c r="L3025" i="16"/>
  <c r="K3025" i="16" s="1"/>
  <c r="L3026" i="16"/>
  <c r="K3026" i="16" s="1"/>
  <c r="L3027" i="16"/>
  <c r="K3027" i="16" s="1"/>
  <c r="H3027" i="16" s="1"/>
  <c r="L3028" i="16"/>
  <c r="K3028" i="16" s="1"/>
  <c r="L3029" i="16"/>
  <c r="K3029" i="16" s="1"/>
  <c r="L3030" i="16"/>
  <c r="K3030" i="16" s="1"/>
  <c r="L3031" i="16"/>
  <c r="K3031" i="16" s="1"/>
  <c r="L3032" i="16"/>
  <c r="K3032" i="16" s="1"/>
  <c r="L3033" i="16"/>
  <c r="K3033" i="16" s="1"/>
  <c r="L3034" i="16"/>
  <c r="K3034" i="16" s="1"/>
  <c r="L3035" i="16"/>
  <c r="K3035" i="16" s="1"/>
  <c r="H3035" i="16" s="1"/>
  <c r="L3036" i="16"/>
  <c r="K3036" i="16" s="1"/>
  <c r="L3037" i="16"/>
  <c r="K3037" i="16" s="1"/>
  <c r="L3038" i="16"/>
  <c r="K3038" i="16" s="1"/>
  <c r="L3039" i="16"/>
  <c r="K3039" i="16" s="1"/>
  <c r="L3040" i="16"/>
  <c r="K3040" i="16" s="1"/>
  <c r="L3041" i="16"/>
  <c r="K3041" i="16" s="1"/>
  <c r="L3042" i="16"/>
  <c r="K3042" i="16" s="1"/>
  <c r="L3043" i="16"/>
  <c r="K3043" i="16" s="1"/>
  <c r="H3043" i="16" s="1"/>
  <c r="L3044" i="16"/>
  <c r="K3044" i="16" s="1"/>
  <c r="L3045" i="16"/>
  <c r="K3045" i="16" s="1"/>
  <c r="L3046" i="16"/>
  <c r="K3046" i="16" s="1"/>
  <c r="L3047" i="16"/>
  <c r="K3047" i="16" s="1"/>
  <c r="H3047" i="16" s="1"/>
  <c r="L3048" i="16"/>
  <c r="K3048" i="16" s="1"/>
  <c r="L3049" i="16"/>
  <c r="K3049" i="16" s="1"/>
  <c r="L3050" i="16"/>
  <c r="K3050" i="16" s="1"/>
  <c r="L3051" i="16"/>
  <c r="K3051" i="16" s="1"/>
  <c r="H3051" i="16" s="1"/>
  <c r="L3052" i="16"/>
  <c r="K3052" i="16" s="1"/>
  <c r="L3053" i="16"/>
  <c r="K3053" i="16" s="1"/>
  <c r="L3054" i="16"/>
  <c r="K3054" i="16" s="1"/>
  <c r="L3055" i="16"/>
  <c r="K3055" i="16" s="1"/>
  <c r="L3056" i="16"/>
  <c r="K3056" i="16" s="1"/>
  <c r="L3057" i="16"/>
  <c r="K3057" i="16" s="1"/>
  <c r="L3058" i="16"/>
  <c r="K3058" i="16" s="1"/>
  <c r="L3059" i="16"/>
  <c r="K3059" i="16" s="1"/>
  <c r="H3059" i="16" s="1"/>
  <c r="L3060" i="16"/>
  <c r="K3060" i="16" s="1"/>
  <c r="L3061" i="16"/>
  <c r="K3061" i="16" s="1"/>
  <c r="L3062" i="16"/>
  <c r="K3062" i="16" s="1"/>
  <c r="L3063" i="16"/>
  <c r="K3063" i="16" s="1"/>
  <c r="L3064" i="16"/>
  <c r="K3064" i="16" s="1"/>
  <c r="L3065" i="16"/>
  <c r="K3065" i="16" s="1"/>
  <c r="L3066" i="16"/>
  <c r="K3066" i="16" s="1"/>
  <c r="L3067" i="16"/>
  <c r="K3067" i="16" s="1"/>
  <c r="H3067" i="16" s="1"/>
  <c r="L3068" i="16"/>
  <c r="K3068" i="16" s="1"/>
  <c r="L3069" i="16"/>
  <c r="K3069" i="16" s="1"/>
  <c r="L3070" i="16"/>
  <c r="K3070" i="16" s="1"/>
  <c r="L3071" i="16"/>
  <c r="K3071" i="16" s="1"/>
  <c r="H3071" i="16" s="1"/>
  <c r="L3072" i="16"/>
  <c r="K3072" i="16" s="1"/>
  <c r="L3073" i="16"/>
  <c r="K3073" i="16" s="1"/>
  <c r="L3074" i="16"/>
  <c r="K3074" i="16" s="1"/>
  <c r="L3075" i="16"/>
  <c r="K3075" i="16" s="1"/>
  <c r="H3075" i="16" s="1"/>
  <c r="L3076" i="16"/>
  <c r="K3076" i="16" s="1"/>
  <c r="L3077" i="16"/>
  <c r="K3077" i="16" s="1"/>
  <c r="L3078" i="16"/>
  <c r="K3078" i="16" s="1"/>
  <c r="L3079" i="16"/>
  <c r="K3079" i="16" s="1"/>
  <c r="L3080" i="16"/>
  <c r="K3080" i="16" s="1"/>
  <c r="L3081" i="16"/>
  <c r="K3081" i="16" s="1"/>
  <c r="L3082" i="16"/>
  <c r="K3082" i="16" s="1"/>
  <c r="L3083" i="16"/>
  <c r="K3083" i="16" s="1"/>
  <c r="H3083" i="16" s="1"/>
  <c r="L3084" i="16"/>
  <c r="K3084" i="16" s="1"/>
  <c r="L3085" i="16"/>
  <c r="K3085" i="16" s="1"/>
  <c r="L3086" i="16"/>
  <c r="K3086" i="16" s="1"/>
  <c r="L3087" i="16"/>
  <c r="K3087" i="16" s="1"/>
  <c r="L3088" i="16"/>
  <c r="K3088" i="16" s="1"/>
  <c r="L3089" i="16"/>
  <c r="K3089" i="16" s="1"/>
  <c r="L3090" i="16"/>
  <c r="K3090" i="16" s="1"/>
  <c r="L3091" i="16"/>
  <c r="K3091" i="16" s="1"/>
  <c r="H3091" i="16" s="1"/>
  <c r="L3092" i="16"/>
  <c r="K3092" i="16" s="1"/>
  <c r="L3093" i="16"/>
  <c r="K3093" i="16" s="1"/>
  <c r="L3094" i="16"/>
  <c r="K3094" i="16" s="1"/>
  <c r="L3095" i="16"/>
  <c r="K3095" i="16" s="1"/>
  <c r="H3095" i="16" s="1"/>
  <c r="L3096" i="16"/>
  <c r="K3096" i="16" s="1"/>
  <c r="L3097" i="16"/>
  <c r="K3097" i="16" s="1"/>
  <c r="L3098" i="16"/>
  <c r="K3098" i="16" s="1"/>
  <c r="L3099" i="16"/>
  <c r="K3099" i="16" s="1"/>
  <c r="H3099" i="16" s="1"/>
  <c r="L3100" i="16"/>
  <c r="K3100" i="16" s="1"/>
  <c r="L3101" i="16"/>
  <c r="K3101" i="16" s="1"/>
  <c r="L3102" i="16"/>
  <c r="K3102" i="16" s="1"/>
  <c r="L3103" i="16"/>
  <c r="K3103" i="16" s="1"/>
  <c r="L3104" i="16"/>
  <c r="K3104" i="16" s="1"/>
  <c r="L3105" i="16"/>
  <c r="K3105" i="16" s="1"/>
  <c r="L3106" i="16"/>
  <c r="K3106" i="16" s="1"/>
  <c r="L3107" i="16"/>
  <c r="K3107" i="16" s="1"/>
  <c r="H3107" i="16" s="1"/>
  <c r="L3108" i="16"/>
  <c r="K3108" i="16" s="1"/>
  <c r="L3109" i="16"/>
  <c r="K3109" i="16" s="1"/>
  <c r="L3110" i="16"/>
  <c r="K3110" i="16" s="1"/>
  <c r="L3111" i="16"/>
  <c r="K3111" i="16" s="1"/>
  <c r="L3112" i="16"/>
  <c r="K3112" i="16" s="1"/>
  <c r="L3113" i="16"/>
  <c r="K3113" i="16" s="1"/>
  <c r="L3114" i="16"/>
  <c r="K3114" i="16" s="1"/>
  <c r="L3115" i="16"/>
  <c r="K3115" i="16" s="1"/>
  <c r="H3115" i="16" s="1"/>
  <c r="L3116" i="16"/>
  <c r="K3116" i="16" s="1"/>
  <c r="L3117" i="16"/>
  <c r="K3117" i="16" s="1"/>
  <c r="L3118" i="16"/>
  <c r="K3118" i="16" s="1"/>
  <c r="L3119" i="16"/>
  <c r="K3119" i="16" s="1"/>
  <c r="H3119" i="16" s="1"/>
  <c r="L3120" i="16"/>
  <c r="K3120" i="16" s="1"/>
  <c r="L3121" i="16"/>
  <c r="K3121" i="16" s="1"/>
  <c r="L3122" i="16"/>
  <c r="K3122" i="16" s="1"/>
  <c r="L3123" i="16"/>
  <c r="K3123" i="16" s="1"/>
  <c r="H3123" i="16" s="1"/>
  <c r="L3124" i="16"/>
  <c r="K3124" i="16" s="1"/>
  <c r="L3125" i="16"/>
  <c r="K3125" i="16" s="1"/>
  <c r="L3126" i="16"/>
  <c r="K3126" i="16" s="1"/>
  <c r="L3127" i="16"/>
  <c r="K3127" i="16" s="1"/>
  <c r="L3128" i="16"/>
  <c r="K3128" i="16" s="1"/>
  <c r="L3129" i="16"/>
  <c r="K3129" i="16" s="1"/>
  <c r="L3130" i="16"/>
  <c r="K3130" i="16" s="1"/>
  <c r="L3131" i="16"/>
  <c r="K3131" i="16" s="1"/>
  <c r="H3131" i="16" s="1"/>
  <c r="L3132" i="16"/>
  <c r="K3132" i="16" s="1"/>
  <c r="L3133" i="16"/>
  <c r="K3133" i="16" s="1"/>
  <c r="L3134" i="16"/>
  <c r="K3134" i="16" s="1"/>
  <c r="L3135" i="16"/>
  <c r="K3135" i="16" s="1"/>
  <c r="L3136" i="16"/>
  <c r="K3136" i="16" s="1"/>
  <c r="L3137" i="16"/>
  <c r="K3137" i="16" s="1"/>
  <c r="L3138" i="16"/>
  <c r="K3138" i="16" s="1"/>
  <c r="L3139" i="16"/>
  <c r="K3139" i="16" s="1"/>
  <c r="H3139" i="16" s="1"/>
  <c r="L3140" i="16"/>
  <c r="K3140" i="16" s="1"/>
  <c r="L3141" i="16"/>
  <c r="K3141" i="16" s="1"/>
  <c r="L3142" i="16"/>
  <c r="K3142" i="16" s="1"/>
  <c r="L3143" i="16"/>
  <c r="K3143" i="16" s="1"/>
  <c r="H3143" i="16" s="1"/>
  <c r="L3144" i="16"/>
  <c r="K3144" i="16" s="1"/>
  <c r="L3145" i="16"/>
  <c r="K3145" i="16" s="1"/>
  <c r="L3146" i="16"/>
  <c r="K3146" i="16" s="1"/>
  <c r="L3147" i="16"/>
  <c r="K3147" i="16" s="1"/>
  <c r="H3147" i="16" s="1"/>
  <c r="L3148" i="16"/>
  <c r="K3148" i="16" s="1"/>
  <c r="L3149" i="16"/>
  <c r="K3149" i="16" s="1"/>
  <c r="L3150" i="16"/>
  <c r="K3150" i="16" s="1"/>
  <c r="L3151" i="16"/>
  <c r="K3151" i="16" s="1"/>
  <c r="L3152" i="16"/>
  <c r="K3152" i="16" s="1"/>
  <c r="L3153" i="16"/>
  <c r="K3153" i="16" s="1"/>
  <c r="L3154" i="16"/>
  <c r="K3154" i="16" s="1"/>
  <c r="L3155" i="16"/>
  <c r="K3155" i="16" s="1"/>
  <c r="H3155" i="16" s="1"/>
  <c r="L3156" i="16"/>
  <c r="K3156" i="16" s="1"/>
  <c r="L3157" i="16"/>
  <c r="K3157" i="16" s="1"/>
  <c r="L3158" i="16"/>
  <c r="K3158" i="16" s="1"/>
  <c r="L3159" i="16"/>
  <c r="K3159" i="16" s="1"/>
  <c r="L3160" i="16"/>
  <c r="K3160" i="16" s="1"/>
  <c r="L3161" i="16"/>
  <c r="K3161" i="16" s="1"/>
  <c r="L3162" i="16"/>
  <c r="K3162" i="16" s="1"/>
  <c r="L3163" i="16"/>
  <c r="K3163" i="16" s="1"/>
  <c r="H3163" i="16" s="1"/>
  <c r="L3164" i="16"/>
  <c r="K3164" i="16" s="1"/>
  <c r="L3165" i="16"/>
  <c r="K3165" i="16" s="1"/>
  <c r="L3166" i="16"/>
  <c r="K3166" i="16" s="1"/>
  <c r="L3167" i="16"/>
  <c r="K3167" i="16" s="1"/>
  <c r="H3167" i="16" s="1"/>
  <c r="L3168" i="16"/>
  <c r="K3168" i="16" s="1"/>
  <c r="L3169" i="16"/>
  <c r="K3169" i="16" s="1"/>
  <c r="L3170" i="16"/>
  <c r="K3170" i="16" s="1"/>
  <c r="L3171" i="16"/>
  <c r="K3171" i="16" s="1"/>
  <c r="H3171" i="16" s="1"/>
  <c r="L3172" i="16"/>
  <c r="K3172" i="16" s="1"/>
  <c r="L3173" i="16"/>
  <c r="K3173" i="16" s="1"/>
  <c r="L3174" i="16"/>
  <c r="K3174" i="16" s="1"/>
  <c r="L3175" i="16"/>
  <c r="K3175" i="16" s="1"/>
  <c r="L3176" i="16"/>
  <c r="K3176" i="16" s="1"/>
  <c r="L3177" i="16"/>
  <c r="K3177" i="16" s="1"/>
  <c r="L3178" i="16"/>
  <c r="K3178" i="16" s="1"/>
  <c r="L3179" i="16"/>
  <c r="K3179" i="16" s="1"/>
  <c r="H3179" i="16" s="1"/>
  <c r="L3180" i="16"/>
  <c r="K3180" i="16" s="1"/>
  <c r="L3181" i="16"/>
  <c r="K3181" i="16" s="1"/>
  <c r="L3182" i="16"/>
  <c r="K3182" i="16" s="1"/>
  <c r="L3183" i="16"/>
  <c r="K3183" i="16" s="1"/>
  <c r="L3184" i="16"/>
  <c r="K3184" i="16" s="1"/>
  <c r="L3185" i="16"/>
  <c r="K3185" i="16" s="1"/>
  <c r="L3186" i="16"/>
  <c r="K3186" i="16" s="1"/>
  <c r="L3187" i="16"/>
  <c r="K3187" i="16" s="1"/>
  <c r="H3187" i="16" s="1"/>
  <c r="L3188" i="16"/>
  <c r="K3188" i="16" s="1"/>
  <c r="L3189" i="16"/>
  <c r="K3189" i="16" s="1"/>
  <c r="L3190" i="16"/>
  <c r="K3190" i="16" s="1"/>
  <c r="L3191" i="16"/>
  <c r="K3191" i="16" s="1"/>
  <c r="H3191" i="16" s="1"/>
  <c r="L3192" i="16"/>
  <c r="K3192" i="16" s="1"/>
  <c r="L3193" i="16"/>
  <c r="K3193" i="16" s="1"/>
  <c r="L3194" i="16"/>
  <c r="K3194" i="16" s="1"/>
  <c r="L3195" i="16"/>
  <c r="K3195" i="16" s="1"/>
  <c r="H3195" i="16" s="1"/>
  <c r="L3196" i="16"/>
  <c r="K3196" i="16" s="1"/>
  <c r="L3197" i="16"/>
  <c r="K3197" i="16" s="1"/>
  <c r="L3198" i="16"/>
  <c r="K3198" i="16" s="1"/>
  <c r="L3199" i="16"/>
  <c r="K3199" i="16" s="1"/>
  <c r="L3200" i="16"/>
  <c r="K3200" i="16" s="1"/>
  <c r="L3201" i="16"/>
  <c r="K3201" i="16" s="1"/>
  <c r="L3202" i="16"/>
  <c r="K3202" i="16" s="1"/>
  <c r="L3203" i="16"/>
  <c r="K3203" i="16" s="1"/>
  <c r="H3203" i="16" s="1"/>
  <c r="L3204" i="16"/>
  <c r="K3204" i="16" s="1"/>
  <c r="L3205" i="16"/>
  <c r="K3205" i="16" s="1"/>
  <c r="L3206" i="16"/>
  <c r="K3206" i="16" s="1"/>
  <c r="L3207" i="16"/>
  <c r="K3207" i="16" s="1"/>
  <c r="L3208" i="16"/>
  <c r="K3208" i="16" s="1"/>
  <c r="L3209" i="16"/>
  <c r="K3209" i="16" s="1"/>
  <c r="L3210" i="16"/>
  <c r="K3210" i="16" s="1"/>
  <c r="L3211" i="16"/>
  <c r="K3211" i="16" s="1"/>
  <c r="H3211" i="16" s="1"/>
  <c r="L3212" i="16"/>
  <c r="K3212" i="16" s="1"/>
  <c r="L3213" i="16"/>
  <c r="K3213" i="16" s="1"/>
  <c r="L3214" i="16"/>
  <c r="K3214" i="16" s="1"/>
  <c r="L3215" i="16"/>
  <c r="K3215" i="16" s="1"/>
  <c r="H3215" i="16" s="1"/>
  <c r="L3216" i="16"/>
  <c r="K3216" i="16" s="1"/>
  <c r="L3217" i="16"/>
  <c r="K3217" i="16" s="1"/>
  <c r="L3218" i="16"/>
  <c r="K3218" i="16" s="1"/>
  <c r="L3219" i="16"/>
  <c r="K3219" i="16" s="1"/>
  <c r="H3219" i="16" s="1"/>
  <c r="L3220" i="16"/>
  <c r="K3220" i="16" s="1"/>
  <c r="L3221" i="16"/>
  <c r="K3221" i="16" s="1"/>
  <c r="L3222" i="16"/>
  <c r="K3222" i="16" s="1"/>
  <c r="L3223" i="16"/>
  <c r="K3223" i="16" s="1"/>
  <c r="L3224" i="16"/>
  <c r="K3224" i="16" s="1"/>
  <c r="L3225" i="16"/>
  <c r="K3225" i="16" s="1"/>
  <c r="L3226" i="16"/>
  <c r="K3226" i="16" s="1"/>
  <c r="L3227" i="16"/>
  <c r="K3227" i="16" s="1"/>
  <c r="H3227" i="16" s="1"/>
  <c r="L3228" i="16"/>
  <c r="K3228" i="16" s="1"/>
  <c r="L3229" i="16"/>
  <c r="K3229" i="16" s="1"/>
  <c r="L3230" i="16"/>
  <c r="K3230" i="16" s="1"/>
  <c r="L3231" i="16"/>
  <c r="K3231" i="16" s="1"/>
  <c r="L3232" i="16"/>
  <c r="K3232" i="16" s="1"/>
  <c r="L3233" i="16"/>
  <c r="K3233" i="16" s="1"/>
  <c r="L3234" i="16"/>
  <c r="K3234" i="16" s="1"/>
  <c r="L3235" i="16"/>
  <c r="K3235" i="16" s="1"/>
  <c r="H3235" i="16" s="1"/>
  <c r="L3236" i="16"/>
  <c r="K3236" i="16" s="1"/>
  <c r="L3237" i="16"/>
  <c r="K3237" i="16" s="1"/>
  <c r="L3238" i="16"/>
  <c r="K3238" i="16" s="1"/>
  <c r="L3239" i="16"/>
  <c r="K3239" i="16" s="1"/>
  <c r="H3239" i="16" s="1"/>
  <c r="L3240" i="16"/>
  <c r="K3240" i="16" s="1"/>
  <c r="L3241" i="16"/>
  <c r="K3241" i="16" s="1"/>
  <c r="L3242" i="16"/>
  <c r="K3242" i="16" s="1"/>
  <c r="L3243" i="16"/>
  <c r="K3243" i="16" s="1"/>
  <c r="H3243" i="16" s="1"/>
  <c r="L3244" i="16"/>
  <c r="K3244" i="16" s="1"/>
  <c r="L3245" i="16"/>
  <c r="K3245" i="16" s="1"/>
  <c r="L3246" i="16"/>
  <c r="K3246" i="16" s="1"/>
  <c r="L3247" i="16"/>
  <c r="K3247" i="16" s="1"/>
  <c r="L3248" i="16"/>
  <c r="K3248" i="16" s="1"/>
  <c r="L3249" i="16"/>
  <c r="K3249" i="16" s="1"/>
  <c r="L3250" i="16"/>
  <c r="K3250" i="16" s="1"/>
  <c r="L3251" i="16"/>
  <c r="K3251" i="16" s="1"/>
  <c r="H3251" i="16" s="1"/>
  <c r="L3252" i="16"/>
  <c r="K3252" i="16" s="1"/>
  <c r="L3253" i="16"/>
  <c r="K3253" i="16" s="1"/>
  <c r="L3254" i="16"/>
  <c r="K3254" i="16" s="1"/>
  <c r="L3255" i="16"/>
  <c r="K3255" i="16" s="1"/>
  <c r="L3256" i="16"/>
  <c r="K3256" i="16" s="1"/>
  <c r="L3257" i="16"/>
  <c r="K3257" i="16" s="1"/>
  <c r="L3258" i="16"/>
  <c r="K3258" i="16" s="1"/>
  <c r="L3259" i="16"/>
  <c r="K3259" i="16" s="1"/>
  <c r="H3259" i="16" s="1"/>
  <c r="L3260" i="16"/>
  <c r="K3260" i="16" s="1"/>
  <c r="L3261" i="16"/>
  <c r="K3261" i="16" s="1"/>
  <c r="L3262" i="16"/>
  <c r="K3262" i="16" s="1"/>
  <c r="L3263" i="16"/>
  <c r="K3263" i="16" s="1"/>
  <c r="H3263" i="16" s="1"/>
  <c r="L3264" i="16"/>
  <c r="K3264" i="16" s="1"/>
  <c r="L3265" i="16"/>
  <c r="K3265" i="16" s="1"/>
  <c r="L3266" i="16"/>
  <c r="K3266" i="16" s="1"/>
  <c r="L3267" i="16"/>
  <c r="K3267" i="16" s="1"/>
  <c r="H3267" i="16" s="1"/>
  <c r="L3268" i="16"/>
  <c r="K3268" i="16" s="1"/>
  <c r="L3269" i="16"/>
  <c r="K3269" i="16" s="1"/>
  <c r="L3270" i="16"/>
  <c r="K3270" i="16" s="1"/>
  <c r="L3271" i="16"/>
  <c r="K3271" i="16" s="1"/>
  <c r="L3272" i="16"/>
  <c r="K3272" i="16" s="1"/>
  <c r="L3273" i="16"/>
  <c r="K3273" i="16" s="1"/>
  <c r="L3274" i="16"/>
  <c r="K3274" i="16" s="1"/>
  <c r="L3275" i="16"/>
  <c r="K3275" i="16" s="1"/>
  <c r="H3275" i="16" s="1"/>
  <c r="L3276" i="16"/>
  <c r="K3276" i="16" s="1"/>
  <c r="L3277" i="16"/>
  <c r="K3277" i="16" s="1"/>
  <c r="L3278" i="16"/>
  <c r="K3278" i="16" s="1"/>
  <c r="L3279" i="16"/>
  <c r="K3279" i="16" s="1"/>
  <c r="L3280" i="16"/>
  <c r="K3280" i="16" s="1"/>
  <c r="L3281" i="16"/>
  <c r="K3281" i="16" s="1"/>
  <c r="L3282" i="16"/>
  <c r="K3282" i="16" s="1"/>
  <c r="L3283" i="16"/>
  <c r="K3283" i="16" s="1"/>
  <c r="H3283" i="16" s="1"/>
  <c r="L3284" i="16"/>
  <c r="K3284" i="16" s="1"/>
  <c r="L3285" i="16"/>
  <c r="K3285" i="16" s="1"/>
  <c r="L3286" i="16"/>
  <c r="K3286" i="16" s="1"/>
  <c r="L3287" i="16"/>
  <c r="K3287" i="16" s="1"/>
  <c r="H3287" i="16" s="1"/>
  <c r="L3288" i="16"/>
  <c r="K3288" i="16" s="1"/>
  <c r="L3289" i="16"/>
  <c r="K3289" i="16" s="1"/>
  <c r="L3290" i="16"/>
  <c r="K3290" i="16" s="1"/>
  <c r="L3291" i="16"/>
  <c r="K3291" i="16" s="1"/>
  <c r="H3291" i="16" s="1"/>
  <c r="L3292" i="16"/>
  <c r="K3292" i="16" s="1"/>
  <c r="L3293" i="16"/>
  <c r="K3293" i="16" s="1"/>
  <c r="L3294" i="16"/>
  <c r="K3294" i="16" s="1"/>
  <c r="L3295" i="16"/>
  <c r="K3295" i="16" s="1"/>
  <c r="L3296" i="16"/>
  <c r="K3296" i="16" s="1"/>
  <c r="L3297" i="16"/>
  <c r="K3297" i="16" s="1"/>
  <c r="L3298" i="16"/>
  <c r="K3298" i="16" s="1"/>
  <c r="L3299" i="16"/>
  <c r="K3299" i="16" s="1"/>
  <c r="H3299" i="16" s="1"/>
  <c r="L3300" i="16"/>
  <c r="K3300" i="16" s="1"/>
  <c r="L3301" i="16"/>
  <c r="K3301" i="16" s="1"/>
  <c r="L3302" i="16"/>
  <c r="K3302" i="16" s="1"/>
  <c r="L3303" i="16"/>
  <c r="K3303" i="16" s="1"/>
  <c r="L3304" i="16"/>
  <c r="K3304" i="16" s="1"/>
  <c r="L3305" i="16"/>
  <c r="K3305" i="16" s="1"/>
  <c r="L3306" i="16"/>
  <c r="K3306" i="16" s="1"/>
  <c r="L3307" i="16"/>
  <c r="K3307" i="16" s="1"/>
  <c r="H3307" i="16" s="1"/>
  <c r="L3308" i="16"/>
  <c r="K3308" i="16" s="1"/>
  <c r="L3309" i="16"/>
  <c r="K3309" i="16" s="1"/>
  <c r="L3310" i="16"/>
  <c r="K3310" i="16" s="1"/>
  <c r="L3311" i="16"/>
  <c r="K3311" i="16" s="1"/>
  <c r="H3311" i="16" s="1"/>
  <c r="L3312" i="16"/>
  <c r="K3312" i="16" s="1"/>
  <c r="L3313" i="16"/>
  <c r="K3313" i="16" s="1"/>
  <c r="L3314" i="16"/>
  <c r="K3314" i="16" s="1"/>
  <c r="L3315" i="16"/>
  <c r="K3315" i="16" s="1"/>
  <c r="H3315" i="16" s="1"/>
  <c r="L3316" i="16"/>
  <c r="K3316" i="16" s="1"/>
  <c r="L3317" i="16"/>
  <c r="K3317" i="16" s="1"/>
  <c r="L3318" i="16"/>
  <c r="K3318" i="16" s="1"/>
  <c r="L3319" i="16"/>
  <c r="K3319" i="16" s="1"/>
  <c r="L3320" i="16"/>
  <c r="K3320" i="16" s="1"/>
  <c r="L3321" i="16"/>
  <c r="K3321" i="16" s="1"/>
  <c r="L3322" i="16"/>
  <c r="K3322" i="16" s="1"/>
  <c r="L3323" i="16"/>
  <c r="K3323" i="16" s="1"/>
  <c r="H3323" i="16" s="1"/>
  <c r="L3324" i="16"/>
  <c r="K3324" i="16" s="1"/>
  <c r="L3325" i="16"/>
  <c r="K3325" i="16" s="1"/>
  <c r="L3326" i="16"/>
  <c r="K3326" i="16" s="1"/>
  <c r="L3327" i="16"/>
  <c r="K3327" i="16" s="1"/>
  <c r="L3328" i="16"/>
  <c r="K3328" i="16" s="1"/>
  <c r="L3329" i="16"/>
  <c r="K3329" i="16" s="1"/>
  <c r="L3330" i="16"/>
  <c r="K3330" i="16" s="1"/>
  <c r="L3331" i="16"/>
  <c r="K3331" i="16" s="1"/>
  <c r="H3331" i="16" s="1"/>
  <c r="L3332" i="16"/>
  <c r="K3332" i="16" s="1"/>
  <c r="L3333" i="16"/>
  <c r="K3333" i="16" s="1"/>
  <c r="L3334" i="16"/>
  <c r="K3334" i="16" s="1"/>
  <c r="L3335" i="16"/>
  <c r="K3335" i="16" s="1"/>
  <c r="H3335" i="16" s="1"/>
  <c r="L3336" i="16"/>
  <c r="K3336" i="16" s="1"/>
  <c r="L3337" i="16"/>
  <c r="K3337" i="16" s="1"/>
  <c r="L3338" i="16"/>
  <c r="K3338" i="16" s="1"/>
  <c r="L3339" i="16"/>
  <c r="K3339" i="16" s="1"/>
  <c r="H3339" i="16" s="1"/>
  <c r="L3340" i="16"/>
  <c r="K3340" i="16" s="1"/>
  <c r="L3341" i="16"/>
  <c r="K3341" i="16" s="1"/>
  <c r="L3342" i="16"/>
  <c r="K3342" i="16" s="1"/>
  <c r="L3343" i="16"/>
  <c r="K3343" i="16" s="1"/>
  <c r="L3344" i="16"/>
  <c r="K3344" i="16" s="1"/>
  <c r="L3345" i="16"/>
  <c r="K3345" i="16" s="1"/>
  <c r="L3346" i="16"/>
  <c r="K3346" i="16" s="1"/>
  <c r="L3347" i="16"/>
  <c r="K3347" i="16" s="1"/>
  <c r="H3347" i="16" s="1"/>
  <c r="L3348" i="16"/>
  <c r="K3348" i="16" s="1"/>
  <c r="L3349" i="16"/>
  <c r="K3349" i="16" s="1"/>
  <c r="L3350" i="16"/>
  <c r="K3350" i="16" s="1"/>
  <c r="L3351" i="16"/>
  <c r="K3351" i="16" s="1"/>
  <c r="L3352" i="16"/>
  <c r="K3352" i="16" s="1"/>
  <c r="L3353" i="16"/>
  <c r="K3353" i="16" s="1"/>
  <c r="L3354" i="16"/>
  <c r="K3354" i="16" s="1"/>
  <c r="L3355" i="16"/>
  <c r="K3355" i="16" s="1"/>
  <c r="H3355" i="16" s="1"/>
  <c r="L3356" i="16"/>
  <c r="K3356" i="16" s="1"/>
  <c r="L3357" i="16"/>
  <c r="K3357" i="16" s="1"/>
  <c r="L3358" i="16"/>
  <c r="K3358" i="16" s="1"/>
  <c r="L3359" i="16"/>
  <c r="K3359" i="16" s="1"/>
  <c r="H3359" i="16" s="1"/>
  <c r="L3360" i="16"/>
  <c r="K3360" i="16" s="1"/>
  <c r="L3361" i="16"/>
  <c r="K3361" i="16" s="1"/>
  <c r="L3362" i="16"/>
  <c r="K3362" i="16" s="1"/>
  <c r="L3363" i="16"/>
  <c r="K3363" i="16" s="1"/>
  <c r="H3363" i="16" s="1"/>
  <c r="L3364" i="16"/>
  <c r="K3364" i="16" s="1"/>
  <c r="L3365" i="16"/>
  <c r="K3365" i="16" s="1"/>
  <c r="L3366" i="16"/>
  <c r="K3366" i="16" s="1"/>
  <c r="L3367" i="16"/>
  <c r="K3367" i="16" s="1"/>
  <c r="L3368" i="16"/>
  <c r="K3368" i="16" s="1"/>
  <c r="L3369" i="16"/>
  <c r="K3369" i="16" s="1"/>
  <c r="L3370" i="16"/>
  <c r="K3370" i="16" s="1"/>
  <c r="L3371" i="16"/>
  <c r="K3371" i="16" s="1"/>
  <c r="H3371" i="16" s="1"/>
  <c r="L3372" i="16"/>
  <c r="K3372" i="16" s="1"/>
  <c r="L3373" i="16"/>
  <c r="K3373" i="16" s="1"/>
  <c r="L3374" i="16"/>
  <c r="K3374" i="16" s="1"/>
  <c r="L3375" i="16"/>
  <c r="K3375" i="16" s="1"/>
  <c r="L3376" i="16"/>
  <c r="K3376" i="16" s="1"/>
  <c r="L3377" i="16"/>
  <c r="K3377" i="16" s="1"/>
  <c r="L3378" i="16"/>
  <c r="K3378" i="16" s="1"/>
  <c r="L3379" i="16"/>
  <c r="K3379" i="16" s="1"/>
  <c r="H3379" i="16" s="1"/>
  <c r="L3380" i="16"/>
  <c r="K3380" i="16" s="1"/>
  <c r="L3381" i="16"/>
  <c r="K3381" i="16" s="1"/>
  <c r="L3382" i="16"/>
  <c r="K3382" i="16" s="1"/>
  <c r="L3383" i="16"/>
  <c r="K3383" i="16" s="1"/>
  <c r="H3383" i="16" s="1"/>
  <c r="L3384" i="16"/>
  <c r="K3384" i="16" s="1"/>
  <c r="L3385" i="16"/>
  <c r="K3385" i="16" s="1"/>
  <c r="L3386" i="16"/>
  <c r="K3386" i="16" s="1"/>
  <c r="L3387" i="16"/>
  <c r="K3387" i="16" s="1"/>
  <c r="H3387" i="16" s="1"/>
  <c r="L3388" i="16"/>
  <c r="K3388" i="16" s="1"/>
  <c r="L3389" i="16"/>
  <c r="K3389" i="16" s="1"/>
  <c r="L3390" i="16"/>
  <c r="K3390" i="16" s="1"/>
  <c r="L3391" i="16"/>
  <c r="K3391" i="16" s="1"/>
  <c r="L3392" i="16"/>
  <c r="K3392" i="16" s="1"/>
  <c r="L3393" i="16"/>
  <c r="K3393" i="16" s="1"/>
  <c r="L3394" i="16"/>
  <c r="K3394" i="16" s="1"/>
  <c r="L3395" i="16"/>
  <c r="K3395" i="16" s="1"/>
  <c r="H3395" i="16" s="1"/>
  <c r="L3396" i="16"/>
  <c r="K3396" i="16" s="1"/>
  <c r="L3397" i="16"/>
  <c r="K3397" i="16" s="1"/>
  <c r="L3398" i="16"/>
  <c r="K3398" i="16" s="1"/>
  <c r="L3399" i="16"/>
  <c r="K3399" i="16" s="1"/>
  <c r="L3400" i="16"/>
  <c r="K3400" i="16" s="1"/>
  <c r="L3401" i="16"/>
  <c r="K3401" i="16" s="1"/>
  <c r="L3402" i="16"/>
  <c r="K3402" i="16" s="1"/>
  <c r="L3403" i="16"/>
  <c r="K3403" i="16" s="1"/>
  <c r="H3403" i="16" s="1"/>
  <c r="L3404" i="16"/>
  <c r="K3404" i="16" s="1"/>
  <c r="L3405" i="16"/>
  <c r="K3405" i="16" s="1"/>
  <c r="L3406" i="16"/>
  <c r="K3406" i="16" s="1"/>
  <c r="L3407" i="16"/>
  <c r="K3407" i="16" s="1"/>
  <c r="H3407" i="16" s="1"/>
  <c r="L3408" i="16"/>
  <c r="K3408" i="16" s="1"/>
  <c r="L3409" i="16"/>
  <c r="K3409" i="16" s="1"/>
  <c r="L3410" i="16"/>
  <c r="K3410" i="16" s="1"/>
  <c r="L3411" i="16"/>
  <c r="K3411" i="16" s="1"/>
  <c r="H3411" i="16" s="1"/>
  <c r="L3412" i="16"/>
  <c r="K3412" i="16" s="1"/>
  <c r="L3413" i="16"/>
  <c r="K3413" i="16" s="1"/>
  <c r="L3414" i="16"/>
  <c r="K3414" i="16" s="1"/>
  <c r="L3415" i="16"/>
  <c r="K3415" i="16" s="1"/>
  <c r="L3416" i="16"/>
  <c r="K3416" i="16" s="1"/>
  <c r="L3417" i="16"/>
  <c r="K3417" i="16" s="1"/>
  <c r="L3418" i="16"/>
  <c r="K3418" i="16" s="1"/>
  <c r="L3419" i="16"/>
  <c r="K3419" i="16" s="1"/>
  <c r="H3419" i="16" s="1"/>
  <c r="L3420" i="16"/>
  <c r="K3420" i="16" s="1"/>
  <c r="L3421" i="16"/>
  <c r="K3421" i="16" s="1"/>
  <c r="L3422" i="16"/>
  <c r="K3422" i="16" s="1"/>
  <c r="L3423" i="16"/>
  <c r="K3423" i="16" s="1"/>
  <c r="L3424" i="16"/>
  <c r="K3424" i="16" s="1"/>
  <c r="L3425" i="16"/>
  <c r="K3425" i="16" s="1"/>
  <c r="L3426" i="16"/>
  <c r="K3426" i="16" s="1"/>
  <c r="L3427" i="16"/>
  <c r="K3427" i="16" s="1"/>
  <c r="H3427" i="16" s="1"/>
  <c r="L3428" i="16"/>
  <c r="K3428" i="16" s="1"/>
  <c r="L3429" i="16"/>
  <c r="K3429" i="16" s="1"/>
  <c r="L3430" i="16"/>
  <c r="K3430" i="16" s="1"/>
  <c r="L3431" i="16"/>
  <c r="K3431" i="16" s="1"/>
  <c r="H3431" i="16" s="1"/>
  <c r="L3432" i="16"/>
  <c r="K3432" i="16" s="1"/>
  <c r="L3433" i="16"/>
  <c r="K3433" i="16" s="1"/>
  <c r="L3434" i="16"/>
  <c r="K3434" i="16" s="1"/>
  <c r="L3435" i="16"/>
  <c r="K3435" i="16" s="1"/>
  <c r="H3435" i="16" s="1"/>
  <c r="L3436" i="16"/>
  <c r="K3436" i="16" s="1"/>
  <c r="L3437" i="16"/>
  <c r="K3437" i="16" s="1"/>
  <c r="L3438" i="16"/>
  <c r="K3438" i="16" s="1"/>
  <c r="L3439" i="16"/>
  <c r="K3439" i="16" s="1"/>
  <c r="L3440" i="16"/>
  <c r="K3440" i="16" s="1"/>
  <c r="L3441" i="16"/>
  <c r="K3441" i="16" s="1"/>
  <c r="L3442" i="16"/>
  <c r="K3442" i="16" s="1"/>
  <c r="L3443" i="16"/>
  <c r="K3443" i="16" s="1"/>
  <c r="H3443" i="16" s="1"/>
  <c r="L3444" i="16"/>
  <c r="K3444" i="16" s="1"/>
  <c r="L3445" i="16"/>
  <c r="K3445" i="16" s="1"/>
  <c r="L3446" i="16"/>
  <c r="K3446" i="16" s="1"/>
  <c r="L3447" i="16"/>
  <c r="K3447" i="16" s="1"/>
  <c r="L3448" i="16"/>
  <c r="K3448" i="16" s="1"/>
  <c r="L3449" i="16"/>
  <c r="K3449" i="16" s="1"/>
  <c r="L3450" i="16"/>
  <c r="K3450" i="16" s="1"/>
  <c r="L3451" i="16"/>
  <c r="K3451" i="16" s="1"/>
  <c r="H3451" i="16" s="1"/>
  <c r="L3452" i="16"/>
  <c r="K3452" i="16" s="1"/>
  <c r="L3453" i="16"/>
  <c r="K3453" i="16" s="1"/>
  <c r="L3454" i="16"/>
  <c r="K3454" i="16" s="1"/>
  <c r="L3455" i="16"/>
  <c r="K3455" i="16" s="1"/>
  <c r="H3455" i="16" s="1"/>
  <c r="L3456" i="16"/>
  <c r="K3456" i="16" s="1"/>
  <c r="L3457" i="16"/>
  <c r="K3457" i="16" s="1"/>
  <c r="L3458" i="16"/>
  <c r="K3458" i="16" s="1"/>
  <c r="L3459" i="16"/>
  <c r="K3459" i="16" s="1"/>
  <c r="H3459" i="16" s="1"/>
  <c r="L3460" i="16"/>
  <c r="K3460" i="16" s="1"/>
  <c r="L3461" i="16"/>
  <c r="K3461" i="16" s="1"/>
  <c r="L3462" i="16"/>
  <c r="K3462" i="16" s="1"/>
  <c r="L3463" i="16"/>
  <c r="K3463" i="16" s="1"/>
  <c r="L3464" i="16"/>
  <c r="K3464" i="16" s="1"/>
  <c r="L3465" i="16"/>
  <c r="K3465" i="16" s="1"/>
  <c r="L3466" i="16"/>
  <c r="K3466" i="16" s="1"/>
  <c r="L3467" i="16"/>
  <c r="K3467" i="16" s="1"/>
  <c r="H3467" i="16" s="1"/>
  <c r="L3468" i="16"/>
  <c r="K3468" i="16" s="1"/>
  <c r="L3469" i="16"/>
  <c r="K3469" i="16" s="1"/>
  <c r="L3470" i="16"/>
  <c r="K3470" i="16" s="1"/>
  <c r="L3471" i="16"/>
  <c r="K3471" i="16" s="1"/>
  <c r="L3472" i="16"/>
  <c r="K3472" i="16" s="1"/>
  <c r="L3473" i="16"/>
  <c r="K3473" i="16" s="1"/>
  <c r="L3474" i="16"/>
  <c r="K3474" i="16" s="1"/>
  <c r="L3475" i="16"/>
  <c r="K3475" i="16" s="1"/>
  <c r="H3475" i="16" s="1"/>
  <c r="L3476" i="16"/>
  <c r="K3476" i="16" s="1"/>
  <c r="L3477" i="16"/>
  <c r="K3477" i="16" s="1"/>
  <c r="L3478" i="16"/>
  <c r="K3478" i="16" s="1"/>
  <c r="L3479" i="16"/>
  <c r="K3479" i="16" s="1"/>
  <c r="H3479" i="16" s="1"/>
  <c r="L3480" i="16"/>
  <c r="K3480" i="16" s="1"/>
  <c r="L3481" i="16"/>
  <c r="K3481" i="16" s="1"/>
  <c r="L3482" i="16"/>
  <c r="K3482" i="16" s="1"/>
  <c r="L3483" i="16"/>
  <c r="K3483" i="16" s="1"/>
  <c r="H3483" i="16" s="1"/>
  <c r="L3484" i="16"/>
  <c r="K3484" i="16" s="1"/>
  <c r="L3485" i="16"/>
  <c r="K3485" i="16" s="1"/>
  <c r="L3486" i="16"/>
  <c r="K3486" i="16" s="1"/>
  <c r="L3487" i="16"/>
  <c r="K3487" i="16" s="1"/>
  <c r="L3488" i="16"/>
  <c r="K3488" i="16" s="1"/>
  <c r="L3489" i="16"/>
  <c r="K3489" i="16" s="1"/>
  <c r="L3490" i="16"/>
  <c r="K3490" i="16" s="1"/>
  <c r="L3491" i="16"/>
  <c r="K3491" i="16" s="1"/>
  <c r="H3491" i="16" s="1"/>
  <c r="L3492" i="16"/>
  <c r="K3492" i="16" s="1"/>
  <c r="L3493" i="16"/>
  <c r="K3493" i="16" s="1"/>
  <c r="L3494" i="16"/>
  <c r="K3494" i="16" s="1"/>
  <c r="L3495" i="16"/>
  <c r="K3495" i="16" s="1"/>
  <c r="L3496" i="16"/>
  <c r="K3496" i="16" s="1"/>
  <c r="L3497" i="16"/>
  <c r="K3497" i="16" s="1"/>
  <c r="L3498" i="16"/>
  <c r="K3498" i="16" s="1"/>
  <c r="L3499" i="16"/>
  <c r="K3499" i="16" s="1"/>
  <c r="H3499" i="16" s="1"/>
  <c r="L3500" i="16"/>
  <c r="K3500" i="16" s="1"/>
  <c r="L3501" i="16"/>
  <c r="K3501" i="16" s="1"/>
  <c r="L3502" i="16"/>
  <c r="K3502" i="16" s="1"/>
  <c r="L3503" i="16"/>
  <c r="K3503" i="16" s="1"/>
  <c r="H3503" i="16" s="1"/>
  <c r="L3504" i="16"/>
  <c r="K3504" i="16" s="1"/>
  <c r="L3505" i="16"/>
  <c r="K3505" i="16" s="1"/>
  <c r="L3506" i="16"/>
  <c r="K3506" i="16" s="1"/>
  <c r="L3507" i="16"/>
  <c r="K3507" i="16" s="1"/>
  <c r="H3507" i="16" s="1"/>
  <c r="L3508" i="16"/>
  <c r="K3508" i="16" s="1"/>
  <c r="L3509" i="16"/>
  <c r="K3509" i="16" s="1"/>
  <c r="L3510" i="16"/>
  <c r="K3510" i="16" s="1"/>
  <c r="L3511" i="16"/>
  <c r="K3511" i="16" s="1"/>
  <c r="L3512" i="16"/>
  <c r="K3512" i="16" s="1"/>
  <c r="L3513" i="16"/>
  <c r="K3513" i="16" s="1"/>
  <c r="L3514" i="16"/>
  <c r="K3514" i="16" s="1"/>
  <c r="L3515" i="16"/>
  <c r="K3515" i="16" s="1"/>
  <c r="H3515" i="16" s="1"/>
  <c r="L3516" i="16"/>
  <c r="K3516" i="16" s="1"/>
  <c r="L3517" i="16"/>
  <c r="K3517" i="16" s="1"/>
  <c r="L3518" i="16"/>
  <c r="K3518" i="16" s="1"/>
  <c r="L3519" i="16"/>
  <c r="K3519" i="16" s="1"/>
  <c r="L3520" i="16"/>
  <c r="K3520" i="16" s="1"/>
  <c r="L3521" i="16"/>
  <c r="K3521" i="16" s="1"/>
  <c r="L3522" i="16"/>
  <c r="K3522" i="16" s="1"/>
  <c r="L3523" i="16"/>
  <c r="K3523" i="16" s="1"/>
  <c r="H3523" i="16" s="1"/>
  <c r="L3524" i="16"/>
  <c r="K3524" i="16" s="1"/>
  <c r="L3525" i="16"/>
  <c r="K3525" i="16" s="1"/>
  <c r="L3526" i="16"/>
  <c r="K3526" i="16" s="1"/>
  <c r="L3527" i="16"/>
  <c r="K3527" i="16" s="1"/>
  <c r="H3527" i="16" s="1"/>
  <c r="L3528" i="16"/>
  <c r="K3528" i="16" s="1"/>
  <c r="L3529" i="16"/>
  <c r="K3529" i="16" s="1"/>
  <c r="L3530" i="16"/>
  <c r="K3530" i="16" s="1"/>
  <c r="L3531" i="16"/>
  <c r="K3531" i="16" s="1"/>
  <c r="H3531" i="16" s="1"/>
  <c r="L3532" i="16"/>
  <c r="K3532" i="16" s="1"/>
  <c r="L3533" i="16"/>
  <c r="K3533" i="16" s="1"/>
  <c r="L3534" i="16"/>
  <c r="K3534" i="16" s="1"/>
  <c r="L3535" i="16"/>
  <c r="K3535" i="16" s="1"/>
  <c r="L3536" i="16"/>
  <c r="K3536" i="16" s="1"/>
  <c r="L3537" i="16"/>
  <c r="K3537" i="16" s="1"/>
  <c r="L3538" i="16"/>
  <c r="K3538" i="16" s="1"/>
  <c r="L3539" i="16"/>
  <c r="K3539" i="16" s="1"/>
  <c r="H3539" i="16" s="1"/>
  <c r="L3540" i="16"/>
  <c r="K3540" i="16" s="1"/>
  <c r="L3541" i="16"/>
  <c r="K3541" i="16" s="1"/>
  <c r="L3542" i="16"/>
  <c r="K3542" i="16" s="1"/>
  <c r="L3543" i="16"/>
  <c r="K3543" i="16" s="1"/>
  <c r="L3544" i="16"/>
  <c r="K3544" i="16" s="1"/>
  <c r="L3545" i="16"/>
  <c r="K3545" i="16" s="1"/>
  <c r="L3546" i="16"/>
  <c r="K3546" i="16" s="1"/>
  <c r="L3547" i="16"/>
  <c r="K3547" i="16" s="1"/>
  <c r="H3547" i="16" s="1"/>
  <c r="L3548" i="16"/>
  <c r="K3548" i="16" s="1"/>
  <c r="L3549" i="16"/>
  <c r="K3549" i="16" s="1"/>
  <c r="L3550" i="16"/>
  <c r="K3550" i="16" s="1"/>
  <c r="L3551" i="16"/>
  <c r="K3551" i="16" s="1"/>
  <c r="H3551" i="16" s="1"/>
  <c r="L3552" i="16"/>
  <c r="K3552" i="16" s="1"/>
  <c r="L3553" i="16"/>
  <c r="K3553" i="16" s="1"/>
  <c r="L3554" i="16"/>
  <c r="K3554" i="16" s="1"/>
  <c r="L3555" i="16"/>
  <c r="K3555" i="16" s="1"/>
  <c r="H3555" i="16" s="1"/>
  <c r="L3556" i="16"/>
  <c r="K3556" i="16" s="1"/>
  <c r="L3557" i="16"/>
  <c r="K3557" i="16" s="1"/>
  <c r="L3558" i="16"/>
  <c r="K3558" i="16" s="1"/>
  <c r="L3559" i="16"/>
  <c r="K3559" i="16" s="1"/>
  <c r="L3560" i="16"/>
  <c r="K3560" i="16" s="1"/>
  <c r="L3561" i="16"/>
  <c r="K3561" i="16" s="1"/>
  <c r="L3562" i="16"/>
  <c r="K3562" i="16" s="1"/>
  <c r="L3563" i="16"/>
  <c r="K3563" i="16" s="1"/>
  <c r="H3563" i="16" s="1"/>
  <c r="L3564" i="16"/>
  <c r="K3564" i="16" s="1"/>
  <c r="L3565" i="16"/>
  <c r="K3565" i="16" s="1"/>
  <c r="L3566" i="16"/>
  <c r="K3566" i="16" s="1"/>
  <c r="L3567" i="16"/>
  <c r="K3567" i="16" s="1"/>
  <c r="L3568" i="16"/>
  <c r="K3568" i="16" s="1"/>
  <c r="L3569" i="16"/>
  <c r="K3569" i="16" s="1"/>
  <c r="L3570" i="16"/>
  <c r="K3570" i="16" s="1"/>
  <c r="L3571" i="16"/>
  <c r="K3571" i="16" s="1"/>
  <c r="H3571" i="16" s="1"/>
  <c r="L3572" i="16"/>
  <c r="K3572" i="16" s="1"/>
  <c r="L3573" i="16"/>
  <c r="K3573" i="16" s="1"/>
  <c r="L3574" i="16"/>
  <c r="K3574" i="16" s="1"/>
  <c r="L3575" i="16"/>
  <c r="K3575" i="16" s="1"/>
  <c r="H3575" i="16" s="1"/>
  <c r="L3576" i="16"/>
  <c r="K3576" i="16" s="1"/>
  <c r="L3577" i="16"/>
  <c r="K3577" i="16" s="1"/>
  <c r="L3578" i="16"/>
  <c r="K3578" i="16" s="1"/>
  <c r="L3579" i="16"/>
  <c r="K3579" i="16" s="1"/>
  <c r="H3579" i="16" s="1"/>
  <c r="L3580" i="16"/>
  <c r="K3580" i="16" s="1"/>
  <c r="L3581" i="16"/>
  <c r="K3581" i="16" s="1"/>
  <c r="L3582" i="16"/>
  <c r="K3582" i="16" s="1"/>
  <c r="L3583" i="16"/>
  <c r="K3583" i="16" s="1"/>
  <c r="L3584" i="16"/>
  <c r="K3584" i="16" s="1"/>
  <c r="L3585" i="16"/>
  <c r="K3585" i="16" s="1"/>
  <c r="L3586" i="16"/>
  <c r="K3586" i="16" s="1"/>
  <c r="L3587" i="16"/>
  <c r="K3587" i="16" s="1"/>
  <c r="H3587" i="16" s="1"/>
  <c r="L3588" i="16"/>
  <c r="K3588" i="16" s="1"/>
  <c r="L3589" i="16"/>
  <c r="K3589" i="16" s="1"/>
  <c r="L3590" i="16"/>
  <c r="K3590" i="16" s="1"/>
  <c r="L3591" i="16"/>
  <c r="K3591" i="16" s="1"/>
  <c r="L3592" i="16"/>
  <c r="K3592" i="16" s="1"/>
  <c r="L3593" i="16"/>
  <c r="K3593" i="16" s="1"/>
  <c r="L3594" i="16"/>
  <c r="K3594" i="16" s="1"/>
  <c r="L3595" i="16"/>
  <c r="K3595" i="16" s="1"/>
  <c r="H3595" i="16" s="1"/>
  <c r="L3596" i="16"/>
  <c r="K3596" i="16" s="1"/>
  <c r="L3597" i="16"/>
  <c r="K3597" i="16" s="1"/>
  <c r="L3598" i="16"/>
  <c r="K3598" i="16" s="1"/>
  <c r="L3599" i="16"/>
  <c r="K3599" i="16" s="1"/>
  <c r="H3599" i="16" s="1"/>
  <c r="L3600" i="16"/>
  <c r="K3600" i="16" s="1"/>
  <c r="L3601" i="16"/>
  <c r="K3601" i="16" s="1"/>
  <c r="L3602" i="16"/>
  <c r="K3602" i="16" s="1"/>
  <c r="L3603" i="16"/>
  <c r="K3603" i="16" s="1"/>
  <c r="H3603" i="16" s="1"/>
  <c r="L3604" i="16"/>
  <c r="K3604" i="16" s="1"/>
  <c r="L3605" i="16"/>
  <c r="K3605" i="16" s="1"/>
  <c r="L3606" i="16"/>
  <c r="K3606" i="16" s="1"/>
  <c r="L3607" i="16"/>
  <c r="K3607" i="16" s="1"/>
  <c r="L3608" i="16"/>
  <c r="K3608" i="16" s="1"/>
  <c r="L3609" i="16"/>
  <c r="K3609" i="16" s="1"/>
  <c r="L3610" i="16"/>
  <c r="K3610" i="16" s="1"/>
  <c r="L3611" i="16"/>
  <c r="K3611" i="16" s="1"/>
  <c r="H3611" i="16" s="1"/>
  <c r="L3612" i="16"/>
  <c r="K3612" i="16" s="1"/>
  <c r="L3613" i="16"/>
  <c r="K3613" i="16" s="1"/>
  <c r="L3614" i="16"/>
  <c r="K3614" i="16" s="1"/>
  <c r="L3615" i="16"/>
  <c r="K3615" i="16" s="1"/>
  <c r="L3616" i="16"/>
  <c r="K3616" i="16" s="1"/>
  <c r="L3617" i="16"/>
  <c r="K3617" i="16" s="1"/>
  <c r="L3618" i="16"/>
  <c r="K3618" i="16" s="1"/>
  <c r="L3619" i="16"/>
  <c r="K3619" i="16" s="1"/>
  <c r="H3619" i="16" s="1"/>
  <c r="L3620" i="16"/>
  <c r="K3620" i="16" s="1"/>
  <c r="L3621" i="16"/>
  <c r="K3621" i="16" s="1"/>
  <c r="L3622" i="16"/>
  <c r="K3622" i="16" s="1"/>
  <c r="L3623" i="16"/>
  <c r="K3623" i="16" s="1"/>
  <c r="H3623" i="16" s="1"/>
  <c r="L3624" i="16"/>
  <c r="K3624" i="16" s="1"/>
  <c r="L3625" i="16"/>
  <c r="K3625" i="16" s="1"/>
  <c r="L3626" i="16"/>
  <c r="K3626" i="16" s="1"/>
  <c r="L3627" i="16"/>
  <c r="K3627" i="16" s="1"/>
  <c r="H3627" i="16" s="1"/>
  <c r="L3628" i="16"/>
  <c r="K3628" i="16" s="1"/>
  <c r="L3629" i="16"/>
  <c r="K3629" i="16" s="1"/>
  <c r="L3630" i="16"/>
  <c r="K3630" i="16" s="1"/>
  <c r="L3631" i="16"/>
  <c r="K3631" i="16" s="1"/>
  <c r="L3632" i="16"/>
  <c r="K3632" i="16" s="1"/>
  <c r="L3633" i="16"/>
  <c r="K3633" i="16" s="1"/>
  <c r="L3634" i="16"/>
  <c r="K3634" i="16" s="1"/>
  <c r="L3635" i="16"/>
  <c r="K3635" i="16" s="1"/>
  <c r="H3635" i="16" s="1"/>
  <c r="L3636" i="16"/>
  <c r="K3636" i="16" s="1"/>
  <c r="L3637" i="16"/>
  <c r="K3637" i="16" s="1"/>
  <c r="L3638" i="16"/>
  <c r="K3638" i="16" s="1"/>
  <c r="L3639" i="16"/>
  <c r="K3639" i="16" s="1"/>
  <c r="L3640" i="16"/>
  <c r="K3640" i="16" s="1"/>
  <c r="L3641" i="16"/>
  <c r="K3641" i="16" s="1"/>
  <c r="L3642" i="16"/>
  <c r="K3642" i="16" s="1"/>
  <c r="L3643" i="16"/>
  <c r="K3643" i="16" s="1"/>
  <c r="H3643" i="16" s="1"/>
  <c r="L3644" i="16"/>
  <c r="K3644" i="16" s="1"/>
  <c r="L3645" i="16"/>
  <c r="K3645" i="16" s="1"/>
  <c r="L3646" i="16"/>
  <c r="K3646" i="16" s="1"/>
  <c r="L3647" i="16"/>
  <c r="K3647" i="16" s="1"/>
  <c r="H3647" i="16" s="1"/>
  <c r="L3648" i="16"/>
  <c r="K3648" i="16" s="1"/>
  <c r="L3649" i="16"/>
  <c r="K3649" i="16" s="1"/>
  <c r="L3650" i="16"/>
  <c r="K3650" i="16" s="1"/>
  <c r="L3651" i="16"/>
  <c r="K3651" i="16" s="1"/>
  <c r="H3651" i="16" s="1"/>
  <c r="L3652" i="16"/>
  <c r="K3652" i="16" s="1"/>
  <c r="L3653" i="16"/>
  <c r="K3653" i="16" s="1"/>
  <c r="L3654" i="16"/>
  <c r="K3654" i="16" s="1"/>
  <c r="L3655" i="16"/>
  <c r="K3655" i="16" s="1"/>
  <c r="L3656" i="16"/>
  <c r="K3656" i="16" s="1"/>
  <c r="L3657" i="16"/>
  <c r="K3657" i="16" s="1"/>
  <c r="L3658" i="16"/>
  <c r="K3658" i="16" s="1"/>
  <c r="L3659" i="16"/>
  <c r="K3659" i="16" s="1"/>
  <c r="H3659" i="16" s="1"/>
  <c r="L3660" i="16"/>
  <c r="K3660" i="16" s="1"/>
  <c r="L3661" i="16"/>
  <c r="K3661" i="16" s="1"/>
  <c r="L3662" i="16"/>
  <c r="K3662" i="16" s="1"/>
  <c r="L3663" i="16"/>
  <c r="K3663" i="16" s="1"/>
  <c r="L3664" i="16"/>
  <c r="K3664" i="16" s="1"/>
  <c r="L3665" i="16"/>
  <c r="K3665" i="16" s="1"/>
  <c r="L3666" i="16"/>
  <c r="K3666" i="16" s="1"/>
  <c r="L3667" i="16"/>
  <c r="K3667" i="16" s="1"/>
  <c r="H3667" i="16" s="1"/>
  <c r="L3668" i="16"/>
  <c r="K3668" i="16" s="1"/>
  <c r="L3669" i="16"/>
  <c r="K3669" i="16" s="1"/>
  <c r="L3670" i="16"/>
  <c r="K3670" i="16" s="1"/>
  <c r="L3671" i="16"/>
  <c r="K3671" i="16" s="1"/>
  <c r="H3671" i="16" s="1"/>
  <c r="L3672" i="16"/>
  <c r="K3672" i="16" s="1"/>
  <c r="L3673" i="16"/>
  <c r="K3673" i="16" s="1"/>
  <c r="L3674" i="16"/>
  <c r="K3674" i="16" s="1"/>
  <c r="L3675" i="16"/>
  <c r="K3675" i="16" s="1"/>
  <c r="H3675" i="16" s="1"/>
  <c r="L3676" i="16"/>
  <c r="K3676" i="16" s="1"/>
  <c r="L3677" i="16"/>
  <c r="K3677" i="16" s="1"/>
  <c r="L3678" i="16"/>
  <c r="K3678" i="16" s="1"/>
  <c r="L3679" i="16"/>
  <c r="K3679" i="16" s="1"/>
  <c r="L3680" i="16"/>
  <c r="K3680" i="16" s="1"/>
  <c r="L3681" i="16"/>
  <c r="K3681" i="16" s="1"/>
  <c r="L3682" i="16"/>
  <c r="K3682" i="16" s="1"/>
  <c r="L3683" i="16"/>
  <c r="K3683" i="16" s="1"/>
  <c r="H3683" i="16" s="1"/>
  <c r="L3684" i="16"/>
  <c r="K3684" i="16" s="1"/>
  <c r="L3685" i="16"/>
  <c r="K3685" i="16" s="1"/>
  <c r="L3686" i="16"/>
  <c r="K3686" i="16" s="1"/>
  <c r="L3687" i="16"/>
  <c r="K3687" i="16" s="1"/>
  <c r="L3688" i="16"/>
  <c r="K3688" i="16" s="1"/>
  <c r="L3689" i="16"/>
  <c r="K3689" i="16" s="1"/>
  <c r="L3690" i="16"/>
  <c r="K3690" i="16" s="1"/>
  <c r="L3691" i="16"/>
  <c r="K3691" i="16" s="1"/>
  <c r="H3691" i="16" s="1"/>
  <c r="L3692" i="16"/>
  <c r="K3692" i="16" s="1"/>
  <c r="L3693" i="16"/>
  <c r="K3693" i="16" s="1"/>
  <c r="L3694" i="16"/>
  <c r="K3694" i="16" s="1"/>
  <c r="L3695" i="16"/>
  <c r="K3695" i="16" s="1"/>
  <c r="H3695" i="16" s="1"/>
  <c r="L3696" i="16"/>
  <c r="K3696" i="16" s="1"/>
  <c r="L3697" i="16"/>
  <c r="K3697" i="16" s="1"/>
  <c r="L3698" i="16"/>
  <c r="K3698" i="16" s="1"/>
  <c r="L3699" i="16"/>
  <c r="K3699" i="16" s="1"/>
  <c r="H3699" i="16" s="1"/>
  <c r="L3700" i="16"/>
  <c r="K3700" i="16" s="1"/>
  <c r="L3701" i="16"/>
  <c r="K3701" i="16" s="1"/>
  <c r="L3702" i="16"/>
  <c r="K3702" i="16" s="1"/>
  <c r="L3703" i="16"/>
  <c r="K3703" i="16" s="1"/>
  <c r="L3704" i="16"/>
  <c r="K3704" i="16" s="1"/>
  <c r="L3705" i="16"/>
  <c r="K3705" i="16" s="1"/>
  <c r="L3706" i="16"/>
  <c r="K3706" i="16" s="1"/>
  <c r="L3707" i="16"/>
  <c r="K3707" i="16" s="1"/>
  <c r="H3707" i="16" s="1"/>
  <c r="L3708" i="16"/>
  <c r="K3708" i="16" s="1"/>
  <c r="L3709" i="16"/>
  <c r="K3709" i="16" s="1"/>
  <c r="L3710" i="16"/>
  <c r="K3710" i="16" s="1"/>
  <c r="L3711" i="16"/>
  <c r="K3711" i="16" s="1"/>
  <c r="L3712" i="16"/>
  <c r="K3712" i="16" s="1"/>
  <c r="L3713" i="16"/>
  <c r="K3713" i="16" s="1"/>
  <c r="L3714" i="16"/>
  <c r="K3714" i="16" s="1"/>
  <c r="L3715" i="16"/>
  <c r="K3715" i="16" s="1"/>
  <c r="H3715" i="16" s="1"/>
  <c r="L3716" i="16"/>
  <c r="K3716" i="16" s="1"/>
  <c r="L3717" i="16"/>
  <c r="K3717" i="16" s="1"/>
  <c r="L3718" i="16"/>
  <c r="K3718" i="16" s="1"/>
  <c r="L3719" i="16"/>
  <c r="K3719" i="16" s="1"/>
  <c r="H3719" i="16" s="1"/>
  <c r="L3720" i="16"/>
  <c r="K3720" i="16" s="1"/>
  <c r="L3721" i="16"/>
  <c r="K3721" i="16" s="1"/>
  <c r="L3722" i="16"/>
  <c r="K3722" i="16" s="1"/>
  <c r="L3723" i="16"/>
  <c r="K3723" i="16" s="1"/>
  <c r="H3723" i="16" s="1"/>
  <c r="L3724" i="16"/>
  <c r="K3724" i="16" s="1"/>
  <c r="L3725" i="16"/>
  <c r="K3725" i="16" s="1"/>
  <c r="L3726" i="16"/>
  <c r="K3726" i="16" s="1"/>
  <c r="L3727" i="16"/>
  <c r="K3727" i="16" s="1"/>
  <c r="L3728" i="16"/>
  <c r="K3728" i="16" s="1"/>
  <c r="L3729" i="16"/>
  <c r="K3729" i="16" s="1"/>
  <c r="L3730" i="16"/>
  <c r="K3730" i="16" s="1"/>
  <c r="L3731" i="16"/>
  <c r="K3731" i="16" s="1"/>
  <c r="H3731" i="16" s="1"/>
  <c r="L3732" i="16"/>
  <c r="K3732" i="16" s="1"/>
  <c r="L3733" i="16"/>
  <c r="K3733" i="16" s="1"/>
  <c r="L3734" i="16"/>
  <c r="K3734" i="16" s="1"/>
  <c r="L3735" i="16"/>
  <c r="K3735" i="16" s="1"/>
  <c r="L3736" i="16"/>
  <c r="K3736" i="16" s="1"/>
  <c r="L3737" i="16"/>
  <c r="K3737" i="16" s="1"/>
  <c r="L3738" i="16"/>
  <c r="K3738" i="16" s="1"/>
  <c r="L3739" i="16"/>
  <c r="K3739" i="16" s="1"/>
  <c r="H3739" i="16" s="1"/>
  <c r="L3740" i="16"/>
  <c r="K3740" i="16" s="1"/>
  <c r="L3741" i="16"/>
  <c r="K3741" i="16" s="1"/>
  <c r="L3742" i="16"/>
  <c r="K3742" i="16" s="1"/>
  <c r="L3743" i="16"/>
  <c r="K3743" i="16" s="1"/>
  <c r="H3743" i="16" s="1"/>
  <c r="L3744" i="16"/>
  <c r="K3744" i="16" s="1"/>
  <c r="L3745" i="16"/>
  <c r="K3745" i="16" s="1"/>
  <c r="L3746" i="16"/>
  <c r="K3746" i="16" s="1"/>
  <c r="L3747" i="16"/>
  <c r="K3747" i="16" s="1"/>
  <c r="H3747" i="16" s="1"/>
  <c r="L3748" i="16"/>
  <c r="K3748" i="16" s="1"/>
  <c r="L3749" i="16"/>
  <c r="K3749" i="16" s="1"/>
  <c r="L3750" i="16"/>
  <c r="K3750" i="16" s="1"/>
  <c r="L3751" i="16"/>
  <c r="K3751" i="16" s="1"/>
  <c r="L3752" i="16"/>
  <c r="K3752" i="16" s="1"/>
  <c r="L3753" i="16"/>
  <c r="K3753" i="16" s="1"/>
  <c r="L3754" i="16"/>
  <c r="K3754" i="16" s="1"/>
  <c r="L3755" i="16"/>
  <c r="K3755" i="16" s="1"/>
  <c r="H3755" i="16" s="1"/>
  <c r="L3756" i="16"/>
  <c r="K3756" i="16" s="1"/>
  <c r="L3757" i="16"/>
  <c r="K3757" i="16" s="1"/>
  <c r="L3758" i="16"/>
  <c r="K3758" i="16" s="1"/>
  <c r="L3759" i="16"/>
  <c r="K3759" i="16" s="1"/>
  <c r="L3760" i="16"/>
  <c r="K3760" i="16" s="1"/>
  <c r="L3761" i="16"/>
  <c r="K3761" i="16" s="1"/>
  <c r="L3762" i="16"/>
  <c r="K3762" i="16" s="1"/>
  <c r="L3763" i="16"/>
  <c r="K3763" i="16" s="1"/>
  <c r="H3763" i="16" s="1"/>
  <c r="L3764" i="16"/>
  <c r="K3764" i="16" s="1"/>
  <c r="L3765" i="16"/>
  <c r="K3765" i="16" s="1"/>
  <c r="L3766" i="16"/>
  <c r="K3766" i="16" s="1"/>
  <c r="L3767" i="16"/>
  <c r="K3767" i="16" s="1"/>
  <c r="H3767" i="16" s="1"/>
  <c r="L3768" i="16"/>
  <c r="K3768" i="16" s="1"/>
  <c r="L3769" i="16"/>
  <c r="K3769" i="16" s="1"/>
  <c r="L3770" i="16"/>
  <c r="K3770" i="16" s="1"/>
  <c r="L3771" i="16"/>
  <c r="K3771" i="16" s="1"/>
  <c r="H3771" i="16" s="1"/>
  <c r="L3772" i="16"/>
  <c r="K3772" i="16" s="1"/>
  <c r="L3773" i="16"/>
  <c r="K3773" i="16" s="1"/>
  <c r="L3774" i="16"/>
  <c r="K3774" i="16" s="1"/>
  <c r="L3775" i="16"/>
  <c r="K3775" i="16" s="1"/>
  <c r="L3776" i="16"/>
  <c r="K3776" i="16" s="1"/>
  <c r="L3777" i="16"/>
  <c r="K3777" i="16" s="1"/>
  <c r="L3778" i="16"/>
  <c r="K3778" i="16" s="1"/>
  <c r="L3779" i="16"/>
  <c r="K3779" i="16" s="1"/>
  <c r="H3779" i="16" s="1"/>
  <c r="L3780" i="16"/>
  <c r="K3780" i="16" s="1"/>
  <c r="L3781" i="16"/>
  <c r="K3781" i="16" s="1"/>
  <c r="L3782" i="16"/>
  <c r="K3782" i="16" s="1"/>
  <c r="L3783" i="16"/>
  <c r="K3783" i="16" s="1"/>
  <c r="L3784" i="16"/>
  <c r="K3784" i="16" s="1"/>
  <c r="L3785" i="16"/>
  <c r="K3785" i="16" s="1"/>
  <c r="L3786" i="16"/>
  <c r="K3786" i="16" s="1"/>
  <c r="L3787" i="16"/>
  <c r="K3787" i="16" s="1"/>
  <c r="H3787" i="16" s="1"/>
  <c r="L3788" i="16"/>
  <c r="K3788" i="16" s="1"/>
  <c r="L3789" i="16"/>
  <c r="K3789" i="16" s="1"/>
  <c r="L3790" i="16"/>
  <c r="K3790" i="16" s="1"/>
  <c r="L3791" i="16"/>
  <c r="K3791" i="16" s="1"/>
  <c r="H3791" i="16" s="1"/>
  <c r="L3792" i="16"/>
  <c r="K3792" i="16" s="1"/>
  <c r="L3793" i="16"/>
  <c r="K3793" i="16" s="1"/>
  <c r="L3794" i="16"/>
  <c r="K3794" i="16" s="1"/>
  <c r="L3795" i="16"/>
  <c r="K3795" i="16" s="1"/>
  <c r="H3795" i="16" s="1"/>
  <c r="L3796" i="16"/>
  <c r="K3796" i="16" s="1"/>
  <c r="L3797" i="16"/>
  <c r="K3797" i="16" s="1"/>
  <c r="L3798" i="16"/>
  <c r="K3798" i="16" s="1"/>
  <c r="L3799" i="16"/>
  <c r="K3799" i="16" s="1"/>
  <c r="L3800" i="16"/>
  <c r="K3800" i="16" s="1"/>
  <c r="L3801" i="16"/>
  <c r="K3801" i="16" s="1"/>
  <c r="L3802" i="16"/>
  <c r="K3802" i="16" s="1"/>
  <c r="L3803" i="16"/>
  <c r="K3803" i="16" s="1"/>
  <c r="H3803" i="16" s="1"/>
  <c r="L3804" i="16"/>
  <c r="K3804" i="16" s="1"/>
  <c r="L3805" i="16"/>
  <c r="K3805" i="16" s="1"/>
  <c r="L3806" i="16"/>
  <c r="K3806" i="16" s="1"/>
  <c r="L3807" i="16"/>
  <c r="K3807" i="16" s="1"/>
  <c r="L3808" i="16"/>
  <c r="K3808" i="16" s="1"/>
  <c r="L3809" i="16"/>
  <c r="K3809" i="16" s="1"/>
  <c r="L3810" i="16"/>
  <c r="K3810" i="16" s="1"/>
  <c r="L3811" i="16"/>
  <c r="K3811" i="16" s="1"/>
  <c r="H3811" i="16" s="1"/>
  <c r="L3812" i="16"/>
  <c r="K3812" i="16" s="1"/>
  <c r="L3813" i="16"/>
  <c r="K3813" i="16" s="1"/>
  <c r="L3814" i="16"/>
  <c r="K3814" i="16" s="1"/>
  <c r="L3815" i="16"/>
  <c r="K3815" i="16" s="1"/>
  <c r="H3815" i="16" s="1"/>
  <c r="L3816" i="16"/>
  <c r="K3816" i="16" s="1"/>
  <c r="L3817" i="16"/>
  <c r="K3817" i="16" s="1"/>
  <c r="L3818" i="16"/>
  <c r="K3818" i="16" s="1"/>
  <c r="L3819" i="16"/>
  <c r="K3819" i="16" s="1"/>
  <c r="H3819" i="16" s="1"/>
  <c r="L3820" i="16"/>
  <c r="K3820" i="16" s="1"/>
  <c r="L3821" i="16"/>
  <c r="K3821" i="16" s="1"/>
  <c r="L3822" i="16"/>
  <c r="K3822" i="16" s="1"/>
  <c r="L3823" i="16"/>
  <c r="K3823" i="16" s="1"/>
  <c r="L3824" i="16"/>
  <c r="K3824" i="16" s="1"/>
  <c r="L3825" i="16"/>
  <c r="K3825" i="16" s="1"/>
  <c r="L3826" i="16"/>
  <c r="K3826" i="16" s="1"/>
  <c r="L3827" i="16"/>
  <c r="K3827" i="16" s="1"/>
  <c r="H3827" i="16" s="1"/>
  <c r="L3828" i="16"/>
  <c r="K3828" i="16" s="1"/>
  <c r="L3829" i="16"/>
  <c r="K3829" i="16" s="1"/>
  <c r="L3830" i="16"/>
  <c r="K3830" i="16" s="1"/>
  <c r="L3831" i="16"/>
  <c r="K3831" i="16" s="1"/>
  <c r="L3832" i="16"/>
  <c r="K3832" i="16" s="1"/>
  <c r="L3833" i="16"/>
  <c r="K3833" i="16" s="1"/>
  <c r="L3834" i="16"/>
  <c r="K3834" i="16" s="1"/>
  <c r="L3835" i="16"/>
  <c r="K3835" i="16" s="1"/>
  <c r="H3835" i="16" s="1"/>
  <c r="L3836" i="16"/>
  <c r="K3836" i="16" s="1"/>
  <c r="L3837" i="16"/>
  <c r="K3837" i="16" s="1"/>
  <c r="L3838" i="16"/>
  <c r="K3838" i="16" s="1"/>
  <c r="L3839" i="16"/>
  <c r="K3839" i="16" s="1"/>
  <c r="H3839" i="16" s="1"/>
  <c r="L3840" i="16"/>
  <c r="K3840" i="16" s="1"/>
  <c r="L3841" i="16"/>
  <c r="K3841" i="16" s="1"/>
  <c r="L3842" i="16"/>
  <c r="K3842" i="16" s="1"/>
  <c r="L3843" i="16"/>
  <c r="K3843" i="16" s="1"/>
  <c r="H3843" i="16" s="1"/>
  <c r="K3844" i="16"/>
  <c r="F3845" i="16"/>
  <c r="L3845" i="16"/>
  <c r="G3845" i="16"/>
  <c r="D3845" i="16"/>
  <c r="M3845" i="16"/>
  <c r="H49" i="16"/>
  <c r="H38" i="16"/>
  <c r="H57" i="16"/>
  <c r="H52" i="16"/>
  <c r="H46" i="16"/>
  <c r="H56" i="16"/>
  <c r="H54" i="16"/>
  <c r="H44" i="16"/>
  <c r="H53" i="16"/>
  <c r="H55" i="16"/>
  <c r="H50" i="16"/>
  <c r="H45" i="16"/>
  <c r="H58" i="16"/>
  <c r="H60" i="16"/>
  <c r="H61" i="16"/>
  <c r="H62" i="16"/>
  <c r="H64" i="16"/>
  <c r="H63" i="16"/>
  <c r="H65" i="16"/>
  <c r="H66" i="16"/>
  <c r="H68" i="16"/>
  <c r="H69" i="16"/>
  <c r="H70" i="16"/>
  <c r="H72" i="16"/>
  <c r="H73" i="16"/>
  <c r="H74" i="16"/>
  <c r="H77" i="16"/>
  <c r="H76" i="16"/>
  <c r="H78" i="16"/>
  <c r="H79" i="16"/>
  <c r="H80" i="16"/>
  <c r="H81" i="16"/>
  <c r="H82" i="16"/>
  <c r="H84" i="16"/>
  <c r="H85" i="16"/>
  <c r="H86" i="16"/>
  <c r="H87" i="16"/>
  <c r="H89" i="16"/>
  <c r="H88" i="16"/>
  <c r="H90" i="16"/>
  <c r="H93" i="16"/>
  <c r="H92" i="16"/>
  <c r="H94" i="16"/>
  <c r="H97" i="16"/>
  <c r="H96" i="16"/>
  <c r="H98" i="16"/>
  <c r="H100" i="16"/>
  <c r="H101" i="16"/>
  <c r="H103" i="16"/>
  <c r="H102" i="16"/>
  <c r="H104" i="16"/>
  <c r="H105" i="16"/>
  <c r="H106" i="16"/>
  <c r="H108" i="16"/>
  <c r="H109" i="16"/>
  <c r="H110" i="16"/>
  <c r="H111" i="16"/>
  <c r="H113" i="16"/>
  <c r="H112" i="16"/>
  <c r="H114" i="16"/>
  <c r="H116" i="16"/>
  <c r="H117" i="16"/>
  <c r="H118" i="16"/>
  <c r="H120" i="16"/>
  <c r="H121" i="16"/>
  <c r="H122" i="16"/>
  <c r="H124" i="16"/>
  <c r="H125" i="16"/>
  <c r="H126" i="16"/>
  <c r="H128" i="16"/>
  <c r="H127" i="16"/>
  <c r="H129" i="16"/>
  <c r="H130" i="16"/>
  <c r="H132" i="16"/>
  <c r="H133" i="16"/>
  <c r="H134" i="16"/>
  <c r="H135" i="16"/>
  <c r="H137" i="16"/>
  <c r="H136" i="16"/>
  <c r="H138" i="16"/>
  <c r="H140" i="16"/>
  <c r="H142" i="16"/>
  <c r="H141" i="16"/>
  <c r="H145" i="16"/>
  <c r="H144" i="16"/>
  <c r="H146" i="16"/>
  <c r="H148" i="16"/>
  <c r="H150" i="16"/>
  <c r="H149" i="16"/>
  <c r="H151" i="16"/>
  <c r="H152" i="16"/>
  <c r="H154" i="16"/>
  <c r="H153" i="16"/>
  <c r="H156" i="16"/>
  <c r="H157" i="16"/>
  <c r="H158" i="16"/>
  <c r="H160" i="16"/>
  <c r="H159" i="16"/>
  <c r="H161" i="16"/>
  <c r="H162" i="16"/>
  <c r="H164" i="16"/>
  <c r="H166" i="16"/>
  <c r="H165" i="16"/>
  <c r="H168" i="16"/>
  <c r="H169" i="16"/>
  <c r="H170" i="16"/>
  <c r="H172" i="16"/>
  <c r="H171" i="16"/>
  <c r="H174" i="16"/>
  <c r="H173" i="16"/>
  <c r="H175" i="16"/>
  <c r="H176" i="16"/>
  <c r="H177" i="16"/>
  <c r="H178" i="16"/>
  <c r="H180" i="16"/>
  <c r="H182" i="16"/>
  <c r="H181" i="16"/>
  <c r="H183" i="16"/>
  <c r="H184" i="16"/>
  <c r="H185" i="16"/>
  <c r="H186" i="16"/>
  <c r="H188" i="16"/>
  <c r="H189" i="16"/>
  <c r="H190" i="16"/>
  <c r="H192" i="16"/>
  <c r="H193" i="16"/>
  <c r="H194" i="16"/>
  <c r="H196" i="16"/>
  <c r="H197" i="16"/>
  <c r="H198" i="16"/>
  <c r="H199" i="16"/>
  <c r="H200" i="16"/>
  <c r="H201" i="16"/>
  <c r="H202" i="16"/>
  <c r="H204" i="16"/>
  <c r="H205" i="16"/>
  <c r="H206" i="16"/>
  <c r="H207" i="16"/>
  <c r="H208" i="16"/>
  <c r="H209" i="16"/>
  <c r="H210" i="16"/>
  <c r="H212" i="16"/>
  <c r="H213" i="16"/>
  <c r="H214" i="16"/>
  <c r="H217" i="16"/>
  <c r="H216" i="16"/>
  <c r="H218" i="16"/>
  <c r="H220" i="16"/>
  <c r="H222" i="16"/>
  <c r="H221" i="16"/>
  <c r="H223" i="16"/>
  <c r="H224" i="16"/>
  <c r="H225" i="16"/>
  <c r="H226" i="16"/>
  <c r="H229" i="16"/>
  <c r="H228" i="16"/>
  <c r="H230" i="16"/>
  <c r="H232" i="16"/>
  <c r="H231" i="16"/>
  <c r="H233" i="16"/>
  <c r="H234" i="16"/>
  <c r="H236" i="16"/>
  <c r="H237" i="16"/>
  <c r="H238" i="16"/>
  <c r="H240" i="16"/>
  <c r="H241" i="16"/>
  <c r="H242" i="16"/>
  <c r="H244" i="16"/>
  <c r="H246" i="16"/>
  <c r="H245" i="16"/>
  <c r="H247" i="16"/>
  <c r="H248" i="16"/>
  <c r="H249" i="16"/>
  <c r="H250" i="16"/>
  <c r="H252" i="16"/>
  <c r="H253" i="16"/>
  <c r="H254" i="16"/>
  <c r="H256" i="16"/>
  <c r="H255" i="16"/>
  <c r="H257" i="16"/>
  <c r="H258" i="16"/>
  <c r="H260" i="16"/>
  <c r="H261" i="16"/>
  <c r="H262" i="16"/>
  <c r="H265" i="16"/>
  <c r="H264" i="16"/>
  <c r="H266" i="16"/>
  <c r="H268" i="16"/>
  <c r="H269" i="16"/>
  <c r="H270" i="16"/>
  <c r="H271" i="16"/>
  <c r="H272" i="16"/>
  <c r="H274" i="16"/>
  <c r="H273" i="16"/>
  <c r="H276" i="16"/>
  <c r="H278" i="16"/>
  <c r="H277" i="16"/>
  <c r="H279" i="16"/>
  <c r="H280" i="16"/>
  <c r="H282" i="16"/>
  <c r="H281" i="16"/>
  <c r="H284" i="16"/>
  <c r="H286" i="16"/>
  <c r="H285" i="16"/>
  <c r="H288" i="16"/>
  <c r="H289" i="16"/>
  <c r="H290" i="16"/>
  <c r="H292" i="16"/>
  <c r="H293" i="16"/>
  <c r="H294" i="16"/>
  <c r="H296" i="16"/>
  <c r="H295" i="16"/>
  <c r="H297" i="16"/>
  <c r="H298" i="16"/>
  <c r="H300" i="16"/>
  <c r="H301" i="16"/>
  <c r="H302" i="16"/>
  <c r="H303" i="16"/>
  <c r="H304" i="16"/>
  <c r="H306" i="16"/>
  <c r="H305" i="16"/>
  <c r="H308" i="16"/>
  <c r="H309" i="16"/>
  <c r="H310" i="16"/>
  <c r="H312" i="16"/>
  <c r="H313" i="16"/>
  <c r="H314" i="16"/>
  <c r="H316" i="16"/>
  <c r="H317" i="16"/>
  <c r="H318" i="16"/>
  <c r="H319" i="16"/>
  <c r="H320" i="16"/>
  <c r="H322" i="16"/>
  <c r="H321" i="16"/>
  <c r="H324" i="16"/>
  <c r="H326" i="16"/>
  <c r="H325" i="16"/>
  <c r="H327" i="16"/>
  <c r="H328" i="16"/>
  <c r="H329" i="16"/>
  <c r="H330" i="16"/>
  <c r="H332" i="16"/>
  <c r="H333" i="16"/>
  <c r="H334" i="16"/>
  <c r="H336" i="16"/>
  <c r="H337" i="16"/>
  <c r="H338" i="16"/>
  <c r="H340" i="16"/>
  <c r="H341" i="16"/>
  <c r="H342" i="16"/>
  <c r="H343" i="16"/>
  <c r="H344" i="16"/>
  <c r="H345" i="16"/>
  <c r="H346" i="16"/>
  <c r="H348" i="16"/>
  <c r="H349" i="16"/>
  <c r="H350" i="16"/>
  <c r="H351" i="16"/>
  <c r="H352" i="16"/>
  <c r="H353" i="16"/>
  <c r="H354" i="16"/>
  <c r="H356" i="16"/>
  <c r="H357" i="16"/>
  <c r="H358" i="16"/>
  <c r="H360" i="16"/>
  <c r="H361" i="16"/>
  <c r="H362" i="16"/>
  <c r="H364" i="16"/>
  <c r="H365" i="16"/>
  <c r="H366" i="16"/>
  <c r="H367" i="16"/>
  <c r="H368" i="16"/>
  <c r="H369" i="16"/>
  <c r="H370" i="16"/>
  <c r="H372" i="16"/>
  <c r="H373" i="16"/>
  <c r="H374" i="16"/>
  <c r="H375" i="16"/>
  <c r="H376" i="16"/>
  <c r="H378" i="16"/>
  <c r="H377" i="16"/>
  <c r="H380" i="16"/>
  <c r="H381" i="16"/>
  <c r="H382" i="16"/>
  <c r="H384" i="16"/>
  <c r="H385" i="16"/>
  <c r="H386" i="16"/>
  <c r="H388" i="16"/>
  <c r="H389" i="16"/>
  <c r="H390" i="16"/>
  <c r="H391" i="16"/>
  <c r="H392" i="16"/>
  <c r="H393" i="16"/>
  <c r="H394" i="16"/>
  <c r="H396" i="16"/>
  <c r="H397" i="16"/>
  <c r="H398" i="16"/>
  <c r="H399" i="16"/>
  <c r="H400" i="16"/>
  <c r="H401" i="16"/>
  <c r="H402" i="16"/>
  <c r="H404" i="16"/>
  <c r="H405" i="16"/>
  <c r="H406" i="16"/>
  <c r="H408" i="16"/>
  <c r="H409" i="16"/>
  <c r="H410" i="16"/>
  <c r="H412" i="16"/>
  <c r="H413" i="16"/>
  <c r="H414" i="16"/>
  <c r="H415" i="16"/>
  <c r="H416" i="16"/>
  <c r="H417" i="16"/>
  <c r="H418" i="16"/>
  <c r="H420" i="16"/>
  <c r="H421" i="16"/>
  <c r="H422" i="16"/>
  <c r="H423" i="16"/>
  <c r="H424" i="16"/>
  <c r="H425" i="16"/>
  <c r="H426" i="16"/>
  <c r="H428" i="16"/>
  <c r="H429" i="16"/>
  <c r="H430" i="16"/>
  <c r="H432" i="16"/>
  <c r="H433" i="16"/>
  <c r="H434" i="16"/>
  <c r="H436" i="16"/>
  <c r="H437" i="16"/>
  <c r="H439" i="16"/>
  <c r="H438" i="16"/>
  <c r="H440" i="16"/>
  <c r="H441" i="16"/>
  <c r="H442" i="16"/>
  <c r="H444" i="16"/>
  <c r="H445" i="16"/>
  <c r="H446" i="16"/>
  <c r="H447" i="16"/>
  <c r="H448" i="16"/>
  <c r="H449" i="16"/>
  <c r="H450" i="16"/>
  <c r="H452" i="16"/>
  <c r="H453" i="16"/>
  <c r="H454" i="16"/>
  <c r="H456" i="16"/>
  <c r="H457" i="16"/>
  <c r="H458" i="16"/>
  <c r="H460" i="16"/>
  <c r="H461" i="16"/>
  <c r="H462" i="16"/>
  <c r="H463" i="16"/>
  <c r="H464" i="16"/>
  <c r="H465" i="16"/>
  <c r="H466" i="16"/>
  <c r="H468" i="16"/>
  <c r="H469" i="16"/>
  <c r="H471" i="16"/>
  <c r="H470" i="16"/>
  <c r="H472" i="16"/>
  <c r="H474" i="16"/>
  <c r="H473" i="16"/>
  <c r="H477" i="16"/>
  <c r="H476" i="16"/>
  <c r="H478" i="16"/>
  <c r="H480" i="16"/>
  <c r="H481" i="16"/>
  <c r="H482" i="16"/>
  <c r="H484" i="16"/>
  <c r="H486" i="16"/>
  <c r="H485" i="16"/>
  <c r="H487" i="16"/>
  <c r="H488" i="16"/>
  <c r="H489" i="16"/>
  <c r="H490" i="16"/>
  <c r="H492" i="16"/>
  <c r="H493" i="16"/>
  <c r="H495" i="16"/>
  <c r="H494" i="16"/>
  <c r="H497" i="16"/>
  <c r="H496" i="16"/>
  <c r="H498" i="16"/>
  <c r="H500" i="16"/>
  <c r="H501" i="16"/>
  <c r="H502" i="16"/>
  <c r="H504" i="16"/>
  <c r="H505" i="16"/>
  <c r="H506" i="16"/>
  <c r="H508" i="16"/>
  <c r="H510" i="16"/>
  <c r="H509" i="16"/>
  <c r="H512" i="16"/>
  <c r="H511" i="16"/>
  <c r="H514" i="16"/>
  <c r="H513" i="16"/>
  <c r="H517" i="16"/>
  <c r="H516" i="16"/>
  <c r="H518" i="16"/>
  <c r="H519" i="16"/>
  <c r="H520" i="16"/>
  <c r="H522" i="16"/>
  <c r="H521" i="16"/>
  <c r="H524" i="16"/>
  <c r="H526" i="16"/>
  <c r="H525" i="16"/>
  <c r="H528" i="16"/>
  <c r="H529" i="16"/>
  <c r="H530" i="16"/>
  <c r="H532" i="16"/>
  <c r="H533" i="16"/>
  <c r="H534" i="16"/>
  <c r="H536" i="16"/>
  <c r="H535" i="16"/>
  <c r="H538" i="16"/>
  <c r="H537" i="16"/>
  <c r="H540" i="16"/>
  <c r="H542" i="16"/>
  <c r="H541" i="16"/>
  <c r="H544" i="16"/>
  <c r="H543" i="16"/>
  <c r="H546" i="16"/>
  <c r="H545" i="16"/>
  <c r="H548" i="16"/>
  <c r="H550" i="16"/>
  <c r="H549" i="16"/>
  <c r="H553" i="16"/>
  <c r="H552" i="16"/>
  <c r="H554" i="16"/>
  <c r="H556" i="16"/>
  <c r="H558" i="16"/>
  <c r="H557" i="16"/>
  <c r="H560" i="16"/>
  <c r="H559" i="16"/>
  <c r="H562" i="16"/>
  <c r="H561" i="16"/>
  <c r="H564" i="16"/>
  <c r="H565" i="16"/>
  <c r="H567" i="16"/>
  <c r="H566" i="16"/>
  <c r="H568" i="16"/>
  <c r="H569" i="16"/>
  <c r="H570" i="16"/>
  <c r="H572" i="16"/>
  <c r="H573" i="16"/>
  <c r="H574" i="16"/>
  <c r="H576" i="16"/>
  <c r="H577" i="16"/>
  <c r="H578" i="16"/>
  <c r="H581" i="16"/>
  <c r="H580" i="16"/>
  <c r="H583" i="16"/>
  <c r="H582" i="16"/>
  <c r="H585" i="16"/>
  <c r="H584" i="16"/>
  <c r="H586" i="16"/>
  <c r="H588" i="16"/>
  <c r="H589" i="16"/>
  <c r="H591" i="16"/>
  <c r="H590" i="16"/>
  <c r="H592" i="16"/>
  <c r="H593" i="16"/>
  <c r="H594" i="16"/>
  <c r="H596" i="16"/>
  <c r="H597" i="16"/>
  <c r="H598" i="16"/>
  <c r="H600" i="16"/>
  <c r="H602" i="16"/>
  <c r="H601" i="16"/>
  <c r="H604" i="16"/>
  <c r="H605" i="16"/>
  <c r="H607" i="16"/>
  <c r="H606" i="16"/>
  <c r="H608" i="16"/>
  <c r="H610" i="16"/>
  <c r="H609" i="16"/>
  <c r="H612" i="16"/>
  <c r="H613" i="16"/>
  <c r="H614" i="16"/>
  <c r="H615" i="16"/>
  <c r="H616" i="16"/>
  <c r="H617" i="16"/>
  <c r="H618" i="16"/>
  <c r="H620" i="16"/>
  <c r="H621" i="16"/>
  <c r="H622" i="16"/>
  <c r="H624" i="16"/>
  <c r="H625" i="16"/>
  <c r="H626" i="16"/>
  <c r="H628" i="16"/>
  <c r="H629" i="16"/>
  <c r="H630" i="16"/>
  <c r="H632" i="16"/>
  <c r="H631" i="16"/>
  <c r="H633" i="16"/>
  <c r="H634" i="16"/>
  <c r="H637" i="16"/>
  <c r="H636" i="16"/>
  <c r="H638" i="16"/>
  <c r="H639" i="16"/>
  <c r="H640" i="16"/>
  <c r="H641" i="16"/>
  <c r="H642" i="16"/>
  <c r="H644" i="16"/>
  <c r="H645" i="16"/>
  <c r="H646" i="16"/>
  <c r="H648" i="16"/>
  <c r="H649" i="16"/>
  <c r="H650" i="16"/>
  <c r="H652" i="16"/>
  <c r="H653" i="16"/>
  <c r="H654" i="16"/>
  <c r="H655" i="16"/>
  <c r="H656" i="16"/>
  <c r="H657" i="16"/>
  <c r="H658" i="16"/>
  <c r="H660" i="16"/>
  <c r="H661" i="16"/>
  <c r="H662" i="16"/>
  <c r="H663" i="16"/>
  <c r="H664" i="16"/>
  <c r="H665" i="16"/>
  <c r="H666" i="16"/>
  <c r="H668" i="16"/>
  <c r="H669" i="16"/>
  <c r="H670" i="16"/>
  <c r="H672" i="16"/>
  <c r="H673" i="16"/>
  <c r="H674" i="16"/>
  <c r="H676" i="16"/>
  <c r="H677" i="16"/>
  <c r="H678" i="16"/>
  <c r="H680" i="16"/>
  <c r="H679" i="16"/>
  <c r="H681" i="16"/>
  <c r="H682" i="16"/>
  <c r="H684" i="16"/>
  <c r="H685" i="16"/>
  <c r="H686" i="16"/>
  <c r="H687" i="16"/>
  <c r="H688" i="16"/>
  <c r="H689" i="16"/>
  <c r="H690" i="16"/>
  <c r="H692" i="16"/>
  <c r="H693" i="16"/>
  <c r="H694" i="16"/>
  <c r="H696" i="16"/>
  <c r="H697" i="16"/>
  <c r="H698" i="16"/>
  <c r="H701" i="16"/>
  <c r="H700" i="16"/>
  <c r="H702" i="16"/>
  <c r="H703" i="16"/>
  <c r="H705" i="16"/>
  <c r="H704" i="16"/>
  <c r="H706" i="16"/>
  <c r="H708" i="16"/>
  <c r="H709" i="16"/>
  <c r="H710" i="16"/>
  <c r="H711" i="16"/>
  <c r="H712" i="16"/>
  <c r="H713" i="16"/>
  <c r="H714" i="16"/>
  <c r="H716" i="16"/>
  <c r="H717" i="16"/>
  <c r="H718" i="16"/>
  <c r="H720" i="16"/>
  <c r="H721" i="16"/>
  <c r="H722" i="16"/>
  <c r="H724" i="16"/>
  <c r="H725" i="16"/>
  <c r="H726" i="16"/>
  <c r="H727" i="16"/>
  <c r="H728" i="16"/>
  <c r="H729" i="16"/>
  <c r="H730" i="16"/>
  <c r="H733" i="16"/>
  <c r="H732" i="16"/>
  <c r="H734" i="16"/>
  <c r="H735" i="16"/>
  <c r="H736" i="16"/>
  <c r="H737" i="16"/>
  <c r="H738" i="16"/>
  <c r="H740" i="16"/>
  <c r="H741" i="16"/>
  <c r="H742" i="16"/>
  <c r="H744" i="16"/>
  <c r="H745" i="16"/>
  <c r="H746" i="16"/>
  <c r="H749" i="16"/>
  <c r="H748" i="16"/>
  <c r="H750" i="16"/>
  <c r="H751" i="16"/>
  <c r="H752" i="16"/>
  <c r="H753" i="16"/>
  <c r="H754" i="16"/>
  <c r="H756" i="16"/>
  <c r="H758" i="16"/>
  <c r="H757" i="16"/>
  <c r="H759" i="16"/>
  <c r="H760" i="16"/>
  <c r="H761" i="16"/>
  <c r="H762" i="16"/>
  <c r="H764" i="16"/>
  <c r="H765" i="16"/>
  <c r="H766" i="16"/>
  <c r="H768" i="16"/>
  <c r="H769" i="16"/>
  <c r="H770" i="16"/>
  <c r="H772" i="16"/>
  <c r="H773" i="16"/>
  <c r="H774" i="16"/>
  <c r="H776" i="16"/>
  <c r="H775" i="16"/>
  <c r="H777" i="16"/>
  <c r="H778" i="16"/>
  <c r="H781" i="16"/>
  <c r="H780" i="16"/>
  <c r="H782" i="16"/>
  <c r="H783" i="16"/>
  <c r="H784" i="16"/>
  <c r="H785" i="16"/>
  <c r="H786" i="16"/>
  <c r="H789" i="16"/>
  <c r="H788" i="16"/>
  <c r="H790" i="16"/>
  <c r="H792" i="16"/>
  <c r="H793" i="16"/>
  <c r="H794" i="16"/>
  <c r="H797" i="16"/>
  <c r="H796" i="16"/>
  <c r="H798" i="16"/>
  <c r="H799" i="16"/>
  <c r="H800" i="16"/>
  <c r="H801" i="16"/>
  <c r="H802" i="16"/>
  <c r="H804" i="16"/>
  <c r="H805" i="16"/>
  <c r="H806" i="16"/>
  <c r="H807" i="16"/>
  <c r="H808" i="16"/>
  <c r="H809" i="16"/>
  <c r="H810" i="16"/>
  <c r="H812" i="16"/>
  <c r="H813" i="16"/>
  <c r="H814" i="16"/>
  <c r="H816" i="16"/>
  <c r="H817" i="16"/>
  <c r="H818" i="16"/>
  <c r="H820" i="16"/>
  <c r="H822" i="16"/>
  <c r="H821" i="16"/>
  <c r="H823" i="16"/>
  <c r="H824" i="16"/>
  <c r="H826" i="16"/>
  <c r="H825" i="16"/>
  <c r="H829" i="16"/>
  <c r="H828" i="16"/>
  <c r="H830" i="16"/>
  <c r="H831" i="16"/>
  <c r="H832" i="16"/>
  <c r="H834" i="16"/>
  <c r="H833" i="16"/>
  <c r="H836" i="16"/>
  <c r="H838" i="16"/>
  <c r="H837" i="16"/>
  <c r="H840" i="16"/>
  <c r="H842" i="16"/>
  <c r="H841" i="16"/>
  <c r="H844" i="16"/>
  <c r="H846" i="16"/>
  <c r="H845" i="16"/>
  <c r="H847" i="16"/>
  <c r="H848" i="16"/>
  <c r="H850" i="16"/>
  <c r="H849" i="16"/>
  <c r="H852" i="16"/>
  <c r="H854" i="16"/>
  <c r="H853" i="16"/>
  <c r="H855" i="16"/>
  <c r="H857" i="16"/>
  <c r="H856" i="16"/>
  <c r="H858" i="16"/>
  <c r="H861" i="16"/>
  <c r="H860" i="16"/>
  <c r="H862" i="16"/>
  <c r="H865" i="16"/>
  <c r="H864" i="16"/>
  <c r="H866" i="16"/>
  <c r="H868" i="16"/>
  <c r="H870" i="16"/>
  <c r="H869" i="16"/>
  <c r="H872" i="16"/>
  <c r="H871" i="16"/>
  <c r="H873" i="16"/>
  <c r="H874" i="16"/>
  <c r="H876" i="16"/>
  <c r="H877" i="16"/>
  <c r="H878" i="16"/>
  <c r="H879" i="16"/>
  <c r="H880" i="16"/>
  <c r="H881" i="16"/>
  <c r="H882" i="16"/>
  <c r="H884" i="16"/>
  <c r="H885" i="16"/>
  <c r="H886" i="16"/>
  <c r="H888" i="16"/>
  <c r="H889" i="16"/>
  <c r="H890" i="16"/>
  <c r="H892" i="16"/>
  <c r="H893" i="16"/>
  <c r="H894" i="16"/>
  <c r="H895" i="16"/>
  <c r="H896" i="16"/>
  <c r="H897" i="16"/>
  <c r="H898" i="16"/>
  <c r="H900" i="16"/>
  <c r="H901" i="16"/>
  <c r="H903" i="16"/>
  <c r="H902" i="16"/>
  <c r="H904" i="16"/>
  <c r="H905" i="16"/>
  <c r="H906" i="16"/>
  <c r="H908" i="16"/>
  <c r="H910" i="16"/>
  <c r="H909" i="16"/>
  <c r="H912" i="16"/>
  <c r="H913" i="16"/>
  <c r="H914" i="16"/>
  <c r="H917" i="16"/>
  <c r="H916" i="16"/>
  <c r="H918" i="16"/>
  <c r="H919" i="16"/>
  <c r="H921" i="16"/>
  <c r="H920" i="16"/>
  <c r="H922" i="16"/>
  <c r="H924" i="16"/>
  <c r="H925" i="16"/>
  <c r="H926" i="16"/>
  <c r="H927" i="16"/>
  <c r="H928" i="16"/>
  <c r="H929" i="16"/>
  <c r="H930" i="16"/>
  <c r="H933" i="16"/>
  <c r="H932" i="16"/>
  <c r="H934" i="16"/>
  <c r="H936" i="16"/>
  <c r="H937" i="16"/>
  <c r="H938" i="16"/>
  <c r="H940" i="16"/>
  <c r="H941" i="16"/>
  <c r="H942" i="16"/>
  <c r="H944" i="16"/>
  <c r="H943" i="16"/>
  <c r="H945" i="16"/>
  <c r="H946" i="16"/>
  <c r="H948" i="16"/>
  <c r="H949" i="16"/>
  <c r="H950" i="16"/>
  <c r="H951" i="16"/>
  <c r="H952" i="16"/>
  <c r="H953" i="16"/>
  <c r="H954" i="16"/>
  <c r="H957" i="16"/>
  <c r="H956" i="16"/>
  <c r="H958" i="16"/>
  <c r="H960" i="16"/>
  <c r="H961" i="16"/>
  <c r="H962" i="16"/>
  <c r="H964" i="16"/>
  <c r="H965" i="16"/>
  <c r="H967" i="16"/>
  <c r="H966" i="16"/>
  <c r="H968" i="16"/>
  <c r="H969" i="16"/>
  <c r="H970" i="16"/>
  <c r="H972" i="16"/>
  <c r="H974" i="16"/>
  <c r="H973" i="16"/>
  <c r="H975" i="16"/>
  <c r="H976" i="16"/>
  <c r="H977" i="16"/>
  <c r="H978" i="16"/>
  <c r="H980" i="16"/>
  <c r="H981" i="16"/>
  <c r="H982" i="16"/>
  <c r="H984" i="16"/>
  <c r="H985" i="16"/>
  <c r="H986" i="16"/>
  <c r="H988" i="16"/>
  <c r="H990" i="16"/>
  <c r="H989" i="16"/>
  <c r="H992" i="16"/>
  <c r="H991" i="16"/>
  <c r="H994" i="16"/>
  <c r="H993" i="16"/>
  <c r="H997" i="16"/>
  <c r="H996" i="16"/>
  <c r="H998" i="16"/>
  <c r="H999" i="16"/>
  <c r="H1001" i="16"/>
  <c r="H1000" i="16"/>
  <c r="H1002" i="16"/>
  <c r="H1004" i="16"/>
  <c r="H1006" i="16"/>
  <c r="H1005" i="16"/>
  <c r="H1008" i="16"/>
  <c r="H1010" i="16"/>
  <c r="H1009" i="16"/>
  <c r="H1012" i="16"/>
  <c r="H1013" i="16"/>
  <c r="H1014" i="16"/>
  <c r="H1015" i="16"/>
  <c r="H1017" i="16"/>
  <c r="H1016" i="16"/>
  <c r="H1018" i="16"/>
  <c r="H1020" i="16"/>
  <c r="H1022" i="16"/>
  <c r="H1021" i="16"/>
  <c r="H1023" i="16"/>
  <c r="H1024" i="16"/>
  <c r="H1026" i="16"/>
  <c r="H1025" i="16"/>
  <c r="H1029" i="16"/>
  <c r="H1028" i="16"/>
  <c r="H1030" i="16"/>
  <c r="H1033" i="16"/>
  <c r="H1032" i="16"/>
  <c r="H1034" i="16"/>
  <c r="H1036" i="16"/>
  <c r="H1038" i="16"/>
  <c r="H1037" i="16"/>
  <c r="H1040" i="16"/>
  <c r="H1039" i="16"/>
  <c r="H1042" i="16"/>
  <c r="H1041" i="16"/>
  <c r="H1045" i="16"/>
  <c r="H1044" i="16"/>
  <c r="H1046" i="16"/>
  <c r="H1047" i="16"/>
  <c r="H1048" i="16"/>
  <c r="H1049" i="16"/>
  <c r="H1050" i="16"/>
  <c r="H1052" i="16"/>
  <c r="H1054" i="16"/>
  <c r="H1053" i="16"/>
  <c r="H1056" i="16"/>
  <c r="H1057" i="16"/>
  <c r="H1058" i="16"/>
  <c r="H1060" i="16"/>
  <c r="H1061" i="16"/>
  <c r="H1062" i="16"/>
  <c r="H1063" i="16"/>
  <c r="H1064" i="16"/>
  <c r="H1065" i="16"/>
  <c r="H1066" i="16"/>
  <c r="H1068" i="16"/>
  <c r="H1069" i="16"/>
  <c r="H1070" i="16"/>
  <c r="H1072" i="16"/>
  <c r="H1071" i="16"/>
  <c r="H1073" i="16"/>
  <c r="H1074" i="16"/>
  <c r="H1076" i="16"/>
  <c r="H1077" i="16"/>
  <c r="H1078" i="16"/>
  <c r="H1080" i="16"/>
  <c r="H1081" i="16"/>
  <c r="H1082" i="16"/>
  <c r="H1084" i="16"/>
  <c r="H1085" i="16"/>
  <c r="H1086" i="16"/>
  <c r="H1087" i="16"/>
  <c r="H1088" i="16"/>
  <c r="H1090" i="16"/>
  <c r="H1089" i="16"/>
  <c r="H1092" i="16"/>
  <c r="H1093" i="16"/>
  <c r="H1095" i="16"/>
  <c r="H1094" i="16"/>
  <c r="H1097" i="16"/>
  <c r="H1096" i="16"/>
  <c r="H1098" i="16"/>
  <c r="H1100" i="16"/>
  <c r="H1101" i="16"/>
  <c r="H1102" i="16"/>
  <c r="H1104" i="16"/>
  <c r="H1105" i="16"/>
  <c r="H1106" i="16"/>
  <c r="H1109" i="16"/>
  <c r="H1108" i="16"/>
  <c r="H1111" i="16"/>
  <c r="H1110" i="16"/>
  <c r="H1112" i="16"/>
  <c r="H1113" i="16"/>
  <c r="H1114" i="16"/>
  <c r="H1116" i="16"/>
  <c r="H1118" i="16"/>
  <c r="H1117" i="16"/>
  <c r="H1119" i="16"/>
  <c r="H1120" i="16"/>
  <c r="H1121" i="16"/>
  <c r="H1122" i="16"/>
  <c r="H1124" i="16"/>
  <c r="H1125" i="16"/>
  <c r="H1126" i="16"/>
  <c r="H1128" i="16"/>
  <c r="H1129" i="16"/>
  <c r="H1130" i="16"/>
  <c r="H1132" i="16"/>
  <c r="H1134" i="16"/>
  <c r="H1133" i="16"/>
  <c r="H1136" i="16"/>
  <c r="H1135" i="16"/>
  <c r="H1138" i="16"/>
  <c r="H1137" i="16"/>
  <c r="H1140" i="16"/>
  <c r="H1141" i="16"/>
  <c r="H1142" i="16"/>
  <c r="H1143" i="16"/>
  <c r="H1144" i="16"/>
  <c r="H1145" i="16"/>
  <c r="H1146" i="16"/>
  <c r="H1148" i="16"/>
  <c r="H1149" i="16"/>
  <c r="H1150" i="16"/>
  <c r="H1152" i="16"/>
  <c r="H1153" i="16"/>
  <c r="H1154" i="16"/>
  <c r="H1156" i="16"/>
  <c r="H1157" i="16"/>
  <c r="H1158" i="16"/>
  <c r="H1159" i="16"/>
  <c r="H1160" i="16"/>
  <c r="H1161" i="16"/>
  <c r="H1162" i="16"/>
  <c r="H1164" i="16"/>
  <c r="H1166" i="16"/>
  <c r="H1165" i="16"/>
  <c r="H1167" i="16"/>
  <c r="H1168" i="16"/>
  <c r="H1169" i="16"/>
  <c r="H1170" i="16"/>
  <c r="H1172" i="16"/>
  <c r="H1173" i="16"/>
  <c r="H1174" i="16"/>
  <c r="H1176" i="16"/>
  <c r="H1177" i="16"/>
  <c r="H1178" i="16"/>
  <c r="H1180" i="16"/>
  <c r="H1182" i="16"/>
  <c r="H1181" i="16"/>
  <c r="H1183" i="16"/>
  <c r="H1184" i="16"/>
  <c r="H1185" i="16"/>
  <c r="H1186" i="16"/>
  <c r="H1188" i="16"/>
  <c r="H1189" i="16"/>
  <c r="H1190" i="16"/>
  <c r="H1191" i="16"/>
  <c r="H1192" i="16"/>
  <c r="H1193" i="16"/>
  <c r="H1194" i="16"/>
  <c r="H1196" i="16"/>
  <c r="H1197" i="16"/>
  <c r="H1198" i="16"/>
  <c r="H1200" i="16"/>
  <c r="H1201" i="16"/>
  <c r="H1202" i="16"/>
  <c r="H1204" i="16"/>
  <c r="H1205" i="16"/>
  <c r="H1207" i="16"/>
  <c r="H1206" i="16"/>
  <c r="H1209" i="16"/>
  <c r="H1208" i="16"/>
  <c r="H1210" i="16"/>
  <c r="H1212" i="16"/>
  <c r="H1214" i="16"/>
  <c r="H1213" i="16"/>
  <c r="H1215" i="16"/>
  <c r="H1216" i="16"/>
  <c r="H1217" i="16"/>
  <c r="H1218" i="16"/>
  <c r="H1220" i="16"/>
  <c r="H1221" i="16"/>
  <c r="H1222" i="16"/>
  <c r="H1224" i="16"/>
  <c r="H1225" i="16"/>
  <c r="H1226" i="16"/>
  <c r="H1228" i="16"/>
  <c r="H1230" i="16"/>
  <c r="H1229" i="16"/>
  <c r="H1231" i="16"/>
  <c r="H1232" i="16"/>
  <c r="H1233" i="16"/>
  <c r="H1234" i="16"/>
  <c r="H1236" i="16"/>
  <c r="H1237" i="16"/>
  <c r="H1239" i="16"/>
  <c r="H1238" i="16"/>
  <c r="H1240" i="16"/>
  <c r="H1241" i="16"/>
  <c r="H1242" i="16"/>
  <c r="H1244" i="16"/>
  <c r="H1246" i="16"/>
  <c r="H1245" i="16"/>
  <c r="H1248" i="16"/>
  <c r="H1249" i="16"/>
  <c r="H1250" i="16"/>
  <c r="H1252" i="16"/>
  <c r="H1253" i="16"/>
  <c r="H1255" i="16"/>
  <c r="H1254" i="16"/>
  <c r="H1256" i="16"/>
  <c r="H1257" i="16"/>
  <c r="H1258" i="16"/>
  <c r="H1260" i="16"/>
  <c r="H1261" i="16"/>
  <c r="H1262" i="16"/>
  <c r="H1264" i="16"/>
  <c r="H1263" i="16"/>
  <c r="H1266" i="16"/>
  <c r="H1265" i="16"/>
  <c r="H1269" i="16"/>
  <c r="H1268" i="16"/>
  <c r="H1270" i="16"/>
  <c r="H1273" i="16"/>
  <c r="H1272" i="16"/>
  <c r="H1274" i="16"/>
  <c r="H1276" i="16"/>
  <c r="H1277" i="16"/>
  <c r="H1278" i="16"/>
  <c r="H1279" i="16"/>
  <c r="H1280" i="16"/>
  <c r="H1282" i="16"/>
  <c r="H1281" i="16"/>
  <c r="H1284" i="16"/>
  <c r="H1285" i="16"/>
  <c r="H1286" i="16"/>
  <c r="H1287" i="16"/>
  <c r="H1289" i="16"/>
  <c r="H1288" i="16"/>
  <c r="H1290" i="16"/>
  <c r="H1292" i="16"/>
  <c r="H1294" i="16"/>
  <c r="H1293" i="16"/>
  <c r="H1296" i="16"/>
  <c r="H1297" i="16"/>
  <c r="H1298" i="16"/>
  <c r="H1300" i="16"/>
  <c r="H1301" i="16"/>
  <c r="H1303" i="16"/>
  <c r="H1302" i="16"/>
  <c r="H1305" i="16"/>
  <c r="H1304" i="16"/>
  <c r="H1306" i="16"/>
  <c r="H1308" i="16"/>
  <c r="H1310" i="16"/>
  <c r="H1309" i="16"/>
  <c r="H1311" i="16"/>
  <c r="H1313" i="16"/>
  <c r="H1312" i="16"/>
  <c r="H1314" i="16"/>
  <c r="H1317" i="16"/>
  <c r="H1316" i="16"/>
  <c r="H1318" i="16"/>
  <c r="H1321" i="16"/>
  <c r="H1320" i="16"/>
  <c r="H1322" i="16"/>
  <c r="H1324" i="16"/>
  <c r="H1325" i="16"/>
  <c r="H1326" i="16"/>
  <c r="H1327" i="16"/>
  <c r="H1328" i="16"/>
  <c r="H1329" i="16"/>
  <c r="H1330" i="16"/>
  <c r="H1332" i="16"/>
  <c r="H1333" i="16"/>
  <c r="H1334" i="16"/>
  <c r="H1335" i="16"/>
  <c r="H1336" i="16"/>
  <c r="H1337" i="16"/>
  <c r="H1338" i="16"/>
  <c r="H1340" i="16"/>
  <c r="H1342" i="16"/>
  <c r="H1341" i="16"/>
  <c r="H1344" i="16"/>
  <c r="H1345" i="16"/>
  <c r="H1346" i="16"/>
  <c r="H1348" i="16"/>
  <c r="H1349" i="16"/>
  <c r="H1350" i="16"/>
  <c r="H1351" i="16"/>
  <c r="H1352" i="16"/>
  <c r="H1353" i="16"/>
  <c r="H1354" i="16"/>
  <c r="H1356" i="16"/>
  <c r="H1358" i="16"/>
  <c r="H1357" i="16"/>
  <c r="H1359" i="16"/>
  <c r="H1360" i="16"/>
  <c r="H1361" i="16"/>
  <c r="H1362" i="16"/>
  <c r="H1364" i="16"/>
  <c r="H1365" i="16"/>
  <c r="H1366" i="16"/>
  <c r="H1368" i="16"/>
  <c r="H1369" i="16"/>
  <c r="H1370" i="16"/>
  <c r="H1372" i="16"/>
  <c r="H1374" i="16"/>
  <c r="H1373" i="16"/>
  <c r="H1375" i="16"/>
  <c r="H1376" i="16"/>
  <c r="H1377" i="16"/>
  <c r="H1378" i="16"/>
  <c r="H1381" i="16"/>
  <c r="H1380" i="16"/>
  <c r="H1383" i="16"/>
  <c r="H1382" i="16"/>
  <c r="H1384" i="16"/>
  <c r="H1385" i="16"/>
  <c r="H1386" i="16"/>
  <c r="H1388" i="16"/>
  <c r="H1389" i="16"/>
  <c r="H1390" i="16"/>
  <c r="H1392" i="16"/>
  <c r="H1394" i="16"/>
  <c r="H1393" i="16"/>
  <c r="H1396" i="16"/>
  <c r="H1397" i="16"/>
  <c r="H1398" i="16"/>
  <c r="H1399" i="16"/>
  <c r="H1400" i="16"/>
  <c r="H1401" i="16"/>
  <c r="H1402" i="16"/>
  <c r="H1404" i="16"/>
  <c r="H1405" i="16"/>
  <c r="H1406" i="16"/>
  <c r="H1407" i="16"/>
  <c r="H1408" i="16"/>
  <c r="H1410" i="16"/>
  <c r="H1409" i="16"/>
  <c r="H1412" i="16"/>
  <c r="H1413" i="16"/>
  <c r="H1414" i="16"/>
  <c r="H1416" i="16"/>
  <c r="H1417" i="16"/>
  <c r="H1418" i="16"/>
  <c r="H1420" i="16"/>
  <c r="H1422" i="16"/>
  <c r="H1421" i="16"/>
  <c r="H1423" i="16"/>
  <c r="H1424" i="16"/>
  <c r="H1425" i="16"/>
  <c r="H1426" i="16"/>
  <c r="H1428" i="16"/>
  <c r="H1429" i="16"/>
  <c r="H1430" i="16"/>
  <c r="H1431" i="16"/>
  <c r="H1432" i="16"/>
  <c r="H1433" i="16"/>
  <c r="H1434" i="16"/>
  <c r="H1436" i="16"/>
  <c r="H1438" i="16"/>
  <c r="H1437" i="16"/>
  <c r="H1440" i="16"/>
  <c r="H1442" i="16"/>
  <c r="H1441" i="16"/>
  <c r="H1445" i="16"/>
  <c r="H1444" i="16"/>
  <c r="H1447" i="16"/>
  <c r="H1446" i="16"/>
  <c r="H1449" i="16"/>
  <c r="H1448" i="16"/>
  <c r="H1450" i="16"/>
  <c r="H1452" i="16"/>
  <c r="H1453" i="16"/>
  <c r="H1454" i="16"/>
  <c r="H1455" i="16"/>
  <c r="H1456" i="16"/>
  <c r="H1458" i="16"/>
  <c r="H1457" i="16"/>
  <c r="H1460" i="16"/>
  <c r="H1461" i="16"/>
  <c r="H1462" i="16"/>
  <c r="H1465" i="16"/>
  <c r="H1464" i="16"/>
  <c r="H1466" i="16"/>
  <c r="H1468" i="16"/>
  <c r="H1470" i="16"/>
  <c r="H1469" i="16"/>
  <c r="H1471" i="16"/>
  <c r="H1472" i="16"/>
  <c r="H1474" i="16"/>
  <c r="H1473" i="16"/>
  <c r="H1477" i="16"/>
  <c r="H1476" i="16"/>
  <c r="H1479" i="16"/>
  <c r="H1478" i="16"/>
  <c r="H1480" i="16"/>
  <c r="H1481" i="16"/>
  <c r="H1482" i="16"/>
  <c r="H1484" i="16"/>
  <c r="H1486" i="16"/>
  <c r="H1485" i="16"/>
  <c r="H1488" i="16"/>
  <c r="H1489" i="16"/>
  <c r="H1490" i="16"/>
  <c r="H1492" i="16"/>
  <c r="H1493" i="16"/>
  <c r="H1495" i="16"/>
  <c r="H1494" i="16"/>
  <c r="H1496" i="16"/>
  <c r="H1497" i="16"/>
  <c r="H1498" i="16"/>
  <c r="H1500" i="16"/>
  <c r="H1501" i="16"/>
  <c r="H1503" i="16"/>
  <c r="H1502" i="16"/>
  <c r="H1504" i="16"/>
  <c r="H1505" i="16"/>
  <c r="H1506" i="16"/>
  <c r="H1508" i="16"/>
  <c r="H1509" i="16"/>
  <c r="H1510" i="16"/>
  <c r="H1512" i="16"/>
  <c r="H1513" i="16"/>
  <c r="H1514" i="16"/>
  <c r="H1516" i="16"/>
  <c r="H1518" i="16"/>
  <c r="H1517" i="16"/>
  <c r="H1519" i="16"/>
  <c r="H1520" i="16"/>
  <c r="H1521" i="16"/>
  <c r="H1522" i="16"/>
  <c r="H1524" i="16"/>
  <c r="H1525" i="16"/>
  <c r="H1527" i="16"/>
  <c r="H1526" i="16"/>
  <c r="H1528" i="16"/>
  <c r="H1529" i="16"/>
  <c r="H1530" i="16"/>
  <c r="H1532" i="16"/>
  <c r="H1534" i="16"/>
  <c r="H1533" i="16"/>
  <c r="H1536" i="16"/>
  <c r="H1537" i="16"/>
  <c r="H1538" i="16"/>
  <c r="H1540" i="16"/>
  <c r="H1541" i="16"/>
  <c r="H1542" i="16"/>
  <c r="H1543" i="16"/>
  <c r="H1544" i="16"/>
  <c r="H1545" i="16"/>
  <c r="H1546" i="16"/>
  <c r="H1548" i="16"/>
  <c r="H1550" i="16"/>
  <c r="H1549" i="16"/>
  <c r="H1552" i="16"/>
  <c r="H1551" i="16"/>
  <c r="H1553" i="16"/>
  <c r="H1554" i="16"/>
  <c r="H1556" i="16"/>
  <c r="H1557" i="16"/>
  <c r="H1558" i="16"/>
  <c r="H1561" i="16"/>
  <c r="H1560" i="16"/>
  <c r="H1562" i="16"/>
  <c r="H1564" i="16"/>
  <c r="H1566" i="16"/>
  <c r="H1565" i="16"/>
  <c r="H1567" i="16"/>
  <c r="H1568" i="16"/>
  <c r="H1569" i="16"/>
  <c r="H1570" i="16"/>
  <c r="H1573" i="16"/>
  <c r="H1572" i="16"/>
  <c r="H1575" i="16"/>
  <c r="H1574" i="16"/>
  <c r="H1576" i="16"/>
  <c r="H1578" i="16"/>
  <c r="H1577" i="16"/>
  <c r="H1581" i="16"/>
  <c r="H1580" i="16"/>
  <c r="H1582" i="16"/>
  <c r="H1584" i="16"/>
  <c r="H1585" i="16"/>
  <c r="H1586" i="16"/>
  <c r="H1588" i="16"/>
  <c r="H1589" i="16"/>
  <c r="H1590" i="16"/>
  <c r="H1591" i="16"/>
  <c r="H1592" i="16"/>
  <c r="H1594" i="16"/>
  <c r="H1593" i="16"/>
  <c r="H1596" i="16"/>
  <c r="H1598" i="16"/>
  <c r="H1597" i="16"/>
  <c r="H1599" i="16"/>
  <c r="H1601" i="16"/>
  <c r="H1600" i="16"/>
  <c r="H1602" i="16"/>
  <c r="H1604" i="16"/>
  <c r="H1605" i="16"/>
  <c r="H1606" i="16"/>
  <c r="H1608" i="16"/>
  <c r="H1609" i="16"/>
  <c r="H1610" i="16"/>
  <c r="H1613" i="16"/>
  <c r="H1612" i="16"/>
  <c r="H1614" i="16"/>
  <c r="H1616" i="16"/>
  <c r="H1615" i="16"/>
  <c r="H1617" i="16"/>
  <c r="H1618" i="16"/>
  <c r="H1620" i="16"/>
  <c r="H1621" i="16"/>
  <c r="H1622" i="16"/>
  <c r="H1623" i="16"/>
  <c r="H1624" i="16"/>
  <c r="H1626" i="16"/>
  <c r="H1625" i="16"/>
  <c r="H1629" i="16"/>
  <c r="H1628" i="16"/>
  <c r="H1630" i="16"/>
  <c r="H1632" i="16"/>
  <c r="H1633" i="16"/>
  <c r="H1634" i="16"/>
  <c r="H1636" i="16"/>
  <c r="H1637" i="16"/>
  <c r="H1639" i="16"/>
  <c r="H1638" i="16"/>
  <c r="H1641" i="16"/>
  <c r="H1640" i="16"/>
  <c r="H1642" i="16"/>
  <c r="H1644" i="16"/>
  <c r="H1646" i="16"/>
  <c r="H1645" i="16"/>
  <c r="H1647" i="16"/>
  <c r="H1649" i="16"/>
  <c r="H1648" i="16"/>
  <c r="H1650" i="16"/>
  <c r="H1652" i="16"/>
  <c r="H1653" i="16"/>
  <c r="H1654" i="16"/>
  <c r="H1656" i="16"/>
  <c r="H1657" i="16"/>
  <c r="H1658" i="16"/>
  <c r="H1661" i="16"/>
  <c r="H1660" i="16"/>
  <c r="H1662" i="16"/>
  <c r="H1663" i="16"/>
  <c r="H1664" i="16"/>
  <c r="H1665" i="16"/>
  <c r="H1666" i="16"/>
  <c r="H1668" i="16"/>
  <c r="H1669" i="16"/>
  <c r="H1670" i="16"/>
  <c r="H1671" i="16"/>
  <c r="H1672" i="16"/>
  <c r="H1673" i="16"/>
  <c r="H1674" i="16"/>
  <c r="H1676" i="16"/>
  <c r="H1678" i="16"/>
  <c r="H1677" i="16"/>
  <c r="H1680" i="16"/>
  <c r="H1681" i="16"/>
  <c r="H1682" i="16"/>
  <c r="H1684" i="16"/>
  <c r="H1685" i="16"/>
  <c r="H1686" i="16"/>
  <c r="H1687" i="16"/>
  <c r="H1688" i="16"/>
  <c r="H1689" i="16"/>
  <c r="H1690" i="16"/>
  <c r="H1693" i="16"/>
  <c r="H1692" i="16"/>
  <c r="H1694" i="16"/>
  <c r="H1695" i="16"/>
  <c r="H1697" i="16"/>
  <c r="H1696" i="16"/>
  <c r="H1698" i="16"/>
  <c r="H1700" i="16"/>
  <c r="H1702" i="16"/>
  <c r="H1701" i="16"/>
  <c r="H1704" i="16"/>
  <c r="H1706" i="16"/>
  <c r="H1705" i="16"/>
  <c r="H1708" i="16"/>
  <c r="H1710" i="16"/>
  <c r="H1709" i="16"/>
  <c r="H1711" i="16"/>
  <c r="H1712" i="16"/>
  <c r="H1713" i="16"/>
  <c r="H1714" i="16"/>
  <c r="H1716" i="16"/>
  <c r="H1717" i="16"/>
  <c r="H1718" i="16"/>
  <c r="H1719" i="16"/>
  <c r="H1720" i="16"/>
  <c r="H1722" i="16"/>
  <c r="H1721" i="16"/>
  <c r="H1724" i="16"/>
  <c r="H1726" i="16"/>
  <c r="H1725" i="16"/>
  <c r="H1728" i="16"/>
  <c r="H1729" i="16"/>
  <c r="H1730" i="16"/>
  <c r="H1733" i="16"/>
  <c r="H1732" i="16"/>
  <c r="H1734" i="16"/>
  <c r="H1735" i="16"/>
  <c r="H1736" i="16"/>
  <c r="H1738" i="16"/>
  <c r="H1737" i="16"/>
  <c r="H1740" i="16"/>
  <c r="H1742" i="16"/>
  <c r="H1741" i="16"/>
  <c r="H1744" i="16"/>
  <c r="H1743" i="16"/>
  <c r="H1745" i="16"/>
  <c r="H1746" i="16"/>
  <c r="H1748" i="16"/>
  <c r="H1749" i="16"/>
  <c r="H1750" i="16"/>
  <c r="H1752" i="16"/>
  <c r="H1754" i="16"/>
  <c r="H1753" i="16"/>
  <c r="H1757" i="16"/>
  <c r="H1756" i="16"/>
  <c r="H1758" i="16"/>
  <c r="H1759" i="16"/>
  <c r="H1761" i="16"/>
  <c r="H1760" i="16"/>
  <c r="H1762" i="16"/>
  <c r="H1764" i="16"/>
  <c r="H1766" i="16"/>
  <c r="H1765" i="16"/>
  <c r="H1767" i="16"/>
  <c r="H1768" i="16"/>
  <c r="H1770" i="16"/>
  <c r="H1769" i="16"/>
  <c r="H1772" i="16"/>
  <c r="H1774" i="16"/>
  <c r="H1773" i="16"/>
  <c r="H1776" i="16"/>
  <c r="H1777" i="16"/>
  <c r="H1778" i="16"/>
  <c r="H1780" i="16"/>
  <c r="H1781" i="16"/>
  <c r="H1782" i="16"/>
  <c r="H1784" i="16"/>
  <c r="H1783" i="16"/>
  <c r="H1785" i="16"/>
  <c r="H1786" i="16"/>
  <c r="H1788" i="16"/>
  <c r="H1789" i="16"/>
  <c r="H1790" i="16"/>
  <c r="H1792" i="16"/>
  <c r="H1791" i="16"/>
  <c r="H1793" i="16"/>
  <c r="H1794" i="16"/>
  <c r="H1796" i="16"/>
  <c r="H1797" i="16"/>
  <c r="H1798" i="16"/>
  <c r="H1800" i="16"/>
  <c r="H1802" i="16"/>
  <c r="H1801" i="16"/>
  <c r="H1805" i="16"/>
  <c r="H1804" i="16"/>
  <c r="H1806" i="16"/>
  <c r="H1808" i="16"/>
  <c r="H1807" i="16"/>
  <c r="H1809" i="16"/>
  <c r="H1810" i="16"/>
  <c r="H1812" i="16"/>
  <c r="H1813" i="16"/>
  <c r="H1814" i="16"/>
  <c r="H1815" i="16"/>
  <c r="H1816" i="16"/>
  <c r="H1817" i="16"/>
  <c r="H1818" i="16"/>
  <c r="H1820" i="16"/>
  <c r="H1821" i="16"/>
  <c r="H1822" i="16"/>
  <c r="H1824" i="16"/>
  <c r="H1825" i="16"/>
  <c r="H1826" i="16"/>
  <c r="H1828" i="16"/>
  <c r="H1829" i="16"/>
  <c r="H1830" i="16"/>
  <c r="H1831" i="16"/>
  <c r="H1832" i="16"/>
  <c r="H1834" i="16"/>
  <c r="H1833" i="16"/>
  <c r="H1836" i="16"/>
  <c r="H1838" i="16"/>
  <c r="H1837" i="16"/>
  <c r="H1840" i="16"/>
  <c r="H1839" i="16"/>
  <c r="H1841" i="16"/>
  <c r="H1842" i="16"/>
  <c r="H1844" i="16"/>
  <c r="H1845" i="16"/>
  <c r="H1846" i="16"/>
  <c r="H1848" i="16"/>
  <c r="H1849" i="16"/>
  <c r="H1850" i="16"/>
  <c r="H1853" i="16"/>
  <c r="H1852" i="16"/>
  <c r="H1854" i="16"/>
  <c r="H1856" i="16"/>
  <c r="H1855" i="16"/>
  <c r="H1857" i="16"/>
  <c r="H1858" i="16"/>
  <c r="H1860" i="16"/>
  <c r="H1861" i="16"/>
  <c r="H1862" i="16"/>
  <c r="H1863" i="16"/>
  <c r="H1864" i="16"/>
  <c r="H1866" i="16"/>
  <c r="H1865" i="16"/>
  <c r="H1869" i="16"/>
  <c r="H1868" i="16"/>
  <c r="H1870" i="16"/>
  <c r="H1873" i="16"/>
  <c r="H1872" i="16"/>
  <c r="H1874" i="16"/>
  <c r="H1876" i="16"/>
  <c r="H1878" i="16"/>
  <c r="H1877" i="16"/>
  <c r="H1879" i="16"/>
  <c r="H1881" i="16"/>
  <c r="H1880" i="16"/>
  <c r="H1882" i="16"/>
  <c r="H1884" i="16"/>
  <c r="H1886" i="16"/>
  <c r="H1885" i="16"/>
  <c r="H1887" i="16"/>
  <c r="H1888" i="16"/>
  <c r="H1889" i="16"/>
  <c r="H1890" i="16"/>
  <c r="H1892" i="16"/>
  <c r="H1894" i="16"/>
  <c r="H1893" i="16"/>
  <c r="H1897" i="16"/>
  <c r="H1896" i="16"/>
  <c r="H1898" i="16"/>
  <c r="H1901" i="16"/>
  <c r="H1900" i="16"/>
  <c r="H1902" i="16"/>
  <c r="H1903" i="16"/>
  <c r="H1905" i="16"/>
  <c r="H1904" i="16"/>
  <c r="H1906" i="16"/>
  <c r="H1908" i="16"/>
  <c r="H1909" i="16"/>
  <c r="H1910" i="16"/>
  <c r="H1911" i="16"/>
  <c r="H1912" i="16"/>
  <c r="H1913" i="16"/>
  <c r="H1914" i="16"/>
  <c r="H1917" i="16"/>
  <c r="H1916" i="16"/>
  <c r="H1918" i="16"/>
  <c r="H1920" i="16"/>
  <c r="H1922" i="16"/>
  <c r="H1921" i="16"/>
  <c r="H1924" i="16"/>
  <c r="H1925" i="16"/>
  <c r="H1926" i="16"/>
  <c r="H1927" i="16"/>
  <c r="H1928" i="16"/>
  <c r="H1929" i="16"/>
  <c r="H1930" i="16"/>
  <c r="H1933" i="16"/>
  <c r="H1932" i="16"/>
  <c r="H1934" i="16"/>
  <c r="H1936" i="16"/>
  <c r="H1935" i="16"/>
  <c r="H1937" i="16"/>
  <c r="H1938" i="16"/>
  <c r="H1940" i="16"/>
  <c r="H1941" i="16"/>
  <c r="H1942" i="16"/>
  <c r="H1944" i="16"/>
  <c r="H1945" i="16"/>
  <c r="H1946" i="16"/>
  <c r="H1948" i="16"/>
  <c r="H1949" i="16"/>
  <c r="H1950" i="16"/>
  <c r="H1952" i="16"/>
  <c r="H1951" i="16"/>
  <c r="H1953" i="16"/>
  <c r="H1954" i="16"/>
  <c r="H1957" i="16"/>
  <c r="H1956" i="16"/>
  <c r="H1958" i="16"/>
  <c r="H1960" i="16"/>
  <c r="H1959" i="16"/>
  <c r="H1961" i="16"/>
  <c r="H1962" i="16"/>
  <c r="H1964" i="16"/>
  <c r="H1963" i="16"/>
  <c r="H1965" i="16"/>
  <c r="H1966" i="16"/>
  <c r="H1968" i="16"/>
  <c r="H1970" i="16"/>
  <c r="H1969" i="16"/>
  <c r="H1972" i="16"/>
  <c r="H1974" i="16"/>
  <c r="H1973" i="16"/>
  <c r="H1975" i="16"/>
  <c r="H1976" i="16"/>
  <c r="H1977" i="16"/>
  <c r="H1978" i="16"/>
  <c r="H1980" i="16"/>
  <c r="H1982" i="16"/>
  <c r="H1981" i="16"/>
  <c r="H1984" i="16"/>
  <c r="H1983" i="16"/>
  <c r="H1985" i="16"/>
  <c r="H1986" i="16"/>
  <c r="H1988" i="16"/>
  <c r="H1990" i="16"/>
  <c r="H1989" i="16"/>
  <c r="H1993" i="16"/>
  <c r="H1992" i="16"/>
  <c r="H1994" i="16"/>
  <c r="H1996" i="16"/>
  <c r="H1997" i="16"/>
  <c r="H1999" i="16"/>
  <c r="H1998" i="16"/>
  <c r="H2000" i="16"/>
  <c r="H2001" i="16"/>
  <c r="H2002" i="16"/>
  <c r="H2004" i="16"/>
  <c r="H2006" i="16"/>
  <c r="H2005" i="16"/>
  <c r="H2008" i="16"/>
  <c r="H2007" i="16"/>
  <c r="H2009" i="16"/>
  <c r="H2010" i="16"/>
  <c r="H2012" i="16"/>
  <c r="H2013" i="16"/>
  <c r="H2014" i="16"/>
  <c r="H2016" i="16"/>
  <c r="H2017" i="16"/>
  <c r="H2018" i="16"/>
  <c r="H2021" i="16"/>
  <c r="H2020" i="16"/>
  <c r="H2022" i="16"/>
  <c r="H2024" i="16"/>
  <c r="H2023" i="16"/>
  <c r="H2025" i="16"/>
  <c r="H2026" i="16"/>
  <c r="H2028" i="16"/>
  <c r="H2029" i="16"/>
  <c r="H2030" i="16"/>
  <c r="H2032" i="16"/>
  <c r="H2031" i="16"/>
  <c r="H2033" i="16"/>
  <c r="H2034" i="16"/>
  <c r="H2036" i="16"/>
  <c r="H2038" i="16"/>
  <c r="H2037" i="16"/>
  <c r="H2040" i="16"/>
  <c r="H2041" i="16"/>
  <c r="H2042" i="16"/>
  <c r="H2044" i="16"/>
  <c r="H2046" i="16"/>
  <c r="H2045" i="16"/>
  <c r="H2048" i="16"/>
  <c r="H2047" i="16"/>
  <c r="H2049" i="16"/>
  <c r="H2050" i="16"/>
  <c r="H2052" i="16"/>
  <c r="H2054" i="16"/>
  <c r="H2053" i="16"/>
  <c r="H2055" i="16"/>
  <c r="H2056" i="16"/>
  <c r="H2057" i="16"/>
  <c r="H2058" i="16"/>
  <c r="H2060" i="16"/>
  <c r="H2061" i="16"/>
  <c r="H2062" i="16"/>
  <c r="H2064" i="16"/>
  <c r="H2065" i="16"/>
  <c r="H2066" i="16"/>
  <c r="H2069" i="16"/>
  <c r="H2068" i="16"/>
  <c r="H2070" i="16"/>
  <c r="H2072" i="16"/>
  <c r="H2071" i="16"/>
  <c r="H2073" i="16"/>
  <c r="H2074" i="16"/>
  <c r="H2076" i="16"/>
  <c r="H2077" i="16"/>
  <c r="H2078" i="16"/>
  <c r="H2080" i="16"/>
  <c r="H2079" i="16"/>
  <c r="H2082" i="16"/>
  <c r="H2081" i="16"/>
  <c r="H2084" i="16"/>
  <c r="H2085" i="16"/>
  <c r="H2086" i="16"/>
  <c r="H2088" i="16"/>
  <c r="H2089" i="16"/>
  <c r="H2090" i="16"/>
  <c r="H2092" i="16"/>
  <c r="H2093" i="16"/>
  <c r="H2094" i="16"/>
  <c r="H2096" i="16"/>
  <c r="H2095" i="16"/>
  <c r="H2098" i="16"/>
  <c r="H2097" i="16"/>
  <c r="H2100" i="16"/>
  <c r="H2101" i="16"/>
  <c r="H2102" i="16"/>
  <c r="H2103" i="16"/>
  <c r="H2104" i="16"/>
  <c r="H2105" i="16"/>
  <c r="H2106" i="16"/>
  <c r="H2108" i="16"/>
  <c r="H2109" i="16"/>
  <c r="H2110" i="16"/>
  <c r="H2113" i="16"/>
  <c r="H2112" i="16"/>
  <c r="H2114" i="16"/>
  <c r="H2116" i="16"/>
  <c r="H2117" i="16"/>
  <c r="H2118" i="16"/>
  <c r="H2120" i="16"/>
  <c r="H2119" i="16"/>
  <c r="H2121" i="16"/>
  <c r="H2122" i="16"/>
  <c r="H2124" i="16"/>
  <c r="H2126" i="16"/>
  <c r="H2125" i="16"/>
  <c r="H2128" i="16"/>
  <c r="H2127" i="16"/>
  <c r="H2129" i="16"/>
  <c r="H2130" i="16"/>
  <c r="H2132" i="16"/>
  <c r="H2134" i="16"/>
  <c r="H2133" i="16"/>
  <c r="H2136" i="16"/>
  <c r="H2137" i="16"/>
  <c r="H2138" i="16"/>
  <c r="H2140" i="16"/>
  <c r="H2141" i="16"/>
  <c r="H2142" i="16"/>
  <c r="H2143" i="16"/>
  <c r="H2145" i="16"/>
  <c r="H2144" i="16"/>
  <c r="H2146" i="16"/>
  <c r="H2149" i="16"/>
  <c r="H2148" i="16"/>
  <c r="H2150" i="16"/>
  <c r="H2152" i="16"/>
  <c r="H2151" i="16"/>
  <c r="H2153" i="16"/>
  <c r="H2154" i="16"/>
  <c r="H2156" i="16"/>
  <c r="H2157" i="16"/>
  <c r="H2158" i="16"/>
  <c r="H2161" i="16"/>
  <c r="H2160" i="16"/>
  <c r="H2162" i="16"/>
  <c r="H2165" i="16"/>
  <c r="H2164" i="16"/>
  <c r="H2166" i="16"/>
  <c r="H2167" i="16"/>
  <c r="H2169" i="16"/>
  <c r="H2168" i="16"/>
  <c r="H2170" i="16"/>
  <c r="H2172" i="16"/>
  <c r="H2174" i="16"/>
  <c r="H2173" i="16"/>
  <c r="H2176" i="16"/>
  <c r="H2175" i="16"/>
  <c r="H2177" i="16"/>
  <c r="H2178" i="16"/>
  <c r="H2180" i="16"/>
  <c r="H2182" i="16"/>
  <c r="H2181" i="16"/>
  <c r="H2184" i="16"/>
  <c r="H2185" i="16"/>
  <c r="H2186" i="16"/>
  <c r="H2188" i="16"/>
  <c r="H2190" i="16"/>
  <c r="H2189" i="16"/>
  <c r="H2192" i="16"/>
  <c r="H2191" i="16"/>
  <c r="H2193" i="16"/>
  <c r="H2194" i="16"/>
  <c r="H2196" i="16"/>
  <c r="H2197" i="16"/>
  <c r="H2198" i="16"/>
  <c r="H2200" i="16"/>
  <c r="H2199" i="16"/>
  <c r="H2201" i="16"/>
  <c r="H2202" i="16"/>
  <c r="H2204" i="16"/>
  <c r="H2205" i="16"/>
  <c r="H2206" i="16"/>
  <c r="H2208" i="16"/>
  <c r="H2209" i="16"/>
  <c r="H2210" i="16"/>
  <c r="H2213" i="16"/>
  <c r="H2212" i="16"/>
  <c r="H2214" i="16"/>
  <c r="H2216" i="16"/>
  <c r="H2215" i="16"/>
  <c r="H2217" i="16"/>
  <c r="H2218" i="16"/>
  <c r="H2220" i="16"/>
  <c r="H2222" i="16"/>
  <c r="H2221" i="16"/>
  <c r="H2223" i="16"/>
  <c r="H2224" i="16"/>
  <c r="H2226" i="16"/>
  <c r="H2225" i="16"/>
  <c r="H2228" i="16"/>
  <c r="H2229" i="16"/>
  <c r="H2230" i="16"/>
  <c r="H2233" i="16"/>
  <c r="H2232" i="16"/>
  <c r="H2234" i="16"/>
  <c r="H2236" i="16"/>
  <c r="H2238" i="16"/>
  <c r="H2237" i="16"/>
  <c r="H2240" i="16"/>
  <c r="H2239" i="16"/>
  <c r="H2241" i="16"/>
  <c r="H2242" i="16"/>
  <c r="H2244" i="16"/>
  <c r="H2246" i="16"/>
  <c r="H2245" i="16"/>
  <c r="H2247" i="16"/>
  <c r="H2248" i="16"/>
  <c r="H2249" i="16"/>
  <c r="H2250" i="16"/>
  <c r="H2252" i="16"/>
  <c r="H2253" i="16"/>
  <c r="H2254" i="16"/>
  <c r="H2256" i="16"/>
  <c r="H2257" i="16"/>
  <c r="H2258" i="16"/>
  <c r="H2261" i="16"/>
  <c r="H2260" i="16"/>
  <c r="H2262" i="16"/>
  <c r="H2264" i="16"/>
  <c r="H2263" i="16"/>
  <c r="H2265" i="16"/>
  <c r="H2266" i="16"/>
  <c r="H2268" i="16"/>
  <c r="H2269" i="16"/>
  <c r="H2270" i="16"/>
  <c r="H2271" i="16"/>
  <c r="H2272" i="16"/>
  <c r="H2273" i="16"/>
  <c r="H2274" i="16"/>
  <c r="H2276" i="16"/>
  <c r="H2278" i="16"/>
  <c r="H2277" i="16"/>
  <c r="H2280" i="16"/>
  <c r="H2281" i="16"/>
  <c r="H2282" i="16"/>
  <c r="H2285" i="16"/>
  <c r="H2284" i="16"/>
  <c r="H2286" i="16"/>
  <c r="H2287" i="16"/>
  <c r="H2289" i="16"/>
  <c r="H2288" i="16"/>
  <c r="H2290" i="16"/>
  <c r="H2292" i="16"/>
  <c r="H2293" i="16"/>
  <c r="H2295" i="16"/>
  <c r="H2294" i="16"/>
  <c r="H2296" i="16"/>
  <c r="H2297" i="16"/>
  <c r="H2298" i="16"/>
  <c r="H2300" i="16"/>
  <c r="H2302" i="16"/>
  <c r="H2301" i="16"/>
  <c r="H2304" i="16"/>
  <c r="H2305" i="16"/>
  <c r="H2306" i="16"/>
  <c r="H2308" i="16"/>
  <c r="H2309" i="16"/>
  <c r="H2310" i="16"/>
  <c r="H2311" i="16"/>
  <c r="H2312" i="16"/>
  <c r="H2313" i="16"/>
  <c r="H2314" i="16"/>
  <c r="H2316" i="16"/>
  <c r="H2318" i="16"/>
  <c r="H2317" i="16"/>
  <c r="H2319" i="16"/>
  <c r="H2320" i="16"/>
  <c r="H2321" i="16"/>
  <c r="H2322" i="16"/>
  <c r="H2324" i="16"/>
  <c r="H2325" i="16"/>
  <c r="H2326" i="16"/>
  <c r="H2328" i="16"/>
  <c r="H2329" i="16"/>
  <c r="H2330" i="16"/>
  <c r="H2332" i="16"/>
  <c r="H2333" i="16"/>
  <c r="H2334" i="16"/>
  <c r="H2335" i="16"/>
  <c r="H2336" i="16"/>
  <c r="H2337" i="16"/>
  <c r="H2338" i="16"/>
  <c r="H2340" i="16"/>
  <c r="H2341" i="16"/>
  <c r="H2342" i="16"/>
  <c r="H2343" i="16"/>
  <c r="H2344" i="16"/>
  <c r="H2345" i="16"/>
  <c r="H2346" i="16"/>
  <c r="H2348" i="16"/>
  <c r="H2350" i="16"/>
  <c r="H2349" i="16"/>
  <c r="H2352" i="16"/>
  <c r="H2353" i="16"/>
  <c r="H2354" i="16"/>
  <c r="H2356" i="16"/>
  <c r="H2357" i="16"/>
  <c r="H2359" i="16"/>
  <c r="H2358" i="16"/>
  <c r="H2360" i="16"/>
  <c r="H2361" i="16"/>
  <c r="H2362" i="16"/>
  <c r="H2365" i="16"/>
  <c r="H2364" i="16"/>
  <c r="H2367" i="16"/>
  <c r="H2366" i="16"/>
  <c r="H2368" i="16"/>
  <c r="H2369" i="16"/>
  <c r="H2370" i="16"/>
  <c r="H2373" i="16"/>
  <c r="H2372" i="16"/>
  <c r="H2374" i="16"/>
  <c r="H2376" i="16"/>
  <c r="H2377" i="16"/>
  <c r="H2378" i="16"/>
  <c r="H2380" i="16"/>
  <c r="H2382" i="16"/>
  <c r="H2381" i="16"/>
  <c r="H2383" i="16"/>
  <c r="H2384" i="16"/>
  <c r="H2386" i="16"/>
  <c r="H2385" i="16"/>
  <c r="H2388" i="16"/>
  <c r="H2389" i="16"/>
  <c r="H2391" i="16"/>
  <c r="H2390" i="16"/>
  <c r="H2392" i="16"/>
  <c r="H2393" i="16"/>
  <c r="H2394" i="16"/>
  <c r="H2396" i="16"/>
  <c r="H2397" i="16"/>
  <c r="H2398" i="16"/>
  <c r="H2401" i="16"/>
  <c r="H2400" i="16"/>
  <c r="H2402" i="16"/>
  <c r="H2405" i="16"/>
  <c r="H2404" i="16"/>
  <c r="H2406" i="16"/>
  <c r="H2407" i="16"/>
  <c r="H2408" i="16"/>
  <c r="H2409" i="16"/>
  <c r="H2410" i="16"/>
  <c r="H2412" i="16"/>
  <c r="H2413" i="16"/>
  <c r="H2414" i="16"/>
  <c r="H2415" i="16"/>
  <c r="H2416" i="16"/>
  <c r="H2417" i="16"/>
  <c r="H2418" i="16"/>
  <c r="H2420" i="16"/>
  <c r="H2421" i="16"/>
  <c r="H2422" i="16"/>
  <c r="H2424" i="16"/>
  <c r="H2425" i="16"/>
  <c r="H2426" i="16"/>
  <c r="H2428" i="16"/>
  <c r="H2429" i="16"/>
  <c r="H2430" i="16"/>
  <c r="H2431" i="16"/>
  <c r="H2432" i="16"/>
  <c r="H2433" i="16"/>
  <c r="H2434" i="16"/>
  <c r="H2436" i="16"/>
  <c r="H2437" i="16"/>
  <c r="H2438" i="16"/>
  <c r="H2439" i="16"/>
  <c r="H2440" i="16"/>
  <c r="H2441" i="16"/>
  <c r="H2442" i="16"/>
  <c r="H2444" i="16"/>
  <c r="H2445" i="16"/>
  <c r="H2446" i="16"/>
  <c r="H2448" i="16"/>
  <c r="H2449" i="16"/>
  <c r="H2450" i="16"/>
  <c r="H2452" i="16"/>
  <c r="H2453" i="16"/>
  <c r="H2454" i="16"/>
  <c r="H2455" i="16"/>
  <c r="H2456" i="16"/>
  <c r="H2457" i="16"/>
  <c r="H2458" i="16"/>
  <c r="H2461" i="16"/>
  <c r="H2460" i="16"/>
  <c r="H2462" i="16"/>
  <c r="H2463" i="16"/>
  <c r="H2465" i="16"/>
  <c r="H2464" i="16"/>
  <c r="H2466" i="16"/>
  <c r="H2469" i="16"/>
  <c r="H2468" i="16"/>
  <c r="H2470" i="16"/>
  <c r="H2472" i="16"/>
  <c r="H2473" i="16"/>
  <c r="H2474" i="16"/>
  <c r="H2476" i="16"/>
  <c r="H2477" i="16"/>
  <c r="H2478" i="16"/>
  <c r="H2479" i="16"/>
  <c r="H2480" i="16"/>
  <c r="H2481" i="16"/>
  <c r="H2482" i="16"/>
  <c r="H2484" i="16"/>
  <c r="H2485" i="16"/>
  <c r="H2486" i="16"/>
  <c r="H2487" i="16"/>
  <c r="H2488" i="16"/>
  <c r="H2489" i="16"/>
  <c r="H2490" i="16"/>
  <c r="H2492" i="16"/>
  <c r="H2494" i="16"/>
  <c r="H2493" i="16"/>
  <c r="H2497" i="16"/>
  <c r="H2496" i="16"/>
  <c r="H2498" i="16"/>
  <c r="H2501" i="16"/>
  <c r="H2500" i="16"/>
  <c r="H2502" i="16"/>
  <c r="H2503" i="16"/>
  <c r="H2504" i="16"/>
  <c r="H2505" i="16"/>
  <c r="H2506" i="16"/>
  <c r="H2508" i="16"/>
  <c r="H2509" i="16"/>
  <c r="H2510" i="16"/>
  <c r="H2511" i="16"/>
  <c r="H2512" i="16"/>
  <c r="H2513" i="16"/>
  <c r="H2514" i="16"/>
  <c r="H2516" i="16"/>
  <c r="H2517" i="16"/>
  <c r="H2518" i="16"/>
  <c r="H2520" i="16"/>
  <c r="H2521" i="16"/>
  <c r="H2522" i="16"/>
  <c r="H2525" i="16"/>
  <c r="H2524" i="16"/>
  <c r="H2526" i="16"/>
  <c r="H2527" i="16"/>
  <c r="H2529" i="16"/>
  <c r="H2528" i="16"/>
  <c r="H2530" i="16"/>
  <c r="H2533" i="16"/>
  <c r="H2532" i="16"/>
  <c r="H2534" i="16"/>
  <c r="H2535" i="16"/>
  <c r="H2536" i="16"/>
  <c r="H2537" i="16"/>
  <c r="H2538" i="16"/>
  <c r="H2540" i="16"/>
  <c r="H2541" i="16"/>
  <c r="H2542" i="16"/>
  <c r="H2544" i="16"/>
  <c r="H2545" i="16"/>
  <c r="H2546" i="16"/>
  <c r="H2548" i="16"/>
  <c r="H2549" i="16"/>
  <c r="H2550" i="16"/>
  <c r="H2551" i="16"/>
  <c r="H2552" i="16"/>
  <c r="H2553" i="16"/>
  <c r="H2554" i="16"/>
  <c r="H2556" i="16"/>
  <c r="H2557" i="16"/>
  <c r="H2558" i="16"/>
  <c r="H2559" i="16"/>
  <c r="H2561" i="16"/>
  <c r="H2560" i="16"/>
  <c r="H2562" i="16"/>
  <c r="H2564" i="16"/>
  <c r="H2565" i="16"/>
  <c r="H2566" i="16"/>
  <c r="H2568" i="16"/>
  <c r="H2569" i="16"/>
  <c r="H2570" i="16"/>
  <c r="H2572" i="16"/>
  <c r="H2573" i="16"/>
  <c r="H2574" i="16"/>
  <c r="H2575" i="16"/>
  <c r="H2576" i="16"/>
  <c r="H2577" i="16"/>
  <c r="H2578" i="16"/>
  <c r="H2580" i="16"/>
  <c r="H2581" i="16"/>
  <c r="H2582" i="16"/>
  <c r="H2583" i="16"/>
  <c r="H2584" i="16"/>
  <c r="H2585" i="16"/>
  <c r="H2586" i="16"/>
  <c r="H2588" i="16"/>
  <c r="H2589" i="16"/>
  <c r="H2590" i="16"/>
  <c r="H2592" i="16"/>
  <c r="H2593" i="16"/>
  <c r="H2594" i="16"/>
  <c r="H2597" i="16"/>
  <c r="H2596" i="16"/>
  <c r="H2599" i="16"/>
  <c r="H2598" i="16"/>
  <c r="H2600" i="16"/>
  <c r="H2601" i="16"/>
  <c r="H2602" i="16"/>
  <c r="H2604" i="16"/>
  <c r="H2605" i="16"/>
  <c r="H2606" i="16"/>
  <c r="H2607" i="16"/>
  <c r="H2608" i="16"/>
  <c r="H2609" i="16"/>
  <c r="H2610" i="16"/>
  <c r="H2612" i="16"/>
  <c r="H2613" i="16"/>
  <c r="H2614" i="16"/>
  <c r="H2616" i="16"/>
  <c r="H2617" i="16"/>
  <c r="H2618" i="16"/>
  <c r="H2620" i="16"/>
  <c r="H2621" i="16"/>
  <c r="H2622" i="16"/>
  <c r="H2623" i="16"/>
  <c r="H2624" i="16"/>
  <c r="H2625" i="16"/>
  <c r="H2626" i="16"/>
  <c r="H2628" i="16"/>
  <c r="H2629" i="16"/>
  <c r="H2630" i="16"/>
  <c r="H2631" i="16"/>
  <c r="H2632" i="16"/>
  <c r="H2634" i="16"/>
  <c r="H2633" i="16"/>
  <c r="H2636" i="16"/>
  <c r="H2637" i="16"/>
  <c r="H2638" i="16"/>
  <c r="H2640" i="16"/>
  <c r="H2641" i="16"/>
  <c r="H2642" i="16"/>
  <c r="H2644" i="16"/>
  <c r="H2645" i="16"/>
  <c r="H2646" i="16"/>
  <c r="H2647" i="16"/>
  <c r="H2648" i="16"/>
  <c r="H2649" i="16"/>
  <c r="H2650" i="16"/>
  <c r="H2652" i="16"/>
  <c r="H2654" i="16"/>
  <c r="H2653" i="16"/>
  <c r="H2656" i="16"/>
  <c r="H2655" i="16"/>
  <c r="H2657" i="16"/>
  <c r="H2658" i="16"/>
  <c r="H2660" i="16"/>
  <c r="H2661" i="16"/>
  <c r="H2662" i="16"/>
  <c r="H2664" i="16"/>
  <c r="H2665" i="16"/>
  <c r="H2666" i="16"/>
  <c r="H2668" i="16"/>
  <c r="H2669" i="16"/>
  <c r="H2670" i="16"/>
  <c r="H2671" i="16"/>
  <c r="H2672" i="16"/>
  <c r="H2673" i="16"/>
  <c r="H2674" i="16"/>
  <c r="H2676" i="16"/>
  <c r="H2677" i="16"/>
  <c r="H2678" i="16"/>
  <c r="H2679" i="16"/>
  <c r="H2680" i="16"/>
  <c r="H2681" i="16"/>
  <c r="H2682" i="16"/>
  <c r="H2684" i="16"/>
  <c r="H2685" i="16"/>
  <c r="H2686" i="16"/>
  <c r="H2688" i="16"/>
  <c r="H2689" i="16"/>
  <c r="H2690" i="16"/>
  <c r="H2692" i="16"/>
  <c r="H2693" i="16"/>
  <c r="H2694" i="16"/>
  <c r="H2695" i="16"/>
  <c r="H2696" i="16"/>
  <c r="H2698" i="16"/>
  <c r="H2697" i="16"/>
  <c r="H2700" i="16"/>
  <c r="H2701" i="16"/>
  <c r="H2702" i="16"/>
  <c r="H2703" i="16"/>
  <c r="H2704" i="16"/>
  <c r="H2706" i="16"/>
  <c r="H2705" i="16"/>
  <c r="H2708" i="16"/>
  <c r="H2709" i="16"/>
  <c r="H2710" i="16"/>
  <c r="H2712" i="16"/>
  <c r="H2714" i="16"/>
  <c r="H2713" i="16"/>
  <c r="H2716" i="16"/>
  <c r="H2717" i="16"/>
  <c r="H2719" i="16"/>
  <c r="H2718" i="16"/>
  <c r="H2720" i="16"/>
  <c r="H2721" i="16"/>
  <c r="H2722" i="16"/>
  <c r="H2724" i="16"/>
  <c r="H2725" i="16"/>
  <c r="H2726" i="16"/>
  <c r="H2727" i="16"/>
  <c r="H2728" i="16"/>
  <c r="H2729" i="16"/>
  <c r="H2730" i="16"/>
  <c r="H2732" i="16"/>
  <c r="H2733" i="16"/>
  <c r="H2734" i="16"/>
  <c r="H2736" i="16"/>
  <c r="H2737" i="16"/>
  <c r="H2738" i="16"/>
  <c r="H2740" i="16"/>
  <c r="H2741" i="16"/>
  <c r="H2742" i="16"/>
  <c r="H2744" i="16"/>
  <c r="H2743" i="16"/>
  <c r="H2746" i="16"/>
  <c r="H2745" i="16"/>
  <c r="H2748" i="16"/>
  <c r="H2749" i="16"/>
  <c r="H2751" i="16"/>
  <c r="H2750" i="16"/>
  <c r="H2752" i="16"/>
  <c r="H2753" i="16"/>
  <c r="H2754" i="16"/>
  <c r="H2756" i="16"/>
  <c r="H2757" i="16"/>
  <c r="H2758" i="16"/>
  <c r="H2760" i="16"/>
  <c r="H2761" i="16"/>
  <c r="H2762" i="16"/>
  <c r="H2764" i="16"/>
  <c r="H2766" i="16"/>
  <c r="H2765" i="16"/>
  <c r="H2767" i="16"/>
  <c r="H2768" i="16"/>
  <c r="H2769" i="16"/>
  <c r="H2770" i="16"/>
  <c r="H2772" i="16"/>
  <c r="H2773" i="16"/>
  <c r="H2775" i="16"/>
  <c r="H2774" i="16"/>
  <c r="H2776" i="16"/>
  <c r="H2777" i="16"/>
  <c r="H2778" i="16"/>
  <c r="H2780" i="16"/>
  <c r="H2781" i="16"/>
  <c r="H2782" i="16"/>
  <c r="H2784" i="16"/>
  <c r="H2785" i="16"/>
  <c r="H2786" i="16"/>
  <c r="H2788" i="16"/>
  <c r="H2790" i="16"/>
  <c r="H2789" i="16"/>
  <c r="H2791" i="16"/>
  <c r="H2792" i="16"/>
  <c r="H2793" i="16"/>
  <c r="H2794" i="16"/>
  <c r="H2796" i="16"/>
  <c r="H2797" i="16"/>
  <c r="H2798" i="16"/>
  <c r="H2799" i="16"/>
  <c r="H2800" i="16"/>
  <c r="H2801" i="16"/>
  <c r="H2802" i="16"/>
  <c r="H2804" i="16"/>
  <c r="H2806" i="16"/>
  <c r="H2805" i="16"/>
  <c r="H2808" i="16"/>
  <c r="H2809" i="16"/>
  <c r="H2810" i="16"/>
  <c r="H2813" i="16"/>
  <c r="H2812" i="16"/>
  <c r="H2814" i="16"/>
  <c r="H2815" i="16"/>
  <c r="H2816" i="16"/>
  <c r="H2817" i="16"/>
  <c r="H2818" i="16"/>
  <c r="H2820" i="16"/>
  <c r="H2821" i="16"/>
  <c r="H2822" i="16"/>
  <c r="H2823" i="16"/>
  <c r="H2824" i="16"/>
  <c r="H2825" i="16"/>
  <c r="H2826" i="16"/>
  <c r="H2829" i="16"/>
  <c r="H2828" i="16"/>
  <c r="H2830" i="16"/>
  <c r="H2833" i="16"/>
  <c r="H2832" i="16"/>
  <c r="H2834" i="16"/>
  <c r="H2837" i="16"/>
  <c r="H2836" i="16"/>
  <c r="H2838" i="16"/>
  <c r="H2839" i="16"/>
  <c r="H2840" i="16"/>
  <c r="H2841" i="16"/>
  <c r="H2842" i="16"/>
  <c r="H2845" i="16"/>
  <c r="H2844" i="16"/>
  <c r="H2846" i="16"/>
  <c r="H2847" i="16"/>
  <c r="H2848" i="16"/>
  <c r="H2849" i="16"/>
  <c r="H2850" i="16"/>
  <c r="H2852" i="16"/>
  <c r="H2853" i="16"/>
  <c r="H2854" i="16"/>
  <c r="H2856" i="16"/>
  <c r="H2857" i="16"/>
  <c r="H2858" i="16"/>
  <c r="H2860" i="16"/>
  <c r="H2861" i="16"/>
  <c r="H2862" i="16"/>
  <c r="H2864" i="16"/>
  <c r="H2863" i="16"/>
  <c r="H2865" i="16"/>
  <c r="H2866" i="16"/>
  <c r="H2868" i="16"/>
  <c r="H2869" i="16"/>
  <c r="H2870" i="16"/>
  <c r="H2871" i="16"/>
  <c r="H2872" i="16"/>
  <c r="H2873" i="16"/>
  <c r="H2874" i="16"/>
  <c r="H2876" i="16"/>
  <c r="H2877" i="16"/>
  <c r="H2878" i="16"/>
  <c r="H2880" i="16"/>
  <c r="H2881" i="16"/>
  <c r="H2882" i="16"/>
  <c r="H2884" i="16"/>
  <c r="H2885" i="16"/>
  <c r="H2886" i="16"/>
  <c r="H2888" i="16"/>
  <c r="H2887" i="16"/>
  <c r="H2890" i="16"/>
  <c r="H2889" i="16"/>
  <c r="H2892" i="16"/>
  <c r="H2893" i="16"/>
  <c r="H2894" i="16"/>
  <c r="H2896" i="16"/>
  <c r="H2895" i="16"/>
  <c r="H2898" i="16"/>
  <c r="H2897" i="16"/>
  <c r="H2900" i="16"/>
  <c r="H2901" i="16"/>
  <c r="H2902" i="16"/>
  <c r="H2904" i="16"/>
  <c r="H2905" i="16"/>
  <c r="H2906" i="16"/>
  <c r="H2908" i="16"/>
  <c r="H2910" i="16"/>
  <c r="H2909" i="16"/>
  <c r="H2912" i="16"/>
  <c r="H2911" i="16"/>
  <c r="H2913" i="16"/>
  <c r="H2914" i="16"/>
  <c r="H2916" i="16"/>
  <c r="H2917" i="16"/>
  <c r="H2918" i="16"/>
  <c r="H2920" i="16"/>
  <c r="H2919" i="16"/>
  <c r="H2922" i="16"/>
  <c r="H2921" i="16"/>
  <c r="H2925" i="16"/>
  <c r="H2924" i="16"/>
  <c r="H2926" i="16"/>
  <c r="H2928" i="16"/>
  <c r="H2929" i="16"/>
  <c r="H2930" i="16"/>
  <c r="H2932" i="16"/>
  <c r="H2933" i="16"/>
  <c r="H2935" i="16"/>
  <c r="H2934" i="16"/>
  <c r="H2936" i="16"/>
  <c r="H2937" i="16"/>
  <c r="H2938" i="16"/>
  <c r="H2940" i="16"/>
  <c r="H2941" i="16"/>
  <c r="H2942" i="16"/>
  <c r="H2943" i="16"/>
  <c r="H2944" i="16"/>
  <c r="H2945" i="16"/>
  <c r="H2946" i="16"/>
  <c r="H2948" i="16"/>
  <c r="H2949" i="16"/>
  <c r="H2950" i="16"/>
  <c r="H2952" i="16"/>
  <c r="H2953" i="16"/>
  <c r="H2954" i="16"/>
  <c r="H2956" i="16"/>
  <c r="H2957" i="16"/>
  <c r="H2958" i="16"/>
  <c r="H2959" i="16"/>
  <c r="H2960" i="16"/>
  <c r="H2962" i="16"/>
  <c r="H2961" i="16"/>
  <c r="H2964" i="16"/>
  <c r="H2965" i="16"/>
  <c r="H2966" i="16"/>
  <c r="H2967" i="16"/>
  <c r="H2969" i="16"/>
  <c r="H2968" i="16"/>
  <c r="H2970" i="16"/>
  <c r="H2972" i="16"/>
  <c r="H2973" i="16"/>
  <c r="H2974" i="16"/>
  <c r="H2976" i="16"/>
  <c r="H2977" i="16"/>
  <c r="H2978" i="16"/>
  <c r="H2980" i="16"/>
  <c r="H2981" i="16"/>
  <c r="H2982" i="16"/>
  <c r="H2983" i="16"/>
  <c r="H2985" i="16"/>
  <c r="H2984" i="16"/>
  <c r="H2986" i="16"/>
  <c r="H2989" i="16"/>
  <c r="H2988" i="16"/>
  <c r="H2990" i="16"/>
  <c r="H2992" i="16"/>
  <c r="H2991" i="16"/>
  <c r="H2993" i="16"/>
  <c r="H2994" i="16"/>
  <c r="H2996" i="16"/>
  <c r="H2997" i="16"/>
  <c r="H2998" i="16"/>
  <c r="H3000" i="16"/>
  <c r="H3001" i="16"/>
  <c r="H3002" i="16"/>
  <c r="H3005" i="16"/>
  <c r="H3004" i="16"/>
  <c r="H3006" i="16"/>
  <c r="H3008" i="16"/>
  <c r="H3007" i="16"/>
  <c r="H3009" i="16"/>
  <c r="H3010" i="16"/>
  <c r="H3012" i="16"/>
  <c r="H3013" i="16"/>
  <c r="H3015" i="16"/>
  <c r="H3014" i="16"/>
  <c r="H3016" i="16"/>
  <c r="H3017" i="16"/>
  <c r="H3018" i="16"/>
  <c r="H3020" i="16"/>
  <c r="H3021" i="16"/>
  <c r="H3022" i="16"/>
  <c r="H3024" i="16"/>
  <c r="H3025" i="16"/>
  <c r="H3026" i="16"/>
  <c r="H3028" i="16"/>
  <c r="H3029" i="16"/>
  <c r="H3030" i="16"/>
  <c r="H3031" i="16"/>
  <c r="H3033" i="16"/>
  <c r="H3032" i="16"/>
  <c r="H3034" i="16"/>
  <c r="H3036" i="16"/>
  <c r="H3037" i="16"/>
  <c r="H3038" i="16"/>
  <c r="H3040" i="16"/>
  <c r="H3039" i="16"/>
  <c r="H3041" i="16"/>
  <c r="H3042" i="16"/>
  <c r="H3044" i="16"/>
  <c r="H3045" i="16"/>
  <c r="H3046" i="16"/>
  <c r="H3048" i="16"/>
  <c r="H3050" i="16"/>
  <c r="H3049" i="16"/>
  <c r="H3053" i="16"/>
  <c r="H3052" i="16"/>
  <c r="H3054" i="16"/>
  <c r="H3056" i="16"/>
  <c r="H3055" i="16"/>
  <c r="H3057" i="16"/>
  <c r="H3058" i="16"/>
  <c r="H3060" i="16"/>
  <c r="H3061" i="16"/>
  <c r="H3063" i="16"/>
  <c r="H3062" i="16"/>
  <c r="H3064" i="16"/>
  <c r="H3065" i="16"/>
  <c r="H3066" i="16"/>
  <c r="H3068" i="16"/>
  <c r="H3069" i="16"/>
  <c r="H3070" i="16"/>
  <c r="H3072" i="16"/>
  <c r="H3073" i="16"/>
  <c r="H3074" i="16"/>
  <c r="H3076" i="16"/>
  <c r="H3077" i="16"/>
  <c r="H3078" i="16"/>
  <c r="H3080" i="16"/>
  <c r="H3079" i="16"/>
  <c r="H3081" i="16"/>
  <c r="H3082" i="16"/>
  <c r="H3084" i="16"/>
  <c r="H3085" i="16"/>
  <c r="H3086" i="16"/>
  <c r="H3088" i="16"/>
  <c r="H3087" i="16"/>
  <c r="H3089" i="16"/>
  <c r="H3090" i="16"/>
  <c r="H3092" i="16"/>
  <c r="H3094" i="16"/>
  <c r="H3093" i="16"/>
  <c r="H3097" i="16"/>
  <c r="H3096" i="16"/>
  <c r="H3098" i="16"/>
  <c r="H3100" i="16"/>
  <c r="H3101" i="16"/>
  <c r="H3103" i="16"/>
  <c r="H3102" i="16"/>
  <c r="H3104" i="16"/>
  <c r="H3105" i="16"/>
  <c r="H3106" i="16"/>
  <c r="H3108" i="16"/>
  <c r="H3109" i="16"/>
  <c r="H3110" i="16"/>
  <c r="H3111" i="16"/>
  <c r="H3112" i="16"/>
  <c r="H3114" i="16"/>
  <c r="H3113" i="16"/>
  <c r="H3116" i="16"/>
  <c r="H3117" i="16"/>
  <c r="H3118" i="16"/>
  <c r="H3120" i="16"/>
  <c r="H3121" i="16"/>
  <c r="H3122" i="16"/>
  <c r="H3124" i="16"/>
  <c r="H3125" i="16"/>
  <c r="H3126" i="16"/>
  <c r="H3127" i="16"/>
  <c r="H3129" i="16"/>
  <c r="H3128" i="16"/>
  <c r="H3130" i="16"/>
  <c r="H3132" i="16"/>
  <c r="H3133" i="16"/>
  <c r="H3134" i="16"/>
  <c r="H3135" i="16"/>
  <c r="H3136" i="16"/>
  <c r="H3137" i="16"/>
  <c r="H3138" i="16"/>
  <c r="H3140" i="16"/>
  <c r="H3141" i="16"/>
  <c r="H3142" i="16"/>
  <c r="H3144" i="16"/>
  <c r="H3145" i="16"/>
  <c r="H3146" i="16"/>
  <c r="H3149" i="16"/>
  <c r="H3148" i="16"/>
  <c r="H3150" i="16"/>
  <c r="H3152" i="16"/>
  <c r="H3151" i="16"/>
  <c r="H3153" i="16"/>
  <c r="H3154" i="16"/>
  <c r="H3156" i="16"/>
  <c r="H3157" i="16"/>
  <c r="H3158" i="16"/>
  <c r="H3160" i="16"/>
  <c r="H3159" i="16"/>
  <c r="H3162" i="16"/>
  <c r="H3161" i="16"/>
  <c r="H3164" i="16"/>
  <c r="H3165" i="16"/>
  <c r="H3166" i="16"/>
  <c r="H3168" i="16"/>
  <c r="H3169" i="16"/>
  <c r="H3170" i="16"/>
  <c r="H3172" i="16"/>
  <c r="H3173" i="16"/>
  <c r="H3175" i="16"/>
  <c r="H3174" i="16"/>
  <c r="H3176" i="16"/>
  <c r="H3177" i="16"/>
  <c r="H3178" i="16"/>
  <c r="H3180" i="16"/>
  <c r="H3181" i="16"/>
  <c r="H3182" i="16"/>
  <c r="H3184" i="16"/>
  <c r="H3183" i="16"/>
  <c r="H3186" i="16"/>
  <c r="H3185" i="16"/>
  <c r="H3188" i="16"/>
  <c r="H3190" i="16"/>
  <c r="H3189" i="16"/>
  <c r="H3192" i="16"/>
  <c r="H3193" i="16"/>
  <c r="H3194" i="16"/>
  <c r="H3196" i="16"/>
  <c r="H3197" i="16"/>
  <c r="H3198" i="16"/>
  <c r="H3199" i="16"/>
  <c r="H3200" i="16"/>
  <c r="H3201" i="16"/>
  <c r="H3202" i="16"/>
  <c r="H3204" i="16"/>
  <c r="H3205" i="16"/>
  <c r="H3206" i="16"/>
  <c r="H3207" i="16"/>
  <c r="H3208" i="16"/>
  <c r="H3209" i="16"/>
  <c r="H3210" i="16"/>
  <c r="H3212" i="16"/>
  <c r="H3213" i="16"/>
  <c r="H3214" i="16"/>
  <c r="H3216" i="16"/>
  <c r="H3217" i="16"/>
  <c r="H3218" i="16"/>
  <c r="H3220" i="16"/>
  <c r="H3222" i="16"/>
  <c r="H3221" i="16"/>
  <c r="H3223" i="16"/>
  <c r="H3224" i="16"/>
  <c r="H3225" i="16"/>
  <c r="H3226" i="16"/>
  <c r="H3228" i="16"/>
  <c r="H3229" i="16"/>
  <c r="H3230" i="16"/>
  <c r="H3231" i="16"/>
  <c r="H3232" i="16"/>
  <c r="H3233" i="16"/>
  <c r="H3234" i="16"/>
  <c r="H3236" i="16"/>
  <c r="H3238" i="16"/>
  <c r="H3237" i="16"/>
  <c r="H3241" i="16"/>
  <c r="H3240" i="16"/>
  <c r="H3242" i="16"/>
  <c r="H3244" i="16"/>
  <c r="H3245" i="16"/>
  <c r="H3246" i="16"/>
  <c r="H3247" i="16"/>
  <c r="H3248" i="16"/>
  <c r="H3249" i="16"/>
  <c r="H3250" i="16"/>
  <c r="H3252" i="16"/>
  <c r="H3253" i="16"/>
  <c r="H3254" i="16"/>
  <c r="H3255" i="16"/>
  <c r="H3256" i="16"/>
  <c r="H3257" i="16"/>
  <c r="H3258" i="16"/>
  <c r="H3261" i="16"/>
  <c r="H3260" i="16"/>
  <c r="H3262" i="16"/>
  <c r="H3265" i="16"/>
  <c r="H3264" i="16"/>
  <c r="H3266" i="16"/>
  <c r="H3268" i="16"/>
  <c r="H3269" i="16"/>
  <c r="H3270" i="16"/>
  <c r="H3271" i="16"/>
  <c r="H3272" i="16"/>
  <c r="H3273" i="16"/>
  <c r="H3274" i="16"/>
  <c r="H3276" i="16"/>
  <c r="H3277" i="16"/>
  <c r="H3278" i="16"/>
  <c r="H3279" i="16"/>
  <c r="H3280" i="16"/>
  <c r="H3281" i="16"/>
  <c r="H3282" i="16"/>
  <c r="H3284" i="16"/>
  <c r="H3285" i="16"/>
  <c r="H3286" i="16"/>
  <c r="H3288" i="16"/>
  <c r="H3289" i="16"/>
  <c r="H3290" i="16"/>
  <c r="H3292" i="16"/>
  <c r="H3293" i="16"/>
  <c r="H3294" i="16"/>
  <c r="H3296" i="16"/>
  <c r="H3295" i="16"/>
  <c r="H3297" i="16"/>
  <c r="H3298" i="16"/>
  <c r="H3300" i="16"/>
  <c r="H3301" i="16"/>
  <c r="H3302" i="16"/>
  <c r="H3304" i="16"/>
  <c r="H3303" i="16"/>
  <c r="H3305" i="16"/>
  <c r="H3306" i="16"/>
  <c r="H3308" i="16"/>
  <c r="H3309" i="16"/>
  <c r="H3310" i="16"/>
  <c r="H3312" i="16"/>
  <c r="H3313" i="16"/>
  <c r="H3314" i="16"/>
  <c r="H3316" i="16"/>
  <c r="H3318" i="16"/>
  <c r="H3317" i="16"/>
  <c r="H3319" i="16"/>
  <c r="H3320" i="16"/>
  <c r="H3321" i="16"/>
  <c r="H3322" i="16"/>
  <c r="H3325" i="16"/>
  <c r="H3324" i="16"/>
  <c r="H3326" i="16"/>
  <c r="H3327" i="16"/>
  <c r="H3328" i="16"/>
  <c r="H3329" i="16"/>
  <c r="H3330" i="16"/>
  <c r="H3332" i="16"/>
  <c r="H3333" i="16"/>
  <c r="H3334" i="16"/>
  <c r="H3336" i="16"/>
  <c r="H3337" i="16"/>
  <c r="H3338" i="16"/>
  <c r="H3340" i="16"/>
  <c r="H3341" i="16"/>
  <c r="H3342" i="16"/>
  <c r="H3343" i="16"/>
  <c r="H3344" i="16"/>
  <c r="H3345" i="16"/>
  <c r="H3346" i="16"/>
  <c r="H3349" i="16"/>
  <c r="H3348" i="16"/>
  <c r="H3351" i="16"/>
  <c r="H3350" i="16"/>
  <c r="H3352" i="16"/>
  <c r="H3353" i="16"/>
  <c r="H3354" i="16"/>
  <c r="H3356" i="16"/>
  <c r="H3357" i="16"/>
  <c r="H3358" i="16"/>
  <c r="H3360" i="16"/>
  <c r="H3361" i="16"/>
  <c r="H3362" i="16"/>
  <c r="H3364" i="16"/>
  <c r="H3365" i="16"/>
  <c r="H3367" i="16"/>
  <c r="H3366" i="16"/>
  <c r="H3368" i="16"/>
  <c r="H3369" i="16"/>
  <c r="H3370" i="16"/>
  <c r="H3373" i="16"/>
  <c r="H3372" i="16"/>
  <c r="H3374" i="16"/>
  <c r="H3375" i="16"/>
  <c r="H3376" i="16"/>
  <c r="H3377" i="16"/>
  <c r="H3378" i="16"/>
  <c r="H3380" i="16"/>
  <c r="H3381" i="16"/>
  <c r="H3382" i="16"/>
  <c r="H3384" i="16"/>
  <c r="H3385" i="16"/>
  <c r="H3386" i="16"/>
  <c r="H3389" i="16"/>
  <c r="H3388" i="16"/>
  <c r="H3390" i="16"/>
  <c r="H3392" i="16"/>
  <c r="H3391" i="16"/>
  <c r="H3394" i="16"/>
  <c r="H3393" i="16"/>
  <c r="H3396" i="16"/>
  <c r="H3397" i="16"/>
  <c r="H3398" i="16"/>
  <c r="H3399" i="16"/>
  <c r="H3400" i="16"/>
  <c r="H3401" i="16"/>
  <c r="H3402" i="16"/>
  <c r="H3405" i="16"/>
  <c r="H3404" i="16"/>
  <c r="H3406" i="16"/>
  <c r="H3409" i="16"/>
  <c r="H3408" i="16"/>
  <c r="H3410" i="16"/>
  <c r="H3412" i="16"/>
  <c r="H3413" i="16"/>
  <c r="H3415" i="16"/>
  <c r="H3414" i="16"/>
  <c r="H3416" i="16"/>
  <c r="H3417" i="16"/>
  <c r="H3418" i="16"/>
  <c r="H3420" i="16"/>
  <c r="H3421" i="16"/>
  <c r="H3422" i="16"/>
  <c r="H3423" i="16"/>
  <c r="H3424" i="16"/>
  <c r="H3426" i="16"/>
  <c r="H3425" i="16"/>
  <c r="H3428" i="16"/>
  <c r="H3429" i="16"/>
  <c r="H3430" i="16"/>
  <c r="H3432" i="16"/>
  <c r="H3433" i="16"/>
  <c r="H3434" i="16"/>
  <c r="H3437" i="16"/>
  <c r="H3436" i="16"/>
  <c r="H3438" i="16"/>
  <c r="H3439" i="16"/>
  <c r="H3440" i="16"/>
  <c r="H3441" i="16"/>
  <c r="H3442" i="16"/>
  <c r="H3444" i="16"/>
  <c r="H3445" i="16"/>
  <c r="H3446" i="16"/>
  <c r="H3447" i="16"/>
  <c r="H3448" i="16"/>
  <c r="H3449" i="16"/>
  <c r="H3450" i="16"/>
  <c r="H3453" i="16"/>
  <c r="H3452" i="16"/>
  <c r="H3454" i="16"/>
  <c r="H3456" i="16"/>
  <c r="H3457" i="16"/>
  <c r="H3458" i="16"/>
  <c r="H3460" i="16"/>
  <c r="H3461" i="16"/>
  <c r="H3463" i="16"/>
  <c r="H3462" i="16"/>
  <c r="H3464" i="16"/>
  <c r="H3465" i="16"/>
  <c r="H3466" i="16"/>
  <c r="H3469" i="16"/>
  <c r="H3468" i="16"/>
  <c r="H3470" i="16"/>
  <c r="H3471" i="16"/>
  <c r="H3473" i="16"/>
  <c r="H3472" i="16"/>
  <c r="H3474" i="16"/>
  <c r="H3476" i="16"/>
  <c r="H3477" i="16"/>
  <c r="H3478" i="16"/>
  <c r="H3480" i="16"/>
  <c r="H3481" i="16"/>
  <c r="H3482" i="16"/>
  <c r="H3484" i="16"/>
  <c r="H3485" i="16"/>
  <c r="H3486" i="16"/>
  <c r="H3487" i="16"/>
  <c r="H3489" i="16"/>
  <c r="H3488" i="16"/>
  <c r="H3490" i="16"/>
  <c r="H3492" i="16"/>
  <c r="H3493" i="16"/>
  <c r="H3495" i="16"/>
  <c r="H3494" i="16"/>
  <c r="H3496" i="16"/>
  <c r="H3497" i="16"/>
  <c r="H3498" i="16"/>
  <c r="H3501" i="16"/>
  <c r="H3500" i="16"/>
  <c r="H3502" i="16"/>
  <c r="H3504" i="16"/>
  <c r="H3505" i="16"/>
  <c r="H3506" i="16"/>
  <c r="H3508" i="16"/>
  <c r="H3509" i="16"/>
  <c r="H3510" i="16"/>
  <c r="H3512" i="16"/>
  <c r="H3511" i="16"/>
  <c r="H3514" i="16"/>
  <c r="H3513" i="16"/>
  <c r="H3516" i="16"/>
  <c r="H3517" i="16"/>
  <c r="H3518" i="16"/>
  <c r="H3520" i="16"/>
  <c r="H3519" i="16"/>
  <c r="H3521" i="16"/>
  <c r="H3522" i="16"/>
  <c r="H3524" i="16"/>
  <c r="H3525" i="16"/>
  <c r="H3526" i="16"/>
  <c r="H3528" i="16"/>
  <c r="H3529" i="16"/>
  <c r="H3530" i="16"/>
  <c r="H3532" i="16"/>
  <c r="H3533" i="16"/>
  <c r="H3534" i="16"/>
  <c r="H3535" i="16"/>
  <c r="H3536" i="16"/>
  <c r="H3537" i="16"/>
  <c r="H3538" i="16"/>
  <c r="H3540" i="16"/>
  <c r="H3541" i="16"/>
  <c r="H3542" i="16"/>
  <c r="H3544" i="16"/>
  <c r="H3543" i="16"/>
  <c r="H3545" i="16"/>
  <c r="H3546" i="16"/>
  <c r="H3548" i="16"/>
  <c r="H3549" i="16"/>
  <c r="H3550" i="16"/>
  <c r="H3552" i="16"/>
  <c r="H3553" i="16"/>
  <c r="H3554" i="16"/>
  <c r="H3556" i="16"/>
  <c r="H3557" i="16"/>
  <c r="H3558" i="16"/>
  <c r="H3560" i="16"/>
  <c r="H3559" i="16"/>
  <c r="H3561" i="16"/>
  <c r="H3562" i="16"/>
  <c r="H3564" i="16"/>
  <c r="H3565" i="16"/>
  <c r="H3566" i="16"/>
  <c r="H3567" i="16"/>
  <c r="H3568" i="16"/>
  <c r="H3569" i="16"/>
  <c r="H3570" i="16"/>
  <c r="H3572" i="16"/>
  <c r="H3573" i="16"/>
  <c r="H3574" i="16"/>
  <c r="H3576" i="16"/>
  <c r="H3577" i="16"/>
  <c r="H3578" i="16"/>
  <c r="H3580" i="16"/>
  <c r="H3581" i="16"/>
  <c r="H3582" i="16"/>
  <c r="H3583" i="16"/>
  <c r="H3584" i="16"/>
  <c r="H3585" i="16"/>
  <c r="H3586" i="16"/>
  <c r="H3588" i="16"/>
  <c r="H3589" i="16"/>
  <c r="H3591" i="16"/>
  <c r="H3590" i="16"/>
  <c r="H3592" i="16"/>
  <c r="H3593" i="16"/>
  <c r="H3594" i="16"/>
  <c r="H3596" i="16"/>
  <c r="H3597" i="16"/>
  <c r="H3598" i="16"/>
  <c r="H3600" i="16"/>
  <c r="H3601" i="16"/>
  <c r="H3602" i="16"/>
  <c r="H3604" i="16"/>
  <c r="H3605" i="16"/>
  <c r="H3607" i="16"/>
  <c r="H3606" i="16"/>
  <c r="H3608" i="16"/>
  <c r="H3610" i="16"/>
  <c r="H3609" i="16"/>
  <c r="H3612" i="16"/>
  <c r="H3613" i="16"/>
  <c r="H3614" i="16"/>
  <c r="H3615" i="16"/>
  <c r="H3616" i="16"/>
  <c r="H3617" i="16"/>
  <c r="H3618" i="16"/>
  <c r="H3620" i="16"/>
  <c r="H3622" i="16"/>
  <c r="H3621" i="16"/>
  <c r="H3624" i="16"/>
  <c r="H3626" i="16"/>
  <c r="H3625" i="16"/>
  <c r="H3628" i="16"/>
  <c r="H3630" i="16"/>
  <c r="H3629" i="16"/>
  <c r="H3631" i="16"/>
  <c r="H3633" i="16"/>
  <c r="H3632" i="16"/>
  <c r="H3634" i="16"/>
  <c r="H3636" i="16"/>
  <c r="H3638" i="16"/>
  <c r="H3637" i="16"/>
  <c r="H3639" i="16"/>
  <c r="H3640" i="16"/>
  <c r="H3641" i="16"/>
  <c r="H3642" i="16"/>
  <c r="H3644" i="16"/>
  <c r="H3645" i="16"/>
  <c r="H3646" i="16"/>
  <c r="H3648" i="16"/>
  <c r="H3649" i="16"/>
  <c r="H3650" i="16"/>
  <c r="H3652" i="16"/>
  <c r="H3654" i="16"/>
  <c r="H3653" i="16"/>
  <c r="H3656" i="16"/>
  <c r="H3655" i="16"/>
  <c r="H3658" i="16"/>
  <c r="H3657" i="16"/>
  <c r="H3660" i="16"/>
  <c r="H3661" i="16"/>
  <c r="H3663" i="16"/>
  <c r="H3662" i="16"/>
  <c r="H3664" i="16"/>
  <c r="H3665" i="16"/>
  <c r="H3666" i="16"/>
  <c r="H3668" i="16"/>
  <c r="H3669" i="16"/>
  <c r="H3670" i="16"/>
  <c r="H3672" i="16"/>
  <c r="H3674" i="16"/>
  <c r="H3673" i="16"/>
  <c r="H3676" i="16"/>
  <c r="H3677" i="16"/>
  <c r="H3679" i="16"/>
  <c r="H3678" i="16"/>
  <c r="H3680" i="16"/>
  <c r="H3681" i="16"/>
  <c r="H3682" i="16"/>
  <c r="H3684" i="16"/>
  <c r="H3685" i="16"/>
  <c r="H3686" i="16"/>
  <c r="H3687" i="16"/>
  <c r="H3689" i="16"/>
  <c r="H3688" i="16"/>
  <c r="H3690" i="16"/>
  <c r="H3693" i="16"/>
  <c r="H3692" i="16"/>
  <c r="H3694" i="16"/>
  <c r="H3696" i="16"/>
  <c r="H3697" i="16"/>
  <c r="H3698" i="16"/>
  <c r="H3700" i="16"/>
  <c r="H3701" i="16"/>
  <c r="H3702" i="16"/>
  <c r="H3703" i="16"/>
  <c r="H3704" i="16"/>
  <c r="H3706" i="16"/>
  <c r="H3705" i="16"/>
  <c r="H3709" i="16"/>
  <c r="H3708" i="16"/>
  <c r="H3710" i="16"/>
  <c r="H3711" i="16"/>
  <c r="H3712" i="16"/>
  <c r="H3713" i="16"/>
  <c r="H3714" i="16"/>
  <c r="H3717" i="16"/>
  <c r="H3716" i="16"/>
  <c r="H3718" i="16"/>
  <c r="H3721" i="16"/>
  <c r="H3720" i="16"/>
  <c r="H3722" i="16"/>
  <c r="H3724" i="16"/>
  <c r="H3725" i="16"/>
  <c r="H3727" i="16"/>
  <c r="H3726" i="16"/>
  <c r="H3728" i="16"/>
  <c r="H3730" i="16"/>
  <c r="H3729" i="16"/>
  <c r="H3732" i="16"/>
  <c r="H3733" i="16"/>
  <c r="H3734" i="16"/>
  <c r="H3735" i="16"/>
  <c r="H3737" i="16"/>
  <c r="H3736" i="16"/>
  <c r="H3738" i="16"/>
  <c r="H3740" i="16"/>
  <c r="H3741" i="16"/>
  <c r="H3742" i="16"/>
  <c r="H3744" i="16"/>
  <c r="H3745" i="16"/>
  <c r="H3746" i="16"/>
  <c r="H3748" i="16"/>
  <c r="H3750" i="16"/>
  <c r="H3749" i="16"/>
  <c r="H3751" i="16"/>
  <c r="H3752" i="16"/>
  <c r="H3753" i="16"/>
  <c r="H3754" i="16"/>
  <c r="H3756" i="16"/>
  <c r="H3757" i="16"/>
  <c r="H3758" i="16"/>
  <c r="H3759" i="16"/>
  <c r="H3760" i="16"/>
  <c r="H3761" i="16"/>
  <c r="H3762" i="16"/>
  <c r="H3765" i="16"/>
  <c r="H3764" i="16"/>
  <c r="H3766" i="16"/>
  <c r="H3768" i="16"/>
  <c r="H3769" i="16"/>
  <c r="H3770" i="16"/>
  <c r="H3772" i="16"/>
  <c r="H3773" i="16"/>
  <c r="H3774" i="16"/>
  <c r="H3776" i="16"/>
  <c r="H3775" i="16"/>
  <c r="H3777" i="16"/>
  <c r="H3778" i="16"/>
  <c r="H3780" i="16"/>
  <c r="H3781" i="16"/>
  <c r="H3782" i="16"/>
  <c r="H3783" i="16"/>
  <c r="H3785" i="16"/>
  <c r="H3784" i="16"/>
  <c r="H3786" i="16"/>
  <c r="H3788" i="16"/>
  <c r="H3789" i="16"/>
  <c r="H3790" i="16"/>
  <c r="H3792" i="16"/>
  <c r="H3793" i="16"/>
  <c r="H3794" i="16"/>
  <c r="H3796" i="16"/>
  <c r="H3798" i="16"/>
  <c r="H3797" i="16"/>
  <c r="H3799" i="16"/>
  <c r="H3801" i="16"/>
  <c r="H3800" i="16"/>
  <c r="H3802" i="16"/>
  <c r="H3804" i="16"/>
  <c r="H3805" i="16"/>
  <c r="H3807" i="16"/>
  <c r="H3806" i="16"/>
  <c r="H3808" i="16"/>
  <c r="H3809" i="16"/>
  <c r="H3810" i="16"/>
  <c r="H3813" i="16"/>
  <c r="H3812" i="16"/>
  <c r="H3814" i="16"/>
  <c r="H3816" i="16"/>
  <c r="H3817" i="16"/>
  <c r="H3818" i="16"/>
  <c r="H3820" i="16"/>
  <c r="H3821" i="16"/>
  <c r="H3822" i="16"/>
  <c r="H3823" i="16"/>
  <c r="H3824" i="16"/>
  <c r="H3825" i="16"/>
  <c r="H3826" i="16"/>
  <c r="H3828" i="16"/>
  <c r="H3829" i="16"/>
  <c r="H3831" i="16"/>
  <c r="H3830" i="16"/>
  <c r="H3832" i="16"/>
  <c r="H3833" i="16"/>
  <c r="H3834" i="16"/>
  <c r="H3836" i="16"/>
  <c r="H3838" i="16"/>
  <c r="H3837" i="16"/>
  <c r="H3840" i="16"/>
  <c r="H3841" i="16"/>
  <c r="H3842" i="16"/>
  <c r="H3844" i="16"/>
  <c r="M4" i="6"/>
  <c r="M11" i="6"/>
  <c r="M12" i="6"/>
  <c r="M8" i="6"/>
  <c r="O3" i="8"/>
  <c r="AJ32" i="8"/>
  <c r="AJ31" i="8"/>
  <c r="AJ30" i="8"/>
  <c r="AJ29" i="8"/>
  <c r="AJ28" i="8"/>
  <c r="AJ27" i="8"/>
  <c r="Z27" i="8"/>
  <c r="AJ26" i="8"/>
  <c r="AJ25" i="8"/>
  <c r="AJ24" i="8"/>
  <c r="AJ23" i="8"/>
  <c r="AJ22" i="8"/>
  <c r="AJ21" i="8"/>
  <c r="AJ20" i="8"/>
  <c r="AJ19" i="8"/>
  <c r="AJ18" i="8"/>
  <c r="AJ17" i="8"/>
  <c r="AJ16" i="8"/>
  <c r="AJ15" i="8"/>
  <c r="AJ14" i="8"/>
  <c r="AJ13" i="8"/>
  <c r="AJ12" i="8"/>
  <c r="AJ11" i="8"/>
  <c r="AB11" i="8"/>
  <c r="AJ10" i="8"/>
  <c r="AB10" i="8"/>
  <c r="K10" i="8"/>
  <c r="AJ9" i="8"/>
  <c r="AB9" i="8"/>
  <c r="K9" i="8"/>
  <c r="I9" i="8"/>
  <c r="AO11" i="8" s="1"/>
  <c r="AJ8" i="8"/>
  <c r="AB8" i="8"/>
  <c r="K8" i="8"/>
  <c r="I8" i="8"/>
  <c r="I12" i="8" s="1"/>
  <c r="AO14" i="8" s="1"/>
  <c r="AO7" i="8"/>
  <c r="AJ7" i="8"/>
  <c r="AB7" i="8"/>
  <c r="K7" i="8"/>
  <c r="I7" i="8"/>
  <c r="AO9" i="8" s="1"/>
  <c r="AO6" i="8"/>
  <c r="AJ6" i="8"/>
  <c r="AB6" i="8"/>
  <c r="K6" i="8"/>
  <c r="I6" i="8"/>
  <c r="I10" i="8" s="1"/>
  <c r="I14" i="8" s="1"/>
  <c r="AO16" i="8" s="1"/>
  <c r="AO5" i="8"/>
  <c r="AN5" i="8"/>
  <c r="AN6" i="8" s="1"/>
  <c r="AN7" i="8" s="1"/>
  <c r="AN8" i="8" s="1"/>
  <c r="AN9" i="8" s="1"/>
  <c r="AN10" i="8" s="1"/>
  <c r="AN11" i="8" s="1"/>
  <c r="AN12" i="8" s="1"/>
  <c r="AN13" i="8" s="1"/>
  <c r="AN14" i="8" s="1"/>
  <c r="AN15" i="8" s="1"/>
  <c r="AN16" i="8" s="1"/>
  <c r="AN17" i="8" s="1"/>
  <c r="AN18" i="8" s="1"/>
  <c r="AN19" i="8" s="1"/>
  <c r="AJ5" i="8"/>
  <c r="AC5" i="8"/>
  <c r="AC6" i="8" s="1"/>
  <c r="AC7" i="8" s="1"/>
  <c r="AC8" i="8" s="1"/>
  <c r="AC9" i="8" s="1"/>
  <c r="AC10" i="8" s="1"/>
  <c r="AC11" i="8" s="1"/>
  <c r="AB5" i="8"/>
  <c r="T5" i="8"/>
  <c r="T6" i="8" s="1"/>
  <c r="T7" i="8" s="1"/>
  <c r="T8" i="8" s="1"/>
  <c r="T9" i="8" s="1"/>
  <c r="T10" i="8" s="1"/>
  <c r="T11" i="8" s="1"/>
  <c r="T12" i="8" s="1"/>
  <c r="T13" i="8" s="1"/>
  <c r="T14" i="8" s="1"/>
  <c r="K5" i="8"/>
  <c r="G5" i="8"/>
  <c r="G6" i="8" s="1"/>
  <c r="AO4" i="8"/>
  <c r="AK4" i="8"/>
  <c r="AK5" i="8" s="1"/>
  <c r="AK6" i="8" s="1"/>
  <c r="AK7" i="8" s="1"/>
  <c r="AK8" i="8" s="1"/>
  <c r="AK9" i="8" s="1"/>
  <c r="AK10" i="8" s="1"/>
  <c r="AK11" i="8" s="1"/>
  <c r="AK12" i="8" s="1"/>
  <c r="AK13" i="8" s="1"/>
  <c r="AK14" i="8" s="1"/>
  <c r="AK15" i="8" s="1"/>
  <c r="AK16" i="8" s="1"/>
  <c r="AK17" i="8" s="1"/>
  <c r="AK18" i="8" s="1"/>
  <c r="AK19" i="8" s="1"/>
  <c r="AK20" i="8" s="1"/>
  <c r="AK21" i="8" s="1"/>
  <c r="AK22" i="8" s="1"/>
  <c r="AK23" i="8" s="1"/>
  <c r="AK24" i="8" s="1"/>
  <c r="AK25" i="8" s="1"/>
  <c r="AK26" i="8" s="1"/>
  <c r="AK27" i="8" s="1"/>
  <c r="AK28" i="8" s="1"/>
  <c r="AK29" i="8" s="1"/>
  <c r="AK30" i="8" s="1"/>
  <c r="AK31" i="8" s="1"/>
  <c r="AK32" i="8" s="1"/>
  <c r="AJ4" i="8"/>
  <c r="AB4" i="8"/>
  <c r="O4" i="8"/>
  <c r="K4" i="8"/>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AJ3" i="8"/>
  <c r="AB3" i="8"/>
  <c r="AA3" i="8"/>
  <c r="AA4" i="8" s="1"/>
  <c r="Y3" i="8"/>
  <c r="R3" i="8"/>
  <c r="R4" i="8" s="1"/>
  <c r="R5" i="8" s="1"/>
  <c r="P3" i="8"/>
  <c r="P4" i="8" s="1"/>
  <c r="P5" i="8" s="1"/>
  <c r="P6" i="8" s="1"/>
  <c r="N3" i="8"/>
  <c r="N4" i="8" s="1"/>
  <c r="N5" i="8" s="1"/>
  <c r="L3" i="8"/>
  <c r="L4" i="8" s="1"/>
  <c r="L5" i="8" s="1"/>
  <c r="L6" i="8" s="1"/>
  <c r="L7" i="8" s="1"/>
  <c r="L8" i="8" s="1"/>
  <c r="L9" i="8" s="1"/>
  <c r="L10" i="8" s="1"/>
  <c r="K3" i="8"/>
  <c r="E18" i="13" s="1"/>
  <c r="H18" i="13" s="1"/>
  <c r="J3" i="8"/>
  <c r="J4" i="8" s="1"/>
  <c r="J5" i="8" s="1"/>
  <c r="J6" i="8" s="1"/>
  <c r="J7" i="8" s="1"/>
  <c r="J8" i="8" s="1"/>
  <c r="J9" i="8" s="1"/>
  <c r="J10" i="8" s="1"/>
  <c r="J11" i="8" s="1"/>
  <c r="J12" i="8" s="1"/>
  <c r="J13" i="8" s="1"/>
  <c r="J14" i="8" s="1"/>
  <c r="J15" i="8" s="1"/>
  <c r="J16" i="8" s="1"/>
  <c r="J17" i="8" s="1"/>
  <c r="F3" i="8"/>
  <c r="F4" i="8" s="1"/>
  <c r="F5" i="8" s="1"/>
  <c r="F6" i="8" s="1"/>
  <c r="F7" i="8" s="1"/>
  <c r="F8" i="8" s="1"/>
  <c r="F9" i="8" s="1"/>
  <c r="F10" i="8" s="1"/>
  <c r="F11" i="8" s="1"/>
  <c r="F12" i="8" s="1"/>
  <c r="F13" i="8" s="1"/>
  <c r="F14" i="8" s="1"/>
  <c r="F15" i="8" s="1"/>
  <c r="F16" i="8" s="1"/>
  <c r="F17" i="8" s="1"/>
  <c r="F18" i="8" s="1"/>
  <c r="F19" i="8" s="1"/>
  <c r="F20" i="8" s="1"/>
  <c r="F21" i="8" s="1"/>
  <c r="F22" i="8" s="1"/>
  <c r="F23" i="8" s="1"/>
  <c r="F24" i="8" s="1"/>
  <c r="F25" i="8" s="1"/>
  <c r="F26" i="8" s="1"/>
  <c r="F27" i="8" s="1"/>
  <c r="F28" i="8" s="1"/>
  <c r="F29" i="8" s="1"/>
  <c r="F30" i="8" s="1"/>
  <c r="F31" i="8" s="1"/>
  <c r="F32" i="8" s="1"/>
  <c r="F33" i="8" s="1"/>
  <c r="AL2" i="8"/>
  <c r="AM20" i="7"/>
  <c r="AM19" i="7"/>
  <c r="AM18" i="7"/>
  <c r="AM17" i="7"/>
  <c r="AM16" i="7"/>
  <c r="AM15" i="7"/>
  <c r="AM14" i="7"/>
  <c r="AM13" i="7"/>
  <c r="D13" i="7"/>
  <c r="E13" i="7" s="1"/>
  <c r="F13" i="7" s="1"/>
  <c r="G13" i="7" s="1"/>
  <c r="H13" i="7" s="1"/>
  <c r="I13" i="7" s="1"/>
  <c r="J13" i="7" s="1"/>
  <c r="K13" i="7" s="1"/>
  <c r="L13" i="7" s="1"/>
  <c r="M13" i="7" s="1"/>
  <c r="N13" i="7" s="1"/>
  <c r="O13" i="7" s="1"/>
  <c r="P13" i="7" s="1"/>
  <c r="Q13" i="7" s="1"/>
  <c r="R13" i="7" s="1"/>
  <c r="AM12" i="7"/>
  <c r="AM11" i="7"/>
  <c r="AM10" i="7"/>
  <c r="AM9" i="7"/>
  <c r="AM8" i="7"/>
  <c r="AM7" i="7"/>
  <c r="AM6" i="7"/>
  <c r="AJ6" i="7"/>
  <c r="AL6" i="7" s="1"/>
  <c r="AQ5" i="7"/>
  <c r="AM5" i="7"/>
  <c r="AL5" i="7"/>
  <c r="AK5" i="7"/>
  <c r="AQ4" i="7"/>
  <c r="E3" i="9" s="1"/>
  <c r="AQ3" i="7"/>
  <c r="B57" i="6"/>
  <c r="B56" i="6"/>
  <c r="B55" i="6"/>
  <c r="B54" i="6"/>
  <c r="J49" i="6"/>
  <c r="B49" i="6"/>
  <c r="B45" i="6"/>
  <c r="B44" i="6"/>
  <c r="B43" i="6"/>
  <c r="B42" i="6"/>
  <c r="J37" i="6"/>
  <c r="B37" i="6"/>
  <c r="B33" i="6"/>
  <c r="B32" i="6"/>
  <c r="B31" i="6"/>
  <c r="B30" i="6"/>
  <c r="H25" i="6"/>
  <c r="G25" i="6"/>
  <c r="B25" i="6"/>
  <c r="B21" i="6"/>
  <c r="B20" i="6"/>
  <c r="B19" i="6"/>
  <c r="B18" i="6"/>
  <c r="C14" i="6"/>
  <c r="D12" i="6"/>
  <c r="J10" i="6"/>
  <c r="H5" i="6"/>
  <c r="G5" i="6"/>
  <c r="F10" i="6" l="1"/>
  <c r="E20" i="6" s="1"/>
  <c r="K48" i="16"/>
  <c r="H48" i="16" s="1"/>
  <c r="K3845" i="16"/>
  <c r="H3845" i="16" s="1"/>
  <c r="F3" i="9"/>
  <c r="H26" i="6"/>
  <c r="H26" i="13"/>
  <c r="G26" i="13"/>
  <c r="H14" i="6"/>
  <c r="D21" i="13"/>
  <c r="R6" i="8"/>
  <c r="F9" i="6" s="1"/>
  <c r="G7" i="8"/>
  <c r="G8" i="8" s="1"/>
  <c r="G9" i="8" s="1"/>
  <c r="G10" i="8" s="1"/>
  <c r="G11" i="8" s="1"/>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F37" i="6"/>
  <c r="N6" i="8"/>
  <c r="N7" i="8" s="1"/>
  <c r="N8" i="8" s="1"/>
  <c r="N9" i="8" s="1"/>
  <c r="N10" i="8" s="1"/>
  <c r="F7" i="6"/>
  <c r="Z3" i="8"/>
  <c r="AO8" i="8"/>
  <c r="F6" i="6"/>
  <c r="J5" i="6"/>
  <c r="G14" i="6"/>
  <c r="F14" i="6"/>
  <c r="G26" i="6"/>
  <c r="H8" i="6"/>
  <c r="G8" i="6"/>
  <c r="O5" i="8"/>
  <c r="F50" i="6" s="1"/>
  <c r="O6" i="8"/>
  <c r="Z4" i="8"/>
  <c r="AA5" i="8"/>
  <c r="E5" i="9"/>
  <c r="AO5" i="7" s="1"/>
  <c r="E11" i="9"/>
  <c r="E10" i="9"/>
  <c r="AQ6" i="7"/>
  <c r="E6" i="9" s="1"/>
  <c r="AJ7" i="7"/>
  <c r="Y4" i="8"/>
  <c r="X3" i="8"/>
  <c r="AK6" i="7"/>
  <c r="I13" i="8"/>
  <c r="I16" i="8"/>
  <c r="AO18" i="8" s="1"/>
  <c r="I11" i="8"/>
  <c r="AO12" i="8"/>
  <c r="AO10" i="8"/>
  <c r="F5" i="6" l="1"/>
  <c r="E18" i="6" s="1"/>
  <c r="F25" i="6"/>
  <c r="F26" i="13"/>
  <c r="J25" i="13"/>
  <c r="F25" i="13"/>
  <c r="F37" i="13"/>
  <c r="E55" i="6"/>
  <c r="F48" i="13"/>
  <c r="G21" i="13"/>
  <c r="H21" i="13"/>
  <c r="J13" i="6"/>
  <c r="F49" i="6"/>
  <c r="D55" i="6" s="1"/>
  <c r="J7" i="6"/>
  <c r="E19" i="6" s="1"/>
  <c r="F38" i="6"/>
  <c r="E43" i="6" s="1"/>
  <c r="F26" i="6"/>
  <c r="F8" i="6"/>
  <c r="J25" i="6"/>
  <c r="AP6" i="7"/>
  <c r="AP5" i="7"/>
  <c r="Y5" i="8"/>
  <c r="X4" i="8"/>
  <c r="AO6" i="7"/>
  <c r="I17" i="8"/>
  <c r="AO19" i="8" s="1"/>
  <c r="AO15" i="8"/>
  <c r="AO7" i="7"/>
  <c r="AK7" i="7"/>
  <c r="AJ8" i="7"/>
  <c r="AQ7" i="7"/>
  <c r="AL7" i="7"/>
  <c r="AP7" i="7"/>
  <c r="AA6" i="8"/>
  <c r="Z5" i="8"/>
  <c r="AO13" i="8"/>
  <c r="I15" i="8"/>
  <c r="AO17" i="8" s="1"/>
  <c r="D18" i="6" l="1"/>
  <c r="G18" i="6" s="1"/>
  <c r="F3" i="15" s="1"/>
  <c r="F7" i="15" s="1"/>
  <c r="E52" i="13"/>
  <c r="H52" i="13" s="1"/>
  <c r="D52" i="13"/>
  <c r="G52" i="13" s="1"/>
  <c r="D43" i="6"/>
  <c r="G43" i="6" s="1"/>
  <c r="E41" i="13"/>
  <c r="H41" i="13" s="1"/>
  <c r="D41" i="13"/>
  <c r="G41" i="13" s="1"/>
  <c r="E30" i="13"/>
  <c r="H30" i="13" s="1"/>
  <c r="D30" i="13"/>
  <c r="G30" i="13" s="1"/>
  <c r="E31" i="6"/>
  <c r="D31" i="6"/>
  <c r="G31" i="6" s="1"/>
  <c r="G55" i="6"/>
  <c r="H55" i="6"/>
  <c r="D19" i="6"/>
  <c r="G19" i="6" s="1"/>
  <c r="J3" i="15" s="1"/>
  <c r="J7" i="15" s="1"/>
  <c r="H43" i="6"/>
  <c r="Y6" i="8"/>
  <c r="X5" i="8"/>
  <c r="AA7" i="8"/>
  <c r="Z6" i="8"/>
  <c r="AO8" i="7"/>
  <c r="AK8" i="7"/>
  <c r="AJ9" i="7"/>
  <c r="AQ8" i="7"/>
  <c r="AP8" i="7"/>
  <c r="AL8" i="7"/>
  <c r="F6" i="9"/>
  <c r="H18" i="6" l="1"/>
  <c r="F2" i="15" s="1"/>
  <c r="F6" i="15" s="1"/>
  <c r="F9" i="10" s="1"/>
  <c r="F5" i="9"/>
  <c r="H19" i="6"/>
  <c r="J2" i="15" s="1"/>
  <c r="J6" i="15" s="1"/>
  <c r="F10" i="10" s="1"/>
  <c r="H31" i="6"/>
  <c r="Y7" i="8"/>
  <c r="X6" i="8"/>
  <c r="AO9" i="7"/>
  <c r="AK9" i="7"/>
  <c r="AJ10" i="7"/>
  <c r="AQ9" i="7"/>
  <c r="AP9" i="7"/>
  <c r="AL9" i="7"/>
  <c r="AA8" i="8"/>
  <c r="Z7" i="8"/>
  <c r="AA9" i="8" l="1"/>
  <c r="Z8" i="8"/>
  <c r="AJ11" i="7"/>
  <c r="AO10" i="7"/>
  <c r="AK10" i="7"/>
  <c r="AQ10" i="7"/>
  <c r="AP10" i="7"/>
  <c r="AL10" i="7"/>
  <c r="Y8" i="8"/>
  <c r="X7" i="8"/>
  <c r="AJ12" i="7" l="1"/>
  <c r="AQ11" i="7"/>
  <c r="AL11" i="7"/>
  <c r="AP11" i="7"/>
  <c r="AK11" i="7"/>
  <c r="AO11" i="7"/>
  <c r="Y9" i="8"/>
  <c r="X8" i="8"/>
  <c r="AA10" i="8"/>
  <c r="Z9" i="8"/>
  <c r="Y10" i="8" l="1"/>
  <c r="X9" i="8"/>
  <c r="AA11" i="8"/>
  <c r="Z10" i="8"/>
  <c r="AJ13" i="7"/>
  <c r="AQ12" i="7"/>
  <c r="AO12" i="7"/>
  <c r="AL12" i="7"/>
  <c r="AP12" i="7"/>
  <c r="AK12" i="7"/>
  <c r="Z11" i="8" l="1"/>
  <c r="AA12" i="8"/>
  <c r="AJ14" i="7"/>
  <c r="AO13" i="7"/>
  <c r="AK13" i="7"/>
  <c r="AL13" i="7"/>
  <c r="AQ13" i="7"/>
  <c r="AP13" i="7"/>
  <c r="X10" i="8"/>
  <c r="Y11" i="8"/>
  <c r="Y12" i="8" l="1"/>
  <c r="X11" i="8"/>
  <c r="AJ15" i="7"/>
  <c r="AO14" i="7"/>
  <c r="AK14" i="7"/>
  <c r="AL14" i="7"/>
  <c r="AQ14" i="7"/>
  <c r="AP14" i="7"/>
  <c r="AA13" i="8"/>
  <c r="Z12" i="8"/>
  <c r="AJ16" i="7" l="1"/>
  <c r="AO15" i="7"/>
  <c r="AK15" i="7"/>
  <c r="AL15" i="7"/>
  <c r="AQ15" i="7"/>
  <c r="AP15" i="7"/>
  <c r="AA14" i="8"/>
  <c r="Z13" i="8"/>
  <c r="X12" i="8"/>
  <c r="Y13" i="8"/>
  <c r="Z14" i="8" l="1"/>
  <c r="AA15" i="8"/>
  <c r="Y14" i="8"/>
  <c r="X13" i="8"/>
  <c r="AJ17" i="7"/>
  <c r="AO16" i="7"/>
  <c r="AK16" i="7"/>
  <c r="AL16" i="7"/>
  <c r="AQ16" i="7"/>
  <c r="AP16" i="7"/>
  <c r="Y15" i="8" l="1"/>
  <c r="X14" i="8"/>
  <c r="AA16" i="8"/>
  <c r="Z15" i="8"/>
  <c r="AJ18" i="7"/>
  <c r="AO17" i="7"/>
  <c r="AK17" i="7"/>
  <c r="AL17" i="7"/>
  <c r="AQ17" i="7"/>
  <c r="AP17" i="7"/>
  <c r="AA17" i="8" l="1"/>
  <c r="Z16" i="8"/>
  <c r="AJ19" i="7"/>
  <c r="AO18" i="7"/>
  <c r="AK18" i="7"/>
  <c r="AL18" i="7"/>
  <c r="AQ18" i="7"/>
  <c r="AP18" i="7"/>
  <c r="X15" i="8"/>
  <c r="Y16" i="8"/>
  <c r="X16" i="8" l="1"/>
  <c r="Y17" i="8"/>
  <c r="AJ20" i="7"/>
  <c r="AO19" i="7"/>
  <c r="AK19" i="7"/>
  <c r="AL19" i="7"/>
  <c r="AQ19" i="7"/>
  <c r="AP19" i="7"/>
  <c r="AA18" i="8"/>
  <c r="Z17" i="8"/>
  <c r="AJ21" i="7" l="1"/>
  <c r="AO20" i="7"/>
  <c r="AK20" i="7"/>
  <c r="AL20" i="7"/>
  <c r="AQ20" i="7"/>
  <c r="E4" i="9" s="1"/>
  <c r="AN20" i="7" s="1"/>
  <c r="AP20" i="7"/>
  <c r="AA19" i="8"/>
  <c r="Z18" i="8"/>
  <c r="Y18" i="8"/>
  <c r="X17" i="8"/>
  <c r="Z19" i="8" l="1"/>
  <c r="AA20" i="8"/>
  <c r="X18" i="8"/>
  <c r="F11" i="6" s="1"/>
  <c r="D20" i="6" s="1"/>
  <c r="AN5" i="7"/>
  <c r="AN6" i="7"/>
  <c r="AN7" i="7"/>
  <c r="AN8" i="7"/>
  <c r="AN9" i="7"/>
  <c r="AN10" i="7"/>
  <c r="AN11" i="7"/>
  <c r="AN12" i="7"/>
  <c r="AN13" i="7"/>
  <c r="AN14" i="7"/>
  <c r="AN15" i="7"/>
  <c r="AN16" i="7"/>
  <c r="AN17" i="7"/>
  <c r="AN18" i="7"/>
  <c r="AN19" i="7"/>
  <c r="AK21" i="7"/>
  <c r="AJ22" i="7"/>
  <c r="AQ21" i="7"/>
  <c r="G20" i="6" l="1"/>
  <c r="H20" i="6"/>
  <c r="AA21" i="8"/>
  <c r="Z20" i="8"/>
  <c r="AK22" i="7"/>
  <c r="AQ22" i="7"/>
  <c r="AJ23" i="7"/>
  <c r="F4" i="9"/>
  <c r="B2" i="15" l="1"/>
  <c r="B6" i="15" s="1"/>
  <c r="B3" i="15"/>
  <c r="B7" i="15" s="1"/>
  <c r="AQ23" i="7"/>
  <c r="AK23" i="7"/>
  <c r="AJ24" i="7"/>
  <c r="AA22" i="8"/>
  <c r="Z21" i="8"/>
  <c r="F3" i="10" l="1"/>
  <c r="AA23" i="8"/>
  <c r="Z22" i="8"/>
  <c r="AJ25" i="7"/>
  <c r="AQ24" i="7"/>
  <c r="AK24" i="7"/>
  <c r="AJ26" i="7" l="1"/>
  <c r="AK25" i="7"/>
  <c r="AQ25" i="7"/>
  <c r="AA24" i="8"/>
  <c r="Z23" i="8"/>
  <c r="AA25" i="8" l="1"/>
  <c r="Z24" i="8"/>
  <c r="AK26" i="7"/>
  <c r="AQ26" i="7"/>
  <c r="AJ27" i="7"/>
  <c r="AJ28" i="7" l="1"/>
  <c r="AQ27" i="7"/>
  <c r="AK27" i="7"/>
  <c r="AA26" i="8"/>
  <c r="Z25" i="8"/>
  <c r="AA27" i="8" l="1"/>
  <c r="AA28" i="8" s="1"/>
  <c r="Z26" i="8"/>
  <c r="AJ29" i="7"/>
  <c r="AK28" i="7"/>
  <c r="AQ28" i="7"/>
  <c r="AK29" i="7" l="1"/>
  <c r="AQ29" i="7"/>
  <c r="AJ30" i="7"/>
  <c r="AA29" i="8"/>
  <c r="Z28" i="8"/>
  <c r="AA30" i="8" l="1"/>
  <c r="Z29" i="8"/>
  <c r="AQ30" i="7"/>
  <c r="AJ31" i="7"/>
  <c r="AK30" i="7"/>
  <c r="AJ32" i="7" l="1"/>
  <c r="AK31" i="7"/>
  <c r="AQ31" i="7"/>
  <c r="AA31" i="8"/>
  <c r="Z30" i="8"/>
  <c r="AA32" i="8" l="1"/>
  <c r="Z31" i="8"/>
  <c r="AJ33" i="7"/>
  <c r="AQ32" i="7"/>
  <c r="AK32" i="7"/>
  <c r="Z32" i="8" l="1"/>
  <c r="F13" i="6"/>
  <c r="AK33" i="7"/>
  <c r="AQ33" i="7"/>
  <c r="AJ34" i="7"/>
  <c r="E21" i="6" l="1"/>
  <c r="H21" i="6" s="1"/>
  <c r="N2" i="15" s="1"/>
  <c r="N6" i="15" s="1"/>
  <c r="D21" i="6"/>
  <c r="G21" i="6" s="1"/>
  <c r="N3" i="15" s="1"/>
  <c r="N7" i="15" s="1"/>
  <c r="AQ34" i="7"/>
  <c r="AJ35" i="7"/>
  <c r="AK34" i="7"/>
  <c r="F11" i="10" l="1"/>
  <c r="AJ36" i="7"/>
  <c r="AK35" i="7"/>
  <c r="AQ35" i="7"/>
  <c r="AQ36" i="7" l="1"/>
  <c r="AK36" i="7"/>
  <c r="F122" i="3" l="1"/>
  <c r="F106" i="3"/>
  <c r="F73" i="3"/>
  <c r="F70" i="3"/>
  <c r="C15" i="3"/>
  <c r="F71" i="3" l="1"/>
  <c r="F27" i="3"/>
  <c r="D95" i="3"/>
  <c r="D94" i="3"/>
  <c r="D59" i="3"/>
  <c r="D35" i="3"/>
  <c r="D34" i="3"/>
  <c r="D19" i="3"/>
  <c r="D11" i="3"/>
  <c r="F63" i="3"/>
  <c r="I5" i="3"/>
  <c r="F8" i="3"/>
  <c r="J2" i="3"/>
  <c r="I2" i="3"/>
  <c r="D21" i="3" l="1"/>
  <c r="R3" i="15" s="1"/>
  <c r="R7" i="15" s="1"/>
  <c r="D22" i="3"/>
  <c r="D104" i="3"/>
  <c r="D101" i="3"/>
  <c r="M10" i="6"/>
  <c r="M11" i="13"/>
  <c r="D20" i="3"/>
  <c r="R2" i="15" s="1"/>
  <c r="R6" i="15" s="1"/>
  <c r="F32" i="10" s="1"/>
  <c r="F62" i="3"/>
  <c r="D60" i="3"/>
  <c r="F28" i="10" s="1"/>
  <c r="F26" i="3"/>
  <c r="F30" i="3" s="1"/>
  <c r="D4" i="3"/>
  <c r="C2" i="16" s="1"/>
  <c r="C30" i="16" s="1"/>
  <c r="C31" i="16" s="1"/>
  <c r="C4" i="2"/>
  <c r="C3" i="2"/>
  <c r="D67" i="3"/>
  <c r="I3797" i="16" l="1"/>
  <c r="E3797" i="16" s="1"/>
  <c r="C3797" i="16" s="1"/>
  <c r="I3768" i="16"/>
  <c r="E3768" i="16" s="1"/>
  <c r="C3768" i="16" s="1"/>
  <c r="I3623" i="16"/>
  <c r="E3623" i="16" s="1"/>
  <c r="C3623" i="16" s="1"/>
  <c r="I3479" i="16"/>
  <c r="E3479" i="16" s="1"/>
  <c r="C3479" i="16" s="1"/>
  <c r="I3336" i="16"/>
  <c r="E3336" i="16" s="1"/>
  <c r="C3336" i="16" s="1"/>
  <c r="I3191" i="16"/>
  <c r="E3191" i="16" s="1"/>
  <c r="C3191" i="16" s="1"/>
  <c r="I3047" i="16"/>
  <c r="E3047" i="16" s="1"/>
  <c r="C3047" i="16" s="1"/>
  <c r="I2903" i="16"/>
  <c r="E2903" i="16" s="1"/>
  <c r="C2903" i="16" s="1"/>
  <c r="I2760" i="16"/>
  <c r="E2760" i="16" s="1"/>
  <c r="C2760" i="16" s="1"/>
  <c r="I2603" i="16"/>
  <c r="E2603" i="16" s="1"/>
  <c r="C2603" i="16" s="1"/>
  <c r="I2461" i="16"/>
  <c r="E2461" i="16" s="1"/>
  <c r="C2461" i="16" s="1"/>
  <c r="I2316" i="16"/>
  <c r="E2316" i="16" s="1"/>
  <c r="C2316" i="16" s="1"/>
  <c r="I2171" i="16"/>
  <c r="E2171" i="16" s="1"/>
  <c r="C2171" i="16" s="1"/>
  <c r="I3827" i="16"/>
  <c r="E3827" i="16" s="1"/>
  <c r="C3827" i="16" s="1"/>
  <c r="I3683" i="16"/>
  <c r="E3683" i="16" s="1"/>
  <c r="C3683" i="16" s="1"/>
  <c r="I3539" i="16"/>
  <c r="E3539" i="16" s="1"/>
  <c r="C3539" i="16" s="1"/>
  <c r="I3395" i="16"/>
  <c r="E3395" i="16" s="1"/>
  <c r="C3395" i="16" s="1"/>
  <c r="I3250" i="16"/>
  <c r="E3250" i="16" s="1"/>
  <c r="C3250" i="16" s="1"/>
  <c r="I3108" i="16"/>
  <c r="E3108" i="16" s="1"/>
  <c r="C3108" i="16" s="1"/>
  <c r="I2964" i="16"/>
  <c r="E2964" i="16" s="1"/>
  <c r="C2964" i="16" s="1"/>
  <c r="I2819" i="16"/>
  <c r="E2819" i="16" s="1"/>
  <c r="C2819" i="16" s="1"/>
  <c r="I2676" i="16"/>
  <c r="E2676" i="16" s="1"/>
  <c r="C2676" i="16" s="1"/>
  <c r="I2531" i="16"/>
  <c r="E2531" i="16" s="1"/>
  <c r="C2531" i="16" s="1"/>
  <c r="I2387" i="16"/>
  <c r="E2387" i="16" s="1"/>
  <c r="C2387" i="16" s="1"/>
  <c r="I2243" i="16"/>
  <c r="E2243" i="16" s="1"/>
  <c r="C2243" i="16" s="1"/>
  <c r="I3786" i="16"/>
  <c r="E3786" i="16" s="1"/>
  <c r="C3786" i="16" s="1"/>
  <c r="I3729" i="16"/>
  <c r="E3729" i="16" s="1"/>
  <c r="C3729" i="16" s="1"/>
  <c r="I3586" i="16"/>
  <c r="E3586" i="16" s="1"/>
  <c r="C3586" i="16" s="1"/>
  <c r="I3442" i="16"/>
  <c r="E3442" i="16" s="1"/>
  <c r="C3442" i="16" s="1"/>
  <c r="I3299" i="16"/>
  <c r="E3299" i="16" s="1"/>
  <c r="C3299" i="16" s="1"/>
  <c r="I3154" i="16"/>
  <c r="E3154" i="16" s="1"/>
  <c r="C3154" i="16" s="1"/>
  <c r="I3010" i="16"/>
  <c r="E3010" i="16" s="1"/>
  <c r="C3010" i="16" s="1"/>
  <c r="I2866" i="16"/>
  <c r="E2866" i="16" s="1"/>
  <c r="C2866" i="16" s="1"/>
  <c r="I2722" i="16"/>
  <c r="E2722" i="16" s="1"/>
  <c r="C2722" i="16" s="1"/>
  <c r="I2566" i="16"/>
  <c r="E2566" i="16" s="1"/>
  <c r="C2566" i="16" s="1"/>
  <c r="I2422" i="16"/>
  <c r="E2422" i="16" s="1"/>
  <c r="C2422" i="16" s="1"/>
  <c r="I2277" i="16"/>
  <c r="E2277" i="16" s="1"/>
  <c r="C2277" i="16" s="1"/>
  <c r="I2133" i="16"/>
  <c r="E2133" i="16" s="1"/>
  <c r="C2133" i="16" s="1"/>
  <c r="I3800" i="16"/>
  <c r="E3800" i="16" s="1"/>
  <c r="C3800" i="16" s="1"/>
  <c r="I3658" i="16"/>
  <c r="E3658" i="16" s="1"/>
  <c r="C3658" i="16" s="1"/>
  <c r="I3514" i="16"/>
  <c r="E3514" i="16" s="1"/>
  <c r="C3514" i="16" s="1"/>
  <c r="I3369" i="16"/>
  <c r="E3369" i="16" s="1"/>
  <c r="C3369" i="16" s="1"/>
  <c r="I3225" i="16"/>
  <c r="E3225" i="16" s="1"/>
  <c r="C3225" i="16" s="1"/>
  <c r="I3081" i="16"/>
  <c r="E3081" i="16" s="1"/>
  <c r="C3081" i="16" s="1"/>
  <c r="I2937" i="16"/>
  <c r="E2937" i="16" s="1"/>
  <c r="C2937" i="16" s="1"/>
  <c r="I2793" i="16"/>
  <c r="E2793" i="16" s="1"/>
  <c r="C2793" i="16" s="1"/>
  <c r="I2649" i="16"/>
  <c r="E2649" i="16" s="1"/>
  <c r="C2649" i="16" s="1"/>
  <c r="I2505" i="16"/>
  <c r="E2505" i="16" s="1"/>
  <c r="C2505" i="16" s="1"/>
  <c r="I2350" i="16"/>
  <c r="E2350" i="16" s="1"/>
  <c r="C2350" i="16" s="1"/>
  <c r="I2205" i="16"/>
  <c r="E2205" i="16" s="1"/>
  <c r="C2205" i="16" s="1"/>
  <c r="I3774" i="16"/>
  <c r="E3774" i="16" s="1"/>
  <c r="C3774" i="16" s="1"/>
  <c r="I3752" i="16"/>
  <c r="E3752" i="16" s="1"/>
  <c r="C3752" i="16" s="1"/>
  <c r="I3608" i="16"/>
  <c r="E3608" i="16" s="1"/>
  <c r="C3608" i="16" s="1"/>
  <c r="I3453" i="16"/>
  <c r="E3453" i="16" s="1"/>
  <c r="C3453" i="16" s="1"/>
  <c r="I3308" i="16"/>
  <c r="E3308" i="16" s="1"/>
  <c r="C3308" i="16" s="1"/>
  <c r="I3164" i="16"/>
  <c r="E3164" i="16" s="1"/>
  <c r="C3164" i="16" s="1"/>
  <c r="I3020" i="16"/>
  <c r="E3020" i="16" s="1"/>
  <c r="C3020" i="16" s="1"/>
  <c r="I2876" i="16"/>
  <c r="E2876" i="16" s="1"/>
  <c r="C2876" i="16" s="1"/>
  <c r="I2732" i="16"/>
  <c r="E2732" i="16" s="1"/>
  <c r="C2732" i="16" s="1"/>
  <c r="I2588" i="16"/>
  <c r="E2588" i="16" s="1"/>
  <c r="C2588" i="16" s="1"/>
  <c r="I2444" i="16"/>
  <c r="E2444" i="16" s="1"/>
  <c r="C2444" i="16" s="1"/>
  <c r="I2300" i="16"/>
  <c r="E2300" i="16" s="1"/>
  <c r="C2300" i="16" s="1"/>
  <c r="I2155" i="16"/>
  <c r="E2155" i="16" s="1"/>
  <c r="C2155" i="16" s="1"/>
  <c r="I3799" i="16"/>
  <c r="E3799" i="16" s="1"/>
  <c r="C3799" i="16" s="1"/>
  <c r="I3656" i="16"/>
  <c r="E3656" i="16" s="1"/>
  <c r="C3656" i="16" s="1"/>
  <c r="I3512" i="16"/>
  <c r="E3512" i="16" s="1"/>
  <c r="C3512" i="16" s="1"/>
  <c r="I3366" i="16"/>
  <c r="E3366" i="16" s="1"/>
  <c r="C3366" i="16" s="1"/>
  <c r="I3223" i="16"/>
  <c r="E3223" i="16" s="1"/>
  <c r="C3223" i="16" s="1"/>
  <c r="I3080" i="16"/>
  <c r="E3080" i="16" s="1"/>
  <c r="C3080" i="16" s="1"/>
  <c r="I2934" i="16"/>
  <c r="E2934" i="16" s="1"/>
  <c r="C2934" i="16" s="1"/>
  <c r="I2791" i="16"/>
  <c r="E2791" i="16" s="1"/>
  <c r="C2791" i="16" s="1"/>
  <c r="I2647" i="16"/>
  <c r="E2647" i="16" s="1"/>
  <c r="C2647" i="16" s="1"/>
  <c r="I2503" i="16"/>
  <c r="E2503" i="16" s="1"/>
  <c r="C2503" i="16" s="1"/>
  <c r="I2358" i="16"/>
  <c r="E2358" i="16" s="1"/>
  <c r="C2358" i="16" s="1"/>
  <c r="I2216" i="16"/>
  <c r="E2216" i="16" s="1"/>
  <c r="C2216" i="16" s="1"/>
  <c r="I3629" i="16"/>
  <c r="E3629" i="16" s="1"/>
  <c r="C3629" i="16" s="1"/>
  <c r="I3415" i="16"/>
  <c r="E3415" i="16" s="1"/>
  <c r="C3415" i="16" s="1"/>
  <c r="I3246" i="16"/>
  <c r="E3246" i="16" s="1"/>
  <c r="C3246" i="16" s="1"/>
  <c r="I3103" i="16"/>
  <c r="E3103" i="16" s="1"/>
  <c r="C3103" i="16" s="1"/>
  <c r="I2958" i="16"/>
  <c r="E2958" i="16" s="1"/>
  <c r="C2958" i="16" s="1"/>
  <c r="I2814" i="16"/>
  <c r="E2814" i="16" s="1"/>
  <c r="C2814" i="16" s="1"/>
  <c r="I2670" i="16"/>
  <c r="E2670" i="16" s="1"/>
  <c r="C2670" i="16" s="1"/>
  <c r="I2526" i="16"/>
  <c r="E2526" i="16" s="1"/>
  <c r="C2526" i="16" s="1"/>
  <c r="I2370" i="16"/>
  <c r="E2370" i="16" s="1"/>
  <c r="C2370" i="16" s="1"/>
  <c r="I2225" i="16"/>
  <c r="E2225" i="16" s="1"/>
  <c r="C2225" i="16" s="1"/>
  <c r="I2081" i="16"/>
  <c r="E2081" i="16" s="1"/>
  <c r="C2081" i="16" s="1"/>
  <c r="I1939" i="16"/>
  <c r="E1939" i="16" s="1"/>
  <c r="C1939" i="16" s="1"/>
  <c r="I3834" i="16"/>
  <c r="E3834" i="16" s="1"/>
  <c r="C3834" i="16" s="1"/>
  <c r="I3413" i="16"/>
  <c r="E3413" i="16" s="1"/>
  <c r="C3413" i="16" s="1"/>
  <c r="I3269" i="16"/>
  <c r="E3269" i="16" s="1"/>
  <c r="C3269" i="16" s="1"/>
  <c r="I3125" i="16"/>
  <c r="E3125" i="16" s="1"/>
  <c r="C3125" i="16" s="1"/>
  <c r="I2981" i="16"/>
  <c r="E2981" i="16" s="1"/>
  <c r="C2981" i="16" s="1"/>
  <c r="I2836" i="16"/>
  <c r="E2836" i="16" s="1"/>
  <c r="C2836" i="16" s="1"/>
  <c r="I2693" i="16"/>
  <c r="E2693" i="16" s="1"/>
  <c r="C2693" i="16" s="1"/>
  <c r="I2549" i="16"/>
  <c r="E2549" i="16" s="1"/>
  <c r="C2549" i="16" s="1"/>
  <c r="I2404" i="16"/>
  <c r="E2404" i="16" s="1"/>
  <c r="C2404" i="16" s="1"/>
  <c r="I2260" i="16"/>
  <c r="E2260" i="16" s="1"/>
  <c r="C2260" i="16" s="1"/>
  <c r="I2117" i="16"/>
  <c r="E2117" i="16" s="1"/>
  <c r="C2117" i="16" s="1"/>
  <c r="I1974" i="16"/>
  <c r="E1974" i="16" s="1"/>
  <c r="C1974" i="16" s="1"/>
  <c r="I1829" i="16"/>
  <c r="E1829" i="16" s="1"/>
  <c r="C1829" i="16" s="1"/>
  <c r="I3772" i="16"/>
  <c r="E3772" i="16" s="1"/>
  <c r="C3772" i="16" s="1"/>
  <c r="I3628" i="16"/>
  <c r="E3628" i="16" s="1"/>
  <c r="C3628" i="16" s="1"/>
  <c r="I3484" i="16"/>
  <c r="E3484" i="16" s="1"/>
  <c r="C3484" i="16" s="1"/>
  <c r="I3339" i="16"/>
  <c r="E3339" i="16" s="1"/>
  <c r="C3339" i="16" s="1"/>
  <c r="I3196" i="16"/>
  <c r="E3196" i="16" s="1"/>
  <c r="C3196" i="16" s="1"/>
  <c r="I3053" i="16"/>
  <c r="E3053" i="16" s="1"/>
  <c r="C3053" i="16" s="1"/>
  <c r="I2908" i="16"/>
  <c r="E2908" i="16" s="1"/>
  <c r="C2908" i="16" s="1"/>
  <c r="I2764" i="16"/>
  <c r="E2764" i="16" s="1"/>
  <c r="C2764" i="16" s="1"/>
  <c r="I2620" i="16"/>
  <c r="E2620" i="16" s="1"/>
  <c r="C2620" i="16" s="1"/>
  <c r="I2475" i="16"/>
  <c r="E2475" i="16" s="1"/>
  <c r="C2475" i="16" s="1"/>
  <c r="I2320" i="16"/>
  <c r="E2320" i="16" s="1"/>
  <c r="C2320" i="16" s="1"/>
  <c r="I2175" i="16"/>
  <c r="E2175" i="16" s="1"/>
  <c r="C2175" i="16" s="1"/>
  <c r="I3545" i="16"/>
  <c r="E3545" i="16" s="1"/>
  <c r="C3545" i="16" s="1"/>
  <c r="I3711" i="16"/>
  <c r="E3711" i="16" s="1"/>
  <c r="C3711" i="16" s="1"/>
  <c r="I3555" i="16"/>
  <c r="E3555" i="16" s="1"/>
  <c r="C3555" i="16" s="1"/>
  <c r="I3411" i="16"/>
  <c r="E3411" i="16" s="1"/>
  <c r="C3411" i="16" s="1"/>
  <c r="I3266" i="16"/>
  <c r="E3266" i="16" s="1"/>
  <c r="C3266" i="16" s="1"/>
  <c r="I3122" i="16"/>
  <c r="E3122" i="16" s="1"/>
  <c r="C3122" i="16" s="1"/>
  <c r="I2980" i="16"/>
  <c r="E2980" i="16" s="1"/>
  <c r="C2980" i="16" s="1"/>
  <c r="I2835" i="16"/>
  <c r="E2835" i="16" s="1"/>
  <c r="C2835" i="16" s="1"/>
  <c r="I2691" i="16"/>
  <c r="E2691" i="16" s="1"/>
  <c r="C2691" i="16" s="1"/>
  <c r="I2547" i="16"/>
  <c r="E2547" i="16" s="1"/>
  <c r="C2547" i="16" s="1"/>
  <c r="I2402" i="16"/>
  <c r="E2402" i="16" s="1"/>
  <c r="C2402" i="16" s="1"/>
  <c r="I2259" i="16"/>
  <c r="E2259" i="16" s="1"/>
  <c r="C2259" i="16" s="1"/>
  <c r="I2115" i="16"/>
  <c r="E2115" i="16" s="1"/>
  <c r="C2115" i="16" s="1"/>
  <c r="I3782" i="16"/>
  <c r="E3782" i="16" s="1"/>
  <c r="C3782" i="16" s="1"/>
  <c r="I3637" i="16"/>
  <c r="E3637" i="16" s="1"/>
  <c r="C3637" i="16" s="1"/>
  <c r="I3495" i="16"/>
  <c r="E3495" i="16" s="1"/>
  <c r="C3495" i="16" s="1"/>
  <c r="I3351" i="16"/>
  <c r="E3351" i="16" s="1"/>
  <c r="C3351" i="16" s="1"/>
  <c r="I3206" i="16"/>
  <c r="E3206" i="16" s="1"/>
  <c r="C3206" i="16" s="1"/>
  <c r="I3063" i="16"/>
  <c r="E3063" i="16" s="1"/>
  <c r="C3063" i="16" s="1"/>
  <c r="I2918" i="16"/>
  <c r="E2918" i="16" s="1"/>
  <c r="C2918" i="16" s="1"/>
  <c r="I2751" i="16"/>
  <c r="E2751" i="16" s="1"/>
  <c r="C2751" i="16" s="1"/>
  <c r="I2606" i="16"/>
  <c r="E2606" i="16" s="1"/>
  <c r="C2606" i="16" s="1"/>
  <c r="I2462" i="16"/>
  <c r="E2462" i="16" s="1"/>
  <c r="C2462" i="16" s="1"/>
  <c r="I2317" i="16"/>
  <c r="E2317" i="16" s="1"/>
  <c r="C2317" i="16" s="1"/>
  <c r="I2162" i="16"/>
  <c r="E2162" i="16" s="1"/>
  <c r="C2162" i="16" s="1"/>
  <c r="I3817" i="16"/>
  <c r="E3817" i="16" s="1"/>
  <c r="C3817" i="16" s="1"/>
  <c r="I3674" i="16"/>
  <c r="E3674" i="16" s="1"/>
  <c r="C3674" i="16" s="1"/>
  <c r="I3529" i="16"/>
  <c r="E3529" i="16" s="1"/>
  <c r="C3529" i="16" s="1"/>
  <c r="I3385" i="16"/>
  <c r="E3385" i="16" s="1"/>
  <c r="C3385" i="16" s="1"/>
  <c r="I3240" i="16"/>
  <c r="E3240" i="16" s="1"/>
  <c r="C3240" i="16" s="1"/>
  <c r="I3096" i="16"/>
  <c r="E3096" i="16" s="1"/>
  <c r="C3096" i="16" s="1"/>
  <c r="I2953" i="16"/>
  <c r="E2953" i="16" s="1"/>
  <c r="C2953" i="16" s="1"/>
  <c r="I2809" i="16"/>
  <c r="E2809" i="16" s="1"/>
  <c r="C2809" i="16" s="1"/>
  <c r="I2665" i="16"/>
  <c r="E2665" i="16" s="1"/>
  <c r="C2665" i="16" s="1"/>
  <c r="I2521" i="16"/>
  <c r="E2521" i="16" s="1"/>
  <c r="C2521" i="16" s="1"/>
  <c r="I2364" i="16"/>
  <c r="E2364" i="16" s="1"/>
  <c r="C2364" i="16" s="1"/>
  <c r="I2222" i="16"/>
  <c r="E2222" i="16" s="1"/>
  <c r="C2222" i="16" s="1"/>
  <c r="I2100" i="16"/>
  <c r="E2100" i="16" s="1"/>
  <c r="C2100" i="16" s="1"/>
  <c r="I1957" i="16"/>
  <c r="E1957" i="16" s="1"/>
  <c r="C1957" i="16" s="1"/>
  <c r="I1812" i="16"/>
  <c r="E1812" i="16" s="1"/>
  <c r="C1812" i="16" s="1"/>
  <c r="I1668" i="16"/>
  <c r="E1668" i="16" s="1"/>
  <c r="C1668" i="16" s="1"/>
  <c r="I1524" i="16"/>
  <c r="E1524" i="16" s="1"/>
  <c r="C1524" i="16" s="1"/>
  <c r="I1381" i="16"/>
  <c r="E1381" i="16" s="1"/>
  <c r="C1381" i="16" s="1"/>
  <c r="I1236" i="16"/>
  <c r="E1236" i="16" s="1"/>
  <c r="C1236" i="16" s="1"/>
  <c r="I1092" i="16"/>
  <c r="E1092" i="16" s="1"/>
  <c r="C1092" i="16" s="1"/>
  <c r="I1967" i="16"/>
  <c r="E1967" i="16" s="1"/>
  <c r="C1967" i="16" s="1"/>
  <c r="I1823" i="16"/>
  <c r="E1823" i="16" s="1"/>
  <c r="C1823" i="16" s="1"/>
  <c r="I3666" i="16"/>
  <c r="E3666" i="16" s="1"/>
  <c r="C3666" i="16" s="1"/>
  <c r="I3756" i="16"/>
  <c r="E3756" i="16" s="1"/>
  <c r="C3756" i="16" s="1"/>
  <c r="I3611" i="16"/>
  <c r="E3611" i="16" s="1"/>
  <c r="C3611" i="16" s="1"/>
  <c r="I3469" i="16"/>
  <c r="E3469" i="16" s="1"/>
  <c r="C3469" i="16" s="1"/>
  <c r="I3325" i="16"/>
  <c r="E3325" i="16" s="1"/>
  <c r="C3325" i="16" s="1"/>
  <c r="I3180" i="16"/>
  <c r="E3180" i="16" s="1"/>
  <c r="C3180" i="16" s="1"/>
  <c r="I3036" i="16"/>
  <c r="E3036" i="16" s="1"/>
  <c r="C3036" i="16" s="1"/>
  <c r="I2892" i="16"/>
  <c r="E2892" i="16" s="1"/>
  <c r="C2892" i="16" s="1"/>
  <c r="I2748" i="16"/>
  <c r="E2748" i="16" s="1"/>
  <c r="C2748" i="16" s="1"/>
  <c r="I2592" i="16"/>
  <c r="E2592" i="16" s="1"/>
  <c r="C2592" i="16" s="1"/>
  <c r="I2448" i="16"/>
  <c r="E2448" i="16" s="1"/>
  <c r="C2448" i="16" s="1"/>
  <c r="I2304" i="16"/>
  <c r="E2304" i="16" s="1"/>
  <c r="C2304" i="16" s="1"/>
  <c r="I2161" i="16"/>
  <c r="E2161" i="16" s="1"/>
  <c r="C2161" i="16" s="1"/>
  <c r="I3815" i="16"/>
  <c r="E3815" i="16" s="1"/>
  <c r="C3815" i="16" s="1"/>
  <c r="I3671" i="16"/>
  <c r="E3671" i="16" s="1"/>
  <c r="C3671" i="16" s="1"/>
  <c r="I3527" i="16"/>
  <c r="E3527" i="16" s="1"/>
  <c r="C3527" i="16" s="1"/>
  <c r="I3384" i="16"/>
  <c r="E3384" i="16" s="1"/>
  <c r="C3384" i="16" s="1"/>
  <c r="I3239" i="16"/>
  <c r="E3239" i="16" s="1"/>
  <c r="C3239" i="16" s="1"/>
  <c r="I3095" i="16"/>
  <c r="E3095" i="16" s="1"/>
  <c r="C3095" i="16" s="1"/>
  <c r="I2952" i="16"/>
  <c r="E2952" i="16" s="1"/>
  <c r="C2952" i="16" s="1"/>
  <c r="I2807" i="16"/>
  <c r="E2807" i="16" s="1"/>
  <c r="C2807" i="16" s="1"/>
  <c r="I2663" i="16"/>
  <c r="E2663" i="16" s="1"/>
  <c r="C2663" i="16" s="1"/>
  <c r="I2519" i="16"/>
  <c r="E2519" i="16" s="1"/>
  <c r="C2519" i="16" s="1"/>
  <c r="I2375" i="16"/>
  <c r="E2375" i="16" s="1"/>
  <c r="C2375" i="16" s="1"/>
  <c r="I2231" i="16"/>
  <c r="E2231" i="16" s="1"/>
  <c r="C2231" i="16" s="1"/>
  <c r="I3653" i="16"/>
  <c r="E3653" i="16" s="1"/>
  <c r="C3653" i="16" s="1"/>
  <c r="I3718" i="16"/>
  <c r="E3718" i="16" s="1"/>
  <c r="C3718" i="16" s="1"/>
  <c r="I3574" i="16"/>
  <c r="E3574" i="16" s="1"/>
  <c r="C3574" i="16" s="1"/>
  <c r="I3430" i="16"/>
  <c r="E3430" i="16" s="1"/>
  <c r="C3430" i="16" s="1"/>
  <c r="I3286" i="16"/>
  <c r="E3286" i="16" s="1"/>
  <c r="C3286" i="16" s="1"/>
  <c r="I3142" i="16"/>
  <c r="E3142" i="16" s="1"/>
  <c r="C3142" i="16" s="1"/>
  <c r="I2998" i="16"/>
  <c r="E2998" i="16" s="1"/>
  <c r="C2998" i="16" s="1"/>
  <c r="I2855" i="16"/>
  <c r="E2855" i="16" s="1"/>
  <c r="C2855" i="16" s="1"/>
  <c r="I2710" i="16"/>
  <c r="E2710" i="16" s="1"/>
  <c r="C2710" i="16" s="1"/>
  <c r="I2554" i="16"/>
  <c r="E2554" i="16" s="1"/>
  <c r="C2554" i="16" s="1"/>
  <c r="I2410" i="16"/>
  <c r="E2410" i="16" s="1"/>
  <c r="C2410" i="16" s="1"/>
  <c r="I2266" i="16"/>
  <c r="E2266" i="16" s="1"/>
  <c r="C2266" i="16" s="1"/>
  <c r="I2122" i="16"/>
  <c r="E2122" i="16" s="1"/>
  <c r="C2122" i="16" s="1"/>
  <c r="I3789" i="16"/>
  <c r="E3789" i="16" s="1"/>
  <c r="C3789" i="16" s="1"/>
  <c r="I3645" i="16"/>
  <c r="E3645" i="16" s="1"/>
  <c r="C3645" i="16" s="1"/>
  <c r="I3500" i="16"/>
  <c r="E3500" i="16" s="1"/>
  <c r="C3500" i="16" s="1"/>
  <c r="I3357" i="16"/>
  <c r="E3357" i="16" s="1"/>
  <c r="C3357" i="16" s="1"/>
  <c r="I3213" i="16"/>
  <c r="E3213" i="16" s="1"/>
  <c r="C3213" i="16" s="1"/>
  <c r="I3069" i="16"/>
  <c r="E3069" i="16" s="1"/>
  <c r="C3069" i="16" s="1"/>
  <c r="I2924" i="16"/>
  <c r="E2924" i="16" s="1"/>
  <c r="C2924" i="16" s="1"/>
  <c r="I2781" i="16"/>
  <c r="E2781" i="16" s="1"/>
  <c r="C2781" i="16" s="1"/>
  <c r="I2637" i="16"/>
  <c r="E2637" i="16" s="1"/>
  <c r="C2637" i="16" s="1"/>
  <c r="I2494" i="16"/>
  <c r="E2494" i="16" s="1"/>
  <c r="C2494" i="16" s="1"/>
  <c r="I2337" i="16"/>
  <c r="E2337" i="16" s="1"/>
  <c r="C2337" i="16" s="1"/>
  <c r="I2193" i="16"/>
  <c r="E2193" i="16" s="1"/>
  <c r="C2193" i="16" s="1"/>
  <c r="I3607" i="16"/>
  <c r="E3607" i="16" s="1"/>
  <c r="C3607" i="16" s="1"/>
  <c r="I3740" i="16"/>
  <c r="E3740" i="16" s="1"/>
  <c r="C3740" i="16" s="1"/>
  <c r="I3595" i="16"/>
  <c r="E3595" i="16" s="1"/>
  <c r="C3595" i="16" s="1"/>
  <c r="I3440" i="16"/>
  <c r="E3440" i="16" s="1"/>
  <c r="C3440" i="16" s="1"/>
  <c r="I3295" i="16"/>
  <c r="E3295" i="16" s="1"/>
  <c r="C3295" i="16" s="1"/>
  <c r="I3151" i="16"/>
  <c r="E3151" i="16" s="1"/>
  <c r="C3151" i="16" s="1"/>
  <c r="I3007" i="16"/>
  <c r="E3007" i="16" s="1"/>
  <c r="C3007" i="16" s="1"/>
  <c r="I2863" i="16"/>
  <c r="E2863" i="16" s="1"/>
  <c r="C2863" i="16" s="1"/>
  <c r="I2720" i="16"/>
  <c r="E2720" i="16" s="1"/>
  <c r="C2720" i="16" s="1"/>
  <c r="I2576" i="16"/>
  <c r="E2576" i="16" s="1"/>
  <c r="C2576" i="16" s="1"/>
  <c r="I2432" i="16"/>
  <c r="E2432" i="16" s="1"/>
  <c r="C2432" i="16" s="1"/>
  <c r="I2289" i="16"/>
  <c r="E2289" i="16" s="1"/>
  <c r="C2289" i="16" s="1"/>
  <c r="I2145" i="16"/>
  <c r="E2145" i="16" s="1"/>
  <c r="C2145" i="16" s="1"/>
  <c r="I3787" i="16"/>
  <c r="E3787" i="16" s="1"/>
  <c r="C3787" i="16" s="1"/>
  <c r="I3642" i="16"/>
  <c r="E3642" i="16" s="1"/>
  <c r="C3642" i="16" s="1"/>
  <c r="I3498" i="16"/>
  <c r="E3498" i="16" s="1"/>
  <c r="C3498" i="16" s="1"/>
  <c r="I3355" i="16"/>
  <c r="E3355" i="16" s="1"/>
  <c r="C3355" i="16" s="1"/>
  <c r="I3211" i="16"/>
  <c r="E3211" i="16" s="1"/>
  <c r="C3211" i="16" s="1"/>
  <c r="I3066" i="16"/>
  <c r="E3066" i="16" s="1"/>
  <c r="C3066" i="16" s="1"/>
  <c r="I2923" i="16"/>
  <c r="E2923" i="16" s="1"/>
  <c r="C2923" i="16" s="1"/>
  <c r="I2778" i="16"/>
  <c r="E2778" i="16" s="1"/>
  <c r="C2778" i="16" s="1"/>
  <c r="I2635" i="16"/>
  <c r="E2635" i="16" s="1"/>
  <c r="C2635" i="16" s="1"/>
  <c r="I2491" i="16"/>
  <c r="E2491" i="16" s="1"/>
  <c r="C2491" i="16" s="1"/>
  <c r="I2347" i="16"/>
  <c r="E2347" i="16" s="1"/>
  <c r="C2347" i="16" s="1"/>
  <c r="I2204" i="16"/>
  <c r="E2204" i="16" s="1"/>
  <c r="C2204" i="16" s="1"/>
  <c r="I3546" i="16"/>
  <c r="E3546" i="16" s="1"/>
  <c r="C3546" i="16" s="1"/>
  <c r="I3402" i="16"/>
  <c r="E3402" i="16" s="1"/>
  <c r="C3402" i="16" s="1"/>
  <c r="I3235" i="16"/>
  <c r="E3235" i="16" s="1"/>
  <c r="C3235" i="16" s="1"/>
  <c r="I3090" i="16"/>
  <c r="E3090" i="16" s="1"/>
  <c r="C3090" i="16" s="1"/>
  <c r="I2946" i="16"/>
  <c r="E2946" i="16" s="1"/>
  <c r="C2946" i="16" s="1"/>
  <c r="I2802" i="16"/>
  <c r="E2802" i="16" s="1"/>
  <c r="C2802" i="16" s="1"/>
  <c r="I2658" i="16"/>
  <c r="E2658" i="16" s="1"/>
  <c r="C2658" i="16" s="1"/>
  <c r="I2514" i="16"/>
  <c r="E2514" i="16" s="1"/>
  <c r="C2514" i="16" s="1"/>
  <c r="I2359" i="16"/>
  <c r="E2359" i="16" s="1"/>
  <c r="C2359" i="16" s="1"/>
  <c r="I2214" i="16"/>
  <c r="E2214" i="16" s="1"/>
  <c r="C2214" i="16" s="1"/>
  <c r="I2070" i="16"/>
  <c r="E2070" i="16" s="1"/>
  <c r="C2070" i="16" s="1"/>
  <c r="I1926" i="16"/>
  <c r="E1926" i="16" s="1"/>
  <c r="C1926" i="16" s="1"/>
  <c r="I3690" i="16"/>
  <c r="E3690" i="16" s="1"/>
  <c r="C3690" i="16" s="1"/>
  <c r="I3401" i="16"/>
  <c r="E3401" i="16" s="1"/>
  <c r="C3401" i="16" s="1"/>
  <c r="I3257" i="16"/>
  <c r="E3257" i="16" s="1"/>
  <c r="C3257" i="16" s="1"/>
  <c r="I3114" i="16"/>
  <c r="E3114" i="16" s="1"/>
  <c r="C3114" i="16" s="1"/>
  <c r="I2968" i="16"/>
  <c r="E2968" i="16" s="1"/>
  <c r="C2968" i="16" s="1"/>
  <c r="I2825" i="16"/>
  <c r="E2825" i="16" s="1"/>
  <c r="C2825" i="16" s="1"/>
  <c r="I2681" i="16"/>
  <c r="E2681" i="16" s="1"/>
  <c r="C2681" i="16" s="1"/>
  <c r="I2537" i="16"/>
  <c r="E2537" i="16" s="1"/>
  <c r="C2537" i="16" s="1"/>
  <c r="I2393" i="16"/>
  <c r="E2393" i="16" s="1"/>
  <c r="C2393" i="16" s="1"/>
  <c r="I2249" i="16"/>
  <c r="E2249" i="16" s="1"/>
  <c r="C2249" i="16" s="1"/>
  <c r="I2105" i="16"/>
  <c r="E2105" i="16" s="1"/>
  <c r="C2105" i="16" s="1"/>
  <c r="I1961" i="16"/>
  <c r="E1961" i="16" s="1"/>
  <c r="C1961" i="16" s="1"/>
  <c r="I1817" i="16"/>
  <c r="E1817" i="16" s="1"/>
  <c r="C1817" i="16" s="1"/>
  <c r="I3760" i="16"/>
  <c r="E3760" i="16" s="1"/>
  <c r="C3760" i="16" s="1"/>
  <c r="I3616" i="16"/>
  <c r="E3616" i="16" s="1"/>
  <c r="C3616" i="16" s="1"/>
  <c r="I3473" i="16"/>
  <c r="E3473" i="16" s="1"/>
  <c r="C3473" i="16" s="1"/>
  <c r="I3328" i="16"/>
  <c r="E3328" i="16" s="1"/>
  <c r="C3328" i="16" s="1"/>
  <c r="I3183" i="16"/>
  <c r="E3183" i="16" s="1"/>
  <c r="C3183" i="16" s="1"/>
  <c r="I3039" i="16"/>
  <c r="E3039" i="16" s="1"/>
  <c r="C3039" i="16" s="1"/>
  <c r="I2895" i="16"/>
  <c r="E2895" i="16" s="1"/>
  <c r="C2895" i="16" s="1"/>
  <c r="I2752" i="16"/>
  <c r="E2752" i="16" s="1"/>
  <c r="C2752" i="16" s="1"/>
  <c r="I2608" i="16"/>
  <c r="E2608" i="16" s="1"/>
  <c r="C2608" i="16" s="1"/>
  <c r="I2465" i="16"/>
  <c r="E2465" i="16" s="1"/>
  <c r="C2465" i="16" s="1"/>
  <c r="I2308" i="16"/>
  <c r="E2308" i="16" s="1"/>
  <c r="C2308" i="16" s="1"/>
  <c r="I2165" i="16"/>
  <c r="E2165" i="16" s="1"/>
  <c r="C2165" i="16" s="1"/>
  <c r="I3842" i="16"/>
  <c r="E3842" i="16" s="1"/>
  <c r="C3842" i="16" s="1"/>
  <c r="I3699" i="16"/>
  <c r="E3699" i="16" s="1"/>
  <c r="C3699" i="16" s="1"/>
  <c r="I3544" i="16"/>
  <c r="E3544" i="16" s="1"/>
  <c r="C3544" i="16" s="1"/>
  <c r="I3399" i="16"/>
  <c r="E3399" i="16" s="1"/>
  <c r="C3399" i="16" s="1"/>
  <c r="I3255" i="16"/>
  <c r="E3255" i="16" s="1"/>
  <c r="C3255" i="16" s="1"/>
  <c r="I3111" i="16"/>
  <c r="E3111" i="16" s="1"/>
  <c r="C3111" i="16" s="1"/>
  <c r="I2967" i="16"/>
  <c r="E2967" i="16" s="1"/>
  <c r="C2967" i="16" s="1"/>
  <c r="I2823" i="16"/>
  <c r="E2823" i="16" s="1"/>
  <c r="C2823" i="16" s="1"/>
  <c r="I2679" i="16"/>
  <c r="E2679" i="16" s="1"/>
  <c r="C2679" i="16" s="1"/>
  <c r="I2535" i="16"/>
  <c r="E2535" i="16" s="1"/>
  <c r="C2535" i="16" s="1"/>
  <c r="I2390" i="16"/>
  <c r="E2390" i="16" s="1"/>
  <c r="C2390" i="16" s="1"/>
  <c r="I2247" i="16"/>
  <c r="E2247" i="16" s="1"/>
  <c r="C2247" i="16" s="1"/>
  <c r="I2103" i="16"/>
  <c r="E2103" i="16" s="1"/>
  <c r="C2103" i="16" s="1"/>
  <c r="I3770" i="16"/>
  <c r="E3770" i="16" s="1"/>
  <c r="C3770" i="16" s="1"/>
  <c r="I3625" i="16"/>
  <c r="E3625" i="16" s="1"/>
  <c r="C3625" i="16" s="1"/>
  <c r="I3482" i="16"/>
  <c r="E3482" i="16" s="1"/>
  <c r="C3482" i="16" s="1"/>
  <c r="I3338" i="16"/>
  <c r="E3338" i="16" s="1"/>
  <c r="C3338" i="16" s="1"/>
  <c r="I3194" i="16"/>
  <c r="E3194" i="16" s="1"/>
  <c r="C3194" i="16" s="1"/>
  <c r="I3049" i="16"/>
  <c r="E3049" i="16" s="1"/>
  <c r="C3049" i="16" s="1"/>
  <c r="I2906" i="16"/>
  <c r="E2906" i="16" s="1"/>
  <c r="C2906" i="16" s="1"/>
  <c r="I2738" i="16"/>
  <c r="E2738" i="16" s="1"/>
  <c r="C2738" i="16" s="1"/>
  <c r="I2594" i="16"/>
  <c r="E2594" i="16" s="1"/>
  <c r="C2594" i="16" s="1"/>
  <c r="I2450" i="16"/>
  <c r="E2450" i="16" s="1"/>
  <c r="C2450" i="16" s="1"/>
  <c r="I2307" i="16"/>
  <c r="E2307" i="16" s="1"/>
  <c r="C2307" i="16" s="1"/>
  <c r="I2150" i="16"/>
  <c r="E2150" i="16" s="1"/>
  <c r="C2150" i="16" s="1"/>
  <c r="I3805" i="16"/>
  <c r="E3805" i="16" s="1"/>
  <c r="C3805" i="16" s="1"/>
  <c r="I3661" i="16"/>
  <c r="E3661" i="16" s="1"/>
  <c r="C3661" i="16" s="1"/>
  <c r="I3517" i="16"/>
  <c r="E3517" i="16" s="1"/>
  <c r="C3517" i="16" s="1"/>
  <c r="I3372" i="16"/>
  <c r="E3372" i="16" s="1"/>
  <c r="C3372" i="16" s="1"/>
  <c r="I3229" i="16"/>
  <c r="E3229" i="16" s="1"/>
  <c r="C3229" i="16" s="1"/>
  <c r="I3085" i="16"/>
  <c r="E3085" i="16" s="1"/>
  <c r="C3085" i="16" s="1"/>
  <c r="I2941" i="16"/>
  <c r="E2941" i="16" s="1"/>
  <c r="C2941" i="16" s="1"/>
  <c r="I2797" i="16"/>
  <c r="E2797" i="16" s="1"/>
  <c r="C2797" i="16" s="1"/>
  <c r="I2654" i="16"/>
  <c r="E2654" i="16" s="1"/>
  <c r="C2654" i="16" s="1"/>
  <c r="I2509" i="16"/>
  <c r="E2509" i="16" s="1"/>
  <c r="C2509" i="16" s="1"/>
  <c r="I2353" i="16"/>
  <c r="E2353" i="16" s="1"/>
  <c r="C2353" i="16" s="1"/>
  <c r="I2209" i="16"/>
  <c r="E2209" i="16" s="1"/>
  <c r="C2209" i="16" s="1"/>
  <c r="I2087" i="16"/>
  <c r="E2087" i="16" s="1"/>
  <c r="C2087" i="16" s="1"/>
  <c r="I1944" i="16"/>
  <c r="E1944" i="16" s="1"/>
  <c r="C1944" i="16" s="1"/>
  <c r="I1800" i="16"/>
  <c r="E1800" i="16" s="1"/>
  <c r="C1800" i="16" s="1"/>
  <c r="I1656" i="16"/>
  <c r="E1656" i="16" s="1"/>
  <c r="C1656" i="16" s="1"/>
  <c r="I1512" i="16"/>
  <c r="E1512" i="16" s="1"/>
  <c r="C1512" i="16" s="1"/>
  <c r="I1368" i="16"/>
  <c r="E1368" i="16" s="1"/>
  <c r="C1368" i="16" s="1"/>
  <c r="I3821" i="16"/>
  <c r="E3821" i="16" s="1"/>
  <c r="C3821" i="16" s="1"/>
  <c r="I3744" i="16"/>
  <c r="E3744" i="16" s="1"/>
  <c r="C3744" i="16" s="1"/>
  <c r="I3599" i="16"/>
  <c r="E3599" i="16" s="1"/>
  <c r="C3599" i="16" s="1"/>
  <c r="I3456" i="16"/>
  <c r="E3456" i="16" s="1"/>
  <c r="C3456" i="16" s="1"/>
  <c r="I3312" i="16"/>
  <c r="E3312" i="16" s="1"/>
  <c r="C3312" i="16" s="1"/>
  <c r="I3167" i="16"/>
  <c r="E3167" i="16" s="1"/>
  <c r="C3167" i="16" s="1"/>
  <c r="I3023" i="16"/>
  <c r="E3023" i="16" s="1"/>
  <c r="C3023" i="16" s="1"/>
  <c r="I2880" i="16"/>
  <c r="E2880" i="16" s="1"/>
  <c r="C2880" i="16" s="1"/>
  <c r="I2736" i="16"/>
  <c r="E2736" i="16" s="1"/>
  <c r="C2736" i="16" s="1"/>
  <c r="I2580" i="16"/>
  <c r="E2580" i="16" s="1"/>
  <c r="C2580" i="16" s="1"/>
  <c r="I2436" i="16"/>
  <c r="E2436" i="16" s="1"/>
  <c r="C2436" i="16" s="1"/>
  <c r="I2292" i="16"/>
  <c r="E2292" i="16" s="1"/>
  <c r="C2292" i="16" s="1"/>
  <c r="I2149" i="16"/>
  <c r="E2149" i="16" s="1"/>
  <c r="C2149" i="16" s="1"/>
  <c r="I3802" i="16"/>
  <c r="E3802" i="16" s="1"/>
  <c r="C3802" i="16" s="1"/>
  <c r="I3659" i="16"/>
  <c r="E3659" i="16" s="1"/>
  <c r="C3659" i="16" s="1"/>
  <c r="I3516" i="16"/>
  <c r="E3516" i="16" s="1"/>
  <c r="C3516" i="16" s="1"/>
  <c r="I3371" i="16"/>
  <c r="E3371" i="16" s="1"/>
  <c r="C3371" i="16" s="1"/>
  <c r="I3227" i="16"/>
  <c r="E3227" i="16" s="1"/>
  <c r="C3227" i="16" s="1"/>
  <c r="I3082" i="16"/>
  <c r="E3082" i="16" s="1"/>
  <c r="C3082" i="16" s="1"/>
  <c r="I2938" i="16"/>
  <c r="E2938" i="16" s="1"/>
  <c r="C2938" i="16" s="1"/>
  <c r="I2795" i="16"/>
  <c r="E2795" i="16" s="1"/>
  <c r="C2795" i="16" s="1"/>
  <c r="I2652" i="16"/>
  <c r="E2652" i="16" s="1"/>
  <c r="C2652" i="16" s="1"/>
  <c r="I2508" i="16"/>
  <c r="E2508" i="16" s="1"/>
  <c r="C2508" i="16" s="1"/>
  <c r="I2363" i="16"/>
  <c r="E2363" i="16" s="1"/>
  <c r="C2363" i="16" s="1"/>
  <c r="I2220" i="16"/>
  <c r="E2220" i="16" s="1"/>
  <c r="C2220" i="16" s="1"/>
  <c r="I3798" i="16"/>
  <c r="E3798" i="16" s="1"/>
  <c r="C3798" i="16" s="1"/>
  <c r="I3705" i="16"/>
  <c r="E3705" i="16" s="1"/>
  <c r="C3705" i="16" s="1"/>
  <c r="I3562" i="16"/>
  <c r="E3562" i="16" s="1"/>
  <c r="C3562" i="16" s="1"/>
  <c r="I3418" i="16"/>
  <c r="E3418" i="16" s="1"/>
  <c r="C3418" i="16" s="1"/>
  <c r="I3275" i="16"/>
  <c r="E3275" i="16" s="1"/>
  <c r="C3275" i="16" s="1"/>
  <c r="I3131" i="16"/>
  <c r="E3131" i="16" s="1"/>
  <c r="C3131" i="16" s="1"/>
  <c r="I2987" i="16"/>
  <c r="E2987" i="16" s="1"/>
  <c r="C2987" i="16" s="1"/>
  <c r="I2842" i="16"/>
  <c r="E2842" i="16" s="1"/>
  <c r="C2842" i="16" s="1"/>
  <c r="I2686" i="16"/>
  <c r="E2686" i="16" s="1"/>
  <c r="C2686" i="16" s="1"/>
  <c r="I2542" i="16"/>
  <c r="E2542" i="16" s="1"/>
  <c r="C2542" i="16" s="1"/>
  <c r="I2398" i="16"/>
  <c r="E2398" i="16" s="1"/>
  <c r="C2398" i="16" s="1"/>
  <c r="I2254" i="16"/>
  <c r="E2254" i="16" s="1"/>
  <c r="C2254" i="16" s="1"/>
  <c r="I2110" i="16"/>
  <c r="E2110" i="16" s="1"/>
  <c r="C2110" i="16" s="1"/>
  <c r="I3777" i="16"/>
  <c r="E3777" i="16" s="1"/>
  <c r="C3777" i="16" s="1"/>
  <c r="I3632" i="16"/>
  <c r="E3632" i="16" s="1"/>
  <c r="C3632" i="16" s="1"/>
  <c r="I3488" i="16"/>
  <c r="E3488" i="16" s="1"/>
  <c r="C3488" i="16" s="1"/>
  <c r="I3345" i="16"/>
  <c r="E3345" i="16" s="1"/>
  <c r="C3345" i="16" s="1"/>
  <c r="I3201" i="16"/>
  <c r="E3201" i="16" s="1"/>
  <c r="C3201" i="16" s="1"/>
  <c r="I3057" i="16"/>
  <c r="E3057" i="16" s="1"/>
  <c r="C3057" i="16" s="1"/>
  <c r="I2913" i="16"/>
  <c r="E2913" i="16" s="1"/>
  <c r="C2913" i="16" s="1"/>
  <c r="I2769" i="16"/>
  <c r="E2769" i="16" s="1"/>
  <c r="C2769" i="16" s="1"/>
  <c r="I2625" i="16"/>
  <c r="E2625" i="16" s="1"/>
  <c r="C2625" i="16" s="1"/>
  <c r="I2481" i="16"/>
  <c r="E2481" i="16" s="1"/>
  <c r="C2481" i="16" s="1"/>
  <c r="I2325" i="16"/>
  <c r="E2325" i="16" s="1"/>
  <c r="C2325" i="16" s="1"/>
  <c r="I2182" i="16"/>
  <c r="E2182" i="16" s="1"/>
  <c r="C2182" i="16" s="1"/>
  <c r="I3784" i="16"/>
  <c r="E3784" i="16" s="1"/>
  <c r="C3784" i="16" s="1"/>
  <c r="I3728" i="16"/>
  <c r="E3728" i="16" s="1"/>
  <c r="C3728" i="16" s="1"/>
  <c r="I3584" i="16"/>
  <c r="E3584" i="16" s="1"/>
  <c r="C3584" i="16" s="1"/>
  <c r="I3428" i="16"/>
  <c r="E3428" i="16" s="1"/>
  <c r="C3428" i="16" s="1"/>
  <c r="I3284" i="16"/>
  <c r="E3284" i="16" s="1"/>
  <c r="C3284" i="16" s="1"/>
  <c r="I3139" i="16"/>
  <c r="E3139" i="16" s="1"/>
  <c r="C3139" i="16" s="1"/>
  <c r="I2995" i="16"/>
  <c r="E2995" i="16" s="1"/>
  <c r="C2995" i="16" s="1"/>
  <c r="I2852" i="16"/>
  <c r="E2852" i="16" s="1"/>
  <c r="C2852" i="16" s="1"/>
  <c r="I2708" i="16"/>
  <c r="E2708" i="16" s="1"/>
  <c r="C2708" i="16" s="1"/>
  <c r="I2564" i="16"/>
  <c r="E2564" i="16" s="1"/>
  <c r="C2564" i="16" s="1"/>
  <c r="I2420" i="16"/>
  <c r="E2420" i="16" s="1"/>
  <c r="C2420" i="16" s="1"/>
  <c r="I2276" i="16"/>
  <c r="E2276" i="16" s="1"/>
  <c r="C2276" i="16" s="1"/>
  <c r="I2132" i="16"/>
  <c r="E2132" i="16" s="1"/>
  <c r="C2132" i="16" s="1"/>
  <c r="I3776" i="16"/>
  <c r="E3776" i="16" s="1"/>
  <c r="C3776" i="16" s="1"/>
  <c r="I3631" i="16"/>
  <c r="E3631" i="16" s="1"/>
  <c r="C3631" i="16" s="1"/>
  <c r="I3487" i="16"/>
  <c r="E3487" i="16" s="1"/>
  <c r="C3487" i="16" s="1"/>
  <c r="I3343" i="16"/>
  <c r="E3343" i="16" s="1"/>
  <c r="C3343" i="16" s="1"/>
  <c r="I3199" i="16"/>
  <c r="E3199" i="16" s="1"/>
  <c r="C3199" i="16" s="1"/>
  <c r="I3056" i="16"/>
  <c r="E3056" i="16" s="1"/>
  <c r="C3056" i="16" s="1"/>
  <c r="I2912" i="16"/>
  <c r="E2912" i="16" s="1"/>
  <c r="C2912" i="16" s="1"/>
  <c r="I2767" i="16"/>
  <c r="E2767" i="16" s="1"/>
  <c r="C2767" i="16" s="1"/>
  <c r="I2623" i="16"/>
  <c r="E2623" i="16" s="1"/>
  <c r="C2623" i="16" s="1"/>
  <c r="I2479" i="16"/>
  <c r="E2479" i="16" s="1"/>
  <c r="C2479" i="16" s="1"/>
  <c r="I2335" i="16"/>
  <c r="E2335" i="16" s="1"/>
  <c r="C2335" i="16" s="1"/>
  <c r="I2192" i="16"/>
  <c r="E2192" i="16" s="1"/>
  <c r="C2192" i="16" s="1"/>
  <c r="I3534" i="16"/>
  <c r="E3534" i="16" s="1"/>
  <c r="C3534" i="16" s="1"/>
  <c r="I3378" i="16"/>
  <c r="E3378" i="16" s="1"/>
  <c r="C3378" i="16" s="1"/>
  <c r="I3221" i="16"/>
  <c r="E3221" i="16" s="1"/>
  <c r="C3221" i="16" s="1"/>
  <c r="I3078" i="16"/>
  <c r="E3078" i="16" s="1"/>
  <c r="C3078" i="16" s="1"/>
  <c r="I2935" i="16"/>
  <c r="E2935" i="16" s="1"/>
  <c r="C2935" i="16" s="1"/>
  <c r="I2789" i="16"/>
  <c r="E2789" i="16" s="1"/>
  <c r="C2789" i="16" s="1"/>
  <c r="I2646" i="16"/>
  <c r="E2646" i="16" s="1"/>
  <c r="C2646" i="16" s="1"/>
  <c r="I2502" i="16"/>
  <c r="E2502" i="16" s="1"/>
  <c r="C2502" i="16" s="1"/>
  <c r="I2346" i="16"/>
  <c r="E2346" i="16" s="1"/>
  <c r="C2346" i="16" s="1"/>
  <c r="I2202" i="16"/>
  <c r="E2202" i="16" s="1"/>
  <c r="C2202" i="16" s="1"/>
  <c r="I2058" i="16"/>
  <c r="E2058" i="16" s="1"/>
  <c r="C2058" i="16" s="1"/>
  <c r="I1914" i="16"/>
  <c r="E1914" i="16" s="1"/>
  <c r="C1914" i="16" s="1"/>
  <c r="I3833" i="16"/>
  <c r="E3833" i="16" s="1"/>
  <c r="C3833" i="16" s="1"/>
  <c r="I3388" i="16"/>
  <c r="E3388" i="16" s="1"/>
  <c r="C3388" i="16" s="1"/>
  <c r="I3245" i="16"/>
  <c r="E3245" i="16" s="1"/>
  <c r="C3245" i="16" s="1"/>
  <c r="I3101" i="16"/>
  <c r="E3101" i="16" s="1"/>
  <c r="C3101" i="16" s="1"/>
  <c r="I2957" i="16"/>
  <c r="E2957" i="16" s="1"/>
  <c r="C2957" i="16" s="1"/>
  <c r="I2812" i="16"/>
  <c r="E2812" i="16" s="1"/>
  <c r="C2812" i="16" s="1"/>
  <c r="I2669" i="16"/>
  <c r="E2669" i="16" s="1"/>
  <c r="C2669" i="16" s="1"/>
  <c r="I2524" i="16"/>
  <c r="E2524" i="16" s="1"/>
  <c r="C2524" i="16" s="1"/>
  <c r="I2382" i="16"/>
  <c r="E2382" i="16" s="1"/>
  <c r="C2382" i="16" s="1"/>
  <c r="I2238" i="16"/>
  <c r="E2238" i="16" s="1"/>
  <c r="C2238" i="16" s="1"/>
  <c r="I2093" i="16"/>
  <c r="E2093" i="16" s="1"/>
  <c r="C2093" i="16" s="1"/>
  <c r="I1949" i="16"/>
  <c r="E1949" i="16" s="1"/>
  <c r="C1949" i="16" s="1"/>
  <c r="I3810" i="16"/>
  <c r="E3810" i="16" s="1"/>
  <c r="C3810" i="16" s="1"/>
  <c r="I3747" i="16"/>
  <c r="E3747" i="16" s="1"/>
  <c r="C3747" i="16" s="1"/>
  <c r="I3604" i="16"/>
  <c r="E3604" i="16" s="1"/>
  <c r="C3604" i="16" s="1"/>
  <c r="I3460" i="16"/>
  <c r="E3460" i="16" s="1"/>
  <c r="C3460" i="16" s="1"/>
  <c r="I3315" i="16"/>
  <c r="E3315" i="16" s="1"/>
  <c r="C3315" i="16" s="1"/>
  <c r="I3172" i="16"/>
  <c r="E3172" i="16" s="1"/>
  <c r="C3172" i="16" s="1"/>
  <c r="I3027" i="16"/>
  <c r="E3027" i="16" s="1"/>
  <c r="C3027" i="16" s="1"/>
  <c r="I2884" i="16"/>
  <c r="E2884" i="16" s="1"/>
  <c r="C2884" i="16" s="1"/>
  <c r="I2740" i="16"/>
  <c r="E2740" i="16" s="1"/>
  <c r="C2740" i="16" s="1"/>
  <c r="I2597" i="16"/>
  <c r="E2597" i="16" s="1"/>
  <c r="C2597" i="16" s="1"/>
  <c r="I2452" i="16"/>
  <c r="E2452" i="16" s="1"/>
  <c r="C2452" i="16" s="1"/>
  <c r="I2296" i="16"/>
  <c r="E2296" i="16" s="1"/>
  <c r="C2296" i="16" s="1"/>
  <c r="I2151" i="16"/>
  <c r="E2151" i="16" s="1"/>
  <c r="C2151" i="16" s="1"/>
  <c r="I3830" i="16"/>
  <c r="E3830" i="16" s="1"/>
  <c r="C3830" i="16" s="1"/>
  <c r="I3687" i="16"/>
  <c r="E3687" i="16" s="1"/>
  <c r="C3687" i="16" s="1"/>
  <c r="I3531" i="16"/>
  <c r="E3531" i="16" s="1"/>
  <c r="C3531" i="16" s="1"/>
  <c r="I3387" i="16"/>
  <c r="E3387" i="16" s="1"/>
  <c r="C3387" i="16" s="1"/>
  <c r="I3243" i="16"/>
  <c r="E3243" i="16" s="1"/>
  <c r="C3243" i="16" s="1"/>
  <c r="I3099" i="16"/>
  <c r="E3099" i="16" s="1"/>
  <c r="C3099" i="16" s="1"/>
  <c r="I2955" i="16"/>
  <c r="E2955" i="16" s="1"/>
  <c r="C2955" i="16" s="1"/>
  <c r="I2810" i="16"/>
  <c r="E2810" i="16" s="1"/>
  <c r="C2810" i="16" s="1"/>
  <c r="I2667" i="16"/>
  <c r="E2667" i="16" s="1"/>
  <c r="C2667" i="16" s="1"/>
  <c r="I2522" i="16"/>
  <c r="E2522" i="16" s="1"/>
  <c r="C2522" i="16" s="1"/>
  <c r="I2379" i="16"/>
  <c r="E2379" i="16" s="1"/>
  <c r="C2379" i="16" s="1"/>
  <c r="I2235" i="16"/>
  <c r="E2235" i="16" s="1"/>
  <c r="C2235" i="16" s="1"/>
  <c r="I3702" i="16"/>
  <c r="E3702" i="16" s="1"/>
  <c r="C3702" i="16" s="1"/>
  <c r="I3758" i="16"/>
  <c r="E3758" i="16" s="1"/>
  <c r="C3758" i="16" s="1"/>
  <c r="I3614" i="16"/>
  <c r="E3614" i="16" s="1"/>
  <c r="C3614" i="16" s="1"/>
  <c r="I3470" i="16"/>
  <c r="E3470" i="16" s="1"/>
  <c r="C3470" i="16" s="1"/>
  <c r="I3326" i="16"/>
  <c r="E3326" i="16" s="1"/>
  <c r="C3326" i="16" s="1"/>
  <c r="I3182" i="16"/>
  <c r="E3182" i="16" s="1"/>
  <c r="C3182" i="16" s="1"/>
  <c r="I3038" i="16"/>
  <c r="E3038" i="16" s="1"/>
  <c r="C3038" i="16" s="1"/>
  <c r="I2894" i="16"/>
  <c r="E2894" i="16" s="1"/>
  <c r="C2894" i="16" s="1"/>
  <c r="I2726" i="16"/>
  <c r="E2726" i="16" s="1"/>
  <c r="C2726" i="16" s="1"/>
  <c r="I2582" i="16"/>
  <c r="E2582" i="16" s="1"/>
  <c r="C2582" i="16" s="1"/>
  <c r="I2438" i="16"/>
  <c r="E2438" i="16" s="1"/>
  <c r="C2438" i="16" s="1"/>
  <c r="I2295" i="16"/>
  <c r="E2295" i="16" s="1"/>
  <c r="C2295" i="16" s="1"/>
  <c r="I2138" i="16"/>
  <c r="E2138" i="16" s="1"/>
  <c r="C2138" i="16" s="1"/>
  <c r="I3793" i="16"/>
  <c r="E3793" i="16" s="1"/>
  <c r="C3793" i="16" s="1"/>
  <c r="I3649" i="16"/>
  <c r="E3649" i="16" s="1"/>
  <c r="C3649" i="16" s="1"/>
  <c r="I3505" i="16"/>
  <c r="E3505" i="16" s="1"/>
  <c r="C3505" i="16" s="1"/>
  <c r="I3361" i="16"/>
  <c r="E3361" i="16" s="1"/>
  <c r="C3361" i="16" s="1"/>
  <c r="I3217" i="16"/>
  <c r="E3217" i="16" s="1"/>
  <c r="C3217" i="16" s="1"/>
  <c r="I3073" i="16"/>
  <c r="E3073" i="16" s="1"/>
  <c r="C3073" i="16" s="1"/>
  <c r="I2929" i="16"/>
  <c r="E2929" i="16" s="1"/>
  <c r="C2929" i="16" s="1"/>
  <c r="I2785" i="16"/>
  <c r="E2785" i="16" s="1"/>
  <c r="C2785" i="16" s="1"/>
  <c r="I2641" i="16"/>
  <c r="E2641" i="16" s="1"/>
  <c r="C2641" i="16" s="1"/>
  <c r="I2496" i="16"/>
  <c r="E2496" i="16" s="1"/>
  <c r="C2496" i="16" s="1"/>
  <c r="I2341" i="16"/>
  <c r="E2341" i="16" s="1"/>
  <c r="C2341" i="16" s="1"/>
  <c r="I2197" i="16"/>
  <c r="E2197" i="16" s="1"/>
  <c r="C2197" i="16" s="1"/>
  <c r="I2075" i="16"/>
  <c r="E2075" i="16" s="1"/>
  <c r="C2075" i="16" s="1"/>
  <c r="I1933" i="16"/>
  <c r="E1933" i="16" s="1"/>
  <c r="C1933" i="16" s="1"/>
  <c r="I1788" i="16"/>
  <c r="E1788" i="16" s="1"/>
  <c r="C1788" i="16" s="1"/>
  <c r="I1644" i="16"/>
  <c r="E1644" i="16" s="1"/>
  <c r="C1644" i="16" s="1"/>
  <c r="I1500" i="16"/>
  <c r="E1500" i="16" s="1"/>
  <c r="C1500" i="16" s="1"/>
  <c r="I1356" i="16"/>
  <c r="E1356" i="16" s="1"/>
  <c r="C1356" i="16" s="1"/>
  <c r="I1212" i="16"/>
  <c r="E1212" i="16" s="1"/>
  <c r="C1212" i="16" s="1"/>
  <c r="I2088" i="16"/>
  <c r="E2088" i="16" s="1"/>
  <c r="C2088" i="16" s="1"/>
  <c r="I1943" i="16"/>
  <c r="E1943" i="16" s="1"/>
  <c r="C1943" i="16" s="1"/>
  <c r="I3713" i="16"/>
  <c r="E3713" i="16" s="1"/>
  <c r="C3713" i="16" s="1"/>
  <c r="I3732" i="16"/>
  <c r="E3732" i="16" s="1"/>
  <c r="C3732" i="16" s="1"/>
  <c r="I3588" i="16"/>
  <c r="E3588" i="16" s="1"/>
  <c r="C3588" i="16" s="1"/>
  <c r="I3444" i="16"/>
  <c r="E3444" i="16" s="1"/>
  <c r="C3444" i="16" s="1"/>
  <c r="I3300" i="16"/>
  <c r="E3300" i="16" s="1"/>
  <c r="C3300" i="16" s="1"/>
  <c r="I3155" i="16"/>
  <c r="E3155" i="16" s="1"/>
  <c r="C3155" i="16" s="1"/>
  <c r="I3011" i="16"/>
  <c r="E3011" i="16" s="1"/>
  <c r="C3011" i="16" s="1"/>
  <c r="I2868" i="16"/>
  <c r="E2868" i="16" s="1"/>
  <c r="C2868" i="16" s="1"/>
  <c r="I2724" i="16"/>
  <c r="E2724" i="16" s="1"/>
  <c r="C2724" i="16" s="1"/>
  <c r="I2568" i="16"/>
  <c r="E2568" i="16" s="1"/>
  <c r="C2568" i="16" s="1"/>
  <c r="I2424" i="16"/>
  <c r="E2424" i="16" s="1"/>
  <c r="C2424" i="16" s="1"/>
  <c r="I2280" i="16"/>
  <c r="E2280" i="16" s="1"/>
  <c r="C2280" i="16" s="1"/>
  <c r="I2135" i="16"/>
  <c r="E2135" i="16" s="1"/>
  <c r="C2135" i="16" s="1"/>
  <c r="I3790" i="16"/>
  <c r="E3790" i="16" s="1"/>
  <c r="C3790" i="16" s="1"/>
  <c r="I3646" i="16"/>
  <c r="E3646" i="16" s="1"/>
  <c r="C3646" i="16" s="1"/>
  <c r="I3503" i="16"/>
  <c r="E3503" i="16" s="1"/>
  <c r="C3503" i="16" s="1"/>
  <c r="I3359" i="16"/>
  <c r="E3359" i="16" s="1"/>
  <c r="C3359" i="16" s="1"/>
  <c r="I3216" i="16"/>
  <c r="E3216" i="16" s="1"/>
  <c r="C3216" i="16" s="1"/>
  <c r="I3071" i="16"/>
  <c r="E3071" i="16" s="1"/>
  <c r="C3071" i="16" s="1"/>
  <c r="I2928" i="16"/>
  <c r="E2928" i="16" s="1"/>
  <c r="C2928" i="16" s="1"/>
  <c r="I2783" i="16"/>
  <c r="E2783" i="16" s="1"/>
  <c r="C2783" i="16" s="1"/>
  <c r="I2640" i="16"/>
  <c r="E2640" i="16" s="1"/>
  <c r="C2640" i="16" s="1"/>
  <c r="I2495" i="16"/>
  <c r="E2495" i="16" s="1"/>
  <c r="C2495" i="16" s="1"/>
  <c r="I2351" i="16"/>
  <c r="E2351" i="16" s="1"/>
  <c r="C2351" i="16" s="1"/>
  <c r="I2208" i="16"/>
  <c r="E2208" i="16" s="1"/>
  <c r="C2208" i="16" s="1"/>
  <c r="I3677" i="16"/>
  <c r="E3677" i="16" s="1"/>
  <c r="C3677" i="16" s="1"/>
  <c r="I3694" i="16"/>
  <c r="E3694" i="16" s="1"/>
  <c r="C3694" i="16" s="1"/>
  <c r="I3551" i="16"/>
  <c r="E3551" i="16" s="1"/>
  <c r="C3551" i="16" s="1"/>
  <c r="I3406" i="16"/>
  <c r="E3406" i="16" s="1"/>
  <c r="C3406" i="16" s="1"/>
  <c r="I3262" i="16"/>
  <c r="E3262" i="16" s="1"/>
  <c r="C3262" i="16" s="1"/>
  <c r="I3119" i="16"/>
  <c r="E3119" i="16" s="1"/>
  <c r="C3119" i="16" s="1"/>
  <c r="I2974" i="16"/>
  <c r="E2974" i="16" s="1"/>
  <c r="C2974" i="16" s="1"/>
  <c r="I2830" i="16"/>
  <c r="E2830" i="16" s="1"/>
  <c r="C2830" i="16" s="1"/>
  <c r="I2674" i="16"/>
  <c r="E2674" i="16" s="1"/>
  <c r="C2674" i="16" s="1"/>
  <c r="I2530" i="16"/>
  <c r="E2530" i="16" s="1"/>
  <c r="C2530" i="16" s="1"/>
  <c r="I2385" i="16"/>
  <c r="E2385" i="16" s="1"/>
  <c r="C2385" i="16" s="1"/>
  <c r="I2242" i="16"/>
  <c r="E2242" i="16" s="1"/>
  <c r="C2242" i="16" s="1"/>
  <c r="I2097" i="16"/>
  <c r="E2097" i="16" s="1"/>
  <c r="C2097" i="16" s="1"/>
  <c r="I3764" i="16"/>
  <c r="E3764" i="16" s="1"/>
  <c r="C3764" i="16" s="1"/>
  <c r="I3622" i="16"/>
  <c r="E3622" i="16" s="1"/>
  <c r="C3622" i="16" s="1"/>
  <c r="I3477" i="16"/>
  <c r="E3477" i="16" s="1"/>
  <c r="C3477" i="16" s="1"/>
  <c r="I3333" i="16"/>
  <c r="E3333" i="16" s="1"/>
  <c r="C3333" i="16" s="1"/>
  <c r="I3190" i="16"/>
  <c r="E3190" i="16" s="1"/>
  <c r="C3190" i="16" s="1"/>
  <c r="I3045" i="16"/>
  <c r="E3045" i="16" s="1"/>
  <c r="C3045" i="16" s="1"/>
  <c r="I2901" i="16"/>
  <c r="E2901" i="16" s="1"/>
  <c r="C2901" i="16" s="1"/>
  <c r="I2757" i="16"/>
  <c r="E2757" i="16" s="1"/>
  <c r="C2757" i="16" s="1"/>
  <c r="I2613" i="16"/>
  <c r="E2613" i="16" s="1"/>
  <c r="C2613" i="16" s="1"/>
  <c r="I2468" i="16"/>
  <c r="E2468" i="16" s="1"/>
  <c r="C2468" i="16" s="1"/>
  <c r="I2313" i="16"/>
  <c r="E2313" i="16" s="1"/>
  <c r="C2313" i="16" s="1"/>
  <c r="I2168" i="16"/>
  <c r="E2168" i="16" s="1"/>
  <c r="C2168" i="16" s="1"/>
  <c r="I3665" i="16"/>
  <c r="E3665" i="16" s="1"/>
  <c r="C3665" i="16" s="1"/>
  <c r="I3717" i="16"/>
  <c r="E3717" i="16" s="1"/>
  <c r="C3717" i="16" s="1"/>
  <c r="I3572" i="16"/>
  <c r="E3572" i="16" s="1"/>
  <c r="C3572" i="16" s="1"/>
  <c r="I3416" i="16"/>
  <c r="E3416" i="16" s="1"/>
  <c r="C3416" i="16" s="1"/>
  <c r="I3272" i="16"/>
  <c r="E3272" i="16" s="1"/>
  <c r="C3272" i="16" s="1"/>
  <c r="I3129" i="16"/>
  <c r="E3129" i="16" s="1"/>
  <c r="C3129" i="16" s="1"/>
  <c r="I2985" i="16"/>
  <c r="E2985" i="16" s="1"/>
  <c r="C2985" i="16" s="1"/>
  <c r="I2840" i="16"/>
  <c r="E2840" i="16" s="1"/>
  <c r="C2840" i="16" s="1"/>
  <c r="I2696" i="16"/>
  <c r="E2696" i="16" s="1"/>
  <c r="C2696" i="16" s="1"/>
  <c r="I2552" i="16"/>
  <c r="E2552" i="16" s="1"/>
  <c r="C2552" i="16" s="1"/>
  <c r="I2408" i="16"/>
  <c r="E2408" i="16" s="1"/>
  <c r="C2408" i="16" s="1"/>
  <c r="I2263" i="16"/>
  <c r="E2263" i="16" s="1"/>
  <c r="C2263" i="16" s="1"/>
  <c r="I2119" i="16"/>
  <c r="E2119" i="16" s="1"/>
  <c r="C2119" i="16" s="1"/>
  <c r="I3763" i="16"/>
  <c r="E3763" i="16" s="1"/>
  <c r="C3763" i="16" s="1"/>
  <c r="I3618" i="16"/>
  <c r="E3618" i="16" s="1"/>
  <c r="C3618" i="16" s="1"/>
  <c r="I3475" i="16"/>
  <c r="E3475" i="16" s="1"/>
  <c r="C3475" i="16" s="1"/>
  <c r="I3330" i="16"/>
  <c r="E3330" i="16" s="1"/>
  <c r="C3330" i="16" s="1"/>
  <c r="I3187" i="16"/>
  <c r="E3187" i="16" s="1"/>
  <c r="C3187" i="16" s="1"/>
  <c r="I3042" i="16"/>
  <c r="E3042" i="16" s="1"/>
  <c r="C3042" i="16" s="1"/>
  <c r="I2899" i="16"/>
  <c r="E2899" i="16" s="1"/>
  <c r="C2899" i="16" s="1"/>
  <c r="I2755" i="16"/>
  <c r="E2755" i="16" s="1"/>
  <c r="C2755" i="16" s="1"/>
  <c r="I2611" i="16"/>
  <c r="E2611" i="16" s="1"/>
  <c r="C2611" i="16" s="1"/>
  <c r="I2467" i="16"/>
  <c r="E2467" i="16" s="1"/>
  <c r="C2467" i="16" s="1"/>
  <c r="I2323" i="16"/>
  <c r="E2323" i="16" s="1"/>
  <c r="C2323" i="16" s="1"/>
  <c r="I2179" i="16"/>
  <c r="E2179" i="16" s="1"/>
  <c r="C2179" i="16" s="1"/>
  <c r="I3522" i="16"/>
  <c r="E3522" i="16" s="1"/>
  <c r="C3522" i="16" s="1"/>
  <c r="I3367" i="16"/>
  <c r="E3367" i="16" s="1"/>
  <c r="C3367" i="16" s="1"/>
  <c r="I3210" i="16"/>
  <c r="E3210" i="16" s="1"/>
  <c r="C3210" i="16" s="1"/>
  <c r="I3067" i="16"/>
  <c r="E3067" i="16" s="1"/>
  <c r="C3067" i="16" s="1"/>
  <c r="I2921" i="16"/>
  <c r="E2921" i="16" s="1"/>
  <c r="C2921" i="16" s="1"/>
  <c r="I2779" i="16"/>
  <c r="E2779" i="16" s="1"/>
  <c r="C2779" i="16" s="1"/>
  <c r="I2633" i="16"/>
  <c r="E2633" i="16" s="1"/>
  <c r="C2633" i="16" s="1"/>
  <c r="I2490" i="16"/>
  <c r="E2490" i="16" s="1"/>
  <c r="C2490" i="16" s="1"/>
  <c r="I2334" i="16"/>
  <c r="E2334" i="16" s="1"/>
  <c r="C2334" i="16" s="1"/>
  <c r="I2189" i="16"/>
  <c r="E2189" i="16" s="1"/>
  <c r="C2189" i="16" s="1"/>
  <c r="I2045" i="16"/>
  <c r="E2045" i="16" s="1"/>
  <c r="C2045" i="16" s="1"/>
  <c r="I1902" i="16"/>
  <c r="E1902" i="16" s="1"/>
  <c r="C1902" i="16" s="1"/>
  <c r="I3701" i="16"/>
  <c r="E3701" i="16" s="1"/>
  <c r="C3701" i="16" s="1"/>
  <c r="I3377" i="16"/>
  <c r="E3377" i="16" s="1"/>
  <c r="C3377" i="16" s="1"/>
  <c r="I3233" i="16"/>
  <c r="E3233" i="16" s="1"/>
  <c r="C3233" i="16" s="1"/>
  <c r="I3089" i="16"/>
  <c r="E3089" i="16" s="1"/>
  <c r="C3089" i="16" s="1"/>
  <c r="I2945" i="16"/>
  <c r="E2945" i="16" s="1"/>
  <c r="C2945" i="16" s="1"/>
  <c r="I2801" i="16"/>
  <c r="E2801" i="16" s="1"/>
  <c r="C2801" i="16" s="1"/>
  <c r="I2657" i="16"/>
  <c r="E2657" i="16" s="1"/>
  <c r="C2657" i="16" s="1"/>
  <c r="I2513" i="16"/>
  <c r="E2513" i="16" s="1"/>
  <c r="C2513" i="16" s="1"/>
  <c r="I2369" i="16"/>
  <c r="E2369" i="16" s="1"/>
  <c r="C2369" i="16" s="1"/>
  <c r="I2226" i="16"/>
  <c r="E2226" i="16" s="1"/>
  <c r="C2226" i="16" s="1"/>
  <c r="I2082" i="16"/>
  <c r="E2082" i="16" s="1"/>
  <c r="C2082" i="16" s="1"/>
  <c r="I1937" i="16"/>
  <c r="E1937" i="16" s="1"/>
  <c r="C1937" i="16" s="1"/>
  <c r="I3643" i="16"/>
  <c r="E3643" i="16" s="1"/>
  <c r="C3643" i="16" s="1"/>
  <c r="I3737" i="16"/>
  <c r="E3737" i="16" s="1"/>
  <c r="C3737" i="16" s="1"/>
  <c r="I3592" i="16"/>
  <c r="E3592" i="16" s="1"/>
  <c r="C3592" i="16" s="1"/>
  <c r="I3448" i="16"/>
  <c r="E3448" i="16" s="1"/>
  <c r="C3448" i="16" s="1"/>
  <c r="I3303" i="16"/>
  <c r="E3303" i="16" s="1"/>
  <c r="C3303" i="16" s="1"/>
  <c r="I3159" i="16"/>
  <c r="E3159" i="16" s="1"/>
  <c r="C3159" i="16" s="1"/>
  <c r="I3016" i="16"/>
  <c r="E3016" i="16" s="1"/>
  <c r="C3016" i="16" s="1"/>
  <c r="I2872" i="16"/>
  <c r="E2872" i="16" s="1"/>
  <c r="C2872" i="16" s="1"/>
  <c r="I2728" i="16"/>
  <c r="E2728" i="16" s="1"/>
  <c r="C2728" i="16" s="1"/>
  <c r="I2584" i="16"/>
  <c r="E2584" i="16" s="1"/>
  <c r="C2584" i="16" s="1"/>
  <c r="I2440" i="16"/>
  <c r="E2440" i="16" s="1"/>
  <c r="C2440" i="16" s="1"/>
  <c r="I2285" i="16"/>
  <c r="E2285" i="16" s="1"/>
  <c r="C2285" i="16" s="1"/>
  <c r="I2139" i="16"/>
  <c r="E2139" i="16" s="1"/>
  <c r="C2139" i="16" s="1"/>
  <c r="I3820" i="16"/>
  <c r="E3820" i="16" s="1"/>
  <c r="C3820" i="16" s="1"/>
  <c r="I3675" i="16"/>
  <c r="E3675" i="16" s="1"/>
  <c r="C3675" i="16" s="1"/>
  <c r="I3520" i="16"/>
  <c r="E3520" i="16" s="1"/>
  <c r="C3520" i="16" s="1"/>
  <c r="I3375" i="16"/>
  <c r="E3375" i="16" s="1"/>
  <c r="C3375" i="16" s="1"/>
  <c r="I3231" i="16"/>
  <c r="E3231" i="16" s="1"/>
  <c r="C3231" i="16" s="1"/>
  <c r="I3088" i="16"/>
  <c r="E3088" i="16" s="1"/>
  <c r="C3088" i="16" s="1"/>
  <c r="I2943" i="16"/>
  <c r="E2943" i="16" s="1"/>
  <c r="C2943" i="16" s="1"/>
  <c r="I2799" i="16"/>
  <c r="E2799" i="16" s="1"/>
  <c r="C2799" i="16" s="1"/>
  <c r="I2656" i="16"/>
  <c r="E2656" i="16" s="1"/>
  <c r="C2656" i="16" s="1"/>
  <c r="I2511" i="16"/>
  <c r="E2511" i="16" s="1"/>
  <c r="C2511" i="16" s="1"/>
  <c r="I2366" i="16"/>
  <c r="E2366" i="16" s="1"/>
  <c r="C2366" i="16" s="1"/>
  <c r="I2223" i="16"/>
  <c r="E2223" i="16" s="1"/>
  <c r="C2223" i="16" s="1"/>
  <c r="I3582" i="16"/>
  <c r="E3582" i="16" s="1"/>
  <c r="C3582" i="16" s="1"/>
  <c r="I3746" i="16"/>
  <c r="E3746" i="16" s="1"/>
  <c r="C3746" i="16" s="1"/>
  <c r="I3603" i="16"/>
  <c r="E3603" i="16" s="1"/>
  <c r="C3603" i="16" s="1"/>
  <c r="I3458" i="16"/>
  <c r="E3458" i="16" s="1"/>
  <c r="C3458" i="16" s="1"/>
  <c r="I3314" i="16"/>
  <c r="E3314" i="16" s="1"/>
  <c r="C3314" i="16" s="1"/>
  <c r="I3171" i="16"/>
  <c r="E3171" i="16" s="1"/>
  <c r="C3171" i="16" s="1"/>
  <c r="I3026" i="16"/>
  <c r="E3026" i="16" s="1"/>
  <c r="C3026" i="16" s="1"/>
  <c r="I2882" i="16"/>
  <c r="E2882" i="16" s="1"/>
  <c r="C2882" i="16" s="1"/>
  <c r="I2713" i="16"/>
  <c r="E2713" i="16" s="1"/>
  <c r="C2713" i="16" s="1"/>
  <c r="I2570" i="16"/>
  <c r="E2570" i="16" s="1"/>
  <c r="C2570" i="16" s="1"/>
  <c r="I2426" i="16"/>
  <c r="E2426" i="16" s="1"/>
  <c r="C2426" i="16" s="1"/>
  <c r="I2282" i="16"/>
  <c r="E2282" i="16" s="1"/>
  <c r="C2282" i="16" s="1"/>
  <c r="I2125" i="16"/>
  <c r="E2125" i="16" s="1"/>
  <c r="C2125" i="16" s="1"/>
  <c r="I3781" i="16"/>
  <c r="E3781" i="16" s="1"/>
  <c r="C3781" i="16" s="1"/>
  <c r="I3638" i="16"/>
  <c r="E3638" i="16" s="1"/>
  <c r="C3638" i="16" s="1"/>
  <c r="I3493" i="16"/>
  <c r="E3493" i="16" s="1"/>
  <c r="C3493" i="16" s="1"/>
  <c r="I3348" i="16"/>
  <c r="E3348" i="16" s="1"/>
  <c r="C3348" i="16" s="1"/>
  <c r="I3205" i="16"/>
  <c r="E3205" i="16" s="1"/>
  <c r="C3205" i="16" s="1"/>
  <c r="I3061" i="16"/>
  <c r="E3061" i="16" s="1"/>
  <c r="C3061" i="16" s="1"/>
  <c r="I2917" i="16"/>
  <c r="E2917" i="16" s="1"/>
  <c r="C2917" i="16" s="1"/>
  <c r="I2773" i="16"/>
  <c r="E2773" i="16" s="1"/>
  <c r="C2773" i="16" s="1"/>
  <c r="I2629" i="16"/>
  <c r="E2629" i="16" s="1"/>
  <c r="C2629" i="16" s="1"/>
  <c r="I2485" i="16"/>
  <c r="E2485" i="16" s="1"/>
  <c r="C2485" i="16" s="1"/>
  <c r="I2329" i="16"/>
  <c r="E2329" i="16" s="1"/>
  <c r="C2329" i="16" s="1"/>
  <c r="I2185" i="16"/>
  <c r="E2185" i="16" s="1"/>
  <c r="C2185" i="16" s="1"/>
  <c r="I2063" i="16"/>
  <c r="E2063" i="16" s="1"/>
  <c r="C2063" i="16" s="1"/>
  <c r="I1920" i="16"/>
  <c r="E1920" i="16" s="1"/>
  <c r="C1920" i="16" s="1"/>
  <c r="I1776" i="16"/>
  <c r="E1776" i="16" s="1"/>
  <c r="C1776" i="16" s="1"/>
  <c r="I1631" i="16"/>
  <c r="E1631" i="16" s="1"/>
  <c r="C1631" i="16" s="1"/>
  <c r="I1488" i="16"/>
  <c r="E1488" i="16" s="1"/>
  <c r="C1488" i="16" s="1"/>
  <c r="I1344" i="16"/>
  <c r="E1344" i="16" s="1"/>
  <c r="C1344" i="16" s="1"/>
  <c r="I3593" i="16"/>
  <c r="E3593" i="16" s="1"/>
  <c r="C3593" i="16" s="1"/>
  <c r="I3721" i="16"/>
  <c r="E3721" i="16" s="1"/>
  <c r="C3721" i="16" s="1"/>
  <c r="I3576" i="16"/>
  <c r="E3576" i="16" s="1"/>
  <c r="C3576" i="16" s="1"/>
  <c r="I3431" i="16"/>
  <c r="E3431" i="16" s="1"/>
  <c r="C3431" i="16" s="1"/>
  <c r="I3288" i="16"/>
  <c r="E3288" i="16" s="1"/>
  <c r="C3288" i="16" s="1"/>
  <c r="I3143" i="16"/>
  <c r="E3143" i="16" s="1"/>
  <c r="C3143" i="16" s="1"/>
  <c r="I2999" i="16"/>
  <c r="E2999" i="16" s="1"/>
  <c r="C2999" i="16" s="1"/>
  <c r="I2856" i="16"/>
  <c r="E2856" i="16" s="1"/>
  <c r="C2856" i="16" s="1"/>
  <c r="I2712" i="16"/>
  <c r="E2712" i="16" s="1"/>
  <c r="C2712" i="16" s="1"/>
  <c r="I2556" i="16"/>
  <c r="E2556" i="16" s="1"/>
  <c r="C2556" i="16" s="1"/>
  <c r="I2411" i="16"/>
  <c r="E2411" i="16" s="1"/>
  <c r="C2411" i="16" s="1"/>
  <c r="I2267" i="16"/>
  <c r="E2267" i="16" s="1"/>
  <c r="C2267" i="16" s="1"/>
  <c r="I2123" i="16"/>
  <c r="E2123" i="16" s="1"/>
  <c r="C2123" i="16" s="1"/>
  <c r="I3778" i="16"/>
  <c r="E3778" i="16" s="1"/>
  <c r="C3778" i="16" s="1"/>
  <c r="I3634" i="16"/>
  <c r="E3634" i="16" s="1"/>
  <c r="C3634" i="16" s="1"/>
  <c r="I3492" i="16"/>
  <c r="E3492" i="16" s="1"/>
  <c r="C3492" i="16" s="1"/>
  <c r="I3347" i="16"/>
  <c r="E3347" i="16" s="1"/>
  <c r="C3347" i="16" s="1"/>
  <c r="I3204" i="16"/>
  <c r="E3204" i="16" s="1"/>
  <c r="C3204" i="16" s="1"/>
  <c r="I3060" i="16"/>
  <c r="E3060" i="16" s="1"/>
  <c r="C3060" i="16" s="1"/>
  <c r="I2915" i="16"/>
  <c r="E2915" i="16" s="1"/>
  <c r="C2915" i="16" s="1"/>
  <c r="I2771" i="16"/>
  <c r="E2771" i="16" s="1"/>
  <c r="C2771" i="16" s="1"/>
  <c r="I2627" i="16"/>
  <c r="E2627" i="16" s="1"/>
  <c r="C2627" i="16" s="1"/>
  <c r="I2483" i="16"/>
  <c r="E2483" i="16" s="1"/>
  <c r="C2483" i="16" s="1"/>
  <c r="I2339" i="16"/>
  <c r="E2339" i="16" s="1"/>
  <c r="C2339" i="16" s="1"/>
  <c r="I2195" i="16"/>
  <c r="E2195" i="16" s="1"/>
  <c r="C2195" i="16" s="1"/>
  <c r="I3837" i="16"/>
  <c r="E3837" i="16" s="1"/>
  <c r="C3837" i="16" s="1"/>
  <c r="I3682" i="16"/>
  <c r="E3682" i="16" s="1"/>
  <c r="C3682" i="16" s="1"/>
  <c r="I3538" i="16"/>
  <c r="E3538" i="16" s="1"/>
  <c r="C3538" i="16" s="1"/>
  <c r="I3393" i="16"/>
  <c r="E3393" i="16" s="1"/>
  <c r="C3393" i="16" s="1"/>
  <c r="I3251" i="16"/>
  <c r="E3251" i="16" s="1"/>
  <c r="C3251" i="16" s="1"/>
  <c r="I3106" i="16"/>
  <c r="E3106" i="16" s="1"/>
  <c r="C3106" i="16" s="1"/>
  <c r="I2961" i="16"/>
  <c r="E2961" i="16" s="1"/>
  <c r="C2961" i="16" s="1"/>
  <c r="I2818" i="16"/>
  <c r="E2818" i="16" s="1"/>
  <c r="C2818" i="16" s="1"/>
  <c r="I2662" i="16"/>
  <c r="E2662" i="16" s="1"/>
  <c r="C2662" i="16" s="1"/>
  <c r="I2518" i="16"/>
  <c r="E2518" i="16" s="1"/>
  <c r="C2518" i="16" s="1"/>
  <c r="I2374" i="16"/>
  <c r="E2374" i="16" s="1"/>
  <c r="C2374" i="16" s="1"/>
  <c r="I2230" i="16"/>
  <c r="E2230" i="16" s="1"/>
  <c r="C2230" i="16" s="1"/>
  <c r="I3738" i="16"/>
  <c r="E3738" i="16" s="1"/>
  <c r="C3738" i="16" s="1"/>
  <c r="I3753" i="16"/>
  <c r="E3753" i="16" s="1"/>
  <c r="C3753" i="16" s="1"/>
  <c r="I3610" i="16"/>
  <c r="E3610" i="16" s="1"/>
  <c r="C3610" i="16" s="1"/>
  <c r="I3465" i="16"/>
  <c r="E3465" i="16" s="1"/>
  <c r="C3465" i="16" s="1"/>
  <c r="I3321" i="16"/>
  <c r="E3321" i="16" s="1"/>
  <c r="C3321" i="16" s="1"/>
  <c r="I3177" i="16"/>
  <c r="E3177" i="16" s="1"/>
  <c r="C3177" i="16" s="1"/>
  <c r="I3032" i="16"/>
  <c r="E3032" i="16" s="1"/>
  <c r="C3032" i="16" s="1"/>
  <c r="I2890" i="16"/>
  <c r="E2890" i="16" s="1"/>
  <c r="C2890" i="16" s="1"/>
  <c r="I2746" i="16"/>
  <c r="E2746" i="16" s="1"/>
  <c r="C2746" i="16" s="1"/>
  <c r="I2601" i="16"/>
  <c r="E2601" i="16" s="1"/>
  <c r="C2601" i="16" s="1"/>
  <c r="I2457" i="16"/>
  <c r="E2457" i="16" s="1"/>
  <c r="C2457" i="16" s="1"/>
  <c r="I2302" i="16"/>
  <c r="E2302" i="16" s="1"/>
  <c r="C2302" i="16" s="1"/>
  <c r="I2157" i="16"/>
  <c r="E2157" i="16" s="1"/>
  <c r="C2157" i="16" s="1"/>
  <c r="I3826" i="16"/>
  <c r="E3826" i="16" s="1"/>
  <c r="C3826" i="16" s="1"/>
  <c r="I3704" i="16"/>
  <c r="E3704" i="16" s="1"/>
  <c r="C3704" i="16" s="1"/>
  <c r="I3559" i="16"/>
  <c r="E3559" i="16" s="1"/>
  <c r="C3559" i="16" s="1"/>
  <c r="I3405" i="16"/>
  <c r="E3405" i="16" s="1"/>
  <c r="C3405" i="16" s="1"/>
  <c r="I3261" i="16"/>
  <c r="E3261" i="16" s="1"/>
  <c r="C3261" i="16" s="1"/>
  <c r="I3115" i="16"/>
  <c r="E3115" i="16" s="1"/>
  <c r="C3115" i="16" s="1"/>
  <c r="I2972" i="16"/>
  <c r="E2972" i="16" s="1"/>
  <c r="C2972" i="16" s="1"/>
  <c r="I2829" i="16"/>
  <c r="E2829" i="16" s="1"/>
  <c r="C2829" i="16" s="1"/>
  <c r="I2684" i="16"/>
  <c r="E2684" i="16" s="1"/>
  <c r="C2684" i="16" s="1"/>
  <c r="I2539" i="16"/>
  <c r="E2539" i="16" s="1"/>
  <c r="C2539" i="16" s="1"/>
  <c r="I2396" i="16"/>
  <c r="E2396" i="16" s="1"/>
  <c r="C2396" i="16" s="1"/>
  <c r="I2251" i="16"/>
  <c r="E2251" i="16" s="1"/>
  <c r="C2251" i="16" s="1"/>
  <c r="I2107" i="16"/>
  <c r="E2107" i="16" s="1"/>
  <c r="C2107" i="16" s="1"/>
  <c r="I3751" i="16"/>
  <c r="E3751" i="16" s="1"/>
  <c r="C3751" i="16" s="1"/>
  <c r="I3606" i="16"/>
  <c r="E3606" i="16" s="1"/>
  <c r="C3606" i="16" s="1"/>
  <c r="I3462" i="16"/>
  <c r="E3462" i="16" s="1"/>
  <c r="C3462" i="16" s="1"/>
  <c r="I3319" i="16"/>
  <c r="E3319" i="16" s="1"/>
  <c r="C3319" i="16" s="1"/>
  <c r="I3174" i="16"/>
  <c r="E3174" i="16" s="1"/>
  <c r="C3174" i="16" s="1"/>
  <c r="I3031" i="16"/>
  <c r="E3031" i="16" s="1"/>
  <c r="C3031" i="16" s="1"/>
  <c r="I2888" i="16"/>
  <c r="E2888" i="16" s="1"/>
  <c r="C2888" i="16" s="1"/>
  <c r="I2744" i="16"/>
  <c r="E2744" i="16" s="1"/>
  <c r="C2744" i="16" s="1"/>
  <c r="I2598" i="16"/>
  <c r="E2598" i="16" s="1"/>
  <c r="C2598" i="16" s="1"/>
  <c r="I2455" i="16"/>
  <c r="E2455" i="16" s="1"/>
  <c r="C2455" i="16" s="1"/>
  <c r="I2311" i="16"/>
  <c r="E2311" i="16" s="1"/>
  <c r="C2311" i="16" s="1"/>
  <c r="I2167" i="16"/>
  <c r="E2167" i="16" s="1"/>
  <c r="C2167" i="16" s="1"/>
  <c r="I3510" i="16"/>
  <c r="E3510" i="16" s="1"/>
  <c r="C3510" i="16" s="1"/>
  <c r="I3354" i="16"/>
  <c r="E3354" i="16" s="1"/>
  <c r="C3354" i="16" s="1"/>
  <c r="I3198" i="16"/>
  <c r="E3198" i="16" s="1"/>
  <c r="C3198" i="16" s="1"/>
  <c r="I3054" i="16"/>
  <c r="E3054" i="16" s="1"/>
  <c r="C3054" i="16" s="1"/>
  <c r="I2909" i="16"/>
  <c r="E2909" i="16" s="1"/>
  <c r="C2909" i="16" s="1"/>
  <c r="I2765" i="16"/>
  <c r="E2765" i="16" s="1"/>
  <c r="C2765" i="16" s="1"/>
  <c r="I2622" i="16"/>
  <c r="E2622" i="16" s="1"/>
  <c r="C2622" i="16" s="1"/>
  <c r="I2478" i="16"/>
  <c r="E2478" i="16" s="1"/>
  <c r="C2478" i="16" s="1"/>
  <c r="I2322" i="16"/>
  <c r="E2322" i="16" s="1"/>
  <c r="C2322" i="16" s="1"/>
  <c r="I2178" i="16"/>
  <c r="E2178" i="16" s="1"/>
  <c r="C2178" i="16" s="1"/>
  <c r="I2034" i="16"/>
  <c r="E2034" i="16" s="1"/>
  <c r="C2034" i="16" s="1"/>
  <c r="I1890" i="16"/>
  <c r="E1890" i="16" s="1"/>
  <c r="C1890" i="16" s="1"/>
  <c r="I3581" i="16"/>
  <c r="E3581" i="16" s="1"/>
  <c r="C3581" i="16" s="1"/>
  <c r="I3365" i="16"/>
  <c r="E3365" i="16" s="1"/>
  <c r="C3365" i="16" s="1"/>
  <c r="I3222" i="16"/>
  <c r="E3222" i="16" s="1"/>
  <c r="C3222" i="16" s="1"/>
  <c r="I3077" i="16"/>
  <c r="E3077" i="16" s="1"/>
  <c r="C3077" i="16" s="1"/>
  <c r="I2933" i="16"/>
  <c r="E2933" i="16" s="1"/>
  <c r="C2933" i="16" s="1"/>
  <c r="I2790" i="16"/>
  <c r="E2790" i="16" s="1"/>
  <c r="C2790" i="16" s="1"/>
  <c r="I2645" i="16"/>
  <c r="E2645" i="16" s="1"/>
  <c r="C2645" i="16" s="1"/>
  <c r="I2500" i="16"/>
  <c r="E2500" i="16" s="1"/>
  <c r="C2500" i="16" s="1"/>
  <c r="I2357" i="16"/>
  <c r="E2357" i="16" s="1"/>
  <c r="C2357" i="16" s="1"/>
  <c r="I2212" i="16"/>
  <c r="E2212" i="16" s="1"/>
  <c r="C2212" i="16" s="1"/>
  <c r="I2068" i="16"/>
  <c r="E2068" i="16" s="1"/>
  <c r="C2068" i="16" s="1"/>
  <c r="I1925" i="16"/>
  <c r="E1925" i="16" s="1"/>
  <c r="C1925" i="16" s="1"/>
  <c r="I3809" i="16"/>
  <c r="E3809" i="16" s="1"/>
  <c r="C3809" i="16" s="1"/>
  <c r="I3724" i="16"/>
  <c r="E3724" i="16" s="1"/>
  <c r="C3724" i="16" s="1"/>
  <c r="I3580" i="16"/>
  <c r="E3580" i="16" s="1"/>
  <c r="C3580" i="16" s="1"/>
  <c r="I3437" i="16"/>
  <c r="E3437" i="16" s="1"/>
  <c r="C3437" i="16" s="1"/>
  <c r="I3291" i="16"/>
  <c r="E3291" i="16" s="1"/>
  <c r="C3291" i="16" s="1"/>
  <c r="I3149" i="16"/>
  <c r="E3149" i="16" s="1"/>
  <c r="C3149" i="16" s="1"/>
  <c r="I3005" i="16"/>
  <c r="E3005" i="16" s="1"/>
  <c r="C3005" i="16" s="1"/>
  <c r="I2860" i="16"/>
  <c r="E2860" i="16" s="1"/>
  <c r="C2860" i="16" s="1"/>
  <c r="I2716" i="16"/>
  <c r="E2716" i="16" s="1"/>
  <c r="C2716" i="16" s="1"/>
  <c r="I2572" i="16"/>
  <c r="E2572" i="16" s="1"/>
  <c r="C2572" i="16" s="1"/>
  <c r="I2428" i="16"/>
  <c r="E2428" i="16" s="1"/>
  <c r="C2428" i="16" s="1"/>
  <c r="I2272" i="16"/>
  <c r="E2272" i="16" s="1"/>
  <c r="C2272" i="16" s="1"/>
  <c r="I2127" i="16"/>
  <c r="E2127" i="16" s="1"/>
  <c r="C2127" i="16" s="1"/>
  <c r="I3806" i="16"/>
  <c r="E3806" i="16" s="1"/>
  <c r="C3806" i="16" s="1"/>
  <c r="I3662" i="16"/>
  <c r="E3662" i="16" s="1"/>
  <c r="C3662" i="16" s="1"/>
  <c r="I3507" i="16"/>
  <c r="E3507" i="16" s="1"/>
  <c r="C3507" i="16" s="1"/>
  <c r="I3363" i="16"/>
  <c r="E3363" i="16" s="1"/>
  <c r="C3363" i="16" s="1"/>
  <c r="I3219" i="16"/>
  <c r="E3219" i="16" s="1"/>
  <c r="C3219" i="16" s="1"/>
  <c r="I3076" i="16"/>
  <c r="E3076" i="16" s="1"/>
  <c r="C3076" i="16" s="1"/>
  <c r="I2931" i="16"/>
  <c r="E2931" i="16" s="1"/>
  <c r="C2931" i="16" s="1"/>
  <c r="I2787" i="16"/>
  <c r="E2787" i="16" s="1"/>
  <c r="C2787" i="16" s="1"/>
  <c r="I2643" i="16"/>
  <c r="E2643" i="16" s="1"/>
  <c r="C2643" i="16" s="1"/>
  <c r="I2499" i="16"/>
  <c r="E2499" i="16" s="1"/>
  <c r="C2499" i="16" s="1"/>
  <c r="I2356" i="16"/>
  <c r="E2356" i="16" s="1"/>
  <c r="C2356" i="16" s="1"/>
  <c r="I2211" i="16"/>
  <c r="E2211" i="16" s="1"/>
  <c r="C2211" i="16" s="1"/>
  <c r="I3773" i="16"/>
  <c r="E3773" i="16" s="1"/>
  <c r="C3773" i="16" s="1"/>
  <c r="I3734" i="16"/>
  <c r="E3734" i="16" s="1"/>
  <c r="C3734" i="16" s="1"/>
  <c r="I3591" i="16"/>
  <c r="E3591" i="16" s="1"/>
  <c r="C3591" i="16" s="1"/>
  <c r="I3446" i="16"/>
  <c r="E3446" i="16" s="1"/>
  <c r="C3446" i="16" s="1"/>
  <c r="I3302" i="16"/>
  <c r="E3302" i="16" s="1"/>
  <c r="C3302" i="16" s="1"/>
  <c r="I3158" i="16"/>
  <c r="E3158" i="16" s="1"/>
  <c r="C3158" i="16" s="1"/>
  <c r="I3015" i="16"/>
  <c r="E3015" i="16" s="1"/>
  <c r="C3015" i="16" s="1"/>
  <c r="I2870" i="16"/>
  <c r="E2870" i="16" s="1"/>
  <c r="C2870" i="16" s="1"/>
  <c r="I2702" i="16"/>
  <c r="E2702" i="16" s="1"/>
  <c r="C2702" i="16" s="1"/>
  <c r="I2558" i="16"/>
  <c r="E2558" i="16" s="1"/>
  <c r="C2558" i="16" s="1"/>
  <c r="I2414" i="16"/>
  <c r="E2414" i="16" s="1"/>
  <c r="C2414" i="16" s="1"/>
  <c r="I2270" i="16"/>
  <c r="E2270" i="16" s="1"/>
  <c r="C2270" i="16" s="1"/>
  <c r="I2114" i="16"/>
  <c r="E2114" i="16" s="1"/>
  <c r="C2114" i="16" s="1"/>
  <c r="I3769" i="16"/>
  <c r="E3769" i="16" s="1"/>
  <c r="C3769" i="16" s="1"/>
  <c r="I3626" i="16"/>
  <c r="E3626" i="16" s="1"/>
  <c r="C3626" i="16" s="1"/>
  <c r="I3481" i="16"/>
  <c r="E3481" i="16" s="1"/>
  <c r="C3481" i="16" s="1"/>
  <c r="I3337" i="16"/>
  <c r="E3337" i="16" s="1"/>
  <c r="C3337" i="16" s="1"/>
  <c r="I3193" i="16"/>
  <c r="E3193" i="16" s="1"/>
  <c r="C3193" i="16" s="1"/>
  <c r="I3050" i="16"/>
  <c r="E3050" i="16" s="1"/>
  <c r="C3050" i="16" s="1"/>
  <c r="I2905" i="16"/>
  <c r="E2905" i="16" s="1"/>
  <c r="C2905" i="16" s="1"/>
  <c r="I2761" i="16"/>
  <c r="E2761" i="16" s="1"/>
  <c r="C2761" i="16" s="1"/>
  <c r="I2617" i="16"/>
  <c r="E2617" i="16" s="1"/>
  <c r="C2617" i="16" s="1"/>
  <c r="I2473" i="16"/>
  <c r="E2473" i="16" s="1"/>
  <c r="C2473" i="16" s="1"/>
  <c r="I2318" i="16"/>
  <c r="E2318" i="16" s="1"/>
  <c r="C2318" i="16" s="1"/>
  <c r="I2174" i="16"/>
  <c r="E2174" i="16" s="1"/>
  <c r="C2174" i="16" s="1"/>
  <c r="I2052" i="16"/>
  <c r="E2052" i="16" s="1"/>
  <c r="C2052" i="16" s="1"/>
  <c r="I1908" i="16"/>
  <c r="E1908" i="16" s="1"/>
  <c r="C1908" i="16" s="1"/>
  <c r="I1764" i="16"/>
  <c r="E1764" i="16" s="1"/>
  <c r="C1764" i="16" s="1"/>
  <c r="I1620" i="16"/>
  <c r="E1620" i="16" s="1"/>
  <c r="C1620" i="16" s="1"/>
  <c r="I1477" i="16"/>
  <c r="E1477" i="16" s="1"/>
  <c r="C1477" i="16" s="1"/>
  <c r="I1332" i="16"/>
  <c r="E1332" i="16" s="1"/>
  <c r="C1332" i="16" s="1"/>
  <c r="I1188" i="16"/>
  <c r="E1188" i="16" s="1"/>
  <c r="C1188" i="16" s="1"/>
  <c r="I3844" i="16"/>
  <c r="E3844" i="16" s="1"/>
  <c r="C3844" i="16" s="1"/>
  <c r="I3709" i="16"/>
  <c r="E3709" i="16" s="1"/>
  <c r="C3709" i="16" s="1"/>
  <c r="I3564" i="16"/>
  <c r="E3564" i="16" s="1"/>
  <c r="C3564" i="16" s="1"/>
  <c r="I3420" i="16"/>
  <c r="E3420" i="16" s="1"/>
  <c r="C3420" i="16" s="1"/>
  <c r="I3276" i="16"/>
  <c r="E3276" i="16" s="1"/>
  <c r="C3276" i="16" s="1"/>
  <c r="I3132" i="16"/>
  <c r="E3132" i="16" s="1"/>
  <c r="C3132" i="16" s="1"/>
  <c r="I2989" i="16"/>
  <c r="E2989" i="16" s="1"/>
  <c r="C2989" i="16" s="1"/>
  <c r="I2845" i="16"/>
  <c r="E2845" i="16" s="1"/>
  <c r="C2845" i="16" s="1"/>
  <c r="I2700" i="16"/>
  <c r="E2700" i="16" s="1"/>
  <c r="C2700" i="16" s="1"/>
  <c r="I2544" i="16"/>
  <c r="E2544" i="16" s="1"/>
  <c r="C2544" i="16" s="1"/>
  <c r="I2401" i="16"/>
  <c r="E2401" i="16" s="1"/>
  <c r="C2401" i="16" s="1"/>
  <c r="I2255" i="16"/>
  <c r="E2255" i="16" s="1"/>
  <c r="C2255" i="16" s="1"/>
  <c r="I2113" i="16"/>
  <c r="E2113" i="16" s="1"/>
  <c r="C2113" i="16" s="1"/>
  <c r="I3767" i="16"/>
  <c r="E3767" i="16" s="1"/>
  <c r="C3767" i="16" s="1"/>
  <c r="I3624" i="16"/>
  <c r="E3624" i="16" s="1"/>
  <c r="C3624" i="16" s="1"/>
  <c r="I3480" i="16"/>
  <c r="E3480" i="16" s="1"/>
  <c r="C3480" i="16" s="1"/>
  <c r="I3335" i="16"/>
  <c r="E3335" i="16" s="1"/>
  <c r="C3335" i="16" s="1"/>
  <c r="I3192" i="16"/>
  <c r="E3192" i="16" s="1"/>
  <c r="C3192" i="16" s="1"/>
  <c r="I3048" i="16"/>
  <c r="E3048" i="16" s="1"/>
  <c r="C3048" i="16" s="1"/>
  <c r="I2904" i="16"/>
  <c r="E2904" i="16" s="1"/>
  <c r="C2904" i="16" s="1"/>
  <c r="I2759" i="16"/>
  <c r="E2759" i="16" s="1"/>
  <c r="C2759" i="16" s="1"/>
  <c r="I2615" i="16"/>
  <c r="E2615" i="16" s="1"/>
  <c r="C2615" i="16" s="1"/>
  <c r="I2471" i="16"/>
  <c r="E2471" i="16" s="1"/>
  <c r="C2471" i="16" s="1"/>
  <c r="I2327" i="16"/>
  <c r="E2327" i="16" s="1"/>
  <c r="C2327" i="16" s="1"/>
  <c r="I2183" i="16"/>
  <c r="E2183" i="16" s="1"/>
  <c r="C2183" i="16" s="1"/>
  <c r="I3814" i="16"/>
  <c r="E3814" i="16" s="1"/>
  <c r="C3814" i="16" s="1"/>
  <c r="I3670" i="16"/>
  <c r="E3670" i="16" s="1"/>
  <c r="C3670" i="16" s="1"/>
  <c r="I3526" i="16"/>
  <c r="E3526" i="16" s="1"/>
  <c r="C3526" i="16" s="1"/>
  <c r="I3382" i="16"/>
  <c r="E3382" i="16" s="1"/>
  <c r="C3382" i="16" s="1"/>
  <c r="I3237" i="16"/>
  <c r="E3237" i="16" s="1"/>
  <c r="C3237" i="16" s="1"/>
  <c r="I3093" i="16"/>
  <c r="E3093" i="16" s="1"/>
  <c r="C3093" i="16" s="1"/>
  <c r="I2950" i="16"/>
  <c r="E2950" i="16" s="1"/>
  <c r="C2950" i="16" s="1"/>
  <c r="I2805" i="16"/>
  <c r="E2805" i="16" s="1"/>
  <c r="C2805" i="16" s="1"/>
  <c r="I2650" i="16"/>
  <c r="E2650" i="16" s="1"/>
  <c r="C2650" i="16" s="1"/>
  <c r="I2506" i="16"/>
  <c r="E2506" i="16" s="1"/>
  <c r="C2506" i="16" s="1"/>
  <c r="I2362" i="16"/>
  <c r="E2362" i="16" s="1"/>
  <c r="C2362" i="16" s="1"/>
  <c r="I2218" i="16"/>
  <c r="E2218" i="16" s="1"/>
  <c r="C2218" i="16" s="1"/>
  <c r="I3558" i="16"/>
  <c r="E3558" i="16" s="1"/>
  <c r="C3558" i="16" s="1"/>
  <c r="I3741" i="16"/>
  <c r="E3741" i="16" s="1"/>
  <c r="C3741" i="16" s="1"/>
  <c r="I3597" i="16"/>
  <c r="E3597" i="16" s="1"/>
  <c r="C3597" i="16" s="1"/>
  <c r="I3452" i="16"/>
  <c r="E3452" i="16" s="1"/>
  <c r="C3452" i="16" s="1"/>
  <c r="I3309" i="16"/>
  <c r="E3309" i="16" s="1"/>
  <c r="C3309" i="16" s="1"/>
  <c r="I3165" i="16"/>
  <c r="E3165" i="16" s="1"/>
  <c r="C3165" i="16" s="1"/>
  <c r="I3021" i="16"/>
  <c r="E3021" i="16" s="1"/>
  <c r="C3021" i="16" s="1"/>
  <c r="I2877" i="16"/>
  <c r="E2877" i="16" s="1"/>
  <c r="C2877" i="16" s="1"/>
  <c r="I2733" i="16"/>
  <c r="E2733" i="16" s="1"/>
  <c r="C2733" i="16" s="1"/>
  <c r="I2589" i="16"/>
  <c r="E2589" i="16" s="1"/>
  <c r="C2589" i="16" s="1"/>
  <c r="I2433" i="16"/>
  <c r="E2433" i="16" s="1"/>
  <c r="C2433" i="16" s="1"/>
  <c r="I2288" i="16"/>
  <c r="E2288" i="16" s="1"/>
  <c r="C2288" i="16" s="1"/>
  <c r="I2144" i="16"/>
  <c r="E2144" i="16" s="1"/>
  <c r="C2144" i="16" s="1"/>
  <c r="I3836" i="16"/>
  <c r="E3836" i="16" s="1"/>
  <c r="C3836" i="16" s="1"/>
  <c r="I3693" i="16"/>
  <c r="E3693" i="16" s="1"/>
  <c r="C3693" i="16" s="1"/>
  <c r="I3548" i="16"/>
  <c r="E3548" i="16" s="1"/>
  <c r="C3548" i="16" s="1"/>
  <c r="I3391" i="16"/>
  <c r="E3391" i="16" s="1"/>
  <c r="C3391" i="16" s="1"/>
  <c r="I3248" i="16"/>
  <c r="E3248" i="16" s="1"/>
  <c r="C3248" i="16" s="1"/>
  <c r="I3104" i="16"/>
  <c r="E3104" i="16" s="1"/>
  <c r="C3104" i="16" s="1"/>
  <c r="I2960" i="16"/>
  <c r="E2960" i="16" s="1"/>
  <c r="C2960" i="16" s="1"/>
  <c r="I2816" i="16"/>
  <c r="E2816" i="16" s="1"/>
  <c r="C2816" i="16" s="1"/>
  <c r="I2672" i="16"/>
  <c r="E2672" i="16" s="1"/>
  <c r="C2672" i="16" s="1"/>
  <c r="I2529" i="16"/>
  <c r="E2529" i="16" s="1"/>
  <c r="C2529" i="16" s="1"/>
  <c r="I2384" i="16"/>
  <c r="E2384" i="16" s="1"/>
  <c r="C2384" i="16" s="1"/>
  <c r="I2239" i="16"/>
  <c r="E2239" i="16" s="1"/>
  <c r="C2239" i="16" s="1"/>
  <c r="I2095" i="16"/>
  <c r="E2095" i="16" s="1"/>
  <c r="C2095" i="16" s="1"/>
  <c r="I3739" i="16"/>
  <c r="E3739" i="16" s="1"/>
  <c r="C3739" i="16" s="1"/>
  <c r="I3596" i="16"/>
  <c r="E3596" i="16" s="1"/>
  <c r="C3596" i="16" s="1"/>
  <c r="I3451" i="16"/>
  <c r="E3451" i="16" s="1"/>
  <c r="C3451" i="16" s="1"/>
  <c r="I3307" i="16"/>
  <c r="E3307" i="16" s="1"/>
  <c r="C3307" i="16" s="1"/>
  <c r="I3163" i="16"/>
  <c r="E3163" i="16" s="1"/>
  <c r="C3163" i="16" s="1"/>
  <c r="I3019" i="16"/>
  <c r="E3019" i="16" s="1"/>
  <c r="C3019" i="16" s="1"/>
  <c r="I2874" i="16"/>
  <c r="E2874" i="16" s="1"/>
  <c r="C2874" i="16" s="1"/>
  <c r="I2731" i="16"/>
  <c r="E2731" i="16" s="1"/>
  <c r="C2731" i="16" s="1"/>
  <c r="I2586" i="16"/>
  <c r="E2586" i="16" s="1"/>
  <c r="C2586" i="16" s="1"/>
  <c r="I2443" i="16"/>
  <c r="E2443" i="16" s="1"/>
  <c r="C2443" i="16" s="1"/>
  <c r="I2299" i="16"/>
  <c r="E2299" i="16" s="1"/>
  <c r="C2299" i="16" s="1"/>
  <c r="I2156" i="16"/>
  <c r="E2156" i="16" s="1"/>
  <c r="C2156" i="16" s="1"/>
  <c r="I3499" i="16"/>
  <c r="E3499" i="16" s="1"/>
  <c r="C3499" i="16" s="1"/>
  <c r="I3342" i="16"/>
  <c r="E3342" i="16" s="1"/>
  <c r="C3342" i="16" s="1"/>
  <c r="I3185" i="16"/>
  <c r="E3185" i="16" s="1"/>
  <c r="C3185" i="16" s="1"/>
  <c r="I3043" i="16"/>
  <c r="E3043" i="16" s="1"/>
  <c r="C3043" i="16" s="1"/>
  <c r="I2897" i="16"/>
  <c r="E2897" i="16" s="1"/>
  <c r="C2897" i="16" s="1"/>
  <c r="I2754" i="16"/>
  <c r="E2754" i="16" s="1"/>
  <c r="C2754" i="16" s="1"/>
  <c r="I2610" i="16"/>
  <c r="E2610" i="16" s="1"/>
  <c r="C2610" i="16" s="1"/>
  <c r="I2466" i="16"/>
  <c r="E2466" i="16" s="1"/>
  <c r="C2466" i="16" s="1"/>
  <c r="I2310" i="16"/>
  <c r="E2310" i="16" s="1"/>
  <c r="C2310" i="16" s="1"/>
  <c r="I2166" i="16"/>
  <c r="E2166" i="16" s="1"/>
  <c r="C2166" i="16" s="1"/>
  <c r="I2022" i="16"/>
  <c r="E2022" i="16" s="1"/>
  <c r="C2022" i="16" s="1"/>
  <c r="I1877" i="16"/>
  <c r="E1877" i="16" s="1"/>
  <c r="C1877" i="16" s="1"/>
  <c r="I3497" i="16"/>
  <c r="E3497" i="16" s="1"/>
  <c r="C3497" i="16" s="1"/>
  <c r="I3353" i="16"/>
  <c r="E3353" i="16" s="1"/>
  <c r="C3353" i="16" s="1"/>
  <c r="I3209" i="16"/>
  <c r="E3209" i="16" s="1"/>
  <c r="C3209" i="16" s="1"/>
  <c r="I3065" i="16"/>
  <c r="E3065" i="16" s="1"/>
  <c r="C3065" i="16" s="1"/>
  <c r="I2922" i="16"/>
  <c r="E2922" i="16" s="1"/>
  <c r="C2922" i="16" s="1"/>
  <c r="I2777" i="16"/>
  <c r="E2777" i="16" s="1"/>
  <c r="C2777" i="16" s="1"/>
  <c r="I2634" i="16"/>
  <c r="E2634" i="16" s="1"/>
  <c r="C2634" i="16" s="1"/>
  <c r="I2489" i="16"/>
  <c r="E2489" i="16" s="1"/>
  <c r="C2489" i="16" s="1"/>
  <c r="I2345" i="16"/>
  <c r="E2345" i="16" s="1"/>
  <c r="C2345" i="16" s="1"/>
  <c r="I2201" i="16"/>
  <c r="E2201" i="16" s="1"/>
  <c r="C2201" i="16" s="1"/>
  <c r="I2057" i="16"/>
  <c r="E2057" i="16" s="1"/>
  <c r="C2057" i="16" s="1"/>
  <c r="I1913" i="16"/>
  <c r="E1913" i="16" s="1"/>
  <c r="C1913" i="16" s="1"/>
  <c r="I3688" i="16"/>
  <c r="E3688" i="16" s="1"/>
  <c r="C3688" i="16" s="1"/>
  <c r="I3712" i="16"/>
  <c r="E3712" i="16" s="1"/>
  <c r="C3712" i="16" s="1"/>
  <c r="I3568" i="16"/>
  <c r="E3568" i="16" s="1"/>
  <c r="C3568" i="16" s="1"/>
  <c r="I3424" i="16"/>
  <c r="E3424" i="16" s="1"/>
  <c r="C3424" i="16" s="1"/>
  <c r="I3280" i="16"/>
  <c r="E3280" i="16" s="1"/>
  <c r="C3280" i="16" s="1"/>
  <c r="I3136" i="16"/>
  <c r="E3136" i="16" s="1"/>
  <c r="C3136" i="16" s="1"/>
  <c r="I2991" i="16"/>
  <c r="E2991" i="16" s="1"/>
  <c r="C2991" i="16" s="1"/>
  <c r="I2848" i="16"/>
  <c r="E2848" i="16" s="1"/>
  <c r="C2848" i="16" s="1"/>
  <c r="I2704" i="16"/>
  <c r="E2704" i="16" s="1"/>
  <c r="C2704" i="16" s="1"/>
  <c r="I2561" i="16"/>
  <c r="E2561" i="16" s="1"/>
  <c r="C2561" i="16" s="1"/>
  <c r="I2416" i="16"/>
  <c r="E2416" i="16" s="1"/>
  <c r="C2416" i="16" s="1"/>
  <c r="I2261" i="16"/>
  <c r="E2261" i="16" s="1"/>
  <c r="C2261" i="16" s="1"/>
  <c r="I2116" i="16"/>
  <c r="E2116" i="16" s="1"/>
  <c r="C2116" i="16" s="1"/>
  <c r="I3795" i="16"/>
  <c r="E3795" i="16" s="1"/>
  <c r="C3795" i="16" s="1"/>
  <c r="I3651" i="16"/>
  <c r="E3651" i="16" s="1"/>
  <c r="C3651" i="16" s="1"/>
  <c r="I3494" i="16"/>
  <c r="E3494" i="16" s="1"/>
  <c r="C3494" i="16" s="1"/>
  <c r="I3350" i="16"/>
  <c r="E3350" i="16" s="1"/>
  <c r="C3350" i="16" s="1"/>
  <c r="I3207" i="16"/>
  <c r="E3207" i="16" s="1"/>
  <c r="C3207" i="16" s="1"/>
  <c r="I3062" i="16"/>
  <c r="E3062" i="16" s="1"/>
  <c r="C3062" i="16" s="1"/>
  <c r="I2920" i="16"/>
  <c r="E2920" i="16" s="1"/>
  <c r="C2920" i="16" s="1"/>
  <c r="I2774" i="16"/>
  <c r="E2774" i="16" s="1"/>
  <c r="C2774" i="16" s="1"/>
  <c r="I2631" i="16"/>
  <c r="E2631" i="16" s="1"/>
  <c r="C2631" i="16" s="1"/>
  <c r="I2487" i="16"/>
  <c r="E2487" i="16" s="1"/>
  <c r="C2487" i="16" s="1"/>
  <c r="I2343" i="16"/>
  <c r="E2343" i="16" s="1"/>
  <c r="C2343" i="16" s="1"/>
  <c r="I2200" i="16"/>
  <c r="E2200" i="16" s="1"/>
  <c r="C2200" i="16" s="1"/>
  <c r="I3641" i="16"/>
  <c r="E3641" i="16" s="1"/>
  <c r="C3641" i="16" s="1"/>
  <c r="I3722" i="16"/>
  <c r="E3722" i="16" s="1"/>
  <c r="C3722" i="16" s="1"/>
  <c r="I3578" i="16"/>
  <c r="E3578" i="16" s="1"/>
  <c r="C3578" i="16" s="1"/>
  <c r="I3434" i="16"/>
  <c r="E3434" i="16" s="1"/>
  <c r="C3434" i="16" s="1"/>
  <c r="I3290" i="16"/>
  <c r="E3290" i="16" s="1"/>
  <c r="C3290" i="16" s="1"/>
  <c r="I3146" i="16"/>
  <c r="E3146" i="16" s="1"/>
  <c r="C3146" i="16" s="1"/>
  <c r="I3003" i="16"/>
  <c r="E3003" i="16" s="1"/>
  <c r="C3003" i="16" s="1"/>
  <c r="I2859" i="16"/>
  <c r="E2859" i="16" s="1"/>
  <c r="C2859" i="16" s="1"/>
  <c r="I2690" i="16"/>
  <c r="E2690" i="16" s="1"/>
  <c r="C2690" i="16" s="1"/>
  <c r="I2546" i="16"/>
  <c r="E2546" i="16" s="1"/>
  <c r="C2546" i="16" s="1"/>
  <c r="I2403" i="16"/>
  <c r="E2403" i="16" s="1"/>
  <c r="C2403" i="16" s="1"/>
  <c r="I2258" i="16"/>
  <c r="E2258" i="16" s="1"/>
  <c r="C2258" i="16" s="1"/>
  <c r="I3762" i="16"/>
  <c r="E3762" i="16" s="1"/>
  <c r="C3762" i="16" s="1"/>
  <c r="I3757" i="16"/>
  <c r="E3757" i="16" s="1"/>
  <c r="C3757" i="16" s="1"/>
  <c r="I3613" i="16"/>
  <c r="E3613" i="16" s="1"/>
  <c r="C3613" i="16" s="1"/>
  <c r="I3468" i="16"/>
  <c r="E3468" i="16" s="1"/>
  <c r="C3468" i="16" s="1"/>
  <c r="I3324" i="16"/>
  <c r="E3324" i="16" s="1"/>
  <c r="C3324" i="16" s="1"/>
  <c r="I3181" i="16"/>
  <c r="E3181" i="16" s="1"/>
  <c r="C3181" i="16" s="1"/>
  <c r="I3037" i="16"/>
  <c r="E3037" i="16" s="1"/>
  <c r="C3037" i="16" s="1"/>
  <c r="I2893" i="16"/>
  <c r="E2893" i="16" s="1"/>
  <c r="C2893" i="16" s="1"/>
  <c r="I2749" i="16"/>
  <c r="E2749" i="16" s="1"/>
  <c r="C2749" i="16" s="1"/>
  <c r="I2605" i="16"/>
  <c r="E2605" i="16" s="1"/>
  <c r="C2605" i="16" s="1"/>
  <c r="I2460" i="16"/>
  <c r="E2460" i="16" s="1"/>
  <c r="C2460" i="16" s="1"/>
  <c r="I2305" i="16"/>
  <c r="E2305" i="16" s="1"/>
  <c r="C2305" i="16" s="1"/>
  <c r="I2160" i="16"/>
  <c r="E2160" i="16" s="1"/>
  <c r="C2160" i="16" s="1"/>
  <c r="I2039" i="16"/>
  <c r="E2039" i="16" s="1"/>
  <c r="C2039" i="16" s="1"/>
  <c r="I1897" i="16"/>
  <c r="E1897" i="16" s="1"/>
  <c r="C1897" i="16" s="1"/>
  <c r="I1752" i="16"/>
  <c r="E1752" i="16" s="1"/>
  <c r="C1752" i="16" s="1"/>
  <c r="I1608" i="16"/>
  <c r="E1608" i="16" s="1"/>
  <c r="C1608" i="16" s="1"/>
  <c r="I1465" i="16"/>
  <c r="E1465" i="16" s="1"/>
  <c r="C1465" i="16" s="1"/>
  <c r="I1321" i="16"/>
  <c r="E1321" i="16" s="1"/>
  <c r="C1321" i="16" s="1"/>
  <c r="I1176" i="16"/>
  <c r="E1176" i="16" s="1"/>
  <c r="C1176" i="16" s="1"/>
  <c r="I2051" i="16"/>
  <c r="E2051" i="16" s="1"/>
  <c r="C2051" i="16" s="1"/>
  <c r="I1906" i="16"/>
  <c r="E1906" i="16" s="1"/>
  <c r="C1906" i="16" s="1"/>
  <c r="I1762" i="16"/>
  <c r="E1762" i="16" s="1"/>
  <c r="C1762" i="16" s="1"/>
  <c r="I1618" i="16"/>
  <c r="E1618" i="16" s="1"/>
  <c r="C1618" i="16" s="1"/>
  <c r="I1475" i="16"/>
  <c r="E1475" i="16" s="1"/>
  <c r="C1475" i="16" s="1"/>
  <c r="I1331" i="16"/>
  <c r="E1331" i="16" s="1"/>
  <c r="C1331" i="16" s="1"/>
  <c r="I3840" i="16"/>
  <c r="E3840" i="16" s="1"/>
  <c r="C3840" i="16" s="1"/>
  <c r="I3696" i="16"/>
  <c r="E3696" i="16" s="1"/>
  <c r="C3696" i="16" s="1"/>
  <c r="I3552" i="16"/>
  <c r="E3552" i="16" s="1"/>
  <c r="C3552" i="16" s="1"/>
  <c r="I3409" i="16"/>
  <c r="E3409" i="16" s="1"/>
  <c r="C3409" i="16" s="1"/>
  <c r="I3265" i="16"/>
  <c r="E3265" i="16" s="1"/>
  <c r="C3265" i="16" s="1"/>
  <c r="I3120" i="16"/>
  <c r="E3120" i="16" s="1"/>
  <c r="C3120" i="16" s="1"/>
  <c r="I2975" i="16"/>
  <c r="E2975" i="16" s="1"/>
  <c r="C2975" i="16" s="1"/>
  <c r="I2833" i="16"/>
  <c r="E2833" i="16" s="1"/>
  <c r="C2833" i="16" s="1"/>
  <c r="I2688" i="16"/>
  <c r="E2688" i="16" s="1"/>
  <c r="C2688" i="16" s="1"/>
  <c r="I2533" i="16"/>
  <c r="E2533" i="16" s="1"/>
  <c r="C2533" i="16" s="1"/>
  <c r="I2388" i="16"/>
  <c r="E2388" i="16" s="1"/>
  <c r="C2388" i="16" s="1"/>
  <c r="I2244" i="16"/>
  <c r="E2244" i="16" s="1"/>
  <c r="C2244" i="16" s="1"/>
  <c r="I3727" i="16"/>
  <c r="E3727" i="16" s="1"/>
  <c r="C3727" i="16" s="1"/>
  <c r="I3755" i="16"/>
  <c r="E3755" i="16" s="1"/>
  <c r="C3755" i="16" s="1"/>
  <c r="I3612" i="16"/>
  <c r="E3612" i="16" s="1"/>
  <c r="C3612" i="16" s="1"/>
  <c r="I3467" i="16"/>
  <c r="E3467" i="16" s="1"/>
  <c r="C3467" i="16" s="1"/>
  <c r="I3323" i="16"/>
  <c r="E3323" i="16" s="1"/>
  <c r="C3323" i="16" s="1"/>
  <c r="I3178" i="16"/>
  <c r="E3178" i="16" s="1"/>
  <c r="C3178" i="16" s="1"/>
  <c r="I3035" i="16"/>
  <c r="E3035" i="16" s="1"/>
  <c r="C3035" i="16" s="1"/>
  <c r="I2891" i="16"/>
  <c r="E2891" i="16" s="1"/>
  <c r="C2891" i="16" s="1"/>
  <c r="I2747" i="16"/>
  <c r="E2747" i="16" s="1"/>
  <c r="C2747" i="16" s="1"/>
  <c r="I2604" i="16"/>
  <c r="E2604" i="16" s="1"/>
  <c r="C2604" i="16" s="1"/>
  <c r="I2458" i="16"/>
  <c r="E2458" i="16" s="1"/>
  <c r="C2458" i="16" s="1"/>
  <c r="I2314" i="16"/>
  <c r="E2314" i="16" s="1"/>
  <c r="C2314" i="16" s="1"/>
  <c r="I2172" i="16"/>
  <c r="E2172" i="16" s="1"/>
  <c r="C2172" i="16" s="1"/>
  <c r="I3803" i="16"/>
  <c r="E3803" i="16" s="1"/>
  <c r="C3803" i="16" s="1"/>
  <c r="I3657" i="16"/>
  <c r="E3657" i="16" s="1"/>
  <c r="C3657" i="16" s="1"/>
  <c r="I3513" i="16"/>
  <c r="E3513" i="16" s="1"/>
  <c r="C3513" i="16" s="1"/>
  <c r="I3370" i="16"/>
  <c r="E3370" i="16" s="1"/>
  <c r="C3370" i="16" s="1"/>
  <c r="I3226" i="16"/>
  <c r="E3226" i="16" s="1"/>
  <c r="C3226" i="16" s="1"/>
  <c r="I3083" i="16"/>
  <c r="E3083" i="16" s="1"/>
  <c r="C3083" i="16" s="1"/>
  <c r="I2939" i="16"/>
  <c r="E2939" i="16" s="1"/>
  <c r="C2939" i="16" s="1"/>
  <c r="I2794" i="16"/>
  <c r="E2794" i="16" s="1"/>
  <c r="C2794" i="16" s="1"/>
  <c r="I2638" i="16"/>
  <c r="E2638" i="16" s="1"/>
  <c r="C2638" i="16" s="1"/>
  <c r="I2493" i="16"/>
  <c r="E2493" i="16" s="1"/>
  <c r="C2493" i="16" s="1"/>
  <c r="I2349" i="16"/>
  <c r="E2349" i="16" s="1"/>
  <c r="C2349" i="16" s="1"/>
  <c r="I2206" i="16"/>
  <c r="E2206" i="16" s="1"/>
  <c r="C2206" i="16" s="1"/>
  <c r="I3761" i="16"/>
  <c r="E3761" i="16" s="1"/>
  <c r="C3761" i="16" s="1"/>
  <c r="I3730" i="16"/>
  <c r="E3730" i="16" s="1"/>
  <c r="C3730" i="16" s="1"/>
  <c r="I3585" i="16"/>
  <c r="E3585" i="16" s="1"/>
  <c r="C3585" i="16" s="1"/>
  <c r="I3441" i="16"/>
  <c r="E3441" i="16" s="1"/>
  <c r="C3441" i="16" s="1"/>
  <c r="I3297" i="16"/>
  <c r="E3297" i="16" s="1"/>
  <c r="C3297" i="16" s="1"/>
  <c r="I3153" i="16"/>
  <c r="E3153" i="16" s="1"/>
  <c r="C3153" i="16" s="1"/>
  <c r="I3009" i="16"/>
  <c r="E3009" i="16" s="1"/>
  <c r="C3009" i="16" s="1"/>
  <c r="I2865" i="16"/>
  <c r="E2865" i="16" s="1"/>
  <c r="C2865" i="16" s="1"/>
  <c r="I2721" i="16"/>
  <c r="E2721" i="16" s="1"/>
  <c r="C2721" i="16" s="1"/>
  <c r="I2577" i="16"/>
  <c r="E2577" i="16" s="1"/>
  <c r="C2577" i="16" s="1"/>
  <c r="I2421" i="16"/>
  <c r="E2421" i="16" s="1"/>
  <c r="C2421" i="16" s="1"/>
  <c r="I2278" i="16"/>
  <c r="E2278" i="16" s="1"/>
  <c r="C2278" i="16" s="1"/>
  <c r="I2134" i="16"/>
  <c r="E2134" i="16" s="1"/>
  <c r="C2134" i="16" s="1"/>
  <c r="I3824" i="16"/>
  <c r="E3824" i="16" s="1"/>
  <c r="C3824" i="16" s="1"/>
  <c r="I3680" i="16"/>
  <c r="E3680" i="16" s="1"/>
  <c r="C3680" i="16" s="1"/>
  <c r="I3536" i="16"/>
  <c r="E3536" i="16" s="1"/>
  <c r="C3536" i="16" s="1"/>
  <c r="I3380" i="16"/>
  <c r="E3380" i="16" s="1"/>
  <c r="C3380" i="16" s="1"/>
  <c r="I3236" i="16"/>
  <c r="E3236" i="16" s="1"/>
  <c r="C3236" i="16" s="1"/>
  <c r="I3092" i="16"/>
  <c r="E3092" i="16" s="1"/>
  <c r="C3092" i="16" s="1"/>
  <c r="I2947" i="16"/>
  <c r="E2947" i="16" s="1"/>
  <c r="C2947" i="16" s="1"/>
  <c r="I2804" i="16"/>
  <c r="E2804" i="16" s="1"/>
  <c r="C2804" i="16" s="1"/>
  <c r="I2660" i="16"/>
  <c r="E2660" i="16" s="1"/>
  <c r="C2660" i="16" s="1"/>
  <c r="I2516" i="16"/>
  <c r="E2516" i="16" s="1"/>
  <c r="C2516" i="16" s="1"/>
  <c r="I2373" i="16"/>
  <c r="E2373" i="16" s="1"/>
  <c r="C2373" i="16" s="1"/>
  <c r="I2228" i="16"/>
  <c r="E2228" i="16" s="1"/>
  <c r="C2228" i="16" s="1"/>
  <c r="I2084" i="16"/>
  <c r="E2084" i="16" s="1"/>
  <c r="C2084" i="16" s="1"/>
  <c r="I3726" i="16"/>
  <c r="E3726" i="16" s="1"/>
  <c r="C3726" i="16" s="1"/>
  <c r="I3583" i="16"/>
  <c r="E3583" i="16" s="1"/>
  <c r="C3583" i="16" s="1"/>
  <c r="I3439" i="16"/>
  <c r="E3439" i="16" s="1"/>
  <c r="C3439" i="16" s="1"/>
  <c r="I3296" i="16"/>
  <c r="E3296" i="16" s="1"/>
  <c r="C3296" i="16" s="1"/>
  <c r="I3152" i="16"/>
  <c r="E3152" i="16" s="1"/>
  <c r="C3152" i="16" s="1"/>
  <c r="I3008" i="16"/>
  <c r="E3008" i="16" s="1"/>
  <c r="C3008" i="16" s="1"/>
  <c r="I2864" i="16"/>
  <c r="E2864" i="16" s="1"/>
  <c r="C2864" i="16" s="1"/>
  <c r="I2718" i="16"/>
  <c r="E2718" i="16" s="1"/>
  <c r="C2718" i="16" s="1"/>
  <c r="I2575" i="16"/>
  <c r="E2575" i="16" s="1"/>
  <c r="C2575" i="16" s="1"/>
  <c r="I2431" i="16"/>
  <c r="E2431" i="16" s="1"/>
  <c r="C2431" i="16" s="1"/>
  <c r="I2287" i="16"/>
  <c r="E2287" i="16" s="1"/>
  <c r="C2287" i="16" s="1"/>
  <c r="I2143" i="16"/>
  <c r="E2143" i="16" s="1"/>
  <c r="C2143" i="16" s="1"/>
  <c r="I3486" i="16"/>
  <c r="E3486" i="16" s="1"/>
  <c r="C3486" i="16" s="1"/>
  <c r="I3331" i="16"/>
  <c r="E3331" i="16" s="1"/>
  <c r="C3331" i="16" s="1"/>
  <c r="I3175" i="16"/>
  <c r="E3175" i="16" s="1"/>
  <c r="C3175" i="16" s="1"/>
  <c r="I3030" i="16"/>
  <c r="E3030" i="16" s="1"/>
  <c r="C3030" i="16" s="1"/>
  <c r="I2886" i="16"/>
  <c r="E2886" i="16" s="1"/>
  <c r="C2886" i="16" s="1"/>
  <c r="I2742" i="16"/>
  <c r="E2742" i="16" s="1"/>
  <c r="C2742" i="16" s="1"/>
  <c r="I2599" i="16"/>
  <c r="E2599" i="16" s="1"/>
  <c r="C2599" i="16" s="1"/>
  <c r="I2454" i="16"/>
  <c r="E2454" i="16" s="1"/>
  <c r="C2454" i="16" s="1"/>
  <c r="I2298" i="16"/>
  <c r="E2298" i="16" s="1"/>
  <c r="C2298" i="16" s="1"/>
  <c r="I2154" i="16"/>
  <c r="E2154" i="16" s="1"/>
  <c r="C2154" i="16" s="1"/>
  <c r="I2010" i="16"/>
  <c r="E2010" i="16" s="1"/>
  <c r="C2010" i="16" s="1"/>
  <c r="I1865" i="16"/>
  <c r="E1865" i="16" s="1"/>
  <c r="C1865" i="16" s="1"/>
  <c r="I3485" i="16"/>
  <c r="E3485" i="16" s="1"/>
  <c r="C3485" i="16" s="1"/>
  <c r="I3341" i="16"/>
  <c r="E3341" i="16" s="1"/>
  <c r="C3341" i="16" s="1"/>
  <c r="I3197" i="16"/>
  <c r="E3197" i="16" s="1"/>
  <c r="C3197" i="16" s="1"/>
  <c r="I3052" i="16"/>
  <c r="E3052" i="16" s="1"/>
  <c r="C3052" i="16" s="1"/>
  <c r="I2910" i="16"/>
  <c r="E2910" i="16" s="1"/>
  <c r="C2910" i="16" s="1"/>
  <c r="I2766" i="16"/>
  <c r="E2766" i="16" s="1"/>
  <c r="C2766" i="16" s="1"/>
  <c r="I2621" i="16"/>
  <c r="E2621" i="16" s="1"/>
  <c r="C2621" i="16" s="1"/>
  <c r="I2477" i="16"/>
  <c r="E2477" i="16" s="1"/>
  <c r="C2477" i="16" s="1"/>
  <c r="I2333" i="16"/>
  <c r="E2333" i="16" s="1"/>
  <c r="C2333" i="16" s="1"/>
  <c r="I2190" i="16"/>
  <c r="E2190" i="16" s="1"/>
  <c r="C2190" i="16" s="1"/>
  <c r="I2046" i="16"/>
  <c r="E2046" i="16" s="1"/>
  <c r="C2046" i="16" s="1"/>
  <c r="I1900" i="16"/>
  <c r="E1900" i="16" s="1"/>
  <c r="C1900" i="16" s="1"/>
  <c r="I3569" i="16"/>
  <c r="E3569" i="16" s="1"/>
  <c r="C3569" i="16" s="1"/>
  <c r="I3700" i="16"/>
  <c r="E3700" i="16" s="1"/>
  <c r="C3700" i="16" s="1"/>
  <c r="I3556" i="16"/>
  <c r="E3556" i="16" s="1"/>
  <c r="C3556" i="16" s="1"/>
  <c r="I3412" i="16"/>
  <c r="E3412" i="16" s="1"/>
  <c r="C3412" i="16" s="1"/>
  <c r="I3268" i="16"/>
  <c r="E3268" i="16" s="1"/>
  <c r="C3268" i="16" s="1"/>
  <c r="I3124" i="16"/>
  <c r="E3124" i="16" s="1"/>
  <c r="C3124" i="16" s="1"/>
  <c r="I2979" i="16"/>
  <c r="E2979" i="16" s="1"/>
  <c r="C2979" i="16" s="1"/>
  <c r="I2837" i="16"/>
  <c r="E2837" i="16" s="1"/>
  <c r="C2837" i="16" s="1"/>
  <c r="I2692" i="16"/>
  <c r="E2692" i="16" s="1"/>
  <c r="C2692" i="16" s="1"/>
  <c r="I2548" i="16"/>
  <c r="E2548" i="16" s="1"/>
  <c r="C2548" i="16" s="1"/>
  <c r="I2405" i="16"/>
  <c r="E2405" i="16" s="1"/>
  <c r="C2405" i="16" s="1"/>
  <c r="I2248" i="16"/>
  <c r="E2248" i="16" s="1"/>
  <c r="C2248" i="16" s="1"/>
  <c r="I2104" i="16"/>
  <c r="E2104" i="16" s="1"/>
  <c r="C2104" i="16" s="1"/>
  <c r="I3783" i="16"/>
  <c r="E3783" i="16" s="1"/>
  <c r="C3783" i="16" s="1"/>
  <c r="I3627" i="16"/>
  <c r="E3627" i="16" s="1"/>
  <c r="C3627" i="16" s="1"/>
  <c r="I3483" i="16"/>
  <c r="E3483" i="16" s="1"/>
  <c r="C3483" i="16" s="1"/>
  <c r="I3340" i="16"/>
  <c r="E3340" i="16" s="1"/>
  <c r="C3340" i="16" s="1"/>
  <c r="I3195" i="16"/>
  <c r="E3195" i="16" s="1"/>
  <c r="C3195" i="16" s="1"/>
  <c r="I3051" i="16"/>
  <c r="E3051" i="16" s="1"/>
  <c r="C3051" i="16" s="1"/>
  <c r="I2907" i="16"/>
  <c r="E2907" i="16" s="1"/>
  <c r="C2907" i="16" s="1"/>
  <c r="I2762" i="16"/>
  <c r="E2762" i="16" s="1"/>
  <c r="C2762" i="16" s="1"/>
  <c r="I2618" i="16"/>
  <c r="E2618" i="16" s="1"/>
  <c r="C2618" i="16" s="1"/>
  <c r="I2476" i="16"/>
  <c r="E2476" i="16" s="1"/>
  <c r="C2476" i="16" s="1"/>
  <c r="I2332" i="16"/>
  <c r="E2332" i="16" s="1"/>
  <c r="C2332" i="16" s="1"/>
  <c r="I2188" i="16"/>
  <c r="E2188" i="16" s="1"/>
  <c r="C2188" i="16" s="1"/>
  <c r="I3521" i="16"/>
  <c r="E3521" i="16" s="1"/>
  <c r="C3521" i="16" s="1"/>
  <c r="I3710" i="16"/>
  <c r="E3710" i="16" s="1"/>
  <c r="C3710" i="16" s="1"/>
  <c r="I3566" i="16"/>
  <c r="E3566" i="16" s="1"/>
  <c r="C3566" i="16" s="1"/>
  <c r="I3422" i="16"/>
  <c r="E3422" i="16" s="1"/>
  <c r="C3422" i="16" s="1"/>
  <c r="I3278" i="16"/>
  <c r="E3278" i="16" s="1"/>
  <c r="C3278" i="16" s="1"/>
  <c r="I3134" i="16"/>
  <c r="E3134" i="16" s="1"/>
  <c r="C3134" i="16" s="1"/>
  <c r="I2990" i="16"/>
  <c r="E2990" i="16" s="1"/>
  <c r="C2990" i="16" s="1"/>
  <c r="I2846" i="16"/>
  <c r="E2846" i="16" s="1"/>
  <c r="C2846" i="16" s="1"/>
  <c r="I2678" i="16"/>
  <c r="E2678" i="16" s="1"/>
  <c r="C2678" i="16" s="1"/>
  <c r="I2534" i="16"/>
  <c r="E2534" i="16" s="1"/>
  <c r="C2534" i="16" s="1"/>
  <c r="I2391" i="16"/>
  <c r="E2391" i="16" s="1"/>
  <c r="C2391" i="16" s="1"/>
  <c r="I2245" i="16"/>
  <c r="E2245" i="16" s="1"/>
  <c r="C2245" i="16" s="1"/>
  <c r="I3619" i="16"/>
  <c r="E3619" i="16" s="1"/>
  <c r="C3619" i="16" s="1"/>
  <c r="I3745" i="16"/>
  <c r="E3745" i="16" s="1"/>
  <c r="C3745" i="16" s="1"/>
  <c r="I3601" i="16"/>
  <c r="E3601" i="16" s="1"/>
  <c r="C3601" i="16" s="1"/>
  <c r="I3457" i="16"/>
  <c r="E3457" i="16" s="1"/>
  <c r="C3457" i="16" s="1"/>
  <c r="I3313" i="16"/>
  <c r="E3313" i="16" s="1"/>
  <c r="C3313" i="16" s="1"/>
  <c r="I3169" i="16"/>
  <c r="E3169" i="16" s="1"/>
  <c r="C3169" i="16" s="1"/>
  <c r="I3025" i="16"/>
  <c r="E3025" i="16" s="1"/>
  <c r="C3025" i="16" s="1"/>
  <c r="I2881" i="16"/>
  <c r="E2881" i="16" s="1"/>
  <c r="C2881" i="16" s="1"/>
  <c r="I2737" i="16"/>
  <c r="E2737" i="16" s="1"/>
  <c r="C2737" i="16" s="1"/>
  <c r="I2593" i="16"/>
  <c r="E2593" i="16" s="1"/>
  <c r="C2593" i="16" s="1"/>
  <c r="I2449" i="16"/>
  <c r="E2449" i="16" s="1"/>
  <c r="C2449" i="16" s="1"/>
  <c r="I2293" i="16"/>
  <c r="E2293" i="16" s="1"/>
  <c r="C2293" i="16" s="1"/>
  <c r="I2148" i="16"/>
  <c r="E2148" i="16" s="1"/>
  <c r="C2148" i="16" s="1"/>
  <c r="I2028" i="16"/>
  <c r="E2028" i="16" s="1"/>
  <c r="C2028" i="16" s="1"/>
  <c r="I1884" i="16"/>
  <c r="E1884" i="16" s="1"/>
  <c r="C1884" i="16" s="1"/>
  <c r="I1740" i="16"/>
  <c r="E1740" i="16" s="1"/>
  <c r="C1740" i="16" s="1"/>
  <c r="I1596" i="16"/>
  <c r="E1596" i="16" s="1"/>
  <c r="C1596" i="16" s="1"/>
  <c r="I1452" i="16"/>
  <c r="E1452" i="16" s="1"/>
  <c r="C1452" i="16" s="1"/>
  <c r="I1308" i="16"/>
  <c r="E1308" i="16" s="1"/>
  <c r="C1308" i="16" s="1"/>
  <c r="I1164" i="16"/>
  <c r="E1164" i="16" s="1"/>
  <c r="C1164" i="16" s="1"/>
  <c r="I3828" i="16"/>
  <c r="E3828" i="16" s="1"/>
  <c r="C3828" i="16" s="1"/>
  <c r="I3684" i="16"/>
  <c r="E3684" i="16" s="1"/>
  <c r="C3684" i="16" s="1"/>
  <c r="I3540" i="16"/>
  <c r="E3540" i="16" s="1"/>
  <c r="C3540" i="16" s="1"/>
  <c r="I3396" i="16"/>
  <c r="E3396" i="16" s="1"/>
  <c r="C3396" i="16" s="1"/>
  <c r="I3252" i="16"/>
  <c r="E3252" i="16" s="1"/>
  <c r="C3252" i="16" s="1"/>
  <c r="I3107" i="16"/>
  <c r="E3107" i="16" s="1"/>
  <c r="C3107" i="16" s="1"/>
  <c r="I2963" i="16"/>
  <c r="E2963" i="16" s="1"/>
  <c r="C2963" i="16" s="1"/>
  <c r="I2820" i="16"/>
  <c r="E2820" i="16" s="1"/>
  <c r="C2820" i="16" s="1"/>
  <c r="I2675" i="16"/>
  <c r="E2675" i="16" s="1"/>
  <c r="C2675" i="16" s="1"/>
  <c r="I2520" i="16"/>
  <c r="E2520" i="16" s="1"/>
  <c r="C2520" i="16" s="1"/>
  <c r="I2376" i="16"/>
  <c r="E2376" i="16" s="1"/>
  <c r="C2376" i="16" s="1"/>
  <c r="I2233" i="16"/>
  <c r="E2233" i="16" s="1"/>
  <c r="C2233" i="16" s="1"/>
  <c r="I3571" i="16"/>
  <c r="E3571" i="16" s="1"/>
  <c r="C3571" i="16" s="1"/>
  <c r="I3742" i="16"/>
  <c r="E3742" i="16" s="1"/>
  <c r="C3742" i="16" s="1"/>
  <c r="I3600" i="16"/>
  <c r="E3600" i="16" s="1"/>
  <c r="C3600" i="16" s="1"/>
  <c r="I3455" i="16"/>
  <c r="E3455" i="16" s="1"/>
  <c r="C3455" i="16" s="1"/>
  <c r="I3311" i="16"/>
  <c r="E3311" i="16" s="1"/>
  <c r="C3311" i="16" s="1"/>
  <c r="I3168" i="16"/>
  <c r="E3168" i="16" s="1"/>
  <c r="C3168" i="16" s="1"/>
  <c r="I3024" i="16"/>
  <c r="E3024" i="16" s="1"/>
  <c r="C3024" i="16" s="1"/>
  <c r="I2879" i="16"/>
  <c r="E2879" i="16" s="1"/>
  <c r="C2879" i="16" s="1"/>
  <c r="I2735" i="16"/>
  <c r="E2735" i="16" s="1"/>
  <c r="C2735" i="16" s="1"/>
  <c r="I2591" i="16"/>
  <c r="E2591" i="16" s="1"/>
  <c r="C2591" i="16" s="1"/>
  <c r="I2447" i="16"/>
  <c r="E2447" i="16" s="1"/>
  <c r="C2447" i="16" s="1"/>
  <c r="I2303" i="16"/>
  <c r="E2303" i="16" s="1"/>
  <c r="C2303" i="16" s="1"/>
  <c r="I2159" i="16"/>
  <c r="E2159" i="16" s="1"/>
  <c r="C2159" i="16" s="1"/>
  <c r="I3791" i="16"/>
  <c r="E3791" i="16" s="1"/>
  <c r="C3791" i="16" s="1"/>
  <c r="I3647" i="16"/>
  <c r="E3647" i="16" s="1"/>
  <c r="C3647" i="16" s="1"/>
  <c r="I3502" i="16"/>
  <c r="E3502" i="16" s="1"/>
  <c r="C3502" i="16" s="1"/>
  <c r="I3358" i="16"/>
  <c r="E3358" i="16" s="1"/>
  <c r="C3358" i="16" s="1"/>
  <c r="I3214" i="16"/>
  <c r="E3214" i="16" s="1"/>
  <c r="C3214" i="16" s="1"/>
  <c r="I3070" i="16"/>
  <c r="E3070" i="16" s="1"/>
  <c r="C3070" i="16" s="1"/>
  <c r="I2926" i="16"/>
  <c r="E2926" i="16" s="1"/>
  <c r="C2926" i="16" s="1"/>
  <c r="I2782" i="16"/>
  <c r="E2782" i="16" s="1"/>
  <c r="C2782" i="16" s="1"/>
  <c r="I2626" i="16"/>
  <c r="E2626" i="16" s="1"/>
  <c r="C2626" i="16" s="1"/>
  <c r="I2482" i="16"/>
  <c r="E2482" i="16" s="1"/>
  <c r="C2482" i="16" s="1"/>
  <c r="I2338" i="16"/>
  <c r="E2338" i="16" s="1"/>
  <c r="C2338" i="16" s="1"/>
  <c r="I2194" i="16"/>
  <c r="E2194" i="16" s="1"/>
  <c r="C2194" i="16" s="1"/>
  <c r="I3654" i="16"/>
  <c r="E3654" i="16" s="1"/>
  <c r="C3654" i="16" s="1"/>
  <c r="I3716" i="16"/>
  <c r="E3716" i="16" s="1"/>
  <c r="C3716" i="16" s="1"/>
  <c r="I3573" i="16"/>
  <c r="E3573" i="16" s="1"/>
  <c r="C3573" i="16" s="1"/>
  <c r="I3429" i="16"/>
  <c r="E3429" i="16" s="1"/>
  <c r="C3429" i="16" s="1"/>
  <c r="I3285" i="16"/>
  <c r="E3285" i="16" s="1"/>
  <c r="C3285" i="16" s="1"/>
  <c r="I3141" i="16"/>
  <c r="E3141" i="16" s="1"/>
  <c r="C3141" i="16" s="1"/>
  <c r="I2997" i="16"/>
  <c r="E2997" i="16" s="1"/>
  <c r="C2997" i="16" s="1"/>
  <c r="I2853" i="16"/>
  <c r="E2853" i="16" s="1"/>
  <c r="C2853" i="16" s="1"/>
  <c r="I2709" i="16"/>
  <c r="E2709" i="16" s="1"/>
  <c r="C2709" i="16" s="1"/>
  <c r="I2565" i="16"/>
  <c r="E2565" i="16" s="1"/>
  <c r="C2565" i="16" s="1"/>
  <c r="I2409" i="16"/>
  <c r="E2409" i="16" s="1"/>
  <c r="C2409" i="16" s="1"/>
  <c r="I2265" i="16"/>
  <c r="E2265" i="16" s="1"/>
  <c r="C2265" i="16" s="1"/>
  <c r="I2121" i="16"/>
  <c r="E2121" i="16" s="1"/>
  <c r="C2121" i="16" s="1"/>
  <c r="I3813" i="16"/>
  <c r="E3813" i="16" s="1"/>
  <c r="C3813" i="16" s="1"/>
  <c r="I3668" i="16"/>
  <c r="E3668" i="16" s="1"/>
  <c r="C3668" i="16" s="1"/>
  <c r="I3511" i="16"/>
  <c r="E3511" i="16" s="1"/>
  <c r="C3511" i="16" s="1"/>
  <c r="I3368" i="16"/>
  <c r="E3368" i="16" s="1"/>
  <c r="C3368" i="16" s="1"/>
  <c r="I3224" i="16"/>
  <c r="E3224" i="16" s="1"/>
  <c r="C3224" i="16" s="1"/>
  <c r="I3079" i="16"/>
  <c r="E3079" i="16" s="1"/>
  <c r="C3079" i="16" s="1"/>
  <c r="I2936" i="16"/>
  <c r="E2936" i="16" s="1"/>
  <c r="C2936" i="16" s="1"/>
  <c r="I2792" i="16"/>
  <c r="E2792" i="16" s="1"/>
  <c r="C2792" i="16" s="1"/>
  <c r="I2648" i="16"/>
  <c r="E2648" i="16" s="1"/>
  <c r="C2648" i="16" s="1"/>
  <c r="I2504" i="16"/>
  <c r="E2504" i="16" s="1"/>
  <c r="C2504" i="16" s="1"/>
  <c r="I2360" i="16"/>
  <c r="E2360" i="16" s="1"/>
  <c r="C2360" i="16" s="1"/>
  <c r="I2215" i="16"/>
  <c r="E2215" i="16" s="1"/>
  <c r="C2215" i="16" s="1"/>
  <c r="I3822" i="16"/>
  <c r="E3822" i="16" s="1"/>
  <c r="C3822" i="16" s="1"/>
  <c r="I3714" i="16"/>
  <c r="E3714" i="16" s="1"/>
  <c r="C3714" i="16" s="1"/>
  <c r="I3570" i="16"/>
  <c r="E3570" i="16" s="1"/>
  <c r="C3570" i="16" s="1"/>
  <c r="I3427" i="16"/>
  <c r="E3427" i="16" s="1"/>
  <c r="C3427" i="16" s="1"/>
  <c r="I3283" i="16"/>
  <c r="E3283" i="16" s="1"/>
  <c r="C3283" i="16" s="1"/>
  <c r="I3140" i="16"/>
  <c r="E3140" i="16" s="1"/>
  <c r="C3140" i="16" s="1"/>
  <c r="I2996" i="16"/>
  <c r="E2996" i="16" s="1"/>
  <c r="C2996" i="16" s="1"/>
  <c r="I2851" i="16"/>
  <c r="E2851" i="16" s="1"/>
  <c r="C2851" i="16" s="1"/>
  <c r="I2707" i="16"/>
  <c r="E2707" i="16" s="1"/>
  <c r="C2707" i="16" s="1"/>
  <c r="I2563" i="16"/>
  <c r="E2563" i="16" s="1"/>
  <c r="C2563" i="16" s="1"/>
  <c r="I2419" i="16"/>
  <c r="E2419" i="16" s="1"/>
  <c r="C2419" i="16" s="1"/>
  <c r="I2275" i="16"/>
  <c r="E2275" i="16" s="1"/>
  <c r="C2275" i="16" s="1"/>
  <c r="I2131" i="16"/>
  <c r="E2131" i="16" s="1"/>
  <c r="C2131" i="16" s="1"/>
  <c r="I3474" i="16"/>
  <c r="E3474" i="16" s="1"/>
  <c r="C3474" i="16" s="1"/>
  <c r="I3317" i="16"/>
  <c r="E3317" i="16" s="1"/>
  <c r="C3317" i="16" s="1"/>
  <c r="I3161" i="16"/>
  <c r="E3161" i="16" s="1"/>
  <c r="C3161" i="16" s="1"/>
  <c r="I3018" i="16"/>
  <c r="E3018" i="16" s="1"/>
  <c r="C3018" i="16" s="1"/>
  <c r="I2875" i="16"/>
  <c r="E2875" i="16" s="1"/>
  <c r="C2875" i="16" s="1"/>
  <c r="I2730" i="16"/>
  <c r="E2730" i="16" s="1"/>
  <c r="C2730" i="16" s="1"/>
  <c r="I2587" i="16"/>
  <c r="E2587" i="16" s="1"/>
  <c r="C2587" i="16" s="1"/>
  <c r="I2430" i="16"/>
  <c r="E2430" i="16" s="1"/>
  <c r="C2430" i="16" s="1"/>
  <c r="I2286" i="16"/>
  <c r="E2286" i="16" s="1"/>
  <c r="C2286" i="16" s="1"/>
  <c r="I2142" i="16"/>
  <c r="E2142" i="16" s="1"/>
  <c r="C2142" i="16" s="1"/>
  <c r="I1999" i="16"/>
  <c r="E1999" i="16" s="1"/>
  <c r="C1999" i="16" s="1"/>
  <c r="I1854" i="16"/>
  <c r="E1854" i="16" s="1"/>
  <c r="C1854" i="16" s="1"/>
  <c r="I3472" i="16"/>
  <c r="E3472" i="16" s="1"/>
  <c r="C3472" i="16" s="1"/>
  <c r="I3329" i="16"/>
  <c r="E3329" i="16" s="1"/>
  <c r="C3329" i="16" s="1"/>
  <c r="I3186" i="16"/>
  <c r="E3186" i="16" s="1"/>
  <c r="C3186" i="16" s="1"/>
  <c r="I3041" i="16"/>
  <c r="E3041" i="16" s="1"/>
  <c r="C3041" i="16" s="1"/>
  <c r="I2898" i="16"/>
  <c r="E2898" i="16" s="1"/>
  <c r="C2898" i="16" s="1"/>
  <c r="I2753" i="16"/>
  <c r="E2753" i="16" s="1"/>
  <c r="C2753" i="16" s="1"/>
  <c r="I2609" i="16"/>
  <c r="E2609" i="16" s="1"/>
  <c r="C2609" i="16" s="1"/>
  <c r="I2464" i="16"/>
  <c r="E2464" i="16" s="1"/>
  <c r="C2464" i="16" s="1"/>
  <c r="I2321" i="16"/>
  <c r="E2321" i="16" s="1"/>
  <c r="C2321" i="16" s="1"/>
  <c r="I2177" i="16"/>
  <c r="E2177" i="16" s="1"/>
  <c r="C2177" i="16" s="1"/>
  <c r="I2033" i="16"/>
  <c r="E2033" i="16" s="1"/>
  <c r="C2033" i="16" s="1"/>
  <c r="I1889" i="16"/>
  <c r="E1889" i="16" s="1"/>
  <c r="C1889" i="16" s="1"/>
  <c r="I3832" i="16"/>
  <c r="E3832" i="16" s="1"/>
  <c r="C3832" i="16" s="1"/>
  <c r="I3689" i="16"/>
  <c r="E3689" i="16" s="1"/>
  <c r="C3689" i="16" s="1"/>
  <c r="I3543" i="16"/>
  <c r="E3543" i="16" s="1"/>
  <c r="C3543" i="16" s="1"/>
  <c r="I3400" i="16"/>
  <c r="E3400" i="16" s="1"/>
  <c r="C3400" i="16" s="1"/>
  <c r="I3256" i="16"/>
  <c r="E3256" i="16" s="1"/>
  <c r="C3256" i="16" s="1"/>
  <c r="I3112" i="16"/>
  <c r="E3112" i="16" s="1"/>
  <c r="C3112" i="16" s="1"/>
  <c r="I2969" i="16"/>
  <c r="E2969" i="16" s="1"/>
  <c r="C2969" i="16" s="1"/>
  <c r="I2824" i="16"/>
  <c r="E2824" i="16" s="1"/>
  <c r="C2824" i="16" s="1"/>
  <c r="I2680" i="16"/>
  <c r="E2680" i="16" s="1"/>
  <c r="C2680" i="16" s="1"/>
  <c r="I2536" i="16"/>
  <c r="E2536" i="16" s="1"/>
  <c r="C2536" i="16" s="1"/>
  <c r="I2392" i="16"/>
  <c r="E2392" i="16" s="1"/>
  <c r="C2392" i="16" s="1"/>
  <c r="I2236" i="16"/>
  <c r="E2236" i="16" s="1"/>
  <c r="C2236" i="16" s="1"/>
  <c r="I2091" i="16"/>
  <c r="E2091" i="16" s="1"/>
  <c r="C2091" i="16" s="1"/>
  <c r="I3771" i="16"/>
  <c r="E3771" i="16" s="1"/>
  <c r="C3771" i="16" s="1"/>
  <c r="I3615" i="16"/>
  <c r="E3615" i="16" s="1"/>
  <c r="C3615" i="16" s="1"/>
  <c r="I3471" i="16"/>
  <c r="E3471" i="16" s="1"/>
  <c r="C3471" i="16" s="1"/>
  <c r="I3327" i="16"/>
  <c r="E3327" i="16" s="1"/>
  <c r="C3327" i="16" s="1"/>
  <c r="I3184" i="16"/>
  <c r="E3184" i="16" s="1"/>
  <c r="C3184" i="16" s="1"/>
  <c r="I3040" i="16"/>
  <c r="E3040" i="16" s="1"/>
  <c r="C3040" i="16" s="1"/>
  <c r="I2896" i="16"/>
  <c r="E2896" i="16" s="1"/>
  <c r="C2896" i="16" s="1"/>
  <c r="I2750" i="16"/>
  <c r="E2750" i="16" s="1"/>
  <c r="C2750" i="16" s="1"/>
  <c r="I2607" i="16"/>
  <c r="E2607" i="16" s="1"/>
  <c r="C2607" i="16" s="1"/>
  <c r="I2463" i="16"/>
  <c r="E2463" i="16" s="1"/>
  <c r="C2463" i="16" s="1"/>
  <c r="I2319" i="16"/>
  <c r="E2319" i="16" s="1"/>
  <c r="C2319" i="16" s="1"/>
  <c r="I2176" i="16"/>
  <c r="E2176" i="16" s="1"/>
  <c r="C2176" i="16" s="1"/>
  <c r="I3843" i="16"/>
  <c r="E3843" i="16" s="1"/>
  <c r="C3843" i="16" s="1"/>
  <c r="I3698" i="16"/>
  <c r="E3698" i="16" s="1"/>
  <c r="C3698" i="16" s="1"/>
  <c r="I3554" i="16"/>
  <c r="E3554" i="16" s="1"/>
  <c r="C3554" i="16" s="1"/>
  <c r="I3410" i="16"/>
  <c r="E3410" i="16" s="1"/>
  <c r="C3410" i="16" s="1"/>
  <c r="I3267" i="16"/>
  <c r="E3267" i="16" s="1"/>
  <c r="C3267" i="16" s="1"/>
  <c r="I3123" i="16"/>
  <c r="E3123" i="16" s="1"/>
  <c r="C3123" i="16" s="1"/>
  <c r="I2978" i="16"/>
  <c r="E2978" i="16" s="1"/>
  <c r="C2978" i="16" s="1"/>
  <c r="I2822" i="16"/>
  <c r="E2822" i="16" s="1"/>
  <c r="C2822" i="16" s="1"/>
  <c r="I2666" i="16"/>
  <c r="E2666" i="16" s="1"/>
  <c r="C2666" i="16" s="1"/>
  <c r="I2523" i="16"/>
  <c r="E2523" i="16" s="1"/>
  <c r="C2523" i="16" s="1"/>
  <c r="I2378" i="16"/>
  <c r="E2378" i="16" s="1"/>
  <c r="C2378" i="16" s="1"/>
  <c r="I2234" i="16"/>
  <c r="E2234" i="16" s="1"/>
  <c r="C2234" i="16" s="1"/>
  <c r="I3750" i="16"/>
  <c r="E3750" i="16" s="1"/>
  <c r="C3750" i="16" s="1"/>
  <c r="I3733" i="16"/>
  <c r="E3733" i="16" s="1"/>
  <c r="C3733" i="16" s="1"/>
  <c r="I3589" i="16"/>
  <c r="E3589" i="16" s="1"/>
  <c r="C3589" i="16" s="1"/>
  <c r="I3445" i="16"/>
  <c r="E3445" i="16" s="1"/>
  <c r="C3445" i="16" s="1"/>
  <c r="I3301" i="16"/>
  <c r="E3301" i="16" s="1"/>
  <c r="C3301" i="16" s="1"/>
  <c r="I3157" i="16"/>
  <c r="E3157" i="16" s="1"/>
  <c r="C3157" i="16" s="1"/>
  <c r="I3013" i="16"/>
  <c r="E3013" i="16" s="1"/>
  <c r="C3013" i="16" s="1"/>
  <c r="I2869" i="16"/>
  <c r="E2869" i="16" s="1"/>
  <c r="C2869" i="16" s="1"/>
  <c r="I2725" i="16"/>
  <c r="E2725" i="16" s="1"/>
  <c r="C2725" i="16" s="1"/>
  <c r="I2581" i="16"/>
  <c r="E2581" i="16" s="1"/>
  <c r="C2581" i="16" s="1"/>
  <c r="I2437" i="16"/>
  <c r="E2437" i="16" s="1"/>
  <c r="C2437" i="16" s="1"/>
  <c r="I2281" i="16"/>
  <c r="E2281" i="16" s="1"/>
  <c r="C2281" i="16" s="1"/>
  <c r="I2137" i="16"/>
  <c r="E2137" i="16" s="1"/>
  <c r="C2137" i="16" s="1"/>
  <c r="I2015" i="16"/>
  <c r="E2015" i="16" s="1"/>
  <c r="C2015" i="16" s="1"/>
  <c r="I1873" i="16"/>
  <c r="E1873" i="16" s="1"/>
  <c r="C1873" i="16" s="1"/>
  <c r="I1727" i="16"/>
  <c r="E1727" i="16" s="1"/>
  <c r="C1727" i="16" s="1"/>
  <c r="I1583" i="16"/>
  <c r="E1583" i="16" s="1"/>
  <c r="C1583" i="16" s="1"/>
  <c r="I1439" i="16"/>
  <c r="E1439" i="16" s="1"/>
  <c r="C1439" i="16" s="1"/>
  <c r="I3816" i="16"/>
  <c r="E3816" i="16" s="1"/>
  <c r="C3816" i="16" s="1"/>
  <c r="I3672" i="16"/>
  <c r="E3672" i="16" s="1"/>
  <c r="C3672" i="16" s="1"/>
  <c r="I3528" i="16"/>
  <c r="E3528" i="16" s="1"/>
  <c r="C3528" i="16" s="1"/>
  <c r="I3383" i="16"/>
  <c r="E3383" i="16" s="1"/>
  <c r="C3383" i="16" s="1"/>
  <c r="I3241" i="16"/>
  <c r="E3241" i="16" s="1"/>
  <c r="C3241" i="16" s="1"/>
  <c r="I3097" i="16"/>
  <c r="E3097" i="16" s="1"/>
  <c r="C3097" i="16" s="1"/>
  <c r="I2951" i="16"/>
  <c r="E2951" i="16" s="1"/>
  <c r="C2951" i="16" s="1"/>
  <c r="I2808" i="16"/>
  <c r="E2808" i="16" s="1"/>
  <c r="C2808" i="16" s="1"/>
  <c r="I2664" i="16"/>
  <c r="E2664" i="16" s="1"/>
  <c r="C2664" i="16" s="1"/>
  <c r="I2507" i="16"/>
  <c r="E2507" i="16" s="1"/>
  <c r="C2507" i="16" s="1"/>
  <c r="I2365" i="16"/>
  <c r="E2365" i="16" s="1"/>
  <c r="C2365" i="16" s="1"/>
  <c r="I2219" i="16"/>
  <c r="E2219" i="16" s="1"/>
  <c r="C2219" i="16" s="1"/>
  <c r="I3736" i="16"/>
  <c r="E3736" i="16" s="1"/>
  <c r="C3736" i="16" s="1"/>
  <c r="I3731" i="16"/>
  <c r="E3731" i="16" s="1"/>
  <c r="C3731" i="16" s="1"/>
  <c r="I3587" i="16"/>
  <c r="E3587" i="16" s="1"/>
  <c r="C3587" i="16" s="1"/>
  <c r="I3443" i="16"/>
  <c r="E3443" i="16" s="1"/>
  <c r="C3443" i="16" s="1"/>
  <c r="I3298" i="16"/>
  <c r="E3298" i="16" s="1"/>
  <c r="C3298" i="16" s="1"/>
  <c r="I3156" i="16"/>
  <c r="E3156" i="16" s="1"/>
  <c r="C3156" i="16" s="1"/>
  <c r="I3012" i="16"/>
  <c r="E3012" i="16" s="1"/>
  <c r="C3012" i="16" s="1"/>
  <c r="I2867" i="16"/>
  <c r="E2867" i="16" s="1"/>
  <c r="C2867" i="16" s="1"/>
  <c r="I2723" i="16"/>
  <c r="E2723" i="16" s="1"/>
  <c r="C2723" i="16" s="1"/>
  <c r="I2579" i="16"/>
  <c r="E2579" i="16" s="1"/>
  <c r="C2579" i="16" s="1"/>
  <c r="I2435" i="16"/>
  <c r="E2435" i="16" s="1"/>
  <c r="C2435" i="16" s="1"/>
  <c r="I2291" i="16"/>
  <c r="E2291" i="16" s="1"/>
  <c r="C2291" i="16" s="1"/>
  <c r="I2147" i="16"/>
  <c r="E2147" i="16" s="1"/>
  <c r="C2147" i="16" s="1"/>
  <c r="I3779" i="16"/>
  <c r="E3779" i="16" s="1"/>
  <c r="C3779" i="16" s="1"/>
  <c r="I3635" i="16"/>
  <c r="E3635" i="16" s="1"/>
  <c r="C3635" i="16" s="1"/>
  <c r="I3490" i="16"/>
  <c r="E3490" i="16" s="1"/>
  <c r="C3490" i="16" s="1"/>
  <c r="I3346" i="16"/>
  <c r="E3346" i="16" s="1"/>
  <c r="C3346" i="16" s="1"/>
  <c r="I3202" i="16"/>
  <c r="E3202" i="16" s="1"/>
  <c r="C3202" i="16" s="1"/>
  <c r="I3058" i="16"/>
  <c r="E3058" i="16" s="1"/>
  <c r="C3058" i="16" s="1"/>
  <c r="I2914" i="16"/>
  <c r="E2914" i="16" s="1"/>
  <c r="C2914" i="16" s="1"/>
  <c r="I2770" i="16"/>
  <c r="E2770" i="16" s="1"/>
  <c r="C2770" i="16" s="1"/>
  <c r="I2614" i="16"/>
  <c r="E2614" i="16" s="1"/>
  <c r="C2614" i="16" s="1"/>
  <c r="I2470" i="16"/>
  <c r="E2470" i="16" s="1"/>
  <c r="C2470" i="16" s="1"/>
  <c r="I2326" i="16"/>
  <c r="E2326" i="16" s="1"/>
  <c r="C2326" i="16" s="1"/>
  <c r="I2181" i="16"/>
  <c r="E2181" i="16" s="1"/>
  <c r="C2181" i="16" s="1"/>
  <c r="I3557" i="16"/>
  <c r="E3557" i="16" s="1"/>
  <c r="C3557" i="16" s="1"/>
  <c r="I3706" i="16"/>
  <c r="E3706" i="16" s="1"/>
  <c r="C3706" i="16" s="1"/>
  <c r="I3561" i="16"/>
  <c r="E3561" i="16" s="1"/>
  <c r="C3561" i="16" s="1"/>
  <c r="I3417" i="16"/>
  <c r="E3417" i="16" s="1"/>
  <c r="C3417" i="16" s="1"/>
  <c r="I3273" i="16"/>
  <c r="E3273" i="16" s="1"/>
  <c r="C3273" i="16" s="1"/>
  <c r="I3128" i="16"/>
  <c r="E3128" i="16" s="1"/>
  <c r="C3128" i="16" s="1"/>
  <c r="I2984" i="16"/>
  <c r="E2984" i="16" s="1"/>
  <c r="C2984" i="16" s="1"/>
  <c r="I2841" i="16"/>
  <c r="E2841" i="16" s="1"/>
  <c r="C2841" i="16" s="1"/>
  <c r="I2698" i="16"/>
  <c r="E2698" i="16" s="1"/>
  <c r="C2698" i="16" s="1"/>
  <c r="I2553" i="16"/>
  <c r="E2553" i="16" s="1"/>
  <c r="C2553" i="16" s="1"/>
  <c r="I2397" i="16"/>
  <c r="E2397" i="16" s="1"/>
  <c r="C2397" i="16" s="1"/>
  <c r="I2253" i="16"/>
  <c r="E2253" i="16" s="1"/>
  <c r="C2253" i="16" s="1"/>
  <c r="I2109" i="16"/>
  <c r="E2109" i="16" s="1"/>
  <c r="C2109" i="16" s="1"/>
  <c r="I3801" i="16"/>
  <c r="E3801" i="16" s="1"/>
  <c r="C3801" i="16" s="1"/>
  <c r="I3655" i="16"/>
  <c r="E3655" i="16" s="1"/>
  <c r="C3655" i="16" s="1"/>
  <c r="I3501" i="16"/>
  <c r="E3501" i="16" s="1"/>
  <c r="C3501" i="16" s="1"/>
  <c r="I3356" i="16"/>
  <c r="E3356" i="16" s="1"/>
  <c r="C3356" i="16" s="1"/>
  <c r="I3212" i="16"/>
  <c r="E3212" i="16" s="1"/>
  <c r="C3212" i="16" s="1"/>
  <c r="I3068" i="16"/>
  <c r="E3068" i="16" s="1"/>
  <c r="C3068" i="16" s="1"/>
  <c r="I2925" i="16"/>
  <c r="E2925" i="16" s="1"/>
  <c r="C2925" i="16" s="1"/>
  <c r="I2780" i="16"/>
  <c r="E2780" i="16" s="1"/>
  <c r="C2780" i="16" s="1"/>
  <c r="I2636" i="16"/>
  <c r="E2636" i="16" s="1"/>
  <c r="C2636" i="16" s="1"/>
  <c r="I2492" i="16"/>
  <c r="E2492" i="16" s="1"/>
  <c r="C2492" i="16" s="1"/>
  <c r="I2348" i="16"/>
  <c r="E2348" i="16" s="1"/>
  <c r="C2348" i="16" s="1"/>
  <c r="I2203" i="16"/>
  <c r="E2203" i="16" s="1"/>
  <c r="C2203" i="16" s="1"/>
  <c r="I3679" i="16"/>
  <c r="E3679" i="16" s="1"/>
  <c r="C3679" i="16" s="1"/>
  <c r="I3703" i="16"/>
  <c r="E3703" i="16" s="1"/>
  <c r="C3703" i="16" s="1"/>
  <c r="I3560" i="16"/>
  <c r="E3560" i="16" s="1"/>
  <c r="C3560" i="16" s="1"/>
  <c r="I3414" i="16"/>
  <c r="E3414" i="16" s="1"/>
  <c r="C3414" i="16" s="1"/>
  <c r="I3271" i="16"/>
  <c r="E3271" i="16" s="1"/>
  <c r="C3271" i="16" s="1"/>
  <c r="I3127" i="16"/>
  <c r="E3127" i="16" s="1"/>
  <c r="C3127" i="16" s="1"/>
  <c r="I2983" i="16"/>
  <c r="E2983" i="16" s="1"/>
  <c r="C2983" i="16" s="1"/>
  <c r="I2839" i="16"/>
  <c r="E2839" i="16" s="1"/>
  <c r="C2839" i="16" s="1"/>
  <c r="I2695" i="16"/>
  <c r="E2695" i="16" s="1"/>
  <c r="C2695" i="16" s="1"/>
  <c r="I2551" i="16"/>
  <c r="E2551" i="16" s="1"/>
  <c r="C2551" i="16" s="1"/>
  <c r="I2407" i="16"/>
  <c r="E2407" i="16" s="1"/>
  <c r="C2407" i="16" s="1"/>
  <c r="I2264" i="16"/>
  <c r="E2264" i="16" s="1"/>
  <c r="C2264" i="16" s="1"/>
  <c r="I2120" i="16"/>
  <c r="E2120" i="16" s="1"/>
  <c r="C2120" i="16" s="1"/>
  <c r="I3463" i="16"/>
  <c r="E3463" i="16" s="1"/>
  <c r="C3463" i="16" s="1"/>
  <c r="I3306" i="16"/>
  <c r="E3306" i="16" s="1"/>
  <c r="C3306" i="16" s="1"/>
  <c r="I3150" i="16"/>
  <c r="E3150" i="16" s="1"/>
  <c r="C3150" i="16" s="1"/>
  <c r="I3006" i="16"/>
  <c r="E3006" i="16" s="1"/>
  <c r="C3006" i="16" s="1"/>
  <c r="I2862" i="16"/>
  <c r="E2862" i="16" s="1"/>
  <c r="C2862" i="16" s="1"/>
  <c r="I2719" i="16"/>
  <c r="E2719" i="16" s="1"/>
  <c r="C2719" i="16" s="1"/>
  <c r="I2574" i="16"/>
  <c r="E2574" i="16" s="1"/>
  <c r="C2574" i="16" s="1"/>
  <c r="I2418" i="16"/>
  <c r="E2418" i="16" s="1"/>
  <c r="C2418" i="16" s="1"/>
  <c r="I2274" i="16"/>
  <c r="E2274" i="16" s="1"/>
  <c r="C2274" i="16" s="1"/>
  <c r="I2130" i="16"/>
  <c r="E2130" i="16" s="1"/>
  <c r="C2130" i="16" s="1"/>
  <c r="I1986" i="16"/>
  <c r="E1986" i="16" s="1"/>
  <c r="C1986" i="16" s="1"/>
  <c r="I1842" i="16"/>
  <c r="E1842" i="16" s="1"/>
  <c r="C1842" i="16" s="1"/>
  <c r="I3461" i="16"/>
  <c r="E3461" i="16" s="1"/>
  <c r="C3461" i="16" s="1"/>
  <c r="I3318" i="16"/>
  <c r="E3318" i="16" s="1"/>
  <c r="C3318" i="16" s="1"/>
  <c r="I3173" i="16"/>
  <c r="E3173" i="16" s="1"/>
  <c r="C3173" i="16" s="1"/>
  <c r="I3029" i="16"/>
  <c r="E3029" i="16" s="1"/>
  <c r="C3029" i="16" s="1"/>
  <c r="I2885" i="16"/>
  <c r="E2885" i="16" s="1"/>
  <c r="C2885" i="16" s="1"/>
  <c r="I2741" i="16"/>
  <c r="E2741" i="16" s="1"/>
  <c r="C2741" i="16" s="1"/>
  <c r="I2596" i="16"/>
  <c r="E2596" i="16" s="1"/>
  <c r="C2596" i="16" s="1"/>
  <c r="I2453" i="16"/>
  <c r="E2453" i="16" s="1"/>
  <c r="C2453" i="16" s="1"/>
  <c r="I2309" i="16"/>
  <c r="E2309" i="16" s="1"/>
  <c r="C2309" i="16" s="1"/>
  <c r="I2164" i="16"/>
  <c r="E2164" i="16" s="1"/>
  <c r="C2164" i="16" s="1"/>
  <c r="I2020" i="16"/>
  <c r="E2020" i="16" s="1"/>
  <c r="C2020" i="16" s="1"/>
  <c r="I1878" i="16"/>
  <c r="E1878" i="16" s="1"/>
  <c r="C1878" i="16" s="1"/>
  <c r="I3819" i="16"/>
  <c r="E3819" i="16" s="1"/>
  <c r="C3819" i="16" s="1"/>
  <c r="I3676" i="16"/>
  <c r="E3676" i="16" s="1"/>
  <c r="C3676" i="16" s="1"/>
  <c r="I3532" i="16"/>
  <c r="E3532" i="16" s="1"/>
  <c r="C3532" i="16" s="1"/>
  <c r="I3389" i="16"/>
  <c r="E3389" i="16" s="1"/>
  <c r="C3389" i="16" s="1"/>
  <c r="I3244" i="16"/>
  <c r="E3244" i="16" s="1"/>
  <c r="C3244" i="16" s="1"/>
  <c r="I3100" i="16"/>
  <c r="E3100" i="16" s="1"/>
  <c r="C3100" i="16" s="1"/>
  <c r="I2956" i="16"/>
  <c r="E2956" i="16" s="1"/>
  <c r="C2956" i="16" s="1"/>
  <c r="I2813" i="16"/>
  <c r="E2813" i="16" s="1"/>
  <c r="C2813" i="16" s="1"/>
  <c r="I2668" i="16"/>
  <c r="E2668" i="16" s="1"/>
  <c r="C2668" i="16" s="1"/>
  <c r="I2525" i="16"/>
  <c r="E2525" i="16" s="1"/>
  <c r="C2525" i="16" s="1"/>
  <c r="I2380" i="16"/>
  <c r="E2380" i="16" s="1"/>
  <c r="C2380" i="16" s="1"/>
  <c r="I2224" i="16"/>
  <c r="E2224" i="16" s="1"/>
  <c r="C2224" i="16" s="1"/>
  <c r="I3749" i="16"/>
  <c r="E3749" i="16" s="1"/>
  <c r="C3749" i="16" s="1"/>
  <c r="I3759" i="16"/>
  <c r="E3759" i="16" s="1"/>
  <c r="C3759" i="16" s="1"/>
  <c r="I3602" i="16"/>
  <c r="E3602" i="16" s="1"/>
  <c r="C3602" i="16" s="1"/>
  <c r="I3459" i="16"/>
  <c r="E3459" i="16" s="1"/>
  <c r="C3459" i="16" s="1"/>
  <c r="I3316" i="16"/>
  <c r="E3316" i="16" s="1"/>
  <c r="C3316" i="16" s="1"/>
  <c r="I3170" i="16"/>
  <c r="E3170" i="16" s="1"/>
  <c r="C3170" i="16" s="1"/>
  <c r="I3028" i="16"/>
  <c r="E3028" i="16" s="1"/>
  <c r="C3028" i="16" s="1"/>
  <c r="I2883" i="16"/>
  <c r="E2883" i="16" s="1"/>
  <c r="C2883" i="16" s="1"/>
  <c r="I2739" i="16"/>
  <c r="E2739" i="16" s="1"/>
  <c r="C2739" i="16" s="1"/>
  <c r="I2595" i="16"/>
  <c r="E2595" i="16" s="1"/>
  <c r="C2595" i="16" s="1"/>
  <c r="I2451" i="16"/>
  <c r="E2451" i="16" s="1"/>
  <c r="C2451" i="16" s="1"/>
  <c r="I2306" i="16"/>
  <c r="E2306" i="16" s="1"/>
  <c r="C2306" i="16" s="1"/>
  <c r="I2163" i="16"/>
  <c r="E2163" i="16" s="1"/>
  <c r="C2163" i="16" s="1"/>
  <c r="I3831" i="16"/>
  <c r="E3831" i="16" s="1"/>
  <c r="C3831" i="16" s="1"/>
  <c r="I3686" i="16"/>
  <c r="E3686" i="16" s="1"/>
  <c r="C3686" i="16" s="1"/>
  <c r="I3542" i="16"/>
  <c r="E3542" i="16" s="1"/>
  <c r="C3542" i="16" s="1"/>
  <c r="I3398" i="16"/>
  <c r="E3398" i="16" s="1"/>
  <c r="C3398" i="16" s="1"/>
  <c r="I3254" i="16"/>
  <c r="E3254" i="16" s="1"/>
  <c r="C3254" i="16" s="1"/>
  <c r="I3110" i="16"/>
  <c r="E3110" i="16" s="1"/>
  <c r="C3110" i="16" s="1"/>
  <c r="I2966" i="16"/>
  <c r="E2966" i="16" s="1"/>
  <c r="C2966" i="16" s="1"/>
  <c r="I2811" i="16"/>
  <c r="E2811" i="16" s="1"/>
  <c r="C2811" i="16" s="1"/>
  <c r="I2653" i="16"/>
  <c r="E2653" i="16" s="1"/>
  <c r="C2653" i="16" s="1"/>
  <c r="I2510" i="16"/>
  <c r="E2510" i="16" s="1"/>
  <c r="C2510" i="16" s="1"/>
  <c r="I2367" i="16"/>
  <c r="E2367" i="16" s="1"/>
  <c r="C2367" i="16" s="1"/>
  <c r="I2210" i="16"/>
  <c r="E2210" i="16" s="1"/>
  <c r="C2210" i="16" s="1"/>
  <c r="I3605" i="16"/>
  <c r="E3605" i="16" s="1"/>
  <c r="C3605" i="16" s="1"/>
  <c r="I3720" i="16"/>
  <c r="E3720" i="16" s="1"/>
  <c r="C3720" i="16" s="1"/>
  <c r="I3577" i="16"/>
  <c r="E3577" i="16" s="1"/>
  <c r="C3577" i="16" s="1"/>
  <c r="I3433" i="16"/>
  <c r="E3433" i="16" s="1"/>
  <c r="C3433" i="16" s="1"/>
  <c r="I3289" i="16"/>
  <c r="E3289" i="16" s="1"/>
  <c r="C3289" i="16" s="1"/>
  <c r="I3145" i="16"/>
  <c r="E3145" i="16" s="1"/>
  <c r="C3145" i="16" s="1"/>
  <c r="I3001" i="16"/>
  <c r="E3001" i="16" s="1"/>
  <c r="C3001" i="16" s="1"/>
  <c r="I2857" i="16"/>
  <c r="E2857" i="16" s="1"/>
  <c r="C2857" i="16" s="1"/>
  <c r="I2714" i="16"/>
  <c r="E2714" i="16" s="1"/>
  <c r="C2714" i="16" s="1"/>
  <c r="I2569" i="16"/>
  <c r="E2569" i="16" s="1"/>
  <c r="C2569" i="16" s="1"/>
  <c r="I2425" i="16"/>
  <c r="E2425" i="16" s="1"/>
  <c r="C2425" i="16" s="1"/>
  <c r="I2269" i="16"/>
  <c r="E2269" i="16" s="1"/>
  <c r="C2269" i="16" s="1"/>
  <c r="I2126" i="16"/>
  <c r="E2126" i="16" s="1"/>
  <c r="C2126" i="16" s="1"/>
  <c r="I2004" i="16"/>
  <c r="E2004" i="16" s="1"/>
  <c r="C2004" i="16" s="1"/>
  <c r="I1859" i="16"/>
  <c r="E1859" i="16" s="1"/>
  <c r="C1859" i="16" s="1"/>
  <c r="I1716" i="16"/>
  <c r="E1716" i="16" s="1"/>
  <c r="C1716" i="16" s="1"/>
  <c r="I1573" i="16"/>
  <c r="E1573" i="16" s="1"/>
  <c r="C1573" i="16" s="1"/>
  <c r="I1428" i="16"/>
  <c r="E1428" i="16" s="1"/>
  <c r="C1428" i="16" s="1"/>
  <c r="I1284" i="16"/>
  <c r="E1284" i="16" s="1"/>
  <c r="C1284" i="16" s="1"/>
  <c r="I1140" i="16"/>
  <c r="E1140" i="16" s="1"/>
  <c r="C1140" i="16" s="1"/>
  <c r="I3804" i="16"/>
  <c r="E3804" i="16" s="1"/>
  <c r="C3804" i="16" s="1"/>
  <c r="I3660" i="16"/>
  <c r="E3660" i="16" s="1"/>
  <c r="C3660" i="16" s="1"/>
  <c r="I3515" i="16"/>
  <c r="E3515" i="16" s="1"/>
  <c r="C3515" i="16" s="1"/>
  <c r="I3373" i="16"/>
  <c r="E3373" i="16" s="1"/>
  <c r="C3373" i="16" s="1"/>
  <c r="I3228" i="16"/>
  <c r="E3228" i="16" s="1"/>
  <c r="C3228" i="16" s="1"/>
  <c r="I3084" i="16"/>
  <c r="E3084" i="16" s="1"/>
  <c r="C3084" i="16" s="1"/>
  <c r="I2940" i="16"/>
  <c r="E2940" i="16" s="1"/>
  <c r="C2940" i="16" s="1"/>
  <c r="I2796" i="16"/>
  <c r="E2796" i="16" s="1"/>
  <c r="C2796" i="16" s="1"/>
  <c r="I2651" i="16"/>
  <c r="E2651" i="16" s="1"/>
  <c r="C2651" i="16" s="1"/>
  <c r="I2497" i="16"/>
  <c r="E2497" i="16" s="1"/>
  <c r="C2497" i="16" s="1"/>
  <c r="I2352" i="16"/>
  <c r="E2352" i="16" s="1"/>
  <c r="C2352" i="16" s="1"/>
  <c r="I2207" i="16"/>
  <c r="E2207" i="16" s="1"/>
  <c r="C2207" i="16" s="1"/>
  <c r="I3630" i="16"/>
  <c r="E3630" i="16" s="1"/>
  <c r="C3630" i="16" s="1"/>
  <c r="I3719" i="16"/>
  <c r="E3719" i="16" s="1"/>
  <c r="C3719" i="16" s="1"/>
  <c r="I3575" i="16"/>
  <c r="E3575" i="16" s="1"/>
  <c r="C3575" i="16" s="1"/>
  <c r="I3432" i="16"/>
  <c r="E3432" i="16" s="1"/>
  <c r="C3432" i="16" s="1"/>
  <c r="I3287" i="16"/>
  <c r="E3287" i="16" s="1"/>
  <c r="C3287" i="16" s="1"/>
  <c r="I3144" i="16"/>
  <c r="E3144" i="16" s="1"/>
  <c r="C3144" i="16" s="1"/>
  <c r="I3000" i="16"/>
  <c r="E3000" i="16" s="1"/>
  <c r="C3000" i="16" s="1"/>
  <c r="I2854" i="16"/>
  <c r="E2854" i="16" s="1"/>
  <c r="C2854" i="16" s="1"/>
  <c r="I2711" i="16"/>
  <c r="E2711" i="16" s="1"/>
  <c r="C2711" i="16" s="1"/>
  <c r="I2567" i="16"/>
  <c r="E2567" i="16" s="1"/>
  <c r="C2567" i="16" s="1"/>
  <c r="I2423" i="16"/>
  <c r="E2423" i="16" s="1"/>
  <c r="C2423" i="16" s="1"/>
  <c r="I2279" i="16"/>
  <c r="E2279" i="16" s="1"/>
  <c r="C2279" i="16" s="1"/>
  <c r="I2136" i="16"/>
  <c r="E2136" i="16" s="1"/>
  <c r="C2136" i="16" s="1"/>
  <c r="I3766" i="16"/>
  <c r="E3766" i="16" s="1"/>
  <c r="C3766" i="16" s="1"/>
  <c r="I3621" i="16"/>
  <c r="E3621" i="16" s="1"/>
  <c r="C3621" i="16" s="1"/>
  <c r="I3478" i="16"/>
  <c r="E3478" i="16" s="1"/>
  <c r="C3478" i="16" s="1"/>
  <c r="I3334" i="16"/>
  <c r="E3334" i="16" s="1"/>
  <c r="C3334" i="16" s="1"/>
  <c r="I3189" i="16"/>
  <c r="E3189" i="16" s="1"/>
  <c r="C3189" i="16" s="1"/>
  <c r="I3046" i="16"/>
  <c r="E3046" i="16" s="1"/>
  <c r="C3046" i="16" s="1"/>
  <c r="I2902" i="16"/>
  <c r="E2902" i="16" s="1"/>
  <c r="C2902" i="16" s="1"/>
  <c r="I2758" i="16"/>
  <c r="E2758" i="16" s="1"/>
  <c r="C2758" i="16" s="1"/>
  <c r="I2602" i="16"/>
  <c r="E2602" i="16" s="1"/>
  <c r="C2602" i="16" s="1"/>
  <c r="I2459" i="16"/>
  <c r="E2459" i="16" s="1"/>
  <c r="C2459" i="16" s="1"/>
  <c r="I2315" i="16"/>
  <c r="E2315" i="16" s="1"/>
  <c r="C2315" i="16" s="1"/>
  <c r="I2170" i="16"/>
  <c r="E2170" i="16" s="1"/>
  <c r="C2170" i="16" s="1"/>
  <c r="I3838" i="16"/>
  <c r="E3838" i="16" s="1"/>
  <c r="C3838" i="16" s="1"/>
  <c r="I3692" i="16"/>
  <c r="E3692" i="16" s="1"/>
  <c r="C3692" i="16" s="1"/>
  <c r="I3549" i="16"/>
  <c r="E3549" i="16" s="1"/>
  <c r="C3549" i="16" s="1"/>
  <c r="I3404" i="16"/>
  <c r="E3404" i="16" s="1"/>
  <c r="C3404" i="16" s="1"/>
  <c r="I3260" i="16"/>
  <c r="E3260" i="16" s="1"/>
  <c r="C3260" i="16" s="1"/>
  <c r="I3117" i="16"/>
  <c r="E3117" i="16" s="1"/>
  <c r="C3117" i="16" s="1"/>
  <c r="I2973" i="16"/>
  <c r="E2973" i="16" s="1"/>
  <c r="C2973" i="16" s="1"/>
  <c r="I2828" i="16"/>
  <c r="E2828" i="16" s="1"/>
  <c r="C2828" i="16" s="1"/>
  <c r="I2685" i="16"/>
  <c r="E2685" i="16" s="1"/>
  <c r="C2685" i="16" s="1"/>
  <c r="I2541" i="16"/>
  <c r="E2541" i="16" s="1"/>
  <c r="C2541" i="16" s="1"/>
  <c r="I2386" i="16"/>
  <c r="E2386" i="16" s="1"/>
  <c r="C2386" i="16" s="1"/>
  <c r="I2241" i="16"/>
  <c r="E2241" i="16" s="1"/>
  <c r="C2241" i="16" s="1"/>
  <c r="I2098" i="16"/>
  <c r="E2098" i="16" s="1"/>
  <c r="C2098" i="16" s="1"/>
  <c r="I3788" i="16"/>
  <c r="E3788" i="16" s="1"/>
  <c r="C3788" i="16" s="1"/>
  <c r="I3644" i="16"/>
  <c r="E3644" i="16" s="1"/>
  <c r="C3644" i="16" s="1"/>
  <c r="I3489" i="16"/>
  <c r="E3489" i="16" s="1"/>
  <c r="C3489" i="16" s="1"/>
  <c r="I3344" i="16"/>
  <c r="E3344" i="16" s="1"/>
  <c r="C3344" i="16" s="1"/>
  <c r="I3200" i="16"/>
  <c r="E3200" i="16" s="1"/>
  <c r="C3200" i="16" s="1"/>
  <c r="I3055" i="16"/>
  <c r="E3055" i="16" s="1"/>
  <c r="C3055" i="16" s="1"/>
  <c r="I2911" i="16"/>
  <c r="E2911" i="16" s="1"/>
  <c r="C2911" i="16" s="1"/>
  <c r="I2768" i="16"/>
  <c r="E2768" i="16" s="1"/>
  <c r="C2768" i="16" s="1"/>
  <c r="I2624" i="16"/>
  <c r="E2624" i="16" s="1"/>
  <c r="C2624" i="16" s="1"/>
  <c r="I2480" i="16"/>
  <c r="E2480" i="16" s="1"/>
  <c r="C2480" i="16" s="1"/>
  <c r="I2336" i="16"/>
  <c r="E2336" i="16" s="1"/>
  <c r="C2336" i="16" s="1"/>
  <c r="I2191" i="16"/>
  <c r="E2191" i="16" s="1"/>
  <c r="C2191" i="16" s="1"/>
  <c r="I3835" i="16"/>
  <c r="E3835" i="16" s="1"/>
  <c r="C3835" i="16" s="1"/>
  <c r="I3691" i="16"/>
  <c r="E3691" i="16" s="1"/>
  <c r="C3691" i="16" s="1"/>
  <c r="I3547" i="16"/>
  <c r="E3547" i="16" s="1"/>
  <c r="C3547" i="16" s="1"/>
  <c r="I3403" i="16"/>
  <c r="E3403" i="16" s="1"/>
  <c r="C3403" i="16" s="1"/>
  <c r="I3259" i="16"/>
  <c r="E3259" i="16" s="1"/>
  <c r="C3259" i="16" s="1"/>
  <c r="I3116" i="16"/>
  <c r="E3116" i="16" s="1"/>
  <c r="C3116" i="16" s="1"/>
  <c r="I2970" i="16"/>
  <c r="E2970" i="16" s="1"/>
  <c r="C2970" i="16" s="1"/>
  <c r="I2827" i="16"/>
  <c r="E2827" i="16" s="1"/>
  <c r="C2827" i="16" s="1"/>
  <c r="I2682" i="16"/>
  <c r="E2682" i="16" s="1"/>
  <c r="C2682" i="16" s="1"/>
  <c r="I2540" i="16"/>
  <c r="E2540" i="16" s="1"/>
  <c r="C2540" i="16" s="1"/>
  <c r="I2395" i="16"/>
  <c r="E2395" i="16" s="1"/>
  <c r="C2395" i="16" s="1"/>
  <c r="I2252" i="16"/>
  <c r="E2252" i="16" s="1"/>
  <c r="C2252" i="16" s="1"/>
  <c r="I2108" i="16"/>
  <c r="E2108" i="16" s="1"/>
  <c r="C2108" i="16" s="1"/>
  <c r="I3450" i="16"/>
  <c r="E3450" i="16" s="1"/>
  <c r="C3450" i="16" s="1"/>
  <c r="I3282" i="16"/>
  <c r="E3282" i="16" s="1"/>
  <c r="C3282" i="16" s="1"/>
  <c r="I3138" i="16"/>
  <c r="E3138" i="16" s="1"/>
  <c r="C3138" i="16" s="1"/>
  <c r="I2994" i="16"/>
  <c r="E2994" i="16" s="1"/>
  <c r="C2994" i="16" s="1"/>
  <c r="I2850" i="16"/>
  <c r="E2850" i="16" s="1"/>
  <c r="C2850" i="16" s="1"/>
  <c r="I2705" i="16"/>
  <c r="E2705" i="16" s="1"/>
  <c r="C2705" i="16" s="1"/>
  <c r="I2562" i="16"/>
  <c r="E2562" i="16" s="1"/>
  <c r="C2562" i="16" s="1"/>
  <c r="I2406" i="16"/>
  <c r="E2406" i="16" s="1"/>
  <c r="C2406" i="16" s="1"/>
  <c r="I2262" i="16"/>
  <c r="E2262" i="16" s="1"/>
  <c r="C2262" i="16" s="1"/>
  <c r="I2118" i="16"/>
  <c r="E2118" i="16" s="1"/>
  <c r="C2118" i="16" s="1"/>
  <c r="I1973" i="16"/>
  <c r="E1973" i="16" s="1"/>
  <c r="C1973" i="16" s="1"/>
  <c r="I1830" i="16"/>
  <c r="E1830" i="16" s="1"/>
  <c r="C1830" i="16" s="1"/>
  <c r="I3449" i="16"/>
  <c r="E3449" i="16" s="1"/>
  <c r="C3449" i="16" s="1"/>
  <c r="I3305" i="16"/>
  <c r="E3305" i="16" s="1"/>
  <c r="C3305" i="16" s="1"/>
  <c r="I3162" i="16"/>
  <c r="E3162" i="16" s="1"/>
  <c r="C3162" i="16" s="1"/>
  <c r="I3017" i="16"/>
  <c r="E3017" i="16" s="1"/>
  <c r="C3017" i="16" s="1"/>
  <c r="I2873" i="16"/>
  <c r="E2873" i="16" s="1"/>
  <c r="C2873" i="16" s="1"/>
  <c r="I2729" i="16"/>
  <c r="E2729" i="16" s="1"/>
  <c r="C2729" i="16" s="1"/>
  <c r="I2585" i="16"/>
  <c r="E2585" i="16" s="1"/>
  <c r="C2585" i="16" s="1"/>
  <c r="I2441" i="16"/>
  <c r="E2441" i="16" s="1"/>
  <c r="C2441" i="16" s="1"/>
  <c r="I2297" i="16"/>
  <c r="E2297" i="16" s="1"/>
  <c r="C2297" i="16" s="1"/>
  <c r="I2153" i="16"/>
  <c r="E2153" i="16" s="1"/>
  <c r="C2153" i="16" s="1"/>
  <c r="I2009" i="16"/>
  <c r="E2009" i="16" s="1"/>
  <c r="C2009" i="16" s="1"/>
  <c r="I1866" i="16"/>
  <c r="E1866" i="16" s="1"/>
  <c r="C1866" i="16" s="1"/>
  <c r="I3808" i="16"/>
  <c r="E3808" i="16" s="1"/>
  <c r="C3808" i="16" s="1"/>
  <c r="I3664" i="16"/>
  <c r="E3664" i="16" s="1"/>
  <c r="C3664" i="16" s="1"/>
  <c r="I3519" i="16"/>
  <c r="E3519" i="16" s="1"/>
  <c r="C3519" i="16" s="1"/>
  <c r="I3376" i="16"/>
  <c r="E3376" i="16" s="1"/>
  <c r="C3376" i="16" s="1"/>
  <c r="I3232" i="16"/>
  <c r="E3232" i="16" s="1"/>
  <c r="C3232" i="16" s="1"/>
  <c r="I3087" i="16"/>
  <c r="E3087" i="16" s="1"/>
  <c r="C3087" i="16" s="1"/>
  <c r="I2944" i="16"/>
  <c r="E2944" i="16" s="1"/>
  <c r="C2944" i="16" s="1"/>
  <c r="I2800" i="16"/>
  <c r="E2800" i="16" s="1"/>
  <c r="C2800" i="16" s="1"/>
  <c r="I2655" i="16"/>
  <c r="E2655" i="16" s="1"/>
  <c r="C2655" i="16" s="1"/>
  <c r="I2512" i="16"/>
  <c r="E2512" i="16" s="1"/>
  <c r="C2512" i="16" s="1"/>
  <c r="I2368" i="16"/>
  <c r="E2368" i="16" s="1"/>
  <c r="C2368" i="16" s="1"/>
  <c r="I2213" i="16"/>
  <c r="E2213" i="16" s="1"/>
  <c r="C2213" i="16" s="1"/>
  <c r="I3594" i="16"/>
  <c r="E3594" i="16" s="1"/>
  <c r="C3594" i="16" s="1"/>
  <c r="I3748" i="16"/>
  <c r="E3748" i="16" s="1"/>
  <c r="C3748" i="16" s="1"/>
  <c r="I3590" i="16"/>
  <c r="E3590" i="16" s="1"/>
  <c r="C3590" i="16" s="1"/>
  <c r="I3447" i="16"/>
  <c r="E3447" i="16" s="1"/>
  <c r="C3447" i="16" s="1"/>
  <c r="I3304" i="16"/>
  <c r="E3304" i="16" s="1"/>
  <c r="C3304" i="16" s="1"/>
  <c r="I3160" i="16"/>
  <c r="E3160" i="16" s="1"/>
  <c r="C3160" i="16" s="1"/>
  <c r="I3014" i="16"/>
  <c r="E3014" i="16" s="1"/>
  <c r="C3014" i="16" s="1"/>
  <c r="I2871" i="16"/>
  <c r="E2871" i="16" s="1"/>
  <c r="C2871" i="16" s="1"/>
  <c r="I2727" i="16"/>
  <c r="E2727" i="16" s="1"/>
  <c r="C2727" i="16" s="1"/>
  <c r="I2583" i="16"/>
  <c r="E2583" i="16" s="1"/>
  <c r="C2583" i="16" s="1"/>
  <c r="I2439" i="16"/>
  <c r="E2439" i="16" s="1"/>
  <c r="C2439" i="16" s="1"/>
  <c r="I2294" i="16"/>
  <c r="E2294" i="16" s="1"/>
  <c r="C2294" i="16" s="1"/>
  <c r="I2152" i="16"/>
  <c r="E2152" i="16" s="1"/>
  <c r="C2152" i="16" s="1"/>
  <c r="I3818" i="16"/>
  <c r="E3818" i="16" s="1"/>
  <c r="C3818" i="16" s="1"/>
  <c r="I3673" i="16"/>
  <c r="E3673" i="16" s="1"/>
  <c r="C3673" i="16" s="1"/>
  <c r="I3530" i="16"/>
  <c r="E3530" i="16" s="1"/>
  <c r="C3530" i="16" s="1"/>
  <c r="I3386" i="16"/>
  <c r="E3386" i="16" s="1"/>
  <c r="C3386" i="16" s="1"/>
  <c r="I3242" i="16"/>
  <c r="E3242" i="16" s="1"/>
  <c r="C3242" i="16" s="1"/>
  <c r="I3098" i="16"/>
  <c r="E3098" i="16" s="1"/>
  <c r="C3098" i="16" s="1"/>
  <c r="I2954" i="16"/>
  <c r="E2954" i="16" s="1"/>
  <c r="C2954" i="16" s="1"/>
  <c r="I2786" i="16"/>
  <c r="E2786" i="16" s="1"/>
  <c r="C2786" i="16" s="1"/>
  <c r="I2642" i="16"/>
  <c r="E2642" i="16" s="1"/>
  <c r="C2642" i="16" s="1"/>
  <c r="I2498" i="16"/>
  <c r="E2498" i="16" s="1"/>
  <c r="C2498" i="16" s="1"/>
  <c r="I2354" i="16"/>
  <c r="E2354" i="16" s="1"/>
  <c r="C2354" i="16" s="1"/>
  <c r="I2198" i="16"/>
  <c r="E2198" i="16" s="1"/>
  <c r="C2198" i="16" s="1"/>
  <c r="I3509" i="16"/>
  <c r="E3509" i="16" s="1"/>
  <c r="C3509" i="16" s="1"/>
  <c r="I3708" i="16"/>
  <c r="E3708" i="16" s="1"/>
  <c r="C3708" i="16" s="1"/>
  <c r="I3565" i="16"/>
  <c r="E3565" i="16" s="1"/>
  <c r="C3565" i="16" s="1"/>
  <c r="I3421" i="16"/>
  <c r="E3421" i="16" s="1"/>
  <c r="C3421" i="16" s="1"/>
  <c r="I3277" i="16"/>
  <c r="E3277" i="16" s="1"/>
  <c r="C3277" i="16" s="1"/>
  <c r="I3133" i="16"/>
  <c r="E3133" i="16" s="1"/>
  <c r="C3133" i="16" s="1"/>
  <c r="I2988" i="16"/>
  <c r="E2988" i="16" s="1"/>
  <c r="C2988" i="16" s="1"/>
  <c r="I2844" i="16"/>
  <c r="E2844" i="16" s="1"/>
  <c r="C2844" i="16" s="1"/>
  <c r="I2701" i="16"/>
  <c r="E2701" i="16" s="1"/>
  <c r="C2701" i="16" s="1"/>
  <c r="I2557" i="16"/>
  <c r="E2557" i="16" s="1"/>
  <c r="C2557" i="16" s="1"/>
  <c r="I2413" i="16"/>
  <c r="E2413" i="16" s="1"/>
  <c r="C2413" i="16" s="1"/>
  <c r="I2257" i="16"/>
  <c r="E2257" i="16" s="1"/>
  <c r="C2257" i="16" s="1"/>
  <c r="I2112" i="16"/>
  <c r="E2112" i="16" s="1"/>
  <c r="C2112" i="16" s="1"/>
  <c r="I1993" i="16"/>
  <c r="E1993" i="16" s="1"/>
  <c r="C1993" i="16" s="1"/>
  <c r="I1848" i="16"/>
  <c r="E1848" i="16" s="1"/>
  <c r="C1848" i="16" s="1"/>
  <c r="I1704" i="16"/>
  <c r="E1704" i="16" s="1"/>
  <c r="C1704" i="16" s="1"/>
  <c r="I1561" i="16"/>
  <c r="E1561" i="16" s="1"/>
  <c r="C1561" i="16" s="1"/>
  <c r="I3792" i="16"/>
  <c r="E3792" i="16" s="1"/>
  <c r="C3792" i="16" s="1"/>
  <c r="I3648" i="16"/>
  <c r="E3648" i="16" s="1"/>
  <c r="C3648" i="16" s="1"/>
  <c r="I3504" i="16"/>
  <c r="E3504" i="16" s="1"/>
  <c r="C3504" i="16" s="1"/>
  <c r="I3360" i="16"/>
  <c r="E3360" i="16" s="1"/>
  <c r="C3360" i="16" s="1"/>
  <c r="I3215" i="16"/>
  <c r="E3215" i="16" s="1"/>
  <c r="C3215" i="16" s="1"/>
  <c r="I3072" i="16"/>
  <c r="E3072" i="16" s="1"/>
  <c r="C3072" i="16" s="1"/>
  <c r="I2927" i="16"/>
  <c r="E2927" i="16" s="1"/>
  <c r="C2927" i="16" s="1"/>
  <c r="I2784" i="16"/>
  <c r="E2784" i="16" s="1"/>
  <c r="C2784" i="16" s="1"/>
  <c r="I2628" i="16"/>
  <c r="E2628" i="16" s="1"/>
  <c r="C2628" i="16" s="1"/>
  <c r="I2484" i="16"/>
  <c r="E2484" i="16" s="1"/>
  <c r="C2484" i="16" s="1"/>
  <c r="I2340" i="16"/>
  <c r="E2340" i="16" s="1"/>
  <c r="C2340" i="16" s="1"/>
  <c r="I2196" i="16"/>
  <c r="E2196" i="16" s="1"/>
  <c r="C2196" i="16" s="1"/>
  <c r="I3533" i="16"/>
  <c r="E3533" i="16" s="1"/>
  <c r="C3533" i="16" s="1"/>
  <c r="I3707" i="16"/>
  <c r="E3707" i="16" s="1"/>
  <c r="C3707" i="16" s="1"/>
  <c r="I3563" i="16"/>
  <c r="E3563" i="16" s="1"/>
  <c r="C3563" i="16" s="1"/>
  <c r="I3419" i="16"/>
  <c r="E3419" i="16" s="1"/>
  <c r="C3419" i="16" s="1"/>
  <c r="I3274" i="16"/>
  <c r="E3274" i="16" s="1"/>
  <c r="C3274" i="16" s="1"/>
  <c r="I3130" i="16"/>
  <c r="E3130" i="16" s="1"/>
  <c r="C3130" i="16" s="1"/>
  <c r="I2986" i="16"/>
  <c r="E2986" i="16" s="1"/>
  <c r="C2986" i="16" s="1"/>
  <c r="I2843" i="16"/>
  <c r="E2843" i="16" s="1"/>
  <c r="C2843" i="16" s="1"/>
  <c r="I2699" i="16"/>
  <c r="E2699" i="16" s="1"/>
  <c r="C2699" i="16" s="1"/>
  <c r="I2555" i="16"/>
  <c r="E2555" i="16" s="1"/>
  <c r="C2555" i="16" s="1"/>
  <c r="I2412" i="16"/>
  <c r="E2412" i="16" s="1"/>
  <c r="C2412" i="16" s="1"/>
  <c r="I2268" i="16"/>
  <c r="E2268" i="16" s="1"/>
  <c r="C2268" i="16" s="1"/>
  <c r="I2124" i="16"/>
  <c r="E2124" i="16" s="1"/>
  <c r="C2124" i="16" s="1"/>
  <c r="I3754" i="16"/>
  <c r="E3754" i="16" s="1"/>
  <c r="C3754" i="16" s="1"/>
  <c r="I3609" i="16"/>
  <c r="E3609" i="16" s="1"/>
  <c r="C3609" i="16" s="1"/>
  <c r="I3466" i="16"/>
  <c r="E3466" i="16" s="1"/>
  <c r="C3466" i="16" s="1"/>
  <c r="I3322" i="16"/>
  <c r="E3322" i="16" s="1"/>
  <c r="C3322" i="16" s="1"/>
  <c r="I3179" i="16"/>
  <c r="E3179" i="16" s="1"/>
  <c r="C3179" i="16" s="1"/>
  <c r="I3034" i="16"/>
  <c r="E3034" i="16" s="1"/>
  <c r="C3034" i="16" s="1"/>
  <c r="I2889" i="16"/>
  <c r="E2889" i="16" s="1"/>
  <c r="C2889" i="16" s="1"/>
  <c r="I2745" i="16"/>
  <c r="E2745" i="16" s="1"/>
  <c r="C2745" i="16" s="1"/>
  <c r="I2590" i="16"/>
  <c r="E2590" i="16" s="1"/>
  <c r="C2590" i="16" s="1"/>
  <c r="I2446" i="16"/>
  <c r="E2446" i="16" s="1"/>
  <c r="C2446" i="16" s="1"/>
  <c r="I2301" i="16"/>
  <c r="E2301" i="16" s="1"/>
  <c r="C2301" i="16" s="1"/>
  <c r="I2158" i="16"/>
  <c r="E2158" i="16" s="1"/>
  <c r="C2158" i="16" s="1"/>
  <c r="I3825" i="16"/>
  <c r="E3825" i="16" s="1"/>
  <c r="C3825" i="16" s="1"/>
  <c r="I3681" i="16"/>
  <c r="E3681" i="16" s="1"/>
  <c r="C3681" i="16" s="1"/>
  <c r="I3537" i="16"/>
  <c r="E3537" i="16" s="1"/>
  <c r="C3537" i="16" s="1"/>
  <c r="I3394" i="16"/>
  <c r="E3394" i="16" s="1"/>
  <c r="C3394" i="16" s="1"/>
  <c r="I3249" i="16"/>
  <c r="E3249" i="16" s="1"/>
  <c r="C3249" i="16" s="1"/>
  <c r="I3105" i="16"/>
  <c r="E3105" i="16" s="1"/>
  <c r="C3105" i="16" s="1"/>
  <c r="I2962" i="16"/>
  <c r="E2962" i="16" s="1"/>
  <c r="C2962" i="16" s="1"/>
  <c r="I2817" i="16"/>
  <c r="E2817" i="16" s="1"/>
  <c r="C2817" i="16" s="1"/>
  <c r="I2673" i="16"/>
  <c r="E2673" i="16" s="1"/>
  <c r="C2673" i="16" s="1"/>
  <c r="I2528" i="16"/>
  <c r="E2528" i="16" s="1"/>
  <c r="C2528" i="16" s="1"/>
  <c r="I2372" i="16"/>
  <c r="E2372" i="16" s="1"/>
  <c r="C2372" i="16" s="1"/>
  <c r="I2229" i="16"/>
  <c r="E2229" i="16" s="1"/>
  <c r="C2229" i="16" s="1"/>
  <c r="I2085" i="16"/>
  <c r="E2085" i="16" s="1"/>
  <c r="C2085" i="16" s="1"/>
  <c r="I3775" i="16"/>
  <c r="E3775" i="16" s="1"/>
  <c r="C3775" i="16" s="1"/>
  <c r="I3633" i="16"/>
  <c r="E3633" i="16" s="1"/>
  <c r="C3633" i="16" s="1"/>
  <c r="I3476" i="16"/>
  <c r="E3476" i="16" s="1"/>
  <c r="C3476" i="16" s="1"/>
  <c r="I3332" i="16"/>
  <c r="E3332" i="16" s="1"/>
  <c r="C3332" i="16" s="1"/>
  <c r="I3188" i="16"/>
  <c r="E3188" i="16" s="1"/>
  <c r="C3188" i="16" s="1"/>
  <c r="I3044" i="16"/>
  <c r="E3044" i="16" s="1"/>
  <c r="C3044" i="16" s="1"/>
  <c r="I2900" i="16"/>
  <c r="E2900" i="16" s="1"/>
  <c r="C2900" i="16" s="1"/>
  <c r="I2756" i="16"/>
  <c r="E2756" i="16" s="1"/>
  <c r="C2756" i="16" s="1"/>
  <c r="I2612" i="16"/>
  <c r="E2612" i="16" s="1"/>
  <c r="C2612" i="16" s="1"/>
  <c r="I2469" i="16"/>
  <c r="E2469" i="16" s="1"/>
  <c r="C2469" i="16" s="1"/>
  <c r="I2324" i="16"/>
  <c r="E2324" i="16" s="1"/>
  <c r="C2324" i="16" s="1"/>
  <c r="I2180" i="16"/>
  <c r="E2180" i="16" s="1"/>
  <c r="C2180" i="16" s="1"/>
  <c r="I3823" i="16"/>
  <c r="E3823" i="16" s="1"/>
  <c r="C3823" i="16" s="1"/>
  <c r="I3678" i="16"/>
  <c r="E3678" i="16" s="1"/>
  <c r="C3678" i="16" s="1"/>
  <c r="I3535" i="16"/>
  <c r="E3535" i="16" s="1"/>
  <c r="C3535" i="16" s="1"/>
  <c r="I3392" i="16"/>
  <c r="E3392" i="16" s="1"/>
  <c r="C3392" i="16" s="1"/>
  <c r="I3247" i="16"/>
  <c r="E3247" i="16" s="1"/>
  <c r="C3247" i="16" s="1"/>
  <c r="I3102" i="16"/>
  <c r="E3102" i="16" s="1"/>
  <c r="C3102" i="16" s="1"/>
  <c r="I2959" i="16"/>
  <c r="E2959" i="16" s="1"/>
  <c r="C2959" i="16" s="1"/>
  <c r="I2815" i="16"/>
  <c r="E2815" i="16" s="1"/>
  <c r="C2815" i="16" s="1"/>
  <c r="I2671" i="16"/>
  <c r="E2671" i="16" s="1"/>
  <c r="C2671" i="16" s="1"/>
  <c r="I2527" i="16"/>
  <c r="E2527" i="16" s="1"/>
  <c r="C2527" i="16" s="1"/>
  <c r="I2383" i="16"/>
  <c r="E2383" i="16" s="1"/>
  <c r="C2383" i="16" s="1"/>
  <c r="I2240" i="16"/>
  <c r="E2240" i="16" s="1"/>
  <c r="C2240" i="16" s="1"/>
  <c r="I2096" i="16"/>
  <c r="E2096" i="16" s="1"/>
  <c r="C2096" i="16" s="1"/>
  <c r="I3438" i="16"/>
  <c r="E3438" i="16" s="1"/>
  <c r="C3438" i="16" s="1"/>
  <c r="I3270" i="16"/>
  <c r="E3270" i="16" s="1"/>
  <c r="C3270" i="16" s="1"/>
  <c r="I3126" i="16"/>
  <c r="E3126" i="16" s="1"/>
  <c r="C3126" i="16" s="1"/>
  <c r="I2982" i="16"/>
  <c r="E2982" i="16" s="1"/>
  <c r="C2982" i="16" s="1"/>
  <c r="I2838" i="16"/>
  <c r="E2838" i="16" s="1"/>
  <c r="C2838" i="16" s="1"/>
  <c r="I2694" i="16"/>
  <c r="E2694" i="16" s="1"/>
  <c r="C2694" i="16" s="1"/>
  <c r="I2550" i="16"/>
  <c r="E2550" i="16" s="1"/>
  <c r="C2550" i="16" s="1"/>
  <c r="I2394" i="16"/>
  <c r="E2394" i="16" s="1"/>
  <c r="C2394" i="16" s="1"/>
  <c r="I2250" i="16"/>
  <c r="E2250" i="16" s="1"/>
  <c r="C2250" i="16" s="1"/>
  <c r="I2106" i="16"/>
  <c r="E2106" i="16" s="1"/>
  <c r="C2106" i="16" s="1"/>
  <c r="I1962" i="16"/>
  <c r="E1962" i="16" s="1"/>
  <c r="C1962" i="16" s="1"/>
  <c r="I1818" i="16"/>
  <c r="E1818" i="16" s="1"/>
  <c r="C1818" i="16" s="1"/>
  <c r="I3436" i="16"/>
  <c r="E3436" i="16" s="1"/>
  <c r="C3436" i="16" s="1"/>
  <c r="I3293" i="16"/>
  <c r="E3293" i="16" s="1"/>
  <c r="C3293" i="16" s="1"/>
  <c r="I3148" i="16"/>
  <c r="E3148" i="16" s="1"/>
  <c r="C3148" i="16" s="1"/>
  <c r="I3004" i="16"/>
  <c r="E3004" i="16" s="1"/>
  <c r="C3004" i="16" s="1"/>
  <c r="I2861" i="16"/>
  <c r="E2861" i="16" s="1"/>
  <c r="C2861" i="16" s="1"/>
  <c r="I2717" i="16"/>
  <c r="E2717" i="16" s="1"/>
  <c r="C2717" i="16" s="1"/>
  <c r="I2573" i="16"/>
  <c r="E2573" i="16" s="1"/>
  <c r="C2573" i="16" s="1"/>
  <c r="I2429" i="16"/>
  <c r="E2429" i="16" s="1"/>
  <c r="C2429" i="16" s="1"/>
  <c r="I2284" i="16"/>
  <c r="E2284" i="16" s="1"/>
  <c r="C2284" i="16" s="1"/>
  <c r="I2141" i="16"/>
  <c r="E2141" i="16" s="1"/>
  <c r="C2141" i="16" s="1"/>
  <c r="I1997" i="16"/>
  <c r="E1997" i="16" s="1"/>
  <c r="C1997" i="16" s="1"/>
  <c r="I1852" i="16"/>
  <c r="E1852" i="16" s="1"/>
  <c r="C1852" i="16" s="1"/>
  <c r="I3796" i="16"/>
  <c r="E3796" i="16" s="1"/>
  <c r="C3796" i="16" s="1"/>
  <c r="I3652" i="16"/>
  <c r="E3652" i="16" s="1"/>
  <c r="C3652" i="16" s="1"/>
  <c r="I3508" i="16"/>
  <c r="E3508" i="16" s="1"/>
  <c r="C3508" i="16" s="1"/>
  <c r="I3364" i="16"/>
  <c r="E3364" i="16" s="1"/>
  <c r="C3364" i="16" s="1"/>
  <c r="I3220" i="16"/>
  <c r="E3220" i="16" s="1"/>
  <c r="C3220" i="16" s="1"/>
  <c r="I3075" i="16"/>
  <c r="E3075" i="16" s="1"/>
  <c r="C3075" i="16" s="1"/>
  <c r="I2932" i="16"/>
  <c r="E2932" i="16" s="1"/>
  <c r="C2932" i="16" s="1"/>
  <c r="I2788" i="16"/>
  <c r="E2788" i="16" s="1"/>
  <c r="C2788" i="16" s="1"/>
  <c r="I2644" i="16"/>
  <c r="E2644" i="16" s="1"/>
  <c r="C2644" i="16" s="1"/>
  <c r="I2501" i="16"/>
  <c r="E2501" i="16" s="1"/>
  <c r="C2501" i="16" s="1"/>
  <c r="I2355" i="16"/>
  <c r="E2355" i="16" s="1"/>
  <c r="C2355" i="16" s="1"/>
  <c r="I2199" i="16"/>
  <c r="E2199" i="16" s="1"/>
  <c r="C2199" i="16" s="1"/>
  <c r="I3725" i="16"/>
  <c r="E3725" i="16" s="1"/>
  <c r="C3725" i="16" s="1"/>
  <c r="I3735" i="16"/>
  <c r="E3735" i="16" s="1"/>
  <c r="C3735" i="16" s="1"/>
  <c r="I3579" i="16"/>
  <c r="E3579" i="16" s="1"/>
  <c r="C3579" i="16" s="1"/>
  <c r="I3435" i="16"/>
  <c r="E3435" i="16" s="1"/>
  <c r="C3435" i="16" s="1"/>
  <c r="I3292" i="16"/>
  <c r="E3292" i="16" s="1"/>
  <c r="C3292" i="16" s="1"/>
  <c r="I3147" i="16"/>
  <c r="E3147" i="16" s="1"/>
  <c r="C3147" i="16" s="1"/>
  <c r="I3002" i="16"/>
  <c r="E3002" i="16" s="1"/>
  <c r="C3002" i="16" s="1"/>
  <c r="I2858" i="16"/>
  <c r="E2858" i="16" s="1"/>
  <c r="C2858" i="16" s="1"/>
  <c r="I2715" i="16"/>
  <c r="E2715" i="16" s="1"/>
  <c r="C2715" i="16" s="1"/>
  <c r="I2571" i="16"/>
  <c r="E2571" i="16" s="1"/>
  <c r="C2571" i="16" s="1"/>
  <c r="I2427" i="16"/>
  <c r="E2427" i="16" s="1"/>
  <c r="C2427" i="16" s="1"/>
  <c r="I2283" i="16"/>
  <c r="E2283" i="16" s="1"/>
  <c r="C2283" i="16" s="1"/>
  <c r="I2140" i="16"/>
  <c r="E2140" i="16" s="1"/>
  <c r="C2140" i="16" s="1"/>
  <c r="I3807" i="16"/>
  <c r="E3807" i="16" s="1"/>
  <c r="C3807" i="16" s="1"/>
  <c r="I3663" i="16"/>
  <c r="E3663" i="16" s="1"/>
  <c r="C3663" i="16" s="1"/>
  <c r="I3518" i="16"/>
  <c r="E3518" i="16" s="1"/>
  <c r="C3518" i="16" s="1"/>
  <c r="I3374" i="16"/>
  <c r="E3374" i="16" s="1"/>
  <c r="C3374" i="16" s="1"/>
  <c r="I3230" i="16"/>
  <c r="E3230" i="16" s="1"/>
  <c r="C3230" i="16" s="1"/>
  <c r="I3086" i="16"/>
  <c r="E3086" i="16" s="1"/>
  <c r="C3086" i="16" s="1"/>
  <c r="I2942" i="16"/>
  <c r="E2942" i="16" s="1"/>
  <c r="C2942" i="16" s="1"/>
  <c r="I2775" i="16"/>
  <c r="E2775" i="16" s="1"/>
  <c r="C2775" i="16" s="1"/>
  <c r="I2630" i="16"/>
  <c r="E2630" i="16" s="1"/>
  <c r="C2630" i="16" s="1"/>
  <c r="I2486" i="16"/>
  <c r="E2486" i="16" s="1"/>
  <c r="C2486" i="16" s="1"/>
  <c r="I2342" i="16"/>
  <c r="E2342" i="16" s="1"/>
  <c r="C2342" i="16" s="1"/>
  <c r="I2186" i="16"/>
  <c r="E2186" i="16" s="1"/>
  <c r="C2186" i="16" s="1"/>
  <c r="I3841" i="16"/>
  <c r="E3841" i="16" s="1"/>
  <c r="C3841" i="16" s="1"/>
  <c r="I3697" i="16"/>
  <c r="E3697" i="16" s="1"/>
  <c r="C3697" i="16" s="1"/>
  <c r="I3553" i="16"/>
  <c r="E3553" i="16" s="1"/>
  <c r="C3553" i="16" s="1"/>
  <c r="I3408" i="16"/>
  <c r="E3408" i="16" s="1"/>
  <c r="C3408" i="16" s="1"/>
  <c r="I3264" i="16"/>
  <c r="E3264" i="16" s="1"/>
  <c r="C3264" i="16" s="1"/>
  <c r="I3121" i="16"/>
  <c r="E3121" i="16" s="1"/>
  <c r="C3121" i="16" s="1"/>
  <c r="I2977" i="16"/>
  <c r="E2977" i="16" s="1"/>
  <c r="C2977" i="16" s="1"/>
  <c r="I2832" i="16"/>
  <c r="E2832" i="16" s="1"/>
  <c r="C2832" i="16" s="1"/>
  <c r="I2689" i="16"/>
  <c r="E2689" i="16" s="1"/>
  <c r="C2689" i="16" s="1"/>
  <c r="I2545" i="16"/>
  <c r="E2545" i="16" s="1"/>
  <c r="C2545" i="16" s="1"/>
  <c r="I2389" i="16"/>
  <c r="E2389" i="16" s="1"/>
  <c r="C2389" i="16" s="1"/>
  <c r="I2246" i="16"/>
  <c r="E2246" i="16" s="1"/>
  <c r="C2246" i="16" s="1"/>
  <c r="I2101" i="16"/>
  <c r="E2101" i="16" s="1"/>
  <c r="C2101" i="16" s="1"/>
  <c r="I1979" i="16"/>
  <c r="E1979" i="16" s="1"/>
  <c r="C1979" i="16" s="1"/>
  <c r="I1835" i="16"/>
  <c r="E1835" i="16" s="1"/>
  <c r="C1835" i="16" s="1"/>
  <c r="I1693" i="16"/>
  <c r="E1693" i="16" s="1"/>
  <c r="C1693" i="16" s="1"/>
  <c r="I1548" i="16"/>
  <c r="E1548" i="16" s="1"/>
  <c r="C1548" i="16" s="1"/>
  <c r="I1404" i="16"/>
  <c r="E1404" i="16" s="1"/>
  <c r="C1404" i="16" s="1"/>
  <c r="I1260" i="16"/>
  <c r="E1260" i="16" s="1"/>
  <c r="C1260" i="16" s="1"/>
  <c r="I1116" i="16"/>
  <c r="E1116" i="16" s="1"/>
  <c r="C1116" i="16" s="1"/>
  <c r="I3780" i="16"/>
  <c r="E3780" i="16" s="1"/>
  <c r="C3780" i="16" s="1"/>
  <c r="I3636" i="16"/>
  <c r="E3636" i="16" s="1"/>
  <c r="C3636" i="16" s="1"/>
  <c r="I3491" i="16"/>
  <c r="E3491" i="16" s="1"/>
  <c r="C3491" i="16" s="1"/>
  <c r="I3349" i="16"/>
  <c r="E3349" i="16" s="1"/>
  <c r="C3349" i="16" s="1"/>
  <c r="I3203" i="16"/>
  <c r="E3203" i="16" s="1"/>
  <c r="C3203" i="16" s="1"/>
  <c r="I3059" i="16"/>
  <c r="E3059" i="16" s="1"/>
  <c r="C3059" i="16" s="1"/>
  <c r="I2916" i="16"/>
  <c r="E2916" i="16" s="1"/>
  <c r="C2916" i="16" s="1"/>
  <c r="I2772" i="16"/>
  <c r="E2772" i="16" s="1"/>
  <c r="C2772" i="16" s="1"/>
  <c r="I2616" i="16"/>
  <c r="E2616" i="16" s="1"/>
  <c r="C2616" i="16" s="1"/>
  <c r="I2472" i="16"/>
  <c r="E2472" i="16" s="1"/>
  <c r="C2472" i="16" s="1"/>
  <c r="I2328" i="16"/>
  <c r="E2328" i="16" s="1"/>
  <c r="C2328" i="16" s="1"/>
  <c r="I2184" i="16"/>
  <c r="E2184" i="16" s="1"/>
  <c r="C2184" i="16" s="1"/>
  <c r="I3839" i="16"/>
  <c r="E3839" i="16" s="1"/>
  <c r="C3839" i="16" s="1"/>
  <c r="I3695" i="16"/>
  <c r="E3695" i="16" s="1"/>
  <c r="C3695" i="16" s="1"/>
  <c r="I3550" i="16"/>
  <c r="E3550" i="16" s="1"/>
  <c r="C3550" i="16" s="1"/>
  <c r="I3407" i="16"/>
  <c r="E3407" i="16" s="1"/>
  <c r="C3407" i="16" s="1"/>
  <c r="I3263" i="16"/>
  <c r="E3263" i="16" s="1"/>
  <c r="C3263" i="16" s="1"/>
  <c r="I3118" i="16"/>
  <c r="E3118" i="16" s="1"/>
  <c r="C3118" i="16" s="1"/>
  <c r="I2976" i="16"/>
  <c r="E2976" i="16" s="1"/>
  <c r="C2976" i="16" s="1"/>
  <c r="I2831" i="16"/>
  <c r="E2831" i="16" s="1"/>
  <c r="C2831" i="16" s="1"/>
  <c r="I2687" i="16"/>
  <c r="E2687" i="16" s="1"/>
  <c r="C2687" i="16" s="1"/>
  <c r="I2543" i="16"/>
  <c r="E2543" i="16" s="1"/>
  <c r="C2543" i="16" s="1"/>
  <c r="I2399" i="16"/>
  <c r="E2399" i="16" s="1"/>
  <c r="C2399" i="16" s="1"/>
  <c r="I2256" i="16"/>
  <c r="E2256" i="16" s="1"/>
  <c r="C2256" i="16" s="1"/>
  <c r="I2111" i="16"/>
  <c r="E2111" i="16" s="1"/>
  <c r="C2111" i="16" s="1"/>
  <c r="I3743" i="16"/>
  <c r="E3743" i="16" s="1"/>
  <c r="C3743" i="16" s="1"/>
  <c r="I3598" i="16"/>
  <c r="E3598" i="16" s="1"/>
  <c r="C3598" i="16" s="1"/>
  <c r="I3454" i="16"/>
  <c r="E3454" i="16" s="1"/>
  <c r="C3454" i="16" s="1"/>
  <c r="I3310" i="16"/>
  <c r="E3310" i="16" s="1"/>
  <c r="C3310" i="16" s="1"/>
  <c r="I3166" i="16"/>
  <c r="E3166" i="16" s="1"/>
  <c r="C3166" i="16" s="1"/>
  <c r="I3022" i="16"/>
  <c r="E3022" i="16" s="1"/>
  <c r="C3022" i="16" s="1"/>
  <c r="I2878" i="16"/>
  <c r="E2878" i="16" s="1"/>
  <c r="C2878" i="16" s="1"/>
  <c r="I2734" i="16"/>
  <c r="E2734" i="16" s="1"/>
  <c r="C2734" i="16" s="1"/>
  <c r="I2578" i="16"/>
  <c r="E2578" i="16" s="1"/>
  <c r="C2578" i="16" s="1"/>
  <c r="I2434" i="16"/>
  <c r="E2434" i="16" s="1"/>
  <c r="C2434" i="16" s="1"/>
  <c r="I2290" i="16"/>
  <c r="E2290" i="16" s="1"/>
  <c r="C2290" i="16" s="1"/>
  <c r="I2146" i="16"/>
  <c r="E2146" i="16" s="1"/>
  <c r="C2146" i="16" s="1"/>
  <c r="I3812" i="16"/>
  <c r="E3812" i="16" s="1"/>
  <c r="C3812" i="16" s="1"/>
  <c r="I3669" i="16"/>
  <c r="E3669" i="16" s="1"/>
  <c r="C3669" i="16" s="1"/>
  <c r="I3525" i="16"/>
  <c r="E3525" i="16" s="1"/>
  <c r="C3525" i="16" s="1"/>
  <c r="I3381" i="16"/>
  <c r="E3381" i="16" s="1"/>
  <c r="C3381" i="16" s="1"/>
  <c r="I3238" i="16"/>
  <c r="E3238" i="16" s="1"/>
  <c r="C3238" i="16" s="1"/>
  <c r="I3094" i="16"/>
  <c r="E3094" i="16" s="1"/>
  <c r="C3094" i="16" s="1"/>
  <c r="I2949" i="16"/>
  <c r="E2949" i="16" s="1"/>
  <c r="C2949" i="16" s="1"/>
  <c r="I2806" i="16"/>
  <c r="E2806" i="16" s="1"/>
  <c r="C2806" i="16" s="1"/>
  <c r="I2661" i="16"/>
  <c r="E2661" i="16" s="1"/>
  <c r="C2661" i="16" s="1"/>
  <c r="I2517" i="16"/>
  <c r="E2517" i="16" s="1"/>
  <c r="C2517" i="16" s="1"/>
  <c r="I2361" i="16"/>
  <c r="E2361" i="16" s="1"/>
  <c r="C2361" i="16" s="1"/>
  <c r="I2217" i="16"/>
  <c r="E2217" i="16" s="1"/>
  <c r="C2217" i="16" s="1"/>
  <c r="I2073" i="16"/>
  <c r="E2073" i="16" s="1"/>
  <c r="C2073" i="16" s="1"/>
  <c r="I3765" i="16"/>
  <c r="E3765" i="16" s="1"/>
  <c r="C3765" i="16" s="1"/>
  <c r="I3620" i="16"/>
  <c r="E3620" i="16" s="1"/>
  <c r="C3620" i="16" s="1"/>
  <c r="I3464" i="16"/>
  <c r="E3464" i="16" s="1"/>
  <c r="C3464" i="16" s="1"/>
  <c r="I3320" i="16"/>
  <c r="E3320" i="16" s="1"/>
  <c r="C3320" i="16" s="1"/>
  <c r="I3176" i="16"/>
  <c r="E3176" i="16" s="1"/>
  <c r="C3176" i="16" s="1"/>
  <c r="I3033" i="16"/>
  <c r="E3033" i="16" s="1"/>
  <c r="C3033" i="16" s="1"/>
  <c r="I2887" i="16"/>
  <c r="E2887" i="16" s="1"/>
  <c r="C2887" i="16" s="1"/>
  <c r="I2743" i="16"/>
  <c r="E2743" i="16" s="1"/>
  <c r="C2743" i="16" s="1"/>
  <c r="I2600" i="16"/>
  <c r="E2600" i="16" s="1"/>
  <c r="C2600" i="16" s="1"/>
  <c r="I2456" i="16"/>
  <c r="E2456" i="16" s="1"/>
  <c r="C2456" i="16" s="1"/>
  <c r="I2312" i="16"/>
  <c r="E2312" i="16" s="1"/>
  <c r="C2312" i="16" s="1"/>
  <c r="I2169" i="16"/>
  <c r="E2169" i="16" s="1"/>
  <c r="C2169" i="16" s="1"/>
  <c r="I3811" i="16"/>
  <c r="E3811" i="16" s="1"/>
  <c r="C3811" i="16" s="1"/>
  <c r="I3667" i="16"/>
  <c r="E3667" i="16" s="1"/>
  <c r="C3667" i="16" s="1"/>
  <c r="I3523" i="16"/>
  <c r="E3523" i="16" s="1"/>
  <c r="C3523" i="16" s="1"/>
  <c r="I3379" i="16"/>
  <c r="E3379" i="16" s="1"/>
  <c r="C3379" i="16" s="1"/>
  <c r="I3234" i="16"/>
  <c r="E3234" i="16" s="1"/>
  <c r="C3234" i="16" s="1"/>
  <c r="I3091" i="16"/>
  <c r="E3091" i="16" s="1"/>
  <c r="C3091" i="16" s="1"/>
  <c r="I2948" i="16"/>
  <c r="E2948" i="16" s="1"/>
  <c r="C2948" i="16" s="1"/>
  <c r="I2803" i="16"/>
  <c r="E2803" i="16" s="1"/>
  <c r="C2803" i="16" s="1"/>
  <c r="I2659" i="16"/>
  <c r="E2659" i="16" s="1"/>
  <c r="C2659" i="16" s="1"/>
  <c r="I2515" i="16"/>
  <c r="E2515" i="16" s="1"/>
  <c r="C2515" i="16" s="1"/>
  <c r="I2371" i="16"/>
  <c r="E2371" i="16" s="1"/>
  <c r="C2371" i="16" s="1"/>
  <c r="I2227" i="16"/>
  <c r="E2227" i="16" s="1"/>
  <c r="C2227" i="16" s="1"/>
  <c r="I3715" i="16"/>
  <c r="E3715" i="16" s="1"/>
  <c r="C3715" i="16" s="1"/>
  <c r="I3425" i="16"/>
  <c r="E3425" i="16" s="1"/>
  <c r="C3425" i="16" s="1"/>
  <c r="I3258" i="16"/>
  <c r="E3258" i="16" s="1"/>
  <c r="C3258" i="16" s="1"/>
  <c r="I3113" i="16"/>
  <c r="E3113" i="16" s="1"/>
  <c r="C3113" i="16" s="1"/>
  <c r="I2971" i="16"/>
  <c r="E2971" i="16" s="1"/>
  <c r="C2971" i="16" s="1"/>
  <c r="I2826" i="16"/>
  <c r="E2826" i="16" s="1"/>
  <c r="C2826" i="16" s="1"/>
  <c r="I2683" i="16"/>
  <c r="E2683" i="16" s="1"/>
  <c r="C2683" i="16" s="1"/>
  <c r="I2538" i="16"/>
  <c r="E2538" i="16" s="1"/>
  <c r="C2538" i="16" s="1"/>
  <c r="I2381" i="16"/>
  <c r="E2381" i="16" s="1"/>
  <c r="C2381" i="16" s="1"/>
  <c r="I2237" i="16"/>
  <c r="E2237" i="16" s="1"/>
  <c r="C2237" i="16" s="1"/>
  <c r="I2094" i="16"/>
  <c r="E2094" i="16" s="1"/>
  <c r="C2094" i="16" s="1"/>
  <c r="I1950" i="16"/>
  <c r="E1950" i="16" s="1"/>
  <c r="C1950" i="16" s="1"/>
  <c r="I1806" i="16"/>
  <c r="E1806" i="16" s="1"/>
  <c r="C1806" i="16" s="1"/>
  <c r="I3426" i="16"/>
  <c r="E3426" i="16" s="1"/>
  <c r="C3426" i="16" s="1"/>
  <c r="I3281" i="16"/>
  <c r="E3281" i="16" s="1"/>
  <c r="C3281" i="16" s="1"/>
  <c r="I3137" i="16"/>
  <c r="E3137" i="16" s="1"/>
  <c r="C3137" i="16" s="1"/>
  <c r="I2993" i="16"/>
  <c r="E2993" i="16" s="1"/>
  <c r="C2993" i="16" s="1"/>
  <c r="I2849" i="16"/>
  <c r="E2849" i="16" s="1"/>
  <c r="C2849" i="16" s="1"/>
  <c r="I2706" i="16"/>
  <c r="E2706" i="16" s="1"/>
  <c r="C2706" i="16" s="1"/>
  <c r="I2560" i="16"/>
  <c r="E2560" i="16" s="1"/>
  <c r="C2560" i="16" s="1"/>
  <c r="I2417" i="16"/>
  <c r="E2417" i="16" s="1"/>
  <c r="C2417" i="16" s="1"/>
  <c r="I2273" i="16"/>
  <c r="E2273" i="16" s="1"/>
  <c r="C2273" i="16" s="1"/>
  <c r="I2129" i="16"/>
  <c r="E2129" i="16" s="1"/>
  <c r="C2129" i="16" s="1"/>
  <c r="I1985" i="16"/>
  <c r="E1985" i="16" s="1"/>
  <c r="C1985" i="16" s="1"/>
  <c r="I1841" i="16"/>
  <c r="E1841" i="16" s="1"/>
  <c r="C1841" i="16" s="1"/>
  <c r="I3785" i="16"/>
  <c r="E3785" i="16" s="1"/>
  <c r="C3785" i="16" s="1"/>
  <c r="I3640" i="16"/>
  <c r="E3640" i="16" s="1"/>
  <c r="C3640" i="16" s="1"/>
  <c r="I3496" i="16"/>
  <c r="E3496" i="16" s="1"/>
  <c r="C3496" i="16" s="1"/>
  <c r="I3352" i="16"/>
  <c r="E3352" i="16" s="1"/>
  <c r="C3352" i="16" s="1"/>
  <c r="I3208" i="16"/>
  <c r="E3208" i="16" s="1"/>
  <c r="C3208" i="16" s="1"/>
  <c r="I3064" i="16"/>
  <c r="E3064" i="16" s="1"/>
  <c r="C3064" i="16" s="1"/>
  <c r="I2919" i="16"/>
  <c r="E2919" i="16" s="1"/>
  <c r="C2919" i="16" s="1"/>
  <c r="I2776" i="16"/>
  <c r="E2776" i="16" s="1"/>
  <c r="C2776" i="16" s="1"/>
  <c r="I2632" i="16"/>
  <c r="E2632" i="16" s="1"/>
  <c r="C2632" i="16" s="1"/>
  <c r="I2488" i="16"/>
  <c r="E2488" i="16" s="1"/>
  <c r="C2488" i="16" s="1"/>
  <c r="I2331" i="16"/>
  <c r="E2331" i="16" s="1"/>
  <c r="C2331" i="16" s="1"/>
  <c r="I2187" i="16"/>
  <c r="E2187" i="16" s="1"/>
  <c r="C2187" i="16" s="1"/>
  <c r="I3617" i="16"/>
  <c r="E3617" i="16" s="1"/>
  <c r="C3617" i="16" s="1"/>
  <c r="I3723" i="16"/>
  <c r="E3723" i="16" s="1"/>
  <c r="C3723" i="16" s="1"/>
  <c r="I3567" i="16"/>
  <c r="E3567" i="16" s="1"/>
  <c r="C3567" i="16" s="1"/>
  <c r="I3423" i="16"/>
  <c r="E3423" i="16" s="1"/>
  <c r="C3423" i="16" s="1"/>
  <c r="I3279" i="16"/>
  <c r="E3279" i="16" s="1"/>
  <c r="C3279" i="16" s="1"/>
  <c r="I3135" i="16"/>
  <c r="E3135" i="16" s="1"/>
  <c r="C3135" i="16" s="1"/>
  <c r="I2992" i="16"/>
  <c r="E2992" i="16" s="1"/>
  <c r="C2992" i="16" s="1"/>
  <c r="I2847" i="16"/>
  <c r="E2847" i="16" s="1"/>
  <c r="C2847" i="16" s="1"/>
  <c r="I2703" i="16"/>
  <c r="E2703" i="16" s="1"/>
  <c r="C2703" i="16" s="1"/>
  <c r="I2559" i="16"/>
  <c r="E2559" i="16" s="1"/>
  <c r="C2559" i="16" s="1"/>
  <c r="I2415" i="16"/>
  <c r="E2415" i="16" s="1"/>
  <c r="C2415" i="16" s="1"/>
  <c r="I2271" i="16"/>
  <c r="E2271" i="16" s="1"/>
  <c r="C2271" i="16" s="1"/>
  <c r="I2128" i="16"/>
  <c r="E2128" i="16" s="1"/>
  <c r="C2128" i="16" s="1"/>
  <c r="I3794" i="16"/>
  <c r="E3794" i="16" s="1"/>
  <c r="C3794" i="16" s="1"/>
  <c r="I3650" i="16"/>
  <c r="E3650" i="16" s="1"/>
  <c r="C3650" i="16" s="1"/>
  <c r="I3506" i="16"/>
  <c r="E3506" i="16" s="1"/>
  <c r="C3506" i="16" s="1"/>
  <c r="I3362" i="16"/>
  <c r="E3362" i="16" s="1"/>
  <c r="C3362" i="16" s="1"/>
  <c r="I3218" i="16"/>
  <c r="E3218" i="16" s="1"/>
  <c r="C3218" i="16" s="1"/>
  <c r="I3074" i="16"/>
  <c r="E3074" i="16" s="1"/>
  <c r="C3074" i="16" s="1"/>
  <c r="I2930" i="16"/>
  <c r="E2930" i="16" s="1"/>
  <c r="C2930" i="16" s="1"/>
  <c r="I2763" i="16"/>
  <c r="E2763" i="16" s="1"/>
  <c r="C2763" i="16" s="1"/>
  <c r="I2619" i="16"/>
  <c r="E2619" i="16" s="1"/>
  <c r="C2619" i="16" s="1"/>
  <c r="I2474" i="16"/>
  <c r="E2474" i="16" s="1"/>
  <c r="C2474" i="16" s="1"/>
  <c r="I2330" i="16"/>
  <c r="E2330" i="16" s="1"/>
  <c r="C2330" i="16" s="1"/>
  <c r="I2173" i="16"/>
  <c r="E2173" i="16" s="1"/>
  <c r="C2173" i="16" s="1"/>
  <c r="I3829" i="16"/>
  <c r="E3829" i="16" s="1"/>
  <c r="C3829" i="16" s="1"/>
  <c r="I3685" i="16"/>
  <c r="E3685" i="16" s="1"/>
  <c r="C3685" i="16" s="1"/>
  <c r="I3541" i="16"/>
  <c r="E3541" i="16" s="1"/>
  <c r="C3541" i="16" s="1"/>
  <c r="I3397" i="16"/>
  <c r="E3397" i="16" s="1"/>
  <c r="C3397" i="16" s="1"/>
  <c r="I3253" i="16"/>
  <c r="E3253" i="16" s="1"/>
  <c r="C3253" i="16" s="1"/>
  <c r="I3109" i="16"/>
  <c r="E3109" i="16" s="1"/>
  <c r="C3109" i="16" s="1"/>
  <c r="I2965" i="16"/>
  <c r="E2965" i="16" s="1"/>
  <c r="C2965" i="16" s="1"/>
  <c r="I2821" i="16"/>
  <c r="E2821" i="16" s="1"/>
  <c r="C2821" i="16" s="1"/>
  <c r="I2677" i="16"/>
  <c r="E2677" i="16" s="1"/>
  <c r="C2677" i="16" s="1"/>
  <c r="I2532" i="16"/>
  <c r="E2532" i="16" s="1"/>
  <c r="C2532" i="16" s="1"/>
  <c r="I2377" i="16"/>
  <c r="E2377" i="16" s="1"/>
  <c r="C2377" i="16" s="1"/>
  <c r="I2232" i="16"/>
  <c r="E2232" i="16" s="1"/>
  <c r="C2232" i="16" s="1"/>
  <c r="I2089" i="16"/>
  <c r="E2089" i="16" s="1"/>
  <c r="C2089" i="16" s="1"/>
  <c r="I1968" i="16"/>
  <c r="E1968" i="16" s="1"/>
  <c r="C1968" i="16" s="1"/>
  <c r="I1824" i="16"/>
  <c r="E1824" i="16" s="1"/>
  <c r="C1824" i="16" s="1"/>
  <c r="I1679" i="16"/>
  <c r="E1679" i="16" s="1"/>
  <c r="C1679" i="16" s="1"/>
  <c r="I1536" i="16"/>
  <c r="E1536" i="16" s="1"/>
  <c r="C1536" i="16" s="1"/>
  <c r="I1392" i="16"/>
  <c r="E1392" i="16" s="1"/>
  <c r="C1392" i="16" s="1"/>
  <c r="I1248" i="16"/>
  <c r="E1248" i="16" s="1"/>
  <c r="C1248" i="16" s="1"/>
  <c r="I1104" i="16"/>
  <c r="E1104" i="16" s="1"/>
  <c r="C1104" i="16" s="1"/>
  <c r="I1980" i="16"/>
  <c r="E1980" i="16" s="1"/>
  <c r="C1980" i="16" s="1"/>
  <c r="I1836" i="16"/>
  <c r="E1836" i="16" s="1"/>
  <c r="C1836" i="16" s="1"/>
  <c r="I1691" i="16"/>
  <c r="E1691" i="16" s="1"/>
  <c r="C1691" i="16" s="1"/>
  <c r="I1547" i="16"/>
  <c r="E1547" i="16" s="1"/>
  <c r="C1547" i="16" s="1"/>
  <c r="I1403" i="16"/>
  <c r="E1403" i="16" s="1"/>
  <c r="C1403" i="16" s="1"/>
  <c r="I1259" i="16"/>
  <c r="E1259" i="16" s="1"/>
  <c r="C1259" i="16" s="1"/>
  <c r="I1115" i="16"/>
  <c r="E1115" i="16" s="1"/>
  <c r="C1115" i="16" s="1"/>
  <c r="I1978" i="16"/>
  <c r="E1978" i="16" s="1"/>
  <c r="C1978" i="16" s="1"/>
  <c r="I1822" i="16"/>
  <c r="E1822" i="16" s="1"/>
  <c r="C1822" i="16" s="1"/>
  <c r="I1677" i="16"/>
  <c r="E1677" i="16" s="1"/>
  <c r="C1677" i="16" s="1"/>
  <c r="I1533" i="16"/>
  <c r="E1533" i="16" s="1"/>
  <c r="C1533" i="16" s="1"/>
  <c r="I1390" i="16"/>
  <c r="E1390" i="16" s="1"/>
  <c r="C1390" i="16" s="1"/>
  <c r="I1245" i="16"/>
  <c r="E1245" i="16" s="1"/>
  <c r="C1245" i="16" s="1"/>
  <c r="I1102" i="16"/>
  <c r="E1102" i="16" s="1"/>
  <c r="C1102" i="16" s="1"/>
  <c r="I1416" i="16"/>
  <c r="E1416" i="16" s="1"/>
  <c r="C1416" i="16" s="1"/>
  <c r="I2016" i="16"/>
  <c r="E2016" i="16" s="1"/>
  <c r="C2016" i="16" s="1"/>
  <c r="I1798" i="16"/>
  <c r="E1798" i="16" s="1"/>
  <c r="C1798" i="16" s="1"/>
  <c r="I1632" i="16"/>
  <c r="E1632" i="16" s="1"/>
  <c r="C1632" i="16" s="1"/>
  <c r="I1451" i="16"/>
  <c r="E1451" i="16" s="1"/>
  <c r="C1451" i="16" s="1"/>
  <c r="I1283" i="16"/>
  <c r="E1283" i="16" s="1"/>
  <c r="C1283" i="16" s="1"/>
  <c r="I1127" i="16"/>
  <c r="E1127" i="16" s="1"/>
  <c r="C1127" i="16" s="1"/>
  <c r="I1966" i="16"/>
  <c r="E1966" i="16" s="1"/>
  <c r="C1966" i="16" s="1"/>
  <c r="I1799" i="16"/>
  <c r="E1799" i="16" s="1"/>
  <c r="C1799" i="16" s="1"/>
  <c r="I1642" i="16"/>
  <c r="E1642" i="16" s="1"/>
  <c r="C1642" i="16" s="1"/>
  <c r="I1485" i="16"/>
  <c r="E1485" i="16" s="1"/>
  <c r="C1485" i="16" s="1"/>
  <c r="I1330" i="16"/>
  <c r="E1330" i="16" s="1"/>
  <c r="C1330" i="16" s="1"/>
  <c r="I1174" i="16"/>
  <c r="E1174" i="16" s="1"/>
  <c r="C1174" i="16" s="1"/>
  <c r="I2013" i="16"/>
  <c r="E2013" i="16" s="1"/>
  <c r="C2013" i="16" s="1"/>
  <c r="I1868" i="16"/>
  <c r="E1868" i="16" s="1"/>
  <c r="C1868" i="16" s="1"/>
  <c r="I1726" i="16"/>
  <c r="E1726" i="16" s="1"/>
  <c r="C1726" i="16" s="1"/>
  <c r="I1580" i="16"/>
  <c r="E1580" i="16" s="1"/>
  <c r="C1580" i="16" s="1"/>
  <c r="I1438" i="16"/>
  <c r="E1438" i="16" s="1"/>
  <c r="C1438" i="16" s="1"/>
  <c r="I1294" i="16"/>
  <c r="E1294" i="16" s="1"/>
  <c r="C1294" i="16" s="1"/>
  <c r="I1149" i="16"/>
  <c r="E1149" i="16" s="1"/>
  <c r="C1149" i="16" s="1"/>
  <c r="I2000" i="16"/>
  <c r="E2000" i="16" s="1"/>
  <c r="C2000" i="16" s="1"/>
  <c r="I1855" i="16"/>
  <c r="E1855" i="16" s="1"/>
  <c r="C1855" i="16" s="1"/>
  <c r="I1712" i="16"/>
  <c r="E1712" i="16" s="1"/>
  <c r="C1712" i="16" s="1"/>
  <c r="I1568" i="16"/>
  <c r="E1568" i="16" s="1"/>
  <c r="C1568" i="16" s="1"/>
  <c r="I1424" i="16"/>
  <c r="E1424" i="16" s="1"/>
  <c r="C1424" i="16" s="1"/>
  <c r="I1280" i="16"/>
  <c r="E1280" i="16" s="1"/>
  <c r="C1280" i="16" s="1"/>
  <c r="I1135" i="16"/>
  <c r="E1135" i="16" s="1"/>
  <c r="C1135" i="16" s="1"/>
  <c r="I2024" i="16"/>
  <c r="E2024" i="16" s="1"/>
  <c r="C2024" i="16" s="1"/>
  <c r="I1879" i="16"/>
  <c r="E1879" i="16" s="1"/>
  <c r="C1879" i="16" s="1"/>
  <c r="I1735" i="16"/>
  <c r="E1735" i="16" s="1"/>
  <c r="C1735" i="16" s="1"/>
  <c r="I1591" i="16"/>
  <c r="E1591" i="16" s="1"/>
  <c r="C1591" i="16" s="1"/>
  <c r="I1435" i="16"/>
  <c r="E1435" i="16" s="1"/>
  <c r="C1435" i="16" s="1"/>
  <c r="I1279" i="16"/>
  <c r="E1279" i="16" s="1"/>
  <c r="C1279" i="16" s="1"/>
  <c r="I1123" i="16"/>
  <c r="E1123" i="16" s="1"/>
  <c r="C1123" i="16" s="1"/>
  <c r="I1698" i="16"/>
  <c r="E1698" i="16" s="1"/>
  <c r="C1698" i="16" s="1"/>
  <c r="I1554" i="16"/>
  <c r="E1554" i="16" s="1"/>
  <c r="C1554" i="16" s="1"/>
  <c r="I1409" i="16"/>
  <c r="E1409" i="16" s="1"/>
  <c r="C1409" i="16" s="1"/>
  <c r="I1265" i="16"/>
  <c r="E1265" i="16" s="1"/>
  <c r="C1265" i="16" s="1"/>
  <c r="I1122" i="16"/>
  <c r="E1122" i="16" s="1"/>
  <c r="C1122" i="16" s="1"/>
  <c r="I978" i="16"/>
  <c r="E978" i="16" s="1"/>
  <c r="C978" i="16" s="1"/>
  <c r="I833" i="16"/>
  <c r="E833" i="16" s="1"/>
  <c r="C833" i="16" s="1"/>
  <c r="I1673" i="16"/>
  <c r="E1673" i="16" s="1"/>
  <c r="C1673" i="16" s="1"/>
  <c r="I1529" i="16"/>
  <c r="E1529" i="16" s="1"/>
  <c r="C1529" i="16" s="1"/>
  <c r="I1385" i="16"/>
  <c r="E1385" i="16" s="1"/>
  <c r="C1385" i="16" s="1"/>
  <c r="I1241" i="16"/>
  <c r="E1241" i="16" s="1"/>
  <c r="C1241" i="16" s="1"/>
  <c r="I1096" i="16"/>
  <c r="E1096" i="16" s="1"/>
  <c r="C1096" i="16" s="1"/>
  <c r="I953" i="16"/>
  <c r="E953" i="16" s="1"/>
  <c r="C953" i="16" s="1"/>
  <c r="I2069" i="16"/>
  <c r="E2069" i="16" s="1"/>
  <c r="C2069" i="16" s="1"/>
  <c r="I1923" i="16"/>
  <c r="E1923" i="16" s="1"/>
  <c r="C1923" i="16" s="1"/>
  <c r="I1779" i="16"/>
  <c r="E1779" i="16" s="1"/>
  <c r="C1779" i="16" s="1"/>
  <c r="I1636" i="16"/>
  <c r="E1636" i="16" s="1"/>
  <c r="C1636" i="16" s="1"/>
  <c r="I1491" i="16"/>
  <c r="E1491" i="16" s="1"/>
  <c r="C1491" i="16" s="1"/>
  <c r="I1348" i="16"/>
  <c r="E1348" i="16" s="1"/>
  <c r="C1348" i="16" s="1"/>
  <c r="I1203" i="16"/>
  <c r="E1203" i="16" s="1"/>
  <c r="C1203" i="16" s="1"/>
  <c r="I2067" i="16"/>
  <c r="E2067" i="16" s="1"/>
  <c r="C2067" i="16" s="1"/>
  <c r="I1924" i="16"/>
  <c r="E1924" i="16" s="1"/>
  <c r="C1924" i="16" s="1"/>
  <c r="I1780" i="16"/>
  <c r="E1780" i="16" s="1"/>
  <c r="C1780" i="16" s="1"/>
  <c r="I1634" i="16"/>
  <c r="E1634" i="16" s="1"/>
  <c r="C1634" i="16" s="1"/>
  <c r="I1492" i="16"/>
  <c r="E1492" i="16" s="1"/>
  <c r="C1492" i="16" s="1"/>
  <c r="I1347" i="16"/>
  <c r="E1347" i="16" s="1"/>
  <c r="C1347" i="16" s="1"/>
  <c r="I1204" i="16"/>
  <c r="E1204" i="16" s="1"/>
  <c r="C1204" i="16" s="1"/>
  <c r="I2078" i="16"/>
  <c r="E2078" i="16" s="1"/>
  <c r="C2078" i="16" s="1"/>
  <c r="I1934" i="16"/>
  <c r="E1934" i="16" s="1"/>
  <c r="C1934" i="16" s="1"/>
  <c r="I1790" i="16"/>
  <c r="E1790" i="16" s="1"/>
  <c r="C1790" i="16" s="1"/>
  <c r="I1645" i="16"/>
  <c r="E1645" i="16" s="1"/>
  <c r="C1645" i="16" s="1"/>
  <c r="I1503" i="16"/>
  <c r="E1503" i="16" s="1"/>
  <c r="C1503" i="16" s="1"/>
  <c r="I1357" i="16"/>
  <c r="E1357" i="16" s="1"/>
  <c r="C1357" i="16" s="1"/>
  <c r="I1213" i="16"/>
  <c r="E1213" i="16" s="1"/>
  <c r="C1213" i="16" s="1"/>
  <c r="I2065" i="16"/>
  <c r="E2065" i="16" s="1"/>
  <c r="C2065" i="16" s="1"/>
  <c r="I1909" i="16"/>
  <c r="E1909" i="16" s="1"/>
  <c r="C1909" i="16" s="1"/>
  <c r="I1754" i="16"/>
  <c r="E1754" i="16" s="1"/>
  <c r="C1754" i="16" s="1"/>
  <c r="I1609" i="16"/>
  <c r="E1609" i="16" s="1"/>
  <c r="C1609" i="16" s="1"/>
  <c r="I1464" i="16"/>
  <c r="E1464" i="16" s="1"/>
  <c r="C1464" i="16" s="1"/>
  <c r="I1320" i="16"/>
  <c r="E1320" i="16" s="1"/>
  <c r="C1320" i="16" s="1"/>
  <c r="I1177" i="16"/>
  <c r="E1177" i="16" s="1"/>
  <c r="C1177" i="16" s="1"/>
  <c r="I1032" i="16"/>
  <c r="E1032" i="16" s="1"/>
  <c r="C1032" i="16" s="1"/>
  <c r="I972" i="16"/>
  <c r="E972" i="16" s="1"/>
  <c r="C972" i="16" s="1"/>
  <c r="I829" i="16"/>
  <c r="E829" i="16" s="1"/>
  <c r="C829" i="16" s="1"/>
  <c r="I684" i="16"/>
  <c r="E684" i="16" s="1"/>
  <c r="C684" i="16" s="1"/>
  <c r="I539" i="16"/>
  <c r="E539" i="16" s="1"/>
  <c r="C539" i="16" s="1"/>
  <c r="I396" i="16"/>
  <c r="E396" i="16" s="1"/>
  <c r="C396" i="16" s="1"/>
  <c r="I240" i="16"/>
  <c r="E240" i="16" s="1"/>
  <c r="C240" i="16" s="1"/>
  <c r="I97" i="16"/>
  <c r="E97" i="16" s="1"/>
  <c r="C97" i="16" s="1"/>
  <c r="I983" i="16"/>
  <c r="E983" i="16" s="1"/>
  <c r="C983" i="16" s="1"/>
  <c r="I839" i="16"/>
  <c r="E839" i="16" s="1"/>
  <c r="C839" i="16" s="1"/>
  <c r="I695" i="16"/>
  <c r="E695" i="16" s="1"/>
  <c r="C695" i="16" s="1"/>
  <c r="I540" i="16"/>
  <c r="E540" i="16" s="1"/>
  <c r="C540" i="16" s="1"/>
  <c r="I395" i="16"/>
  <c r="E395" i="16" s="1"/>
  <c r="C395" i="16" s="1"/>
  <c r="I251" i="16"/>
  <c r="E251" i="16" s="1"/>
  <c r="C251" i="16" s="1"/>
  <c r="I95" i="16"/>
  <c r="E95" i="16" s="1"/>
  <c r="C95" i="16" s="1"/>
  <c r="I982" i="16"/>
  <c r="E982" i="16" s="1"/>
  <c r="C982" i="16" s="1"/>
  <c r="I837" i="16"/>
  <c r="E837" i="16" s="1"/>
  <c r="C837" i="16" s="1"/>
  <c r="I682" i="16"/>
  <c r="E682" i="16" s="1"/>
  <c r="C682" i="16" s="1"/>
  <c r="I537" i="16"/>
  <c r="E537" i="16" s="1"/>
  <c r="C537" i="16" s="1"/>
  <c r="I394" i="16"/>
  <c r="E394" i="16" s="1"/>
  <c r="C394" i="16" s="1"/>
  <c r="I250" i="16"/>
  <c r="E250" i="16" s="1"/>
  <c r="C250" i="16" s="1"/>
  <c r="I106" i="16"/>
  <c r="E106" i="16" s="1"/>
  <c r="C106" i="16" s="1"/>
  <c r="I1006" i="16"/>
  <c r="E1006" i="16" s="1"/>
  <c r="C1006" i="16" s="1"/>
  <c r="I860" i="16"/>
  <c r="E860" i="16" s="1"/>
  <c r="C860" i="16" s="1"/>
  <c r="I717" i="16"/>
  <c r="E717" i="16" s="1"/>
  <c r="C717" i="16" s="1"/>
  <c r="I573" i="16"/>
  <c r="E573" i="16" s="1"/>
  <c r="C573" i="16" s="1"/>
  <c r="I429" i="16"/>
  <c r="E429" i="16" s="1"/>
  <c r="C429" i="16" s="1"/>
  <c r="I286" i="16"/>
  <c r="E286" i="16" s="1"/>
  <c r="C286" i="16" s="1"/>
  <c r="I142" i="16"/>
  <c r="E142" i="16" s="1"/>
  <c r="C142" i="16" s="1"/>
  <c r="I1017" i="16"/>
  <c r="E1017" i="16" s="1"/>
  <c r="C1017" i="16" s="1"/>
  <c r="I871" i="16"/>
  <c r="E871" i="16" s="1"/>
  <c r="C871" i="16" s="1"/>
  <c r="I728" i="16"/>
  <c r="E728" i="16" s="1"/>
  <c r="C728" i="16" s="1"/>
  <c r="I585" i="16"/>
  <c r="E585" i="16" s="1"/>
  <c r="C585" i="16" s="1"/>
  <c r="I440" i="16"/>
  <c r="E440" i="16" s="1"/>
  <c r="C440" i="16" s="1"/>
  <c r="I284" i="16"/>
  <c r="E284" i="16" s="1"/>
  <c r="C284" i="16" s="1"/>
  <c r="I139" i="16"/>
  <c r="E139" i="16" s="1"/>
  <c r="C139" i="16" s="1"/>
  <c r="I1027" i="16"/>
  <c r="E1027" i="16" s="1"/>
  <c r="C1027" i="16" s="1"/>
  <c r="I882" i="16"/>
  <c r="E882" i="16" s="1"/>
  <c r="C882" i="16" s="1"/>
  <c r="I739" i="16"/>
  <c r="E739" i="16" s="1"/>
  <c r="C739" i="16" s="1"/>
  <c r="I596" i="16"/>
  <c r="E596" i="16" s="1"/>
  <c r="C596" i="16" s="1"/>
  <c r="I451" i="16"/>
  <c r="E451" i="16" s="1"/>
  <c r="C451" i="16" s="1"/>
  <c r="I307" i="16"/>
  <c r="E307" i="16" s="1"/>
  <c r="C307" i="16" s="1"/>
  <c r="I163" i="16"/>
  <c r="E163" i="16" s="1"/>
  <c r="C163" i="16" s="1"/>
  <c r="I810" i="16"/>
  <c r="E810" i="16" s="1"/>
  <c r="C810" i="16" s="1"/>
  <c r="I666" i="16"/>
  <c r="E666" i="16" s="1"/>
  <c r="C666" i="16" s="1"/>
  <c r="I521" i="16"/>
  <c r="E521" i="16" s="1"/>
  <c r="C521" i="16" s="1"/>
  <c r="I377" i="16"/>
  <c r="E377" i="16" s="1"/>
  <c r="C377" i="16" s="1"/>
  <c r="I234" i="16"/>
  <c r="E234" i="16" s="1"/>
  <c r="C234" i="16" s="1"/>
  <c r="I90" i="16"/>
  <c r="E90" i="16" s="1"/>
  <c r="C90" i="16" s="1"/>
  <c r="I725" i="16"/>
  <c r="E725" i="16" s="1"/>
  <c r="C725" i="16" s="1"/>
  <c r="I580" i="16"/>
  <c r="E580" i="16" s="1"/>
  <c r="C580" i="16" s="1"/>
  <c r="I437" i="16"/>
  <c r="E437" i="16" s="1"/>
  <c r="C437" i="16" s="1"/>
  <c r="I293" i="16"/>
  <c r="E293" i="16" s="1"/>
  <c r="C293" i="16" s="1"/>
  <c r="I150" i="16"/>
  <c r="E150" i="16" s="1"/>
  <c r="C150" i="16" s="1"/>
  <c r="I1048" i="16"/>
  <c r="E1048" i="16" s="1"/>
  <c r="C1048" i="16" s="1"/>
  <c r="I904" i="16"/>
  <c r="E904" i="16" s="1"/>
  <c r="C904" i="16" s="1"/>
  <c r="I760" i="16"/>
  <c r="E760" i="16" s="1"/>
  <c r="C760" i="16" s="1"/>
  <c r="I616" i="16"/>
  <c r="E616" i="16" s="1"/>
  <c r="C616" i="16" s="1"/>
  <c r="I472" i="16"/>
  <c r="E472" i="16" s="1"/>
  <c r="C472" i="16" s="1"/>
  <c r="I328" i="16"/>
  <c r="E328" i="16" s="1"/>
  <c r="C328" i="16" s="1"/>
  <c r="I184" i="16"/>
  <c r="E184" i="16" s="1"/>
  <c r="C184" i="16" s="1"/>
  <c r="I1083" i="16"/>
  <c r="E1083" i="16" s="1"/>
  <c r="C1083" i="16" s="1"/>
  <c r="I939" i="16"/>
  <c r="E939" i="16" s="1"/>
  <c r="C939" i="16" s="1"/>
  <c r="I795" i="16"/>
  <c r="E795" i="16" s="1"/>
  <c r="C795" i="16" s="1"/>
  <c r="I652" i="16"/>
  <c r="E652" i="16" s="1"/>
  <c r="C652" i="16" s="1"/>
  <c r="I506" i="16"/>
  <c r="E506" i="16" s="1"/>
  <c r="C506" i="16" s="1"/>
  <c r="I363" i="16"/>
  <c r="E363" i="16" s="1"/>
  <c r="C363" i="16" s="1"/>
  <c r="I207" i="16"/>
  <c r="E207" i="16" s="1"/>
  <c r="C207" i="16" s="1"/>
  <c r="I64" i="16"/>
  <c r="E64" i="16" s="1"/>
  <c r="C64" i="16" s="1"/>
  <c r="I962" i="16"/>
  <c r="E962" i="16" s="1"/>
  <c r="C962" i="16" s="1"/>
  <c r="I818" i="16"/>
  <c r="E818" i="16" s="1"/>
  <c r="C818" i="16" s="1"/>
  <c r="I674" i="16"/>
  <c r="E674" i="16" s="1"/>
  <c r="C674" i="16" s="1"/>
  <c r="I530" i="16"/>
  <c r="E530" i="16" s="1"/>
  <c r="C530" i="16" s="1"/>
  <c r="I386" i="16"/>
  <c r="E386" i="16" s="1"/>
  <c r="C386" i="16" s="1"/>
  <c r="I242" i="16"/>
  <c r="E242" i="16" s="1"/>
  <c r="C242" i="16" s="1"/>
  <c r="I98" i="16"/>
  <c r="E98" i="16" s="1"/>
  <c r="C98" i="16" s="1"/>
  <c r="I913" i="16"/>
  <c r="E913" i="16" s="1"/>
  <c r="C913" i="16" s="1"/>
  <c r="I769" i="16"/>
  <c r="E769" i="16" s="1"/>
  <c r="C769" i="16" s="1"/>
  <c r="I625" i="16"/>
  <c r="E625" i="16" s="1"/>
  <c r="C625" i="16" s="1"/>
  <c r="I481" i="16"/>
  <c r="E481" i="16" s="1"/>
  <c r="C481" i="16" s="1"/>
  <c r="I337" i="16"/>
  <c r="E337" i="16" s="1"/>
  <c r="C337" i="16" s="1"/>
  <c r="I193" i="16"/>
  <c r="E193" i="16" s="1"/>
  <c r="C193" i="16" s="1"/>
  <c r="I54" i="16"/>
  <c r="E54" i="16" s="1"/>
  <c r="C54" i="16" s="1"/>
  <c r="I1296" i="16"/>
  <c r="E1296" i="16" s="1"/>
  <c r="C1296" i="16" s="1"/>
  <c r="I2002" i="16"/>
  <c r="E2002" i="16" s="1"/>
  <c r="C2002" i="16" s="1"/>
  <c r="I1787" i="16"/>
  <c r="E1787" i="16" s="1"/>
  <c r="C1787" i="16" s="1"/>
  <c r="I1607" i="16"/>
  <c r="E1607" i="16" s="1"/>
  <c r="C1607" i="16" s="1"/>
  <c r="I1440" i="16"/>
  <c r="E1440" i="16" s="1"/>
  <c r="C1440" i="16" s="1"/>
  <c r="I1270" i="16"/>
  <c r="E1270" i="16" s="1"/>
  <c r="C1270" i="16" s="1"/>
  <c r="I1103" i="16"/>
  <c r="E1103" i="16" s="1"/>
  <c r="C1103" i="16" s="1"/>
  <c r="I1954" i="16"/>
  <c r="E1954" i="16" s="1"/>
  <c r="C1954" i="16" s="1"/>
  <c r="I1786" i="16"/>
  <c r="E1786" i="16" s="1"/>
  <c r="C1786" i="16" s="1"/>
  <c r="I1630" i="16"/>
  <c r="E1630" i="16" s="1"/>
  <c r="C1630" i="16" s="1"/>
  <c r="I1473" i="16"/>
  <c r="E1473" i="16" s="1"/>
  <c r="C1473" i="16" s="1"/>
  <c r="I1318" i="16"/>
  <c r="E1318" i="16" s="1"/>
  <c r="C1318" i="16" s="1"/>
  <c r="I1163" i="16"/>
  <c r="E1163" i="16" s="1"/>
  <c r="C1163" i="16" s="1"/>
  <c r="I2001" i="16"/>
  <c r="E2001" i="16" s="1"/>
  <c r="C2001" i="16" s="1"/>
  <c r="I1857" i="16"/>
  <c r="E1857" i="16" s="1"/>
  <c r="C1857" i="16" s="1"/>
  <c r="I1713" i="16"/>
  <c r="E1713" i="16" s="1"/>
  <c r="C1713" i="16" s="1"/>
  <c r="I1569" i="16"/>
  <c r="E1569" i="16" s="1"/>
  <c r="C1569" i="16" s="1"/>
  <c r="I1425" i="16"/>
  <c r="E1425" i="16" s="1"/>
  <c r="C1425" i="16" s="1"/>
  <c r="I1282" i="16"/>
  <c r="E1282" i="16" s="1"/>
  <c r="C1282" i="16" s="1"/>
  <c r="I1138" i="16"/>
  <c r="E1138" i="16" s="1"/>
  <c r="C1138" i="16" s="1"/>
  <c r="I1988" i="16"/>
  <c r="E1988" i="16" s="1"/>
  <c r="C1988" i="16" s="1"/>
  <c r="I1843" i="16"/>
  <c r="E1843" i="16" s="1"/>
  <c r="C1843" i="16" s="1"/>
  <c r="I1700" i="16"/>
  <c r="E1700" i="16" s="1"/>
  <c r="C1700" i="16" s="1"/>
  <c r="I1555" i="16"/>
  <c r="E1555" i="16" s="1"/>
  <c r="C1555" i="16" s="1"/>
  <c r="I1412" i="16"/>
  <c r="E1412" i="16" s="1"/>
  <c r="C1412" i="16" s="1"/>
  <c r="I1269" i="16"/>
  <c r="E1269" i="16" s="1"/>
  <c r="C1269" i="16" s="1"/>
  <c r="I1124" i="16"/>
  <c r="E1124" i="16" s="1"/>
  <c r="C1124" i="16" s="1"/>
  <c r="I2012" i="16"/>
  <c r="E2012" i="16" s="1"/>
  <c r="C2012" i="16" s="1"/>
  <c r="I1867" i="16"/>
  <c r="E1867" i="16" s="1"/>
  <c r="C1867" i="16" s="1"/>
  <c r="I1723" i="16"/>
  <c r="E1723" i="16" s="1"/>
  <c r="C1723" i="16" s="1"/>
  <c r="I1579" i="16"/>
  <c r="E1579" i="16" s="1"/>
  <c r="C1579" i="16" s="1"/>
  <c r="I1423" i="16"/>
  <c r="E1423" i="16" s="1"/>
  <c r="C1423" i="16" s="1"/>
  <c r="I1267" i="16"/>
  <c r="E1267" i="16" s="1"/>
  <c r="C1267" i="16" s="1"/>
  <c r="I1110" i="16"/>
  <c r="E1110" i="16" s="1"/>
  <c r="C1110" i="16" s="1"/>
  <c r="I1686" i="16"/>
  <c r="E1686" i="16" s="1"/>
  <c r="C1686" i="16" s="1"/>
  <c r="I1542" i="16"/>
  <c r="E1542" i="16" s="1"/>
  <c r="C1542" i="16" s="1"/>
  <c r="I1398" i="16"/>
  <c r="E1398" i="16" s="1"/>
  <c r="C1398" i="16" s="1"/>
  <c r="I1255" i="16"/>
  <c r="E1255" i="16" s="1"/>
  <c r="C1255" i="16" s="1"/>
  <c r="I1111" i="16"/>
  <c r="E1111" i="16" s="1"/>
  <c r="C1111" i="16" s="1"/>
  <c r="I967" i="16"/>
  <c r="E967" i="16" s="1"/>
  <c r="C967" i="16" s="1"/>
  <c r="I1804" i="16"/>
  <c r="E1804" i="16" s="1"/>
  <c r="C1804" i="16" s="1"/>
  <c r="I1660" i="16"/>
  <c r="E1660" i="16" s="1"/>
  <c r="C1660" i="16" s="1"/>
  <c r="I1518" i="16"/>
  <c r="E1518" i="16" s="1"/>
  <c r="C1518" i="16" s="1"/>
  <c r="I1374" i="16"/>
  <c r="E1374" i="16" s="1"/>
  <c r="C1374" i="16" s="1"/>
  <c r="I1230" i="16"/>
  <c r="E1230" i="16" s="1"/>
  <c r="C1230" i="16" s="1"/>
  <c r="I1085" i="16"/>
  <c r="E1085" i="16" s="1"/>
  <c r="C1085" i="16" s="1"/>
  <c r="I941" i="16"/>
  <c r="E941" i="16" s="1"/>
  <c r="C941" i="16" s="1"/>
  <c r="I2056" i="16"/>
  <c r="E2056" i="16" s="1"/>
  <c r="C2056" i="16" s="1"/>
  <c r="I1912" i="16"/>
  <c r="E1912" i="16" s="1"/>
  <c r="C1912" i="16" s="1"/>
  <c r="I1768" i="16"/>
  <c r="E1768" i="16" s="1"/>
  <c r="C1768" i="16" s="1"/>
  <c r="I1624" i="16"/>
  <c r="E1624" i="16" s="1"/>
  <c r="C1624" i="16" s="1"/>
  <c r="I1480" i="16"/>
  <c r="E1480" i="16" s="1"/>
  <c r="C1480" i="16" s="1"/>
  <c r="I1336" i="16"/>
  <c r="E1336" i="16" s="1"/>
  <c r="C1336" i="16" s="1"/>
  <c r="I1192" i="16"/>
  <c r="E1192" i="16" s="1"/>
  <c r="C1192" i="16" s="1"/>
  <c r="I2055" i="16"/>
  <c r="E2055" i="16" s="1"/>
  <c r="C2055" i="16" s="1"/>
  <c r="I1911" i="16"/>
  <c r="E1911" i="16" s="1"/>
  <c r="C1911" i="16" s="1"/>
  <c r="I1767" i="16"/>
  <c r="E1767" i="16" s="1"/>
  <c r="C1767" i="16" s="1"/>
  <c r="I1623" i="16"/>
  <c r="E1623" i="16" s="1"/>
  <c r="C1623" i="16" s="1"/>
  <c r="I1478" i="16"/>
  <c r="E1478" i="16" s="1"/>
  <c r="C1478" i="16" s="1"/>
  <c r="I1335" i="16"/>
  <c r="E1335" i="16" s="1"/>
  <c r="C1335" i="16" s="1"/>
  <c r="I1191" i="16"/>
  <c r="E1191" i="16" s="1"/>
  <c r="C1191" i="16" s="1"/>
  <c r="I2066" i="16"/>
  <c r="E2066" i="16" s="1"/>
  <c r="C2066" i="16" s="1"/>
  <c r="I1921" i="16"/>
  <c r="E1921" i="16" s="1"/>
  <c r="C1921" i="16" s="1"/>
  <c r="I1778" i="16"/>
  <c r="E1778" i="16" s="1"/>
  <c r="C1778" i="16" s="1"/>
  <c r="I1635" i="16"/>
  <c r="E1635" i="16" s="1"/>
  <c r="C1635" i="16" s="1"/>
  <c r="I1490" i="16"/>
  <c r="E1490" i="16" s="1"/>
  <c r="C1490" i="16" s="1"/>
  <c r="I1346" i="16"/>
  <c r="E1346" i="16" s="1"/>
  <c r="C1346" i="16" s="1"/>
  <c r="I1202" i="16"/>
  <c r="E1202" i="16" s="1"/>
  <c r="C1202" i="16" s="1"/>
  <c r="I2054" i="16"/>
  <c r="E2054" i="16" s="1"/>
  <c r="C2054" i="16" s="1"/>
  <c r="I1896" i="16"/>
  <c r="E1896" i="16" s="1"/>
  <c r="C1896" i="16" s="1"/>
  <c r="I1742" i="16"/>
  <c r="E1742" i="16" s="1"/>
  <c r="C1742" i="16" s="1"/>
  <c r="I1598" i="16"/>
  <c r="E1598" i="16" s="1"/>
  <c r="C1598" i="16" s="1"/>
  <c r="I1453" i="16"/>
  <c r="E1453" i="16" s="1"/>
  <c r="C1453" i="16" s="1"/>
  <c r="I1310" i="16"/>
  <c r="E1310" i="16" s="1"/>
  <c r="C1310" i="16" s="1"/>
  <c r="I1166" i="16"/>
  <c r="E1166" i="16" s="1"/>
  <c r="C1166" i="16" s="1"/>
  <c r="I1022" i="16"/>
  <c r="E1022" i="16" s="1"/>
  <c r="C1022" i="16" s="1"/>
  <c r="I959" i="16"/>
  <c r="E959" i="16" s="1"/>
  <c r="C959" i="16" s="1"/>
  <c r="I816" i="16"/>
  <c r="E816" i="16" s="1"/>
  <c r="C816" i="16" s="1"/>
  <c r="I672" i="16"/>
  <c r="E672" i="16" s="1"/>
  <c r="C672" i="16" s="1"/>
  <c r="I527" i="16"/>
  <c r="E527" i="16" s="1"/>
  <c r="C527" i="16" s="1"/>
  <c r="I384" i="16"/>
  <c r="E384" i="16" s="1"/>
  <c r="C384" i="16" s="1"/>
  <c r="I229" i="16"/>
  <c r="E229" i="16" s="1"/>
  <c r="C229" i="16" s="1"/>
  <c r="I83" i="16"/>
  <c r="E83" i="16" s="1"/>
  <c r="C83" i="16" s="1"/>
  <c r="I971" i="16"/>
  <c r="E971" i="16" s="1"/>
  <c r="C971" i="16" s="1"/>
  <c r="I827" i="16"/>
  <c r="E827" i="16" s="1"/>
  <c r="C827" i="16" s="1"/>
  <c r="I683" i="16"/>
  <c r="E683" i="16" s="1"/>
  <c r="C683" i="16" s="1"/>
  <c r="I528" i="16"/>
  <c r="E528" i="16" s="1"/>
  <c r="C528" i="16" s="1"/>
  <c r="I383" i="16"/>
  <c r="E383" i="16" s="1"/>
  <c r="C383" i="16" s="1"/>
  <c r="I239" i="16"/>
  <c r="E239" i="16" s="1"/>
  <c r="C239" i="16" s="1"/>
  <c r="I84" i="16"/>
  <c r="E84" i="16" s="1"/>
  <c r="C84" i="16" s="1"/>
  <c r="I970" i="16"/>
  <c r="E970" i="16" s="1"/>
  <c r="C970" i="16" s="1"/>
  <c r="I825" i="16"/>
  <c r="E825" i="16" s="1"/>
  <c r="C825" i="16" s="1"/>
  <c r="I670" i="16"/>
  <c r="E670" i="16" s="1"/>
  <c r="C670" i="16" s="1"/>
  <c r="I525" i="16"/>
  <c r="E525" i="16" s="1"/>
  <c r="C525" i="16" s="1"/>
  <c r="I382" i="16"/>
  <c r="E382" i="16" s="1"/>
  <c r="C382" i="16" s="1"/>
  <c r="I238" i="16"/>
  <c r="E238" i="16" s="1"/>
  <c r="C238" i="16" s="1"/>
  <c r="I94" i="16"/>
  <c r="E94" i="16" s="1"/>
  <c r="C94" i="16" s="1"/>
  <c r="I994" i="16"/>
  <c r="E994" i="16" s="1"/>
  <c r="C994" i="16" s="1"/>
  <c r="I850" i="16"/>
  <c r="E850" i="16" s="1"/>
  <c r="C850" i="16" s="1"/>
  <c r="I704" i="16"/>
  <c r="E704" i="16" s="1"/>
  <c r="C704" i="16" s="1"/>
  <c r="I562" i="16"/>
  <c r="E562" i="16" s="1"/>
  <c r="C562" i="16" s="1"/>
  <c r="I417" i="16"/>
  <c r="E417" i="16" s="1"/>
  <c r="C417" i="16" s="1"/>
  <c r="I274" i="16"/>
  <c r="E274" i="16" s="1"/>
  <c r="C274" i="16" s="1"/>
  <c r="I129" i="16"/>
  <c r="E129" i="16" s="1"/>
  <c r="C129" i="16" s="1"/>
  <c r="I1004" i="16"/>
  <c r="E1004" i="16" s="1"/>
  <c r="C1004" i="16" s="1"/>
  <c r="I861" i="16"/>
  <c r="E861" i="16" s="1"/>
  <c r="C861" i="16" s="1"/>
  <c r="I716" i="16"/>
  <c r="E716" i="16" s="1"/>
  <c r="C716" i="16" s="1"/>
  <c r="I572" i="16"/>
  <c r="E572" i="16" s="1"/>
  <c r="C572" i="16" s="1"/>
  <c r="I428" i="16"/>
  <c r="E428" i="16" s="1"/>
  <c r="C428" i="16" s="1"/>
  <c r="I272" i="16"/>
  <c r="E272" i="16" s="1"/>
  <c r="C272" i="16" s="1"/>
  <c r="I127" i="16"/>
  <c r="E127" i="16" s="1"/>
  <c r="C127" i="16" s="1"/>
  <c r="I1015" i="16"/>
  <c r="E1015" i="16" s="1"/>
  <c r="C1015" i="16" s="1"/>
  <c r="I872" i="16"/>
  <c r="E872" i="16" s="1"/>
  <c r="C872" i="16" s="1"/>
  <c r="I727" i="16"/>
  <c r="E727" i="16" s="1"/>
  <c r="C727" i="16" s="1"/>
  <c r="I582" i="16"/>
  <c r="E582" i="16" s="1"/>
  <c r="C582" i="16" s="1"/>
  <c r="I438" i="16"/>
  <c r="E438" i="16" s="1"/>
  <c r="C438" i="16" s="1"/>
  <c r="I296" i="16"/>
  <c r="E296" i="16" s="1"/>
  <c r="C296" i="16" s="1"/>
  <c r="I151" i="16"/>
  <c r="E151" i="16" s="1"/>
  <c r="C151" i="16" s="1"/>
  <c r="I798" i="16"/>
  <c r="E798" i="16" s="1"/>
  <c r="C798" i="16" s="1"/>
  <c r="I654" i="16"/>
  <c r="E654" i="16" s="1"/>
  <c r="C654" i="16" s="1"/>
  <c r="I509" i="16"/>
  <c r="E509" i="16" s="1"/>
  <c r="C509" i="16" s="1"/>
  <c r="I366" i="16"/>
  <c r="E366" i="16" s="1"/>
  <c r="C366" i="16" s="1"/>
  <c r="I221" i="16"/>
  <c r="E221" i="16" s="1"/>
  <c r="C221" i="16" s="1"/>
  <c r="I78" i="16"/>
  <c r="E78" i="16" s="1"/>
  <c r="C78" i="16" s="1"/>
  <c r="I713" i="16"/>
  <c r="E713" i="16" s="1"/>
  <c r="C713" i="16" s="1"/>
  <c r="I569" i="16"/>
  <c r="E569" i="16" s="1"/>
  <c r="C569" i="16" s="1"/>
  <c r="I425" i="16"/>
  <c r="E425" i="16" s="1"/>
  <c r="C425" i="16" s="1"/>
  <c r="I282" i="16"/>
  <c r="E282" i="16" s="1"/>
  <c r="C282" i="16" s="1"/>
  <c r="I136" i="16"/>
  <c r="E136" i="16" s="1"/>
  <c r="C136" i="16" s="1"/>
  <c r="I1036" i="16"/>
  <c r="E1036" i="16" s="1"/>
  <c r="C1036" i="16" s="1"/>
  <c r="I892" i="16"/>
  <c r="E892" i="16" s="1"/>
  <c r="C892" i="16" s="1"/>
  <c r="I749" i="16"/>
  <c r="E749" i="16" s="1"/>
  <c r="C749" i="16" s="1"/>
  <c r="I604" i="16"/>
  <c r="E604" i="16" s="1"/>
  <c r="C604" i="16" s="1"/>
  <c r="I460" i="16"/>
  <c r="E460" i="16" s="1"/>
  <c r="C460" i="16" s="1"/>
  <c r="I315" i="16"/>
  <c r="E315" i="16" s="1"/>
  <c r="C315" i="16" s="1"/>
  <c r="I171" i="16"/>
  <c r="E171" i="16" s="1"/>
  <c r="C171" i="16" s="1"/>
  <c r="I1072" i="16"/>
  <c r="E1072" i="16" s="1"/>
  <c r="C1072" i="16" s="1"/>
  <c r="I927" i="16"/>
  <c r="E927" i="16" s="1"/>
  <c r="C927" i="16" s="1"/>
  <c r="I783" i="16"/>
  <c r="E783" i="16" s="1"/>
  <c r="C783" i="16" s="1"/>
  <c r="I639" i="16"/>
  <c r="E639" i="16" s="1"/>
  <c r="C639" i="16" s="1"/>
  <c r="I494" i="16"/>
  <c r="E494" i="16" s="1"/>
  <c r="C494" i="16" s="1"/>
  <c r="I351" i="16"/>
  <c r="E351" i="16" s="1"/>
  <c r="C351" i="16" s="1"/>
  <c r="I195" i="16"/>
  <c r="E195" i="16" s="1"/>
  <c r="C195" i="16" s="1"/>
  <c r="I48" i="16"/>
  <c r="E48" i="16" s="1"/>
  <c r="C48" i="16" s="1"/>
  <c r="I950" i="16"/>
  <c r="E950" i="16" s="1"/>
  <c r="C950" i="16" s="1"/>
  <c r="I806" i="16"/>
  <c r="E806" i="16" s="1"/>
  <c r="C806" i="16" s="1"/>
  <c r="I662" i="16"/>
  <c r="E662" i="16" s="1"/>
  <c r="C662" i="16" s="1"/>
  <c r="I518" i="16"/>
  <c r="E518" i="16" s="1"/>
  <c r="C518" i="16" s="1"/>
  <c r="I374" i="16"/>
  <c r="E374" i="16" s="1"/>
  <c r="C374" i="16" s="1"/>
  <c r="I230" i="16"/>
  <c r="E230" i="16" s="1"/>
  <c r="C230" i="16" s="1"/>
  <c r="I86" i="16"/>
  <c r="E86" i="16" s="1"/>
  <c r="C86" i="16" s="1"/>
  <c r="I901" i="16"/>
  <c r="E901" i="16" s="1"/>
  <c r="C901" i="16" s="1"/>
  <c r="I758" i="16"/>
  <c r="E758" i="16" s="1"/>
  <c r="C758" i="16" s="1"/>
  <c r="I613" i="16"/>
  <c r="E613" i="16" s="1"/>
  <c r="C613" i="16" s="1"/>
  <c r="I469" i="16"/>
  <c r="E469" i="16" s="1"/>
  <c r="C469" i="16" s="1"/>
  <c r="I326" i="16"/>
  <c r="E326" i="16" s="1"/>
  <c r="C326" i="16" s="1"/>
  <c r="I182" i="16"/>
  <c r="E182" i="16" s="1"/>
  <c r="C182" i="16" s="1"/>
  <c r="I1273" i="16"/>
  <c r="E1273" i="16" s="1"/>
  <c r="C1273" i="16" s="1"/>
  <c r="I1991" i="16"/>
  <c r="E1991" i="16" s="1"/>
  <c r="C1991" i="16" s="1"/>
  <c r="I1775" i="16"/>
  <c r="E1775" i="16" s="1"/>
  <c r="C1775" i="16" s="1"/>
  <c r="I1595" i="16"/>
  <c r="E1595" i="16" s="1"/>
  <c r="C1595" i="16" s="1"/>
  <c r="I1427" i="16"/>
  <c r="E1427" i="16" s="1"/>
  <c r="C1427" i="16" s="1"/>
  <c r="I1247" i="16"/>
  <c r="E1247" i="16" s="1"/>
  <c r="C1247" i="16" s="1"/>
  <c r="I1091" i="16"/>
  <c r="E1091" i="16" s="1"/>
  <c r="C1091" i="16" s="1"/>
  <c r="I1942" i="16"/>
  <c r="E1942" i="16" s="1"/>
  <c r="C1942" i="16" s="1"/>
  <c r="I1773" i="16"/>
  <c r="E1773" i="16" s="1"/>
  <c r="C1773" i="16" s="1"/>
  <c r="I1619" i="16"/>
  <c r="E1619" i="16" s="1"/>
  <c r="C1619" i="16" s="1"/>
  <c r="I1462" i="16"/>
  <c r="E1462" i="16" s="1"/>
  <c r="C1462" i="16" s="1"/>
  <c r="I1306" i="16"/>
  <c r="E1306" i="16" s="1"/>
  <c r="C1306" i="16" s="1"/>
  <c r="I1150" i="16"/>
  <c r="E1150" i="16" s="1"/>
  <c r="C1150" i="16" s="1"/>
  <c r="I1990" i="16"/>
  <c r="E1990" i="16" s="1"/>
  <c r="C1990" i="16" s="1"/>
  <c r="I1845" i="16"/>
  <c r="E1845" i="16" s="1"/>
  <c r="C1845" i="16" s="1"/>
  <c r="I1702" i="16"/>
  <c r="E1702" i="16" s="1"/>
  <c r="C1702" i="16" s="1"/>
  <c r="I1557" i="16"/>
  <c r="E1557" i="16" s="1"/>
  <c r="C1557" i="16" s="1"/>
  <c r="I1413" i="16"/>
  <c r="E1413" i="16" s="1"/>
  <c r="C1413" i="16" s="1"/>
  <c r="I1268" i="16"/>
  <c r="E1268" i="16" s="1"/>
  <c r="C1268" i="16" s="1"/>
  <c r="I1125" i="16"/>
  <c r="E1125" i="16" s="1"/>
  <c r="C1125" i="16" s="1"/>
  <c r="I1976" i="16"/>
  <c r="E1976" i="16" s="1"/>
  <c r="C1976" i="16" s="1"/>
  <c r="I1832" i="16"/>
  <c r="E1832" i="16" s="1"/>
  <c r="C1832" i="16" s="1"/>
  <c r="I1688" i="16"/>
  <c r="E1688" i="16" s="1"/>
  <c r="C1688" i="16" s="1"/>
  <c r="I1544" i="16"/>
  <c r="E1544" i="16" s="1"/>
  <c r="C1544" i="16" s="1"/>
  <c r="I1400" i="16"/>
  <c r="E1400" i="16" s="1"/>
  <c r="C1400" i="16" s="1"/>
  <c r="I1256" i="16"/>
  <c r="E1256" i="16" s="1"/>
  <c r="C1256" i="16" s="1"/>
  <c r="I1112" i="16"/>
  <c r="E1112" i="16" s="1"/>
  <c r="C1112" i="16" s="1"/>
  <c r="I1998" i="16"/>
  <c r="E1998" i="16" s="1"/>
  <c r="C1998" i="16" s="1"/>
  <c r="I1856" i="16"/>
  <c r="E1856" i="16" s="1"/>
  <c r="C1856" i="16" s="1"/>
  <c r="I1711" i="16"/>
  <c r="E1711" i="16" s="1"/>
  <c r="C1711" i="16" s="1"/>
  <c r="I1567" i="16"/>
  <c r="E1567" i="16" s="1"/>
  <c r="C1567" i="16" s="1"/>
  <c r="I1411" i="16"/>
  <c r="E1411" i="16" s="1"/>
  <c r="C1411" i="16" s="1"/>
  <c r="I1254" i="16"/>
  <c r="E1254" i="16" s="1"/>
  <c r="C1254" i="16" s="1"/>
  <c r="I1099" i="16"/>
  <c r="E1099" i="16" s="1"/>
  <c r="C1099" i="16" s="1"/>
  <c r="I1674" i="16"/>
  <c r="E1674" i="16" s="1"/>
  <c r="C1674" i="16" s="1"/>
  <c r="I1530" i="16"/>
  <c r="E1530" i="16" s="1"/>
  <c r="C1530" i="16" s="1"/>
  <c r="I1386" i="16"/>
  <c r="E1386" i="16" s="1"/>
  <c r="C1386" i="16" s="1"/>
  <c r="I1242" i="16"/>
  <c r="E1242" i="16" s="1"/>
  <c r="C1242" i="16" s="1"/>
  <c r="I1098" i="16"/>
  <c r="E1098" i="16" s="1"/>
  <c r="C1098" i="16" s="1"/>
  <c r="I954" i="16"/>
  <c r="E954" i="16" s="1"/>
  <c r="C954" i="16" s="1"/>
  <c r="I1793" i="16"/>
  <c r="E1793" i="16" s="1"/>
  <c r="C1793" i="16" s="1"/>
  <c r="I1648" i="16"/>
  <c r="E1648" i="16" s="1"/>
  <c r="C1648" i="16" s="1"/>
  <c r="I1505" i="16"/>
  <c r="E1505" i="16" s="1"/>
  <c r="C1505" i="16" s="1"/>
  <c r="I1361" i="16"/>
  <c r="E1361" i="16" s="1"/>
  <c r="C1361" i="16" s="1"/>
  <c r="I1217" i="16"/>
  <c r="E1217" i="16" s="1"/>
  <c r="C1217" i="16" s="1"/>
  <c r="I1073" i="16"/>
  <c r="E1073" i="16" s="1"/>
  <c r="C1073" i="16" s="1"/>
  <c r="I929" i="16"/>
  <c r="E929" i="16" s="1"/>
  <c r="C929" i="16" s="1"/>
  <c r="I2043" i="16"/>
  <c r="E2043" i="16" s="1"/>
  <c r="C2043" i="16" s="1"/>
  <c r="I1901" i="16"/>
  <c r="E1901" i="16" s="1"/>
  <c r="C1901" i="16" s="1"/>
  <c r="I1757" i="16"/>
  <c r="E1757" i="16" s="1"/>
  <c r="C1757" i="16" s="1"/>
  <c r="I1613" i="16"/>
  <c r="E1613" i="16" s="1"/>
  <c r="C1613" i="16" s="1"/>
  <c r="I1468" i="16"/>
  <c r="E1468" i="16" s="1"/>
  <c r="C1468" i="16" s="1"/>
  <c r="I1324" i="16"/>
  <c r="E1324" i="16" s="1"/>
  <c r="C1324" i="16" s="1"/>
  <c r="I1180" i="16"/>
  <c r="E1180" i="16" s="1"/>
  <c r="C1180" i="16" s="1"/>
  <c r="I2044" i="16"/>
  <c r="E2044" i="16" s="1"/>
  <c r="C2044" i="16" s="1"/>
  <c r="I1899" i="16"/>
  <c r="E1899" i="16" s="1"/>
  <c r="C1899" i="16" s="1"/>
  <c r="I1755" i="16"/>
  <c r="E1755" i="16" s="1"/>
  <c r="C1755" i="16" s="1"/>
  <c r="I1611" i="16"/>
  <c r="E1611" i="16" s="1"/>
  <c r="C1611" i="16" s="1"/>
  <c r="I1467" i="16"/>
  <c r="E1467" i="16" s="1"/>
  <c r="C1467" i="16" s="1"/>
  <c r="I1322" i="16"/>
  <c r="E1322" i="16" s="1"/>
  <c r="C1322" i="16" s="1"/>
  <c r="I1179" i="16"/>
  <c r="E1179" i="16" s="1"/>
  <c r="C1179" i="16" s="1"/>
  <c r="I2053" i="16"/>
  <c r="E2053" i="16" s="1"/>
  <c r="C2053" i="16" s="1"/>
  <c r="I1910" i="16"/>
  <c r="E1910" i="16" s="1"/>
  <c r="C1910" i="16" s="1"/>
  <c r="I1765" i="16"/>
  <c r="E1765" i="16" s="1"/>
  <c r="C1765" i="16" s="1"/>
  <c r="I1622" i="16"/>
  <c r="E1622" i="16" s="1"/>
  <c r="C1622" i="16" s="1"/>
  <c r="I1479" i="16"/>
  <c r="E1479" i="16" s="1"/>
  <c r="C1479" i="16" s="1"/>
  <c r="I1334" i="16"/>
  <c r="E1334" i="16" s="1"/>
  <c r="C1334" i="16" s="1"/>
  <c r="I1190" i="16"/>
  <c r="E1190" i="16" s="1"/>
  <c r="C1190" i="16" s="1"/>
  <c r="I2041" i="16"/>
  <c r="E2041" i="16" s="1"/>
  <c r="C2041" i="16" s="1"/>
  <c r="I1886" i="16"/>
  <c r="E1886" i="16" s="1"/>
  <c r="C1886" i="16" s="1"/>
  <c r="I1729" i="16"/>
  <c r="E1729" i="16" s="1"/>
  <c r="C1729" i="16" s="1"/>
  <c r="I1585" i="16"/>
  <c r="E1585" i="16" s="1"/>
  <c r="C1585" i="16" s="1"/>
  <c r="I1442" i="16"/>
  <c r="E1442" i="16" s="1"/>
  <c r="C1442" i="16" s="1"/>
  <c r="I1297" i="16"/>
  <c r="E1297" i="16" s="1"/>
  <c r="C1297" i="16" s="1"/>
  <c r="I1153" i="16"/>
  <c r="E1153" i="16" s="1"/>
  <c r="C1153" i="16" s="1"/>
  <c r="I1010" i="16"/>
  <c r="E1010" i="16" s="1"/>
  <c r="C1010" i="16" s="1"/>
  <c r="I948" i="16"/>
  <c r="E948" i="16" s="1"/>
  <c r="C948" i="16" s="1"/>
  <c r="I804" i="16"/>
  <c r="E804" i="16" s="1"/>
  <c r="C804" i="16" s="1"/>
  <c r="I660" i="16"/>
  <c r="E660" i="16" s="1"/>
  <c r="C660" i="16" s="1"/>
  <c r="I517" i="16"/>
  <c r="E517" i="16" s="1"/>
  <c r="C517" i="16" s="1"/>
  <c r="I372" i="16"/>
  <c r="E372" i="16" s="1"/>
  <c r="C372" i="16" s="1"/>
  <c r="I217" i="16"/>
  <c r="E217" i="16" s="1"/>
  <c r="C217" i="16" s="1"/>
  <c r="I60" i="16"/>
  <c r="E60" i="16" s="1"/>
  <c r="C60" i="16" s="1"/>
  <c r="I960" i="16"/>
  <c r="E960" i="16" s="1"/>
  <c r="C960" i="16" s="1"/>
  <c r="I815" i="16"/>
  <c r="E815" i="16" s="1"/>
  <c r="C815" i="16" s="1"/>
  <c r="I671" i="16"/>
  <c r="E671" i="16" s="1"/>
  <c r="C671" i="16" s="1"/>
  <c r="I515" i="16"/>
  <c r="E515" i="16" s="1"/>
  <c r="C515" i="16" s="1"/>
  <c r="I371" i="16"/>
  <c r="E371" i="16" s="1"/>
  <c r="C371" i="16" s="1"/>
  <c r="I215" i="16"/>
  <c r="E215" i="16" s="1"/>
  <c r="C215" i="16" s="1"/>
  <c r="I72" i="16"/>
  <c r="E72" i="16" s="1"/>
  <c r="C72" i="16" s="1"/>
  <c r="I958" i="16"/>
  <c r="E958" i="16" s="1"/>
  <c r="C958" i="16" s="1"/>
  <c r="I802" i="16"/>
  <c r="E802" i="16" s="1"/>
  <c r="C802" i="16" s="1"/>
  <c r="I658" i="16"/>
  <c r="E658" i="16" s="1"/>
  <c r="C658" i="16" s="1"/>
  <c r="I513" i="16"/>
  <c r="E513" i="16" s="1"/>
  <c r="C513" i="16" s="1"/>
  <c r="I370" i="16"/>
  <c r="E370" i="16" s="1"/>
  <c r="C370" i="16" s="1"/>
  <c r="I226" i="16"/>
  <c r="E226" i="16" s="1"/>
  <c r="C226" i="16" s="1"/>
  <c r="I82" i="16"/>
  <c r="E82" i="16" s="1"/>
  <c r="C82" i="16" s="1"/>
  <c r="I981" i="16"/>
  <c r="E981" i="16" s="1"/>
  <c r="C981" i="16" s="1"/>
  <c r="I838" i="16"/>
  <c r="E838" i="16" s="1"/>
  <c r="C838" i="16" s="1"/>
  <c r="I693" i="16"/>
  <c r="E693" i="16" s="1"/>
  <c r="C693" i="16" s="1"/>
  <c r="I550" i="16"/>
  <c r="E550" i="16" s="1"/>
  <c r="C550" i="16" s="1"/>
  <c r="I405" i="16"/>
  <c r="E405" i="16" s="1"/>
  <c r="C405" i="16" s="1"/>
  <c r="I261" i="16"/>
  <c r="E261" i="16" s="1"/>
  <c r="C261" i="16" s="1"/>
  <c r="I117" i="16"/>
  <c r="E117" i="16" s="1"/>
  <c r="C117" i="16" s="1"/>
  <c r="I991" i="16"/>
  <c r="E991" i="16" s="1"/>
  <c r="C991" i="16" s="1"/>
  <c r="I848" i="16"/>
  <c r="E848" i="16" s="1"/>
  <c r="C848" i="16" s="1"/>
  <c r="I705" i="16"/>
  <c r="E705" i="16" s="1"/>
  <c r="C705" i="16" s="1"/>
  <c r="I559" i="16"/>
  <c r="E559" i="16" s="1"/>
  <c r="C559" i="16" s="1"/>
  <c r="I416" i="16"/>
  <c r="E416" i="16" s="1"/>
  <c r="C416" i="16" s="1"/>
  <c r="I259" i="16"/>
  <c r="E259" i="16" s="1"/>
  <c r="C259" i="16" s="1"/>
  <c r="I115" i="16"/>
  <c r="E115" i="16" s="1"/>
  <c r="C115" i="16" s="1"/>
  <c r="I1003" i="16"/>
  <c r="E1003" i="16" s="1"/>
  <c r="C1003" i="16" s="1"/>
  <c r="I858" i="16"/>
  <c r="E858" i="16" s="1"/>
  <c r="C858" i="16" s="1"/>
  <c r="I715" i="16"/>
  <c r="E715" i="16" s="1"/>
  <c r="C715" i="16" s="1"/>
  <c r="I570" i="16"/>
  <c r="E570" i="16" s="1"/>
  <c r="C570" i="16" s="1"/>
  <c r="I427" i="16"/>
  <c r="E427" i="16" s="1"/>
  <c r="C427" i="16" s="1"/>
  <c r="I283" i="16"/>
  <c r="E283" i="16" s="1"/>
  <c r="C283" i="16" s="1"/>
  <c r="I140" i="16"/>
  <c r="E140" i="16" s="1"/>
  <c r="C140" i="16" s="1"/>
  <c r="I786" i="16"/>
  <c r="E786" i="16" s="1"/>
  <c r="C786" i="16" s="1"/>
  <c r="I642" i="16"/>
  <c r="E642" i="16" s="1"/>
  <c r="C642" i="16" s="1"/>
  <c r="I499" i="16"/>
  <c r="E499" i="16" s="1"/>
  <c r="C499" i="16" s="1"/>
  <c r="I354" i="16"/>
  <c r="E354" i="16" s="1"/>
  <c r="C354" i="16" s="1"/>
  <c r="I210" i="16"/>
  <c r="E210" i="16" s="1"/>
  <c r="C210" i="16" s="1"/>
  <c r="I66" i="16"/>
  <c r="E66" i="16" s="1"/>
  <c r="C66" i="16" s="1"/>
  <c r="I700" i="16"/>
  <c r="E700" i="16" s="1"/>
  <c r="C700" i="16" s="1"/>
  <c r="I558" i="16"/>
  <c r="E558" i="16" s="1"/>
  <c r="C558" i="16" s="1"/>
  <c r="I413" i="16"/>
  <c r="E413" i="16" s="1"/>
  <c r="C413" i="16" s="1"/>
  <c r="I269" i="16"/>
  <c r="E269" i="16" s="1"/>
  <c r="C269" i="16" s="1"/>
  <c r="I125" i="16"/>
  <c r="E125" i="16" s="1"/>
  <c r="C125" i="16" s="1"/>
  <c r="I1024" i="16"/>
  <c r="E1024" i="16" s="1"/>
  <c r="C1024" i="16" s="1"/>
  <c r="I880" i="16"/>
  <c r="E880" i="16" s="1"/>
  <c r="C880" i="16" s="1"/>
  <c r="I736" i="16"/>
  <c r="E736" i="16" s="1"/>
  <c r="C736" i="16" s="1"/>
  <c r="I592" i="16"/>
  <c r="E592" i="16" s="1"/>
  <c r="C592" i="16" s="1"/>
  <c r="I448" i="16"/>
  <c r="E448" i="16" s="1"/>
  <c r="C448" i="16" s="1"/>
  <c r="I304" i="16"/>
  <c r="E304" i="16" s="1"/>
  <c r="C304" i="16" s="1"/>
  <c r="I159" i="16"/>
  <c r="E159" i="16" s="1"/>
  <c r="C159" i="16" s="1"/>
  <c r="I1059" i="16"/>
  <c r="E1059" i="16" s="1"/>
  <c r="C1059" i="16" s="1"/>
  <c r="I915" i="16"/>
  <c r="E915" i="16" s="1"/>
  <c r="C915" i="16" s="1"/>
  <c r="I771" i="16"/>
  <c r="E771" i="16" s="1"/>
  <c r="C771" i="16" s="1"/>
  <c r="I628" i="16"/>
  <c r="E628" i="16" s="1"/>
  <c r="C628" i="16" s="1"/>
  <c r="I482" i="16"/>
  <c r="E482" i="16" s="1"/>
  <c r="C482" i="16" s="1"/>
  <c r="I339" i="16"/>
  <c r="E339" i="16" s="1"/>
  <c r="C339" i="16" s="1"/>
  <c r="I183" i="16"/>
  <c r="E183" i="16" s="1"/>
  <c r="C183" i="16" s="1"/>
  <c r="I1082" i="16"/>
  <c r="E1082" i="16" s="1"/>
  <c r="C1082" i="16" s="1"/>
  <c r="I938" i="16"/>
  <c r="E938" i="16" s="1"/>
  <c r="C938" i="16" s="1"/>
  <c r="I794" i="16"/>
  <c r="E794" i="16" s="1"/>
  <c r="C794" i="16" s="1"/>
  <c r="I650" i="16"/>
  <c r="E650" i="16" s="1"/>
  <c r="C650" i="16" s="1"/>
  <c r="I507" i="16"/>
  <c r="E507" i="16" s="1"/>
  <c r="C507" i="16" s="1"/>
  <c r="I362" i="16"/>
  <c r="E362" i="16" s="1"/>
  <c r="C362" i="16" s="1"/>
  <c r="I218" i="16"/>
  <c r="E218" i="16" s="1"/>
  <c r="C218" i="16" s="1"/>
  <c r="I74" i="16"/>
  <c r="E74" i="16" s="1"/>
  <c r="C74" i="16" s="1"/>
  <c r="I889" i="16"/>
  <c r="E889" i="16" s="1"/>
  <c r="C889" i="16" s="1"/>
  <c r="I745" i="16"/>
  <c r="E745" i="16" s="1"/>
  <c r="C745" i="16" s="1"/>
  <c r="I602" i="16"/>
  <c r="E602" i="16" s="1"/>
  <c r="C602" i="16" s="1"/>
  <c r="I457" i="16"/>
  <c r="E457" i="16" s="1"/>
  <c r="C457" i="16" s="1"/>
  <c r="I313" i="16"/>
  <c r="E313" i="16" s="1"/>
  <c r="C313" i="16" s="1"/>
  <c r="I169" i="16"/>
  <c r="E169" i="16" s="1"/>
  <c r="C169" i="16" s="1"/>
  <c r="I1223" i="16"/>
  <c r="E1223" i="16" s="1"/>
  <c r="C1223" i="16" s="1"/>
  <c r="I1955" i="16"/>
  <c r="E1955" i="16" s="1"/>
  <c r="C1955" i="16" s="1"/>
  <c r="I1751" i="16"/>
  <c r="E1751" i="16" s="1"/>
  <c r="C1751" i="16" s="1"/>
  <c r="I1584" i="16"/>
  <c r="E1584" i="16" s="1"/>
  <c r="C1584" i="16" s="1"/>
  <c r="I1415" i="16"/>
  <c r="E1415" i="16" s="1"/>
  <c r="C1415" i="16" s="1"/>
  <c r="I1235" i="16"/>
  <c r="E1235" i="16" s="1"/>
  <c r="C1235" i="16" s="1"/>
  <c r="I2086" i="16"/>
  <c r="E2086" i="16" s="1"/>
  <c r="C2086" i="16" s="1"/>
  <c r="I1930" i="16"/>
  <c r="E1930" i="16" s="1"/>
  <c r="C1930" i="16" s="1"/>
  <c r="I1763" i="16"/>
  <c r="E1763" i="16" s="1"/>
  <c r="C1763" i="16" s="1"/>
  <c r="I1606" i="16"/>
  <c r="E1606" i="16" s="1"/>
  <c r="C1606" i="16" s="1"/>
  <c r="I1450" i="16"/>
  <c r="E1450" i="16" s="1"/>
  <c r="C1450" i="16" s="1"/>
  <c r="I1293" i="16"/>
  <c r="E1293" i="16" s="1"/>
  <c r="C1293" i="16" s="1"/>
  <c r="I1137" i="16"/>
  <c r="E1137" i="16" s="1"/>
  <c r="C1137" i="16" s="1"/>
  <c r="I1977" i="16"/>
  <c r="E1977" i="16" s="1"/>
  <c r="C1977" i="16" s="1"/>
  <c r="I1834" i="16"/>
  <c r="E1834" i="16" s="1"/>
  <c r="C1834" i="16" s="1"/>
  <c r="I1689" i="16"/>
  <c r="E1689" i="16" s="1"/>
  <c r="C1689" i="16" s="1"/>
  <c r="I1545" i="16"/>
  <c r="E1545" i="16" s="1"/>
  <c r="C1545" i="16" s="1"/>
  <c r="I1401" i="16"/>
  <c r="E1401" i="16" s="1"/>
  <c r="C1401" i="16" s="1"/>
  <c r="I1257" i="16"/>
  <c r="E1257" i="16" s="1"/>
  <c r="C1257" i="16" s="1"/>
  <c r="I1113" i="16"/>
  <c r="E1113" i="16" s="1"/>
  <c r="C1113" i="16" s="1"/>
  <c r="I1963" i="16"/>
  <c r="E1963" i="16" s="1"/>
  <c r="C1963" i="16" s="1"/>
  <c r="I1819" i="16"/>
  <c r="E1819" i="16" s="1"/>
  <c r="C1819" i="16" s="1"/>
  <c r="I1676" i="16"/>
  <c r="E1676" i="16" s="1"/>
  <c r="C1676" i="16" s="1"/>
  <c r="I1532" i="16"/>
  <c r="E1532" i="16" s="1"/>
  <c r="C1532" i="16" s="1"/>
  <c r="I1388" i="16"/>
  <c r="E1388" i="16" s="1"/>
  <c r="C1388" i="16" s="1"/>
  <c r="I1244" i="16"/>
  <c r="E1244" i="16" s="1"/>
  <c r="C1244" i="16" s="1"/>
  <c r="I1100" i="16"/>
  <c r="E1100" i="16" s="1"/>
  <c r="C1100" i="16" s="1"/>
  <c r="I1987" i="16"/>
  <c r="E1987" i="16" s="1"/>
  <c r="C1987" i="16" s="1"/>
  <c r="I1844" i="16"/>
  <c r="E1844" i="16" s="1"/>
  <c r="C1844" i="16" s="1"/>
  <c r="I1699" i="16"/>
  <c r="E1699" i="16" s="1"/>
  <c r="C1699" i="16" s="1"/>
  <c r="I1556" i="16"/>
  <c r="E1556" i="16" s="1"/>
  <c r="C1556" i="16" s="1"/>
  <c r="I1399" i="16"/>
  <c r="E1399" i="16" s="1"/>
  <c r="C1399" i="16" s="1"/>
  <c r="I1243" i="16"/>
  <c r="E1243" i="16" s="1"/>
  <c r="C1243" i="16" s="1"/>
  <c r="I1087" i="16"/>
  <c r="E1087" i="16" s="1"/>
  <c r="C1087" i="16" s="1"/>
  <c r="I1662" i="16"/>
  <c r="E1662" i="16" s="1"/>
  <c r="C1662" i="16" s="1"/>
  <c r="I1517" i="16"/>
  <c r="E1517" i="16" s="1"/>
  <c r="C1517" i="16" s="1"/>
  <c r="I1373" i="16"/>
  <c r="E1373" i="16" s="1"/>
  <c r="C1373" i="16" s="1"/>
  <c r="I1229" i="16"/>
  <c r="E1229" i="16" s="1"/>
  <c r="C1229" i="16" s="1"/>
  <c r="I1086" i="16"/>
  <c r="E1086" i="16" s="1"/>
  <c r="C1086" i="16" s="1"/>
  <c r="I942" i="16"/>
  <c r="E942" i="16" s="1"/>
  <c r="C942" i="16" s="1"/>
  <c r="I1781" i="16"/>
  <c r="E1781" i="16" s="1"/>
  <c r="C1781" i="16" s="1"/>
  <c r="I1637" i="16"/>
  <c r="E1637" i="16" s="1"/>
  <c r="C1637" i="16" s="1"/>
  <c r="I1493" i="16"/>
  <c r="E1493" i="16" s="1"/>
  <c r="C1493" i="16" s="1"/>
  <c r="I1349" i="16"/>
  <c r="E1349" i="16" s="1"/>
  <c r="C1349" i="16" s="1"/>
  <c r="I1205" i="16"/>
  <c r="E1205" i="16" s="1"/>
  <c r="C1205" i="16" s="1"/>
  <c r="I1061" i="16"/>
  <c r="E1061" i="16" s="1"/>
  <c r="C1061" i="16" s="1"/>
  <c r="I916" i="16"/>
  <c r="E916" i="16" s="1"/>
  <c r="C916" i="16" s="1"/>
  <c r="I2031" i="16"/>
  <c r="E2031" i="16" s="1"/>
  <c r="C2031" i="16" s="1"/>
  <c r="I1888" i="16"/>
  <c r="E1888" i="16" s="1"/>
  <c r="C1888" i="16" s="1"/>
  <c r="I1743" i="16"/>
  <c r="E1743" i="16" s="1"/>
  <c r="C1743" i="16" s="1"/>
  <c r="I1601" i="16"/>
  <c r="E1601" i="16" s="1"/>
  <c r="C1601" i="16" s="1"/>
  <c r="I1456" i="16"/>
  <c r="E1456" i="16" s="1"/>
  <c r="C1456" i="16" s="1"/>
  <c r="I1313" i="16"/>
  <c r="E1313" i="16" s="1"/>
  <c r="C1313" i="16" s="1"/>
  <c r="I1168" i="16"/>
  <c r="E1168" i="16" s="1"/>
  <c r="C1168" i="16" s="1"/>
  <c r="I2032" i="16"/>
  <c r="E2032" i="16" s="1"/>
  <c r="C2032" i="16" s="1"/>
  <c r="I1887" i="16"/>
  <c r="E1887" i="16" s="1"/>
  <c r="C1887" i="16" s="1"/>
  <c r="I1744" i="16"/>
  <c r="E1744" i="16" s="1"/>
  <c r="C1744" i="16" s="1"/>
  <c r="I1599" i="16"/>
  <c r="E1599" i="16" s="1"/>
  <c r="C1599" i="16" s="1"/>
  <c r="I1455" i="16"/>
  <c r="E1455" i="16" s="1"/>
  <c r="C1455" i="16" s="1"/>
  <c r="I1311" i="16"/>
  <c r="E1311" i="16" s="1"/>
  <c r="C1311" i="16" s="1"/>
  <c r="I1167" i="16"/>
  <c r="E1167" i="16" s="1"/>
  <c r="C1167" i="16" s="1"/>
  <c r="I2042" i="16"/>
  <c r="E2042" i="16" s="1"/>
  <c r="C2042" i="16" s="1"/>
  <c r="I1898" i="16"/>
  <c r="E1898" i="16" s="1"/>
  <c r="C1898" i="16" s="1"/>
  <c r="I1753" i="16"/>
  <c r="E1753" i="16" s="1"/>
  <c r="C1753" i="16" s="1"/>
  <c r="I1610" i="16"/>
  <c r="E1610" i="16" s="1"/>
  <c r="C1610" i="16" s="1"/>
  <c r="I1466" i="16"/>
  <c r="E1466" i="16" s="1"/>
  <c r="C1466" i="16" s="1"/>
  <c r="I1323" i="16"/>
  <c r="E1323" i="16" s="1"/>
  <c r="C1323" i="16" s="1"/>
  <c r="I1178" i="16"/>
  <c r="E1178" i="16" s="1"/>
  <c r="C1178" i="16" s="1"/>
  <c r="I2029" i="16"/>
  <c r="E2029" i="16" s="1"/>
  <c r="C2029" i="16" s="1"/>
  <c r="I1861" i="16"/>
  <c r="E1861" i="16" s="1"/>
  <c r="C1861" i="16" s="1"/>
  <c r="I1717" i="16"/>
  <c r="E1717" i="16" s="1"/>
  <c r="C1717" i="16" s="1"/>
  <c r="I1572" i="16"/>
  <c r="E1572" i="16" s="1"/>
  <c r="C1572" i="16" s="1"/>
  <c r="I1429" i="16"/>
  <c r="E1429" i="16" s="1"/>
  <c r="C1429" i="16" s="1"/>
  <c r="I1285" i="16"/>
  <c r="E1285" i="16" s="1"/>
  <c r="C1285" i="16" s="1"/>
  <c r="I1141" i="16"/>
  <c r="E1141" i="16" s="1"/>
  <c r="C1141" i="16" s="1"/>
  <c r="I1080" i="16"/>
  <c r="E1080" i="16" s="1"/>
  <c r="C1080" i="16" s="1"/>
  <c r="I936" i="16"/>
  <c r="E936" i="16" s="1"/>
  <c r="C936" i="16" s="1"/>
  <c r="I792" i="16"/>
  <c r="E792" i="16" s="1"/>
  <c r="C792" i="16" s="1"/>
  <c r="I648" i="16"/>
  <c r="E648" i="16" s="1"/>
  <c r="C648" i="16" s="1"/>
  <c r="I504" i="16"/>
  <c r="E504" i="16" s="1"/>
  <c r="C504" i="16" s="1"/>
  <c r="I360" i="16"/>
  <c r="E360" i="16" s="1"/>
  <c r="C360" i="16" s="1"/>
  <c r="I204" i="16"/>
  <c r="E204" i="16" s="1"/>
  <c r="C204" i="16" s="1"/>
  <c r="I56" i="16"/>
  <c r="E56" i="16" s="1"/>
  <c r="C56" i="16" s="1"/>
  <c r="I947" i="16"/>
  <c r="E947" i="16" s="1"/>
  <c r="C947" i="16" s="1"/>
  <c r="I803" i="16"/>
  <c r="E803" i="16" s="1"/>
  <c r="C803" i="16" s="1"/>
  <c r="I659" i="16"/>
  <c r="E659" i="16" s="1"/>
  <c r="C659" i="16" s="1"/>
  <c r="I503" i="16"/>
  <c r="E503" i="16" s="1"/>
  <c r="C503" i="16" s="1"/>
  <c r="I359" i="16"/>
  <c r="E359" i="16" s="1"/>
  <c r="C359" i="16" s="1"/>
  <c r="I203" i="16"/>
  <c r="E203" i="16" s="1"/>
  <c r="C203" i="16" s="1"/>
  <c r="I58" i="16"/>
  <c r="E58" i="16" s="1"/>
  <c r="C58" i="16" s="1"/>
  <c r="I946" i="16"/>
  <c r="E946" i="16" s="1"/>
  <c r="C946" i="16" s="1"/>
  <c r="I791" i="16"/>
  <c r="E791" i="16" s="1"/>
  <c r="C791" i="16" s="1"/>
  <c r="I646" i="16"/>
  <c r="E646" i="16" s="1"/>
  <c r="C646" i="16" s="1"/>
  <c r="I502" i="16"/>
  <c r="E502" i="16" s="1"/>
  <c r="C502" i="16" s="1"/>
  <c r="I358" i="16"/>
  <c r="E358" i="16" s="1"/>
  <c r="C358" i="16" s="1"/>
  <c r="I214" i="16"/>
  <c r="E214" i="16" s="1"/>
  <c r="C214" i="16" s="1"/>
  <c r="I70" i="16"/>
  <c r="E70" i="16" s="1"/>
  <c r="C70" i="16" s="1"/>
  <c r="I969" i="16"/>
  <c r="E969" i="16" s="1"/>
  <c r="C969" i="16" s="1"/>
  <c r="I826" i="16"/>
  <c r="E826" i="16" s="1"/>
  <c r="C826" i="16" s="1"/>
  <c r="I681" i="16"/>
  <c r="E681" i="16" s="1"/>
  <c r="C681" i="16" s="1"/>
  <c r="I538" i="16"/>
  <c r="E538" i="16" s="1"/>
  <c r="C538" i="16" s="1"/>
  <c r="I393" i="16"/>
  <c r="E393" i="16" s="1"/>
  <c r="C393" i="16" s="1"/>
  <c r="I249" i="16"/>
  <c r="E249" i="16" s="1"/>
  <c r="C249" i="16" s="1"/>
  <c r="I105" i="16"/>
  <c r="E105" i="16" s="1"/>
  <c r="C105" i="16" s="1"/>
  <c r="I980" i="16"/>
  <c r="E980" i="16" s="1"/>
  <c r="C980" i="16" s="1"/>
  <c r="I835" i="16"/>
  <c r="E835" i="16" s="1"/>
  <c r="C835" i="16" s="1"/>
  <c r="I692" i="16"/>
  <c r="E692" i="16" s="1"/>
  <c r="C692" i="16" s="1"/>
  <c r="I547" i="16"/>
  <c r="E547" i="16" s="1"/>
  <c r="C547" i="16" s="1"/>
  <c r="I404" i="16"/>
  <c r="E404" i="16" s="1"/>
  <c r="C404" i="16" s="1"/>
  <c r="I248" i="16"/>
  <c r="E248" i="16" s="1"/>
  <c r="C248" i="16" s="1"/>
  <c r="I104" i="16"/>
  <c r="E104" i="16" s="1"/>
  <c r="C104" i="16" s="1"/>
  <c r="I992" i="16"/>
  <c r="E992" i="16" s="1"/>
  <c r="C992" i="16" s="1"/>
  <c r="I847" i="16"/>
  <c r="E847" i="16" s="1"/>
  <c r="C847" i="16" s="1"/>
  <c r="I703" i="16"/>
  <c r="E703" i="16" s="1"/>
  <c r="C703" i="16" s="1"/>
  <c r="I560" i="16"/>
  <c r="E560" i="16" s="1"/>
  <c r="C560" i="16" s="1"/>
  <c r="I415" i="16"/>
  <c r="E415" i="16" s="1"/>
  <c r="C415" i="16" s="1"/>
  <c r="I271" i="16"/>
  <c r="E271" i="16" s="1"/>
  <c r="C271" i="16" s="1"/>
  <c r="I128" i="16"/>
  <c r="E128" i="16" s="1"/>
  <c r="C128" i="16" s="1"/>
  <c r="I774" i="16"/>
  <c r="E774" i="16" s="1"/>
  <c r="C774" i="16" s="1"/>
  <c r="I630" i="16"/>
  <c r="E630" i="16" s="1"/>
  <c r="C630" i="16" s="1"/>
  <c r="I485" i="16"/>
  <c r="E485" i="16" s="1"/>
  <c r="C485" i="16" s="1"/>
  <c r="I342" i="16"/>
  <c r="E342" i="16" s="1"/>
  <c r="C342" i="16" s="1"/>
  <c r="I198" i="16"/>
  <c r="E198" i="16" s="1"/>
  <c r="C198" i="16" s="1"/>
  <c r="I55" i="16"/>
  <c r="E55" i="16" s="1"/>
  <c r="C55" i="16" s="1"/>
  <c r="I689" i="16"/>
  <c r="E689" i="16" s="1"/>
  <c r="C689" i="16" s="1"/>
  <c r="I546" i="16"/>
  <c r="E546" i="16" s="1"/>
  <c r="C546" i="16" s="1"/>
  <c r="I401" i="16"/>
  <c r="E401" i="16" s="1"/>
  <c r="C401" i="16" s="1"/>
  <c r="I257" i="16"/>
  <c r="E257" i="16" s="1"/>
  <c r="C257" i="16" s="1"/>
  <c r="I112" i="16"/>
  <c r="E112" i="16" s="1"/>
  <c r="C112" i="16" s="1"/>
  <c r="I1012" i="16"/>
  <c r="E1012" i="16" s="1"/>
  <c r="C1012" i="16" s="1"/>
  <c r="I868" i="16"/>
  <c r="E868" i="16" s="1"/>
  <c r="C868" i="16" s="1"/>
  <c r="I724" i="16"/>
  <c r="E724" i="16" s="1"/>
  <c r="C724" i="16" s="1"/>
  <c r="I581" i="16"/>
  <c r="E581" i="16" s="1"/>
  <c r="C581" i="16" s="1"/>
  <c r="I436" i="16"/>
  <c r="E436" i="16" s="1"/>
  <c r="C436" i="16" s="1"/>
  <c r="I292" i="16"/>
  <c r="E292" i="16" s="1"/>
  <c r="C292" i="16" s="1"/>
  <c r="I147" i="16"/>
  <c r="E147" i="16" s="1"/>
  <c r="C147" i="16" s="1"/>
  <c r="I1047" i="16"/>
  <c r="E1047" i="16" s="1"/>
  <c r="C1047" i="16" s="1"/>
  <c r="I902" i="16"/>
  <c r="E902" i="16" s="1"/>
  <c r="C902" i="16" s="1"/>
  <c r="I759" i="16"/>
  <c r="E759" i="16" s="1"/>
  <c r="C759" i="16" s="1"/>
  <c r="I615" i="16"/>
  <c r="E615" i="16" s="1"/>
  <c r="C615" i="16" s="1"/>
  <c r="I470" i="16"/>
  <c r="E470" i="16" s="1"/>
  <c r="C470" i="16" s="1"/>
  <c r="I327" i="16"/>
  <c r="E327" i="16" s="1"/>
  <c r="C327" i="16" s="1"/>
  <c r="I172" i="16"/>
  <c r="E172" i="16" s="1"/>
  <c r="C172" i="16" s="1"/>
  <c r="I1070" i="16"/>
  <c r="E1070" i="16" s="1"/>
  <c r="C1070" i="16" s="1"/>
  <c r="I926" i="16"/>
  <c r="E926" i="16" s="1"/>
  <c r="C926" i="16" s="1"/>
  <c r="I782" i="16"/>
  <c r="E782" i="16" s="1"/>
  <c r="C782" i="16" s="1"/>
  <c r="I638" i="16"/>
  <c r="E638" i="16" s="1"/>
  <c r="C638" i="16" s="1"/>
  <c r="I495" i="16"/>
  <c r="E495" i="16" s="1"/>
  <c r="C495" i="16" s="1"/>
  <c r="I350" i="16"/>
  <c r="E350" i="16" s="1"/>
  <c r="C350" i="16" s="1"/>
  <c r="I206" i="16"/>
  <c r="E206" i="16" s="1"/>
  <c r="C206" i="16" s="1"/>
  <c r="I62" i="16"/>
  <c r="E62" i="16" s="1"/>
  <c r="C62" i="16" s="1"/>
  <c r="I877" i="16"/>
  <c r="E877" i="16" s="1"/>
  <c r="C877" i="16" s="1"/>
  <c r="I732" i="16"/>
  <c r="E732" i="16" s="1"/>
  <c r="C732" i="16" s="1"/>
  <c r="I589" i="16"/>
  <c r="E589" i="16" s="1"/>
  <c r="C589" i="16" s="1"/>
  <c r="I445" i="16"/>
  <c r="E445" i="16" s="1"/>
  <c r="C445" i="16" s="1"/>
  <c r="I301" i="16"/>
  <c r="E301" i="16" s="1"/>
  <c r="C301" i="16" s="1"/>
  <c r="I1199" i="16"/>
  <c r="E1199" i="16" s="1"/>
  <c r="C1199" i="16" s="1"/>
  <c r="I1931" i="16"/>
  <c r="E1931" i="16" s="1"/>
  <c r="C1931" i="16" s="1"/>
  <c r="I1739" i="16"/>
  <c r="E1739" i="16" s="1"/>
  <c r="C1739" i="16" s="1"/>
  <c r="I1571" i="16"/>
  <c r="E1571" i="16" s="1"/>
  <c r="C1571" i="16" s="1"/>
  <c r="I1391" i="16"/>
  <c r="E1391" i="16" s="1"/>
  <c r="C1391" i="16" s="1"/>
  <c r="I1224" i="16"/>
  <c r="E1224" i="16" s="1"/>
  <c r="C1224" i="16" s="1"/>
  <c r="I2074" i="16"/>
  <c r="E2074" i="16" s="1"/>
  <c r="C2074" i="16" s="1"/>
  <c r="I1918" i="16"/>
  <c r="E1918" i="16" s="1"/>
  <c r="C1918" i="16" s="1"/>
  <c r="I1750" i="16"/>
  <c r="E1750" i="16" s="1"/>
  <c r="C1750" i="16" s="1"/>
  <c r="I1593" i="16"/>
  <c r="E1593" i="16" s="1"/>
  <c r="C1593" i="16" s="1"/>
  <c r="I1437" i="16"/>
  <c r="E1437" i="16" s="1"/>
  <c r="C1437" i="16" s="1"/>
  <c r="I1281" i="16"/>
  <c r="E1281" i="16" s="1"/>
  <c r="C1281" i="16" s="1"/>
  <c r="I1126" i="16"/>
  <c r="E1126" i="16" s="1"/>
  <c r="C1126" i="16" s="1"/>
  <c r="I1965" i="16"/>
  <c r="E1965" i="16" s="1"/>
  <c r="C1965" i="16" s="1"/>
  <c r="I1821" i="16"/>
  <c r="E1821" i="16" s="1"/>
  <c r="C1821" i="16" s="1"/>
  <c r="I1678" i="16"/>
  <c r="E1678" i="16" s="1"/>
  <c r="C1678" i="16" s="1"/>
  <c r="I1534" i="16"/>
  <c r="E1534" i="16" s="1"/>
  <c r="C1534" i="16" s="1"/>
  <c r="I1389" i="16"/>
  <c r="E1389" i="16" s="1"/>
  <c r="C1389" i="16" s="1"/>
  <c r="I1246" i="16"/>
  <c r="E1246" i="16" s="1"/>
  <c r="C1246" i="16" s="1"/>
  <c r="I1101" i="16"/>
  <c r="E1101" i="16" s="1"/>
  <c r="C1101" i="16" s="1"/>
  <c r="I1951" i="16"/>
  <c r="E1951" i="16" s="1"/>
  <c r="C1951" i="16" s="1"/>
  <c r="I1807" i="16"/>
  <c r="E1807" i="16" s="1"/>
  <c r="C1807" i="16" s="1"/>
  <c r="I1664" i="16"/>
  <c r="E1664" i="16" s="1"/>
  <c r="C1664" i="16" s="1"/>
  <c r="I1520" i="16"/>
  <c r="E1520" i="16" s="1"/>
  <c r="C1520" i="16" s="1"/>
  <c r="I1376" i="16"/>
  <c r="E1376" i="16" s="1"/>
  <c r="C1376" i="16" s="1"/>
  <c r="I1232" i="16"/>
  <c r="E1232" i="16" s="1"/>
  <c r="C1232" i="16" s="1"/>
  <c r="I1088" i="16"/>
  <c r="E1088" i="16" s="1"/>
  <c r="C1088" i="16" s="1"/>
  <c r="I1975" i="16"/>
  <c r="E1975" i="16" s="1"/>
  <c r="C1975" i="16" s="1"/>
  <c r="I1831" i="16"/>
  <c r="E1831" i="16" s="1"/>
  <c r="C1831" i="16" s="1"/>
  <c r="I1687" i="16"/>
  <c r="E1687" i="16" s="1"/>
  <c r="C1687" i="16" s="1"/>
  <c r="I1531" i="16"/>
  <c r="E1531" i="16" s="1"/>
  <c r="C1531" i="16" s="1"/>
  <c r="I1387" i="16"/>
  <c r="E1387" i="16" s="1"/>
  <c r="C1387" i="16" s="1"/>
  <c r="I1231" i="16"/>
  <c r="E1231" i="16" s="1"/>
  <c r="C1231" i="16" s="1"/>
  <c r="I1794" i="16"/>
  <c r="E1794" i="16" s="1"/>
  <c r="C1794" i="16" s="1"/>
  <c r="I1650" i="16"/>
  <c r="E1650" i="16" s="1"/>
  <c r="C1650" i="16" s="1"/>
  <c r="I1506" i="16"/>
  <c r="E1506" i="16" s="1"/>
  <c r="C1506" i="16" s="1"/>
  <c r="I1362" i="16"/>
  <c r="E1362" i="16" s="1"/>
  <c r="C1362" i="16" s="1"/>
  <c r="I1218" i="16"/>
  <c r="E1218" i="16" s="1"/>
  <c r="C1218" i="16" s="1"/>
  <c r="I1074" i="16"/>
  <c r="E1074" i="16" s="1"/>
  <c r="C1074" i="16" s="1"/>
  <c r="I930" i="16"/>
  <c r="E930" i="16" s="1"/>
  <c r="C930" i="16" s="1"/>
  <c r="I1770" i="16"/>
  <c r="E1770" i="16" s="1"/>
  <c r="C1770" i="16" s="1"/>
  <c r="I1626" i="16"/>
  <c r="E1626" i="16" s="1"/>
  <c r="C1626" i="16" s="1"/>
  <c r="I1481" i="16"/>
  <c r="E1481" i="16" s="1"/>
  <c r="C1481" i="16" s="1"/>
  <c r="I1337" i="16"/>
  <c r="E1337" i="16" s="1"/>
  <c r="C1337" i="16" s="1"/>
  <c r="I1193" i="16"/>
  <c r="E1193" i="16" s="1"/>
  <c r="C1193" i="16" s="1"/>
  <c r="I1049" i="16"/>
  <c r="E1049" i="16" s="1"/>
  <c r="C1049" i="16" s="1"/>
  <c r="I905" i="16"/>
  <c r="E905" i="16" s="1"/>
  <c r="C905" i="16" s="1"/>
  <c r="I2021" i="16"/>
  <c r="E2021" i="16" s="1"/>
  <c r="C2021" i="16" s="1"/>
  <c r="I1875" i="16"/>
  <c r="E1875" i="16" s="1"/>
  <c r="C1875" i="16" s="1"/>
  <c r="I1733" i="16"/>
  <c r="E1733" i="16" s="1"/>
  <c r="C1733" i="16" s="1"/>
  <c r="I1588" i="16"/>
  <c r="E1588" i="16" s="1"/>
  <c r="C1588" i="16" s="1"/>
  <c r="I1445" i="16"/>
  <c r="E1445" i="16" s="1"/>
  <c r="C1445" i="16" s="1"/>
  <c r="I1300" i="16"/>
  <c r="E1300" i="16" s="1"/>
  <c r="C1300" i="16" s="1"/>
  <c r="I1155" i="16"/>
  <c r="E1155" i="16" s="1"/>
  <c r="C1155" i="16" s="1"/>
  <c r="I2019" i="16"/>
  <c r="E2019" i="16" s="1"/>
  <c r="C2019" i="16" s="1"/>
  <c r="I1876" i="16"/>
  <c r="E1876" i="16" s="1"/>
  <c r="C1876" i="16" s="1"/>
  <c r="I1731" i="16"/>
  <c r="E1731" i="16" s="1"/>
  <c r="C1731" i="16" s="1"/>
  <c r="I1586" i="16"/>
  <c r="E1586" i="16" s="1"/>
  <c r="C1586" i="16" s="1"/>
  <c r="I1443" i="16"/>
  <c r="E1443" i="16" s="1"/>
  <c r="C1443" i="16" s="1"/>
  <c r="I1299" i="16"/>
  <c r="E1299" i="16" s="1"/>
  <c r="C1299" i="16" s="1"/>
  <c r="I1156" i="16"/>
  <c r="E1156" i="16" s="1"/>
  <c r="C1156" i="16" s="1"/>
  <c r="I2030" i="16"/>
  <c r="E2030" i="16" s="1"/>
  <c r="C2030" i="16" s="1"/>
  <c r="I1885" i="16"/>
  <c r="E1885" i="16" s="1"/>
  <c r="C1885" i="16" s="1"/>
  <c r="I1741" i="16"/>
  <c r="E1741" i="16" s="1"/>
  <c r="C1741" i="16" s="1"/>
  <c r="I1597" i="16"/>
  <c r="E1597" i="16" s="1"/>
  <c r="C1597" i="16" s="1"/>
  <c r="I1454" i="16"/>
  <c r="E1454" i="16" s="1"/>
  <c r="C1454" i="16" s="1"/>
  <c r="I1309" i="16"/>
  <c r="E1309" i="16" s="1"/>
  <c r="C1309" i="16" s="1"/>
  <c r="I1165" i="16"/>
  <c r="E1165" i="16" s="1"/>
  <c r="C1165" i="16" s="1"/>
  <c r="I2017" i="16"/>
  <c r="E2017" i="16" s="1"/>
  <c r="C2017" i="16" s="1"/>
  <c r="I1849" i="16"/>
  <c r="E1849" i="16" s="1"/>
  <c r="C1849" i="16" s="1"/>
  <c r="I1706" i="16"/>
  <c r="E1706" i="16" s="1"/>
  <c r="C1706" i="16" s="1"/>
  <c r="I1560" i="16"/>
  <c r="E1560" i="16" s="1"/>
  <c r="C1560" i="16" s="1"/>
  <c r="I1417" i="16"/>
  <c r="E1417" i="16" s="1"/>
  <c r="C1417" i="16" s="1"/>
  <c r="I1272" i="16"/>
  <c r="E1272" i="16" s="1"/>
  <c r="C1272" i="16" s="1"/>
  <c r="I1129" i="16"/>
  <c r="E1129" i="16" s="1"/>
  <c r="C1129" i="16" s="1"/>
  <c r="I1068" i="16"/>
  <c r="E1068" i="16" s="1"/>
  <c r="C1068" i="16" s="1"/>
  <c r="I924" i="16"/>
  <c r="E924" i="16" s="1"/>
  <c r="C924" i="16" s="1"/>
  <c r="I781" i="16"/>
  <c r="E781" i="16" s="1"/>
  <c r="C781" i="16" s="1"/>
  <c r="I637" i="16"/>
  <c r="E637" i="16" s="1"/>
  <c r="C637" i="16" s="1"/>
  <c r="I492" i="16"/>
  <c r="E492" i="16" s="1"/>
  <c r="C492" i="16" s="1"/>
  <c r="I348" i="16"/>
  <c r="E348" i="16" s="1"/>
  <c r="C348" i="16" s="1"/>
  <c r="I192" i="16"/>
  <c r="E192" i="16" s="1"/>
  <c r="C192" i="16" s="1"/>
  <c r="I1079" i="16"/>
  <c r="E1079" i="16" s="1"/>
  <c r="C1079" i="16" s="1"/>
  <c r="I935" i="16"/>
  <c r="E935" i="16" s="1"/>
  <c r="C935" i="16" s="1"/>
  <c r="I790" i="16"/>
  <c r="E790" i="16" s="1"/>
  <c r="C790" i="16" s="1"/>
  <c r="I647" i="16"/>
  <c r="E647" i="16" s="1"/>
  <c r="C647" i="16" s="1"/>
  <c r="I491" i="16"/>
  <c r="E491" i="16" s="1"/>
  <c r="C491" i="16" s="1"/>
  <c r="I347" i="16"/>
  <c r="E347" i="16" s="1"/>
  <c r="C347" i="16" s="1"/>
  <c r="I190" i="16"/>
  <c r="E190" i="16" s="1"/>
  <c r="C190" i="16" s="1"/>
  <c r="I46" i="16"/>
  <c r="E46" i="16" s="1"/>
  <c r="C46" i="16" s="1"/>
  <c r="I934" i="16"/>
  <c r="E934" i="16" s="1"/>
  <c r="C934" i="16" s="1"/>
  <c r="I778" i="16"/>
  <c r="E778" i="16" s="1"/>
  <c r="C778" i="16" s="1"/>
  <c r="I634" i="16"/>
  <c r="E634" i="16" s="1"/>
  <c r="C634" i="16" s="1"/>
  <c r="I490" i="16"/>
  <c r="E490" i="16" s="1"/>
  <c r="C490" i="16" s="1"/>
  <c r="I346" i="16"/>
  <c r="E346" i="16" s="1"/>
  <c r="C346" i="16" s="1"/>
  <c r="I202" i="16"/>
  <c r="E202" i="16" s="1"/>
  <c r="C202" i="16" s="1"/>
  <c r="I59" i="16"/>
  <c r="E59" i="16" s="1"/>
  <c r="C59" i="16" s="1"/>
  <c r="I956" i="16"/>
  <c r="E956" i="16" s="1"/>
  <c r="C956" i="16" s="1"/>
  <c r="I813" i="16"/>
  <c r="E813" i="16" s="1"/>
  <c r="C813" i="16" s="1"/>
  <c r="I669" i="16"/>
  <c r="E669" i="16" s="1"/>
  <c r="C669" i="16" s="1"/>
  <c r="I526" i="16"/>
  <c r="E526" i="16" s="1"/>
  <c r="C526" i="16" s="1"/>
  <c r="I381" i="16"/>
  <c r="E381" i="16" s="1"/>
  <c r="C381" i="16" s="1"/>
  <c r="I237" i="16"/>
  <c r="E237" i="16" s="1"/>
  <c r="C237" i="16" s="1"/>
  <c r="I92" i="16"/>
  <c r="E92" i="16" s="1"/>
  <c r="C92" i="16" s="1"/>
  <c r="I968" i="16"/>
  <c r="E968" i="16" s="1"/>
  <c r="C968" i="16" s="1"/>
  <c r="I824" i="16"/>
  <c r="E824" i="16" s="1"/>
  <c r="C824" i="16" s="1"/>
  <c r="I679" i="16"/>
  <c r="E679" i="16" s="1"/>
  <c r="C679" i="16" s="1"/>
  <c r="I535" i="16"/>
  <c r="E535" i="16" s="1"/>
  <c r="C535" i="16" s="1"/>
  <c r="I392" i="16"/>
  <c r="E392" i="16" s="1"/>
  <c r="C392" i="16" s="1"/>
  <c r="I236" i="16"/>
  <c r="E236" i="16" s="1"/>
  <c r="C236" i="16" s="1"/>
  <c r="I93" i="16"/>
  <c r="E93" i="16" s="1"/>
  <c r="C93" i="16" s="1"/>
  <c r="I979" i="16"/>
  <c r="E979" i="16" s="1"/>
  <c r="C979" i="16" s="1"/>
  <c r="I836" i="16"/>
  <c r="E836" i="16" s="1"/>
  <c r="C836" i="16" s="1"/>
  <c r="I691" i="16"/>
  <c r="E691" i="16" s="1"/>
  <c r="C691" i="16" s="1"/>
  <c r="I548" i="16"/>
  <c r="E548" i="16" s="1"/>
  <c r="C548" i="16" s="1"/>
  <c r="I403" i="16"/>
  <c r="E403" i="16" s="1"/>
  <c r="C403" i="16" s="1"/>
  <c r="I260" i="16"/>
  <c r="E260" i="16" s="1"/>
  <c r="C260" i="16" s="1"/>
  <c r="I116" i="16"/>
  <c r="E116" i="16" s="1"/>
  <c r="C116" i="16" s="1"/>
  <c r="I762" i="16"/>
  <c r="E762" i="16" s="1"/>
  <c r="C762" i="16" s="1"/>
  <c r="I618" i="16"/>
  <c r="E618" i="16" s="1"/>
  <c r="C618" i="16" s="1"/>
  <c r="I473" i="16"/>
  <c r="E473" i="16" s="1"/>
  <c r="C473" i="16" s="1"/>
  <c r="I330" i="16"/>
  <c r="E330" i="16" s="1"/>
  <c r="C330" i="16" s="1"/>
  <c r="I186" i="16"/>
  <c r="E186" i="16" s="1"/>
  <c r="C186" i="16" s="1"/>
  <c r="I822" i="16"/>
  <c r="E822" i="16" s="1"/>
  <c r="C822" i="16" s="1"/>
  <c r="I677" i="16"/>
  <c r="E677" i="16" s="1"/>
  <c r="C677" i="16" s="1"/>
  <c r="I533" i="16"/>
  <c r="E533" i="16" s="1"/>
  <c r="C533" i="16" s="1"/>
  <c r="I389" i="16"/>
  <c r="E389" i="16" s="1"/>
  <c r="C389" i="16" s="1"/>
  <c r="I246" i="16"/>
  <c r="E246" i="16" s="1"/>
  <c r="C246" i="16" s="1"/>
  <c r="I101" i="16"/>
  <c r="E101" i="16" s="1"/>
  <c r="C101" i="16" s="1"/>
  <c r="I1001" i="16"/>
  <c r="E1001" i="16" s="1"/>
  <c r="C1001" i="16" s="1"/>
  <c r="I857" i="16"/>
  <c r="E857" i="16" s="1"/>
  <c r="C857" i="16" s="1"/>
  <c r="I712" i="16"/>
  <c r="E712" i="16" s="1"/>
  <c r="C712" i="16" s="1"/>
  <c r="I568" i="16"/>
  <c r="E568" i="16" s="1"/>
  <c r="C568" i="16" s="1"/>
  <c r="I424" i="16"/>
  <c r="E424" i="16" s="1"/>
  <c r="C424" i="16" s="1"/>
  <c r="I280" i="16"/>
  <c r="E280" i="16" s="1"/>
  <c r="C280" i="16" s="1"/>
  <c r="I137" i="16"/>
  <c r="E137" i="16" s="1"/>
  <c r="C137" i="16" s="1"/>
  <c r="I1035" i="16"/>
  <c r="E1035" i="16" s="1"/>
  <c r="C1035" i="16" s="1"/>
  <c r="I890" i="16"/>
  <c r="E890" i="16" s="1"/>
  <c r="C890" i="16" s="1"/>
  <c r="I747" i="16"/>
  <c r="E747" i="16" s="1"/>
  <c r="C747" i="16" s="1"/>
  <c r="I603" i="16"/>
  <c r="E603" i="16" s="1"/>
  <c r="C603" i="16" s="1"/>
  <c r="I459" i="16"/>
  <c r="E459" i="16" s="1"/>
  <c r="C459" i="16" s="1"/>
  <c r="I316" i="16"/>
  <c r="E316" i="16" s="1"/>
  <c r="C316" i="16" s="1"/>
  <c r="I160" i="16"/>
  <c r="E160" i="16" s="1"/>
  <c r="C160" i="16" s="1"/>
  <c r="I1058" i="16"/>
  <c r="E1058" i="16" s="1"/>
  <c r="C1058" i="16" s="1"/>
  <c r="I914" i="16"/>
  <c r="E914" i="16" s="1"/>
  <c r="C914" i="16" s="1"/>
  <c r="I770" i="16"/>
  <c r="E770" i="16" s="1"/>
  <c r="C770" i="16" s="1"/>
  <c r="I626" i="16"/>
  <c r="E626" i="16" s="1"/>
  <c r="C626" i="16" s="1"/>
  <c r="I483" i="16"/>
  <c r="E483" i="16" s="1"/>
  <c r="C483" i="16" s="1"/>
  <c r="I1152" i="16"/>
  <c r="E1152" i="16" s="1"/>
  <c r="C1152" i="16" s="1"/>
  <c r="I1919" i="16"/>
  <c r="E1919" i="16" s="1"/>
  <c r="C1919" i="16" s="1"/>
  <c r="I1728" i="16"/>
  <c r="E1728" i="16" s="1"/>
  <c r="C1728" i="16" s="1"/>
  <c r="I1558" i="16"/>
  <c r="E1558" i="16" s="1"/>
  <c r="C1558" i="16" s="1"/>
  <c r="I1379" i="16"/>
  <c r="E1379" i="16" s="1"/>
  <c r="C1379" i="16" s="1"/>
  <c r="I1211" i="16"/>
  <c r="E1211" i="16" s="1"/>
  <c r="C1211" i="16" s="1"/>
  <c r="I2062" i="16"/>
  <c r="E2062" i="16" s="1"/>
  <c r="C2062" i="16" s="1"/>
  <c r="I1907" i="16"/>
  <c r="E1907" i="16" s="1"/>
  <c r="C1907" i="16" s="1"/>
  <c r="I1737" i="16"/>
  <c r="E1737" i="16" s="1"/>
  <c r="C1737" i="16" s="1"/>
  <c r="I1582" i="16"/>
  <c r="E1582" i="16" s="1"/>
  <c r="C1582" i="16" s="1"/>
  <c r="I1426" i="16"/>
  <c r="E1426" i="16" s="1"/>
  <c r="C1426" i="16" s="1"/>
  <c r="I1271" i="16"/>
  <c r="E1271" i="16" s="1"/>
  <c r="C1271" i="16" s="1"/>
  <c r="I1114" i="16"/>
  <c r="E1114" i="16" s="1"/>
  <c r="C1114" i="16" s="1"/>
  <c r="I1953" i="16"/>
  <c r="E1953" i="16" s="1"/>
  <c r="C1953" i="16" s="1"/>
  <c r="I1809" i="16"/>
  <c r="E1809" i="16" s="1"/>
  <c r="C1809" i="16" s="1"/>
  <c r="I1665" i="16"/>
  <c r="E1665" i="16" s="1"/>
  <c r="C1665" i="16" s="1"/>
  <c r="I1521" i="16"/>
  <c r="E1521" i="16" s="1"/>
  <c r="C1521" i="16" s="1"/>
  <c r="I1377" i="16"/>
  <c r="E1377" i="16" s="1"/>
  <c r="C1377" i="16" s="1"/>
  <c r="I1233" i="16"/>
  <c r="E1233" i="16" s="1"/>
  <c r="C1233" i="16" s="1"/>
  <c r="I1090" i="16"/>
  <c r="E1090" i="16" s="1"/>
  <c r="C1090" i="16" s="1"/>
  <c r="I1940" i="16"/>
  <c r="E1940" i="16" s="1"/>
  <c r="C1940" i="16" s="1"/>
  <c r="I1796" i="16"/>
  <c r="E1796" i="16" s="1"/>
  <c r="C1796" i="16" s="1"/>
  <c r="I1651" i="16"/>
  <c r="E1651" i="16" s="1"/>
  <c r="C1651" i="16" s="1"/>
  <c r="I1508" i="16"/>
  <c r="E1508" i="16" s="1"/>
  <c r="C1508" i="16" s="1"/>
  <c r="I1363" i="16"/>
  <c r="E1363" i="16" s="1"/>
  <c r="C1363" i="16" s="1"/>
  <c r="I1220" i="16"/>
  <c r="E1220" i="16" s="1"/>
  <c r="C1220" i="16" s="1"/>
  <c r="I1076" i="16"/>
  <c r="E1076" i="16" s="1"/>
  <c r="C1076" i="16" s="1"/>
  <c r="I1964" i="16"/>
  <c r="E1964" i="16" s="1"/>
  <c r="C1964" i="16" s="1"/>
  <c r="I1820" i="16"/>
  <c r="E1820" i="16" s="1"/>
  <c r="C1820" i="16" s="1"/>
  <c r="I1675" i="16"/>
  <c r="E1675" i="16" s="1"/>
  <c r="C1675" i="16" s="1"/>
  <c r="I1519" i="16"/>
  <c r="E1519" i="16" s="1"/>
  <c r="C1519" i="16" s="1"/>
  <c r="I1375" i="16"/>
  <c r="E1375" i="16" s="1"/>
  <c r="C1375" i="16" s="1"/>
  <c r="I1219" i="16"/>
  <c r="E1219" i="16" s="1"/>
  <c r="C1219" i="16" s="1"/>
  <c r="I1782" i="16"/>
  <c r="E1782" i="16" s="1"/>
  <c r="C1782" i="16" s="1"/>
  <c r="I1639" i="16"/>
  <c r="E1639" i="16" s="1"/>
  <c r="C1639" i="16" s="1"/>
  <c r="I1495" i="16"/>
  <c r="E1495" i="16" s="1"/>
  <c r="C1495" i="16" s="1"/>
  <c r="I1350" i="16"/>
  <c r="E1350" i="16" s="1"/>
  <c r="C1350" i="16" s="1"/>
  <c r="I1207" i="16"/>
  <c r="E1207" i="16" s="1"/>
  <c r="C1207" i="16" s="1"/>
  <c r="I1062" i="16"/>
  <c r="E1062" i="16" s="1"/>
  <c r="C1062" i="16" s="1"/>
  <c r="I918" i="16"/>
  <c r="E918" i="16" s="1"/>
  <c r="C918" i="16" s="1"/>
  <c r="I1756" i="16"/>
  <c r="E1756" i="16" s="1"/>
  <c r="C1756" i="16" s="1"/>
  <c r="I1612" i="16"/>
  <c r="E1612" i="16" s="1"/>
  <c r="C1612" i="16" s="1"/>
  <c r="I1470" i="16"/>
  <c r="E1470" i="16" s="1"/>
  <c r="C1470" i="16" s="1"/>
  <c r="I1325" i="16"/>
  <c r="E1325" i="16" s="1"/>
  <c r="C1325" i="16" s="1"/>
  <c r="I1182" i="16"/>
  <c r="E1182" i="16" s="1"/>
  <c r="C1182" i="16" s="1"/>
  <c r="I1038" i="16"/>
  <c r="E1038" i="16" s="1"/>
  <c r="C1038" i="16" s="1"/>
  <c r="I893" i="16"/>
  <c r="E893" i="16" s="1"/>
  <c r="C893" i="16" s="1"/>
  <c r="I2007" i="16"/>
  <c r="E2007" i="16" s="1"/>
  <c r="C2007" i="16" s="1"/>
  <c r="I1864" i="16"/>
  <c r="E1864" i="16" s="1"/>
  <c r="C1864" i="16" s="1"/>
  <c r="I1720" i="16"/>
  <c r="E1720" i="16" s="1"/>
  <c r="C1720" i="16" s="1"/>
  <c r="I1576" i="16"/>
  <c r="E1576" i="16" s="1"/>
  <c r="C1576" i="16" s="1"/>
  <c r="I1432" i="16"/>
  <c r="E1432" i="16" s="1"/>
  <c r="C1432" i="16" s="1"/>
  <c r="I1289" i="16"/>
  <c r="E1289" i="16" s="1"/>
  <c r="C1289" i="16" s="1"/>
  <c r="I1144" i="16"/>
  <c r="E1144" i="16" s="1"/>
  <c r="C1144" i="16" s="1"/>
  <c r="I2008" i="16"/>
  <c r="E2008" i="16" s="1"/>
  <c r="C2008" i="16" s="1"/>
  <c r="I1863" i="16"/>
  <c r="E1863" i="16" s="1"/>
  <c r="C1863" i="16" s="1"/>
  <c r="I1719" i="16"/>
  <c r="E1719" i="16" s="1"/>
  <c r="C1719" i="16" s="1"/>
  <c r="I1574" i="16"/>
  <c r="E1574" i="16" s="1"/>
  <c r="C1574" i="16" s="1"/>
  <c r="I1431" i="16"/>
  <c r="E1431" i="16" s="1"/>
  <c r="C1431" i="16" s="1"/>
  <c r="I1287" i="16"/>
  <c r="E1287" i="16" s="1"/>
  <c r="C1287" i="16" s="1"/>
  <c r="I1143" i="16"/>
  <c r="E1143" i="16" s="1"/>
  <c r="C1143" i="16" s="1"/>
  <c r="I2018" i="16"/>
  <c r="E2018" i="16" s="1"/>
  <c r="C2018" i="16" s="1"/>
  <c r="I1874" i="16"/>
  <c r="E1874" i="16" s="1"/>
  <c r="C1874" i="16" s="1"/>
  <c r="I1730" i="16"/>
  <c r="E1730" i="16" s="1"/>
  <c r="C1730" i="16" s="1"/>
  <c r="I1587" i="16"/>
  <c r="E1587" i="16" s="1"/>
  <c r="C1587" i="16" s="1"/>
  <c r="I1441" i="16"/>
  <c r="E1441" i="16" s="1"/>
  <c r="C1441" i="16" s="1"/>
  <c r="I1298" i="16"/>
  <c r="E1298" i="16" s="1"/>
  <c r="C1298" i="16" s="1"/>
  <c r="I1154" i="16"/>
  <c r="E1154" i="16" s="1"/>
  <c r="C1154" i="16" s="1"/>
  <c r="I2006" i="16"/>
  <c r="E2006" i="16" s="1"/>
  <c r="C2006" i="16" s="1"/>
  <c r="I1838" i="16"/>
  <c r="E1838" i="16" s="1"/>
  <c r="C1838" i="16" s="1"/>
  <c r="I1692" i="16"/>
  <c r="E1692" i="16" s="1"/>
  <c r="C1692" i="16" s="1"/>
  <c r="I1550" i="16"/>
  <c r="E1550" i="16" s="1"/>
  <c r="C1550" i="16" s="1"/>
  <c r="I1405" i="16"/>
  <c r="E1405" i="16" s="1"/>
  <c r="C1405" i="16" s="1"/>
  <c r="I1261" i="16"/>
  <c r="E1261" i="16" s="1"/>
  <c r="C1261" i="16" s="1"/>
  <c r="I1118" i="16"/>
  <c r="E1118" i="16" s="1"/>
  <c r="C1118" i="16" s="1"/>
  <c r="I1055" i="16"/>
  <c r="E1055" i="16" s="1"/>
  <c r="C1055" i="16" s="1"/>
  <c r="I912" i="16"/>
  <c r="E912" i="16" s="1"/>
  <c r="C912" i="16" s="1"/>
  <c r="I768" i="16"/>
  <c r="E768" i="16" s="1"/>
  <c r="C768" i="16" s="1"/>
  <c r="I624" i="16"/>
  <c r="E624" i="16" s="1"/>
  <c r="C624" i="16" s="1"/>
  <c r="I479" i="16"/>
  <c r="E479" i="16" s="1"/>
  <c r="C479" i="16" s="1"/>
  <c r="I336" i="16"/>
  <c r="E336" i="16" s="1"/>
  <c r="C336" i="16" s="1"/>
  <c r="I180" i="16"/>
  <c r="E180" i="16" s="1"/>
  <c r="C180" i="16" s="1"/>
  <c r="I1067" i="16"/>
  <c r="E1067" i="16" s="1"/>
  <c r="C1067" i="16" s="1"/>
  <c r="I923" i="16"/>
  <c r="E923" i="16" s="1"/>
  <c r="C923" i="16" s="1"/>
  <c r="I779" i="16"/>
  <c r="E779" i="16" s="1"/>
  <c r="C779" i="16" s="1"/>
  <c r="I635" i="16"/>
  <c r="E635" i="16" s="1"/>
  <c r="C635" i="16" s="1"/>
  <c r="I480" i="16"/>
  <c r="E480" i="16" s="1"/>
  <c r="C480" i="16" s="1"/>
  <c r="I334" i="16"/>
  <c r="E334" i="16" s="1"/>
  <c r="C334" i="16" s="1"/>
  <c r="I178" i="16"/>
  <c r="E178" i="16" s="1"/>
  <c r="C178" i="16" s="1"/>
  <c r="I1066" i="16"/>
  <c r="E1066" i="16" s="1"/>
  <c r="C1066" i="16" s="1"/>
  <c r="I922" i="16"/>
  <c r="E922" i="16" s="1"/>
  <c r="C922" i="16" s="1"/>
  <c r="I767" i="16"/>
  <c r="E767" i="16" s="1"/>
  <c r="C767" i="16" s="1"/>
  <c r="I622" i="16"/>
  <c r="E622" i="16" s="1"/>
  <c r="C622" i="16" s="1"/>
  <c r="I478" i="16"/>
  <c r="E478" i="16" s="1"/>
  <c r="C478" i="16" s="1"/>
  <c r="I335" i="16"/>
  <c r="E335" i="16" s="1"/>
  <c r="C335" i="16" s="1"/>
  <c r="I191" i="16"/>
  <c r="E191" i="16" s="1"/>
  <c r="C191" i="16" s="1"/>
  <c r="I52" i="16"/>
  <c r="E52" i="16" s="1"/>
  <c r="C52" i="16" s="1"/>
  <c r="I945" i="16"/>
  <c r="E945" i="16" s="1"/>
  <c r="C945" i="16" s="1"/>
  <c r="I801" i="16"/>
  <c r="E801" i="16" s="1"/>
  <c r="C801" i="16" s="1"/>
  <c r="I657" i="16"/>
  <c r="E657" i="16" s="1"/>
  <c r="C657" i="16" s="1"/>
  <c r="I514" i="16"/>
  <c r="E514" i="16" s="1"/>
  <c r="C514" i="16" s="1"/>
  <c r="I369" i="16"/>
  <c r="E369" i="16" s="1"/>
  <c r="C369" i="16" s="1"/>
  <c r="I225" i="16"/>
  <c r="E225" i="16" s="1"/>
  <c r="C225" i="16" s="1"/>
  <c r="I81" i="16"/>
  <c r="E81" i="16" s="1"/>
  <c r="C81" i="16" s="1"/>
  <c r="I957" i="16"/>
  <c r="E957" i="16" s="1"/>
  <c r="C957" i="16" s="1"/>
  <c r="I812" i="16"/>
  <c r="E812" i="16" s="1"/>
  <c r="C812" i="16" s="1"/>
  <c r="I668" i="16"/>
  <c r="E668" i="16" s="1"/>
  <c r="C668" i="16" s="1"/>
  <c r="I523" i="16"/>
  <c r="E523" i="16" s="1"/>
  <c r="C523" i="16" s="1"/>
  <c r="I379" i="16"/>
  <c r="E379" i="16" s="1"/>
  <c r="C379" i="16" s="1"/>
  <c r="I224" i="16"/>
  <c r="E224" i="16" s="1"/>
  <c r="C224" i="16" s="1"/>
  <c r="I80" i="16"/>
  <c r="E80" i="16" s="1"/>
  <c r="C80" i="16" s="1"/>
  <c r="I966" i="16"/>
  <c r="E966" i="16" s="1"/>
  <c r="C966" i="16" s="1"/>
  <c r="I823" i="16"/>
  <c r="E823" i="16" s="1"/>
  <c r="C823" i="16" s="1"/>
  <c r="I680" i="16"/>
  <c r="E680" i="16" s="1"/>
  <c r="C680" i="16" s="1"/>
  <c r="I536" i="16"/>
  <c r="E536" i="16" s="1"/>
  <c r="C536" i="16" s="1"/>
  <c r="I391" i="16"/>
  <c r="E391" i="16" s="1"/>
  <c r="C391" i="16" s="1"/>
  <c r="I247" i="16"/>
  <c r="E247" i="16" s="1"/>
  <c r="C247" i="16" s="1"/>
  <c r="I102" i="16"/>
  <c r="E102" i="16" s="1"/>
  <c r="C102" i="16" s="1"/>
  <c r="I750" i="16"/>
  <c r="E750" i="16" s="1"/>
  <c r="C750" i="16" s="1"/>
  <c r="I607" i="16"/>
  <c r="E607" i="16" s="1"/>
  <c r="C607" i="16" s="1"/>
  <c r="I462" i="16"/>
  <c r="E462" i="16" s="1"/>
  <c r="C462" i="16" s="1"/>
  <c r="I318" i="16"/>
  <c r="E318" i="16" s="1"/>
  <c r="C318" i="16" s="1"/>
  <c r="I173" i="16"/>
  <c r="E173" i="16" s="1"/>
  <c r="C173" i="16" s="1"/>
  <c r="I809" i="16"/>
  <c r="E809" i="16" s="1"/>
  <c r="C809" i="16" s="1"/>
  <c r="I665" i="16"/>
  <c r="E665" i="16" s="1"/>
  <c r="C665" i="16" s="1"/>
  <c r="I522" i="16"/>
  <c r="E522" i="16" s="1"/>
  <c r="C522" i="16" s="1"/>
  <c r="I378" i="16"/>
  <c r="E378" i="16" s="1"/>
  <c r="C378" i="16" s="1"/>
  <c r="I233" i="16"/>
  <c r="E233" i="16" s="1"/>
  <c r="C233" i="16" s="1"/>
  <c r="I88" i="16"/>
  <c r="E88" i="16" s="1"/>
  <c r="C88" i="16" s="1"/>
  <c r="I988" i="16"/>
  <c r="E988" i="16" s="1"/>
  <c r="C988" i="16" s="1"/>
  <c r="I844" i="16"/>
  <c r="E844" i="16" s="1"/>
  <c r="C844" i="16" s="1"/>
  <c r="I701" i="16"/>
  <c r="E701" i="16" s="1"/>
  <c r="C701" i="16" s="1"/>
  <c r="I556" i="16"/>
  <c r="E556" i="16" s="1"/>
  <c r="C556" i="16" s="1"/>
  <c r="I412" i="16"/>
  <c r="E412" i="16" s="1"/>
  <c r="C412" i="16" s="1"/>
  <c r="I268" i="16"/>
  <c r="E268" i="16" s="1"/>
  <c r="C268" i="16" s="1"/>
  <c r="I123" i="16"/>
  <c r="E123" i="16" s="1"/>
  <c r="C123" i="16" s="1"/>
  <c r="I1023" i="16"/>
  <c r="E1023" i="16" s="1"/>
  <c r="C1023" i="16" s="1"/>
  <c r="I879" i="16"/>
  <c r="E879" i="16" s="1"/>
  <c r="C879" i="16" s="1"/>
  <c r="I735" i="16"/>
  <c r="E735" i="16" s="1"/>
  <c r="C735" i="16" s="1"/>
  <c r="I590" i="16"/>
  <c r="E590" i="16" s="1"/>
  <c r="C590" i="16" s="1"/>
  <c r="I447" i="16"/>
  <c r="E447" i="16" s="1"/>
  <c r="C447" i="16" s="1"/>
  <c r="I290" i="16"/>
  <c r="E290" i="16" s="1"/>
  <c r="C290" i="16" s="1"/>
  <c r="I148" i="16"/>
  <c r="E148" i="16" s="1"/>
  <c r="C148" i="16" s="1"/>
  <c r="I1046" i="16"/>
  <c r="E1046" i="16" s="1"/>
  <c r="C1046" i="16" s="1"/>
  <c r="I903" i="16"/>
  <c r="E903" i="16" s="1"/>
  <c r="C903" i="16" s="1"/>
  <c r="I757" i="16"/>
  <c r="E757" i="16" s="1"/>
  <c r="C757" i="16" s="1"/>
  <c r="I614" i="16"/>
  <c r="E614" i="16" s="1"/>
  <c r="C614" i="16" s="1"/>
  <c r="I471" i="16"/>
  <c r="E471" i="16" s="1"/>
  <c r="C471" i="16" s="1"/>
  <c r="I325" i="16"/>
  <c r="E325" i="16" s="1"/>
  <c r="C325" i="16" s="1"/>
  <c r="I181" i="16"/>
  <c r="E181" i="16" s="1"/>
  <c r="C181" i="16" s="1"/>
  <c r="I996" i="16"/>
  <c r="E996" i="16" s="1"/>
  <c r="C996" i="16" s="1"/>
  <c r="I854" i="16"/>
  <c r="E854" i="16" s="1"/>
  <c r="C854" i="16" s="1"/>
  <c r="I709" i="16"/>
  <c r="E709" i="16" s="1"/>
  <c r="C709" i="16" s="1"/>
  <c r="I565" i="16"/>
  <c r="E565" i="16" s="1"/>
  <c r="C565" i="16" s="1"/>
  <c r="I421" i="16"/>
  <c r="E421" i="16" s="1"/>
  <c r="C421" i="16" s="1"/>
  <c r="I278" i="16"/>
  <c r="E278" i="16" s="1"/>
  <c r="C278" i="16" s="1"/>
  <c r="I133" i="16"/>
  <c r="E133" i="16" s="1"/>
  <c r="C133" i="16" s="1"/>
  <c r="I1128" i="16"/>
  <c r="E1128" i="16" s="1"/>
  <c r="C1128" i="16" s="1"/>
  <c r="I1895" i="16"/>
  <c r="E1895" i="16" s="1"/>
  <c r="C1895" i="16" s="1"/>
  <c r="I1715" i="16"/>
  <c r="E1715" i="16" s="1"/>
  <c r="C1715" i="16" s="1"/>
  <c r="I1535" i="16"/>
  <c r="E1535" i="16" s="1"/>
  <c r="C1535" i="16" s="1"/>
  <c r="I1367" i="16"/>
  <c r="E1367" i="16" s="1"/>
  <c r="C1367" i="16" s="1"/>
  <c r="I1200" i="16"/>
  <c r="E1200" i="16" s="1"/>
  <c r="C1200" i="16" s="1"/>
  <c r="I2050" i="16"/>
  <c r="E2050" i="16" s="1"/>
  <c r="C2050" i="16" s="1"/>
  <c r="I1882" i="16"/>
  <c r="E1882" i="16" s="1"/>
  <c r="C1882" i="16" s="1"/>
  <c r="I1725" i="16"/>
  <c r="E1725" i="16" s="1"/>
  <c r="C1725" i="16" s="1"/>
  <c r="I1570" i="16"/>
  <c r="E1570" i="16" s="1"/>
  <c r="C1570" i="16" s="1"/>
  <c r="I1414" i="16"/>
  <c r="E1414" i="16" s="1"/>
  <c r="C1414" i="16" s="1"/>
  <c r="I1258" i="16"/>
  <c r="E1258" i="16" s="1"/>
  <c r="C1258" i="16" s="1"/>
  <c r="I1089" i="16"/>
  <c r="E1089" i="16" s="1"/>
  <c r="C1089" i="16" s="1"/>
  <c r="I1941" i="16"/>
  <c r="E1941" i="16" s="1"/>
  <c r="C1941" i="16" s="1"/>
  <c r="I1797" i="16"/>
  <c r="E1797" i="16" s="1"/>
  <c r="C1797" i="16" s="1"/>
  <c r="I1653" i="16"/>
  <c r="E1653" i="16" s="1"/>
  <c r="C1653" i="16" s="1"/>
  <c r="I1509" i="16"/>
  <c r="E1509" i="16" s="1"/>
  <c r="C1509" i="16" s="1"/>
  <c r="I1365" i="16"/>
  <c r="E1365" i="16" s="1"/>
  <c r="C1365" i="16" s="1"/>
  <c r="I1221" i="16"/>
  <c r="E1221" i="16" s="1"/>
  <c r="C1221" i="16" s="1"/>
  <c r="I2071" i="16"/>
  <c r="E2071" i="16" s="1"/>
  <c r="C2071" i="16" s="1"/>
  <c r="I1928" i="16"/>
  <c r="E1928" i="16" s="1"/>
  <c r="C1928" i="16" s="1"/>
  <c r="I1783" i="16"/>
  <c r="E1783" i="16" s="1"/>
  <c r="C1783" i="16" s="1"/>
  <c r="I1641" i="16"/>
  <c r="E1641" i="16" s="1"/>
  <c r="C1641" i="16" s="1"/>
  <c r="I1496" i="16"/>
  <c r="E1496" i="16" s="1"/>
  <c r="C1496" i="16" s="1"/>
  <c r="I1352" i="16"/>
  <c r="E1352" i="16" s="1"/>
  <c r="C1352" i="16" s="1"/>
  <c r="I1209" i="16"/>
  <c r="E1209" i="16" s="1"/>
  <c r="C1209" i="16" s="1"/>
  <c r="I1064" i="16"/>
  <c r="E1064" i="16" s="1"/>
  <c r="C1064" i="16" s="1"/>
  <c r="I1952" i="16"/>
  <c r="E1952" i="16" s="1"/>
  <c r="C1952" i="16" s="1"/>
  <c r="I1808" i="16"/>
  <c r="E1808" i="16" s="1"/>
  <c r="C1808" i="16" s="1"/>
  <c r="I1663" i="16"/>
  <c r="E1663" i="16" s="1"/>
  <c r="C1663" i="16" s="1"/>
  <c r="I1507" i="16"/>
  <c r="E1507" i="16" s="1"/>
  <c r="C1507" i="16" s="1"/>
  <c r="I1364" i="16"/>
  <c r="E1364" i="16" s="1"/>
  <c r="C1364" i="16" s="1"/>
  <c r="I1206" i="16"/>
  <c r="E1206" i="16" s="1"/>
  <c r="C1206" i="16" s="1"/>
  <c r="I1769" i="16"/>
  <c r="E1769" i="16" s="1"/>
  <c r="C1769" i="16" s="1"/>
  <c r="I1625" i="16"/>
  <c r="E1625" i="16" s="1"/>
  <c r="C1625" i="16" s="1"/>
  <c r="I1482" i="16"/>
  <c r="E1482" i="16" s="1"/>
  <c r="C1482" i="16" s="1"/>
  <c r="I1338" i="16"/>
  <c r="E1338" i="16" s="1"/>
  <c r="C1338" i="16" s="1"/>
  <c r="I1194" i="16"/>
  <c r="E1194" i="16" s="1"/>
  <c r="C1194" i="16" s="1"/>
  <c r="I1050" i="16"/>
  <c r="E1050" i="16" s="1"/>
  <c r="C1050" i="16" s="1"/>
  <c r="I906" i="16"/>
  <c r="E906" i="16" s="1"/>
  <c r="C906" i="16" s="1"/>
  <c r="I1745" i="16"/>
  <c r="E1745" i="16" s="1"/>
  <c r="C1745" i="16" s="1"/>
  <c r="I1600" i="16"/>
  <c r="E1600" i="16" s="1"/>
  <c r="C1600" i="16" s="1"/>
  <c r="I1458" i="16"/>
  <c r="E1458" i="16" s="1"/>
  <c r="C1458" i="16" s="1"/>
  <c r="I1312" i="16"/>
  <c r="E1312" i="16" s="1"/>
  <c r="C1312" i="16" s="1"/>
  <c r="I1169" i="16"/>
  <c r="E1169" i="16" s="1"/>
  <c r="C1169" i="16" s="1"/>
  <c r="I1026" i="16"/>
  <c r="E1026" i="16" s="1"/>
  <c r="C1026" i="16" s="1"/>
  <c r="I881" i="16"/>
  <c r="E881" i="16" s="1"/>
  <c r="C881" i="16" s="1"/>
  <c r="I1996" i="16"/>
  <c r="E1996" i="16" s="1"/>
  <c r="C1996" i="16" s="1"/>
  <c r="I1853" i="16"/>
  <c r="E1853" i="16" s="1"/>
  <c r="C1853" i="16" s="1"/>
  <c r="I1708" i="16"/>
  <c r="E1708" i="16" s="1"/>
  <c r="C1708" i="16" s="1"/>
  <c r="I1564" i="16"/>
  <c r="E1564" i="16" s="1"/>
  <c r="C1564" i="16" s="1"/>
  <c r="I1420" i="16"/>
  <c r="E1420" i="16" s="1"/>
  <c r="C1420" i="16" s="1"/>
  <c r="I1276" i="16"/>
  <c r="E1276" i="16" s="1"/>
  <c r="C1276" i="16" s="1"/>
  <c r="I1132" i="16"/>
  <c r="E1132" i="16" s="1"/>
  <c r="C1132" i="16" s="1"/>
  <c r="I1994" i="16"/>
  <c r="E1994" i="16" s="1"/>
  <c r="C1994" i="16" s="1"/>
  <c r="I1850" i="16"/>
  <c r="E1850" i="16" s="1"/>
  <c r="C1850" i="16" s="1"/>
  <c r="I1707" i="16"/>
  <c r="E1707" i="16" s="1"/>
  <c r="C1707" i="16" s="1"/>
  <c r="I1563" i="16"/>
  <c r="E1563" i="16" s="1"/>
  <c r="C1563" i="16" s="1"/>
  <c r="I1419" i="16"/>
  <c r="E1419" i="16" s="1"/>
  <c r="C1419" i="16" s="1"/>
  <c r="I1275" i="16"/>
  <c r="E1275" i="16" s="1"/>
  <c r="C1275" i="16" s="1"/>
  <c r="I1131" i="16"/>
  <c r="E1131" i="16" s="1"/>
  <c r="C1131" i="16" s="1"/>
  <c r="I2005" i="16"/>
  <c r="E2005" i="16" s="1"/>
  <c r="C2005" i="16" s="1"/>
  <c r="I1862" i="16"/>
  <c r="E1862" i="16" s="1"/>
  <c r="C1862" i="16" s="1"/>
  <c r="I1718" i="16"/>
  <c r="E1718" i="16" s="1"/>
  <c r="C1718" i="16" s="1"/>
  <c r="I1575" i="16"/>
  <c r="E1575" i="16" s="1"/>
  <c r="C1575" i="16" s="1"/>
  <c r="I1430" i="16"/>
  <c r="E1430" i="16" s="1"/>
  <c r="C1430" i="16" s="1"/>
  <c r="I1286" i="16"/>
  <c r="E1286" i="16" s="1"/>
  <c r="C1286" i="16" s="1"/>
  <c r="I1142" i="16"/>
  <c r="E1142" i="16" s="1"/>
  <c r="C1142" i="16" s="1"/>
  <c r="I1992" i="16"/>
  <c r="E1992" i="16" s="1"/>
  <c r="C1992" i="16" s="1"/>
  <c r="I1825" i="16"/>
  <c r="E1825" i="16" s="1"/>
  <c r="C1825" i="16" s="1"/>
  <c r="I1681" i="16"/>
  <c r="E1681" i="16" s="1"/>
  <c r="C1681" i="16" s="1"/>
  <c r="I1537" i="16"/>
  <c r="E1537" i="16" s="1"/>
  <c r="C1537" i="16" s="1"/>
  <c r="I1394" i="16"/>
  <c r="E1394" i="16" s="1"/>
  <c r="C1394" i="16" s="1"/>
  <c r="I1249" i="16"/>
  <c r="E1249" i="16" s="1"/>
  <c r="C1249" i="16" s="1"/>
  <c r="I1105" i="16"/>
  <c r="E1105" i="16" s="1"/>
  <c r="C1105" i="16" s="1"/>
  <c r="I1045" i="16"/>
  <c r="E1045" i="16" s="1"/>
  <c r="C1045" i="16" s="1"/>
  <c r="I899" i="16"/>
  <c r="E899" i="16" s="1"/>
  <c r="C899" i="16" s="1"/>
  <c r="I755" i="16"/>
  <c r="E755" i="16" s="1"/>
  <c r="C755" i="16" s="1"/>
  <c r="I612" i="16"/>
  <c r="E612" i="16" s="1"/>
  <c r="C612" i="16" s="1"/>
  <c r="I468" i="16"/>
  <c r="E468" i="16" s="1"/>
  <c r="C468" i="16" s="1"/>
  <c r="I324" i="16"/>
  <c r="E324" i="16" s="1"/>
  <c r="C324" i="16" s="1"/>
  <c r="I168" i="16"/>
  <c r="E168" i="16" s="1"/>
  <c r="C168" i="16" s="1"/>
  <c r="I1056" i="16"/>
  <c r="E1056" i="16" s="1"/>
  <c r="C1056" i="16" s="1"/>
  <c r="I911" i="16"/>
  <c r="E911" i="16" s="1"/>
  <c r="C911" i="16" s="1"/>
  <c r="I766" i="16"/>
  <c r="E766" i="16" s="1"/>
  <c r="C766" i="16" s="1"/>
  <c r="I623" i="16"/>
  <c r="E623" i="16" s="1"/>
  <c r="C623" i="16" s="1"/>
  <c r="I466" i="16"/>
  <c r="E466" i="16" s="1"/>
  <c r="C466" i="16" s="1"/>
  <c r="I323" i="16"/>
  <c r="E323" i="16" s="1"/>
  <c r="C323" i="16" s="1"/>
  <c r="I167" i="16"/>
  <c r="E167" i="16" s="1"/>
  <c r="C167" i="16" s="1"/>
  <c r="I1053" i="16"/>
  <c r="E1053" i="16" s="1"/>
  <c r="C1053" i="16" s="1"/>
  <c r="I909" i="16"/>
  <c r="E909" i="16" s="1"/>
  <c r="C909" i="16" s="1"/>
  <c r="I754" i="16"/>
  <c r="E754" i="16" s="1"/>
  <c r="C754" i="16" s="1"/>
  <c r="I609" i="16"/>
  <c r="E609" i="16" s="1"/>
  <c r="C609" i="16" s="1"/>
  <c r="I467" i="16"/>
  <c r="E467" i="16" s="1"/>
  <c r="C467" i="16" s="1"/>
  <c r="I321" i="16"/>
  <c r="E321" i="16" s="1"/>
  <c r="C321" i="16" s="1"/>
  <c r="I179" i="16"/>
  <c r="E179" i="16" s="1"/>
  <c r="C179" i="16" s="1"/>
  <c r="I1077" i="16"/>
  <c r="E1077" i="16" s="1"/>
  <c r="C1077" i="16" s="1"/>
  <c r="I932" i="16"/>
  <c r="E932" i="16" s="1"/>
  <c r="C932" i="16" s="1"/>
  <c r="I788" i="16"/>
  <c r="E788" i="16" s="1"/>
  <c r="C788" i="16" s="1"/>
  <c r="I645" i="16"/>
  <c r="E645" i="16" s="1"/>
  <c r="C645" i="16" s="1"/>
  <c r="I501" i="16"/>
  <c r="E501" i="16" s="1"/>
  <c r="C501" i="16" s="1"/>
  <c r="I357" i="16"/>
  <c r="E357" i="16" s="1"/>
  <c r="C357" i="16" s="1"/>
  <c r="I213" i="16"/>
  <c r="E213" i="16" s="1"/>
  <c r="C213" i="16" s="1"/>
  <c r="I69" i="16"/>
  <c r="E69" i="16" s="1"/>
  <c r="C69" i="16" s="1"/>
  <c r="I943" i="16"/>
  <c r="E943" i="16" s="1"/>
  <c r="C943" i="16" s="1"/>
  <c r="I800" i="16"/>
  <c r="E800" i="16" s="1"/>
  <c r="C800" i="16" s="1"/>
  <c r="I656" i="16"/>
  <c r="E656" i="16" s="1"/>
  <c r="C656" i="16" s="1"/>
  <c r="I511" i="16"/>
  <c r="E511" i="16" s="1"/>
  <c r="C511" i="16" s="1"/>
  <c r="I368" i="16"/>
  <c r="E368" i="16" s="1"/>
  <c r="C368" i="16" s="1"/>
  <c r="I212" i="16"/>
  <c r="E212" i="16" s="1"/>
  <c r="C212" i="16" s="1"/>
  <c r="I68" i="16"/>
  <c r="E68" i="16" s="1"/>
  <c r="C68" i="16" s="1"/>
  <c r="I955" i="16"/>
  <c r="E955" i="16" s="1"/>
  <c r="C955" i="16" s="1"/>
  <c r="I811" i="16"/>
  <c r="E811" i="16" s="1"/>
  <c r="C811" i="16" s="1"/>
  <c r="I667" i="16"/>
  <c r="E667" i="16" s="1"/>
  <c r="C667" i="16" s="1"/>
  <c r="I524" i="16"/>
  <c r="E524" i="16" s="1"/>
  <c r="C524" i="16" s="1"/>
  <c r="I380" i="16"/>
  <c r="E380" i="16" s="1"/>
  <c r="C380" i="16" s="1"/>
  <c r="I235" i="16"/>
  <c r="E235" i="16" s="1"/>
  <c r="C235" i="16" s="1"/>
  <c r="I91" i="16"/>
  <c r="E91" i="16" s="1"/>
  <c r="C91" i="16" s="1"/>
  <c r="I738" i="16"/>
  <c r="E738" i="16" s="1"/>
  <c r="C738" i="16" s="1"/>
  <c r="I594" i="16"/>
  <c r="E594" i="16" s="1"/>
  <c r="C594" i="16" s="1"/>
  <c r="I450" i="16"/>
  <c r="E450" i="16" s="1"/>
  <c r="C450" i="16" s="1"/>
  <c r="I305" i="16"/>
  <c r="E305" i="16" s="1"/>
  <c r="C305" i="16" s="1"/>
  <c r="I162" i="16"/>
  <c r="E162" i="16" s="1"/>
  <c r="C162" i="16" s="1"/>
  <c r="I796" i="16"/>
  <c r="E796" i="16" s="1"/>
  <c r="C796" i="16" s="1"/>
  <c r="I653" i="16"/>
  <c r="E653" i="16" s="1"/>
  <c r="C653" i="16" s="1"/>
  <c r="I510" i="16"/>
  <c r="E510" i="16" s="1"/>
  <c r="C510" i="16" s="1"/>
  <c r="I365" i="16"/>
  <c r="E365" i="16" s="1"/>
  <c r="C365" i="16" s="1"/>
  <c r="I222" i="16"/>
  <c r="E222" i="16" s="1"/>
  <c r="C222" i="16" s="1"/>
  <c r="I76" i="16"/>
  <c r="E76" i="16" s="1"/>
  <c r="C76" i="16" s="1"/>
  <c r="I976" i="16"/>
  <c r="E976" i="16" s="1"/>
  <c r="C976" i="16" s="1"/>
  <c r="I832" i="16"/>
  <c r="E832" i="16" s="1"/>
  <c r="C832" i="16" s="1"/>
  <c r="I688" i="16"/>
  <c r="E688" i="16" s="1"/>
  <c r="C688" i="16" s="1"/>
  <c r="I543" i="16"/>
  <c r="E543" i="16" s="1"/>
  <c r="C543" i="16" s="1"/>
  <c r="I400" i="16"/>
  <c r="E400" i="16" s="1"/>
  <c r="C400" i="16" s="1"/>
  <c r="I255" i="16"/>
  <c r="E255" i="16" s="1"/>
  <c r="C255" i="16" s="1"/>
  <c r="I113" i="16"/>
  <c r="E113" i="16" s="1"/>
  <c r="C113" i="16" s="1"/>
  <c r="I1011" i="16"/>
  <c r="E1011" i="16" s="1"/>
  <c r="C1011" i="16" s="1"/>
  <c r="I867" i="16"/>
  <c r="E867" i="16" s="1"/>
  <c r="C867" i="16" s="1"/>
  <c r="I723" i="16"/>
  <c r="E723" i="16" s="1"/>
  <c r="C723" i="16" s="1"/>
  <c r="I578" i="16"/>
  <c r="E578" i="16" s="1"/>
  <c r="C578" i="16" s="1"/>
  <c r="I435" i="16"/>
  <c r="E435" i="16" s="1"/>
  <c r="C435" i="16" s="1"/>
  <c r="I279" i="16"/>
  <c r="E279" i="16" s="1"/>
  <c r="C279" i="16" s="1"/>
  <c r="I135" i="16"/>
  <c r="E135" i="16" s="1"/>
  <c r="C135" i="16" s="1"/>
  <c r="I1034" i="16"/>
  <c r="E1034" i="16" s="1"/>
  <c r="C1034" i="16" s="1"/>
  <c r="I891" i="16"/>
  <c r="E891" i="16" s="1"/>
  <c r="C891" i="16" s="1"/>
  <c r="I746" i="16"/>
  <c r="E746" i="16" s="1"/>
  <c r="C746" i="16" s="1"/>
  <c r="I601" i="16"/>
  <c r="E601" i="16" s="1"/>
  <c r="C601" i="16" s="1"/>
  <c r="I458" i="16"/>
  <c r="E458" i="16" s="1"/>
  <c r="C458" i="16" s="1"/>
  <c r="I314" i="16"/>
  <c r="E314" i="16" s="1"/>
  <c r="C314" i="16" s="1"/>
  <c r="I170" i="16"/>
  <c r="E170" i="16" s="1"/>
  <c r="C170" i="16" s="1"/>
  <c r="I985" i="16"/>
  <c r="E985" i="16" s="1"/>
  <c r="C985" i="16" s="1"/>
  <c r="I842" i="16"/>
  <c r="E842" i="16" s="1"/>
  <c r="C842" i="16" s="1"/>
  <c r="I697" i="16"/>
  <c r="E697" i="16" s="1"/>
  <c r="C697" i="16" s="1"/>
  <c r="I2099" i="16"/>
  <c r="E2099" i="16" s="1"/>
  <c r="C2099" i="16" s="1"/>
  <c r="I1883" i="16"/>
  <c r="E1883" i="16" s="1"/>
  <c r="C1883" i="16" s="1"/>
  <c r="I1703" i="16"/>
  <c r="E1703" i="16" s="1"/>
  <c r="C1703" i="16" s="1"/>
  <c r="I1523" i="16"/>
  <c r="E1523" i="16" s="1"/>
  <c r="C1523" i="16" s="1"/>
  <c r="I1355" i="16"/>
  <c r="E1355" i="16" s="1"/>
  <c r="C1355" i="16" s="1"/>
  <c r="I1187" i="16"/>
  <c r="E1187" i="16" s="1"/>
  <c r="C1187" i="16" s="1"/>
  <c r="I2037" i="16"/>
  <c r="E2037" i="16" s="1"/>
  <c r="C2037" i="16" s="1"/>
  <c r="I1870" i="16"/>
  <c r="E1870" i="16" s="1"/>
  <c r="C1870" i="16" s="1"/>
  <c r="I1714" i="16"/>
  <c r="E1714" i="16" s="1"/>
  <c r="C1714" i="16" s="1"/>
  <c r="I1559" i="16"/>
  <c r="E1559" i="16" s="1"/>
  <c r="C1559" i="16" s="1"/>
  <c r="I1402" i="16"/>
  <c r="E1402" i="16" s="1"/>
  <c r="C1402" i="16" s="1"/>
  <c r="I1234" i="16"/>
  <c r="E1234" i="16" s="1"/>
  <c r="C1234" i="16" s="1"/>
  <c r="I1078" i="16"/>
  <c r="E1078" i="16" s="1"/>
  <c r="C1078" i="16" s="1"/>
  <c r="I1929" i="16"/>
  <c r="E1929" i="16" s="1"/>
  <c r="C1929" i="16" s="1"/>
  <c r="I1785" i="16"/>
  <c r="E1785" i="16" s="1"/>
  <c r="C1785" i="16" s="1"/>
  <c r="I1640" i="16"/>
  <c r="E1640" i="16" s="1"/>
  <c r="C1640" i="16" s="1"/>
  <c r="I1497" i="16"/>
  <c r="E1497" i="16" s="1"/>
  <c r="C1497" i="16" s="1"/>
  <c r="I1353" i="16"/>
  <c r="E1353" i="16" s="1"/>
  <c r="C1353" i="16" s="1"/>
  <c r="I1208" i="16"/>
  <c r="E1208" i="16" s="1"/>
  <c r="C1208" i="16" s="1"/>
  <c r="I2060" i="16"/>
  <c r="E2060" i="16" s="1"/>
  <c r="C2060" i="16" s="1"/>
  <c r="I1917" i="16"/>
  <c r="E1917" i="16" s="1"/>
  <c r="C1917" i="16" s="1"/>
  <c r="I1772" i="16"/>
  <c r="E1772" i="16" s="1"/>
  <c r="C1772" i="16" s="1"/>
  <c r="I1629" i="16"/>
  <c r="E1629" i="16" s="1"/>
  <c r="C1629" i="16" s="1"/>
  <c r="I1484" i="16"/>
  <c r="E1484" i="16" s="1"/>
  <c r="C1484" i="16" s="1"/>
  <c r="I1340" i="16"/>
  <c r="E1340" i="16" s="1"/>
  <c r="C1340" i="16" s="1"/>
  <c r="I1196" i="16"/>
  <c r="E1196" i="16" s="1"/>
  <c r="C1196" i="16" s="1"/>
  <c r="I2083" i="16"/>
  <c r="E2083" i="16" s="1"/>
  <c r="C2083" i="16" s="1"/>
  <c r="I1938" i="16"/>
  <c r="E1938" i="16" s="1"/>
  <c r="C1938" i="16" s="1"/>
  <c r="I1795" i="16"/>
  <c r="E1795" i="16" s="1"/>
  <c r="C1795" i="16" s="1"/>
  <c r="I1652" i="16"/>
  <c r="E1652" i="16" s="1"/>
  <c r="C1652" i="16" s="1"/>
  <c r="I1494" i="16"/>
  <c r="E1494" i="16" s="1"/>
  <c r="C1494" i="16" s="1"/>
  <c r="I1339" i="16"/>
  <c r="E1339" i="16" s="1"/>
  <c r="C1339" i="16" s="1"/>
  <c r="I1195" i="16"/>
  <c r="E1195" i="16" s="1"/>
  <c r="C1195" i="16" s="1"/>
  <c r="I1758" i="16"/>
  <c r="E1758" i="16" s="1"/>
  <c r="C1758" i="16" s="1"/>
  <c r="I1614" i="16"/>
  <c r="E1614" i="16" s="1"/>
  <c r="C1614" i="16" s="1"/>
  <c r="I1469" i="16"/>
  <c r="E1469" i="16" s="1"/>
  <c r="C1469" i="16" s="1"/>
  <c r="I1326" i="16"/>
  <c r="E1326" i="16" s="1"/>
  <c r="C1326" i="16" s="1"/>
  <c r="I1181" i="16"/>
  <c r="E1181" i="16" s="1"/>
  <c r="C1181" i="16" s="1"/>
  <c r="I1037" i="16"/>
  <c r="E1037" i="16" s="1"/>
  <c r="C1037" i="16" s="1"/>
  <c r="I894" i="16"/>
  <c r="E894" i="16" s="1"/>
  <c r="C894" i="16" s="1"/>
  <c r="I1732" i="16"/>
  <c r="E1732" i="16" s="1"/>
  <c r="C1732" i="16" s="1"/>
  <c r="I1589" i="16"/>
  <c r="E1589" i="16" s="1"/>
  <c r="C1589" i="16" s="1"/>
  <c r="I1444" i="16"/>
  <c r="E1444" i="16" s="1"/>
  <c r="C1444" i="16" s="1"/>
  <c r="I1301" i="16"/>
  <c r="E1301" i="16" s="1"/>
  <c r="C1301" i="16" s="1"/>
  <c r="I1157" i="16"/>
  <c r="E1157" i="16" s="1"/>
  <c r="C1157" i="16" s="1"/>
  <c r="I1013" i="16"/>
  <c r="E1013" i="16" s="1"/>
  <c r="C1013" i="16" s="1"/>
  <c r="I870" i="16"/>
  <c r="E870" i="16" s="1"/>
  <c r="C870" i="16" s="1"/>
  <c r="I1983" i="16"/>
  <c r="E1983" i="16" s="1"/>
  <c r="C1983" i="16" s="1"/>
  <c r="I1839" i="16"/>
  <c r="E1839" i="16" s="1"/>
  <c r="C1839" i="16" s="1"/>
  <c r="I1697" i="16"/>
  <c r="E1697" i="16" s="1"/>
  <c r="C1697" i="16" s="1"/>
  <c r="I1551" i="16"/>
  <c r="E1551" i="16" s="1"/>
  <c r="C1551" i="16" s="1"/>
  <c r="I1408" i="16"/>
  <c r="E1408" i="16" s="1"/>
  <c r="C1408" i="16" s="1"/>
  <c r="I1263" i="16"/>
  <c r="E1263" i="16" s="1"/>
  <c r="C1263" i="16" s="1"/>
  <c r="I1120" i="16"/>
  <c r="E1120" i="16" s="1"/>
  <c r="C1120" i="16" s="1"/>
  <c r="I1984" i="16"/>
  <c r="E1984" i="16" s="1"/>
  <c r="C1984" i="16" s="1"/>
  <c r="I1840" i="16"/>
  <c r="E1840" i="16" s="1"/>
  <c r="C1840" i="16" s="1"/>
  <c r="I1695" i="16"/>
  <c r="E1695" i="16" s="1"/>
  <c r="C1695" i="16" s="1"/>
  <c r="I1552" i="16"/>
  <c r="E1552" i="16" s="1"/>
  <c r="C1552" i="16" s="1"/>
  <c r="I1407" i="16"/>
  <c r="E1407" i="16" s="1"/>
  <c r="C1407" i="16" s="1"/>
  <c r="I1264" i="16"/>
  <c r="E1264" i="16" s="1"/>
  <c r="C1264" i="16" s="1"/>
  <c r="I1119" i="16"/>
  <c r="E1119" i="16" s="1"/>
  <c r="C1119" i="16" s="1"/>
  <c r="I1995" i="16"/>
  <c r="E1995" i="16" s="1"/>
  <c r="C1995" i="16" s="1"/>
  <c r="I1851" i="16"/>
  <c r="E1851" i="16" s="1"/>
  <c r="C1851" i="16" s="1"/>
  <c r="I1705" i="16"/>
  <c r="E1705" i="16" s="1"/>
  <c r="C1705" i="16" s="1"/>
  <c r="I1562" i="16"/>
  <c r="E1562" i="16" s="1"/>
  <c r="C1562" i="16" s="1"/>
  <c r="I1418" i="16"/>
  <c r="E1418" i="16" s="1"/>
  <c r="C1418" i="16" s="1"/>
  <c r="I1274" i="16"/>
  <c r="E1274" i="16" s="1"/>
  <c r="C1274" i="16" s="1"/>
  <c r="I1130" i="16"/>
  <c r="E1130" i="16" s="1"/>
  <c r="C1130" i="16" s="1"/>
  <c r="I1982" i="16"/>
  <c r="E1982" i="16" s="1"/>
  <c r="C1982" i="16" s="1"/>
  <c r="I1813" i="16"/>
  <c r="E1813" i="16" s="1"/>
  <c r="C1813" i="16" s="1"/>
  <c r="I1669" i="16"/>
  <c r="E1669" i="16" s="1"/>
  <c r="C1669" i="16" s="1"/>
  <c r="I1525" i="16"/>
  <c r="E1525" i="16" s="1"/>
  <c r="C1525" i="16" s="1"/>
  <c r="I1380" i="16"/>
  <c r="E1380" i="16" s="1"/>
  <c r="C1380" i="16" s="1"/>
  <c r="I1237" i="16"/>
  <c r="E1237" i="16" s="1"/>
  <c r="C1237" i="16" s="1"/>
  <c r="I1093" i="16"/>
  <c r="E1093" i="16" s="1"/>
  <c r="C1093" i="16" s="1"/>
  <c r="I1033" i="16"/>
  <c r="E1033" i="16" s="1"/>
  <c r="C1033" i="16" s="1"/>
  <c r="I887" i="16"/>
  <c r="E887" i="16" s="1"/>
  <c r="C887" i="16" s="1"/>
  <c r="I744" i="16"/>
  <c r="E744" i="16" s="1"/>
  <c r="C744" i="16" s="1"/>
  <c r="I600" i="16"/>
  <c r="E600" i="16" s="1"/>
  <c r="C600" i="16" s="1"/>
  <c r="I456" i="16"/>
  <c r="E456" i="16" s="1"/>
  <c r="C456" i="16" s="1"/>
  <c r="I311" i="16"/>
  <c r="E311" i="16" s="1"/>
  <c r="C311" i="16" s="1"/>
  <c r="I155" i="16"/>
  <c r="E155" i="16" s="1"/>
  <c r="C155" i="16" s="1"/>
  <c r="I1043" i="16"/>
  <c r="E1043" i="16" s="1"/>
  <c r="C1043" i="16" s="1"/>
  <c r="I900" i="16"/>
  <c r="E900" i="16" s="1"/>
  <c r="C900" i="16" s="1"/>
  <c r="I756" i="16"/>
  <c r="E756" i="16" s="1"/>
  <c r="C756" i="16" s="1"/>
  <c r="I611" i="16"/>
  <c r="E611" i="16" s="1"/>
  <c r="C611" i="16" s="1"/>
  <c r="I455" i="16"/>
  <c r="E455" i="16" s="1"/>
  <c r="C455" i="16" s="1"/>
  <c r="I312" i="16"/>
  <c r="E312" i="16" s="1"/>
  <c r="C312" i="16" s="1"/>
  <c r="I156" i="16"/>
  <c r="E156" i="16" s="1"/>
  <c r="C156" i="16" s="1"/>
  <c r="I1041" i="16"/>
  <c r="E1041" i="16" s="1"/>
  <c r="C1041" i="16" s="1"/>
  <c r="I898" i="16"/>
  <c r="E898" i="16" s="1"/>
  <c r="C898" i="16" s="1"/>
  <c r="I742" i="16"/>
  <c r="E742" i="16" s="1"/>
  <c r="C742" i="16" s="1"/>
  <c r="I599" i="16"/>
  <c r="E599" i="16" s="1"/>
  <c r="C599" i="16" s="1"/>
  <c r="I454" i="16"/>
  <c r="E454" i="16" s="1"/>
  <c r="C454" i="16" s="1"/>
  <c r="I310" i="16"/>
  <c r="E310" i="16" s="1"/>
  <c r="C310" i="16" s="1"/>
  <c r="I165" i="16"/>
  <c r="E165" i="16" s="1"/>
  <c r="C165" i="16" s="1"/>
  <c r="I1065" i="16"/>
  <c r="E1065" i="16" s="1"/>
  <c r="C1065" i="16" s="1"/>
  <c r="I920" i="16"/>
  <c r="E920" i="16" s="1"/>
  <c r="C920" i="16" s="1"/>
  <c r="I777" i="16"/>
  <c r="E777" i="16" s="1"/>
  <c r="C777" i="16" s="1"/>
  <c r="I633" i="16"/>
  <c r="E633" i="16" s="1"/>
  <c r="C633" i="16" s="1"/>
  <c r="I489" i="16"/>
  <c r="E489" i="16" s="1"/>
  <c r="C489" i="16" s="1"/>
  <c r="I345" i="16"/>
  <c r="E345" i="16" s="1"/>
  <c r="C345" i="16" s="1"/>
  <c r="I201" i="16"/>
  <c r="E201" i="16" s="1"/>
  <c r="C201" i="16" s="1"/>
  <c r="I45" i="16"/>
  <c r="E45" i="16" s="1"/>
  <c r="C45" i="16" s="1"/>
  <c r="I933" i="16"/>
  <c r="E933" i="16" s="1"/>
  <c r="C933" i="16" s="1"/>
  <c r="I789" i="16"/>
  <c r="E789" i="16" s="1"/>
  <c r="C789" i="16" s="1"/>
  <c r="I644" i="16"/>
  <c r="E644" i="16" s="1"/>
  <c r="C644" i="16" s="1"/>
  <c r="I500" i="16"/>
  <c r="E500" i="16" s="1"/>
  <c r="C500" i="16" s="1"/>
  <c r="I356" i="16"/>
  <c r="E356" i="16" s="1"/>
  <c r="C356" i="16" s="1"/>
  <c r="I200" i="16"/>
  <c r="E200" i="16" s="1"/>
  <c r="C200" i="16" s="1"/>
  <c r="I47" i="16"/>
  <c r="E47" i="16" s="1"/>
  <c r="C47" i="16" s="1"/>
  <c r="I944" i="16"/>
  <c r="E944" i="16" s="1"/>
  <c r="C944" i="16" s="1"/>
  <c r="I799" i="16"/>
  <c r="E799" i="16" s="1"/>
  <c r="C799" i="16" s="1"/>
  <c r="I655" i="16"/>
  <c r="E655" i="16" s="1"/>
  <c r="C655" i="16" s="1"/>
  <c r="I512" i="16"/>
  <c r="E512" i="16" s="1"/>
  <c r="C512" i="16" s="1"/>
  <c r="I367" i="16"/>
  <c r="E367" i="16" s="1"/>
  <c r="C367" i="16" s="1"/>
  <c r="I223" i="16"/>
  <c r="E223" i="16" s="1"/>
  <c r="C223" i="16" s="1"/>
  <c r="I79" i="16"/>
  <c r="E79" i="16" s="1"/>
  <c r="C79" i="16" s="1"/>
  <c r="I726" i="16"/>
  <c r="E726" i="16" s="1"/>
  <c r="C726" i="16" s="1"/>
  <c r="I583" i="16"/>
  <c r="E583" i="16" s="1"/>
  <c r="C583" i="16" s="1"/>
  <c r="I439" i="16"/>
  <c r="E439" i="16" s="1"/>
  <c r="C439" i="16" s="1"/>
  <c r="I294" i="16"/>
  <c r="E294" i="16" s="1"/>
  <c r="C294" i="16" s="1"/>
  <c r="I149" i="16"/>
  <c r="E149" i="16" s="1"/>
  <c r="C149" i="16" s="1"/>
  <c r="I785" i="16"/>
  <c r="E785" i="16" s="1"/>
  <c r="C785" i="16" s="1"/>
  <c r="I641" i="16"/>
  <c r="E641" i="16" s="1"/>
  <c r="C641" i="16" s="1"/>
  <c r="I496" i="16"/>
  <c r="E496" i="16" s="1"/>
  <c r="C496" i="16" s="1"/>
  <c r="I353" i="16"/>
  <c r="E353" i="16" s="1"/>
  <c r="C353" i="16" s="1"/>
  <c r="I209" i="16"/>
  <c r="E209" i="16" s="1"/>
  <c r="C209" i="16" s="1"/>
  <c r="I65" i="16"/>
  <c r="E65" i="16" s="1"/>
  <c r="C65" i="16" s="1"/>
  <c r="I964" i="16"/>
  <c r="E964" i="16" s="1"/>
  <c r="C964" i="16" s="1"/>
  <c r="I820" i="16"/>
  <c r="E820" i="16" s="1"/>
  <c r="C820" i="16" s="1"/>
  <c r="I676" i="16"/>
  <c r="E676" i="16" s="1"/>
  <c r="C676" i="16" s="1"/>
  <c r="I531" i="16"/>
  <c r="E531" i="16" s="1"/>
  <c r="C531" i="16" s="1"/>
  <c r="I388" i="16"/>
  <c r="E388" i="16" s="1"/>
  <c r="C388" i="16" s="1"/>
  <c r="I244" i="16"/>
  <c r="E244" i="16" s="1"/>
  <c r="C244" i="16" s="1"/>
  <c r="I100" i="16"/>
  <c r="E100" i="16" s="1"/>
  <c r="C100" i="16" s="1"/>
  <c r="I999" i="16"/>
  <c r="E999" i="16" s="1"/>
  <c r="C999" i="16" s="1"/>
  <c r="I855" i="16"/>
  <c r="E855" i="16" s="1"/>
  <c r="C855" i="16" s="1"/>
  <c r="I711" i="16"/>
  <c r="E711" i="16" s="1"/>
  <c r="C711" i="16" s="1"/>
  <c r="I566" i="16"/>
  <c r="E566" i="16" s="1"/>
  <c r="C566" i="16" s="1"/>
  <c r="I423" i="16"/>
  <c r="E423" i="16" s="1"/>
  <c r="C423" i="16" s="1"/>
  <c r="I267" i="16"/>
  <c r="E267" i="16" s="1"/>
  <c r="C267" i="16" s="1"/>
  <c r="I124" i="16"/>
  <c r="E124" i="16" s="1"/>
  <c r="C124" i="16" s="1"/>
  <c r="I1021" i="16"/>
  <c r="E1021" i="16" s="1"/>
  <c r="C1021" i="16" s="1"/>
  <c r="I878" i="16"/>
  <c r="E878" i="16" s="1"/>
  <c r="C878" i="16" s="1"/>
  <c r="I734" i="16"/>
  <c r="E734" i="16" s="1"/>
  <c r="C734" i="16" s="1"/>
  <c r="I591" i="16"/>
  <c r="E591" i="16" s="1"/>
  <c r="C591" i="16" s="1"/>
  <c r="I446" i="16"/>
  <c r="E446" i="16" s="1"/>
  <c r="C446" i="16" s="1"/>
  <c r="I302" i="16"/>
  <c r="E302" i="16" s="1"/>
  <c r="C302" i="16" s="1"/>
  <c r="I158" i="16"/>
  <c r="E158" i="16" s="1"/>
  <c r="C158" i="16" s="1"/>
  <c r="I974" i="16"/>
  <c r="E974" i="16" s="1"/>
  <c r="C974" i="16" s="1"/>
  <c r="I828" i="16"/>
  <c r="E828" i="16" s="1"/>
  <c r="C828" i="16" s="1"/>
  <c r="I685" i="16"/>
  <c r="E685" i="16" s="1"/>
  <c r="C685" i="16" s="1"/>
  <c r="I542" i="16"/>
  <c r="E542" i="16" s="1"/>
  <c r="C542" i="16" s="1"/>
  <c r="I397" i="16"/>
  <c r="E397" i="16" s="1"/>
  <c r="C397" i="16" s="1"/>
  <c r="I253" i="16"/>
  <c r="E253" i="16" s="1"/>
  <c r="C253" i="16" s="1"/>
  <c r="I109" i="16"/>
  <c r="E109" i="16" s="1"/>
  <c r="C109" i="16" s="1"/>
  <c r="I2076" i="16"/>
  <c r="E2076" i="16" s="1"/>
  <c r="C2076" i="16" s="1"/>
  <c r="I1871" i="16"/>
  <c r="E1871" i="16" s="1"/>
  <c r="C1871" i="16" s="1"/>
  <c r="I1680" i="16"/>
  <c r="E1680" i="16" s="1"/>
  <c r="C1680" i="16" s="1"/>
  <c r="I1511" i="16"/>
  <c r="E1511" i="16" s="1"/>
  <c r="C1511" i="16" s="1"/>
  <c r="I1343" i="16"/>
  <c r="E1343" i="16" s="1"/>
  <c r="C1343" i="16" s="1"/>
  <c r="I1175" i="16"/>
  <c r="E1175" i="16" s="1"/>
  <c r="C1175" i="16" s="1"/>
  <c r="I2026" i="16"/>
  <c r="E2026" i="16" s="1"/>
  <c r="C2026" i="16" s="1"/>
  <c r="I1858" i="16"/>
  <c r="E1858" i="16" s="1"/>
  <c r="C1858" i="16" s="1"/>
  <c r="I1701" i="16"/>
  <c r="E1701" i="16" s="1"/>
  <c r="C1701" i="16" s="1"/>
  <c r="I1546" i="16"/>
  <c r="E1546" i="16" s="1"/>
  <c r="C1546" i="16" s="1"/>
  <c r="I1378" i="16"/>
  <c r="E1378" i="16" s="1"/>
  <c r="C1378" i="16" s="1"/>
  <c r="I1222" i="16"/>
  <c r="E1222" i="16" s="1"/>
  <c r="C1222" i="16" s="1"/>
  <c r="I2061" i="16"/>
  <c r="E2061" i="16" s="1"/>
  <c r="C2061" i="16" s="1"/>
  <c r="I1916" i="16"/>
  <c r="E1916" i="16" s="1"/>
  <c r="C1916" i="16" s="1"/>
  <c r="I1774" i="16"/>
  <c r="E1774" i="16" s="1"/>
  <c r="C1774" i="16" s="1"/>
  <c r="I1628" i="16"/>
  <c r="E1628" i="16" s="1"/>
  <c r="C1628" i="16" s="1"/>
  <c r="I1486" i="16"/>
  <c r="E1486" i="16" s="1"/>
  <c r="C1486" i="16" s="1"/>
  <c r="I1342" i="16"/>
  <c r="E1342" i="16" s="1"/>
  <c r="C1342" i="16" s="1"/>
  <c r="I1197" i="16"/>
  <c r="E1197" i="16" s="1"/>
  <c r="C1197" i="16" s="1"/>
  <c r="I2047" i="16"/>
  <c r="E2047" i="16" s="1"/>
  <c r="C2047" i="16" s="1"/>
  <c r="I1905" i="16"/>
  <c r="E1905" i="16" s="1"/>
  <c r="C1905" i="16" s="1"/>
  <c r="I1761" i="16"/>
  <c r="E1761" i="16" s="1"/>
  <c r="C1761" i="16" s="1"/>
  <c r="I1615" i="16"/>
  <c r="E1615" i="16" s="1"/>
  <c r="C1615" i="16" s="1"/>
  <c r="I1472" i="16"/>
  <c r="E1472" i="16" s="1"/>
  <c r="C1472" i="16" s="1"/>
  <c r="I1328" i="16"/>
  <c r="E1328" i="16" s="1"/>
  <c r="C1328" i="16" s="1"/>
  <c r="I1184" i="16"/>
  <c r="E1184" i="16" s="1"/>
  <c r="C1184" i="16" s="1"/>
  <c r="I2072" i="16"/>
  <c r="E2072" i="16" s="1"/>
  <c r="C2072" i="16" s="1"/>
  <c r="I1927" i="16"/>
  <c r="E1927" i="16" s="1"/>
  <c r="C1927" i="16" s="1"/>
  <c r="I1784" i="16"/>
  <c r="E1784" i="16" s="1"/>
  <c r="C1784" i="16" s="1"/>
  <c r="I1638" i="16"/>
  <c r="E1638" i="16" s="1"/>
  <c r="C1638" i="16" s="1"/>
  <c r="I1483" i="16"/>
  <c r="E1483" i="16" s="1"/>
  <c r="C1483" i="16" s="1"/>
  <c r="I1327" i="16"/>
  <c r="E1327" i="16" s="1"/>
  <c r="C1327" i="16" s="1"/>
  <c r="I1183" i="16"/>
  <c r="E1183" i="16" s="1"/>
  <c r="C1183" i="16" s="1"/>
  <c r="I1746" i="16"/>
  <c r="E1746" i="16" s="1"/>
  <c r="C1746" i="16" s="1"/>
  <c r="I1602" i="16"/>
  <c r="E1602" i="16" s="1"/>
  <c r="C1602" i="16" s="1"/>
  <c r="I1457" i="16"/>
  <c r="E1457" i="16" s="1"/>
  <c r="C1457" i="16" s="1"/>
  <c r="I1314" i="16"/>
  <c r="E1314" i="16" s="1"/>
  <c r="C1314" i="16" s="1"/>
  <c r="I1170" i="16"/>
  <c r="E1170" i="16" s="1"/>
  <c r="C1170" i="16" s="1"/>
  <c r="I1025" i="16"/>
  <c r="E1025" i="16" s="1"/>
  <c r="C1025" i="16" s="1"/>
  <c r="I883" i="16"/>
  <c r="E883" i="16" s="1"/>
  <c r="C883" i="16" s="1"/>
  <c r="I1722" i="16"/>
  <c r="E1722" i="16" s="1"/>
  <c r="C1722" i="16" s="1"/>
  <c r="I1578" i="16"/>
  <c r="E1578" i="16" s="1"/>
  <c r="C1578" i="16" s="1"/>
  <c r="I1433" i="16"/>
  <c r="E1433" i="16" s="1"/>
  <c r="C1433" i="16" s="1"/>
  <c r="I1288" i="16"/>
  <c r="E1288" i="16" s="1"/>
  <c r="C1288" i="16" s="1"/>
  <c r="I1145" i="16"/>
  <c r="E1145" i="16" s="1"/>
  <c r="C1145" i="16" s="1"/>
  <c r="I1000" i="16"/>
  <c r="E1000" i="16" s="1"/>
  <c r="C1000" i="16" s="1"/>
  <c r="I856" i="16"/>
  <c r="E856" i="16" s="1"/>
  <c r="C856" i="16" s="1"/>
  <c r="I1972" i="16"/>
  <c r="E1972" i="16" s="1"/>
  <c r="C1972" i="16" s="1"/>
  <c r="I1828" i="16"/>
  <c r="E1828" i="16" s="1"/>
  <c r="C1828" i="16" s="1"/>
  <c r="I1684" i="16"/>
  <c r="E1684" i="16" s="1"/>
  <c r="C1684" i="16" s="1"/>
  <c r="I1539" i="16"/>
  <c r="E1539" i="16" s="1"/>
  <c r="C1539" i="16" s="1"/>
  <c r="I1396" i="16"/>
  <c r="E1396" i="16" s="1"/>
  <c r="C1396" i="16" s="1"/>
  <c r="I1252" i="16"/>
  <c r="E1252" i="16" s="1"/>
  <c r="C1252" i="16" s="1"/>
  <c r="I1109" i="16"/>
  <c r="E1109" i="16" s="1"/>
  <c r="C1109" i="16" s="1"/>
  <c r="I1971" i="16"/>
  <c r="E1971" i="16" s="1"/>
  <c r="C1971" i="16" s="1"/>
  <c r="I1826" i="16"/>
  <c r="E1826" i="16" s="1"/>
  <c r="C1826" i="16" s="1"/>
  <c r="I1682" i="16"/>
  <c r="E1682" i="16" s="1"/>
  <c r="C1682" i="16" s="1"/>
  <c r="I1540" i="16"/>
  <c r="E1540" i="16" s="1"/>
  <c r="C1540" i="16" s="1"/>
  <c r="I1395" i="16"/>
  <c r="E1395" i="16" s="1"/>
  <c r="C1395" i="16" s="1"/>
  <c r="I1251" i="16"/>
  <c r="E1251" i="16" s="1"/>
  <c r="C1251" i="16" s="1"/>
  <c r="I1107" i="16"/>
  <c r="E1107" i="16" s="1"/>
  <c r="C1107" i="16" s="1"/>
  <c r="I1981" i="16"/>
  <c r="E1981" i="16" s="1"/>
  <c r="C1981" i="16" s="1"/>
  <c r="I1837" i="16"/>
  <c r="E1837" i="16" s="1"/>
  <c r="C1837" i="16" s="1"/>
  <c r="I1694" i="16"/>
  <c r="E1694" i="16" s="1"/>
  <c r="C1694" i="16" s="1"/>
  <c r="I1549" i="16"/>
  <c r="E1549" i="16" s="1"/>
  <c r="C1549" i="16" s="1"/>
  <c r="I1406" i="16"/>
  <c r="E1406" i="16" s="1"/>
  <c r="C1406" i="16" s="1"/>
  <c r="I1262" i="16"/>
  <c r="E1262" i="16" s="1"/>
  <c r="C1262" i="16" s="1"/>
  <c r="I1117" i="16"/>
  <c r="E1117" i="16" s="1"/>
  <c r="C1117" i="16" s="1"/>
  <c r="I1970" i="16"/>
  <c r="E1970" i="16" s="1"/>
  <c r="C1970" i="16" s="1"/>
  <c r="I1802" i="16"/>
  <c r="E1802" i="16" s="1"/>
  <c r="C1802" i="16" s="1"/>
  <c r="I1657" i="16"/>
  <c r="E1657" i="16" s="1"/>
  <c r="C1657" i="16" s="1"/>
  <c r="I1513" i="16"/>
  <c r="E1513" i="16" s="1"/>
  <c r="C1513" i="16" s="1"/>
  <c r="I1369" i="16"/>
  <c r="E1369" i="16" s="1"/>
  <c r="C1369" i="16" s="1"/>
  <c r="I1225" i="16"/>
  <c r="E1225" i="16" s="1"/>
  <c r="C1225" i="16" s="1"/>
  <c r="I1081" i="16"/>
  <c r="E1081" i="16" s="1"/>
  <c r="C1081" i="16" s="1"/>
  <c r="I1020" i="16"/>
  <c r="E1020" i="16" s="1"/>
  <c r="C1020" i="16" s="1"/>
  <c r="I875" i="16"/>
  <c r="E875" i="16" s="1"/>
  <c r="C875" i="16" s="1"/>
  <c r="I733" i="16"/>
  <c r="E733" i="16" s="1"/>
  <c r="C733" i="16" s="1"/>
  <c r="I588" i="16"/>
  <c r="E588" i="16" s="1"/>
  <c r="C588" i="16" s="1"/>
  <c r="I444" i="16"/>
  <c r="E444" i="16" s="1"/>
  <c r="C444" i="16" s="1"/>
  <c r="I299" i="16"/>
  <c r="E299" i="16" s="1"/>
  <c r="C299" i="16" s="1"/>
  <c r="I145" i="16"/>
  <c r="E145" i="16" s="1"/>
  <c r="C145" i="16" s="1"/>
  <c r="I1031" i="16"/>
  <c r="E1031" i="16" s="1"/>
  <c r="C1031" i="16" s="1"/>
  <c r="I888" i="16"/>
  <c r="E888" i="16" s="1"/>
  <c r="C888" i="16" s="1"/>
  <c r="I743" i="16"/>
  <c r="E743" i="16" s="1"/>
  <c r="C743" i="16" s="1"/>
  <c r="I586" i="16"/>
  <c r="E586" i="16" s="1"/>
  <c r="C586" i="16" s="1"/>
  <c r="I443" i="16"/>
  <c r="E443" i="16" s="1"/>
  <c r="C443" i="16" s="1"/>
  <c r="I300" i="16"/>
  <c r="E300" i="16" s="1"/>
  <c r="C300" i="16" s="1"/>
  <c r="I143" i="16"/>
  <c r="E143" i="16" s="1"/>
  <c r="C143" i="16" s="1"/>
  <c r="I1030" i="16"/>
  <c r="E1030" i="16" s="1"/>
  <c r="C1030" i="16" s="1"/>
  <c r="I886" i="16"/>
  <c r="E886" i="16" s="1"/>
  <c r="C886" i="16" s="1"/>
  <c r="I730" i="16"/>
  <c r="E730" i="16" s="1"/>
  <c r="C730" i="16" s="1"/>
  <c r="I587" i="16"/>
  <c r="E587" i="16" s="1"/>
  <c r="C587" i="16" s="1"/>
  <c r="I442" i="16"/>
  <c r="E442" i="16" s="1"/>
  <c r="C442" i="16" s="1"/>
  <c r="I298" i="16"/>
  <c r="E298" i="16" s="1"/>
  <c r="C298" i="16" s="1"/>
  <c r="I153" i="16"/>
  <c r="E153" i="16" s="1"/>
  <c r="C153" i="16" s="1"/>
  <c r="I1054" i="16"/>
  <c r="E1054" i="16" s="1"/>
  <c r="C1054" i="16" s="1"/>
  <c r="I910" i="16"/>
  <c r="E910" i="16" s="1"/>
  <c r="C910" i="16" s="1"/>
  <c r="I765" i="16"/>
  <c r="E765" i="16" s="1"/>
  <c r="C765" i="16" s="1"/>
  <c r="I621" i="16"/>
  <c r="E621" i="16" s="1"/>
  <c r="C621" i="16" s="1"/>
  <c r="I476" i="16"/>
  <c r="E476" i="16" s="1"/>
  <c r="C476" i="16" s="1"/>
  <c r="I333" i="16"/>
  <c r="E333" i="16" s="1"/>
  <c r="C333" i="16" s="1"/>
  <c r="I189" i="16"/>
  <c r="E189" i="16" s="1"/>
  <c r="C189" i="16" s="1"/>
  <c r="I57" i="16"/>
  <c r="E57" i="16" s="1"/>
  <c r="C57" i="16" s="1"/>
  <c r="I921" i="16"/>
  <c r="E921" i="16" s="1"/>
  <c r="C921" i="16" s="1"/>
  <c r="I775" i="16"/>
  <c r="E775" i="16" s="1"/>
  <c r="C775" i="16" s="1"/>
  <c r="I631" i="16"/>
  <c r="E631" i="16" s="1"/>
  <c r="C631" i="16" s="1"/>
  <c r="I488" i="16"/>
  <c r="E488" i="16" s="1"/>
  <c r="C488" i="16" s="1"/>
  <c r="I344" i="16"/>
  <c r="E344" i="16" s="1"/>
  <c r="C344" i="16" s="1"/>
  <c r="I188" i="16"/>
  <c r="E188" i="16" s="1"/>
  <c r="C188" i="16" s="1"/>
  <c r="I1075" i="16"/>
  <c r="E1075" i="16" s="1"/>
  <c r="C1075" i="16" s="1"/>
  <c r="I931" i="16"/>
  <c r="E931" i="16" s="1"/>
  <c r="C931" i="16" s="1"/>
  <c r="I787" i="16"/>
  <c r="E787" i="16" s="1"/>
  <c r="C787" i="16" s="1"/>
  <c r="I643" i="16"/>
  <c r="E643" i="16" s="1"/>
  <c r="C643" i="16" s="1"/>
  <c r="I498" i="16"/>
  <c r="E498" i="16" s="1"/>
  <c r="C498" i="16" s="1"/>
  <c r="I355" i="16"/>
  <c r="E355" i="16" s="1"/>
  <c r="C355" i="16" s="1"/>
  <c r="I211" i="16"/>
  <c r="E211" i="16" s="1"/>
  <c r="C211" i="16" s="1"/>
  <c r="I67" i="16"/>
  <c r="E67" i="16" s="1"/>
  <c r="C67" i="16" s="1"/>
  <c r="I714" i="16"/>
  <c r="E714" i="16" s="1"/>
  <c r="C714" i="16" s="1"/>
  <c r="I571" i="16"/>
  <c r="E571" i="16" s="1"/>
  <c r="C571" i="16" s="1"/>
  <c r="I426" i="16"/>
  <c r="E426" i="16" s="1"/>
  <c r="C426" i="16" s="1"/>
  <c r="I281" i="16"/>
  <c r="E281" i="16" s="1"/>
  <c r="C281" i="16" s="1"/>
  <c r="I138" i="16"/>
  <c r="E138" i="16" s="1"/>
  <c r="C138" i="16" s="1"/>
  <c r="I773" i="16"/>
  <c r="E773" i="16" s="1"/>
  <c r="C773" i="16" s="1"/>
  <c r="I629" i="16"/>
  <c r="E629" i="16" s="1"/>
  <c r="C629" i="16" s="1"/>
  <c r="I486" i="16"/>
  <c r="E486" i="16" s="1"/>
  <c r="C486" i="16" s="1"/>
  <c r="I341" i="16"/>
  <c r="E341" i="16" s="1"/>
  <c r="C341" i="16" s="1"/>
  <c r="I197" i="16"/>
  <c r="E197" i="16" s="1"/>
  <c r="C197" i="16" s="1"/>
  <c r="I51" i="16"/>
  <c r="E51" i="16" s="1"/>
  <c r="C51" i="16" s="1"/>
  <c r="I952" i="16"/>
  <c r="E952" i="16" s="1"/>
  <c r="C952" i="16" s="1"/>
  <c r="I808" i="16"/>
  <c r="E808" i="16" s="1"/>
  <c r="C808" i="16" s="1"/>
  <c r="I664" i="16"/>
  <c r="E664" i="16" s="1"/>
  <c r="C664" i="16" s="1"/>
  <c r="I520" i="16"/>
  <c r="E520" i="16" s="1"/>
  <c r="C520" i="16" s="1"/>
  <c r="I376" i="16"/>
  <c r="E376" i="16" s="1"/>
  <c r="C376" i="16" s="1"/>
  <c r="I231" i="16"/>
  <c r="E231" i="16" s="1"/>
  <c r="C231" i="16" s="1"/>
  <c r="I89" i="16"/>
  <c r="E89" i="16" s="1"/>
  <c r="C89" i="16" s="1"/>
  <c r="I986" i="16"/>
  <c r="E986" i="16" s="1"/>
  <c r="C986" i="16" s="1"/>
  <c r="I843" i="16"/>
  <c r="E843" i="16" s="1"/>
  <c r="C843" i="16" s="1"/>
  <c r="I699" i="16"/>
  <c r="E699" i="16" s="1"/>
  <c r="C699" i="16" s="1"/>
  <c r="I554" i="16"/>
  <c r="E554" i="16" s="1"/>
  <c r="C554" i="16" s="1"/>
  <c r="I411" i="16"/>
  <c r="E411" i="16" s="1"/>
  <c r="C411" i="16" s="1"/>
  <c r="I256" i="16"/>
  <c r="E256" i="16" s="1"/>
  <c r="C256" i="16" s="1"/>
  <c r="I111" i="16"/>
  <c r="E111" i="16" s="1"/>
  <c r="C111" i="16" s="1"/>
  <c r="I1009" i="16"/>
  <c r="E1009" i="16" s="1"/>
  <c r="C1009" i="16" s="1"/>
  <c r="I866" i="16"/>
  <c r="E866" i="16" s="1"/>
  <c r="C866" i="16" s="1"/>
  <c r="I722" i="16"/>
  <c r="E722" i="16" s="1"/>
  <c r="C722" i="16" s="1"/>
  <c r="I579" i="16"/>
  <c r="E579" i="16" s="1"/>
  <c r="C579" i="16" s="1"/>
  <c r="I434" i="16"/>
  <c r="E434" i="16" s="1"/>
  <c r="C434" i="16" s="1"/>
  <c r="I291" i="16"/>
  <c r="E291" i="16" s="1"/>
  <c r="C291" i="16" s="1"/>
  <c r="I146" i="16"/>
  <c r="E146" i="16" s="1"/>
  <c r="C146" i="16" s="1"/>
  <c r="I961" i="16"/>
  <c r="E961" i="16" s="1"/>
  <c r="C961" i="16" s="1"/>
  <c r="I817" i="16"/>
  <c r="E817" i="16" s="1"/>
  <c r="C817" i="16" s="1"/>
  <c r="I673" i="16"/>
  <c r="E673" i="16" s="1"/>
  <c r="C673" i="16" s="1"/>
  <c r="I529" i="16"/>
  <c r="E529" i="16" s="1"/>
  <c r="C529" i="16" s="1"/>
  <c r="I385" i="16"/>
  <c r="E385" i="16" s="1"/>
  <c r="C385" i="16" s="1"/>
  <c r="I241" i="16"/>
  <c r="E241" i="16" s="1"/>
  <c r="C241" i="16" s="1"/>
  <c r="I2064" i="16"/>
  <c r="E2064" i="16" s="1"/>
  <c r="C2064" i="16" s="1"/>
  <c r="I1860" i="16"/>
  <c r="E1860" i="16" s="1"/>
  <c r="C1860" i="16" s="1"/>
  <c r="I1666" i="16"/>
  <c r="E1666" i="16" s="1"/>
  <c r="C1666" i="16" s="1"/>
  <c r="I1499" i="16"/>
  <c r="E1499" i="16" s="1"/>
  <c r="C1499" i="16" s="1"/>
  <c r="I1319" i="16"/>
  <c r="E1319" i="16" s="1"/>
  <c r="C1319" i="16" s="1"/>
  <c r="I1162" i="16"/>
  <c r="E1162" i="16" s="1"/>
  <c r="C1162" i="16" s="1"/>
  <c r="I2014" i="16"/>
  <c r="E2014" i="16" s="1"/>
  <c r="C2014" i="16" s="1"/>
  <c r="I1846" i="16"/>
  <c r="E1846" i="16" s="1"/>
  <c r="C1846" i="16" s="1"/>
  <c r="I1690" i="16"/>
  <c r="E1690" i="16" s="1"/>
  <c r="C1690" i="16" s="1"/>
  <c r="I1522" i="16"/>
  <c r="E1522" i="16" s="1"/>
  <c r="C1522" i="16" s="1"/>
  <c r="I1366" i="16"/>
  <c r="E1366" i="16" s="1"/>
  <c r="C1366" i="16" s="1"/>
  <c r="I1210" i="16"/>
  <c r="E1210" i="16" s="1"/>
  <c r="C1210" i="16" s="1"/>
  <c r="I2049" i="16"/>
  <c r="E2049" i="16" s="1"/>
  <c r="C2049" i="16" s="1"/>
  <c r="I1904" i="16"/>
  <c r="E1904" i="16" s="1"/>
  <c r="C1904" i="16" s="1"/>
  <c r="I1760" i="16"/>
  <c r="E1760" i="16" s="1"/>
  <c r="C1760" i="16" s="1"/>
  <c r="I1617" i="16"/>
  <c r="E1617" i="16" s="1"/>
  <c r="C1617" i="16" s="1"/>
  <c r="I1474" i="16"/>
  <c r="E1474" i="16" s="1"/>
  <c r="C1474" i="16" s="1"/>
  <c r="I1329" i="16"/>
  <c r="E1329" i="16" s="1"/>
  <c r="C1329" i="16" s="1"/>
  <c r="I1185" i="16"/>
  <c r="E1185" i="16" s="1"/>
  <c r="C1185" i="16" s="1"/>
  <c r="I2036" i="16"/>
  <c r="E2036" i="16" s="1"/>
  <c r="C2036" i="16" s="1"/>
  <c r="I1892" i="16"/>
  <c r="E1892" i="16" s="1"/>
  <c r="C1892" i="16" s="1"/>
  <c r="I1747" i="16"/>
  <c r="E1747" i="16" s="1"/>
  <c r="C1747" i="16" s="1"/>
  <c r="I1604" i="16"/>
  <c r="E1604" i="16" s="1"/>
  <c r="C1604" i="16" s="1"/>
  <c r="I1460" i="16"/>
  <c r="E1460" i="16" s="1"/>
  <c r="C1460" i="16" s="1"/>
  <c r="I1317" i="16"/>
  <c r="E1317" i="16" s="1"/>
  <c r="C1317" i="16" s="1"/>
  <c r="I1172" i="16"/>
  <c r="E1172" i="16" s="1"/>
  <c r="C1172" i="16" s="1"/>
  <c r="I2059" i="16"/>
  <c r="E2059" i="16" s="1"/>
  <c r="C2059" i="16" s="1"/>
  <c r="I1915" i="16"/>
  <c r="E1915" i="16" s="1"/>
  <c r="C1915" i="16" s="1"/>
  <c r="I1771" i="16"/>
  <c r="E1771" i="16" s="1"/>
  <c r="C1771" i="16" s="1"/>
  <c r="I1627" i="16"/>
  <c r="E1627" i="16" s="1"/>
  <c r="C1627" i="16" s="1"/>
  <c r="I1471" i="16"/>
  <c r="E1471" i="16" s="1"/>
  <c r="C1471" i="16" s="1"/>
  <c r="I1315" i="16"/>
  <c r="E1315" i="16" s="1"/>
  <c r="C1315" i="16" s="1"/>
  <c r="I1171" i="16"/>
  <c r="E1171" i="16" s="1"/>
  <c r="C1171" i="16" s="1"/>
  <c r="I1734" i="16"/>
  <c r="E1734" i="16" s="1"/>
  <c r="C1734" i="16" s="1"/>
  <c r="I1590" i="16"/>
  <c r="E1590" i="16" s="1"/>
  <c r="C1590" i="16" s="1"/>
  <c r="I1447" i="16"/>
  <c r="E1447" i="16" s="1"/>
  <c r="C1447" i="16" s="1"/>
  <c r="I1303" i="16"/>
  <c r="E1303" i="16" s="1"/>
  <c r="C1303" i="16" s="1"/>
  <c r="I1158" i="16"/>
  <c r="E1158" i="16" s="1"/>
  <c r="C1158" i="16" s="1"/>
  <c r="I1014" i="16"/>
  <c r="E1014" i="16" s="1"/>
  <c r="C1014" i="16" s="1"/>
  <c r="I869" i="16"/>
  <c r="E869" i="16" s="1"/>
  <c r="C869" i="16" s="1"/>
  <c r="I1710" i="16"/>
  <c r="E1710" i="16" s="1"/>
  <c r="C1710" i="16" s="1"/>
  <c r="I1566" i="16"/>
  <c r="E1566" i="16" s="1"/>
  <c r="C1566" i="16" s="1"/>
  <c r="I1422" i="16"/>
  <c r="E1422" i="16" s="1"/>
  <c r="C1422" i="16" s="1"/>
  <c r="I1277" i="16"/>
  <c r="E1277" i="16" s="1"/>
  <c r="C1277" i="16" s="1"/>
  <c r="I1134" i="16"/>
  <c r="E1134" i="16" s="1"/>
  <c r="C1134" i="16" s="1"/>
  <c r="I990" i="16"/>
  <c r="E990" i="16" s="1"/>
  <c r="C990" i="16" s="1"/>
  <c r="I846" i="16"/>
  <c r="E846" i="16" s="1"/>
  <c r="C846" i="16" s="1"/>
  <c r="I1959" i="16"/>
  <c r="E1959" i="16" s="1"/>
  <c r="C1959" i="16" s="1"/>
  <c r="I1816" i="16"/>
  <c r="E1816" i="16" s="1"/>
  <c r="C1816" i="16" s="1"/>
  <c r="I1672" i="16"/>
  <c r="E1672" i="16" s="1"/>
  <c r="C1672" i="16" s="1"/>
  <c r="I1528" i="16"/>
  <c r="E1528" i="16" s="1"/>
  <c r="C1528" i="16" s="1"/>
  <c r="I1384" i="16"/>
  <c r="E1384" i="16" s="1"/>
  <c r="C1384" i="16" s="1"/>
  <c r="I1240" i="16"/>
  <c r="E1240" i="16" s="1"/>
  <c r="C1240" i="16" s="1"/>
  <c r="I1097" i="16"/>
  <c r="E1097" i="16" s="1"/>
  <c r="C1097" i="16" s="1"/>
  <c r="I1960" i="16"/>
  <c r="E1960" i="16" s="1"/>
  <c r="C1960" i="16" s="1"/>
  <c r="I1815" i="16"/>
  <c r="E1815" i="16" s="1"/>
  <c r="C1815" i="16" s="1"/>
  <c r="I1671" i="16"/>
  <c r="E1671" i="16" s="1"/>
  <c r="C1671" i="16" s="1"/>
  <c r="I1526" i="16"/>
  <c r="E1526" i="16" s="1"/>
  <c r="C1526" i="16" s="1"/>
  <c r="I1382" i="16"/>
  <c r="E1382" i="16" s="1"/>
  <c r="C1382" i="16" s="1"/>
  <c r="I1238" i="16"/>
  <c r="E1238" i="16" s="1"/>
  <c r="C1238" i="16" s="1"/>
  <c r="I1094" i="16"/>
  <c r="E1094" i="16" s="1"/>
  <c r="C1094" i="16" s="1"/>
  <c r="I1969" i="16"/>
  <c r="E1969" i="16" s="1"/>
  <c r="C1969" i="16" s="1"/>
  <c r="I1827" i="16"/>
  <c r="E1827" i="16" s="1"/>
  <c r="C1827" i="16" s="1"/>
  <c r="I1683" i="16"/>
  <c r="E1683" i="16" s="1"/>
  <c r="C1683" i="16" s="1"/>
  <c r="I1538" i="16"/>
  <c r="E1538" i="16" s="1"/>
  <c r="C1538" i="16" s="1"/>
  <c r="I1393" i="16"/>
  <c r="E1393" i="16" s="1"/>
  <c r="C1393" i="16" s="1"/>
  <c r="I1250" i="16"/>
  <c r="E1250" i="16" s="1"/>
  <c r="C1250" i="16" s="1"/>
  <c r="I1106" i="16"/>
  <c r="E1106" i="16" s="1"/>
  <c r="C1106" i="16" s="1"/>
  <c r="I1945" i="16"/>
  <c r="E1945" i="16" s="1"/>
  <c r="C1945" i="16" s="1"/>
  <c r="I1789" i="16"/>
  <c r="E1789" i="16" s="1"/>
  <c r="C1789" i="16" s="1"/>
  <c r="I1646" i="16"/>
  <c r="E1646" i="16" s="1"/>
  <c r="C1646" i="16" s="1"/>
  <c r="I1501" i="16"/>
  <c r="E1501" i="16" s="1"/>
  <c r="C1501" i="16" s="1"/>
  <c r="I1358" i="16"/>
  <c r="E1358" i="16" s="1"/>
  <c r="C1358" i="16" s="1"/>
  <c r="I1214" i="16"/>
  <c r="E1214" i="16" s="1"/>
  <c r="C1214" i="16" s="1"/>
  <c r="I1069" i="16"/>
  <c r="E1069" i="16" s="1"/>
  <c r="C1069" i="16" s="1"/>
  <c r="I1007" i="16"/>
  <c r="E1007" i="16" s="1"/>
  <c r="C1007" i="16" s="1"/>
  <c r="I865" i="16"/>
  <c r="E865" i="16" s="1"/>
  <c r="C865" i="16" s="1"/>
  <c r="I720" i="16"/>
  <c r="E720" i="16" s="1"/>
  <c r="C720" i="16" s="1"/>
  <c r="I576" i="16"/>
  <c r="E576" i="16" s="1"/>
  <c r="C576" i="16" s="1"/>
  <c r="I432" i="16"/>
  <c r="E432" i="16" s="1"/>
  <c r="C432" i="16" s="1"/>
  <c r="I288" i="16"/>
  <c r="E288" i="16" s="1"/>
  <c r="C288" i="16" s="1"/>
  <c r="I131" i="16"/>
  <c r="E131" i="16" s="1"/>
  <c r="C131" i="16" s="1"/>
  <c r="I1019" i="16"/>
  <c r="E1019" i="16" s="1"/>
  <c r="C1019" i="16" s="1"/>
  <c r="I876" i="16"/>
  <c r="E876" i="16" s="1"/>
  <c r="C876" i="16" s="1"/>
  <c r="I731" i="16"/>
  <c r="E731" i="16" s="1"/>
  <c r="C731" i="16" s="1"/>
  <c r="I574" i="16"/>
  <c r="E574" i="16" s="1"/>
  <c r="C574" i="16" s="1"/>
  <c r="I431" i="16"/>
  <c r="E431" i="16" s="1"/>
  <c r="C431" i="16" s="1"/>
  <c r="I287" i="16"/>
  <c r="E287" i="16" s="1"/>
  <c r="C287" i="16" s="1"/>
  <c r="I132" i="16"/>
  <c r="E132" i="16" s="1"/>
  <c r="C132" i="16" s="1"/>
  <c r="I1018" i="16"/>
  <c r="E1018" i="16" s="1"/>
  <c r="C1018" i="16" s="1"/>
  <c r="I874" i="16"/>
  <c r="E874" i="16" s="1"/>
  <c r="C874" i="16" s="1"/>
  <c r="I719" i="16"/>
  <c r="E719" i="16" s="1"/>
  <c r="C719" i="16" s="1"/>
  <c r="I575" i="16"/>
  <c r="E575" i="16" s="1"/>
  <c r="C575" i="16" s="1"/>
  <c r="I430" i="16"/>
  <c r="E430" i="16" s="1"/>
  <c r="C430" i="16" s="1"/>
  <c r="I285" i="16"/>
  <c r="E285" i="16" s="1"/>
  <c r="C285" i="16" s="1"/>
  <c r="I141" i="16"/>
  <c r="E141" i="16" s="1"/>
  <c r="C141" i="16" s="1"/>
  <c r="I1042" i="16"/>
  <c r="E1042" i="16" s="1"/>
  <c r="C1042" i="16" s="1"/>
  <c r="I897" i="16"/>
  <c r="E897" i="16" s="1"/>
  <c r="C897" i="16" s="1"/>
  <c r="I753" i="16"/>
  <c r="E753" i="16" s="1"/>
  <c r="C753" i="16" s="1"/>
  <c r="I610" i="16"/>
  <c r="E610" i="16" s="1"/>
  <c r="C610" i="16" s="1"/>
  <c r="I465" i="16"/>
  <c r="E465" i="16" s="1"/>
  <c r="C465" i="16" s="1"/>
  <c r="I322" i="16"/>
  <c r="E322" i="16" s="1"/>
  <c r="C322" i="16" s="1"/>
  <c r="I177" i="16"/>
  <c r="E177" i="16" s="1"/>
  <c r="C177" i="16" s="1"/>
  <c r="I1052" i="16"/>
  <c r="E1052" i="16" s="1"/>
  <c r="C1052" i="16" s="1"/>
  <c r="I908" i="16"/>
  <c r="E908" i="16" s="1"/>
  <c r="C908" i="16" s="1"/>
  <c r="I764" i="16"/>
  <c r="E764" i="16" s="1"/>
  <c r="C764" i="16" s="1"/>
  <c r="I620" i="16"/>
  <c r="E620" i="16" s="1"/>
  <c r="C620" i="16" s="1"/>
  <c r="I477" i="16"/>
  <c r="E477" i="16" s="1"/>
  <c r="C477" i="16" s="1"/>
  <c r="I332" i="16"/>
  <c r="E332" i="16" s="1"/>
  <c r="C332" i="16" s="1"/>
  <c r="I176" i="16"/>
  <c r="E176" i="16" s="1"/>
  <c r="C176" i="16" s="1"/>
  <c r="I1063" i="16"/>
  <c r="E1063" i="16" s="1"/>
  <c r="C1063" i="16" s="1"/>
  <c r="I919" i="16"/>
  <c r="E919" i="16" s="1"/>
  <c r="C919" i="16" s="1"/>
  <c r="I776" i="16"/>
  <c r="E776" i="16" s="1"/>
  <c r="C776" i="16" s="1"/>
  <c r="I632" i="16"/>
  <c r="E632" i="16" s="1"/>
  <c r="C632" i="16" s="1"/>
  <c r="I487" i="16"/>
  <c r="E487" i="16" s="1"/>
  <c r="C487" i="16" s="1"/>
  <c r="I343" i="16"/>
  <c r="E343" i="16" s="1"/>
  <c r="C343" i="16" s="1"/>
  <c r="I199" i="16"/>
  <c r="E199" i="16" s="1"/>
  <c r="C199" i="16" s="1"/>
  <c r="I50" i="16"/>
  <c r="E50" i="16" s="1"/>
  <c r="C50" i="16" s="1"/>
  <c r="I702" i="16"/>
  <c r="E702" i="16" s="1"/>
  <c r="C702" i="16" s="1"/>
  <c r="I557" i="16"/>
  <c r="E557" i="16" s="1"/>
  <c r="C557" i="16" s="1"/>
  <c r="I414" i="16"/>
  <c r="E414" i="16" s="1"/>
  <c r="C414" i="16" s="1"/>
  <c r="I270" i="16"/>
  <c r="E270" i="16" s="1"/>
  <c r="C270" i="16" s="1"/>
  <c r="I126" i="16"/>
  <c r="E126" i="16" s="1"/>
  <c r="C126" i="16" s="1"/>
  <c r="I761" i="16"/>
  <c r="E761" i="16" s="1"/>
  <c r="C761" i="16" s="1"/>
  <c r="I617" i="16"/>
  <c r="E617" i="16" s="1"/>
  <c r="C617" i="16" s="1"/>
  <c r="I474" i="16"/>
  <c r="E474" i="16" s="1"/>
  <c r="C474" i="16" s="1"/>
  <c r="I329" i="16"/>
  <c r="E329" i="16" s="1"/>
  <c r="C329" i="16" s="1"/>
  <c r="I185" i="16"/>
  <c r="E185" i="16" s="1"/>
  <c r="C185" i="16" s="1"/>
  <c r="I1084" i="16"/>
  <c r="E1084" i="16" s="1"/>
  <c r="C1084" i="16" s="1"/>
  <c r="I940" i="16"/>
  <c r="E940" i="16" s="1"/>
  <c r="C940" i="16" s="1"/>
  <c r="I797" i="16"/>
  <c r="E797" i="16" s="1"/>
  <c r="C797" i="16" s="1"/>
  <c r="I651" i="16"/>
  <c r="E651" i="16" s="1"/>
  <c r="C651" i="16" s="1"/>
  <c r="I508" i="16"/>
  <c r="E508" i="16" s="1"/>
  <c r="C508" i="16" s="1"/>
  <c r="I364" i="16"/>
  <c r="E364" i="16" s="1"/>
  <c r="C364" i="16" s="1"/>
  <c r="I220" i="16"/>
  <c r="E220" i="16" s="1"/>
  <c r="C220" i="16" s="1"/>
  <c r="I77" i="16"/>
  <c r="E77" i="16" s="1"/>
  <c r="C77" i="16" s="1"/>
  <c r="I975" i="16"/>
  <c r="E975" i="16" s="1"/>
  <c r="C975" i="16" s="1"/>
  <c r="I831" i="16"/>
  <c r="E831" i="16" s="1"/>
  <c r="C831" i="16" s="1"/>
  <c r="I687" i="16"/>
  <c r="E687" i="16" s="1"/>
  <c r="C687" i="16" s="1"/>
  <c r="I544" i="16"/>
  <c r="E544" i="16" s="1"/>
  <c r="C544" i="16" s="1"/>
  <c r="I399" i="16"/>
  <c r="E399" i="16" s="1"/>
  <c r="C399" i="16" s="1"/>
  <c r="I243" i="16"/>
  <c r="E243" i="16" s="1"/>
  <c r="C243" i="16" s="1"/>
  <c r="I99" i="16"/>
  <c r="E99" i="16" s="1"/>
  <c r="C99" i="16" s="1"/>
  <c r="I998" i="16"/>
  <c r="E998" i="16" s="1"/>
  <c r="C998" i="16" s="1"/>
  <c r="I853" i="16"/>
  <c r="E853" i="16" s="1"/>
  <c r="C853" i="16" s="1"/>
  <c r="I710" i="16"/>
  <c r="E710" i="16" s="1"/>
  <c r="C710" i="16" s="1"/>
  <c r="I567" i="16"/>
  <c r="E567" i="16" s="1"/>
  <c r="C567" i="16" s="1"/>
  <c r="I422" i="16"/>
  <c r="E422" i="16" s="1"/>
  <c r="C422" i="16" s="1"/>
  <c r="I277" i="16"/>
  <c r="E277" i="16" s="1"/>
  <c r="C277" i="16" s="1"/>
  <c r="I134" i="16"/>
  <c r="E134" i="16" s="1"/>
  <c r="C134" i="16" s="1"/>
  <c r="I949" i="16"/>
  <c r="E949" i="16" s="1"/>
  <c r="C949" i="16" s="1"/>
  <c r="I805" i="16"/>
  <c r="E805" i="16" s="1"/>
  <c r="C805" i="16" s="1"/>
  <c r="I2040" i="16"/>
  <c r="E2040" i="16" s="1"/>
  <c r="C2040" i="16" s="1"/>
  <c r="I1847" i="16"/>
  <c r="E1847" i="16" s="1"/>
  <c r="C1847" i="16" s="1"/>
  <c r="I1655" i="16"/>
  <c r="E1655" i="16" s="1"/>
  <c r="C1655" i="16" s="1"/>
  <c r="I1487" i="16"/>
  <c r="E1487" i="16" s="1"/>
  <c r="C1487" i="16" s="1"/>
  <c r="I1307" i="16"/>
  <c r="E1307" i="16" s="1"/>
  <c r="C1307" i="16" s="1"/>
  <c r="I1151" i="16"/>
  <c r="E1151" i="16" s="1"/>
  <c r="C1151" i="16" s="1"/>
  <c r="I2003" i="16"/>
  <c r="E2003" i="16" s="1"/>
  <c r="C2003" i="16" s="1"/>
  <c r="I1833" i="16"/>
  <c r="E1833" i="16" s="1"/>
  <c r="C1833" i="16" s="1"/>
  <c r="I1667" i="16"/>
  <c r="E1667" i="16" s="1"/>
  <c r="C1667" i="16" s="1"/>
  <c r="I1510" i="16"/>
  <c r="E1510" i="16" s="1"/>
  <c r="C1510" i="16" s="1"/>
  <c r="I1354" i="16"/>
  <c r="E1354" i="16" s="1"/>
  <c r="C1354" i="16" s="1"/>
  <c r="I1198" i="16"/>
  <c r="E1198" i="16" s="1"/>
  <c r="C1198" i="16" s="1"/>
  <c r="I2038" i="16"/>
  <c r="E2038" i="16" s="1"/>
  <c r="C2038" i="16" s="1"/>
  <c r="I1894" i="16"/>
  <c r="E1894" i="16" s="1"/>
  <c r="C1894" i="16" s="1"/>
  <c r="I1749" i="16"/>
  <c r="E1749" i="16" s="1"/>
  <c r="C1749" i="16" s="1"/>
  <c r="I1605" i="16"/>
  <c r="E1605" i="16" s="1"/>
  <c r="C1605" i="16" s="1"/>
  <c r="I1461" i="16"/>
  <c r="E1461" i="16" s="1"/>
  <c r="C1461" i="16" s="1"/>
  <c r="I1316" i="16"/>
  <c r="E1316" i="16" s="1"/>
  <c r="C1316" i="16" s="1"/>
  <c r="I1173" i="16"/>
  <c r="E1173" i="16" s="1"/>
  <c r="C1173" i="16" s="1"/>
  <c r="I2023" i="16"/>
  <c r="E2023" i="16" s="1"/>
  <c r="C2023" i="16" s="1"/>
  <c r="I1881" i="16"/>
  <c r="E1881" i="16" s="1"/>
  <c r="C1881" i="16" s="1"/>
  <c r="I1736" i="16"/>
  <c r="E1736" i="16" s="1"/>
  <c r="C1736" i="16" s="1"/>
  <c r="I1592" i="16"/>
  <c r="E1592" i="16" s="1"/>
  <c r="C1592" i="16" s="1"/>
  <c r="I1449" i="16"/>
  <c r="E1449" i="16" s="1"/>
  <c r="C1449" i="16" s="1"/>
  <c r="I1305" i="16"/>
  <c r="E1305" i="16" s="1"/>
  <c r="C1305" i="16" s="1"/>
  <c r="I1160" i="16"/>
  <c r="E1160" i="16" s="1"/>
  <c r="C1160" i="16" s="1"/>
  <c r="I2048" i="16"/>
  <c r="E2048" i="16" s="1"/>
  <c r="C2048" i="16" s="1"/>
  <c r="I1903" i="16"/>
  <c r="E1903" i="16" s="1"/>
  <c r="C1903" i="16" s="1"/>
  <c r="I1759" i="16"/>
  <c r="E1759" i="16" s="1"/>
  <c r="C1759" i="16" s="1"/>
  <c r="I1616" i="16"/>
  <c r="E1616" i="16" s="1"/>
  <c r="C1616" i="16" s="1"/>
  <c r="I1459" i="16"/>
  <c r="E1459" i="16" s="1"/>
  <c r="C1459" i="16" s="1"/>
  <c r="I1302" i="16"/>
  <c r="E1302" i="16" s="1"/>
  <c r="C1302" i="16" s="1"/>
  <c r="I1147" i="16"/>
  <c r="E1147" i="16" s="1"/>
  <c r="C1147" i="16" s="1"/>
  <c r="I1721" i="16"/>
  <c r="E1721" i="16" s="1"/>
  <c r="C1721" i="16" s="1"/>
  <c r="I1577" i="16"/>
  <c r="E1577" i="16" s="1"/>
  <c r="C1577" i="16" s="1"/>
  <c r="I1434" i="16"/>
  <c r="E1434" i="16" s="1"/>
  <c r="C1434" i="16" s="1"/>
  <c r="I1290" i="16"/>
  <c r="E1290" i="16" s="1"/>
  <c r="C1290" i="16" s="1"/>
  <c r="I1146" i="16"/>
  <c r="E1146" i="16" s="1"/>
  <c r="C1146" i="16" s="1"/>
  <c r="I1002" i="16"/>
  <c r="E1002" i="16" s="1"/>
  <c r="C1002" i="16" s="1"/>
  <c r="I859" i="16"/>
  <c r="E859" i="16" s="1"/>
  <c r="C859" i="16" s="1"/>
  <c r="I1696" i="16"/>
  <c r="E1696" i="16" s="1"/>
  <c r="C1696" i="16" s="1"/>
  <c r="I1553" i="16"/>
  <c r="E1553" i="16" s="1"/>
  <c r="C1553" i="16" s="1"/>
  <c r="I1410" i="16"/>
  <c r="E1410" i="16" s="1"/>
  <c r="C1410" i="16" s="1"/>
  <c r="I1266" i="16"/>
  <c r="E1266" i="16" s="1"/>
  <c r="C1266" i="16" s="1"/>
  <c r="I1121" i="16"/>
  <c r="E1121" i="16" s="1"/>
  <c r="C1121" i="16" s="1"/>
  <c r="I977" i="16"/>
  <c r="E977" i="16" s="1"/>
  <c r="C977" i="16" s="1"/>
  <c r="I834" i="16"/>
  <c r="E834" i="16" s="1"/>
  <c r="C834" i="16" s="1"/>
  <c r="I1947" i="16"/>
  <c r="E1947" i="16" s="1"/>
  <c r="C1947" i="16" s="1"/>
  <c r="I1805" i="16"/>
  <c r="E1805" i="16" s="1"/>
  <c r="C1805" i="16" s="1"/>
  <c r="I1661" i="16"/>
  <c r="E1661" i="16" s="1"/>
  <c r="C1661" i="16" s="1"/>
  <c r="I1516" i="16"/>
  <c r="E1516" i="16" s="1"/>
  <c r="C1516" i="16" s="1"/>
  <c r="I1372" i="16"/>
  <c r="E1372" i="16" s="1"/>
  <c r="C1372" i="16" s="1"/>
  <c r="I1228" i="16"/>
  <c r="E1228" i="16" s="1"/>
  <c r="C1228" i="16" s="1"/>
  <c r="I2092" i="16"/>
  <c r="E2092" i="16" s="1"/>
  <c r="C2092" i="16" s="1"/>
  <c r="I1948" i="16"/>
  <c r="E1948" i="16" s="1"/>
  <c r="C1948" i="16" s="1"/>
  <c r="I1803" i="16"/>
  <c r="E1803" i="16" s="1"/>
  <c r="C1803" i="16" s="1"/>
  <c r="I1659" i="16"/>
  <c r="E1659" i="16" s="1"/>
  <c r="C1659" i="16" s="1"/>
  <c r="I1515" i="16"/>
  <c r="E1515" i="16" s="1"/>
  <c r="C1515" i="16" s="1"/>
  <c r="I1371" i="16"/>
  <c r="E1371" i="16" s="1"/>
  <c r="C1371" i="16" s="1"/>
  <c r="I1226" i="16"/>
  <c r="E1226" i="16" s="1"/>
  <c r="C1226" i="16" s="1"/>
  <c r="I2102" i="16"/>
  <c r="E2102" i="16" s="1"/>
  <c r="C2102" i="16" s="1"/>
  <c r="I1958" i="16"/>
  <c r="E1958" i="16" s="1"/>
  <c r="C1958" i="16" s="1"/>
  <c r="I1814" i="16"/>
  <c r="E1814" i="16" s="1"/>
  <c r="C1814" i="16" s="1"/>
  <c r="I1670" i="16"/>
  <c r="E1670" i="16" s="1"/>
  <c r="C1670" i="16" s="1"/>
  <c r="I1527" i="16"/>
  <c r="E1527" i="16" s="1"/>
  <c r="C1527" i="16" s="1"/>
  <c r="I1383" i="16"/>
  <c r="E1383" i="16" s="1"/>
  <c r="C1383" i="16" s="1"/>
  <c r="I1239" i="16"/>
  <c r="E1239" i="16" s="1"/>
  <c r="C1239" i="16" s="1"/>
  <c r="I1095" i="16"/>
  <c r="E1095" i="16" s="1"/>
  <c r="C1095" i="16" s="1"/>
  <c r="I1932" i="16"/>
  <c r="E1932" i="16" s="1"/>
  <c r="C1932" i="16" s="1"/>
  <c r="I1777" i="16"/>
  <c r="E1777" i="16" s="1"/>
  <c r="C1777" i="16" s="1"/>
  <c r="I1633" i="16"/>
  <c r="E1633" i="16" s="1"/>
  <c r="C1633" i="16" s="1"/>
  <c r="I1489" i="16"/>
  <c r="E1489" i="16" s="1"/>
  <c r="C1489" i="16" s="1"/>
  <c r="I1345" i="16"/>
  <c r="E1345" i="16" s="1"/>
  <c r="C1345" i="16" s="1"/>
  <c r="I1201" i="16"/>
  <c r="E1201" i="16" s="1"/>
  <c r="C1201" i="16" s="1"/>
  <c r="I1057" i="16"/>
  <c r="E1057" i="16" s="1"/>
  <c r="C1057" i="16" s="1"/>
  <c r="I997" i="16"/>
  <c r="E997" i="16" s="1"/>
  <c r="C997" i="16" s="1"/>
  <c r="I851" i="16"/>
  <c r="E851" i="16" s="1"/>
  <c r="C851" i="16" s="1"/>
  <c r="I708" i="16"/>
  <c r="E708" i="16" s="1"/>
  <c r="C708" i="16" s="1"/>
  <c r="I564" i="16"/>
  <c r="E564" i="16" s="1"/>
  <c r="C564" i="16" s="1"/>
  <c r="I420" i="16"/>
  <c r="E420" i="16" s="1"/>
  <c r="C420" i="16" s="1"/>
  <c r="I265" i="16"/>
  <c r="E265" i="16" s="1"/>
  <c r="C265" i="16" s="1"/>
  <c r="I119" i="16"/>
  <c r="E119" i="16" s="1"/>
  <c r="C119" i="16" s="1"/>
  <c r="I1008" i="16"/>
  <c r="E1008" i="16" s="1"/>
  <c r="C1008" i="16" s="1"/>
  <c r="I863" i="16"/>
  <c r="E863" i="16" s="1"/>
  <c r="C863" i="16" s="1"/>
  <c r="I718" i="16"/>
  <c r="E718" i="16" s="1"/>
  <c r="C718" i="16" s="1"/>
  <c r="I563" i="16"/>
  <c r="E563" i="16" s="1"/>
  <c r="C563" i="16" s="1"/>
  <c r="I419" i="16"/>
  <c r="E419" i="16" s="1"/>
  <c r="C419" i="16" s="1"/>
  <c r="I276" i="16"/>
  <c r="E276" i="16" s="1"/>
  <c r="C276" i="16" s="1"/>
  <c r="I120" i="16"/>
  <c r="E120" i="16" s="1"/>
  <c r="C120" i="16" s="1"/>
  <c r="I1005" i="16"/>
  <c r="E1005" i="16" s="1"/>
  <c r="C1005" i="16" s="1"/>
  <c r="I862" i="16"/>
  <c r="E862" i="16" s="1"/>
  <c r="C862" i="16" s="1"/>
  <c r="I706" i="16"/>
  <c r="E706" i="16" s="1"/>
  <c r="C706" i="16" s="1"/>
  <c r="I561" i="16"/>
  <c r="E561" i="16" s="1"/>
  <c r="C561" i="16" s="1"/>
  <c r="I418" i="16"/>
  <c r="E418" i="16" s="1"/>
  <c r="C418" i="16" s="1"/>
  <c r="I273" i="16"/>
  <c r="E273" i="16" s="1"/>
  <c r="C273" i="16" s="1"/>
  <c r="I130" i="16"/>
  <c r="E130" i="16" s="1"/>
  <c r="C130" i="16" s="1"/>
  <c r="I1028" i="16"/>
  <c r="E1028" i="16" s="1"/>
  <c r="C1028" i="16" s="1"/>
  <c r="I885" i="16"/>
  <c r="E885" i="16" s="1"/>
  <c r="C885" i="16" s="1"/>
  <c r="I741" i="16"/>
  <c r="E741" i="16" s="1"/>
  <c r="C741" i="16" s="1"/>
  <c r="I597" i="16"/>
  <c r="E597" i="16" s="1"/>
  <c r="C597" i="16" s="1"/>
  <c r="I453" i="16"/>
  <c r="E453" i="16" s="1"/>
  <c r="C453" i="16" s="1"/>
  <c r="I309" i="16"/>
  <c r="E309" i="16" s="1"/>
  <c r="C309" i="16" s="1"/>
  <c r="I166" i="16"/>
  <c r="E166" i="16" s="1"/>
  <c r="C166" i="16" s="1"/>
  <c r="I1039" i="16"/>
  <c r="E1039" i="16" s="1"/>
  <c r="C1039" i="16" s="1"/>
  <c r="I896" i="16"/>
  <c r="E896" i="16" s="1"/>
  <c r="C896" i="16" s="1"/>
  <c r="I752" i="16"/>
  <c r="E752" i="16" s="1"/>
  <c r="C752" i="16" s="1"/>
  <c r="I608" i="16"/>
  <c r="E608" i="16" s="1"/>
  <c r="C608" i="16" s="1"/>
  <c r="I464" i="16"/>
  <c r="E464" i="16" s="1"/>
  <c r="C464" i="16" s="1"/>
  <c r="I308" i="16"/>
  <c r="E308" i="16" s="1"/>
  <c r="C308" i="16" s="1"/>
  <c r="I164" i="16"/>
  <c r="E164" i="16" s="1"/>
  <c r="C164" i="16" s="1"/>
  <c r="I1051" i="16"/>
  <c r="E1051" i="16" s="1"/>
  <c r="C1051" i="16" s="1"/>
  <c r="I907" i="16"/>
  <c r="E907" i="16" s="1"/>
  <c r="C907" i="16" s="1"/>
  <c r="I763" i="16"/>
  <c r="E763" i="16" s="1"/>
  <c r="C763" i="16" s="1"/>
  <c r="I619" i="16"/>
  <c r="E619" i="16" s="1"/>
  <c r="C619" i="16" s="1"/>
  <c r="I475" i="16"/>
  <c r="E475" i="16" s="1"/>
  <c r="C475" i="16" s="1"/>
  <c r="I331" i="16"/>
  <c r="E331" i="16" s="1"/>
  <c r="C331" i="16" s="1"/>
  <c r="I187" i="16"/>
  <c r="E187" i="16" s="1"/>
  <c r="C187" i="16" s="1"/>
  <c r="I49" i="16"/>
  <c r="E49" i="16" s="1"/>
  <c r="C49" i="16" s="1"/>
  <c r="I690" i="16"/>
  <c r="E690" i="16" s="1"/>
  <c r="C690" i="16" s="1"/>
  <c r="I545" i="16"/>
  <c r="E545" i="16" s="1"/>
  <c r="C545" i="16" s="1"/>
  <c r="I402" i="16"/>
  <c r="E402" i="16" s="1"/>
  <c r="C402" i="16" s="1"/>
  <c r="I258" i="16"/>
  <c r="E258" i="16" s="1"/>
  <c r="C258" i="16" s="1"/>
  <c r="I114" i="16"/>
  <c r="E114" i="16" s="1"/>
  <c r="C114" i="16" s="1"/>
  <c r="I748" i="16"/>
  <c r="E748" i="16" s="1"/>
  <c r="C748" i="16" s="1"/>
  <c r="I605" i="16"/>
  <c r="E605" i="16" s="1"/>
  <c r="C605" i="16" s="1"/>
  <c r="I461" i="16"/>
  <c r="E461" i="16" s="1"/>
  <c r="C461" i="16" s="1"/>
  <c r="I317" i="16"/>
  <c r="E317" i="16" s="1"/>
  <c r="C317" i="16" s="1"/>
  <c r="I174" i="16"/>
  <c r="E174" i="16" s="1"/>
  <c r="C174" i="16" s="1"/>
  <c r="I1071" i="16"/>
  <c r="E1071" i="16" s="1"/>
  <c r="C1071" i="16" s="1"/>
  <c r="I928" i="16"/>
  <c r="E928" i="16" s="1"/>
  <c r="C928" i="16" s="1"/>
  <c r="I784" i="16"/>
  <c r="E784" i="16" s="1"/>
  <c r="C784" i="16" s="1"/>
  <c r="I640" i="16"/>
  <c r="E640" i="16" s="1"/>
  <c r="C640" i="16" s="1"/>
  <c r="I497" i="16"/>
  <c r="E497" i="16" s="1"/>
  <c r="C497" i="16" s="1"/>
  <c r="I352" i="16"/>
  <c r="E352" i="16" s="1"/>
  <c r="C352" i="16" s="1"/>
  <c r="I208" i="16"/>
  <c r="E208" i="16" s="1"/>
  <c r="C208" i="16" s="1"/>
  <c r="I63" i="16"/>
  <c r="E63" i="16" s="1"/>
  <c r="C63" i="16" s="1"/>
  <c r="I963" i="16"/>
  <c r="E963" i="16" s="1"/>
  <c r="C963" i="16" s="1"/>
  <c r="I819" i="16"/>
  <c r="E819" i="16" s="1"/>
  <c r="C819" i="16" s="1"/>
  <c r="I675" i="16"/>
  <c r="E675" i="16" s="1"/>
  <c r="C675" i="16" s="1"/>
  <c r="I532" i="16"/>
  <c r="E532" i="16" s="1"/>
  <c r="C532" i="16" s="1"/>
  <c r="I387" i="16"/>
  <c r="E387" i="16" s="1"/>
  <c r="C387" i="16" s="1"/>
  <c r="I232" i="16"/>
  <c r="E232" i="16" s="1"/>
  <c r="C232" i="16" s="1"/>
  <c r="I87" i="16"/>
  <c r="E87" i="16" s="1"/>
  <c r="C87" i="16" s="1"/>
  <c r="I987" i="16"/>
  <c r="E987" i="16" s="1"/>
  <c r="C987" i="16" s="1"/>
  <c r="I841" i="16"/>
  <c r="E841" i="16" s="1"/>
  <c r="C841" i="16" s="1"/>
  <c r="I698" i="16"/>
  <c r="E698" i="16" s="1"/>
  <c r="C698" i="16" s="1"/>
  <c r="I555" i="16"/>
  <c r="E555" i="16" s="1"/>
  <c r="C555" i="16" s="1"/>
  <c r="I410" i="16"/>
  <c r="E410" i="16" s="1"/>
  <c r="C410" i="16" s="1"/>
  <c r="I266" i="16"/>
  <c r="E266" i="16" s="1"/>
  <c r="C266" i="16" s="1"/>
  <c r="I122" i="16"/>
  <c r="E122" i="16" s="1"/>
  <c r="C122" i="16" s="1"/>
  <c r="I937" i="16"/>
  <c r="E937" i="16" s="1"/>
  <c r="C937" i="16" s="1"/>
  <c r="I793" i="16"/>
  <c r="E793" i="16" s="1"/>
  <c r="C793" i="16" s="1"/>
  <c r="I649" i="16"/>
  <c r="E649" i="16" s="1"/>
  <c r="C649" i="16" s="1"/>
  <c r="I505" i="16"/>
  <c r="E505" i="16" s="1"/>
  <c r="C505" i="16" s="1"/>
  <c r="I361" i="16"/>
  <c r="E361" i="16" s="1"/>
  <c r="C361" i="16" s="1"/>
  <c r="I216" i="16"/>
  <c r="E216" i="16" s="1"/>
  <c r="C216" i="16" s="1"/>
  <c r="I73" i="16"/>
  <c r="E73" i="16" s="1"/>
  <c r="C73" i="16" s="1"/>
  <c r="I2027" i="16"/>
  <c r="E2027" i="16" s="1"/>
  <c r="C2027" i="16" s="1"/>
  <c r="I1810" i="16"/>
  <c r="E1810" i="16" s="1"/>
  <c r="C1810" i="16" s="1"/>
  <c r="I1643" i="16"/>
  <c r="E1643" i="16" s="1"/>
  <c r="C1643" i="16" s="1"/>
  <c r="I1463" i="16"/>
  <c r="E1463" i="16" s="1"/>
  <c r="C1463" i="16" s="1"/>
  <c r="I1295" i="16"/>
  <c r="E1295" i="16" s="1"/>
  <c r="C1295" i="16" s="1"/>
  <c r="I1139" i="16"/>
  <c r="E1139" i="16" s="1"/>
  <c r="C1139" i="16" s="1"/>
  <c r="I1989" i="16"/>
  <c r="E1989" i="16" s="1"/>
  <c r="C1989" i="16" s="1"/>
  <c r="I1811" i="16"/>
  <c r="E1811" i="16" s="1"/>
  <c r="C1811" i="16" s="1"/>
  <c r="I1654" i="16"/>
  <c r="E1654" i="16" s="1"/>
  <c r="C1654" i="16" s="1"/>
  <c r="I1498" i="16"/>
  <c r="E1498" i="16" s="1"/>
  <c r="C1498" i="16" s="1"/>
  <c r="I1341" i="16"/>
  <c r="E1341" i="16" s="1"/>
  <c r="C1341" i="16" s="1"/>
  <c r="I1186" i="16"/>
  <c r="E1186" i="16" s="1"/>
  <c r="C1186" i="16" s="1"/>
  <c r="I2025" i="16"/>
  <c r="E2025" i="16" s="1"/>
  <c r="C2025" i="16" s="1"/>
  <c r="I1880" i="16"/>
  <c r="E1880" i="16" s="1"/>
  <c r="C1880" i="16" s="1"/>
  <c r="I1738" i="16"/>
  <c r="E1738" i="16" s="1"/>
  <c r="C1738" i="16" s="1"/>
  <c r="I1594" i="16"/>
  <c r="E1594" i="16" s="1"/>
  <c r="C1594" i="16" s="1"/>
  <c r="I1448" i="16"/>
  <c r="E1448" i="16" s="1"/>
  <c r="C1448" i="16" s="1"/>
  <c r="I1304" i="16"/>
  <c r="E1304" i="16" s="1"/>
  <c r="C1304" i="16" s="1"/>
  <c r="I1161" i="16"/>
  <c r="E1161" i="16" s="1"/>
  <c r="C1161" i="16" s="1"/>
  <c r="I2011" i="16"/>
  <c r="E2011" i="16" s="1"/>
  <c r="C2011" i="16" s="1"/>
  <c r="I1869" i="16"/>
  <c r="E1869" i="16" s="1"/>
  <c r="C1869" i="16" s="1"/>
  <c r="I1724" i="16"/>
  <c r="E1724" i="16" s="1"/>
  <c r="C1724" i="16" s="1"/>
  <c r="I1581" i="16"/>
  <c r="E1581" i="16" s="1"/>
  <c r="C1581" i="16" s="1"/>
  <c r="I1436" i="16"/>
  <c r="E1436" i="16" s="1"/>
  <c r="C1436" i="16" s="1"/>
  <c r="I1292" i="16"/>
  <c r="E1292" i="16" s="1"/>
  <c r="C1292" i="16" s="1"/>
  <c r="I1148" i="16"/>
  <c r="E1148" i="16" s="1"/>
  <c r="C1148" i="16" s="1"/>
  <c r="I2035" i="16"/>
  <c r="E2035" i="16" s="1"/>
  <c r="C2035" i="16" s="1"/>
  <c r="I1891" i="16"/>
  <c r="E1891" i="16" s="1"/>
  <c r="C1891" i="16" s="1"/>
  <c r="I1748" i="16"/>
  <c r="E1748" i="16" s="1"/>
  <c r="C1748" i="16" s="1"/>
  <c r="I1603" i="16"/>
  <c r="E1603" i="16" s="1"/>
  <c r="C1603" i="16" s="1"/>
  <c r="I1446" i="16"/>
  <c r="E1446" i="16" s="1"/>
  <c r="C1446" i="16" s="1"/>
  <c r="I1291" i="16"/>
  <c r="E1291" i="16" s="1"/>
  <c r="C1291" i="16" s="1"/>
  <c r="I1136" i="16"/>
  <c r="E1136" i="16" s="1"/>
  <c r="C1136" i="16" s="1"/>
  <c r="I1709" i="16"/>
  <c r="E1709" i="16" s="1"/>
  <c r="C1709" i="16" s="1"/>
  <c r="I1565" i="16"/>
  <c r="E1565" i="16" s="1"/>
  <c r="C1565" i="16" s="1"/>
  <c r="I1421" i="16"/>
  <c r="E1421" i="16" s="1"/>
  <c r="C1421" i="16" s="1"/>
  <c r="I1278" i="16"/>
  <c r="E1278" i="16" s="1"/>
  <c r="C1278" i="16" s="1"/>
  <c r="I1133" i="16"/>
  <c r="E1133" i="16" s="1"/>
  <c r="C1133" i="16" s="1"/>
  <c r="I989" i="16"/>
  <c r="E989" i="16" s="1"/>
  <c r="C989" i="16" s="1"/>
  <c r="I845" i="16"/>
  <c r="E845" i="16" s="1"/>
  <c r="C845" i="16" s="1"/>
  <c r="I1685" i="16"/>
  <c r="E1685" i="16" s="1"/>
  <c r="C1685" i="16" s="1"/>
  <c r="I1541" i="16"/>
  <c r="E1541" i="16" s="1"/>
  <c r="C1541" i="16" s="1"/>
  <c r="I1397" i="16"/>
  <c r="E1397" i="16" s="1"/>
  <c r="C1397" i="16" s="1"/>
  <c r="I1253" i="16"/>
  <c r="E1253" i="16" s="1"/>
  <c r="C1253" i="16" s="1"/>
  <c r="I1108" i="16"/>
  <c r="E1108" i="16" s="1"/>
  <c r="C1108" i="16" s="1"/>
  <c r="I965" i="16"/>
  <c r="E965" i="16" s="1"/>
  <c r="C965" i="16" s="1"/>
  <c r="I2079" i="16"/>
  <c r="E2079" i="16" s="1"/>
  <c r="C2079" i="16" s="1"/>
  <c r="I1935" i="16"/>
  <c r="E1935" i="16" s="1"/>
  <c r="C1935" i="16" s="1"/>
  <c r="I1791" i="16"/>
  <c r="E1791" i="16" s="1"/>
  <c r="C1791" i="16" s="1"/>
  <c r="I1649" i="16"/>
  <c r="E1649" i="16" s="1"/>
  <c r="C1649" i="16" s="1"/>
  <c r="I1504" i="16"/>
  <c r="E1504" i="16" s="1"/>
  <c r="C1504" i="16" s="1"/>
  <c r="I1360" i="16"/>
  <c r="E1360" i="16" s="1"/>
  <c r="C1360" i="16" s="1"/>
  <c r="I1216" i="16"/>
  <c r="E1216" i="16" s="1"/>
  <c r="C1216" i="16" s="1"/>
  <c r="I2080" i="16"/>
  <c r="E2080" i="16" s="1"/>
  <c r="C2080" i="16" s="1"/>
  <c r="I1936" i="16"/>
  <c r="E1936" i="16" s="1"/>
  <c r="C1936" i="16" s="1"/>
  <c r="I1792" i="16"/>
  <c r="E1792" i="16" s="1"/>
  <c r="C1792" i="16" s="1"/>
  <c r="I1647" i="16"/>
  <c r="E1647" i="16" s="1"/>
  <c r="C1647" i="16" s="1"/>
  <c r="I1502" i="16"/>
  <c r="E1502" i="16" s="1"/>
  <c r="C1502" i="16" s="1"/>
  <c r="I1359" i="16"/>
  <c r="E1359" i="16" s="1"/>
  <c r="C1359" i="16" s="1"/>
  <c r="I1215" i="16"/>
  <c r="E1215" i="16" s="1"/>
  <c r="C1215" i="16" s="1"/>
  <c r="I2090" i="16"/>
  <c r="E2090" i="16" s="1"/>
  <c r="C2090" i="16" s="1"/>
  <c r="I1946" i="16"/>
  <c r="E1946" i="16" s="1"/>
  <c r="C1946" i="16" s="1"/>
  <c r="I1801" i="16"/>
  <c r="E1801" i="16" s="1"/>
  <c r="C1801" i="16" s="1"/>
  <c r="I1658" i="16"/>
  <c r="E1658" i="16" s="1"/>
  <c r="C1658" i="16" s="1"/>
  <c r="I1514" i="16"/>
  <c r="E1514" i="16" s="1"/>
  <c r="C1514" i="16" s="1"/>
  <c r="I1370" i="16"/>
  <c r="E1370" i="16" s="1"/>
  <c r="C1370" i="16" s="1"/>
  <c r="I1227" i="16"/>
  <c r="E1227" i="16" s="1"/>
  <c r="C1227" i="16" s="1"/>
  <c r="I2077" i="16"/>
  <c r="E2077" i="16" s="1"/>
  <c r="C2077" i="16" s="1"/>
  <c r="I1922" i="16"/>
  <c r="E1922" i="16" s="1"/>
  <c r="C1922" i="16" s="1"/>
  <c r="I1766" i="16"/>
  <c r="E1766" i="16" s="1"/>
  <c r="C1766" i="16" s="1"/>
  <c r="I1621" i="16"/>
  <c r="E1621" i="16" s="1"/>
  <c r="C1621" i="16" s="1"/>
  <c r="I1476" i="16"/>
  <c r="E1476" i="16" s="1"/>
  <c r="C1476" i="16" s="1"/>
  <c r="I1333" i="16"/>
  <c r="E1333" i="16" s="1"/>
  <c r="C1333" i="16" s="1"/>
  <c r="I1189" i="16"/>
  <c r="E1189" i="16" s="1"/>
  <c r="C1189" i="16" s="1"/>
  <c r="I1044" i="16"/>
  <c r="E1044" i="16" s="1"/>
  <c r="C1044" i="16" s="1"/>
  <c r="I984" i="16"/>
  <c r="E984" i="16" s="1"/>
  <c r="C984" i="16" s="1"/>
  <c r="I840" i="16"/>
  <c r="E840" i="16" s="1"/>
  <c r="C840" i="16" s="1"/>
  <c r="I696" i="16"/>
  <c r="E696" i="16" s="1"/>
  <c r="C696" i="16" s="1"/>
  <c r="I553" i="16"/>
  <c r="E553" i="16" s="1"/>
  <c r="C553" i="16" s="1"/>
  <c r="I408" i="16"/>
  <c r="E408" i="16" s="1"/>
  <c r="C408" i="16" s="1"/>
  <c r="I252" i="16"/>
  <c r="E252" i="16" s="1"/>
  <c r="C252" i="16" s="1"/>
  <c r="I107" i="16"/>
  <c r="E107" i="16" s="1"/>
  <c r="C107" i="16" s="1"/>
  <c r="I995" i="16"/>
  <c r="E995" i="16" s="1"/>
  <c r="C995" i="16" s="1"/>
  <c r="I852" i="16"/>
  <c r="E852" i="16" s="1"/>
  <c r="C852" i="16" s="1"/>
  <c r="I707" i="16"/>
  <c r="E707" i="16" s="1"/>
  <c r="C707" i="16" s="1"/>
  <c r="I551" i="16"/>
  <c r="E551" i="16" s="1"/>
  <c r="C551" i="16" s="1"/>
  <c r="I407" i="16"/>
  <c r="E407" i="16" s="1"/>
  <c r="C407" i="16" s="1"/>
  <c r="I263" i="16"/>
  <c r="E263" i="16" s="1"/>
  <c r="C263" i="16" s="1"/>
  <c r="I108" i="16"/>
  <c r="E108" i="16" s="1"/>
  <c r="C108" i="16" s="1"/>
  <c r="I993" i="16"/>
  <c r="E993" i="16" s="1"/>
  <c r="C993" i="16" s="1"/>
  <c r="I849" i="16"/>
  <c r="E849" i="16" s="1"/>
  <c r="C849" i="16" s="1"/>
  <c r="I694" i="16"/>
  <c r="E694" i="16" s="1"/>
  <c r="C694" i="16" s="1"/>
  <c r="I549" i="16"/>
  <c r="E549" i="16" s="1"/>
  <c r="C549" i="16" s="1"/>
  <c r="I406" i="16"/>
  <c r="E406" i="16" s="1"/>
  <c r="C406" i="16" s="1"/>
  <c r="I262" i="16"/>
  <c r="E262" i="16" s="1"/>
  <c r="C262" i="16" s="1"/>
  <c r="I118" i="16"/>
  <c r="E118" i="16" s="1"/>
  <c r="C118" i="16" s="1"/>
  <c r="I1016" i="16"/>
  <c r="E1016" i="16" s="1"/>
  <c r="C1016" i="16" s="1"/>
  <c r="I873" i="16"/>
  <c r="E873" i="16" s="1"/>
  <c r="C873" i="16" s="1"/>
  <c r="I729" i="16"/>
  <c r="E729" i="16" s="1"/>
  <c r="C729" i="16" s="1"/>
  <c r="I584" i="16"/>
  <c r="E584" i="16" s="1"/>
  <c r="C584" i="16" s="1"/>
  <c r="I441" i="16"/>
  <c r="E441" i="16" s="1"/>
  <c r="C441" i="16" s="1"/>
  <c r="I297" i="16"/>
  <c r="E297" i="16" s="1"/>
  <c r="C297" i="16" s="1"/>
  <c r="I154" i="16"/>
  <c r="E154" i="16" s="1"/>
  <c r="C154" i="16" s="1"/>
  <c r="I1029" i="16"/>
  <c r="E1029" i="16" s="1"/>
  <c r="C1029" i="16" s="1"/>
  <c r="I884" i="16"/>
  <c r="E884" i="16" s="1"/>
  <c r="C884" i="16" s="1"/>
  <c r="I740" i="16"/>
  <c r="E740" i="16" s="1"/>
  <c r="C740" i="16" s="1"/>
  <c r="I595" i="16"/>
  <c r="E595" i="16" s="1"/>
  <c r="C595" i="16" s="1"/>
  <c r="I452" i="16"/>
  <c r="E452" i="16" s="1"/>
  <c r="C452" i="16" s="1"/>
  <c r="I295" i="16"/>
  <c r="E295" i="16" s="1"/>
  <c r="C295" i="16" s="1"/>
  <c r="I152" i="16"/>
  <c r="E152" i="16" s="1"/>
  <c r="C152" i="16" s="1"/>
  <c r="I1040" i="16"/>
  <c r="E1040" i="16" s="1"/>
  <c r="C1040" i="16" s="1"/>
  <c r="I895" i="16"/>
  <c r="E895" i="16" s="1"/>
  <c r="C895" i="16" s="1"/>
  <c r="I751" i="16"/>
  <c r="E751" i="16" s="1"/>
  <c r="C751" i="16" s="1"/>
  <c r="I606" i="16"/>
  <c r="E606" i="16" s="1"/>
  <c r="C606" i="16" s="1"/>
  <c r="I463" i="16"/>
  <c r="E463" i="16" s="1"/>
  <c r="C463" i="16" s="1"/>
  <c r="I319" i="16"/>
  <c r="E319" i="16" s="1"/>
  <c r="C319" i="16" s="1"/>
  <c r="I175" i="16"/>
  <c r="E175" i="16" s="1"/>
  <c r="C175" i="16" s="1"/>
  <c r="I821" i="16"/>
  <c r="E821" i="16" s="1"/>
  <c r="C821" i="16" s="1"/>
  <c r="I678" i="16"/>
  <c r="E678" i="16" s="1"/>
  <c r="C678" i="16" s="1"/>
  <c r="I534" i="16"/>
  <c r="E534" i="16" s="1"/>
  <c r="C534" i="16" s="1"/>
  <c r="I390" i="16"/>
  <c r="E390" i="16" s="1"/>
  <c r="C390" i="16" s="1"/>
  <c r="I245" i="16"/>
  <c r="E245" i="16" s="1"/>
  <c r="C245" i="16" s="1"/>
  <c r="I103" i="16"/>
  <c r="E103" i="16" s="1"/>
  <c r="C103" i="16" s="1"/>
  <c r="I196" i="16"/>
  <c r="E196" i="16" s="1"/>
  <c r="C196" i="16" s="1"/>
  <c r="I541" i="16"/>
  <c r="E541" i="16" s="1"/>
  <c r="C541" i="16" s="1"/>
  <c r="I636" i="16"/>
  <c r="E636" i="16" s="1"/>
  <c r="C636" i="16" s="1"/>
  <c r="I205" i="16"/>
  <c r="E205" i="16" s="1"/>
  <c r="C205" i="16" s="1"/>
  <c r="I737" i="16"/>
  <c r="E737" i="16" s="1"/>
  <c r="C737" i="16" s="1"/>
  <c r="I53" i="16"/>
  <c r="E53" i="16" s="1"/>
  <c r="C53" i="16" s="1"/>
  <c r="I398" i="16"/>
  <c r="E398" i="16" s="1"/>
  <c r="C398" i="16" s="1"/>
  <c r="I577" i="16"/>
  <c r="E577" i="16" s="1"/>
  <c r="C577" i="16" s="1"/>
  <c r="I157" i="16"/>
  <c r="E157" i="16" s="1"/>
  <c r="C157" i="16" s="1"/>
  <c r="I593" i="16"/>
  <c r="E593" i="16" s="1"/>
  <c r="C593" i="16" s="1"/>
  <c r="I951" i="16"/>
  <c r="E951" i="16" s="1"/>
  <c r="C951" i="16" s="1"/>
  <c r="I338" i="16"/>
  <c r="E338" i="16" s="1"/>
  <c r="C338" i="16" s="1"/>
  <c r="I552" i="16"/>
  <c r="E552" i="16" s="1"/>
  <c r="C552" i="16" s="1"/>
  <c r="I144" i="16"/>
  <c r="E144" i="16" s="1"/>
  <c r="C144" i="16" s="1"/>
  <c r="I3390" i="16"/>
  <c r="E3390" i="16" s="1"/>
  <c r="C3390" i="16" s="1"/>
  <c r="I449" i="16"/>
  <c r="E449" i="16" s="1"/>
  <c r="C449" i="16" s="1"/>
  <c r="I807" i="16"/>
  <c r="E807" i="16" s="1"/>
  <c r="C807" i="16" s="1"/>
  <c r="I254" i="16"/>
  <c r="E254" i="16" s="1"/>
  <c r="C254" i="16" s="1"/>
  <c r="I516" i="16"/>
  <c r="E516" i="16" s="1"/>
  <c r="C516" i="16" s="1"/>
  <c r="I121" i="16"/>
  <c r="E121" i="16" s="1"/>
  <c r="C121" i="16" s="1"/>
  <c r="I3294" i="16"/>
  <c r="E3294" i="16" s="1"/>
  <c r="C3294" i="16" s="1"/>
  <c r="I306" i="16"/>
  <c r="E306" i="16" s="1"/>
  <c r="C306" i="16" s="1"/>
  <c r="I663" i="16"/>
  <c r="E663" i="16" s="1"/>
  <c r="C663" i="16" s="1"/>
  <c r="I194" i="16"/>
  <c r="E194" i="16" s="1"/>
  <c r="C194" i="16" s="1"/>
  <c r="I493" i="16"/>
  <c r="E493" i="16" s="1"/>
  <c r="C493" i="16" s="1"/>
  <c r="I96" i="16"/>
  <c r="E96" i="16" s="1"/>
  <c r="C96" i="16" s="1"/>
  <c r="I161" i="16"/>
  <c r="E161" i="16" s="1"/>
  <c r="C161" i="16" s="1"/>
  <c r="I519" i="16"/>
  <c r="E519" i="16" s="1"/>
  <c r="C519" i="16" s="1"/>
  <c r="I110" i="16"/>
  <c r="E110" i="16" s="1"/>
  <c r="C110" i="16" s="1"/>
  <c r="I433" i="16"/>
  <c r="E433" i="16" s="1"/>
  <c r="C433" i="16" s="1"/>
  <c r="I85" i="16"/>
  <c r="E85" i="16" s="1"/>
  <c r="C85" i="16" s="1"/>
  <c r="I1060" i="16"/>
  <c r="E1060" i="16" s="1"/>
  <c r="C1060" i="16" s="1"/>
  <c r="I375" i="16"/>
  <c r="E375" i="16" s="1"/>
  <c r="C375" i="16" s="1"/>
  <c r="I44" i="16"/>
  <c r="E44" i="16" s="1"/>
  <c r="C44" i="16" s="1"/>
  <c r="I409" i="16"/>
  <c r="E409" i="16" s="1"/>
  <c r="C409" i="16" s="1"/>
  <c r="I61" i="16"/>
  <c r="E61" i="16" s="1"/>
  <c r="C61" i="16" s="1"/>
  <c r="I3639" i="16"/>
  <c r="E3639" i="16" s="1"/>
  <c r="C3639" i="16" s="1"/>
  <c r="I2442" i="16"/>
  <c r="E2442" i="16" s="1"/>
  <c r="C2442" i="16" s="1"/>
  <c r="I917" i="16"/>
  <c r="E917" i="16" s="1"/>
  <c r="C917" i="16" s="1"/>
  <c r="I219" i="16"/>
  <c r="E219" i="16" s="1"/>
  <c r="C219" i="16" s="1"/>
  <c r="I925" i="16"/>
  <c r="E925" i="16" s="1"/>
  <c r="C925" i="16" s="1"/>
  <c r="I373" i="16"/>
  <c r="E373" i="16" s="1"/>
  <c r="C373" i="16" s="1"/>
  <c r="I772" i="16"/>
  <c r="E772" i="16" s="1"/>
  <c r="C772" i="16" s="1"/>
  <c r="I75" i="16"/>
  <c r="E75" i="16" s="1"/>
  <c r="C75" i="16" s="1"/>
  <c r="I864" i="16"/>
  <c r="E864" i="16" s="1"/>
  <c r="C864" i="16" s="1"/>
  <c r="I349" i="16"/>
  <c r="E349" i="16" s="1"/>
  <c r="C349" i="16" s="1"/>
  <c r="I627" i="16"/>
  <c r="E627" i="16" s="1"/>
  <c r="C627" i="16" s="1"/>
  <c r="I973" i="16"/>
  <c r="E973" i="16" s="1"/>
  <c r="C973" i="16" s="1"/>
  <c r="I780" i="16"/>
  <c r="E780" i="16" s="1"/>
  <c r="C780" i="16" s="1"/>
  <c r="I289" i="16"/>
  <c r="E289" i="16" s="1"/>
  <c r="C289" i="16" s="1"/>
  <c r="I3524" i="16"/>
  <c r="E3524" i="16" s="1"/>
  <c r="C3524" i="16" s="1"/>
  <c r="I484" i="16"/>
  <c r="E484" i="16" s="1"/>
  <c r="C484" i="16" s="1"/>
  <c r="I830" i="16"/>
  <c r="E830" i="16" s="1"/>
  <c r="C830" i="16" s="1"/>
  <c r="I721" i="16"/>
  <c r="E721" i="16" s="1"/>
  <c r="C721" i="16" s="1"/>
  <c r="I264" i="16"/>
  <c r="E264" i="16" s="1"/>
  <c r="C264" i="16" s="1"/>
  <c r="I340" i="16"/>
  <c r="E340" i="16" s="1"/>
  <c r="C340" i="16" s="1"/>
  <c r="I686" i="16"/>
  <c r="E686" i="16" s="1"/>
  <c r="C686" i="16" s="1"/>
  <c r="I661" i="16"/>
  <c r="E661" i="16" s="1"/>
  <c r="C661" i="16" s="1"/>
  <c r="I228" i="16"/>
  <c r="E228" i="16" s="1"/>
  <c r="C228" i="16" s="1"/>
  <c r="I2221" i="16"/>
  <c r="E2221" i="16" s="1"/>
  <c r="C2221" i="16" s="1"/>
  <c r="I2798" i="16"/>
  <c r="E2798" i="16" s="1"/>
  <c r="C2798" i="16" s="1"/>
  <c r="I2834" i="16"/>
  <c r="E2834" i="16" s="1"/>
  <c r="C2834" i="16" s="1"/>
  <c r="I303" i="16"/>
  <c r="E303" i="16" s="1"/>
  <c r="C303" i="16" s="1"/>
  <c r="I2344" i="16"/>
  <c r="E2344" i="16" s="1"/>
  <c r="C2344" i="16" s="1"/>
  <c r="I2697" i="16"/>
  <c r="E2697" i="16" s="1"/>
  <c r="C2697" i="16" s="1"/>
  <c r="I814" i="16"/>
  <c r="E814" i="16" s="1"/>
  <c r="C814" i="16" s="1"/>
  <c r="I71" i="16"/>
  <c r="E71" i="16" s="1"/>
  <c r="C71" i="16" s="1"/>
  <c r="I1893" i="16"/>
  <c r="E1893" i="16" s="1"/>
  <c r="C1893" i="16" s="1"/>
  <c r="I2400" i="16"/>
  <c r="E2400" i="16" s="1"/>
  <c r="C2400" i="16" s="1"/>
  <c r="I275" i="16"/>
  <c r="E275" i="16" s="1"/>
  <c r="C275" i="16" s="1"/>
  <c r="I598" i="16"/>
  <c r="E598" i="16" s="1"/>
  <c r="C598" i="16" s="1"/>
  <c r="I1956" i="16"/>
  <c r="E1956" i="16" s="1"/>
  <c r="C1956" i="16" s="1"/>
  <c r="I227" i="16"/>
  <c r="E227" i="16" s="1"/>
  <c r="C227" i="16" s="1"/>
  <c r="I1872" i="16"/>
  <c r="E1872" i="16" s="1"/>
  <c r="C1872" i="16" s="1"/>
  <c r="I2639" i="16"/>
  <c r="E2639" i="16" s="1"/>
  <c r="C2639" i="16" s="1"/>
  <c r="I1351" i="16"/>
  <c r="E1351" i="16" s="1"/>
  <c r="C1351" i="16" s="1"/>
  <c r="I1543" i="16"/>
  <c r="E1543" i="16" s="1"/>
  <c r="C1543" i="16" s="1"/>
  <c r="I320" i="16"/>
  <c r="E320" i="16" s="1"/>
  <c r="C320" i="16" s="1"/>
  <c r="I2445" i="16"/>
  <c r="E2445" i="16" s="1"/>
  <c r="C2445" i="16" s="1"/>
  <c r="I1159" i="16"/>
  <c r="E1159" i="16" s="1"/>
  <c r="C1159" i="16" s="1"/>
  <c r="I3845" i="16"/>
  <c r="E3845" i="16" s="1"/>
  <c r="C3845" i="16" s="1"/>
  <c r="D68" i="3"/>
  <c r="D93" i="3"/>
  <c r="D99" i="3" s="1"/>
  <c r="D33" i="3"/>
  <c r="F33" i="10" s="1"/>
  <c r="F29" i="3"/>
  <c r="F28" i="3"/>
  <c r="L34" i="5"/>
  <c r="I34" i="5" s="1"/>
  <c r="L18" i="5"/>
  <c r="H18" i="5" s="1"/>
  <c r="Q627" i="16" l="1"/>
  <c r="R627" i="16" s="1"/>
  <c r="N627" i="16" s="1"/>
  <c r="P627" i="16"/>
  <c r="Q1148" i="16"/>
  <c r="R1148" i="16" s="1"/>
  <c r="N1148" i="16" s="1"/>
  <c r="P1148" i="16"/>
  <c r="Q1814" i="16"/>
  <c r="R1814" i="16" s="1"/>
  <c r="N1814" i="16" s="1"/>
  <c r="P1814" i="16"/>
  <c r="Q2048" i="16"/>
  <c r="R2048" i="16" s="1"/>
  <c r="N2048" i="16" s="1"/>
  <c r="P2048" i="16"/>
  <c r="Q1749" i="16"/>
  <c r="R1749" i="16" s="1"/>
  <c r="N1749" i="16" s="1"/>
  <c r="P1749" i="16"/>
  <c r="Q1655" i="16"/>
  <c r="R1655" i="16" s="1"/>
  <c r="N1655" i="16" s="1"/>
  <c r="P1655" i="16"/>
  <c r="P99" i="16"/>
  <c r="Q99" i="16"/>
  <c r="R99" i="16" s="1"/>
  <c r="N99" i="16" s="1"/>
  <c r="Q797" i="16"/>
  <c r="R797" i="16" s="1"/>
  <c r="N797" i="16" s="1"/>
  <c r="P797" i="16"/>
  <c r="P702" i="16"/>
  <c r="Q702" i="16"/>
  <c r="R702" i="16" s="1"/>
  <c r="N702" i="16" s="1"/>
  <c r="Q620" i="16"/>
  <c r="R620" i="16" s="1"/>
  <c r="N620" i="16" s="1"/>
  <c r="P620" i="16"/>
  <c r="Q285" i="16"/>
  <c r="R285" i="16" s="1"/>
  <c r="N285" i="16" s="1"/>
  <c r="P285" i="16"/>
  <c r="Q1019" i="16"/>
  <c r="R1019" i="16" s="1"/>
  <c r="N1019" i="16" s="1"/>
  <c r="P1019" i="16"/>
  <c r="Q1646" i="16"/>
  <c r="R1646" i="16" s="1"/>
  <c r="N1646" i="16" s="1"/>
  <c r="P1646" i="16"/>
  <c r="P1382" i="16"/>
  <c r="Q1382" i="16"/>
  <c r="R1382" i="16" s="1"/>
  <c r="N1382" i="16" s="1"/>
  <c r="P846" i="16"/>
  <c r="Q846" i="16"/>
  <c r="R846" i="16" s="1"/>
  <c r="N846" i="16" s="1"/>
  <c r="Q1590" i="16"/>
  <c r="R1590" i="16" s="1"/>
  <c r="N1590" i="16" s="1"/>
  <c r="P1590" i="16"/>
  <c r="P1604" i="16"/>
  <c r="Q1604" i="16"/>
  <c r="R1604" i="16" s="1"/>
  <c r="N1604" i="16" s="1"/>
  <c r="P1366" i="16"/>
  <c r="Q1366" i="16"/>
  <c r="R1366" i="16" s="1"/>
  <c r="N1366" i="16" s="1"/>
  <c r="Q385" i="16"/>
  <c r="R385" i="16" s="1"/>
  <c r="N385" i="16" s="1"/>
  <c r="P385" i="16"/>
  <c r="P111" i="16"/>
  <c r="Q111" i="16"/>
  <c r="R111" i="16" s="1"/>
  <c r="N111" i="16" s="1"/>
  <c r="Q808" i="16"/>
  <c r="R808" i="16" s="1"/>
  <c r="N808" i="16" s="1"/>
  <c r="P808" i="16"/>
  <c r="P714" i="16"/>
  <c r="Q714" i="16"/>
  <c r="R714" i="16" s="1"/>
  <c r="N714" i="16" s="1"/>
  <c r="Q631" i="16"/>
  <c r="R631" i="16" s="1"/>
  <c r="N631" i="16" s="1"/>
  <c r="P631" i="16"/>
  <c r="P298" i="16"/>
  <c r="Q298" i="16"/>
  <c r="R298" i="16" s="1"/>
  <c r="N298" i="16" s="1"/>
  <c r="Q1031" i="16"/>
  <c r="R1031" i="16" s="1"/>
  <c r="N1031" i="16" s="1"/>
  <c r="P1031" i="16"/>
  <c r="Q1657" i="16"/>
  <c r="R1657" i="16" s="1"/>
  <c r="N1657" i="16" s="1"/>
  <c r="P1657" i="16"/>
  <c r="Q1395" i="16"/>
  <c r="R1395" i="16" s="1"/>
  <c r="N1395" i="16" s="1"/>
  <c r="P1395" i="16"/>
  <c r="Q856" i="16"/>
  <c r="R856" i="16" s="1"/>
  <c r="N856" i="16" s="1"/>
  <c r="P856" i="16"/>
  <c r="Q1602" i="16"/>
  <c r="R1602" i="16" s="1"/>
  <c r="N1602" i="16" s="1"/>
  <c r="P1602" i="16"/>
  <c r="Q1615" i="16"/>
  <c r="R1615" i="16" s="1"/>
  <c r="N1615" i="16" s="1"/>
  <c r="P1615" i="16"/>
  <c r="P1378" i="16"/>
  <c r="Q1378" i="16"/>
  <c r="R1378" i="16" s="1"/>
  <c r="N1378" i="16" s="1"/>
  <c r="P253" i="16"/>
  <c r="Q253" i="16"/>
  <c r="R253" i="16" s="1"/>
  <c r="N253" i="16" s="1"/>
  <c r="Q1021" i="16"/>
  <c r="R1021" i="16" s="1"/>
  <c r="N1021" i="16" s="1"/>
  <c r="P1021" i="16"/>
  <c r="P676" i="16"/>
  <c r="Q676" i="16"/>
  <c r="R676" i="16" s="1"/>
  <c r="N676" i="16" s="1"/>
  <c r="Q583" i="16"/>
  <c r="R583" i="16" s="1"/>
  <c r="N583" i="16" s="1"/>
  <c r="P583" i="16"/>
  <c r="Q500" i="16"/>
  <c r="R500" i="16" s="1"/>
  <c r="N500" i="16" s="1"/>
  <c r="P500" i="16"/>
  <c r="Q165" i="16"/>
  <c r="R165" i="16" s="1"/>
  <c r="N165" i="16" s="1"/>
  <c r="P165" i="16"/>
  <c r="Q900" i="16"/>
  <c r="R900" i="16" s="1"/>
  <c r="N900" i="16" s="1"/>
  <c r="P900" i="16"/>
  <c r="Q1525" i="16"/>
  <c r="R1525" i="16" s="1"/>
  <c r="N1525" i="16" s="1"/>
  <c r="P1525" i="16"/>
  <c r="Q1264" i="16"/>
  <c r="R1264" i="16" s="1"/>
  <c r="N1264" i="16" s="1"/>
  <c r="P1264" i="16"/>
  <c r="P1983" i="16"/>
  <c r="Q1983" i="16"/>
  <c r="R1983" i="16" s="1"/>
  <c r="N1983" i="16" s="1"/>
  <c r="P1469" i="16"/>
  <c r="Q1469" i="16"/>
  <c r="R1469" i="16" s="1"/>
  <c r="N1469" i="16" s="1"/>
  <c r="Q1484" i="16"/>
  <c r="R1484" i="16" s="1"/>
  <c r="N1484" i="16" s="1"/>
  <c r="P1484" i="16"/>
  <c r="P1234" i="16"/>
  <c r="Q1234" i="16"/>
  <c r="R1234" i="16" s="1"/>
  <c r="N1234" i="16" s="1"/>
  <c r="Q697" i="16"/>
  <c r="R697" i="16" s="1"/>
  <c r="N697" i="16" s="1"/>
  <c r="P697" i="16"/>
  <c r="P435" i="16"/>
  <c r="Q435" i="16"/>
  <c r="R435" i="16" s="1"/>
  <c r="N435" i="16" s="1"/>
  <c r="Q76" i="16"/>
  <c r="R76" i="16" s="1"/>
  <c r="N76" i="16" s="1"/>
  <c r="P76" i="16"/>
  <c r="Q235" i="16"/>
  <c r="R235" i="16" s="1"/>
  <c r="N235" i="16" s="1"/>
  <c r="P235" i="16"/>
  <c r="Q943" i="16"/>
  <c r="R943" i="16" s="1"/>
  <c r="N943" i="16" s="1"/>
  <c r="P943" i="16"/>
  <c r="Q609" i="16"/>
  <c r="R609" i="16" s="1"/>
  <c r="N609" i="16" s="1"/>
  <c r="P609" i="16"/>
  <c r="Q324" i="16"/>
  <c r="R324" i="16" s="1"/>
  <c r="N324" i="16" s="1"/>
  <c r="P324" i="16"/>
  <c r="P1992" i="16"/>
  <c r="Q1992" i="16"/>
  <c r="R1992" i="16" s="1"/>
  <c r="N1992" i="16" s="1"/>
  <c r="Q1707" i="16"/>
  <c r="R1707" i="16" s="1"/>
  <c r="N1707" i="16" s="1"/>
  <c r="P1707" i="16"/>
  <c r="Q1169" i="16"/>
  <c r="R1169" i="16" s="1"/>
  <c r="N1169" i="16" s="1"/>
  <c r="P1169" i="16"/>
  <c r="Q1206" i="16"/>
  <c r="R1206" i="16" s="1"/>
  <c r="N1206" i="16" s="1"/>
  <c r="P1206" i="16"/>
  <c r="P1928" i="16"/>
  <c r="Q1928" i="16"/>
  <c r="R1928" i="16" s="1"/>
  <c r="N1928" i="16" s="1"/>
  <c r="Q1725" i="16"/>
  <c r="R1725" i="16" s="1"/>
  <c r="N1725" i="16" s="1"/>
  <c r="P1725" i="16"/>
  <c r="Q565" i="16"/>
  <c r="R565" i="16" s="1"/>
  <c r="N565" i="16" s="1"/>
  <c r="P565" i="16"/>
  <c r="P290" i="16"/>
  <c r="Q290" i="16"/>
  <c r="R290" i="16" s="1"/>
  <c r="N290" i="16" s="1"/>
  <c r="Q988" i="16"/>
  <c r="R988" i="16" s="1"/>
  <c r="N988" i="16" s="1"/>
  <c r="P988" i="16"/>
  <c r="Q102" i="16"/>
  <c r="R102" i="16" s="1"/>
  <c r="N102" i="16" s="1"/>
  <c r="P102" i="16"/>
  <c r="Q812" i="16"/>
  <c r="R812" i="16" s="1"/>
  <c r="N812" i="16" s="1"/>
  <c r="P812" i="16"/>
  <c r="P478" i="16"/>
  <c r="Q478" i="16"/>
  <c r="R478" i="16" s="1"/>
  <c r="N478" i="16" s="1"/>
  <c r="Q180" i="16"/>
  <c r="R180" i="16" s="1"/>
  <c r="N180" i="16" s="1"/>
  <c r="P180" i="16"/>
  <c r="P1838" i="16"/>
  <c r="Q1838" i="16"/>
  <c r="R1838" i="16" s="1"/>
  <c r="N1838" i="16" s="1"/>
  <c r="P1574" i="16"/>
  <c r="Q1574" i="16"/>
  <c r="R1574" i="16" s="1"/>
  <c r="N1574" i="16" s="1"/>
  <c r="P1038" i="16"/>
  <c r="Q1038" i="16"/>
  <c r="R1038" i="16" s="1"/>
  <c r="N1038" i="16" s="1"/>
  <c r="Q1782" i="16"/>
  <c r="R1782" i="16" s="1"/>
  <c r="N1782" i="16" s="1"/>
  <c r="P1782" i="16"/>
  <c r="P1796" i="16"/>
  <c r="Q1796" i="16"/>
  <c r="R1796" i="16" s="1"/>
  <c r="N1796" i="16" s="1"/>
  <c r="Q1582" i="16"/>
  <c r="R1582" i="16" s="1"/>
  <c r="N1582" i="16" s="1"/>
  <c r="P1582" i="16"/>
  <c r="P770" i="16"/>
  <c r="Q770" i="16"/>
  <c r="R770" i="16" s="1"/>
  <c r="N770" i="16" s="1"/>
  <c r="Q424" i="16"/>
  <c r="R424" i="16" s="1"/>
  <c r="N424" i="16" s="1"/>
  <c r="P424" i="16"/>
  <c r="P330" i="16"/>
  <c r="Q330" i="16"/>
  <c r="R330" i="16" s="1"/>
  <c r="N330" i="16" s="1"/>
  <c r="P236" i="16"/>
  <c r="Q236" i="16"/>
  <c r="R236" i="16" s="1"/>
  <c r="N236" i="16" s="1"/>
  <c r="Q956" i="16"/>
  <c r="R956" i="16" s="1"/>
  <c r="N956" i="16" s="1"/>
  <c r="P956" i="16"/>
  <c r="Q647" i="16"/>
  <c r="R647" i="16" s="1"/>
  <c r="N647" i="16" s="1"/>
  <c r="P647" i="16"/>
  <c r="Q1272" i="16"/>
  <c r="R1272" i="16" s="1"/>
  <c r="N1272" i="16" s="1"/>
  <c r="P1272" i="16"/>
  <c r="Q2030" i="16"/>
  <c r="R2030" i="16" s="1"/>
  <c r="N2030" i="16" s="1"/>
  <c r="P2030" i="16"/>
  <c r="Q1733" i="16"/>
  <c r="R1733" i="16" s="1"/>
  <c r="N1733" i="16" s="1"/>
  <c r="P1733" i="16"/>
  <c r="P1218" i="16"/>
  <c r="Q1218" i="16"/>
  <c r="R1218" i="16" s="1"/>
  <c r="N1218" i="16" s="1"/>
  <c r="Q1232" i="16"/>
  <c r="R1232" i="16" s="1"/>
  <c r="N1232" i="16" s="1"/>
  <c r="P1232" i="16"/>
  <c r="Q1965" i="16"/>
  <c r="R1965" i="16" s="1"/>
  <c r="N1965" i="16" s="1"/>
  <c r="P1965" i="16"/>
  <c r="Q1931" i="16"/>
  <c r="R1931" i="16" s="1"/>
  <c r="N1931" i="16" s="1"/>
  <c r="P1931" i="16"/>
  <c r="Q782" i="16"/>
  <c r="R782" i="16" s="1"/>
  <c r="N782" i="16" s="1"/>
  <c r="P782" i="16"/>
  <c r="Q436" i="16"/>
  <c r="R436" i="16" s="1"/>
  <c r="N436" i="16" s="1"/>
  <c r="P436" i="16"/>
  <c r="P342" i="16"/>
  <c r="Q342" i="16"/>
  <c r="R342" i="16" s="1"/>
  <c r="N342" i="16" s="1"/>
  <c r="Q248" i="16"/>
  <c r="R248" i="16" s="1"/>
  <c r="N248" i="16" s="1"/>
  <c r="P248" i="16"/>
  <c r="Q969" i="16"/>
  <c r="R969" i="16" s="1"/>
  <c r="N969" i="16" s="1"/>
  <c r="P969" i="16"/>
  <c r="Q659" i="16"/>
  <c r="R659" i="16" s="1"/>
  <c r="N659" i="16" s="1"/>
  <c r="P659" i="16"/>
  <c r="Q1285" i="16"/>
  <c r="R1285" i="16" s="1"/>
  <c r="N1285" i="16" s="1"/>
  <c r="P1285" i="16"/>
  <c r="Q2042" i="16"/>
  <c r="R2042" i="16" s="1"/>
  <c r="N2042" i="16" s="1"/>
  <c r="P2042" i="16"/>
  <c r="Q1743" i="16"/>
  <c r="R1743" i="16" s="1"/>
  <c r="N1743" i="16" s="1"/>
  <c r="P1743" i="16"/>
  <c r="Q1229" i="16"/>
  <c r="R1229" i="16" s="1"/>
  <c r="N1229" i="16" s="1"/>
  <c r="P1229" i="16"/>
  <c r="Q1244" i="16"/>
  <c r="R1244" i="16" s="1"/>
  <c r="N1244" i="16" s="1"/>
  <c r="P1244" i="16"/>
  <c r="Q1977" i="16"/>
  <c r="R1977" i="16" s="1"/>
  <c r="N1977" i="16" s="1"/>
  <c r="P1977" i="16"/>
  <c r="P1955" i="16"/>
  <c r="Q1955" i="16"/>
  <c r="R1955" i="16" s="1"/>
  <c r="N1955" i="16" s="1"/>
  <c r="P650" i="16"/>
  <c r="Q650" i="16"/>
  <c r="R650" i="16" s="1"/>
  <c r="N650" i="16" s="1"/>
  <c r="P304" i="16"/>
  <c r="Q304" i="16"/>
  <c r="R304" i="16" s="1"/>
  <c r="N304" i="16" s="1"/>
  <c r="P210" i="16"/>
  <c r="Q210" i="16"/>
  <c r="R210" i="16" s="1"/>
  <c r="N210" i="16" s="1"/>
  <c r="P115" i="16"/>
  <c r="Q115" i="16"/>
  <c r="R115" i="16" s="1"/>
  <c r="N115" i="16" s="1"/>
  <c r="P838" i="16"/>
  <c r="Q838" i="16"/>
  <c r="R838" i="16" s="1"/>
  <c r="N838" i="16" s="1"/>
  <c r="Q515" i="16"/>
  <c r="R515" i="16" s="1"/>
  <c r="N515" i="16" s="1"/>
  <c r="P515" i="16"/>
  <c r="Q1153" i="16"/>
  <c r="R1153" i="16" s="1"/>
  <c r="N1153" i="16" s="1"/>
  <c r="P1153" i="16"/>
  <c r="Q1910" i="16"/>
  <c r="R1910" i="16" s="1"/>
  <c r="N1910" i="16" s="1"/>
  <c r="P1910" i="16"/>
  <c r="P1613" i="16"/>
  <c r="Q1613" i="16"/>
  <c r="R1613" i="16" s="1"/>
  <c r="N1613" i="16" s="1"/>
  <c r="P1098" i="16"/>
  <c r="Q1098" i="16"/>
  <c r="R1098" i="16" s="1"/>
  <c r="N1098" i="16" s="1"/>
  <c r="Q1112" i="16"/>
  <c r="R1112" i="16" s="1"/>
  <c r="N1112" i="16" s="1"/>
  <c r="P1112" i="16"/>
  <c r="Q1845" i="16"/>
  <c r="R1845" i="16" s="1"/>
  <c r="N1845" i="16" s="1"/>
  <c r="P1845" i="16"/>
  <c r="Q1775" i="16"/>
  <c r="R1775" i="16" s="1"/>
  <c r="N1775" i="16" s="1"/>
  <c r="P1775" i="16"/>
  <c r="P518" i="16"/>
  <c r="Q518" i="16"/>
  <c r="R518" i="16" s="1"/>
  <c r="N518" i="16" s="1"/>
  <c r="P171" i="16"/>
  <c r="Q171" i="16"/>
  <c r="R171" i="16" s="1"/>
  <c r="N171" i="16" s="1"/>
  <c r="Q78" i="16"/>
  <c r="R78" i="16" s="1"/>
  <c r="N78" i="16" s="1"/>
  <c r="P78" i="16"/>
  <c r="Q1015" i="16"/>
  <c r="R1015" i="16" s="1"/>
  <c r="N1015" i="16" s="1"/>
  <c r="P1015" i="16"/>
  <c r="Q704" i="16"/>
  <c r="R704" i="16" s="1"/>
  <c r="N704" i="16" s="1"/>
  <c r="P704" i="16"/>
  <c r="Q383" i="16"/>
  <c r="R383" i="16" s="1"/>
  <c r="N383" i="16" s="1"/>
  <c r="P383" i="16"/>
  <c r="P1022" i="16"/>
  <c r="Q1022" i="16"/>
  <c r="R1022" i="16" s="1"/>
  <c r="N1022" i="16" s="1"/>
  <c r="Q1778" i="16"/>
  <c r="R1778" i="16" s="1"/>
  <c r="N1778" i="16" s="1"/>
  <c r="P1778" i="16"/>
  <c r="Q1480" i="16"/>
  <c r="R1480" i="16" s="1"/>
  <c r="N1480" i="16" s="1"/>
  <c r="P1480" i="16"/>
  <c r="P967" i="16"/>
  <c r="Q967" i="16"/>
  <c r="R967" i="16" s="1"/>
  <c r="N967" i="16" s="1"/>
  <c r="P2012" i="16"/>
  <c r="Q2012" i="16"/>
  <c r="R2012" i="16" s="1"/>
  <c r="N2012" i="16" s="1"/>
  <c r="Q1713" i="16"/>
  <c r="R1713" i="16" s="1"/>
  <c r="N1713" i="16" s="1"/>
  <c r="P1713" i="16"/>
  <c r="Q1607" i="16"/>
  <c r="R1607" i="16" s="1"/>
  <c r="N1607" i="16" s="1"/>
  <c r="P1607" i="16"/>
  <c r="P242" i="16"/>
  <c r="Q242" i="16"/>
  <c r="R242" i="16" s="1"/>
  <c r="N242" i="16" s="1"/>
  <c r="P939" i="16"/>
  <c r="Q939" i="16"/>
  <c r="R939" i="16" s="1"/>
  <c r="N939" i="16" s="1"/>
  <c r="Q580" i="16"/>
  <c r="R580" i="16" s="1"/>
  <c r="N580" i="16" s="1"/>
  <c r="P580" i="16"/>
  <c r="Q739" i="16"/>
  <c r="R739" i="16" s="1"/>
  <c r="N739" i="16" s="1"/>
  <c r="P739" i="16"/>
  <c r="Q429" i="16"/>
  <c r="R429" i="16" s="1"/>
  <c r="N429" i="16" s="1"/>
  <c r="P429" i="16"/>
  <c r="P95" i="16"/>
  <c r="Q95" i="16"/>
  <c r="R95" i="16" s="1"/>
  <c r="N95" i="16" s="1"/>
  <c r="Q829" i="16"/>
  <c r="R829" i="16" s="1"/>
  <c r="N829" i="16" s="1"/>
  <c r="P829" i="16"/>
  <c r="P1503" i="16"/>
  <c r="Q1503" i="16"/>
  <c r="R1503" i="16" s="1"/>
  <c r="N1503" i="16" s="1"/>
  <c r="Q1203" i="16"/>
  <c r="R1203" i="16" s="1"/>
  <c r="N1203" i="16" s="1"/>
  <c r="P1203" i="16"/>
  <c r="Q1673" i="16"/>
  <c r="R1673" i="16" s="1"/>
  <c r="N1673" i="16" s="1"/>
  <c r="P1673" i="16"/>
  <c r="Q1735" i="16"/>
  <c r="R1735" i="16" s="1"/>
  <c r="N1735" i="16" s="1"/>
  <c r="P1735" i="16"/>
  <c r="P1438" i="16"/>
  <c r="Q1438" i="16"/>
  <c r="R1438" i="16" s="1"/>
  <c r="N1438" i="16" s="1"/>
  <c r="Q1283" i="16"/>
  <c r="R1283" i="16" s="1"/>
  <c r="N1283" i="16" s="1"/>
  <c r="P1283" i="16"/>
  <c r="P1978" i="16"/>
  <c r="Q1978" i="16"/>
  <c r="R1978" i="16" s="1"/>
  <c r="N1978" i="16" s="1"/>
  <c r="Q1679" i="16"/>
  <c r="R1679" i="16" s="1"/>
  <c r="N1679" i="16" s="1"/>
  <c r="P1679" i="16"/>
  <c r="Q3397" i="16"/>
  <c r="R3397" i="16" s="1"/>
  <c r="N3397" i="16" s="1"/>
  <c r="P3397" i="16"/>
  <c r="P3362" i="16"/>
  <c r="Q3362" i="16"/>
  <c r="R3362" i="16" s="1"/>
  <c r="N3362" i="16" s="1"/>
  <c r="Q3279" i="16"/>
  <c r="R3279" i="16" s="1"/>
  <c r="N3279" i="16" s="1"/>
  <c r="P3279" i="16"/>
  <c r="Q3208" i="16"/>
  <c r="R3208" i="16" s="1"/>
  <c r="N3208" i="16" s="1"/>
  <c r="P3208" i="16"/>
  <c r="P2849" i="16"/>
  <c r="Q2849" i="16"/>
  <c r="R2849" i="16" s="1"/>
  <c r="N2849" i="16" s="1"/>
  <c r="Q2826" i="16"/>
  <c r="R2826" i="16" s="1"/>
  <c r="N2826" i="16" s="1"/>
  <c r="P2826" i="16"/>
  <c r="Q3091" i="16"/>
  <c r="R3091" i="16" s="1"/>
  <c r="N3091" i="16" s="1"/>
  <c r="P3091" i="16"/>
  <c r="Q3033" i="16"/>
  <c r="R3033" i="16" s="1"/>
  <c r="N3033" i="16" s="1"/>
  <c r="P3033" i="16"/>
  <c r="Q2949" i="16"/>
  <c r="R2949" i="16" s="1"/>
  <c r="N2949" i="16" s="1"/>
  <c r="P2949" i="16"/>
  <c r="Q2878" i="16"/>
  <c r="R2878" i="16" s="1"/>
  <c r="N2878" i="16" s="1"/>
  <c r="P2878" i="16"/>
  <c r="Q2831" i="16"/>
  <c r="R2831" i="16" s="1"/>
  <c r="N2831" i="16" s="1"/>
  <c r="P2831" i="16"/>
  <c r="Q2772" i="16"/>
  <c r="R2772" i="16" s="1"/>
  <c r="N2772" i="16" s="1"/>
  <c r="P2772" i="16"/>
  <c r="Q1693" i="16"/>
  <c r="R1693" i="16" s="1"/>
  <c r="N1693" i="16" s="1"/>
  <c r="P1693" i="16"/>
  <c r="P3408" i="16"/>
  <c r="Q3408" i="16"/>
  <c r="R3408" i="16" s="1"/>
  <c r="N3408" i="16" s="1"/>
  <c r="Q3374" i="16"/>
  <c r="R3374" i="16" s="1"/>
  <c r="N3374" i="16" s="1"/>
  <c r="P3374" i="16"/>
  <c r="Q3292" i="16"/>
  <c r="R3292" i="16" s="1"/>
  <c r="N3292" i="16" s="1"/>
  <c r="P3292" i="16"/>
  <c r="Q3220" i="16"/>
  <c r="R3220" i="16" s="1"/>
  <c r="N3220" i="16" s="1"/>
  <c r="P3220" i="16"/>
  <c r="P2861" i="16"/>
  <c r="Q2861" i="16"/>
  <c r="R2861" i="16" s="1"/>
  <c r="N2861" i="16" s="1"/>
  <c r="Q2838" i="16"/>
  <c r="R2838" i="16" s="1"/>
  <c r="N2838" i="16" s="1"/>
  <c r="P2838" i="16"/>
  <c r="Q3102" i="16"/>
  <c r="R3102" i="16" s="1"/>
  <c r="N3102" i="16" s="1"/>
  <c r="P3102" i="16"/>
  <c r="P3044" i="16"/>
  <c r="Q3044" i="16"/>
  <c r="R3044" i="16" s="1"/>
  <c r="N3044" i="16" s="1"/>
  <c r="P2962" i="16"/>
  <c r="Q2962" i="16"/>
  <c r="R2962" i="16" s="1"/>
  <c r="N2962" i="16" s="1"/>
  <c r="Q2889" i="16"/>
  <c r="R2889" i="16" s="1"/>
  <c r="N2889" i="16" s="1"/>
  <c r="P2889" i="16"/>
  <c r="Q2843" i="16"/>
  <c r="R2843" i="16" s="1"/>
  <c r="N2843" i="16" s="1"/>
  <c r="P2843" i="16"/>
  <c r="Q2784" i="16"/>
  <c r="R2784" i="16" s="1"/>
  <c r="N2784" i="16" s="1"/>
  <c r="P2784" i="16"/>
  <c r="Q2112" i="16"/>
  <c r="R2112" i="16" s="1"/>
  <c r="N2112" i="16" s="1"/>
  <c r="P2112" i="16"/>
  <c r="Q3509" i="16"/>
  <c r="R3509" i="16" s="1"/>
  <c r="N3509" i="16" s="1"/>
  <c r="P3509" i="16"/>
  <c r="P3818" i="16"/>
  <c r="Q3818" i="16"/>
  <c r="R3818" i="16" s="1"/>
  <c r="N3818" i="16" s="1"/>
  <c r="Q3748" i="16"/>
  <c r="R3748" i="16" s="1"/>
  <c r="N3748" i="16" s="1"/>
  <c r="P3748" i="16"/>
  <c r="Q3664" i="16"/>
  <c r="R3664" i="16" s="1"/>
  <c r="N3664" i="16" s="1"/>
  <c r="P3664" i="16"/>
  <c r="Q3305" i="16"/>
  <c r="R3305" i="16" s="1"/>
  <c r="N3305" i="16" s="1"/>
  <c r="P3305" i="16"/>
  <c r="Q3282" i="16"/>
  <c r="R3282" i="16" s="1"/>
  <c r="N3282" i="16" s="1"/>
  <c r="P3282" i="16"/>
  <c r="P3547" i="16"/>
  <c r="Q3547" i="16"/>
  <c r="R3547" i="16" s="1"/>
  <c r="N3547" i="16" s="1"/>
  <c r="Q3489" i="16"/>
  <c r="R3489" i="16" s="1"/>
  <c r="N3489" i="16" s="1"/>
  <c r="P3489" i="16"/>
  <c r="Q3404" i="16"/>
  <c r="R3404" i="16" s="1"/>
  <c r="N3404" i="16" s="1"/>
  <c r="P3404" i="16"/>
  <c r="Q3334" i="16"/>
  <c r="R3334" i="16" s="1"/>
  <c r="N3334" i="16" s="1"/>
  <c r="P3334" i="16"/>
  <c r="Q3287" i="16"/>
  <c r="R3287" i="16" s="1"/>
  <c r="N3287" i="16" s="1"/>
  <c r="P3287" i="16"/>
  <c r="P3228" i="16"/>
  <c r="Q3228" i="16"/>
  <c r="R3228" i="16" s="1"/>
  <c r="N3228" i="16" s="1"/>
  <c r="Q2126" i="16"/>
  <c r="R2126" i="16" s="1"/>
  <c r="N2126" i="16" s="1"/>
  <c r="P2126" i="16"/>
  <c r="Q3605" i="16"/>
  <c r="R3605" i="16" s="1"/>
  <c r="N3605" i="16" s="1"/>
  <c r="P3605" i="16"/>
  <c r="P3831" i="16"/>
  <c r="Q3831" i="16"/>
  <c r="R3831" i="16" s="1"/>
  <c r="N3831" i="16" s="1"/>
  <c r="Q3759" i="16"/>
  <c r="R3759" i="16" s="1"/>
  <c r="N3759" i="16" s="1"/>
  <c r="P3759" i="16"/>
  <c r="Q3676" i="16"/>
  <c r="R3676" i="16" s="1"/>
  <c r="N3676" i="16" s="1"/>
  <c r="P3676" i="16"/>
  <c r="P3318" i="16"/>
  <c r="Q3318" i="16"/>
  <c r="R3318" i="16" s="1"/>
  <c r="N3318" i="16" s="1"/>
  <c r="P3306" i="16"/>
  <c r="Q3306" i="16"/>
  <c r="R3306" i="16" s="1"/>
  <c r="N3306" i="16" s="1"/>
  <c r="Q3560" i="16"/>
  <c r="R3560" i="16" s="1"/>
  <c r="N3560" i="16" s="1"/>
  <c r="P3560" i="16"/>
  <c r="Q3501" i="16"/>
  <c r="R3501" i="16" s="1"/>
  <c r="N3501" i="16" s="1"/>
  <c r="P3501" i="16"/>
  <c r="Q3417" i="16"/>
  <c r="R3417" i="16" s="1"/>
  <c r="N3417" i="16" s="1"/>
  <c r="P3417" i="16"/>
  <c r="Q3346" i="16"/>
  <c r="R3346" i="16" s="1"/>
  <c r="N3346" i="16" s="1"/>
  <c r="P3346" i="16"/>
  <c r="Q3298" i="16"/>
  <c r="R3298" i="16" s="1"/>
  <c r="N3298" i="16" s="1"/>
  <c r="P3298" i="16"/>
  <c r="Q3241" i="16"/>
  <c r="R3241" i="16" s="1"/>
  <c r="N3241" i="16" s="1"/>
  <c r="P3241" i="16"/>
  <c r="P2437" i="16"/>
  <c r="Q2437" i="16"/>
  <c r="R2437" i="16" s="1"/>
  <c r="N2437" i="16" s="1"/>
  <c r="P2378" i="16"/>
  <c r="Q2378" i="16"/>
  <c r="R2378" i="16" s="1"/>
  <c r="N2378" i="16" s="1"/>
  <c r="Q2319" i="16"/>
  <c r="R2319" i="16" s="1"/>
  <c r="N2319" i="16" s="1"/>
  <c r="P2319" i="16"/>
  <c r="Q2236" i="16"/>
  <c r="R2236" i="16" s="1"/>
  <c r="N2236" i="16" s="1"/>
  <c r="P2236" i="16"/>
  <c r="Q1889" i="16"/>
  <c r="R1889" i="16" s="1"/>
  <c r="N1889" i="16" s="1"/>
  <c r="P1889" i="16"/>
  <c r="Q1854" i="16"/>
  <c r="R1854" i="16" s="1"/>
  <c r="N1854" i="16" s="1"/>
  <c r="P1854" i="16"/>
  <c r="P2131" i="16"/>
  <c r="Q2131" i="16"/>
  <c r="R2131" i="16" s="1"/>
  <c r="N2131" i="16" s="1"/>
  <c r="P3822" i="16"/>
  <c r="Q3822" i="16"/>
  <c r="R3822" i="16" s="1"/>
  <c r="N3822" i="16" s="1"/>
  <c r="Q3813" i="16"/>
  <c r="R3813" i="16" s="1"/>
  <c r="N3813" i="16" s="1"/>
  <c r="P3813" i="16"/>
  <c r="Q3716" i="16"/>
  <c r="R3716" i="16" s="1"/>
  <c r="N3716" i="16" s="1"/>
  <c r="P3716" i="16"/>
  <c r="Q3647" i="16"/>
  <c r="R3647" i="16" s="1"/>
  <c r="N3647" i="16" s="1"/>
  <c r="P3647" i="16"/>
  <c r="Q3600" i="16"/>
  <c r="R3600" i="16" s="1"/>
  <c r="N3600" i="16" s="1"/>
  <c r="P3600" i="16"/>
  <c r="Q3540" i="16"/>
  <c r="R3540" i="16" s="1"/>
  <c r="N3540" i="16" s="1"/>
  <c r="P3540" i="16"/>
  <c r="P2449" i="16"/>
  <c r="Q2449" i="16"/>
  <c r="R2449" i="16" s="1"/>
  <c r="N2449" i="16" s="1"/>
  <c r="Q2391" i="16"/>
  <c r="R2391" i="16" s="1"/>
  <c r="N2391" i="16" s="1"/>
  <c r="P2391" i="16"/>
  <c r="Q2332" i="16"/>
  <c r="R2332" i="16" s="1"/>
  <c r="N2332" i="16" s="1"/>
  <c r="P2332" i="16"/>
  <c r="Q2248" i="16"/>
  <c r="R2248" i="16" s="1"/>
  <c r="N2248" i="16" s="1"/>
  <c r="P2248" i="16"/>
  <c r="P1900" i="16"/>
  <c r="Q1900" i="16"/>
  <c r="R1900" i="16" s="1"/>
  <c r="N1900" i="16" s="1"/>
  <c r="Q1865" i="16"/>
  <c r="R1865" i="16" s="1"/>
  <c r="N1865" i="16" s="1"/>
  <c r="P1865" i="16"/>
  <c r="P2143" i="16"/>
  <c r="Q2143" i="16"/>
  <c r="R2143" i="16" s="1"/>
  <c r="N2143" i="16" s="1"/>
  <c r="Q2084" i="16"/>
  <c r="R2084" i="16" s="1"/>
  <c r="N2084" i="16" s="1"/>
  <c r="P2084" i="16"/>
  <c r="Q3824" i="16"/>
  <c r="R3824" i="16" s="1"/>
  <c r="N3824" i="16" s="1"/>
  <c r="P3824" i="16"/>
  <c r="Q3730" i="16"/>
  <c r="R3730" i="16" s="1"/>
  <c r="N3730" i="16" s="1"/>
  <c r="P3730" i="16"/>
  <c r="Q3657" i="16"/>
  <c r="R3657" i="16" s="1"/>
  <c r="N3657" i="16" s="1"/>
  <c r="P3657" i="16"/>
  <c r="Q3612" i="16"/>
  <c r="R3612" i="16" s="1"/>
  <c r="N3612" i="16" s="1"/>
  <c r="P3612" i="16"/>
  <c r="Q3552" i="16"/>
  <c r="R3552" i="16" s="1"/>
  <c r="N3552" i="16" s="1"/>
  <c r="P3552" i="16"/>
  <c r="P1608" i="16"/>
  <c r="Q1608" i="16"/>
  <c r="R1608" i="16" s="1"/>
  <c r="N1608" i="16" s="1"/>
  <c r="Q3324" i="16"/>
  <c r="R3324" i="16" s="1"/>
  <c r="N3324" i="16" s="1"/>
  <c r="P3324" i="16"/>
  <c r="Q3290" i="16"/>
  <c r="R3290" i="16" s="1"/>
  <c r="N3290" i="16" s="1"/>
  <c r="P3290" i="16"/>
  <c r="Q3207" i="16"/>
  <c r="R3207" i="16" s="1"/>
  <c r="N3207" i="16" s="1"/>
  <c r="P3207" i="16"/>
  <c r="P3136" i="16"/>
  <c r="Q3136" i="16"/>
  <c r="R3136" i="16" s="1"/>
  <c r="N3136" i="16" s="1"/>
  <c r="P2777" i="16"/>
  <c r="Q2777" i="16"/>
  <c r="R2777" i="16" s="1"/>
  <c r="N2777" i="16" s="1"/>
  <c r="Q2754" i="16"/>
  <c r="R2754" i="16" s="1"/>
  <c r="N2754" i="16" s="1"/>
  <c r="P2754" i="16"/>
  <c r="P3019" i="16"/>
  <c r="Q3019" i="16"/>
  <c r="R3019" i="16" s="1"/>
  <c r="N3019" i="16" s="1"/>
  <c r="P2960" i="16"/>
  <c r="Q2960" i="16"/>
  <c r="R2960" i="16" s="1"/>
  <c r="N2960" i="16" s="1"/>
  <c r="Q2877" i="16"/>
  <c r="R2877" i="16" s="1"/>
  <c r="N2877" i="16" s="1"/>
  <c r="P2877" i="16"/>
  <c r="P2805" i="16"/>
  <c r="Q2805" i="16"/>
  <c r="R2805" i="16" s="1"/>
  <c r="N2805" i="16" s="1"/>
  <c r="Q2759" i="16"/>
  <c r="R2759" i="16" s="1"/>
  <c r="N2759" i="16" s="1"/>
  <c r="P2759" i="16"/>
  <c r="Q2700" i="16"/>
  <c r="R2700" i="16" s="1"/>
  <c r="N2700" i="16" s="1"/>
  <c r="P2700" i="16"/>
  <c r="P1620" i="16"/>
  <c r="Q1620" i="16"/>
  <c r="R1620" i="16" s="1"/>
  <c r="N1620" i="16" s="1"/>
  <c r="Q3337" i="16"/>
  <c r="R3337" i="16" s="1"/>
  <c r="N3337" i="16" s="1"/>
  <c r="P3337" i="16"/>
  <c r="P3302" i="16"/>
  <c r="Q3302" i="16"/>
  <c r="R3302" i="16" s="1"/>
  <c r="N3302" i="16" s="1"/>
  <c r="Q3219" i="16"/>
  <c r="R3219" i="16" s="1"/>
  <c r="N3219" i="16" s="1"/>
  <c r="P3219" i="16"/>
  <c r="Q3149" i="16"/>
  <c r="R3149" i="16" s="1"/>
  <c r="N3149" i="16" s="1"/>
  <c r="P3149" i="16"/>
  <c r="Q2790" i="16"/>
  <c r="R2790" i="16" s="1"/>
  <c r="N2790" i="16" s="1"/>
  <c r="P2790" i="16"/>
  <c r="P2765" i="16"/>
  <c r="Q2765" i="16"/>
  <c r="R2765" i="16" s="1"/>
  <c r="N2765" i="16" s="1"/>
  <c r="Q3031" i="16"/>
  <c r="R3031" i="16" s="1"/>
  <c r="N3031" i="16" s="1"/>
  <c r="P3031" i="16"/>
  <c r="P2972" i="16"/>
  <c r="Q2972" i="16"/>
  <c r="R2972" i="16" s="1"/>
  <c r="N2972" i="16" s="1"/>
  <c r="Q2890" i="16"/>
  <c r="R2890" i="16" s="1"/>
  <c r="N2890" i="16" s="1"/>
  <c r="P2890" i="16"/>
  <c r="Q2818" i="16"/>
  <c r="R2818" i="16" s="1"/>
  <c r="N2818" i="16" s="1"/>
  <c r="P2818" i="16"/>
  <c r="Q2771" i="16"/>
  <c r="R2771" i="16" s="1"/>
  <c r="N2771" i="16" s="1"/>
  <c r="P2771" i="16"/>
  <c r="Q2712" i="16"/>
  <c r="R2712" i="16" s="1"/>
  <c r="N2712" i="16" s="1"/>
  <c r="P2712" i="16"/>
  <c r="P1776" i="16"/>
  <c r="Q1776" i="16"/>
  <c r="R1776" i="16" s="1"/>
  <c r="N1776" i="16" s="1"/>
  <c r="Q3493" i="16"/>
  <c r="R3493" i="16" s="1"/>
  <c r="N3493" i="16" s="1"/>
  <c r="P3493" i="16"/>
  <c r="Q3458" i="16"/>
  <c r="R3458" i="16" s="1"/>
  <c r="N3458" i="16" s="1"/>
  <c r="P3458" i="16"/>
  <c r="Q3375" i="16"/>
  <c r="R3375" i="16" s="1"/>
  <c r="N3375" i="16" s="1"/>
  <c r="P3375" i="16"/>
  <c r="Q3303" i="16"/>
  <c r="R3303" i="16" s="1"/>
  <c r="N3303" i="16" s="1"/>
  <c r="P3303" i="16"/>
  <c r="Q2945" i="16"/>
  <c r="R2945" i="16" s="1"/>
  <c r="N2945" i="16" s="1"/>
  <c r="P2945" i="16"/>
  <c r="Q2921" i="16"/>
  <c r="R2921" i="16" s="1"/>
  <c r="N2921" i="16" s="1"/>
  <c r="P2921" i="16"/>
  <c r="Q3187" i="16"/>
  <c r="R3187" i="16" s="1"/>
  <c r="N3187" i="16" s="1"/>
  <c r="P3187" i="16"/>
  <c r="Q3129" i="16"/>
  <c r="R3129" i="16" s="1"/>
  <c r="N3129" i="16" s="1"/>
  <c r="P3129" i="16"/>
  <c r="P3045" i="16"/>
  <c r="Q3045" i="16"/>
  <c r="R3045" i="16" s="1"/>
  <c r="N3045" i="16" s="1"/>
  <c r="Q2974" i="16"/>
  <c r="R2974" i="16" s="1"/>
  <c r="N2974" i="16" s="1"/>
  <c r="P2974" i="16"/>
  <c r="P2928" i="16"/>
  <c r="Q2928" i="16"/>
  <c r="R2928" i="16" s="1"/>
  <c r="N2928" i="16" s="1"/>
  <c r="Q2868" i="16"/>
  <c r="R2868" i="16" s="1"/>
  <c r="N2868" i="16" s="1"/>
  <c r="P2868" i="16"/>
  <c r="Q1500" i="16"/>
  <c r="R1500" i="16" s="1"/>
  <c r="N1500" i="16" s="1"/>
  <c r="P1500" i="16"/>
  <c r="P3217" i="16"/>
  <c r="Q3217" i="16"/>
  <c r="R3217" i="16" s="1"/>
  <c r="N3217" i="16" s="1"/>
  <c r="Q3182" i="16"/>
  <c r="R3182" i="16" s="1"/>
  <c r="N3182" i="16" s="1"/>
  <c r="P3182" i="16"/>
  <c r="P3099" i="16"/>
  <c r="Q3099" i="16"/>
  <c r="R3099" i="16" s="1"/>
  <c r="N3099" i="16" s="1"/>
  <c r="Q3027" i="16"/>
  <c r="R3027" i="16" s="1"/>
  <c r="N3027" i="16" s="1"/>
  <c r="P3027" i="16"/>
  <c r="P2669" i="16"/>
  <c r="Q2669" i="16"/>
  <c r="R2669" i="16" s="1"/>
  <c r="N2669" i="16" s="1"/>
  <c r="Q2646" i="16"/>
  <c r="R2646" i="16" s="1"/>
  <c r="N2646" i="16" s="1"/>
  <c r="P2646" i="16"/>
  <c r="P2912" i="16"/>
  <c r="Q2912" i="16"/>
  <c r="R2912" i="16" s="1"/>
  <c r="N2912" i="16" s="1"/>
  <c r="Q2852" i="16"/>
  <c r="R2852" i="16" s="1"/>
  <c r="N2852" i="16" s="1"/>
  <c r="P2852" i="16"/>
  <c r="P2769" i="16"/>
  <c r="Q2769" i="16"/>
  <c r="R2769" i="16" s="1"/>
  <c r="N2769" i="16" s="1"/>
  <c r="Q2686" i="16"/>
  <c r="R2686" i="16" s="1"/>
  <c r="N2686" i="16" s="1"/>
  <c r="P2686" i="16"/>
  <c r="Q2652" i="16"/>
  <c r="R2652" i="16" s="1"/>
  <c r="N2652" i="16" s="1"/>
  <c r="P2652" i="16"/>
  <c r="Q2580" i="16"/>
  <c r="R2580" i="16" s="1"/>
  <c r="N2580" i="16" s="1"/>
  <c r="P2580" i="16"/>
  <c r="P1656" i="16"/>
  <c r="Q1656" i="16"/>
  <c r="R1656" i="16" s="1"/>
  <c r="N1656" i="16" s="1"/>
  <c r="P3372" i="16"/>
  <c r="Q3372" i="16"/>
  <c r="R3372" i="16" s="1"/>
  <c r="N3372" i="16" s="1"/>
  <c r="Q3338" i="16"/>
  <c r="R3338" i="16" s="1"/>
  <c r="N3338" i="16" s="1"/>
  <c r="P3338" i="16"/>
  <c r="Q3255" i="16"/>
  <c r="R3255" i="16" s="1"/>
  <c r="N3255" i="16" s="1"/>
  <c r="P3255" i="16"/>
  <c r="Q3183" i="16"/>
  <c r="R3183" i="16" s="1"/>
  <c r="N3183" i="16" s="1"/>
  <c r="P3183" i="16"/>
  <c r="P2825" i="16"/>
  <c r="Q2825" i="16"/>
  <c r="R2825" i="16" s="1"/>
  <c r="N2825" i="16" s="1"/>
  <c r="Q2802" i="16"/>
  <c r="R2802" i="16" s="1"/>
  <c r="N2802" i="16" s="1"/>
  <c r="P2802" i="16"/>
  <c r="Q3066" i="16"/>
  <c r="R3066" i="16" s="1"/>
  <c r="N3066" i="16" s="1"/>
  <c r="P3066" i="16"/>
  <c r="Q3007" i="16"/>
  <c r="R3007" i="16" s="1"/>
  <c r="N3007" i="16" s="1"/>
  <c r="P3007" i="16"/>
  <c r="Q2924" i="16"/>
  <c r="R2924" i="16" s="1"/>
  <c r="N2924" i="16" s="1"/>
  <c r="P2924" i="16"/>
  <c r="P2855" i="16"/>
  <c r="Q2855" i="16"/>
  <c r="R2855" i="16" s="1"/>
  <c r="N2855" i="16" s="1"/>
  <c r="Q2807" i="16"/>
  <c r="R2807" i="16" s="1"/>
  <c r="N2807" i="16" s="1"/>
  <c r="P2807" i="16"/>
  <c r="Q2748" i="16"/>
  <c r="R2748" i="16" s="1"/>
  <c r="N2748" i="16" s="1"/>
  <c r="P2748" i="16"/>
  <c r="Q1236" i="16"/>
  <c r="R1236" i="16" s="1"/>
  <c r="N1236" i="16" s="1"/>
  <c r="P1236" i="16"/>
  <c r="Q2953" i="16"/>
  <c r="R2953" i="16" s="1"/>
  <c r="N2953" i="16" s="1"/>
  <c r="P2953" i="16"/>
  <c r="Q2918" i="16"/>
  <c r="R2918" i="16" s="1"/>
  <c r="N2918" i="16" s="1"/>
  <c r="P2918" i="16"/>
  <c r="P2835" i="16"/>
  <c r="Q2835" i="16"/>
  <c r="R2835" i="16" s="1"/>
  <c r="N2835" i="16" s="1"/>
  <c r="Q2764" i="16"/>
  <c r="R2764" i="16" s="1"/>
  <c r="N2764" i="16" s="1"/>
  <c r="P2764" i="16"/>
  <c r="P2404" i="16"/>
  <c r="Q2404" i="16"/>
  <c r="R2404" i="16" s="1"/>
  <c r="N2404" i="16" s="1"/>
  <c r="P2370" i="16"/>
  <c r="Q2370" i="16"/>
  <c r="R2370" i="16" s="1"/>
  <c r="N2370" i="16" s="1"/>
  <c r="Q2647" i="16"/>
  <c r="R2647" i="16" s="1"/>
  <c r="N2647" i="16" s="1"/>
  <c r="P2647" i="16"/>
  <c r="Q2588" i="16"/>
  <c r="R2588" i="16" s="1"/>
  <c r="N2588" i="16" s="1"/>
  <c r="P2588" i="16"/>
  <c r="P2505" i="16"/>
  <c r="Q2505" i="16"/>
  <c r="R2505" i="16" s="1"/>
  <c r="N2505" i="16" s="1"/>
  <c r="Q2422" i="16"/>
  <c r="R2422" i="16" s="1"/>
  <c r="N2422" i="16" s="1"/>
  <c r="P2422" i="16"/>
  <c r="Q2387" i="16"/>
  <c r="R2387" i="16" s="1"/>
  <c r="N2387" i="16" s="1"/>
  <c r="P2387" i="16"/>
  <c r="Q2316" i="16"/>
  <c r="R2316" i="16" s="1"/>
  <c r="N2316" i="16" s="1"/>
  <c r="P2316" i="16"/>
  <c r="Q152" i="16"/>
  <c r="R152" i="16" s="1"/>
  <c r="N152" i="16" s="1"/>
  <c r="P152" i="16"/>
  <c r="Q114" i="16"/>
  <c r="R114" i="16" s="1"/>
  <c r="N114" i="16" s="1"/>
  <c r="P114" i="16"/>
  <c r="Q593" i="16"/>
  <c r="R593" i="16" s="1"/>
  <c r="N593" i="16" s="1"/>
  <c r="P593" i="16"/>
  <c r="Q352" i="16"/>
  <c r="R352" i="16" s="1"/>
  <c r="N352" i="16" s="1"/>
  <c r="P352" i="16"/>
  <c r="Q1958" i="16"/>
  <c r="R1958" i="16" s="1"/>
  <c r="N1958" i="16" s="1"/>
  <c r="P1958" i="16"/>
  <c r="Q1160" i="16"/>
  <c r="R1160" i="16" s="1"/>
  <c r="N1160" i="16" s="1"/>
  <c r="P1160" i="16"/>
  <c r="Q1847" i="16"/>
  <c r="R1847" i="16" s="1"/>
  <c r="N1847" i="16" s="1"/>
  <c r="P1847" i="16"/>
  <c r="Q243" i="16"/>
  <c r="R243" i="16" s="1"/>
  <c r="N243" i="16" s="1"/>
  <c r="P243" i="16"/>
  <c r="Q940" i="16"/>
  <c r="R940" i="16" s="1"/>
  <c r="N940" i="16" s="1"/>
  <c r="P940" i="16"/>
  <c r="Q50" i="16"/>
  <c r="R50" i="16" s="1"/>
  <c r="N50" i="16" s="1"/>
  <c r="P50" i="16"/>
  <c r="Q764" i="16"/>
  <c r="R764" i="16" s="1"/>
  <c r="N764" i="16" s="1"/>
  <c r="P764" i="16"/>
  <c r="P430" i="16"/>
  <c r="Q430" i="16"/>
  <c r="R430" i="16" s="1"/>
  <c r="N430" i="16" s="1"/>
  <c r="Q131" i="16"/>
  <c r="R131" i="16" s="1"/>
  <c r="N131" i="16" s="1"/>
  <c r="P131" i="16"/>
  <c r="Q1789" i="16"/>
  <c r="R1789" i="16" s="1"/>
  <c r="N1789" i="16" s="1"/>
  <c r="P1789" i="16"/>
  <c r="P1526" i="16"/>
  <c r="Q1526" i="16"/>
  <c r="R1526" i="16" s="1"/>
  <c r="N1526" i="16" s="1"/>
  <c r="P990" i="16"/>
  <c r="Q990" i="16"/>
  <c r="R990" i="16" s="1"/>
  <c r="N990" i="16" s="1"/>
  <c r="Q1734" i="16"/>
  <c r="R1734" i="16" s="1"/>
  <c r="N1734" i="16" s="1"/>
  <c r="P1734" i="16"/>
  <c r="Q1747" i="16"/>
  <c r="R1747" i="16" s="1"/>
  <c r="N1747" i="16" s="1"/>
  <c r="P1747" i="16"/>
  <c r="P1522" i="16"/>
  <c r="Q1522" i="16"/>
  <c r="R1522" i="16" s="1"/>
  <c r="N1522" i="16" s="1"/>
  <c r="Q529" i="16"/>
  <c r="R529" i="16" s="1"/>
  <c r="N529" i="16" s="1"/>
  <c r="P529" i="16"/>
  <c r="Q256" i="16"/>
  <c r="R256" i="16" s="1"/>
  <c r="N256" i="16" s="1"/>
  <c r="P256" i="16"/>
  <c r="Q952" i="16"/>
  <c r="R952" i="16" s="1"/>
  <c r="N952" i="16" s="1"/>
  <c r="P952" i="16"/>
  <c r="P67" i="16"/>
  <c r="Q67" i="16"/>
  <c r="R67" i="16" s="1"/>
  <c r="N67" i="16" s="1"/>
  <c r="Q775" i="16"/>
  <c r="R775" i="16" s="1"/>
  <c r="N775" i="16" s="1"/>
  <c r="P775" i="16"/>
  <c r="P442" i="16"/>
  <c r="Q442" i="16"/>
  <c r="R442" i="16" s="1"/>
  <c r="N442" i="16" s="1"/>
  <c r="Q145" i="16"/>
  <c r="R145" i="16" s="1"/>
  <c r="N145" i="16" s="1"/>
  <c r="P145" i="16"/>
  <c r="Q1802" i="16"/>
  <c r="R1802" i="16" s="1"/>
  <c r="N1802" i="16" s="1"/>
  <c r="P1802" i="16"/>
  <c r="Q1540" i="16"/>
  <c r="R1540" i="16" s="1"/>
  <c r="N1540" i="16" s="1"/>
  <c r="P1540" i="16"/>
  <c r="Q1000" i="16"/>
  <c r="R1000" i="16" s="1"/>
  <c r="N1000" i="16" s="1"/>
  <c r="P1000" i="16"/>
  <c r="Q1746" i="16"/>
  <c r="R1746" i="16" s="1"/>
  <c r="N1746" i="16" s="1"/>
  <c r="P1746" i="16"/>
  <c r="Q1761" i="16"/>
  <c r="R1761" i="16" s="1"/>
  <c r="N1761" i="16" s="1"/>
  <c r="P1761" i="16"/>
  <c r="P1546" i="16"/>
  <c r="Q1546" i="16"/>
  <c r="R1546" i="16" s="1"/>
  <c r="N1546" i="16" s="1"/>
  <c r="P397" i="16"/>
  <c r="Q397" i="16"/>
  <c r="R397" i="16" s="1"/>
  <c r="N397" i="16" s="1"/>
  <c r="Q124" i="16"/>
  <c r="R124" i="16" s="1"/>
  <c r="N124" i="16" s="1"/>
  <c r="P124" i="16"/>
  <c r="P820" i="16"/>
  <c r="Q820" i="16"/>
  <c r="R820" i="16" s="1"/>
  <c r="N820" i="16" s="1"/>
  <c r="P726" i="16"/>
  <c r="Q726" i="16"/>
  <c r="R726" i="16" s="1"/>
  <c r="N726" i="16" s="1"/>
  <c r="Q644" i="16"/>
  <c r="R644" i="16" s="1"/>
  <c r="N644" i="16" s="1"/>
  <c r="P644" i="16"/>
  <c r="P310" i="16"/>
  <c r="Q310" i="16"/>
  <c r="R310" i="16" s="1"/>
  <c r="N310" i="16" s="1"/>
  <c r="Q1043" i="16"/>
  <c r="R1043" i="16" s="1"/>
  <c r="N1043" i="16" s="1"/>
  <c r="P1043" i="16"/>
  <c r="Q1669" i="16"/>
  <c r="R1669" i="16" s="1"/>
  <c r="N1669" i="16" s="1"/>
  <c r="P1669" i="16"/>
  <c r="Q1407" i="16"/>
  <c r="R1407" i="16" s="1"/>
  <c r="N1407" i="16" s="1"/>
  <c r="P1407" i="16"/>
  <c r="P870" i="16"/>
  <c r="Q870" i="16"/>
  <c r="R870" i="16" s="1"/>
  <c r="N870" i="16" s="1"/>
  <c r="P1614" i="16"/>
  <c r="Q1614" i="16"/>
  <c r="R1614" i="16" s="1"/>
  <c r="N1614" i="16" s="1"/>
  <c r="Q1629" i="16"/>
  <c r="R1629" i="16" s="1"/>
  <c r="N1629" i="16" s="1"/>
  <c r="P1629" i="16"/>
  <c r="P1402" i="16"/>
  <c r="Q1402" i="16"/>
  <c r="R1402" i="16" s="1"/>
  <c r="N1402" i="16" s="1"/>
  <c r="P842" i="16"/>
  <c r="Q842" i="16"/>
  <c r="R842" i="16" s="1"/>
  <c r="N842" i="16" s="1"/>
  <c r="Q578" i="16"/>
  <c r="R578" i="16" s="1"/>
  <c r="N578" i="16" s="1"/>
  <c r="P578" i="16"/>
  <c r="P222" i="16"/>
  <c r="Q222" i="16"/>
  <c r="R222" i="16" s="1"/>
  <c r="N222" i="16" s="1"/>
  <c r="P380" i="16"/>
  <c r="Q380" i="16"/>
  <c r="R380" i="16" s="1"/>
  <c r="N380" i="16" s="1"/>
  <c r="Q69" i="16"/>
  <c r="R69" i="16" s="1"/>
  <c r="N69" i="16" s="1"/>
  <c r="P69" i="16"/>
  <c r="P754" i="16"/>
  <c r="Q754" i="16"/>
  <c r="R754" i="16" s="1"/>
  <c r="N754" i="16" s="1"/>
  <c r="Q468" i="16"/>
  <c r="R468" i="16" s="1"/>
  <c r="N468" i="16" s="1"/>
  <c r="P468" i="16"/>
  <c r="Q1142" i="16"/>
  <c r="R1142" i="16" s="1"/>
  <c r="N1142" i="16" s="1"/>
  <c r="P1142" i="16"/>
  <c r="Q1850" i="16"/>
  <c r="R1850" i="16" s="1"/>
  <c r="N1850" i="16" s="1"/>
  <c r="P1850" i="16"/>
  <c r="Q1312" i="16"/>
  <c r="R1312" i="16" s="1"/>
  <c r="N1312" i="16" s="1"/>
  <c r="P1312" i="16"/>
  <c r="P1364" i="16"/>
  <c r="Q1364" i="16"/>
  <c r="R1364" i="16" s="1"/>
  <c r="N1364" i="16" s="1"/>
  <c r="P2071" i="16"/>
  <c r="Q2071" i="16"/>
  <c r="R2071" i="16" s="1"/>
  <c r="N2071" i="16" s="1"/>
  <c r="Q1882" i="16"/>
  <c r="R1882" i="16" s="1"/>
  <c r="N1882" i="16" s="1"/>
  <c r="P1882" i="16"/>
  <c r="Q709" i="16"/>
  <c r="R709" i="16" s="1"/>
  <c r="N709" i="16" s="1"/>
  <c r="P709" i="16"/>
  <c r="Q447" i="16"/>
  <c r="R447" i="16" s="1"/>
  <c r="N447" i="16" s="1"/>
  <c r="P447" i="16"/>
  <c r="Q88" i="16"/>
  <c r="R88" i="16" s="1"/>
  <c r="N88" i="16" s="1"/>
  <c r="P88" i="16"/>
  <c r="Q247" i="16"/>
  <c r="R247" i="16" s="1"/>
  <c r="N247" i="16" s="1"/>
  <c r="P247" i="16"/>
  <c r="Q957" i="16"/>
  <c r="R957" i="16" s="1"/>
  <c r="N957" i="16" s="1"/>
  <c r="P957" i="16"/>
  <c r="P622" i="16"/>
  <c r="Q622" i="16"/>
  <c r="R622" i="16" s="1"/>
  <c r="N622" i="16" s="1"/>
  <c r="Q336" i="16"/>
  <c r="R336" i="16" s="1"/>
  <c r="N336" i="16" s="1"/>
  <c r="P336" i="16"/>
  <c r="Q2006" i="16"/>
  <c r="R2006" i="16" s="1"/>
  <c r="N2006" i="16" s="1"/>
  <c r="P2006" i="16"/>
  <c r="Q1719" i="16"/>
  <c r="R1719" i="16" s="1"/>
  <c r="N1719" i="16" s="1"/>
  <c r="P1719" i="16"/>
  <c r="P1182" i="16"/>
  <c r="Q1182" i="16"/>
  <c r="R1182" i="16" s="1"/>
  <c r="N1182" i="16" s="1"/>
  <c r="Q1219" i="16"/>
  <c r="R1219" i="16" s="1"/>
  <c r="N1219" i="16" s="1"/>
  <c r="P1219" i="16"/>
  <c r="P1940" i="16"/>
  <c r="Q1940" i="16"/>
  <c r="R1940" i="16" s="1"/>
  <c r="N1940" i="16" s="1"/>
  <c r="Q1737" i="16"/>
  <c r="R1737" i="16" s="1"/>
  <c r="N1737" i="16" s="1"/>
  <c r="P1737" i="16"/>
  <c r="P914" i="16"/>
  <c r="Q914" i="16"/>
  <c r="R914" i="16" s="1"/>
  <c r="N914" i="16" s="1"/>
  <c r="Q568" i="16"/>
  <c r="R568" i="16" s="1"/>
  <c r="N568" i="16" s="1"/>
  <c r="P568" i="16"/>
  <c r="Q473" i="16"/>
  <c r="R473" i="16" s="1"/>
  <c r="N473" i="16" s="1"/>
  <c r="P473" i="16"/>
  <c r="Q392" i="16"/>
  <c r="R392" i="16" s="1"/>
  <c r="N392" i="16" s="1"/>
  <c r="P392" i="16"/>
  <c r="P59" i="16"/>
  <c r="Q59" i="16"/>
  <c r="R59" i="16" s="1"/>
  <c r="N59" i="16" s="1"/>
  <c r="P790" i="16"/>
  <c r="Q790" i="16"/>
  <c r="R790" i="16" s="1"/>
  <c r="N790" i="16" s="1"/>
  <c r="Q1417" i="16"/>
  <c r="R1417" i="16" s="1"/>
  <c r="N1417" i="16" s="1"/>
  <c r="P1417" i="16"/>
  <c r="P1156" i="16"/>
  <c r="Q1156" i="16"/>
  <c r="R1156" i="16" s="1"/>
  <c r="N1156" i="16" s="1"/>
  <c r="Q1875" i="16"/>
  <c r="R1875" i="16" s="1"/>
  <c r="N1875" i="16" s="1"/>
  <c r="P1875" i="16"/>
  <c r="P1362" i="16"/>
  <c r="Q1362" i="16"/>
  <c r="R1362" i="16" s="1"/>
  <c r="N1362" i="16" s="1"/>
  <c r="Q1376" i="16"/>
  <c r="R1376" i="16" s="1"/>
  <c r="N1376" i="16" s="1"/>
  <c r="P1376" i="16"/>
  <c r="P1126" i="16"/>
  <c r="Q1126" i="16"/>
  <c r="R1126" i="16" s="1"/>
  <c r="N1126" i="16" s="1"/>
  <c r="Q1199" i="16"/>
  <c r="R1199" i="16" s="1"/>
  <c r="N1199" i="16" s="1"/>
  <c r="P1199" i="16"/>
  <c r="Q926" i="16"/>
  <c r="R926" i="16" s="1"/>
  <c r="N926" i="16" s="1"/>
  <c r="P926" i="16"/>
  <c r="Q581" i="16"/>
  <c r="R581" i="16" s="1"/>
  <c r="N581" i="16" s="1"/>
  <c r="P581" i="16"/>
  <c r="Q485" i="16"/>
  <c r="R485" i="16" s="1"/>
  <c r="N485" i="16" s="1"/>
  <c r="P485" i="16"/>
  <c r="Q404" i="16"/>
  <c r="R404" i="16" s="1"/>
  <c r="N404" i="16" s="1"/>
  <c r="P404" i="16"/>
  <c r="Q70" i="16"/>
  <c r="R70" i="16" s="1"/>
  <c r="N70" i="16" s="1"/>
  <c r="P70" i="16"/>
  <c r="Q803" i="16"/>
  <c r="R803" i="16" s="1"/>
  <c r="N803" i="16" s="1"/>
  <c r="P803" i="16"/>
  <c r="Q1429" i="16"/>
  <c r="R1429" i="16" s="1"/>
  <c r="N1429" i="16" s="1"/>
  <c r="P1429" i="16"/>
  <c r="Q1167" i="16"/>
  <c r="R1167" i="16" s="1"/>
  <c r="N1167" i="16" s="1"/>
  <c r="P1167" i="16"/>
  <c r="P1888" i="16"/>
  <c r="Q1888" i="16"/>
  <c r="R1888" i="16" s="1"/>
  <c r="N1888" i="16" s="1"/>
  <c r="Q1373" i="16"/>
  <c r="R1373" i="16" s="1"/>
  <c r="N1373" i="16" s="1"/>
  <c r="P1373" i="16"/>
  <c r="Q1388" i="16"/>
  <c r="R1388" i="16" s="1"/>
  <c r="N1388" i="16" s="1"/>
  <c r="P1388" i="16"/>
  <c r="Q1137" i="16"/>
  <c r="R1137" i="16" s="1"/>
  <c r="N1137" i="16" s="1"/>
  <c r="P1137" i="16"/>
  <c r="Q1223" i="16"/>
  <c r="R1223" i="16" s="1"/>
  <c r="N1223" i="16" s="1"/>
  <c r="P1223" i="16"/>
  <c r="P794" i="16"/>
  <c r="Q794" i="16"/>
  <c r="R794" i="16" s="1"/>
  <c r="N794" i="16" s="1"/>
  <c r="Q448" i="16"/>
  <c r="R448" i="16" s="1"/>
  <c r="N448" i="16" s="1"/>
  <c r="P448" i="16"/>
  <c r="P354" i="16"/>
  <c r="Q354" i="16"/>
  <c r="R354" i="16" s="1"/>
  <c r="N354" i="16" s="1"/>
  <c r="Q259" i="16"/>
  <c r="R259" i="16" s="1"/>
  <c r="N259" i="16" s="1"/>
  <c r="P259" i="16"/>
  <c r="Q981" i="16"/>
  <c r="R981" i="16" s="1"/>
  <c r="N981" i="16" s="1"/>
  <c r="P981" i="16"/>
  <c r="Q671" i="16"/>
  <c r="R671" i="16" s="1"/>
  <c r="N671" i="16" s="1"/>
  <c r="P671" i="16"/>
  <c r="Q1297" i="16"/>
  <c r="R1297" i="16" s="1"/>
  <c r="N1297" i="16" s="1"/>
  <c r="P1297" i="16"/>
  <c r="Q2053" i="16"/>
  <c r="R2053" i="16" s="1"/>
  <c r="N2053" i="16" s="1"/>
  <c r="P2053" i="16"/>
  <c r="P1757" i="16"/>
  <c r="Q1757" i="16"/>
  <c r="R1757" i="16" s="1"/>
  <c r="N1757" i="16" s="1"/>
  <c r="P1242" i="16"/>
  <c r="Q1242" i="16"/>
  <c r="R1242" i="16" s="1"/>
  <c r="N1242" i="16" s="1"/>
  <c r="Q1256" i="16"/>
  <c r="R1256" i="16" s="1"/>
  <c r="N1256" i="16" s="1"/>
  <c r="P1256" i="16"/>
  <c r="Q1990" i="16"/>
  <c r="R1990" i="16" s="1"/>
  <c r="N1990" i="16" s="1"/>
  <c r="P1990" i="16"/>
  <c r="P1991" i="16"/>
  <c r="Q1991" i="16"/>
  <c r="R1991" i="16" s="1"/>
  <c r="N1991" i="16" s="1"/>
  <c r="P662" i="16"/>
  <c r="Q662" i="16"/>
  <c r="R662" i="16" s="1"/>
  <c r="N662" i="16" s="1"/>
  <c r="P315" i="16"/>
  <c r="Q315" i="16"/>
  <c r="R315" i="16" s="1"/>
  <c r="N315" i="16" s="1"/>
  <c r="Q221" i="16"/>
  <c r="R221" i="16" s="1"/>
  <c r="N221" i="16" s="1"/>
  <c r="P221" i="16"/>
  <c r="Q127" i="16"/>
  <c r="R127" i="16" s="1"/>
  <c r="N127" i="16" s="1"/>
  <c r="P127" i="16"/>
  <c r="P850" i="16"/>
  <c r="Q850" i="16"/>
  <c r="R850" i="16" s="1"/>
  <c r="N850" i="16" s="1"/>
  <c r="Q528" i="16"/>
  <c r="R528" i="16" s="1"/>
  <c r="N528" i="16" s="1"/>
  <c r="P528" i="16"/>
  <c r="P1166" i="16"/>
  <c r="Q1166" i="16"/>
  <c r="R1166" i="16" s="1"/>
  <c r="N1166" i="16" s="1"/>
  <c r="Q1921" i="16"/>
  <c r="R1921" i="16" s="1"/>
  <c r="N1921" i="16" s="1"/>
  <c r="P1921" i="16"/>
  <c r="P1624" i="16"/>
  <c r="Q1624" i="16"/>
  <c r="R1624" i="16" s="1"/>
  <c r="N1624" i="16" s="1"/>
  <c r="P1111" i="16"/>
  <c r="Q1111" i="16"/>
  <c r="R1111" i="16" s="1"/>
  <c r="N1111" i="16" s="1"/>
  <c r="Q1124" i="16"/>
  <c r="R1124" i="16" s="1"/>
  <c r="N1124" i="16" s="1"/>
  <c r="P1124" i="16"/>
  <c r="Q1857" i="16"/>
  <c r="R1857" i="16" s="1"/>
  <c r="N1857" i="16" s="1"/>
  <c r="P1857" i="16"/>
  <c r="Q1787" i="16"/>
  <c r="R1787" i="16" s="1"/>
  <c r="N1787" i="16" s="1"/>
  <c r="P1787" i="16"/>
  <c r="P386" i="16"/>
  <c r="Q386" i="16"/>
  <c r="R386" i="16" s="1"/>
  <c r="N386" i="16" s="1"/>
  <c r="P1083" i="16"/>
  <c r="Q1083" i="16"/>
  <c r="R1083" i="16" s="1"/>
  <c r="N1083" i="16" s="1"/>
  <c r="Q725" i="16"/>
  <c r="R725" i="16" s="1"/>
  <c r="N725" i="16" s="1"/>
  <c r="P725" i="16"/>
  <c r="P882" i="16"/>
  <c r="Q882" i="16"/>
  <c r="R882" i="16" s="1"/>
  <c r="N882" i="16" s="1"/>
  <c r="Q573" i="16"/>
  <c r="R573" i="16" s="1"/>
  <c r="N573" i="16" s="1"/>
  <c r="P573" i="16"/>
  <c r="Q251" i="16"/>
  <c r="R251" i="16" s="1"/>
  <c r="N251" i="16" s="1"/>
  <c r="P251" i="16"/>
  <c r="Q972" i="16"/>
  <c r="R972" i="16" s="1"/>
  <c r="N972" i="16" s="1"/>
  <c r="P972" i="16"/>
  <c r="P1645" i="16"/>
  <c r="Q1645" i="16"/>
  <c r="R1645" i="16" s="1"/>
  <c r="N1645" i="16" s="1"/>
  <c r="Q1348" i="16"/>
  <c r="R1348" i="16" s="1"/>
  <c r="N1348" i="16" s="1"/>
  <c r="P1348" i="16"/>
  <c r="Q833" i="16"/>
  <c r="R833" i="16" s="1"/>
  <c r="N833" i="16" s="1"/>
  <c r="P833" i="16"/>
  <c r="Q1879" i="16"/>
  <c r="R1879" i="16" s="1"/>
  <c r="N1879" i="16" s="1"/>
  <c r="P1879" i="16"/>
  <c r="P1580" i="16"/>
  <c r="Q1580" i="16"/>
  <c r="R1580" i="16" s="1"/>
  <c r="N1580" i="16" s="1"/>
  <c r="Q1451" i="16"/>
  <c r="R1451" i="16" s="1"/>
  <c r="N1451" i="16" s="1"/>
  <c r="P1451" i="16"/>
  <c r="Q1115" i="16"/>
  <c r="R1115" i="16" s="1"/>
  <c r="N1115" i="16" s="1"/>
  <c r="P1115" i="16"/>
  <c r="P1824" i="16"/>
  <c r="Q1824" i="16"/>
  <c r="R1824" i="16" s="1"/>
  <c r="N1824" i="16" s="1"/>
  <c r="Q3541" i="16"/>
  <c r="R3541" i="16" s="1"/>
  <c r="N3541" i="16" s="1"/>
  <c r="P3541" i="16"/>
  <c r="P3506" i="16"/>
  <c r="Q3506" i="16"/>
  <c r="R3506" i="16" s="1"/>
  <c r="N3506" i="16" s="1"/>
  <c r="Q3423" i="16"/>
  <c r="R3423" i="16" s="1"/>
  <c r="N3423" i="16" s="1"/>
  <c r="P3423" i="16"/>
  <c r="P3352" i="16"/>
  <c r="Q3352" i="16"/>
  <c r="R3352" i="16" s="1"/>
  <c r="N3352" i="16" s="1"/>
  <c r="Q2993" i="16"/>
  <c r="R2993" i="16" s="1"/>
  <c r="N2993" i="16" s="1"/>
  <c r="P2993" i="16"/>
  <c r="Q2971" i="16"/>
  <c r="R2971" i="16" s="1"/>
  <c r="N2971" i="16" s="1"/>
  <c r="P2971" i="16"/>
  <c r="P3234" i="16"/>
  <c r="Q3234" i="16"/>
  <c r="R3234" i="16" s="1"/>
  <c r="N3234" i="16" s="1"/>
  <c r="P3176" i="16"/>
  <c r="Q3176" i="16"/>
  <c r="R3176" i="16" s="1"/>
  <c r="N3176" i="16" s="1"/>
  <c r="Q3094" i="16"/>
  <c r="R3094" i="16" s="1"/>
  <c r="N3094" i="16" s="1"/>
  <c r="P3094" i="16"/>
  <c r="P3022" i="16"/>
  <c r="Q3022" i="16"/>
  <c r="R3022" i="16" s="1"/>
  <c r="N3022" i="16" s="1"/>
  <c r="P2976" i="16"/>
  <c r="Q2976" i="16"/>
  <c r="R2976" i="16" s="1"/>
  <c r="N2976" i="16" s="1"/>
  <c r="P2916" i="16"/>
  <c r="Q2916" i="16"/>
  <c r="R2916" i="16" s="1"/>
  <c r="N2916" i="16" s="1"/>
  <c r="Q1835" i="16"/>
  <c r="R1835" i="16" s="1"/>
  <c r="N1835" i="16" s="1"/>
  <c r="P1835" i="16"/>
  <c r="Q3553" i="16"/>
  <c r="R3553" i="16" s="1"/>
  <c r="N3553" i="16" s="1"/>
  <c r="P3553" i="16"/>
  <c r="Q3518" i="16"/>
  <c r="R3518" i="16" s="1"/>
  <c r="N3518" i="16" s="1"/>
  <c r="P3518" i="16"/>
  <c r="Q3435" i="16"/>
  <c r="R3435" i="16" s="1"/>
  <c r="N3435" i="16" s="1"/>
  <c r="P3435" i="16"/>
  <c r="P3364" i="16"/>
  <c r="Q3364" i="16"/>
  <c r="R3364" i="16" s="1"/>
  <c r="N3364" i="16" s="1"/>
  <c r="P3004" i="16"/>
  <c r="Q3004" i="16"/>
  <c r="R3004" i="16" s="1"/>
  <c r="N3004" i="16" s="1"/>
  <c r="Q2982" i="16"/>
  <c r="R2982" i="16" s="1"/>
  <c r="N2982" i="16" s="1"/>
  <c r="P2982" i="16"/>
  <c r="Q3247" i="16"/>
  <c r="R3247" i="16" s="1"/>
  <c r="N3247" i="16" s="1"/>
  <c r="P3247" i="16"/>
  <c r="Q3188" i="16"/>
  <c r="R3188" i="16" s="1"/>
  <c r="N3188" i="16" s="1"/>
  <c r="P3188" i="16"/>
  <c r="Q3105" i="16"/>
  <c r="R3105" i="16" s="1"/>
  <c r="N3105" i="16" s="1"/>
  <c r="P3105" i="16"/>
  <c r="Q3034" i="16"/>
  <c r="R3034" i="16" s="1"/>
  <c r="N3034" i="16" s="1"/>
  <c r="P3034" i="16"/>
  <c r="Q2986" i="16"/>
  <c r="R2986" i="16" s="1"/>
  <c r="N2986" i="16" s="1"/>
  <c r="P2986" i="16"/>
  <c r="Q2927" i="16"/>
  <c r="R2927" i="16" s="1"/>
  <c r="N2927" i="16" s="1"/>
  <c r="P2927" i="16"/>
  <c r="Q2257" i="16"/>
  <c r="R2257" i="16" s="1"/>
  <c r="N2257" i="16" s="1"/>
  <c r="P2257" i="16"/>
  <c r="Q2198" i="16"/>
  <c r="R2198" i="16" s="1"/>
  <c r="N2198" i="16" s="1"/>
  <c r="P2198" i="16"/>
  <c r="Q2152" i="16"/>
  <c r="R2152" i="16" s="1"/>
  <c r="N2152" i="16" s="1"/>
  <c r="P2152" i="16"/>
  <c r="Q3594" i="16"/>
  <c r="R3594" i="16" s="1"/>
  <c r="N3594" i="16" s="1"/>
  <c r="P3594" i="16"/>
  <c r="P3808" i="16"/>
  <c r="Q3808" i="16"/>
  <c r="R3808" i="16" s="1"/>
  <c r="N3808" i="16" s="1"/>
  <c r="Q3449" i="16"/>
  <c r="R3449" i="16" s="1"/>
  <c r="N3449" i="16" s="1"/>
  <c r="P3449" i="16"/>
  <c r="Q3450" i="16"/>
  <c r="R3450" i="16" s="1"/>
  <c r="N3450" i="16" s="1"/>
  <c r="P3450" i="16"/>
  <c r="Q3691" i="16"/>
  <c r="R3691" i="16" s="1"/>
  <c r="N3691" i="16" s="1"/>
  <c r="P3691" i="16"/>
  <c r="Q3644" i="16"/>
  <c r="R3644" i="16" s="1"/>
  <c r="N3644" i="16" s="1"/>
  <c r="P3644" i="16"/>
  <c r="P3549" i="16"/>
  <c r="Q3549" i="16"/>
  <c r="R3549" i="16" s="1"/>
  <c r="N3549" i="16" s="1"/>
  <c r="Q3478" i="16"/>
  <c r="R3478" i="16" s="1"/>
  <c r="N3478" i="16" s="1"/>
  <c r="P3478" i="16"/>
  <c r="P3432" i="16"/>
  <c r="Q3432" i="16"/>
  <c r="R3432" i="16" s="1"/>
  <c r="N3432" i="16" s="1"/>
  <c r="P3373" i="16"/>
  <c r="Q3373" i="16"/>
  <c r="R3373" i="16" s="1"/>
  <c r="N3373" i="16" s="1"/>
  <c r="Q2269" i="16"/>
  <c r="R2269" i="16" s="1"/>
  <c r="N2269" i="16" s="1"/>
  <c r="P2269" i="16"/>
  <c r="Q2210" i="16"/>
  <c r="R2210" i="16" s="1"/>
  <c r="N2210" i="16" s="1"/>
  <c r="P2210" i="16"/>
  <c r="Q2163" i="16"/>
  <c r="R2163" i="16" s="1"/>
  <c r="N2163" i="16" s="1"/>
  <c r="P2163" i="16"/>
  <c r="Q3749" i="16"/>
  <c r="R3749" i="16" s="1"/>
  <c r="N3749" i="16" s="1"/>
  <c r="P3749" i="16"/>
  <c r="Q3819" i="16"/>
  <c r="R3819" i="16" s="1"/>
  <c r="N3819" i="16" s="1"/>
  <c r="P3819" i="16"/>
  <c r="Q3461" i="16"/>
  <c r="R3461" i="16" s="1"/>
  <c r="N3461" i="16" s="1"/>
  <c r="P3461" i="16"/>
  <c r="Q3463" i="16"/>
  <c r="R3463" i="16" s="1"/>
  <c r="N3463" i="16" s="1"/>
  <c r="P3463" i="16"/>
  <c r="Q3703" i="16"/>
  <c r="R3703" i="16" s="1"/>
  <c r="N3703" i="16" s="1"/>
  <c r="P3703" i="16"/>
  <c r="P3655" i="16"/>
  <c r="Q3655" i="16"/>
  <c r="R3655" i="16" s="1"/>
  <c r="N3655" i="16" s="1"/>
  <c r="Q3561" i="16"/>
  <c r="R3561" i="16" s="1"/>
  <c r="N3561" i="16" s="1"/>
  <c r="P3561" i="16"/>
  <c r="Q3490" i="16"/>
  <c r="R3490" i="16" s="1"/>
  <c r="N3490" i="16" s="1"/>
  <c r="P3490" i="16"/>
  <c r="P3443" i="16"/>
  <c r="Q3443" i="16"/>
  <c r="R3443" i="16" s="1"/>
  <c r="N3443" i="16" s="1"/>
  <c r="Q3383" i="16"/>
  <c r="R3383" i="16" s="1"/>
  <c r="N3383" i="16" s="1"/>
  <c r="P3383" i="16"/>
  <c r="P2581" i="16"/>
  <c r="Q2581" i="16"/>
  <c r="R2581" i="16" s="1"/>
  <c r="N2581" i="16" s="1"/>
  <c r="P2523" i="16"/>
  <c r="Q2523" i="16"/>
  <c r="R2523" i="16" s="1"/>
  <c r="N2523" i="16" s="1"/>
  <c r="P2463" i="16"/>
  <c r="Q2463" i="16"/>
  <c r="R2463" i="16" s="1"/>
  <c r="N2463" i="16" s="1"/>
  <c r="Q2392" i="16"/>
  <c r="R2392" i="16" s="1"/>
  <c r="N2392" i="16" s="1"/>
  <c r="P2392" i="16"/>
  <c r="Q2033" i="16"/>
  <c r="R2033" i="16" s="1"/>
  <c r="N2033" i="16" s="1"/>
  <c r="P2033" i="16"/>
  <c r="P1999" i="16"/>
  <c r="Q1999" i="16"/>
  <c r="R1999" i="16" s="1"/>
  <c r="N1999" i="16" s="1"/>
  <c r="Q2275" i="16"/>
  <c r="R2275" i="16" s="1"/>
  <c r="N2275" i="16" s="1"/>
  <c r="P2275" i="16"/>
  <c r="P2215" i="16"/>
  <c r="Q2215" i="16"/>
  <c r="R2215" i="16" s="1"/>
  <c r="N2215" i="16" s="1"/>
  <c r="Q2121" i="16"/>
  <c r="R2121" i="16" s="1"/>
  <c r="N2121" i="16" s="1"/>
  <c r="P2121" i="16"/>
  <c r="P3654" i="16"/>
  <c r="Q3654" i="16"/>
  <c r="R3654" i="16" s="1"/>
  <c r="N3654" i="16" s="1"/>
  <c r="P3791" i="16"/>
  <c r="Q3791" i="16"/>
  <c r="R3791" i="16" s="1"/>
  <c r="N3791" i="16" s="1"/>
  <c r="Q3742" i="16"/>
  <c r="R3742" i="16" s="1"/>
  <c r="N3742" i="16" s="1"/>
  <c r="P3742" i="16"/>
  <c r="Q3684" i="16"/>
  <c r="R3684" i="16" s="1"/>
  <c r="N3684" i="16" s="1"/>
  <c r="P3684" i="16"/>
  <c r="P2593" i="16"/>
  <c r="Q2593" i="16"/>
  <c r="R2593" i="16" s="1"/>
  <c r="N2593" i="16" s="1"/>
  <c r="Q2534" i="16"/>
  <c r="R2534" i="16" s="1"/>
  <c r="N2534" i="16" s="1"/>
  <c r="P2534" i="16"/>
  <c r="P2476" i="16"/>
  <c r="Q2476" i="16"/>
  <c r="R2476" i="16" s="1"/>
  <c r="N2476" i="16" s="1"/>
  <c r="P2405" i="16"/>
  <c r="Q2405" i="16"/>
  <c r="R2405" i="16" s="1"/>
  <c r="N2405" i="16" s="1"/>
  <c r="Q2046" i="16"/>
  <c r="R2046" i="16" s="1"/>
  <c r="N2046" i="16" s="1"/>
  <c r="P2046" i="16"/>
  <c r="Q2010" i="16"/>
  <c r="R2010" i="16" s="1"/>
  <c r="N2010" i="16" s="1"/>
  <c r="P2010" i="16"/>
  <c r="Q2287" i="16"/>
  <c r="R2287" i="16" s="1"/>
  <c r="N2287" i="16" s="1"/>
  <c r="P2287" i="16"/>
  <c r="Q2228" i="16"/>
  <c r="R2228" i="16" s="1"/>
  <c r="N2228" i="16" s="1"/>
  <c r="P2228" i="16"/>
  <c r="Q2134" i="16"/>
  <c r="R2134" i="16" s="1"/>
  <c r="N2134" i="16" s="1"/>
  <c r="P2134" i="16"/>
  <c r="P3761" i="16"/>
  <c r="Q3761" i="16"/>
  <c r="R3761" i="16" s="1"/>
  <c r="N3761" i="16" s="1"/>
  <c r="Q3803" i="16"/>
  <c r="R3803" i="16" s="1"/>
  <c r="N3803" i="16" s="1"/>
  <c r="P3803" i="16"/>
  <c r="Q3755" i="16"/>
  <c r="R3755" i="16" s="1"/>
  <c r="N3755" i="16" s="1"/>
  <c r="P3755" i="16"/>
  <c r="Q3696" i="16"/>
  <c r="R3696" i="16" s="1"/>
  <c r="N3696" i="16" s="1"/>
  <c r="P3696" i="16"/>
  <c r="P1752" i="16"/>
  <c r="Q1752" i="16"/>
  <c r="R1752" i="16" s="1"/>
  <c r="N1752" i="16" s="1"/>
  <c r="P3468" i="16"/>
  <c r="Q3468" i="16"/>
  <c r="R3468" i="16" s="1"/>
  <c r="N3468" i="16" s="1"/>
  <c r="P3434" i="16"/>
  <c r="Q3434" i="16"/>
  <c r="R3434" i="16" s="1"/>
  <c r="N3434" i="16" s="1"/>
  <c r="Q3350" i="16"/>
  <c r="R3350" i="16" s="1"/>
  <c r="N3350" i="16" s="1"/>
  <c r="P3350" i="16"/>
  <c r="Q3280" i="16"/>
  <c r="R3280" i="16" s="1"/>
  <c r="N3280" i="16" s="1"/>
  <c r="P3280" i="16"/>
  <c r="Q2922" i="16"/>
  <c r="R2922" i="16" s="1"/>
  <c r="N2922" i="16" s="1"/>
  <c r="P2922" i="16"/>
  <c r="Q2897" i="16"/>
  <c r="R2897" i="16" s="1"/>
  <c r="N2897" i="16" s="1"/>
  <c r="P2897" i="16"/>
  <c r="Q3163" i="16"/>
  <c r="R3163" i="16" s="1"/>
  <c r="N3163" i="16" s="1"/>
  <c r="P3163" i="16"/>
  <c r="P3104" i="16"/>
  <c r="Q3104" i="16"/>
  <c r="R3104" i="16" s="1"/>
  <c r="N3104" i="16" s="1"/>
  <c r="Q3021" i="16"/>
  <c r="R3021" i="16" s="1"/>
  <c r="N3021" i="16" s="1"/>
  <c r="P3021" i="16"/>
  <c r="Q2950" i="16"/>
  <c r="R2950" i="16" s="1"/>
  <c r="N2950" i="16" s="1"/>
  <c r="P2950" i="16"/>
  <c r="P2904" i="16"/>
  <c r="Q2904" i="16"/>
  <c r="R2904" i="16" s="1"/>
  <c r="N2904" i="16" s="1"/>
  <c r="P2845" i="16"/>
  <c r="Q2845" i="16"/>
  <c r="R2845" i="16" s="1"/>
  <c r="N2845" i="16" s="1"/>
  <c r="P1764" i="16"/>
  <c r="Q1764" i="16"/>
  <c r="R1764" i="16" s="1"/>
  <c r="N1764" i="16" s="1"/>
  <c r="Q3481" i="16"/>
  <c r="R3481" i="16" s="1"/>
  <c r="N3481" i="16" s="1"/>
  <c r="P3481" i="16"/>
  <c r="Q3446" i="16"/>
  <c r="R3446" i="16" s="1"/>
  <c r="N3446" i="16" s="1"/>
  <c r="P3446" i="16"/>
  <c r="Q3363" i="16"/>
  <c r="R3363" i="16" s="1"/>
  <c r="N3363" i="16" s="1"/>
  <c r="P3363" i="16"/>
  <c r="Q3291" i="16"/>
  <c r="R3291" i="16" s="1"/>
  <c r="N3291" i="16" s="1"/>
  <c r="P3291" i="16"/>
  <c r="Q2933" i="16"/>
  <c r="R2933" i="16" s="1"/>
  <c r="N2933" i="16" s="1"/>
  <c r="P2933" i="16"/>
  <c r="Q2909" i="16"/>
  <c r="R2909" i="16" s="1"/>
  <c r="N2909" i="16" s="1"/>
  <c r="P2909" i="16"/>
  <c r="Q3174" i="16"/>
  <c r="R3174" i="16" s="1"/>
  <c r="N3174" i="16" s="1"/>
  <c r="P3174" i="16"/>
  <c r="Q3115" i="16"/>
  <c r="R3115" i="16" s="1"/>
  <c r="N3115" i="16" s="1"/>
  <c r="P3115" i="16"/>
  <c r="P3032" i="16"/>
  <c r="Q3032" i="16"/>
  <c r="R3032" i="16" s="1"/>
  <c r="N3032" i="16" s="1"/>
  <c r="Q2961" i="16"/>
  <c r="R2961" i="16" s="1"/>
  <c r="N2961" i="16" s="1"/>
  <c r="P2961" i="16"/>
  <c r="Q2915" i="16"/>
  <c r="R2915" i="16" s="1"/>
  <c r="N2915" i="16" s="1"/>
  <c r="P2915" i="16"/>
  <c r="Q2856" i="16"/>
  <c r="R2856" i="16" s="1"/>
  <c r="N2856" i="16" s="1"/>
  <c r="P2856" i="16"/>
  <c r="P1920" i="16"/>
  <c r="Q1920" i="16"/>
  <c r="R1920" i="16" s="1"/>
  <c r="N1920" i="16" s="1"/>
  <c r="P3638" i="16"/>
  <c r="Q3638" i="16"/>
  <c r="R3638" i="16" s="1"/>
  <c r="N3638" i="16" s="1"/>
  <c r="P3603" i="16"/>
  <c r="Q3603" i="16"/>
  <c r="R3603" i="16" s="1"/>
  <c r="N3603" i="16" s="1"/>
  <c r="Q3520" i="16"/>
  <c r="R3520" i="16" s="1"/>
  <c r="N3520" i="16" s="1"/>
  <c r="P3520" i="16"/>
  <c r="P3448" i="16"/>
  <c r="Q3448" i="16"/>
  <c r="R3448" i="16" s="1"/>
  <c r="N3448" i="16" s="1"/>
  <c r="Q3089" i="16"/>
  <c r="R3089" i="16" s="1"/>
  <c r="N3089" i="16" s="1"/>
  <c r="P3089" i="16"/>
  <c r="Q3067" i="16"/>
  <c r="R3067" i="16" s="1"/>
  <c r="N3067" i="16" s="1"/>
  <c r="P3067" i="16"/>
  <c r="P3330" i="16"/>
  <c r="Q3330" i="16"/>
  <c r="R3330" i="16" s="1"/>
  <c r="N3330" i="16" s="1"/>
  <c r="Q3272" i="16"/>
  <c r="R3272" i="16" s="1"/>
  <c r="N3272" i="16" s="1"/>
  <c r="P3272" i="16"/>
  <c r="P3190" i="16"/>
  <c r="Q3190" i="16"/>
  <c r="R3190" i="16" s="1"/>
  <c r="N3190" i="16" s="1"/>
  <c r="Q3119" i="16"/>
  <c r="R3119" i="16" s="1"/>
  <c r="N3119" i="16" s="1"/>
  <c r="P3119" i="16"/>
  <c r="Q3071" i="16"/>
  <c r="R3071" i="16" s="1"/>
  <c r="N3071" i="16" s="1"/>
  <c r="P3071" i="16"/>
  <c r="Q3011" i="16"/>
  <c r="R3011" i="16" s="1"/>
  <c r="N3011" i="16" s="1"/>
  <c r="P3011" i="16"/>
  <c r="P1644" i="16"/>
  <c r="Q1644" i="16"/>
  <c r="R1644" i="16" s="1"/>
  <c r="N1644" i="16" s="1"/>
  <c r="P3361" i="16"/>
  <c r="Q3361" i="16"/>
  <c r="R3361" i="16" s="1"/>
  <c r="N3361" i="16" s="1"/>
  <c r="P3326" i="16"/>
  <c r="Q3326" i="16"/>
  <c r="R3326" i="16" s="1"/>
  <c r="N3326" i="16" s="1"/>
  <c r="P3243" i="16"/>
  <c r="Q3243" i="16"/>
  <c r="R3243" i="16" s="1"/>
  <c r="N3243" i="16" s="1"/>
  <c r="P3172" i="16"/>
  <c r="Q3172" i="16"/>
  <c r="R3172" i="16" s="1"/>
  <c r="N3172" i="16" s="1"/>
  <c r="Q2812" i="16"/>
  <c r="R2812" i="16" s="1"/>
  <c r="N2812" i="16" s="1"/>
  <c r="P2812" i="16"/>
  <c r="P2789" i="16"/>
  <c r="Q2789" i="16"/>
  <c r="R2789" i="16" s="1"/>
  <c r="N2789" i="16" s="1"/>
  <c r="P3056" i="16"/>
  <c r="Q3056" i="16"/>
  <c r="R3056" i="16" s="1"/>
  <c r="N3056" i="16" s="1"/>
  <c r="Q2995" i="16"/>
  <c r="R2995" i="16" s="1"/>
  <c r="N2995" i="16" s="1"/>
  <c r="P2995" i="16"/>
  <c r="Q2913" i="16"/>
  <c r="R2913" i="16" s="1"/>
  <c r="N2913" i="16" s="1"/>
  <c r="P2913" i="16"/>
  <c r="Q2842" i="16"/>
  <c r="R2842" i="16" s="1"/>
  <c r="N2842" i="16" s="1"/>
  <c r="P2842" i="16"/>
  <c r="Q2795" i="16"/>
  <c r="R2795" i="16" s="1"/>
  <c r="N2795" i="16" s="1"/>
  <c r="P2795" i="16"/>
  <c r="Q2736" i="16"/>
  <c r="R2736" i="16" s="1"/>
  <c r="N2736" i="16" s="1"/>
  <c r="P2736" i="16"/>
  <c r="P1800" i="16"/>
  <c r="Q1800" i="16"/>
  <c r="R1800" i="16" s="1"/>
  <c r="N1800" i="16" s="1"/>
  <c r="Q3517" i="16"/>
  <c r="R3517" i="16" s="1"/>
  <c r="N3517" i="16" s="1"/>
  <c r="P3517" i="16"/>
  <c r="Q3482" i="16"/>
  <c r="R3482" i="16" s="1"/>
  <c r="N3482" i="16" s="1"/>
  <c r="P3482" i="16"/>
  <c r="Q3399" i="16"/>
  <c r="R3399" i="16" s="1"/>
  <c r="N3399" i="16" s="1"/>
  <c r="P3399" i="16"/>
  <c r="Q3328" i="16"/>
  <c r="R3328" i="16" s="1"/>
  <c r="N3328" i="16" s="1"/>
  <c r="P3328" i="16"/>
  <c r="P2968" i="16"/>
  <c r="Q2968" i="16"/>
  <c r="R2968" i="16" s="1"/>
  <c r="N2968" i="16" s="1"/>
  <c r="Q2946" i="16"/>
  <c r="R2946" i="16" s="1"/>
  <c r="N2946" i="16" s="1"/>
  <c r="P2946" i="16"/>
  <c r="Q3211" i="16"/>
  <c r="R3211" i="16" s="1"/>
  <c r="N3211" i="16" s="1"/>
  <c r="P3211" i="16"/>
  <c r="Q3151" i="16"/>
  <c r="R3151" i="16" s="1"/>
  <c r="N3151" i="16" s="1"/>
  <c r="P3151" i="16"/>
  <c r="P3069" i="16"/>
  <c r="Q3069" i="16"/>
  <c r="R3069" i="16" s="1"/>
  <c r="N3069" i="16" s="1"/>
  <c r="Q2998" i="16"/>
  <c r="R2998" i="16" s="1"/>
  <c r="N2998" i="16" s="1"/>
  <c r="P2998" i="16"/>
  <c r="P2952" i="16"/>
  <c r="Q2952" i="16"/>
  <c r="R2952" i="16" s="1"/>
  <c r="N2952" i="16" s="1"/>
  <c r="P2892" i="16"/>
  <c r="Q2892" i="16"/>
  <c r="R2892" i="16" s="1"/>
  <c r="N2892" i="16" s="1"/>
  <c r="Q1381" i="16"/>
  <c r="R1381" i="16" s="1"/>
  <c r="N1381" i="16" s="1"/>
  <c r="P1381" i="16"/>
  <c r="P3096" i="16"/>
  <c r="Q3096" i="16"/>
  <c r="R3096" i="16" s="1"/>
  <c r="N3096" i="16" s="1"/>
  <c r="Q3063" i="16"/>
  <c r="R3063" i="16" s="1"/>
  <c r="N3063" i="16" s="1"/>
  <c r="P3063" i="16"/>
  <c r="P2980" i="16"/>
  <c r="Q2980" i="16"/>
  <c r="R2980" i="16" s="1"/>
  <c r="N2980" i="16" s="1"/>
  <c r="P2908" i="16"/>
  <c r="Q2908" i="16"/>
  <c r="R2908" i="16" s="1"/>
  <c r="N2908" i="16" s="1"/>
  <c r="P2549" i="16"/>
  <c r="Q2549" i="16"/>
  <c r="R2549" i="16" s="1"/>
  <c r="N2549" i="16" s="1"/>
  <c r="Q2526" i="16"/>
  <c r="R2526" i="16" s="1"/>
  <c r="N2526" i="16" s="1"/>
  <c r="P2526" i="16"/>
  <c r="Q2791" i="16"/>
  <c r="R2791" i="16" s="1"/>
  <c r="N2791" i="16" s="1"/>
  <c r="P2791" i="16"/>
  <c r="Q2732" i="16"/>
  <c r="R2732" i="16" s="1"/>
  <c r="N2732" i="16" s="1"/>
  <c r="P2732" i="16"/>
  <c r="P2649" i="16"/>
  <c r="Q2649" i="16"/>
  <c r="R2649" i="16" s="1"/>
  <c r="N2649" i="16" s="1"/>
  <c r="Q2566" i="16"/>
  <c r="R2566" i="16" s="1"/>
  <c r="N2566" i="16" s="1"/>
  <c r="P2566" i="16"/>
  <c r="P2531" i="16"/>
  <c r="Q2531" i="16"/>
  <c r="R2531" i="16" s="1"/>
  <c r="N2531" i="16" s="1"/>
  <c r="P2461" i="16"/>
  <c r="Q2461" i="16"/>
  <c r="R2461" i="16" s="1"/>
  <c r="N2461" i="16" s="1"/>
  <c r="Q409" i="16"/>
  <c r="R409" i="16" s="1"/>
  <c r="N409" i="16" s="1"/>
  <c r="P409" i="16"/>
  <c r="P1880" i="16"/>
  <c r="Q1880" i="16"/>
  <c r="R1880" i="16" s="1"/>
  <c r="N1880" i="16" s="1"/>
  <c r="Q275" i="16"/>
  <c r="R275" i="16" s="1"/>
  <c r="N275" i="16" s="1"/>
  <c r="P275" i="16"/>
  <c r="Q1791" i="16"/>
  <c r="R1791" i="16" s="1"/>
  <c r="N1791" i="16" s="1"/>
  <c r="P1791" i="16"/>
  <c r="Q1201" i="16"/>
  <c r="R1201" i="16" s="1"/>
  <c r="N1201" i="16" s="1"/>
  <c r="P1201" i="16"/>
  <c r="P1146" i="16"/>
  <c r="Q1146" i="16"/>
  <c r="R1146" i="16" s="1"/>
  <c r="N1146" i="16" s="1"/>
  <c r="P3845" i="16"/>
  <c r="Q3845" i="16"/>
  <c r="R3845" i="16" s="1"/>
  <c r="N3845" i="16" s="1"/>
  <c r="P686" i="16"/>
  <c r="Q686" i="16"/>
  <c r="R686" i="16" s="1"/>
  <c r="N686" i="16" s="1"/>
  <c r="Q375" i="16"/>
  <c r="R375" i="16" s="1"/>
  <c r="N375" i="16" s="1"/>
  <c r="P375" i="16"/>
  <c r="Q157" i="16"/>
  <c r="R157" i="16" s="1"/>
  <c r="N157" i="16" s="1"/>
  <c r="P157" i="16"/>
  <c r="Q452" i="16"/>
  <c r="R452" i="16" s="1"/>
  <c r="N452" i="16" s="1"/>
  <c r="P452" i="16"/>
  <c r="Q852" i="16"/>
  <c r="R852" i="16" s="1"/>
  <c r="N852" i="16" s="1"/>
  <c r="P852" i="16"/>
  <c r="P1476" i="16"/>
  <c r="Q1476" i="16"/>
  <c r="R1476" i="16" s="1"/>
  <c r="N1476" i="16" s="1"/>
  <c r="P1215" i="16"/>
  <c r="Q1215" i="16"/>
  <c r="R1215" i="16" s="1"/>
  <c r="N1215" i="16" s="1"/>
  <c r="Q1935" i="16"/>
  <c r="R1935" i="16" s="1"/>
  <c r="N1935" i="16" s="1"/>
  <c r="P1935" i="16"/>
  <c r="Q1421" i="16"/>
  <c r="R1421" i="16" s="1"/>
  <c r="N1421" i="16" s="1"/>
  <c r="P1421" i="16"/>
  <c r="Q1436" i="16"/>
  <c r="R1436" i="16" s="1"/>
  <c r="N1436" i="16" s="1"/>
  <c r="P1436" i="16"/>
  <c r="P1186" i="16"/>
  <c r="Q1186" i="16"/>
  <c r="R1186" i="16" s="1"/>
  <c r="N1186" i="16" s="1"/>
  <c r="Q73" i="16"/>
  <c r="R73" i="16" s="1"/>
  <c r="N73" i="16" s="1"/>
  <c r="P73" i="16"/>
  <c r="Q841" i="16"/>
  <c r="R841" i="16" s="1"/>
  <c r="N841" i="16" s="1"/>
  <c r="P841" i="16"/>
  <c r="Q497" i="16"/>
  <c r="R497" i="16" s="1"/>
  <c r="N497" i="16" s="1"/>
  <c r="P497" i="16"/>
  <c r="P402" i="16"/>
  <c r="Q402" i="16"/>
  <c r="R402" i="16" s="1"/>
  <c r="N402" i="16" s="1"/>
  <c r="Q308" i="16"/>
  <c r="R308" i="16" s="1"/>
  <c r="N308" i="16" s="1"/>
  <c r="P308" i="16"/>
  <c r="Q1028" i="16"/>
  <c r="R1028" i="16" s="1"/>
  <c r="N1028" i="16" s="1"/>
  <c r="P1028" i="16"/>
  <c r="P718" i="16"/>
  <c r="Q718" i="16"/>
  <c r="R718" i="16" s="1"/>
  <c r="N718" i="16" s="1"/>
  <c r="Q1345" i="16"/>
  <c r="R1345" i="16" s="1"/>
  <c r="N1345" i="16" s="1"/>
  <c r="P1345" i="16"/>
  <c r="Q2102" i="16"/>
  <c r="R2102" i="16" s="1"/>
  <c r="N2102" i="16" s="1"/>
  <c r="P2102" i="16"/>
  <c r="Q1805" i="16"/>
  <c r="R1805" i="16" s="1"/>
  <c r="N1805" i="16" s="1"/>
  <c r="P1805" i="16"/>
  <c r="P1290" i="16"/>
  <c r="Q1290" i="16"/>
  <c r="R1290" i="16" s="1"/>
  <c r="N1290" i="16" s="1"/>
  <c r="Q1305" i="16"/>
  <c r="R1305" i="16" s="1"/>
  <c r="N1305" i="16" s="1"/>
  <c r="P1305" i="16"/>
  <c r="Q2038" i="16"/>
  <c r="R2038" i="16" s="1"/>
  <c r="N2038" i="16" s="1"/>
  <c r="P2038" i="16"/>
  <c r="Q2040" i="16"/>
  <c r="R2040" i="16" s="1"/>
  <c r="N2040" i="16" s="1"/>
  <c r="P2040" i="16"/>
  <c r="Q399" i="16"/>
  <c r="R399" i="16" s="1"/>
  <c r="N399" i="16" s="1"/>
  <c r="P399" i="16"/>
  <c r="Q1084" i="16"/>
  <c r="R1084" i="16" s="1"/>
  <c r="N1084" i="16" s="1"/>
  <c r="P1084" i="16"/>
  <c r="Q199" i="16"/>
  <c r="R199" i="16" s="1"/>
  <c r="N199" i="16" s="1"/>
  <c r="P199" i="16"/>
  <c r="Q908" i="16"/>
  <c r="R908" i="16" s="1"/>
  <c r="N908" i="16" s="1"/>
  <c r="P908" i="16"/>
  <c r="Q575" i="16"/>
  <c r="R575" i="16" s="1"/>
  <c r="N575" i="16" s="1"/>
  <c r="P575" i="16"/>
  <c r="Q288" i="16"/>
  <c r="R288" i="16" s="1"/>
  <c r="N288" i="16" s="1"/>
  <c r="P288" i="16"/>
  <c r="Q1945" i="16"/>
  <c r="R1945" i="16" s="1"/>
  <c r="N1945" i="16" s="1"/>
  <c r="P1945" i="16"/>
  <c r="Q1671" i="16"/>
  <c r="R1671" i="16" s="1"/>
  <c r="N1671" i="16" s="1"/>
  <c r="P1671" i="16"/>
  <c r="P1134" i="16"/>
  <c r="Q1134" i="16"/>
  <c r="R1134" i="16" s="1"/>
  <c r="N1134" i="16" s="1"/>
  <c r="Q1171" i="16"/>
  <c r="R1171" i="16" s="1"/>
  <c r="N1171" i="16" s="1"/>
  <c r="P1171" i="16"/>
  <c r="P1892" i="16"/>
  <c r="Q1892" i="16"/>
  <c r="R1892" i="16" s="1"/>
  <c r="N1892" i="16" s="1"/>
  <c r="Q1690" i="16"/>
  <c r="R1690" i="16" s="1"/>
  <c r="N1690" i="16" s="1"/>
  <c r="P1690" i="16"/>
  <c r="Q673" i="16"/>
  <c r="R673" i="16" s="1"/>
  <c r="N673" i="16" s="1"/>
  <c r="P673" i="16"/>
  <c r="Q411" i="16"/>
  <c r="R411" i="16" s="1"/>
  <c r="N411" i="16" s="1"/>
  <c r="P411" i="16"/>
  <c r="Q51" i="16"/>
  <c r="R51" i="16" s="1"/>
  <c r="N51" i="16" s="1"/>
  <c r="P51" i="16"/>
  <c r="Q211" i="16"/>
  <c r="R211" i="16" s="1"/>
  <c r="N211" i="16" s="1"/>
  <c r="P211" i="16"/>
  <c r="Q921" i="16"/>
  <c r="R921" i="16" s="1"/>
  <c r="N921" i="16" s="1"/>
  <c r="P921" i="16"/>
  <c r="Q587" i="16"/>
  <c r="R587" i="16" s="1"/>
  <c r="N587" i="16" s="1"/>
  <c r="P587" i="16"/>
  <c r="Q299" i="16"/>
  <c r="R299" i="16" s="1"/>
  <c r="N299" i="16" s="1"/>
  <c r="P299" i="16"/>
  <c r="Q1970" i="16"/>
  <c r="R1970" i="16" s="1"/>
  <c r="N1970" i="16" s="1"/>
  <c r="P1970" i="16"/>
  <c r="Q1682" i="16"/>
  <c r="R1682" i="16" s="1"/>
  <c r="N1682" i="16" s="1"/>
  <c r="P1682" i="16"/>
  <c r="Q1145" i="16"/>
  <c r="R1145" i="16" s="1"/>
  <c r="N1145" i="16" s="1"/>
  <c r="P1145" i="16"/>
  <c r="Q1183" i="16"/>
  <c r="R1183" i="16" s="1"/>
  <c r="N1183" i="16" s="1"/>
  <c r="P1183" i="16"/>
  <c r="Q1905" i="16"/>
  <c r="R1905" i="16" s="1"/>
  <c r="N1905" i="16" s="1"/>
  <c r="P1905" i="16"/>
  <c r="Q1701" i="16"/>
  <c r="R1701" i="16" s="1"/>
  <c r="N1701" i="16" s="1"/>
  <c r="P1701" i="16"/>
  <c r="Q542" i="16"/>
  <c r="R542" i="16" s="1"/>
  <c r="N542" i="16" s="1"/>
  <c r="P542" i="16"/>
  <c r="Q267" i="16"/>
  <c r="R267" i="16" s="1"/>
  <c r="N267" i="16" s="1"/>
  <c r="P267" i="16"/>
  <c r="P964" i="16"/>
  <c r="Q964" i="16"/>
  <c r="R964" i="16" s="1"/>
  <c r="N964" i="16" s="1"/>
  <c r="P79" i="16"/>
  <c r="Q79" i="16"/>
  <c r="R79" i="16" s="1"/>
  <c r="N79" i="16" s="1"/>
  <c r="Q789" i="16"/>
  <c r="R789" i="16" s="1"/>
  <c r="N789" i="16" s="1"/>
  <c r="P789" i="16"/>
  <c r="P454" i="16"/>
  <c r="Q454" i="16"/>
  <c r="R454" i="16" s="1"/>
  <c r="N454" i="16" s="1"/>
  <c r="P155" i="16"/>
  <c r="Q155" i="16"/>
  <c r="R155" i="16" s="1"/>
  <c r="N155" i="16" s="1"/>
  <c r="Q1813" i="16"/>
  <c r="R1813" i="16" s="1"/>
  <c r="N1813" i="16" s="1"/>
  <c r="P1813" i="16"/>
  <c r="Q1552" i="16"/>
  <c r="R1552" i="16" s="1"/>
  <c r="N1552" i="16" s="1"/>
  <c r="P1552" i="16"/>
  <c r="Q1013" i="16"/>
  <c r="R1013" i="16" s="1"/>
  <c r="N1013" i="16" s="1"/>
  <c r="P1013" i="16"/>
  <c r="P1758" i="16"/>
  <c r="Q1758" i="16"/>
  <c r="R1758" i="16" s="1"/>
  <c r="N1758" i="16" s="1"/>
  <c r="P1772" i="16"/>
  <c r="Q1772" i="16"/>
  <c r="R1772" i="16" s="1"/>
  <c r="N1772" i="16" s="1"/>
  <c r="Q1559" i="16"/>
  <c r="R1559" i="16" s="1"/>
  <c r="N1559" i="16" s="1"/>
  <c r="P1559" i="16"/>
  <c r="Q985" i="16"/>
  <c r="R985" i="16" s="1"/>
  <c r="N985" i="16" s="1"/>
  <c r="P985" i="16"/>
  <c r="P723" i="16"/>
  <c r="Q723" i="16"/>
  <c r="R723" i="16" s="1"/>
  <c r="N723" i="16" s="1"/>
  <c r="Q365" i="16"/>
  <c r="R365" i="16" s="1"/>
  <c r="N365" i="16" s="1"/>
  <c r="P365" i="16"/>
  <c r="P524" i="16"/>
  <c r="Q524" i="16"/>
  <c r="R524" i="16" s="1"/>
  <c r="N524" i="16" s="1"/>
  <c r="Q213" i="16"/>
  <c r="R213" i="16" s="1"/>
  <c r="N213" i="16" s="1"/>
  <c r="P213" i="16"/>
  <c r="Q909" i="16"/>
  <c r="R909" i="16" s="1"/>
  <c r="N909" i="16" s="1"/>
  <c r="P909" i="16"/>
  <c r="Q612" i="16"/>
  <c r="R612" i="16" s="1"/>
  <c r="N612" i="16" s="1"/>
  <c r="P612" i="16"/>
  <c r="Q1286" i="16"/>
  <c r="R1286" i="16" s="1"/>
  <c r="N1286" i="16" s="1"/>
  <c r="P1286" i="16"/>
  <c r="Q1994" i="16"/>
  <c r="R1994" i="16" s="1"/>
  <c r="N1994" i="16" s="1"/>
  <c r="P1994" i="16"/>
  <c r="P1458" i="16"/>
  <c r="Q1458" i="16"/>
  <c r="R1458" i="16" s="1"/>
  <c r="N1458" i="16" s="1"/>
  <c r="Q1507" i="16"/>
  <c r="R1507" i="16" s="1"/>
  <c r="N1507" i="16" s="1"/>
  <c r="P1507" i="16"/>
  <c r="Q1221" i="16"/>
  <c r="R1221" i="16" s="1"/>
  <c r="N1221" i="16" s="1"/>
  <c r="P1221" i="16"/>
  <c r="P2050" i="16"/>
  <c r="Q2050" i="16"/>
  <c r="R2050" i="16" s="1"/>
  <c r="N2050" i="16" s="1"/>
  <c r="P854" i="16"/>
  <c r="Q854" i="16"/>
  <c r="R854" i="16" s="1"/>
  <c r="N854" i="16" s="1"/>
  <c r="P590" i="16"/>
  <c r="Q590" i="16"/>
  <c r="R590" i="16" s="1"/>
  <c r="N590" i="16" s="1"/>
  <c r="Q233" i="16"/>
  <c r="R233" i="16" s="1"/>
  <c r="N233" i="16" s="1"/>
  <c r="P233" i="16"/>
  <c r="Q391" i="16"/>
  <c r="R391" i="16" s="1"/>
  <c r="N391" i="16" s="1"/>
  <c r="P391" i="16"/>
  <c r="Q81" i="16"/>
  <c r="R81" i="16" s="1"/>
  <c r="N81" i="16" s="1"/>
  <c r="P81" i="16"/>
  <c r="Q767" i="16"/>
  <c r="R767" i="16" s="1"/>
  <c r="N767" i="16" s="1"/>
  <c r="P767" i="16"/>
  <c r="Q479" i="16"/>
  <c r="R479" i="16" s="1"/>
  <c r="N479" i="16" s="1"/>
  <c r="P479" i="16"/>
  <c r="P1154" i="16"/>
  <c r="Q1154" i="16"/>
  <c r="R1154" i="16" s="1"/>
  <c r="N1154" i="16" s="1"/>
  <c r="Q1863" i="16"/>
  <c r="R1863" i="16" s="1"/>
  <c r="N1863" i="16" s="1"/>
  <c r="P1863" i="16"/>
  <c r="Q1325" i="16"/>
  <c r="R1325" i="16" s="1"/>
  <c r="N1325" i="16" s="1"/>
  <c r="P1325" i="16"/>
  <c r="Q1375" i="16"/>
  <c r="R1375" i="16" s="1"/>
  <c r="N1375" i="16" s="1"/>
  <c r="P1375" i="16"/>
  <c r="P1090" i="16"/>
  <c r="Q1090" i="16"/>
  <c r="R1090" i="16" s="1"/>
  <c r="N1090" i="16" s="1"/>
  <c r="P1907" i="16"/>
  <c r="Q1907" i="16"/>
  <c r="R1907" i="16" s="1"/>
  <c r="N1907" i="16" s="1"/>
  <c r="P1058" i="16"/>
  <c r="Q1058" i="16"/>
  <c r="R1058" i="16" s="1"/>
  <c r="N1058" i="16" s="1"/>
  <c r="Q712" i="16"/>
  <c r="R712" i="16" s="1"/>
  <c r="N712" i="16" s="1"/>
  <c r="P712" i="16"/>
  <c r="P618" i="16"/>
  <c r="Q618" i="16"/>
  <c r="R618" i="16" s="1"/>
  <c r="N618" i="16" s="1"/>
  <c r="Q535" i="16"/>
  <c r="R535" i="16" s="1"/>
  <c r="N535" i="16" s="1"/>
  <c r="P535" i="16"/>
  <c r="P202" i="16"/>
  <c r="Q202" i="16"/>
  <c r="R202" i="16" s="1"/>
  <c r="N202" i="16" s="1"/>
  <c r="Q935" i="16"/>
  <c r="R935" i="16" s="1"/>
  <c r="N935" i="16" s="1"/>
  <c r="P935" i="16"/>
  <c r="Q1560" i="16"/>
  <c r="R1560" i="16" s="1"/>
  <c r="N1560" i="16" s="1"/>
  <c r="P1560" i="16"/>
  <c r="P1299" i="16"/>
  <c r="Q1299" i="16"/>
  <c r="R1299" i="16" s="1"/>
  <c r="N1299" i="16" s="1"/>
  <c r="Q2021" i="16"/>
  <c r="R2021" i="16" s="1"/>
  <c r="N2021" i="16" s="1"/>
  <c r="P2021" i="16"/>
  <c r="P1506" i="16"/>
  <c r="Q1506" i="16"/>
  <c r="R1506" i="16" s="1"/>
  <c r="N1506" i="16" s="1"/>
  <c r="Q1520" i="16"/>
  <c r="R1520" i="16" s="1"/>
  <c r="N1520" i="16" s="1"/>
  <c r="P1520" i="16"/>
  <c r="Q1281" i="16"/>
  <c r="R1281" i="16" s="1"/>
  <c r="N1281" i="16" s="1"/>
  <c r="P1281" i="16"/>
  <c r="Q301" i="16"/>
  <c r="R301" i="16" s="1"/>
  <c r="N301" i="16" s="1"/>
  <c r="P301" i="16"/>
  <c r="Q1070" i="16"/>
  <c r="R1070" i="16" s="1"/>
  <c r="N1070" i="16" s="1"/>
  <c r="P1070" i="16"/>
  <c r="Q724" i="16"/>
  <c r="R724" i="16" s="1"/>
  <c r="N724" i="16" s="1"/>
  <c r="P724" i="16"/>
  <c r="P630" i="16"/>
  <c r="Q630" i="16"/>
  <c r="R630" i="16" s="1"/>
  <c r="N630" i="16" s="1"/>
  <c r="Q547" i="16"/>
  <c r="R547" i="16" s="1"/>
  <c r="N547" i="16" s="1"/>
  <c r="P547" i="16"/>
  <c r="P214" i="16"/>
  <c r="Q214" i="16"/>
  <c r="R214" i="16" s="1"/>
  <c r="N214" i="16" s="1"/>
  <c r="Q947" i="16"/>
  <c r="R947" i="16" s="1"/>
  <c r="N947" i="16" s="1"/>
  <c r="P947" i="16"/>
  <c r="Q1572" i="16"/>
  <c r="R1572" i="16" s="1"/>
  <c r="N1572" i="16" s="1"/>
  <c r="P1572" i="16"/>
  <c r="Q1311" i="16"/>
  <c r="R1311" i="16" s="1"/>
  <c r="N1311" i="16" s="1"/>
  <c r="P1311" i="16"/>
  <c r="P2031" i="16"/>
  <c r="Q2031" i="16"/>
  <c r="R2031" i="16" s="1"/>
  <c r="N2031" i="16" s="1"/>
  <c r="Q1517" i="16"/>
  <c r="R1517" i="16" s="1"/>
  <c r="N1517" i="16" s="1"/>
  <c r="P1517" i="16"/>
  <c r="Q1532" i="16"/>
  <c r="R1532" i="16" s="1"/>
  <c r="N1532" i="16" s="1"/>
  <c r="P1532" i="16"/>
  <c r="Q1293" i="16"/>
  <c r="R1293" i="16" s="1"/>
  <c r="N1293" i="16" s="1"/>
  <c r="P1293" i="16"/>
  <c r="Q169" i="16"/>
  <c r="R169" i="16" s="1"/>
  <c r="N169" i="16" s="1"/>
  <c r="P169" i="16"/>
  <c r="P938" i="16"/>
  <c r="Q938" i="16"/>
  <c r="R938" i="16" s="1"/>
  <c r="N938" i="16" s="1"/>
  <c r="Q592" i="16"/>
  <c r="R592" i="16" s="1"/>
  <c r="N592" i="16" s="1"/>
  <c r="P592" i="16"/>
  <c r="Q499" i="16"/>
  <c r="R499" i="16" s="1"/>
  <c r="N499" i="16" s="1"/>
  <c r="P499" i="16"/>
  <c r="Q416" i="16"/>
  <c r="R416" i="16" s="1"/>
  <c r="N416" i="16" s="1"/>
  <c r="P416" i="16"/>
  <c r="Q82" i="16"/>
  <c r="R82" i="16" s="1"/>
  <c r="N82" i="16" s="1"/>
  <c r="P82" i="16"/>
  <c r="P815" i="16"/>
  <c r="Q815" i="16"/>
  <c r="R815" i="16" s="1"/>
  <c r="N815" i="16" s="1"/>
  <c r="P1442" i="16"/>
  <c r="Q1442" i="16"/>
  <c r="R1442" i="16" s="1"/>
  <c r="N1442" i="16" s="1"/>
  <c r="Q1179" i="16"/>
  <c r="R1179" i="16" s="1"/>
  <c r="N1179" i="16" s="1"/>
  <c r="P1179" i="16"/>
  <c r="P1901" i="16"/>
  <c r="Q1901" i="16"/>
  <c r="R1901" i="16" s="1"/>
  <c r="N1901" i="16" s="1"/>
  <c r="P1386" i="16"/>
  <c r="Q1386" i="16"/>
  <c r="R1386" i="16" s="1"/>
  <c r="N1386" i="16" s="1"/>
  <c r="Q1400" i="16"/>
  <c r="R1400" i="16" s="1"/>
  <c r="N1400" i="16" s="1"/>
  <c r="P1400" i="16"/>
  <c r="P1150" i="16"/>
  <c r="Q1150" i="16"/>
  <c r="R1150" i="16" s="1"/>
  <c r="N1150" i="16" s="1"/>
  <c r="Q1273" i="16"/>
  <c r="R1273" i="16" s="1"/>
  <c r="N1273" i="16" s="1"/>
  <c r="P1273" i="16"/>
  <c r="P806" i="16"/>
  <c r="Q806" i="16"/>
  <c r="R806" i="16" s="1"/>
  <c r="N806" i="16" s="1"/>
  <c r="P460" i="16"/>
  <c r="Q460" i="16"/>
  <c r="R460" i="16" s="1"/>
  <c r="N460" i="16" s="1"/>
  <c r="P366" i="16"/>
  <c r="Q366" i="16"/>
  <c r="R366" i="16" s="1"/>
  <c r="N366" i="16" s="1"/>
  <c r="Q272" i="16"/>
  <c r="R272" i="16" s="1"/>
  <c r="N272" i="16" s="1"/>
  <c r="P272" i="16"/>
  <c r="P994" i="16"/>
  <c r="Q994" i="16"/>
  <c r="R994" i="16" s="1"/>
  <c r="N994" i="16" s="1"/>
  <c r="Q683" i="16"/>
  <c r="R683" i="16" s="1"/>
  <c r="N683" i="16" s="1"/>
  <c r="P683" i="16"/>
  <c r="P1310" i="16"/>
  <c r="Q1310" i="16"/>
  <c r="R1310" i="16" s="1"/>
  <c r="N1310" i="16" s="1"/>
  <c r="Q2066" i="16"/>
  <c r="R2066" i="16" s="1"/>
  <c r="N2066" i="16" s="1"/>
  <c r="P2066" i="16"/>
  <c r="P1768" i="16"/>
  <c r="Q1768" i="16"/>
  <c r="R1768" i="16" s="1"/>
  <c r="N1768" i="16" s="1"/>
  <c r="P1255" i="16"/>
  <c r="Q1255" i="16"/>
  <c r="R1255" i="16" s="1"/>
  <c r="N1255" i="16" s="1"/>
  <c r="Q1269" i="16"/>
  <c r="R1269" i="16" s="1"/>
  <c r="N1269" i="16" s="1"/>
  <c r="P1269" i="16"/>
  <c r="Q2001" i="16"/>
  <c r="R2001" i="16" s="1"/>
  <c r="N2001" i="16" s="1"/>
  <c r="P2001" i="16"/>
  <c r="Q2002" i="16"/>
  <c r="R2002" i="16" s="1"/>
  <c r="N2002" i="16" s="1"/>
  <c r="P2002" i="16"/>
  <c r="P530" i="16"/>
  <c r="Q530" i="16"/>
  <c r="R530" i="16" s="1"/>
  <c r="N530" i="16" s="1"/>
  <c r="Q184" i="16"/>
  <c r="R184" i="16" s="1"/>
  <c r="N184" i="16" s="1"/>
  <c r="P184" i="16"/>
  <c r="Q90" i="16"/>
  <c r="R90" i="16" s="1"/>
  <c r="N90" i="16" s="1"/>
  <c r="P90" i="16"/>
  <c r="Q1027" i="16"/>
  <c r="R1027" i="16" s="1"/>
  <c r="N1027" i="16" s="1"/>
  <c r="P1027" i="16"/>
  <c r="Q717" i="16"/>
  <c r="R717" i="16" s="1"/>
  <c r="N717" i="16" s="1"/>
  <c r="P717" i="16"/>
  <c r="Q395" i="16"/>
  <c r="R395" i="16" s="1"/>
  <c r="N395" i="16" s="1"/>
  <c r="P395" i="16"/>
  <c r="Q1032" i="16"/>
  <c r="R1032" i="16" s="1"/>
  <c r="N1032" i="16" s="1"/>
  <c r="P1032" i="16"/>
  <c r="P1790" i="16"/>
  <c r="Q1790" i="16"/>
  <c r="R1790" i="16" s="1"/>
  <c r="N1790" i="16" s="1"/>
  <c r="Q1491" i="16"/>
  <c r="R1491" i="16" s="1"/>
  <c r="N1491" i="16" s="1"/>
  <c r="P1491" i="16"/>
  <c r="P978" i="16"/>
  <c r="Q978" i="16"/>
  <c r="R978" i="16" s="1"/>
  <c r="N978" i="16" s="1"/>
  <c r="Q2024" i="16"/>
  <c r="R2024" i="16" s="1"/>
  <c r="N2024" i="16" s="1"/>
  <c r="P2024" i="16"/>
  <c r="Q1726" i="16"/>
  <c r="R1726" i="16" s="1"/>
  <c r="N1726" i="16" s="1"/>
  <c r="P1726" i="16"/>
  <c r="P1632" i="16"/>
  <c r="Q1632" i="16"/>
  <c r="R1632" i="16" s="1"/>
  <c r="N1632" i="16" s="1"/>
  <c r="Q1259" i="16"/>
  <c r="R1259" i="16" s="1"/>
  <c r="N1259" i="16" s="1"/>
  <c r="P1259" i="16"/>
  <c r="Q1968" i="16"/>
  <c r="R1968" i="16" s="1"/>
  <c r="N1968" i="16" s="1"/>
  <c r="P1968" i="16"/>
  <c r="Q3685" i="16"/>
  <c r="R3685" i="16" s="1"/>
  <c r="N3685" i="16" s="1"/>
  <c r="P3685" i="16"/>
  <c r="Q3650" i="16"/>
  <c r="R3650" i="16" s="1"/>
  <c r="N3650" i="16" s="1"/>
  <c r="P3650" i="16"/>
  <c r="P3567" i="16"/>
  <c r="Q3567" i="16"/>
  <c r="R3567" i="16" s="1"/>
  <c r="N3567" i="16" s="1"/>
  <c r="Q3496" i="16"/>
  <c r="R3496" i="16" s="1"/>
  <c r="N3496" i="16" s="1"/>
  <c r="P3496" i="16"/>
  <c r="Q3137" i="16"/>
  <c r="R3137" i="16" s="1"/>
  <c r="N3137" i="16" s="1"/>
  <c r="P3137" i="16"/>
  <c r="Q3113" i="16"/>
  <c r="R3113" i="16" s="1"/>
  <c r="N3113" i="16" s="1"/>
  <c r="P3113" i="16"/>
  <c r="Q3379" i="16"/>
  <c r="R3379" i="16" s="1"/>
  <c r="N3379" i="16" s="1"/>
  <c r="P3379" i="16"/>
  <c r="Q3320" i="16"/>
  <c r="R3320" i="16" s="1"/>
  <c r="N3320" i="16" s="1"/>
  <c r="P3320" i="16"/>
  <c r="P3238" i="16"/>
  <c r="Q3238" i="16"/>
  <c r="R3238" i="16" s="1"/>
  <c r="N3238" i="16" s="1"/>
  <c r="P3166" i="16"/>
  <c r="Q3166" i="16"/>
  <c r="R3166" i="16" s="1"/>
  <c r="N3166" i="16" s="1"/>
  <c r="Q3118" i="16"/>
  <c r="R3118" i="16" s="1"/>
  <c r="N3118" i="16" s="1"/>
  <c r="P3118" i="16"/>
  <c r="Q3059" i="16"/>
  <c r="R3059" i="16" s="1"/>
  <c r="N3059" i="16" s="1"/>
  <c r="P3059" i="16"/>
  <c r="P1979" i="16"/>
  <c r="Q1979" i="16"/>
  <c r="R1979" i="16" s="1"/>
  <c r="N1979" i="16" s="1"/>
  <c r="Q3697" i="16"/>
  <c r="R3697" i="16" s="1"/>
  <c r="N3697" i="16" s="1"/>
  <c r="P3697" i="16"/>
  <c r="Q3663" i="16"/>
  <c r="R3663" i="16" s="1"/>
  <c r="N3663" i="16" s="1"/>
  <c r="P3663" i="16"/>
  <c r="P3579" i="16"/>
  <c r="Q3579" i="16"/>
  <c r="R3579" i="16" s="1"/>
  <c r="N3579" i="16" s="1"/>
  <c r="Q3508" i="16"/>
  <c r="R3508" i="16" s="1"/>
  <c r="N3508" i="16" s="1"/>
  <c r="P3508" i="16"/>
  <c r="P3148" i="16"/>
  <c r="Q3148" i="16"/>
  <c r="R3148" i="16" s="1"/>
  <c r="N3148" i="16" s="1"/>
  <c r="Q3126" i="16"/>
  <c r="R3126" i="16" s="1"/>
  <c r="N3126" i="16" s="1"/>
  <c r="P3126" i="16"/>
  <c r="P3392" i="16"/>
  <c r="Q3392" i="16"/>
  <c r="R3392" i="16" s="1"/>
  <c r="N3392" i="16" s="1"/>
  <c r="P3332" i="16"/>
  <c r="Q3332" i="16"/>
  <c r="R3332" i="16" s="1"/>
  <c r="N3332" i="16" s="1"/>
  <c r="Q3249" i="16"/>
  <c r="R3249" i="16" s="1"/>
  <c r="N3249" i="16" s="1"/>
  <c r="P3249" i="16"/>
  <c r="Q3179" i="16"/>
  <c r="R3179" i="16" s="1"/>
  <c r="N3179" i="16" s="1"/>
  <c r="P3179" i="16"/>
  <c r="Q3130" i="16"/>
  <c r="R3130" i="16" s="1"/>
  <c r="N3130" i="16" s="1"/>
  <c r="P3130" i="16"/>
  <c r="P3072" i="16"/>
  <c r="Q3072" i="16"/>
  <c r="R3072" i="16" s="1"/>
  <c r="N3072" i="16" s="1"/>
  <c r="P2413" i="16"/>
  <c r="Q2413" i="16"/>
  <c r="R2413" i="16" s="1"/>
  <c r="N2413" i="16" s="1"/>
  <c r="P2354" i="16"/>
  <c r="Q2354" i="16"/>
  <c r="R2354" i="16" s="1"/>
  <c r="N2354" i="16" s="1"/>
  <c r="P2294" i="16"/>
  <c r="Q2294" i="16"/>
  <c r="R2294" i="16" s="1"/>
  <c r="N2294" i="16" s="1"/>
  <c r="Q2213" i="16"/>
  <c r="R2213" i="16" s="1"/>
  <c r="N2213" i="16" s="1"/>
  <c r="P2213" i="16"/>
  <c r="Q1866" i="16"/>
  <c r="R1866" i="16" s="1"/>
  <c r="N1866" i="16" s="1"/>
  <c r="P1866" i="16"/>
  <c r="P1830" i="16"/>
  <c r="Q1830" i="16"/>
  <c r="R1830" i="16" s="1"/>
  <c r="N1830" i="16" s="1"/>
  <c r="Q2108" i="16"/>
  <c r="R2108" i="16" s="1"/>
  <c r="N2108" i="16" s="1"/>
  <c r="P2108" i="16"/>
  <c r="P3835" i="16"/>
  <c r="Q3835" i="16"/>
  <c r="R3835" i="16" s="1"/>
  <c r="N3835" i="16" s="1"/>
  <c r="Q3788" i="16"/>
  <c r="R3788" i="16" s="1"/>
  <c r="N3788" i="16" s="1"/>
  <c r="P3788" i="16"/>
  <c r="P3692" i="16"/>
  <c r="Q3692" i="16"/>
  <c r="R3692" i="16" s="1"/>
  <c r="N3692" i="16" s="1"/>
  <c r="Q3621" i="16"/>
  <c r="R3621" i="16" s="1"/>
  <c r="N3621" i="16" s="1"/>
  <c r="P3621" i="16"/>
  <c r="P3575" i="16"/>
  <c r="Q3575" i="16"/>
  <c r="R3575" i="16" s="1"/>
  <c r="N3575" i="16" s="1"/>
  <c r="Q3515" i="16"/>
  <c r="R3515" i="16" s="1"/>
  <c r="N3515" i="16" s="1"/>
  <c r="P3515" i="16"/>
  <c r="P2425" i="16"/>
  <c r="Q2425" i="16"/>
  <c r="R2425" i="16" s="1"/>
  <c r="N2425" i="16" s="1"/>
  <c r="Q2367" i="16"/>
  <c r="R2367" i="16" s="1"/>
  <c r="N2367" i="16" s="1"/>
  <c r="P2367" i="16"/>
  <c r="Q2306" i="16"/>
  <c r="R2306" i="16" s="1"/>
  <c r="N2306" i="16" s="1"/>
  <c r="P2306" i="16"/>
  <c r="Q2224" i="16"/>
  <c r="R2224" i="16" s="1"/>
  <c r="N2224" i="16" s="1"/>
  <c r="P2224" i="16"/>
  <c r="Q1878" i="16"/>
  <c r="R1878" i="16" s="1"/>
  <c r="N1878" i="16" s="1"/>
  <c r="P1878" i="16"/>
  <c r="Q1842" i="16"/>
  <c r="R1842" i="16" s="1"/>
  <c r="N1842" i="16" s="1"/>
  <c r="P1842" i="16"/>
  <c r="Q2120" i="16"/>
  <c r="R2120" i="16" s="1"/>
  <c r="N2120" i="16" s="1"/>
  <c r="P2120" i="16"/>
  <c r="Q3679" i="16"/>
  <c r="R3679" i="16" s="1"/>
  <c r="N3679" i="16" s="1"/>
  <c r="P3679" i="16"/>
  <c r="P3801" i="16"/>
  <c r="Q3801" i="16"/>
  <c r="R3801" i="16" s="1"/>
  <c r="N3801" i="16" s="1"/>
  <c r="P3706" i="16"/>
  <c r="Q3706" i="16"/>
  <c r="R3706" i="16" s="1"/>
  <c r="N3706" i="16" s="1"/>
  <c r="P3635" i="16"/>
  <c r="Q3635" i="16"/>
  <c r="R3635" i="16" s="1"/>
  <c r="N3635" i="16" s="1"/>
  <c r="Q3587" i="16"/>
  <c r="R3587" i="16" s="1"/>
  <c r="N3587" i="16" s="1"/>
  <c r="P3587" i="16"/>
  <c r="Q3528" i="16"/>
  <c r="R3528" i="16" s="1"/>
  <c r="N3528" i="16" s="1"/>
  <c r="P3528" i="16"/>
  <c r="P2725" i="16"/>
  <c r="Q2725" i="16"/>
  <c r="R2725" i="16" s="1"/>
  <c r="N2725" i="16" s="1"/>
  <c r="Q2666" i="16"/>
  <c r="R2666" i="16" s="1"/>
  <c r="N2666" i="16" s="1"/>
  <c r="P2666" i="16"/>
  <c r="P2607" i="16"/>
  <c r="Q2607" i="16"/>
  <c r="R2607" i="16" s="1"/>
  <c r="N2607" i="16" s="1"/>
  <c r="Q2536" i="16"/>
  <c r="R2536" i="16" s="1"/>
  <c r="N2536" i="16" s="1"/>
  <c r="P2536" i="16"/>
  <c r="Q2177" i="16"/>
  <c r="R2177" i="16" s="1"/>
  <c r="N2177" i="16" s="1"/>
  <c r="P2177" i="16"/>
  <c r="Q2142" i="16"/>
  <c r="R2142" i="16" s="1"/>
  <c r="N2142" i="16" s="1"/>
  <c r="P2142" i="16"/>
  <c r="P2419" i="16"/>
  <c r="Q2419" i="16"/>
  <c r="R2419" i="16" s="1"/>
  <c r="N2419" i="16" s="1"/>
  <c r="Q2360" i="16"/>
  <c r="R2360" i="16" s="1"/>
  <c r="N2360" i="16" s="1"/>
  <c r="P2360" i="16"/>
  <c r="Q2265" i="16"/>
  <c r="R2265" i="16" s="1"/>
  <c r="N2265" i="16" s="1"/>
  <c r="P2265" i="16"/>
  <c r="P2194" i="16"/>
  <c r="Q2194" i="16"/>
  <c r="R2194" i="16" s="1"/>
  <c r="N2194" i="16" s="1"/>
  <c r="P2159" i="16"/>
  <c r="Q2159" i="16"/>
  <c r="R2159" i="16" s="1"/>
  <c r="N2159" i="16" s="1"/>
  <c r="P3571" i="16"/>
  <c r="Q3571" i="16"/>
  <c r="R3571" i="16" s="1"/>
  <c r="N3571" i="16" s="1"/>
  <c r="Q3828" i="16"/>
  <c r="R3828" i="16" s="1"/>
  <c r="N3828" i="16" s="1"/>
  <c r="P3828" i="16"/>
  <c r="P2737" i="16"/>
  <c r="Q2737" i="16"/>
  <c r="R2737" i="16" s="1"/>
  <c r="N2737" i="16" s="1"/>
  <c r="Q2678" i="16"/>
  <c r="R2678" i="16" s="1"/>
  <c r="N2678" i="16" s="1"/>
  <c r="P2678" i="16"/>
  <c r="Q2618" i="16"/>
  <c r="R2618" i="16" s="1"/>
  <c r="N2618" i="16" s="1"/>
  <c r="P2618" i="16"/>
  <c r="Q2548" i="16"/>
  <c r="R2548" i="16" s="1"/>
  <c r="N2548" i="16" s="1"/>
  <c r="P2548" i="16"/>
  <c r="Q2190" i="16"/>
  <c r="R2190" i="16" s="1"/>
  <c r="N2190" i="16" s="1"/>
  <c r="P2190" i="16"/>
  <c r="Q2154" i="16"/>
  <c r="R2154" i="16" s="1"/>
  <c r="N2154" i="16" s="1"/>
  <c r="P2154" i="16"/>
  <c r="P2431" i="16"/>
  <c r="Q2431" i="16"/>
  <c r="R2431" i="16" s="1"/>
  <c r="N2431" i="16" s="1"/>
  <c r="Q2373" i="16"/>
  <c r="R2373" i="16" s="1"/>
  <c r="N2373" i="16" s="1"/>
  <c r="P2373" i="16"/>
  <c r="P2278" i="16"/>
  <c r="Q2278" i="16"/>
  <c r="R2278" i="16" s="1"/>
  <c r="N2278" i="16" s="1"/>
  <c r="Q2206" i="16"/>
  <c r="R2206" i="16" s="1"/>
  <c r="N2206" i="16" s="1"/>
  <c r="P2206" i="16"/>
  <c r="Q2172" i="16"/>
  <c r="R2172" i="16" s="1"/>
  <c r="N2172" i="16" s="1"/>
  <c r="P2172" i="16"/>
  <c r="Q3727" i="16"/>
  <c r="R3727" i="16" s="1"/>
  <c r="N3727" i="16" s="1"/>
  <c r="P3727" i="16"/>
  <c r="Q3840" i="16"/>
  <c r="R3840" i="16" s="1"/>
  <c r="N3840" i="16" s="1"/>
  <c r="P3840" i="16"/>
  <c r="Q1897" i="16"/>
  <c r="R1897" i="16" s="1"/>
  <c r="N1897" i="16" s="1"/>
  <c r="P1897" i="16"/>
  <c r="Q3613" i="16"/>
  <c r="R3613" i="16" s="1"/>
  <c r="N3613" i="16" s="1"/>
  <c r="P3613" i="16"/>
  <c r="P3578" i="16"/>
  <c r="Q3578" i="16"/>
  <c r="R3578" i="16" s="1"/>
  <c r="N3578" i="16" s="1"/>
  <c r="P3494" i="16"/>
  <c r="Q3494" i="16"/>
  <c r="R3494" i="16" s="1"/>
  <c r="N3494" i="16" s="1"/>
  <c r="P3424" i="16"/>
  <c r="Q3424" i="16"/>
  <c r="R3424" i="16" s="1"/>
  <c r="N3424" i="16" s="1"/>
  <c r="Q3065" i="16"/>
  <c r="R3065" i="16" s="1"/>
  <c r="N3065" i="16" s="1"/>
  <c r="P3065" i="16"/>
  <c r="Q3043" i="16"/>
  <c r="R3043" i="16" s="1"/>
  <c r="N3043" i="16" s="1"/>
  <c r="P3043" i="16"/>
  <c r="Q3307" i="16"/>
  <c r="R3307" i="16" s="1"/>
  <c r="N3307" i="16" s="1"/>
  <c r="P3307" i="16"/>
  <c r="Q3248" i="16"/>
  <c r="R3248" i="16" s="1"/>
  <c r="N3248" i="16" s="1"/>
  <c r="P3248" i="16"/>
  <c r="Q3165" i="16"/>
  <c r="R3165" i="16" s="1"/>
  <c r="N3165" i="16" s="1"/>
  <c r="P3165" i="16"/>
  <c r="P3093" i="16"/>
  <c r="Q3093" i="16"/>
  <c r="R3093" i="16" s="1"/>
  <c r="N3093" i="16" s="1"/>
  <c r="P3048" i="16"/>
  <c r="Q3048" i="16"/>
  <c r="R3048" i="16" s="1"/>
  <c r="N3048" i="16" s="1"/>
  <c r="Q2989" i="16"/>
  <c r="R2989" i="16" s="1"/>
  <c r="N2989" i="16" s="1"/>
  <c r="P2989" i="16"/>
  <c r="P1908" i="16"/>
  <c r="Q1908" i="16"/>
  <c r="R1908" i="16" s="1"/>
  <c r="N1908" i="16" s="1"/>
  <c r="Q3626" i="16"/>
  <c r="R3626" i="16" s="1"/>
  <c r="N3626" i="16" s="1"/>
  <c r="P3626" i="16"/>
  <c r="P3591" i="16"/>
  <c r="Q3591" i="16"/>
  <c r="R3591" i="16" s="1"/>
  <c r="N3591" i="16" s="1"/>
  <c r="P3507" i="16"/>
  <c r="Q3507" i="16"/>
  <c r="R3507" i="16" s="1"/>
  <c r="N3507" i="16" s="1"/>
  <c r="Q3437" i="16"/>
  <c r="R3437" i="16" s="1"/>
  <c r="N3437" i="16" s="1"/>
  <c r="P3437" i="16"/>
  <c r="Q3077" i="16"/>
  <c r="R3077" i="16" s="1"/>
  <c r="N3077" i="16" s="1"/>
  <c r="P3077" i="16"/>
  <c r="Q3054" i="16"/>
  <c r="R3054" i="16" s="1"/>
  <c r="N3054" i="16" s="1"/>
  <c r="P3054" i="16"/>
  <c r="Q3319" i="16"/>
  <c r="R3319" i="16" s="1"/>
  <c r="N3319" i="16" s="1"/>
  <c r="P3319" i="16"/>
  <c r="Q3261" i="16"/>
  <c r="R3261" i="16" s="1"/>
  <c r="N3261" i="16" s="1"/>
  <c r="P3261" i="16"/>
  <c r="Q3177" i="16"/>
  <c r="R3177" i="16" s="1"/>
  <c r="N3177" i="16" s="1"/>
  <c r="P3177" i="16"/>
  <c r="Q3106" i="16"/>
  <c r="R3106" i="16" s="1"/>
  <c r="N3106" i="16" s="1"/>
  <c r="P3106" i="16"/>
  <c r="P3060" i="16"/>
  <c r="Q3060" i="16"/>
  <c r="R3060" i="16" s="1"/>
  <c r="N3060" i="16" s="1"/>
  <c r="Q2999" i="16"/>
  <c r="R2999" i="16" s="1"/>
  <c r="N2999" i="16" s="1"/>
  <c r="P2999" i="16"/>
  <c r="P2063" i="16"/>
  <c r="Q2063" i="16"/>
  <c r="R2063" i="16" s="1"/>
  <c r="N2063" i="16" s="1"/>
  <c r="Q3781" i="16"/>
  <c r="R3781" i="16" s="1"/>
  <c r="N3781" i="16" s="1"/>
  <c r="P3781" i="16"/>
  <c r="Q3746" i="16"/>
  <c r="R3746" i="16" s="1"/>
  <c r="N3746" i="16" s="1"/>
  <c r="P3746" i="16"/>
  <c r="Q3675" i="16"/>
  <c r="R3675" i="16" s="1"/>
  <c r="N3675" i="16" s="1"/>
  <c r="P3675" i="16"/>
  <c r="Q3592" i="16"/>
  <c r="R3592" i="16" s="1"/>
  <c r="N3592" i="16" s="1"/>
  <c r="P3592" i="16"/>
  <c r="Q3233" i="16"/>
  <c r="R3233" i="16" s="1"/>
  <c r="N3233" i="16" s="1"/>
  <c r="P3233" i="16"/>
  <c r="Q3210" i="16"/>
  <c r="R3210" i="16" s="1"/>
  <c r="N3210" i="16" s="1"/>
  <c r="P3210" i="16"/>
  <c r="Q3475" i="16"/>
  <c r="R3475" i="16" s="1"/>
  <c r="N3475" i="16" s="1"/>
  <c r="P3475" i="16"/>
  <c r="P3416" i="16"/>
  <c r="Q3416" i="16"/>
  <c r="R3416" i="16" s="1"/>
  <c r="N3416" i="16" s="1"/>
  <c r="P3333" i="16"/>
  <c r="Q3333" i="16"/>
  <c r="R3333" i="16" s="1"/>
  <c r="N3333" i="16" s="1"/>
  <c r="P3262" i="16"/>
  <c r="Q3262" i="16"/>
  <c r="R3262" i="16" s="1"/>
  <c r="N3262" i="16" s="1"/>
  <c r="Q3216" i="16"/>
  <c r="R3216" i="16" s="1"/>
  <c r="N3216" i="16" s="1"/>
  <c r="P3216" i="16"/>
  <c r="P3155" i="16"/>
  <c r="Q3155" i="16"/>
  <c r="R3155" i="16" s="1"/>
  <c r="N3155" i="16" s="1"/>
  <c r="P1788" i="16"/>
  <c r="Q1788" i="16"/>
  <c r="R1788" i="16" s="1"/>
  <c r="N1788" i="16" s="1"/>
  <c r="P3505" i="16"/>
  <c r="Q3505" i="16"/>
  <c r="R3505" i="16" s="1"/>
  <c r="N3505" i="16" s="1"/>
  <c r="Q3470" i="16"/>
  <c r="R3470" i="16" s="1"/>
  <c r="N3470" i="16" s="1"/>
  <c r="P3470" i="16"/>
  <c r="P3387" i="16"/>
  <c r="Q3387" i="16"/>
  <c r="R3387" i="16" s="1"/>
  <c r="N3387" i="16" s="1"/>
  <c r="Q3315" i="16"/>
  <c r="R3315" i="16" s="1"/>
  <c r="N3315" i="16" s="1"/>
  <c r="P3315" i="16"/>
  <c r="Q2957" i="16"/>
  <c r="R2957" i="16" s="1"/>
  <c r="N2957" i="16" s="1"/>
  <c r="P2957" i="16"/>
  <c r="Q2935" i="16"/>
  <c r="R2935" i="16" s="1"/>
  <c r="N2935" i="16" s="1"/>
  <c r="P2935" i="16"/>
  <c r="Q3199" i="16"/>
  <c r="R3199" i="16" s="1"/>
  <c r="N3199" i="16" s="1"/>
  <c r="P3199" i="16"/>
  <c r="Q3139" i="16"/>
  <c r="R3139" i="16" s="1"/>
  <c r="N3139" i="16" s="1"/>
  <c r="P3139" i="16"/>
  <c r="Q3057" i="16"/>
  <c r="R3057" i="16" s="1"/>
  <c r="N3057" i="16" s="1"/>
  <c r="P3057" i="16"/>
  <c r="Q2987" i="16"/>
  <c r="R2987" i="16" s="1"/>
  <c r="N2987" i="16" s="1"/>
  <c r="P2987" i="16"/>
  <c r="Q2938" i="16"/>
  <c r="R2938" i="16" s="1"/>
  <c r="N2938" i="16" s="1"/>
  <c r="P2938" i="16"/>
  <c r="P2880" i="16"/>
  <c r="Q2880" i="16"/>
  <c r="R2880" i="16" s="1"/>
  <c r="N2880" i="16" s="1"/>
  <c r="Q1944" i="16"/>
  <c r="R1944" i="16" s="1"/>
  <c r="N1944" i="16" s="1"/>
  <c r="P1944" i="16"/>
  <c r="Q3661" i="16"/>
  <c r="R3661" i="16" s="1"/>
  <c r="N3661" i="16" s="1"/>
  <c r="P3661" i="16"/>
  <c r="Q3625" i="16"/>
  <c r="R3625" i="16" s="1"/>
  <c r="N3625" i="16" s="1"/>
  <c r="P3625" i="16"/>
  <c r="Q3544" i="16"/>
  <c r="R3544" i="16" s="1"/>
  <c r="N3544" i="16" s="1"/>
  <c r="P3544" i="16"/>
  <c r="Q3473" i="16"/>
  <c r="R3473" i="16" s="1"/>
  <c r="N3473" i="16" s="1"/>
  <c r="P3473" i="16"/>
  <c r="Q3114" i="16"/>
  <c r="R3114" i="16" s="1"/>
  <c r="N3114" i="16" s="1"/>
  <c r="P3114" i="16"/>
  <c r="Q3090" i="16"/>
  <c r="R3090" i="16" s="1"/>
  <c r="N3090" i="16" s="1"/>
  <c r="P3090" i="16"/>
  <c r="Q3355" i="16"/>
  <c r="R3355" i="16" s="1"/>
  <c r="N3355" i="16" s="1"/>
  <c r="P3355" i="16"/>
  <c r="P3295" i="16"/>
  <c r="Q3295" i="16"/>
  <c r="R3295" i="16" s="1"/>
  <c r="N3295" i="16" s="1"/>
  <c r="Q3213" i="16"/>
  <c r="R3213" i="16" s="1"/>
  <c r="N3213" i="16" s="1"/>
  <c r="P3213" i="16"/>
  <c r="Q3142" i="16"/>
  <c r="R3142" i="16" s="1"/>
  <c r="N3142" i="16" s="1"/>
  <c r="P3142" i="16"/>
  <c r="Q3095" i="16"/>
  <c r="R3095" i="16" s="1"/>
  <c r="N3095" i="16" s="1"/>
  <c r="P3095" i="16"/>
  <c r="P3036" i="16"/>
  <c r="Q3036" i="16"/>
  <c r="R3036" i="16" s="1"/>
  <c r="N3036" i="16" s="1"/>
  <c r="Q1524" i="16"/>
  <c r="R1524" i="16" s="1"/>
  <c r="N1524" i="16" s="1"/>
  <c r="P1524" i="16"/>
  <c r="Q3240" i="16"/>
  <c r="R3240" i="16" s="1"/>
  <c r="N3240" i="16" s="1"/>
  <c r="P3240" i="16"/>
  <c r="P3206" i="16"/>
  <c r="Q3206" i="16"/>
  <c r="R3206" i="16" s="1"/>
  <c r="N3206" i="16" s="1"/>
  <c r="Q3122" i="16"/>
  <c r="R3122" i="16" s="1"/>
  <c r="N3122" i="16" s="1"/>
  <c r="P3122" i="16"/>
  <c r="Q3053" i="16"/>
  <c r="R3053" i="16" s="1"/>
  <c r="N3053" i="16" s="1"/>
  <c r="P3053" i="16"/>
  <c r="P2693" i="16"/>
  <c r="Q2693" i="16"/>
  <c r="R2693" i="16" s="1"/>
  <c r="N2693" i="16" s="1"/>
  <c r="Q2670" i="16"/>
  <c r="R2670" i="16" s="1"/>
  <c r="N2670" i="16" s="1"/>
  <c r="P2670" i="16"/>
  <c r="Q2934" i="16"/>
  <c r="R2934" i="16" s="1"/>
  <c r="N2934" i="16" s="1"/>
  <c r="P2934" i="16"/>
  <c r="P2876" i="16"/>
  <c r="Q2876" i="16"/>
  <c r="R2876" i="16" s="1"/>
  <c r="N2876" i="16" s="1"/>
  <c r="P2793" i="16"/>
  <c r="Q2793" i="16"/>
  <c r="R2793" i="16" s="1"/>
  <c r="N2793" i="16" s="1"/>
  <c r="Q2722" i="16"/>
  <c r="R2722" i="16" s="1"/>
  <c r="N2722" i="16" s="1"/>
  <c r="P2722" i="16"/>
  <c r="Q2676" i="16"/>
  <c r="R2676" i="16" s="1"/>
  <c r="N2676" i="16" s="1"/>
  <c r="P2676" i="16"/>
  <c r="P2603" i="16"/>
  <c r="Q2603" i="16"/>
  <c r="R2603" i="16" s="1"/>
  <c r="N2603" i="16" s="1"/>
  <c r="P228" i="16"/>
  <c r="Q228" i="16"/>
  <c r="R228" i="16" s="1"/>
  <c r="N228" i="16" s="1"/>
  <c r="Q1649" i="16"/>
  <c r="R1649" i="16" s="1"/>
  <c r="N1649" i="16" s="1"/>
  <c r="P1649" i="16"/>
  <c r="Q1516" i="16"/>
  <c r="R1516" i="16" s="1"/>
  <c r="N1516" i="16" s="1"/>
  <c r="P1516" i="16"/>
  <c r="Q707" i="16"/>
  <c r="R707" i="16" s="1"/>
  <c r="N707" i="16" s="1"/>
  <c r="P707" i="16"/>
  <c r="P258" i="16"/>
  <c r="Q258" i="16"/>
  <c r="R258" i="16" s="1"/>
  <c r="N258" i="16" s="1"/>
  <c r="Q1661" i="16"/>
  <c r="R1661" i="16" s="1"/>
  <c r="N1661" i="16" s="1"/>
  <c r="P1661" i="16"/>
  <c r="Q1894" i="16"/>
  <c r="R1894" i="16" s="1"/>
  <c r="N1894" i="16" s="1"/>
  <c r="P1894" i="16"/>
  <c r="Q2400" i="16"/>
  <c r="R2400" i="16" s="1"/>
  <c r="N2400" i="16" s="1"/>
  <c r="P2400" i="16"/>
  <c r="Q864" i="16"/>
  <c r="R864" i="16" s="1"/>
  <c r="N864" i="16" s="1"/>
  <c r="P864" i="16"/>
  <c r="P3294" i="16"/>
  <c r="Q3294" i="16"/>
  <c r="R3294" i="16" s="1"/>
  <c r="N3294" i="16" s="1"/>
  <c r="Q534" i="16"/>
  <c r="R534" i="16" s="1"/>
  <c r="N534" i="16" s="1"/>
  <c r="P534" i="16"/>
  <c r="Q118" i="16"/>
  <c r="R118" i="16" s="1"/>
  <c r="N118" i="16" s="1"/>
  <c r="P118" i="16"/>
  <c r="Q1159" i="16"/>
  <c r="R1159" i="16" s="1"/>
  <c r="N1159" i="16" s="1"/>
  <c r="P1159" i="16"/>
  <c r="Q1893" i="16"/>
  <c r="R1893" i="16" s="1"/>
  <c r="N1893" i="16" s="1"/>
  <c r="P1893" i="16"/>
  <c r="Q340" i="16"/>
  <c r="R340" i="16" s="1"/>
  <c r="N340" i="16" s="1"/>
  <c r="P340" i="16"/>
  <c r="P75" i="16"/>
  <c r="Q75" i="16"/>
  <c r="R75" i="16" s="1"/>
  <c r="N75" i="16" s="1"/>
  <c r="Q1060" i="16"/>
  <c r="R1060" i="16" s="1"/>
  <c r="N1060" i="16" s="1"/>
  <c r="P1060" i="16"/>
  <c r="P121" i="16"/>
  <c r="Q121" i="16"/>
  <c r="R121" i="16" s="1"/>
  <c r="N121" i="16" s="1"/>
  <c r="Q577" i="16"/>
  <c r="R577" i="16" s="1"/>
  <c r="N577" i="16" s="1"/>
  <c r="P577" i="16"/>
  <c r="Q678" i="16"/>
  <c r="R678" i="16" s="1"/>
  <c r="N678" i="16" s="1"/>
  <c r="P678" i="16"/>
  <c r="Q595" i="16"/>
  <c r="R595" i="16" s="1"/>
  <c r="N595" i="16" s="1"/>
  <c r="P595" i="16"/>
  <c r="P262" i="16"/>
  <c r="Q262" i="16"/>
  <c r="R262" i="16" s="1"/>
  <c r="N262" i="16" s="1"/>
  <c r="Q995" i="16"/>
  <c r="R995" i="16" s="1"/>
  <c r="N995" i="16" s="1"/>
  <c r="P995" i="16"/>
  <c r="P1621" i="16"/>
  <c r="Q1621" i="16"/>
  <c r="R1621" i="16" s="1"/>
  <c r="N1621" i="16" s="1"/>
  <c r="Q1359" i="16"/>
  <c r="R1359" i="16" s="1"/>
  <c r="N1359" i="16" s="1"/>
  <c r="P1359" i="16"/>
  <c r="P2079" i="16"/>
  <c r="Q2079" i="16"/>
  <c r="R2079" i="16" s="1"/>
  <c r="N2079" i="16" s="1"/>
  <c r="Q1565" i="16"/>
  <c r="R1565" i="16" s="1"/>
  <c r="N1565" i="16" s="1"/>
  <c r="P1565" i="16"/>
  <c r="Q1581" i="16"/>
  <c r="R1581" i="16" s="1"/>
  <c r="N1581" i="16" s="1"/>
  <c r="P1581" i="16"/>
  <c r="Q1341" i="16"/>
  <c r="R1341" i="16" s="1"/>
  <c r="N1341" i="16" s="1"/>
  <c r="P1341" i="16"/>
  <c r="Q216" i="16"/>
  <c r="R216" i="16" s="1"/>
  <c r="N216" i="16" s="1"/>
  <c r="P216" i="16"/>
  <c r="Q987" i="16"/>
  <c r="R987" i="16" s="1"/>
  <c r="N987" i="16" s="1"/>
  <c r="P987" i="16"/>
  <c r="Q640" i="16"/>
  <c r="R640" i="16" s="1"/>
  <c r="N640" i="16" s="1"/>
  <c r="P640" i="16"/>
  <c r="Q545" i="16"/>
  <c r="R545" i="16" s="1"/>
  <c r="N545" i="16" s="1"/>
  <c r="P545" i="16"/>
  <c r="Q464" i="16"/>
  <c r="R464" i="16" s="1"/>
  <c r="N464" i="16" s="1"/>
  <c r="P464" i="16"/>
  <c r="P130" i="16"/>
  <c r="Q130" i="16"/>
  <c r="R130" i="16" s="1"/>
  <c r="N130" i="16" s="1"/>
  <c r="Q863" i="16"/>
  <c r="R863" i="16" s="1"/>
  <c r="N863" i="16" s="1"/>
  <c r="P863" i="16"/>
  <c r="Q1489" i="16"/>
  <c r="R1489" i="16" s="1"/>
  <c r="N1489" i="16" s="1"/>
  <c r="P1489" i="16"/>
  <c r="Q1226" i="16"/>
  <c r="R1226" i="16" s="1"/>
  <c r="N1226" i="16" s="1"/>
  <c r="P1226" i="16"/>
  <c r="P1947" i="16"/>
  <c r="Q1947" i="16"/>
  <c r="R1947" i="16" s="1"/>
  <c r="N1947" i="16" s="1"/>
  <c r="P1434" i="16"/>
  <c r="Q1434" i="16"/>
  <c r="R1434" i="16" s="1"/>
  <c r="N1434" i="16" s="1"/>
  <c r="Q1449" i="16"/>
  <c r="R1449" i="16" s="1"/>
  <c r="N1449" i="16" s="1"/>
  <c r="P1449" i="16"/>
  <c r="P1198" i="16"/>
  <c r="Q1198" i="16"/>
  <c r="R1198" i="16" s="1"/>
  <c r="N1198" i="16" s="1"/>
  <c r="Q805" i="16"/>
  <c r="R805" i="16" s="1"/>
  <c r="N805" i="16" s="1"/>
  <c r="P805" i="16"/>
  <c r="Q544" i="16"/>
  <c r="R544" i="16" s="1"/>
  <c r="N544" i="16" s="1"/>
  <c r="P544" i="16"/>
  <c r="Q185" i="16"/>
  <c r="R185" i="16" s="1"/>
  <c r="N185" i="16" s="1"/>
  <c r="P185" i="16"/>
  <c r="Q343" i="16"/>
  <c r="R343" i="16" s="1"/>
  <c r="N343" i="16" s="1"/>
  <c r="P343" i="16"/>
  <c r="Q1052" i="16"/>
  <c r="R1052" i="16" s="1"/>
  <c r="N1052" i="16" s="1"/>
  <c r="P1052" i="16"/>
  <c r="Q719" i="16"/>
  <c r="R719" i="16" s="1"/>
  <c r="N719" i="16" s="1"/>
  <c r="P719" i="16"/>
  <c r="Q432" i="16"/>
  <c r="R432" i="16" s="1"/>
  <c r="N432" i="16" s="1"/>
  <c r="P432" i="16"/>
  <c r="P1106" i="16"/>
  <c r="Q1106" i="16"/>
  <c r="R1106" i="16" s="1"/>
  <c r="N1106" i="16" s="1"/>
  <c r="Q1815" i="16"/>
  <c r="R1815" i="16" s="1"/>
  <c r="N1815" i="16" s="1"/>
  <c r="P1815" i="16"/>
  <c r="Q1277" i="16"/>
  <c r="R1277" i="16" s="1"/>
  <c r="N1277" i="16" s="1"/>
  <c r="P1277" i="16"/>
  <c r="Q1315" i="16"/>
  <c r="R1315" i="16" s="1"/>
  <c r="N1315" i="16" s="1"/>
  <c r="P1315" i="16"/>
  <c r="Q2036" i="16"/>
  <c r="R2036" i="16" s="1"/>
  <c r="N2036" i="16" s="1"/>
  <c r="P2036" i="16"/>
  <c r="Q1846" i="16"/>
  <c r="R1846" i="16" s="1"/>
  <c r="N1846" i="16" s="1"/>
  <c r="P1846" i="16"/>
  <c r="Q817" i="16"/>
  <c r="R817" i="16" s="1"/>
  <c r="N817" i="16" s="1"/>
  <c r="P817" i="16"/>
  <c r="P554" i="16"/>
  <c r="Q554" i="16"/>
  <c r="R554" i="16" s="1"/>
  <c r="N554" i="16" s="1"/>
  <c r="Q197" i="16"/>
  <c r="R197" i="16" s="1"/>
  <c r="N197" i="16" s="1"/>
  <c r="P197" i="16"/>
  <c r="Q355" i="16"/>
  <c r="R355" i="16" s="1"/>
  <c r="N355" i="16" s="1"/>
  <c r="P355" i="16"/>
  <c r="Q57" i="16"/>
  <c r="R57" i="16" s="1"/>
  <c r="N57" i="16" s="1"/>
  <c r="P57" i="16"/>
  <c r="P730" i="16"/>
  <c r="Q730" i="16"/>
  <c r="R730" i="16" s="1"/>
  <c r="N730" i="16" s="1"/>
  <c r="Q444" i="16"/>
  <c r="R444" i="16" s="1"/>
  <c r="N444" i="16" s="1"/>
  <c r="P444" i="16"/>
  <c r="Q1117" i="16"/>
  <c r="R1117" i="16" s="1"/>
  <c r="N1117" i="16" s="1"/>
  <c r="P1117" i="16"/>
  <c r="Q1826" i="16"/>
  <c r="R1826" i="16" s="1"/>
  <c r="N1826" i="16" s="1"/>
  <c r="P1826" i="16"/>
  <c r="Q1288" i="16"/>
  <c r="R1288" i="16" s="1"/>
  <c r="N1288" i="16" s="1"/>
  <c r="P1288" i="16"/>
  <c r="Q1327" i="16"/>
  <c r="R1327" i="16" s="1"/>
  <c r="N1327" i="16" s="1"/>
  <c r="P1327" i="16"/>
  <c r="P2047" i="16"/>
  <c r="Q2047" i="16"/>
  <c r="R2047" i="16" s="1"/>
  <c r="N2047" i="16" s="1"/>
  <c r="Q1858" i="16"/>
  <c r="R1858" i="16" s="1"/>
  <c r="N1858" i="16" s="1"/>
  <c r="P1858" i="16"/>
  <c r="P685" i="16"/>
  <c r="Q685" i="16"/>
  <c r="R685" i="16" s="1"/>
  <c r="N685" i="16" s="1"/>
  <c r="Q423" i="16"/>
  <c r="R423" i="16" s="1"/>
  <c r="N423" i="16" s="1"/>
  <c r="P423" i="16"/>
  <c r="Q65" i="16"/>
  <c r="R65" i="16" s="1"/>
  <c r="N65" i="16" s="1"/>
  <c r="P65" i="16"/>
  <c r="Q223" i="16"/>
  <c r="R223" i="16" s="1"/>
  <c r="N223" i="16" s="1"/>
  <c r="P223" i="16"/>
  <c r="Q933" i="16"/>
  <c r="R933" i="16" s="1"/>
  <c r="N933" i="16" s="1"/>
  <c r="P933" i="16"/>
  <c r="Q599" i="16"/>
  <c r="R599" i="16" s="1"/>
  <c r="N599" i="16" s="1"/>
  <c r="P599" i="16"/>
  <c r="Q311" i="16"/>
  <c r="R311" i="16" s="1"/>
  <c r="N311" i="16" s="1"/>
  <c r="P311" i="16"/>
  <c r="P1982" i="16"/>
  <c r="Q1982" i="16"/>
  <c r="R1982" i="16" s="1"/>
  <c r="N1982" i="16" s="1"/>
  <c r="Q1695" i="16"/>
  <c r="R1695" i="16" s="1"/>
  <c r="N1695" i="16" s="1"/>
  <c r="P1695" i="16"/>
  <c r="Q1157" i="16"/>
  <c r="R1157" i="16" s="1"/>
  <c r="N1157" i="16" s="1"/>
  <c r="P1157" i="16"/>
  <c r="Q1195" i="16"/>
  <c r="R1195" i="16" s="1"/>
  <c r="N1195" i="16" s="1"/>
  <c r="P1195" i="16"/>
  <c r="Q1917" i="16"/>
  <c r="R1917" i="16" s="1"/>
  <c r="N1917" i="16" s="1"/>
  <c r="P1917" i="16"/>
  <c r="Q1714" i="16"/>
  <c r="R1714" i="16" s="1"/>
  <c r="N1714" i="16" s="1"/>
  <c r="P1714" i="16"/>
  <c r="P170" i="16"/>
  <c r="Q170" i="16"/>
  <c r="R170" i="16" s="1"/>
  <c r="N170" i="16" s="1"/>
  <c r="P867" i="16"/>
  <c r="Q867" i="16"/>
  <c r="R867" i="16" s="1"/>
  <c r="N867" i="16" s="1"/>
  <c r="P510" i="16"/>
  <c r="Q510" i="16"/>
  <c r="R510" i="16" s="1"/>
  <c r="N510" i="16" s="1"/>
  <c r="Q667" i="16"/>
  <c r="R667" i="16" s="1"/>
  <c r="N667" i="16" s="1"/>
  <c r="P667" i="16"/>
  <c r="Q357" i="16"/>
  <c r="R357" i="16" s="1"/>
  <c r="N357" i="16" s="1"/>
  <c r="P357" i="16"/>
  <c r="Q1053" i="16"/>
  <c r="R1053" i="16" s="1"/>
  <c r="N1053" i="16" s="1"/>
  <c r="P1053" i="16"/>
  <c r="Q755" i="16"/>
  <c r="R755" i="16" s="1"/>
  <c r="N755" i="16" s="1"/>
  <c r="P755" i="16"/>
  <c r="Q1430" i="16"/>
  <c r="R1430" i="16" s="1"/>
  <c r="N1430" i="16" s="1"/>
  <c r="P1430" i="16"/>
  <c r="Q1132" i="16"/>
  <c r="R1132" i="16" s="1"/>
  <c r="N1132" i="16" s="1"/>
  <c r="P1132" i="16"/>
  <c r="P1600" i="16"/>
  <c r="Q1600" i="16"/>
  <c r="R1600" i="16" s="1"/>
  <c r="N1600" i="16" s="1"/>
  <c r="Q1663" i="16"/>
  <c r="R1663" i="16" s="1"/>
  <c r="N1663" i="16" s="1"/>
  <c r="P1663" i="16"/>
  <c r="Q1365" i="16"/>
  <c r="R1365" i="16" s="1"/>
  <c r="N1365" i="16" s="1"/>
  <c r="P1365" i="16"/>
  <c r="Q1200" i="16"/>
  <c r="R1200" i="16" s="1"/>
  <c r="N1200" i="16" s="1"/>
  <c r="P1200" i="16"/>
  <c r="Q996" i="16"/>
  <c r="R996" i="16" s="1"/>
  <c r="N996" i="16" s="1"/>
  <c r="P996" i="16"/>
  <c r="Q735" i="16"/>
  <c r="R735" i="16" s="1"/>
  <c r="N735" i="16" s="1"/>
  <c r="P735" i="16"/>
  <c r="P378" i="16"/>
  <c r="Q378" i="16"/>
  <c r="R378" i="16" s="1"/>
  <c r="N378" i="16" s="1"/>
  <c r="Q536" i="16"/>
  <c r="R536" i="16" s="1"/>
  <c r="N536" i="16" s="1"/>
  <c r="P536" i="16"/>
  <c r="Q225" i="16"/>
  <c r="R225" i="16" s="1"/>
  <c r="N225" i="16" s="1"/>
  <c r="P225" i="16"/>
  <c r="P922" i="16"/>
  <c r="Q922" i="16"/>
  <c r="R922" i="16" s="1"/>
  <c r="N922" i="16" s="1"/>
  <c r="Q624" i="16"/>
  <c r="R624" i="16" s="1"/>
  <c r="N624" i="16" s="1"/>
  <c r="P624" i="16"/>
  <c r="P1298" i="16"/>
  <c r="Q1298" i="16"/>
  <c r="R1298" i="16" s="1"/>
  <c r="N1298" i="16" s="1"/>
  <c r="Q2008" i="16"/>
  <c r="R2008" i="16" s="1"/>
  <c r="N2008" i="16" s="1"/>
  <c r="P2008" i="16"/>
  <c r="P1470" i="16"/>
  <c r="Q1470" i="16"/>
  <c r="R1470" i="16" s="1"/>
  <c r="N1470" i="16" s="1"/>
  <c r="Q1519" i="16"/>
  <c r="R1519" i="16" s="1"/>
  <c r="N1519" i="16" s="1"/>
  <c r="P1519" i="16"/>
  <c r="Q1233" i="16"/>
  <c r="R1233" i="16" s="1"/>
  <c r="N1233" i="16" s="1"/>
  <c r="P1233" i="16"/>
  <c r="Q2062" i="16"/>
  <c r="R2062" i="16" s="1"/>
  <c r="N2062" i="16" s="1"/>
  <c r="P2062" i="16"/>
  <c r="Q160" i="16"/>
  <c r="R160" i="16" s="1"/>
  <c r="N160" i="16" s="1"/>
  <c r="P160" i="16"/>
  <c r="Q857" i="16"/>
  <c r="R857" i="16" s="1"/>
  <c r="N857" i="16" s="1"/>
  <c r="P857" i="16"/>
  <c r="P762" i="16"/>
  <c r="Q762" i="16"/>
  <c r="R762" i="16" s="1"/>
  <c r="N762" i="16" s="1"/>
  <c r="Q679" i="16"/>
  <c r="R679" i="16" s="1"/>
  <c r="N679" i="16" s="1"/>
  <c r="P679" i="16"/>
  <c r="P346" i="16"/>
  <c r="Q346" i="16"/>
  <c r="R346" i="16" s="1"/>
  <c r="N346" i="16" s="1"/>
  <c r="Q1079" i="16"/>
  <c r="R1079" i="16" s="1"/>
  <c r="N1079" i="16" s="1"/>
  <c r="P1079" i="16"/>
  <c r="Q1706" i="16"/>
  <c r="R1706" i="16" s="1"/>
  <c r="N1706" i="16" s="1"/>
  <c r="P1706" i="16"/>
  <c r="P1443" i="16"/>
  <c r="Q1443" i="16"/>
  <c r="R1443" i="16" s="1"/>
  <c r="N1443" i="16" s="1"/>
  <c r="Q905" i="16"/>
  <c r="R905" i="16" s="1"/>
  <c r="N905" i="16" s="1"/>
  <c r="P905" i="16"/>
  <c r="Q1650" i="16"/>
  <c r="R1650" i="16" s="1"/>
  <c r="N1650" i="16" s="1"/>
  <c r="P1650" i="16"/>
  <c r="P1664" i="16"/>
  <c r="Q1664" i="16"/>
  <c r="R1664" i="16" s="1"/>
  <c r="N1664" i="16" s="1"/>
  <c r="Q1437" i="16"/>
  <c r="R1437" i="16" s="1"/>
  <c r="N1437" i="16" s="1"/>
  <c r="P1437" i="16"/>
  <c r="Q445" i="16"/>
  <c r="R445" i="16" s="1"/>
  <c r="N445" i="16" s="1"/>
  <c r="P445" i="16"/>
  <c r="Q172" i="16"/>
  <c r="R172" i="16" s="1"/>
  <c r="N172" i="16" s="1"/>
  <c r="P172" i="16"/>
  <c r="Q868" i="16"/>
  <c r="R868" i="16" s="1"/>
  <c r="N868" i="16" s="1"/>
  <c r="P868" i="16"/>
  <c r="P774" i="16"/>
  <c r="Q774" i="16"/>
  <c r="R774" i="16" s="1"/>
  <c r="N774" i="16" s="1"/>
  <c r="Q692" i="16"/>
  <c r="R692" i="16" s="1"/>
  <c r="N692" i="16" s="1"/>
  <c r="P692" i="16"/>
  <c r="P358" i="16"/>
  <c r="Q358" i="16"/>
  <c r="R358" i="16" s="1"/>
  <c r="N358" i="16" s="1"/>
  <c r="Q56" i="16"/>
  <c r="R56" i="16" s="1"/>
  <c r="N56" i="16" s="1"/>
  <c r="P56" i="16"/>
  <c r="Q1717" i="16"/>
  <c r="R1717" i="16" s="1"/>
  <c r="N1717" i="16" s="1"/>
  <c r="P1717" i="16"/>
  <c r="Q1455" i="16"/>
  <c r="R1455" i="16" s="1"/>
  <c r="N1455" i="16" s="1"/>
  <c r="P1455" i="16"/>
  <c r="Q916" i="16"/>
  <c r="R916" i="16" s="1"/>
  <c r="N916" i="16" s="1"/>
  <c r="P916" i="16"/>
  <c r="Q1662" i="16"/>
  <c r="R1662" i="16" s="1"/>
  <c r="N1662" i="16" s="1"/>
  <c r="P1662" i="16"/>
  <c r="P1676" i="16"/>
  <c r="Q1676" i="16"/>
  <c r="R1676" i="16" s="1"/>
  <c r="N1676" i="16" s="1"/>
  <c r="P1450" i="16"/>
  <c r="Q1450" i="16"/>
  <c r="R1450" i="16" s="1"/>
  <c r="N1450" i="16" s="1"/>
  <c r="Q313" i="16"/>
  <c r="R313" i="16" s="1"/>
  <c r="N313" i="16" s="1"/>
  <c r="P313" i="16"/>
  <c r="P1082" i="16"/>
  <c r="Q1082" i="16"/>
  <c r="R1082" i="16" s="1"/>
  <c r="N1082" i="16" s="1"/>
  <c r="Q736" i="16"/>
  <c r="R736" i="16" s="1"/>
  <c r="N736" i="16" s="1"/>
  <c r="P736" i="16"/>
  <c r="P642" i="16"/>
  <c r="Q642" i="16"/>
  <c r="R642" i="16" s="1"/>
  <c r="N642" i="16" s="1"/>
  <c r="Q559" i="16"/>
  <c r="R559" i="16" s="1"/>
  <c r="N559" i="16" s="1"/>
  <c r="P559" i="16"/>
  <c r="P226" i="16"/>
  <c r="Q226" i="16"/>
  <c r="R226" i="16" s="1"/>
  <c r="N226" i="16" s="1"/>
  <c r="Q960" i="16"/>
  <c r="R960" i="16" s="1"/>
  <c r="N960" i="16" s="1"/>
  <c r="P960" i="16"/>
  <c r="Q1585" i="16"/>
  <c r="R1585" i="16" s="1"/>
  <c r="N1585" i="16" s="1"/>
  <c r="P1585" i="16"/>
  <c r="P1322" i="16"/>
  <c r="Q1322" i="16"/>
  <c r="R1322" i="16" s="1"/>
  <c r="N1322" i="16" s="1"/>
  <c r="Q2043" i="16"/>
  <c r="R2043" i="16" s="1"/>
  <c r="N2043" i="16" s="1"/>
  <c r="P2043" i="16"/>
  <c r="P1530" i="16"/>
  <c r="Q1530" i="16"/>
  <c r="R1530" i="16" s="1"/>
  <c r="N1530" i="16" s="1"/>
  <c r="Q1544" i="16"/>
  <c r="R1544" i="16" s="1"/>
  <c r="N1544" i="16" s="1"/>
  <c r="P1544" i="16"/>
  <c r="P1306" i="16"/>
  <c r="Q1306" i="16"/>
  <c r="R1306" i="16" s="1"/>
  <c r="N1306" i="16" s="1"/>
  <c r="Q182" i="16"/>
  <c r="R182" i="16" s="1"/>
  <c r="N182" i="16" s="1"/>
  <c r="P182" i="16"/>
  <c r="P950" i="16"/>
  <c r="Q950" i="16"/>
  <c r="R950" i="16" s="1"/>
  <c r="N950" i="16" s="1"/>
  <c r="P604" i="16"/>
  <c r="Q604" i="16"/>
  <c r="R604" i="16" s="1"/>
  <c r="N604" i="16" s="1"/>
  <c r="Q509" i="16"/>
  <c r="R509" i="16" s="1"/>
  <c r="N509" i="16" s="1"/>
  <c r="P509" i="16"/>
  <c r="Q428" i="16"/>
  <c r="R428" i="16" s="1"/>
  <c r="N428" i="16" s="1"/>
  <c r="P428" i="16"/>
  <c r="P94" i="16"/>
  <c r="Q94" i="16"/>
  <c r="R94" i="16" s="1"/>
  <c r="N94" i="16" s="1"/>
  <c r="Q827" i="16"/>
  <c r="R827" i="16" s="1"/>
  <c r="N827" i="16" s="1"/>
  <c r="P827" i="16"/>
  <c r="Q1453" i="16"/>
  <c r="R1453" i="16" s="1"/>
  <c r="N1453" i="16" s="1"/>
  <c r="P1453" i="16"/>
  <c r="Q1191" i="16"/>
  <c r="R1191" i="16" s="1"/>
  <c r="N1191" i="16" s="1"/>
  <c r="P1191" i="16"/>
  <c r="Q1912" i="16"/>
  <c r="R1912" i="16" s="1"/>
  <c r="N1912" i="16" s="1"/>
  <c r="P1912" i="16"/>
  <c r="Q1398" i="16"/>
  <c r="R1398" i="16" s="1"/>
  <c r="N1398" i="16" s="1"/>
  <c r="P1398" i="16"/>
  <c r="Q1412" i="16"/>
  <c r="R1412" i="16" s="1"/>
  <c r="N1412" i="16" s="1"/>
  <c r="P1412" i="16"/>
  <c r="Q1163" i="16"/>
  <c r="R1163" i="16" s="1"/>
  <c r="N1163" i="16" s="1"/>
  <c r="P1163" i="16"/>
  <c r="Q1296" i="16"/>
  <c r="R1296" i="16" s="1"/>
  <c r="N1296" i="16" s="1"/>
  <c r="P1296" i="16"/>
  <c r="P674" i="16"/>
  <c r="Q674" i="16"/>
  <c r="R674" i="16" s="1"/>
  <c r="N674" i="16" s="1"/>
  <c r="Q328" i="16"/>
  <c r="R328" i="16" s="1"/>
  <c r="N328" i="16" s="1"/>
  <c r="P328" i="16"/>
  <c r="P234" i="16"/>
  <c r="Q234" i="16"/>
  <c r="R234" i="16" s="1"/>
  <c r="N234" i="16" s="1"/>
  <c r="P139" i="16"/>
  <c r="Q139" i="16"/>
  <c r="R139" i="16" s="1"/>
  <c r="N139" i="16" s="1"/>
  <c r="Q860" i="16"/>
  <c r="R860" i="16" s="1"/>
  <c r="N860" i="16" s="1"/>
  <c r="P860" i="16"/>
  <c r="Q540" i="16"/>
  <c r="R540" i="16" s="1"/>
  <c r="N540" i="16" s="1"/>
  <c r="P540" i="16"/>
  <c r="Q1177" i="16"/>
  <c r="R1177" i="16" s="1"/>
  <c r="N1177" i="16" s="1"/>
  <c r="P1177" i="16"/>
  <c r="P1934" i="16"/>
  <c r="Q1934" i="16"/>
  <c r="R1934" i="16" s="1"/>
  <c r="N1934" i="16" s="1"/>
  <c r="P1636" i="16"/>
  <c r="Q1636" i="16"/>
  <c r="R1636" i="16" s="1"/>
  <c r="N1636" i="16" s="1"/>
  <c r="P1122" i="16"/>
  <c r="Q1122" i="16"/>
  <c r="R1122" i="16" s="1"/>
  <c r="N1122" i="16" s="1"/>
  <c r="Q1135" i="16"/>
  <c r="R1135" i="16" s="1"/>
  <c r="N1135" i="16" s="1"/>
  <c r="P1135" i="16"/>
  <c r="P1868" i="16"/>
  <c r="Q1868" i="16"/>
  <c r="R1868" i="16" s="1"/>
  <c r="N1868" i="16" s="1"/>
  <c r="Q1798" i="16"/>
  <c r="R1798" i="16" s="1"/>
  <c r="N1798" i="16" s="1"/>
  <c r="P1798" i="16"/>
  <c r="Q1403" i="16"/>
  <c r="R1403" i="16" s="1"/>
  <c r="N1403" i="16" s="1"/>
  <c r="P1403" i="16"/>
  <c r="Q2089" i="16"/>
  <c r="R2089" i="16" s="1"/>
  <c r="N2089" i="16" s="1"/>
  <c r="P2089" i="16"/>
  <c r="Q3829" i="16"/>
  <c r="R3829" i="16" s="1"/>
  <c r="N3829" i="16" s="1"/>
  <c r="P3829" i="16"/>
  <c r="Q3794" i="16"/>
  <c r="R3794" i="16" s="1"/>
  <c r="N3794" i="16" s="1"/>
  <c r="P3794" i="16"/>
  <c r="P3723" i="16"/>
  <c r="Q3723" i="16"/>
  <c r="R3723" i="16" s="1"/>
  <c r="N3723" i="16" s="1"/>
  <c r="Q3640" i="16"/>
  <c r="R3640" i="16" s="1"/>
  <c r="N3640" i="16" s="1"/>
  <c r="P3640" i="16"/>
  <c r="Q3281" i="16"/>
  <c r="R3281" i="16" s="1"/>
  <c r="N3281" i="16" s="1"/>
  <c r="P3281" i="16"/>
  <c r="P3258" i="16"/>
  <c r="Q3258" i="16"/>
  <c r="R3258" i="16" s="1"/>
  <c r="N3258" i="16" s="1"/>
  <c r="P3523" i="16"/>
  <c r="Q3523" i="16"/>
  <c r="R3523" i="16" s="1"/>
  <c r="N3523" i="16" s="1"/>
  <c r="P3464" i="16"/>
  <c r="Q3464" i="16"/>
  <c r="R3464" i="16" s="1"/>
  <c r="N3464" i="16" s="1"/>
  <c r="Q3381" i="16"/>
  <c r="R3381" i="16" s="1"/>
  <c r="N3381" i="16" s="1"/>
  <c r="P3381" i="16"/>
  <c r="Q3310" i="16"/>
  <c r="R3310" i="16" s="1"/>
  <c r="N3310" i="16" s="1"/>
  <c r="P3310" i="16"/>
  <c r="Q3263" i="16"/>
  <c r="R3263" i="16" s="1"/>
  <c r="N3263" i="16" s="1"/>
  <c r="P3263" i="16"/>
  <c r="Q3203" i="16"/>
  <c r="R3203" i="16" s="1"/>
  <c r="N3203" i="16" s="1"/>
  <c r="P3203" i="16"/>
  <c r="Q2101" i="16"/>
  <c r="R2101" i="16" s="1"/>
  <c r="N2101" i="16" s="1"/>
  <c r="P2101" i="16"/>
  <c r="Q3841" i="16"/>
  <c r="R3841" i="16" s="1"/>
  <c r="N3841" i="16" s="1"/>
  <c r="P3841" i="16"/>
  <c r="Q3807" i="16"/>
  <c r="R3807" i="16" s="1"/>
  <c r="N3807" i="16" s="1"/>
  <c r="P3807" i="16"/>
  <c r="P3735" i="16"/>
  <c r="Q3735" i="16"/>
  <c r="R3735" i="16" s="1"/>
  <c r="N3735" i="16" s="1"/>
  <c r="Q3652" i="16"/>
  <c r="R3652" i="16" s="1"/>
  <c r="N3652" i="16" s="1"/>
  <c r="P3652" i="16"/>
  <c r="Q3293" i="16"/>
  <c r="R3293" i="16" s="1"/>
  <c r="N3293" i="16" s="1"/>
  <c r="P3293" i="16"/>
  <c r="P3270" i="16"/>
  <c r="Q3270" i="16"/>
  <c r="R3270" i="16" s="1"/>
  <c r="N3270" i="16" s="1"/>
  <c r="Q3535" i="16"/>
  <c r="R3535" i="16" s="1"/>
  <c r="N3535" i="16" s="1"/>
  <c r="P3535" i="16"/>
  <c r="P3476" i="16"/>
  <c r="Q3476" i="16"/>
  <c r="R3476" i="16" s="1"/>
  <c r="N3476" i="16" s="1"/>
  <c r="Q3394" i="16"/>
  <c r="R3394" i="16" s="1"/>
  <c r="N3394" i="16" s="1"/>
  <c r="P3394" i="16"/>
  <c r="P3322" i="16"/>
  <c r="Q3322" i="16"/>
  <c r="R3322" i="16" s="1"/>
  <c r="N3322" i="16" s="1"/>
  <c r="P3274" i="16"/>
  <c r="Q3274" i="16"/>
  <c r="R3274" i="16" s="1"/>
  <c r="N3274" i="16" s="1"/>
  <c r="Q3215" i="16"/>
  <c r="R3215" i="16" s="1"/>
  <c r="N3215" i="16" s="1"/>
  <c r="P3215" i="16"/>
  <c r="P2557" i="16"/>
  <c r="Q2557" i="16"/>
  <c r="R2557" i="16" s="1"/>
  <c r="N2557" i="16" s="1"/>
  <c r="Q2498" i="16"/>
  <c r="R2498" i="16" s="1"/>
  <c r="N2498" i="16" s="1"/>
  <c r="P2498" i="16"/>
  <c r="P2439" i="16"/>
  <c r="Q2439" i="16"/>
  <c r="R2439" i="16" s="1"/>
  <c r="N2439" i="16" s="1"/>
  <c r="Q2368" i="16"/>
  <c r="R2368" i="16" s="1"/>
  <c r="N2368" i="16" s="1"/>
  <c r="P2368" i="16"/>
  <c r="Q2009" i="16"/>
  <c r="R2009" i="16" s="1"/>
  <c r="N2009" i="16" s="1"/>
  <c r="P2009" i="16"/>
  <c r="P1973" i="16"/>
  <c r="Q1973" i="16"/>
  <c r="R1973" i="16" s="1"/>
  <c r="N1973" i="16" s="1"/>
  <c r="Q2252" i="16"/>
  <c r="R2252" i="16" s="1"/>
  <c r="N2252" i="16" s="1"/>
  <c r="P2252" i="16"/>
  <c r="P2191" i="16"/>
  <c r="Q2191" i="16"/>
  <c r="R2191" i="16" s="1"/>
  <c r="N2191" i="16" s="1"/>
  <c r="Q2098" i="16"/>
  <c r="R2098" i="16" s="1"/>
  <c r="N2098" i="16" s="1"/>
  <c r="P2098" i="16"/>
  <c r="Q3838" i="16"/>
  <c r="R3838" i="16" s="1"/>
  <c r="N3838" i="16" s="1"/>
  <c r="P3838" i="16"/>
  <c r="Q3766" i="16"/>
  <c r="R3766" i="16" s="1"/>
  <c r="N3766" i="16" s="1"/>
  <c r="P3766" i="16"/>
  <c r="P3719" i="16"/>
  <c r="Q3719" i="16"/>
  <c r="R3719" i="16" s="1"/>
  <c r="N3719" i="16" s="1"/>
  <c r="P3660" i="16"/>
  <c r="Q3660" i="16"/>
  <c r="R3660" i="16" s="1"/>
  <c r="N3660" i="16" s="1"/>
  <c r="P2569" i="16"/>
  <c r="Q2569" i="16"/>
  <c r="R2569" i="16" s="1"/>
  <c r="N2569" i="16" s="1"/>
  <c r="Q2510" i="16"/>
  <c r="R2510" i="16" s="1"/>
  <c r="N2510" i="16" s="1"/>
  <c r="P2510" i="16"/>
  <c r="Q2451" i="16"/>
  <c r="R2451" i="16" s="1"/>
  <c r="N2451" i="16" s="1"/>
  <c r="P2451" i="16"/>
  <c r="Q2380" i="16"/>
  <c r="R2380" i="16" s="1"/>
  <c r="N2380" i="16" s="1"/>
  <c r="P2380" i="16"/>
  <c r="Q2020" i="16"/>
  <c r="R2020" i="16" s="1"/>
  <c r="N2020" i="16" s="1"/>
  <c r="P2020" i="16"/>
  <c r="Q1986" i="16"/>
  <c r="R1986" i="16" s="1"/>
  <c r="N1986" i="16" s="1"/>
  <c r="P1986" i="16"/>
  <c r="Q2264" i="16"/>
  <c r="R2264" i="16" s="1"/>
  <c r="N2264" i="16" s="1"/>
  <c r="P2264" i="16"/>
  <c r="P2203" i="16"/>
  <c r="Q2203" i="16"/>
  <c r="R2203" i="16" s="1"/>
  <c r="N2203" i="16" s="1"/>
  <c r="Q2109" i="16"/>
  <c r="R2109" i="16" s="1"/>
  <c r="N2109" i="16" s="1"/>
  <c r="P2109" i="16"/>
  <c r="Q3557" i="16"/>
  <c r="R3557" i="16" s="1"/>
  <c r="N3557" i="16" s="1"/>
  <c r="P3557" i="16"/>
  <c r="Q3779" i="16"/>
  <c r="R3779" i="16" s="1"/>
  <c r="N3779" i="16" s="1"/>
  <c r="P3779" i="16"/>
  <c r="Q3731" i="16"/>
  <c r="R3731" i="16" s="1"/>
  <c r="N3731" i="16" s="1"/>
  <c r="P3731" i="16"/>
  <c r="Q3672" i="16"/>
  <c r="R3672" i="16" s="1"/>
  <c r="N3672" i="16" s="1"/>
  <c r="P3672" i="16"/>
  <c r="Q2869" i="16"/>
  <c r="R2869" i="16" s="1"/>
  <c r="N2869" i="16" s="1"/>
  <c r="P2869" i="16"/>
  <c r="Q2822" i="16"/>
  <c r="R2822" i="16" s="1"/>
  <c r="N2822" i="16" s="1"/>
  <c r="P2822" i="16"/>
  <c r="Q2750" i="16"/>
  <c r="R2750" i="16" s="1"/>
  <c r="N2750" i="16" s="1"/>
  <c r="P2750" i="16"/>
  <c r="Q2680" i="16"/>
  <c r="R2680" i="16" s="1"/>
  <c r="N2680" i="16" s="1"/>
  <c r="P2680" i="16"/>
  <c r="Q2321" i="16"/>
  <c r="R2321" i="16" s="1"/>
  <c r="N2321" i="16" s="1"/>
  <c r="P2321" i="16"/>
  <c r="P2286" i="16"/>
  <c r="Q2286" i="16"/>
  <c r="R2286" i="16" s="1"/>
  <c r="N2286" i="16" s="1"/>
  <c r="P2563" i="16"/>
  <c r="Q2563" i="16"/>
  <c r="R2563" i="16" s="1"/>
  <c r="N2563" i="16" s="1"/>
  <c r="Q2504" i="16"/>
  <c r="R2504" i="16" s="1"/>
  <c r="N2504" i="16" s="1"/>
  <c r="P2504" i="16"/>
  <c r="P2409" i="16"/>
  <c r="Q2409" i="16"/>
  <c r="R2409" i="16" s="1"/>
  <c r="N2409" i="16" s="1"/>
  <c r="Q2338" i="16"/>
  <c r="R2338" i="16" s="1"/>
  <c r="N2338" i="16" s="1"/>
  <c r="P2338" i="16"/>
  <c r="Q2303" i="16"/>
  <c r="R2303" i="16" s="1"/>
  <c r="N2303" i="16" s="1"/>
  <c r="P2303" i="16"/>
  <c r="Q2233" i="16"/>
  <c r="R2233" i="16" s="1"/>
  <c r="N2233" i="16" s="1"/>
  <c r="P2233" i="16"/>
  <c r="Q1164" i="16"/>
  <c r="R1164" i="16" s="1"/>
  <c r="N1164" i="16" s="1"/>
  <c r="P1164" i="16"/>
  <c r="Q2881" i="16"/>
  <c r="R2881" i="16" s="1"/>
  <c r="N2881" i="16" s="1"/>
  <c r="P2881" i="16"/>
  <c r="Q2846" i="16"/>
  <c r="R2846" i="16" s="1"/>
  <c r="N2846" i="16" s="1"/>
  <c r="P2846" i="16"/>
  <c r="Q2762" i="16"/>
  <c r="R2762" i="16" s="1"/>
  <c r="N2762" i="16" s="1"/>
  <c r="P2762" i="16"/>
  <c r="Q2692" i="16"/>
  <c r="R2692" i="16" s="1"/>
  <c r="N2692" i="16" s="1"/>
  <c r="P2692" i="16"/>
  <c r="Q2333" i="16"/>
  <c r="R2333" i="16" s="1"/>
  <c r="N2333" i="16" s="1"/>
  <c r="P2333" i="16"/>
  <c r="P2298" i="16"/>
  <c r="Q2298" i="16"/>
  <c r="R2298" i="16" s="1"/>
  <c r="N2298" i="16" s="1"/>
  <c r="P2575" i="16"/>
  <c r="Q2575" i="16"/>
  <c r="R2575" i="16" s="1"/>
  <c r="N2575" i="16" s="1"/>
  <c r="Q2516" i="16"/>
  <c r="R2516" i="16" s="1"/>
  <c r="N2516" i="16" s="1"/>
  <c r="P2516" i="16"/>
  <c r="P2421" i="16"/>
  <c r="Q2421" i="16"/>
  <c r="R2421" i="16" s="1"/>
  <c r="N2421" i="16" s="1"/>
  <c r="Q2349" i="16"/>
  <c r="R2349" i="16" s="1"/>
  <c r="N2349" i="16" s="1"/>
  <c r="P2349" i="16"/>
  <c r="P2314" i="16"/>
  <c r="Q2314" i="16"/>
  <c r="R2314" i="16" s="1"/>
  <c r="N2314" i="16" s="1"/>
  <c r="Q2244" i="16"/>
  <c r="R2244" i="16" s="1"/>
  <c r="N2244" i="16" s="1"/>
  <c r="P2244" i="16"/>
  <c r="Q1331" i="16"/>
  <c r="R1331" i="16" s="1"/>
  <c r="N1331" i="16" s="1"/>
  <c r="P1331" i="16"/>
  <c r="P2039" i="16"/>
  <c r="Q2039" i="16"/>
  <c r="R2039" i="16" s="1"/>
  <c r="N2039" i="16" s="1"/>
  <c r="Q3757" i="16"/>
  <c r="R3757" i="16" s="1"/>
  <c r="N3757" i="16" s="1"/>
  <c r="P3757" i="16"/>
  <c r="P3722" i="16"/>
  <c r="Q3722" i="16"/>
  <c r="R3722" i="16" s="1"/>
  <c r="N3722" i="16" s="1"/>
  <c r="Q3651" i="16"/>
  <c r="R3651" i="16" s="1"/>
  <c r="N3651" i="16" s="1"/>
  <c r="P3651" i="16"/>
  <c r="Q3568" i="16"/>
  <c r="R3568" i="16" s="1"/>
  <c r="N3568" i="16" s="1"/>
  <c r="P3568" i="16"/>
  <c r="Q3209" i="16"/>
  <c r="R3209" i="16" s="1"/>
  <c r="N3209" i="16" s="1"/>
  <c r="P3209" i="16"/>
  <c r="Q3185" i="16"/>
  <c r="R3185" i="16" s="1"/>
  <c r="N3185" i="16" s="1"/>
  <c r="P3185" i="16"/>
  <c r="Q3451" i="16"/>
  <c r="R3451" i="16" s="1"/>
  <c r="N3451" i="16" s="1"/>
  <c r="P3451" i="16"/>
  <c r="P3391" i="16"/>
  <c r="Q3391" i="16"/>
  <c r="R3391" i="16" s="1"/>
  <c r="N3391" i="16" s="1"/>
  <c r="Q3309" i="16"/>
  <c r="R3309" i="16" s="1"/>
  <c r="N3309" i="16" s="1"/>
  <c r="P3309" i="16"/>
  <c r="P3237" i="16"/>
  <c r="Q3237" i="16"/>
  <c r="R3237" i="16" s="1"/>
  <c r="N3237" i="16" s="1"/>
  <c r="Q3192" i="16"/>
  <c r="R3192" i="16" s="1"/>
  <c r="N3192" i="16" s="1"/>
  <c r="P3192" i="16"/>
  <c r="P3132" i="16"/>
  <c r="Q3132" i="16"/>
  <c r="R3132" i="16" s="1"/>
  <c r="N3132" i="16" s="1"/>
  <c r="Q2052" i="16"/>
  <c r="R2052" i="16" s="1"/>
  <c r="N2052" i="16" s="1"/>
  <c r="P2052" i="16"/>
  <c r="Q3769" i="16"/>
  <c r="R3769" i="16" s="1"/>
  <c r="N3769" i="16" s="1"/>
  <c r="P3769" i="16"/>
  <c r="Q3734" i="16"/>
  <c r="R3734" i="16" s="1"/>
  <c r="N3734" i="16" s="1"/>
  <c r="P3734" i="16"/>
  <c r="P3662" i="16"/>
  <c r="Q3662" i="16"/>
  <c r="R3662" i="16" s="1"/>
  <c r="N3662" i="16" s="1"/>
  <c r="Q3580" i="16"/>
  <c r="R3580" i="16" s="1"/>
  <c r="N3580" i="16" s="1"/>
  <c r="P3580" i="16"/>
  <c r="P3222" i="16"/>
  <c r="Q3222" i="16"/>
  <c r="R3222" i="16" s="1"/>
  <c r="N3222" i="16" s="1"/>
  <c r="P3198" i="16"/>
  <c r="Q3198" i="16"/>
  <c r="R3198" i="16" s="1"/>
  <c r="N3198" i="16" s="1"/>
  <c r="Q3462" i="16"/>
  <c r="R3462" i="16" s="1"/>
  <c r="N3462" i="16" s="1"/>
  <c r="P3462" i="16"/>
  <c r="Q3405" i="16"/>
  <c r="R3405" i="16" s="1"/>
  <c r="N3405" i="16" s="1"/>
  <c r="P3405" i="16"/>
  <c r="Q3321" i="16"/>
  <c r="R3321" i="16" s="1"/>
  <c r="N3321" i="16" s="1"/>
  <c r="P3321" i="16"/>
  <c r="Q3251" i="16"/>
  <c r="R3251" i="16" s="1"/>
  <c r="N3251" i="16" s="1"/>
  <c r="P3251" i="16"/>
  <c r="Q3204" i="16"/>
  <c r="R3204" i="16" s="1"/>
  <c r="N3204" i="16" s="1"/>
  <c r="P3204" i="16"/>
  <c r="Q3143" i="16"/>
  <c r="R3143" i="16" s="1"/>
  <c r="N3143" i="16" s="1"/>
  <c r="P3143" i="16"/>
  <c r="Q2185" i="16"/>
  <c r="R2185" i="16" s="1"/>
  <c r="N2185" i="16" s="1"/>
  <c r="P2185" i="16"/>
  <c r="Q2125" i="16"/>
  <c r="R2125" i="16" s="1"/>
  <c r="N2125" i="16" s="1"/>
  <c r="P2125" i="16"/>
  <c r="P3582" i="16"/>
  <c r="Q3582" i="16"/>
  <c r="R3582" i="16" s="1"/>
  <c r="N3582" i="16" s="1"/>
  <c r="Q3820" i="16"/>
  <c r="R3820" i="16" s="1"/>
  <c r="N3820" i="16" s="1"/>
  <c r="P3820" i="16"/>
  <c r="P3737" i="16"/>
  <c r="Q3737" i="16"/>
  <c r="R3737" i="16" s="1"/>
  <c r="N3737" i="16" s="1"/>
  <c r="Q3377" i="16"/>
  <c r="R3377" i="16" s="1"/>
  <c r="N3377" i="16" s="1"/>
  <c r="P3377" i="16"/>
  <c r="Q3367" i="16"/>
  <c r="R3367" i="16" s="1"/>
  <c r="N3367" i="16" s="1"/>
  <c r="P3367" i="16"/>
  <c r="Q3618" i="16"/>
  <c r="R3618" i="16" s="1"/>
  <c r="N3618" i="16" s="1"/>
  <c r="P3618" i="16"/>
  <c r="Q3572" i="16"/>
  <c r="R3572" i="16" s="1"/>
  <c r="N3572" i="16" s="1"/>
  <c r="P3572" i="16"/>
  <c r="P3477" i="16"/>
  <c r="Q3477" i="16"/>
  <c r="R3477" i="16" s="1"/>
  <c r="N3477" i="16" s="1"/>
  <c r="Q3406" i="16"/>
  <c r="R3406" i="16" s="1"/>
  <c r="N3406" i="16" s="1"/>
  <c r="P3406" i="16"/>
  <c r="Q3359" i="16"/>
  <c r="R3359" i="16" s="1"/>
  <c r="N3359" i="16" s="1"/>
  <c r="P3359" i="16"/>
  <c r="P3300" i="16"/>
  <c r="Q3300" i="16"/>
  <c r="R3300" i="16" s="1"/>
  <c r="N3300" i="16" s="1"/>
  <c r="Q1933" i="16"/>
  <c r="R1933" i="16" s="1"/>
  <c r="N1933" i="16" s="1"/>
  <c r="P1933" i="16"/>
  <c r="P3649" i="16"/>
  <c r="Q3649" i="16"/>
  <c r="R3649" i="16" s="1"/>
  <c r="N3649" i="16" s="1"/>
  <c r="Q3614" i="16"/>
  <c r="R3614" i="16" s="1"/>
  <c r="N3614" i="16" s="1"/>
  <c r="P3614" i="16"/>
  <c r="Q3531" i="16"/>
  <c r="R3531" i="16" s="1"/>
  <c r="N3531" i="16" s="1"/>
  <c r="P3531" i="16"/>
  <c r="P3460" i="16"/>
  <c r="Q3460" i="16"/>
  <c r="R3460" i="16" s="1"/>
  <c r="N3460" i="16" s="1"/>
  <c r="Q3101" i="16"/>
  <c r="R3101" i="16" s="1"/>
  <c r="N3101" i="16" s="1"/>
  <c r="P3101" i="16"/>
  <c r="Q3078" i="16"/>
  <c r="R3078" i="16" s="1"/>
  <c r="N3078" i="16" s="1"/>
  <c r="P3078" i="16"/>
  <c r="Q3343" i="16"/>
  <c r="R3343" i="16" s="1"/>
  <c r="N3343" i="16" s="1"/>
  <c r="P3343" i="16"/>
  <c r="Q3284" i="16"/>
  <c r="R3284" i="16" s="1"/>
  <c r="N3284" i="16" s="1"/>
  <c r="P3284" i="16"/>
  <c r="Q3201" i="16"/>
  <c r="R3201" i="16" s="1"/>
  <c r="N3201" i="16" s="1"/>
  <c r="P3201" i="16"/>
  <c r="Q3131" i="16"/>
  <c r="R3131" i="16" s="1"/>
  <c r="N3131" i="16" s="1"/>
  <c r="P3131" i="16"/>
  <c r="P3082" i="16"/>
  <c r="Q3082" i="16"/>
  <c r="R3082" i="16" s="1"/>
  <c r="N3082" i="16" s="1"/>
  <c r="Q3023" i="16"/>
  <c r="R3023" i="16" s="1"/>
  <c r="N3023" i="16" s="1"/>
  <c r="P3023" i="16"/>
  <c r="P2087" i="16"/>
  <c r="Q2087" i="16"/>
  <c r="R2087" i="16" s="1"/>
  <c r="N2087" i="16" s="1"/>
  <c r="Q3805" i="16"/>
  <c r="R3805" i="16" s="1"/>
  <c r="N3805" i="16" s="1"/>
  <c r="P3805" i="16"/>
  <c r="Q3770" i="16"/>
  <c r="R3770" i="16" s="1"/>
  <c r="N3770" i="16" s="1"/>
  <c r="P3770" i="16"/>
  <c r="Q3699" i="16"/>
  <c r="R3699" i="16" s="1"/>
  <c r="N3699" i="16" s="1"/>
  <c r="P3699" i="16"/>
  <c r="Q3616" i="16"/>
  <c r="R3616" i="16" s="1"/>
  <c r="N3616" i="16" s="1"/>
  <c r="P3616" i="16"/>
  <c r="Q3257" i="16"/>
  <c r="R3257" i="16" s="1"/>
  <c r="N3257" i="16" s="1"/>
  <c r="P3257" i="16"/>
  <c r="Q3235" i="16"/>
  <c r="R3235" i="16" s="1"/>
  <c r="N3235" i="16" s="1"/>
  <c r="P3235" i="16"/>
  <c r="Q3498" i="16"/>
  <c r="R3498" i="16" s="1"/>
  <c r="N3498" i="16" s="1"/>
  <c r="P3498" i="16"/>
  <c r="P3440" i="16"/>
  <c r="Q3440" i="16"/>
  <c r="R3440" i="16" s="1"/>
  <c r="N3440" i="16" s="1"/>
  <c r="Q3357" i="16"/>
  <c r="R3357" i="16" s="1"/>
  <c r="N3357" i="16" s="1"/>
  <c r="P3357" i="16"/>
  <c r="P3286" i="16"/>
  <c r="Q3286" i="16"/>
  <c r="R3286" i="16" s="1"/>
  <c r="N3286" i="16" s="1"/>
  <c r="Q3239" i="16"/>
  <c r="R3239" i="16" s="1"/>
  <c r="N3239" i="16" s="1"/>
  <c r="P3239" i="16"/>
  <c r="P3180" i="16"/>
  <c r="Q3180" i="16"/>
  <c r="R3180" i="16" s="1"/>
  <c r="N3180" i="16" s="1"/>
  <c r="P1668" i="16"/>
  <c r="Q1668" i="16"/>
  <c r="R1668" i="16" s="1"/>
  <c r="N1668" i="16" s="1"/>
  <c r="Q3385" i="16"/>
  <c r="R3385" i="16" s="1"/>
  <c r="N3385" i="16" s="1"/>
  <c r="P3385" i="16"/>
  <c r="Q3351" i="16"/>
  <c r="R3351" i="16" s="1"/>
  <c r="N3351" i="16" s="1"/>
  <c r="P3351" i="16"/>
  <c r="P3266" i="16"/>
  <c r="Q3266" i="16"/>
  <c r="R3266" i="16" s="1"/>
  <c r="N3266" i="16" s="1"/>
  <c r="Q3196" i="16"/>
  <c r="R3196" i="16" s="1"/>
  <c r="N3196" i="16" s="1"/>
  <c r="P3196" i="16"/>
  <c r="Q2836" i="16"/>
  <c r="R2836" i="16" s="1"/>
  <c r="N2836" i="16" s="1"/>
  <c r="P2836" i="16"/>
  <c r="Q2814" i="16"/>
  <c r="R2814" i="16" s="1"/>
  <c r="N2814" i="16" s="1"/>
  <c r="P2814" i="16"/>
  <c r="P3080" i="16"/>
  <c r="Q3080" i="16"/>
  <c r="R3080" i="16" s="1"/>
  <c r="N3080" i="16" s="1"/>
  <c r="P3020" i="16"/>
  <c r="Q3020" i="16"/>
  <c r="R3020" i="16" s="1"/>
  <c r="N3020" i="16" s="1"/>
  <c r="Q2937" i="16"/>
  <c r="R2937" i="16" s="1"/>
  <c r="N2937" i="16" s="1"/>
  <c r="P2937" i="16"/>
  <c r="Q2866" i="16"/>
  <c r="R2866" i="16" s="1"/>
  <c r="N2866" i="16" s="1"/>
  <c r="P2866" i="16"/>
  <c r="Q2819" i="16"/>
  <c r="R2819" i="16" s="1"/>
  <c r="N2819" i="16" s="1"/>
  <c r="P2819" i="16"/>
  <c r="P2760" i="16"/>
  <c r="Q2760" i="16"/>
  <c r="R2760" i="16" s="1"/>
  <c r="N2760" i="16" s="1"/>
  <c r="Q1133" i="16"/>
  <c r="R1133" i="16" s="1"/>
  <c r="N1133" i="16" s="1"/>
  <c r="P1133" i="16"/>
  <c r="P1002" i="16"/>
  <c r="Q1002" i="16"/>
  <c r="R1002" i="16" s="1"/>
  <c r="N1002" i="16" s="1"/>
  <c r="P1333" i="16"/>
  <c r="Q1333" i="16"/>
  <c r="R1333" i="16" s="1"/>
  <c r="N1333" i="16" s="1"/>
  <c r="Q885" i="16"/>
  <c r="R885" i="16" s="1"/>
  <c r="N885" i="16" s="1"/>
  <c r="P885" i="16"/>
  <c r="Q264" i="16"/>
  <c r="R264" i="16" s="1"/>
  <c r="N264" i="16" s="1"/>
  <c r="P264" i="16"/>
  <c r="Q772" i="16"/>
  <c r="R772" i="16" s="1"/>
  <c r="N772" i="16" s="1"/>
  <c r="P772" i="16"/>
  <c r="Q85" i="16"/>
  <c r="R85" i="16" s="1"/>
  <c r="N85" i="16" s="1"/>
  <c r="P85" i="16"/>
  <c r="Q516" i="16"/>
  <c r="R516" i="16" s="1"/>
  <c r="N516" i="16" s="1"/>
  <c r="P516" i="16"/>
  <c r="P398" i="16"/>
  <c r="Q398" i="16"/>
  <c r="R398" i="16" s="1"/>
  <c r="N398" i="16" s="1"/>
  <c r="P821" i="16"/>
  <c r="Q821" i="16"/>
  <c r="R821" i="16" s="1"/>
  <c r="N821" i="16" s="1"/>
  <c r="Q740" i="16"/>
  <c r="R740" i="16" s="1"/>
  <c r="N740" i="16" s="1"/>
  <c r="P740" i="16"/>
  <c r="P406" i="16"/>
  <c r="Q406" i="16"/>
  <c r="R406" i="16" s="1"/>
  <c r="N406" i="16" s="1"/>
  <c r="P107" i="16"/>
  <c r="Q107" i="16"/>
  <c r="R107" i="16" s="1"/>
  <c r="N107" i="16" s="1"/>
  <c r="P1766" i="16"/>
  <c r="Q1766" i="16"/>
  <c r="R1766" i="16" s="1"/>
  <c r="N1766" i="16" s="1"/>
  <c r="P1502" i="16"/>
  <c r="Q1502" i="16"/>
  <c r="R1502" i="16" s="1"/>
  <c r="N1502" i="16" s="1"/>
  <c r="Q965" i="16"/>
  <c r="R965" i="16" s="1"/>
  <c r="N965" i="16" s="1"/>
  <c r="P965" i="16"/>
  <c r="Q1709" i="16"/>
  <c r="R1709" i="16" s="1"/>
  <c r="N1709" i="16" s="1"/>
  <c r="P1709" i="16"/>
  <c r="P1724" i="16"/>
  <c r="Q1724" i="16"/>
  <c r="R1724" i="16" s="1"/>
  <c r="N1724" i="16" s="1"/>
  <c r="P1498" i="16"/>
  <c r="Q1498" i="16"/>
  <c r="R1498" i="16" s="1"/>
  <c r="N1498" i="16" s="1"/>
  <c r="Q361" i="16"/>
  <c r="R361" i="16" s="1"/>
  <c r="N361" i="16" s="1"/>
  <c r="P361" i="16"/>
  <c r="P87" i="16"/>
  <c r="Q87" i="16"/>
  <c r="R87" i="16" s="1"/>
  <c r="N87" i="16" s="1"/>
  <c r="Q784" i="16"/>
  <c r="R784" i="16" s="1"/>
  <c r="N784" i="16" s="1"/>
  <c r="P784" i="16"/>
  <c r="P690" i="16"/>
  <c r="Q690" i="16"/>
  <c r="R690" i="16" s="1"/>
  <c r="N690" i="16" s="1"/>
  <c r="Q608" i="16"/>
  <c r="R608" i="16" s="1"/>
  <c r="N608" i="16" s="1"/>
  <c r="P608" i="16"/>
  <c r="Q273" i="16"/>
  <c r="R273" i="16" s="1"/>
  <c r="N273" i="16" s="1"/>
  <c r="P273" i="16"/>
  <c r="Q1008" i="16"/>
  <c r="R1008" i="16" s="1"/>
  <c r="N1008" i="16" s="1"/>
  <c r="P1008" i="16"/>
  <c r="Q1633" i="16"/>
  <c r="R1633" i="16" s="1"/>
  <c r="N1633" i="16" s="1"/>
  <c r="P1633" i="16"/>
  <c r="P1371" i="16"/>
  <c r="Q1371" i="16"/>
  <c r="R1371" i="16" s="1"/>
  <c r="N1371" i="16" s="1"/>
  <c r="P834" i="16"/>
  <c r="Q834" i="16"/>
  <c r="R834" i="16" s="1"/>
  <c r="N834" i="16" s="1"/>
  <c r="Q1577" i="16"/>
  <c r="R1577" i="16" s="1"/>
  <c r="N1577" i="16" s="1"/>
  <c r="P1577" i="16"/>
  <c r="P1592" i="16"/>
  <c r="Q1592" i="16"/>
  <c r="R1592" i="16" s="1"/>
  <c r="N1592" i="16" s="1"/>
  <c r="P1354" i="16"/>
  <c r="Q1354" i="16"/>
  <c r="R1354" i="16" s="1"/>
  <c r="N1354" i="16" s="1"/>
  <c r="Q949" i="16"/>
  <c r="R949" i="16" s="1"/>
  <c r="N949" i="16" s="1"/>
  <c r="P949" i="16"/>
  <c r="Q687" i="16"/>
  <c r="R687" i="16" s="1"/>
  <c r="N687" i="16" s="1"/>
  <c r="P687" i="16"/>
  <c r="Q329" i="16"/>
  <c r="R329" i="16" s="1"/>
  <c r="N329" i="16" s="1"/>
  <c r="P329" i="16"/>
  <c r="Q487" i="16"/>
  <c r="R487" i="16" s="1"/>
  <c r="N487" i="16" s="1"/>
  <c r="P487" i="16"/>
  <c r="Q177" i="16"/>
  <c r="R177" i="16" s="1"/>
  <c r="N177" i="16" s="1"/>
  <c r="P177" i="16"/>
  <c r="P874" i="16"/>
  <c r="Q874" i="16"/>
  <c r="R874" i="16" s="1"/>
  <c r="N874" i="16" s="1"/>
  <c r="Q576" i="16"/>
  <c r="R576" i="16" s="1"/>
  <c r="N576" i="16" s="1"/>
  <c r="P576" i="16"/>
  <c r="P1250" i="16"/>
  <c r="Q1250" i="16"/>
  <c r="R1250" i="16" s="1"/>
  <c r="N1250" i="16" s="1"/>
  <c r="Q1960" i="16"/>
  <c r="R1960" i="16" s="1"/>
  <c r="N1960" i="16" s="1"/>
  <c r="P1960" i="16"/>
  <c r="P1422" i="16"/>
  <c r="Q1422" i="16"/>
  <c r="R1422" i="16" s="1"/>
  <c r="N1422" i="16" s="1"/>
  <c r="Q1471" i="16"/>
  <c r="R1471" i="16" s="1"/>
  <c r="N1471" i="16" s="1"/>
  <c r="P1471" i="16"/>
  <c r="Q1185" i="16"/>
  <c r="R1185" i="16" s="1"/>
  <c r="N1185" i="16" s="1"/>
  <c r="P1185" i="16"/>
  <c r="Q2014" i="16"/>
  <c r="R2014" i="16" s="1"/>
  <c r="N2014" i="16" s="1"/>
  <c r="P2014" i="16"/>
  <c r="Q961" i="16"/>
  <c r="R961" i="16" s="1"/>
  <c r="N961" i="16" s="1"/>
  <c r="P961" i="16"/>
  <c r="Q699" i="16"/>
  <c r="R699" i="16" s="1"/>
  <c r="N699" i="16" s="1"/>
  <c r="P699" i="16"/>
  <c r="Q341" i="16"/>
  <c r="R341" i="16" s="1"/>
  <c r="N341" i="16" s="1"/>
  <c r="P341" i="16"/>
  <c r="P498" i="16"/>
  <c r="Q498" i="16"/>
  <c r="R498" i="16" s="1"/>
  <c r="N498" i="16" s="1"/>
  <c r="Q189" i="16"/>
  <c r="R189" i="16" s="1"/>
  <c r="N189" i="16" s="1"/>
  <c r="P189" i="16"/>
  <c r="P886" i="16"/>
  <c r="Q886" i="16"/>
  <c r="R886" i="16" s="1"/>
  <c r="N886" i="16" s="1"/>
  <c r="Q588" i="16"/>
  <c r="R588" i="16" s="1"/>
  <c r="N588" i="16" s="1"/>
  <c r="P588" i="16"/>
  <c r="P1262" i="16"/>
  <c r="Q1262" i="16"/>
  <c r="R1262" i="16" s="1"/>
  <c r="N1262" i="16" s="1"/>
  <c r="P1971" i="16"/>
  <c r="Q1971" i="16"/>
  <c r="R1971" i="16" s="1"/>
  <c r="N1971" i="16" s="1"/>
  <c r="Q1433" i="16"/>
  <c r="R1433" i="16" s="1"/>
  <c r="N1433" i="16" s="1"/>
  <c r="P1433" i="16"/>
  <c r="Q1483" i="16"/>
  <c r="R1483" i="16" s="1"/>
  <c r="N1483" i="16" s="1"/>
  <c r="P1483" i="16"/>
  <c r="Q1197" i="16"/>
  <c r="R1197" i="16" s="1"/>
  <c r="N1197" i="16" s="1"/>
  <c r="P1197" i="16"/>
  <c r="Q2026" i="16"/>
  <c r="R2026" i="16" s="1"/>
  <c r="N2026" i="16" s="1"/>
  <c r="P2026" i="16"/>
  <c r="P828" i="16"/>
  <c r="Q828" i="16"/>
  <c r="R828" i="16" s="1"/>
  <c r="N828" i="16" s="1"/>
  <c r="P566" i="16"/>
  <c r="Q566" i="16"/>
  <c r="R566" i="16" s="1"/>
  <c r="N566" i="16" s="1"/>
  <c r="Q209" i="16"/>
  <c r="R209" i="16" s="1"/>
  <c r="N209" i="16" s="1"/>
  <c r="P209" i="16"/>
  <c r="Q367" i="16"/>
  <c r="R367" i="16" s="1"/>
  <c r="N367" i="16" s="1"/>
  <c r="P367" i="16"/>
  <c r="Q45" i="16"/>
  <c r="R45" i="16" s="1"/>
  <c r="N45" i="16" s="1"/>
  <c r="P45" i="16"/>
  <c r="P742" i="16"/>
  <c r="Q742" i="16"/>
  <c r="R742" i="16" s="1"/>
  <c r="N742" i="16" s="1"/>
  <c r="Q456" i="16"/>
  <c r="R456" i="16" s="1"/>
  <c r="N456" i="16" s="1"/>
  <c r="P456" i="16"/>
  <c r="P1130" i="16"/>
  <c r="Q1130" i="16"/>
  <c r="R1130" i="16" s="1"/>
  <c r="N1130" i="16" s="1"/>
  <c r="P1840" i="16"/>
  <c r="Q1840" i="16"/>
  <c r="R1840" i="16" s="1"/>
  <c r="N1840" i="16" s="1"/>
  <c r="Q1301" i="16"/>
  <c r="R1301" i="16" s="1"/>
  <c r="N1301" i="16" s="1"/>
  <c r="P1301" i="16"/>
  <c r="Q1339" i="16"/>
  <c r="R1339" i="16" s="1"/>
  <c r="N1339" i="16" s="1"/>
  <c r="P1339" i="16"/>
  <c r="Q2060" i="16"/>
  <c r="R2060" i="16" s="1"/>
  <c r="N2060" i="16" s="1"/>
  <c r="P2060" i="16"/>
  <c r="Q1870" i="16"/>
  <c r="R1870" i="16" s="1"/>
  <c r="N1870" i="16" s="1"/>
  <c r="P1870" i="16"/>
  <c r="P314" i="16"/>
  <c r="Q314" i="16"/>
  <c r="R314" i="16" s="1"/>
  <c r="N314" i="16" s="1"/>
  <c r="P1011" i="16"/>
  <c r="Q1011" i="16"/>
  <c r="R1011" i="16" s="1"/>
  <c r="N1011" i="16" s="1"/>
  <c r="Q653" i="16"/>
  <c r="R653" i="16" s="1"/>
  <c r="N653" i="16" s="1"/>
  <c r="P653" i="16"/>
  <c r="Q811" i="16"/>
  <c r="R811" i="16" s="1"/>
  <c r="N811" i="16" s="1"/>
  <c r="P811" i="16"/>
  <c r="Q501" i="16"/>
  <c r="R501" i="16" s="1"/>
  <c r="N501" i="16" s="1"/>
  <c r="P501" i="16"/>
  <c r="Q167" i="16"/>
  <c r="R167" i="16" s="1"/>
  <c r="N167" i="16" s="1"/>
  <c r="P167" i="16"/>
  <c r="Q899" i="16"/>
  <c r="R899" i="16" s="1"/>
  <c r="N899" i="16" s="1"/>
  <c r="P899" i="16"/>
  <c r="P1575" i="16"/>
  <c r="Q1575" i="16"/>
  <c r="R1575" i="16" s="1"/>
  <c r="N1575" i="16" s="1"/>
  <c r="Q1276" i="16"/>
  <c r="R1276" i="16" s="1"/>
  <c r="N1276" i="16" s="1"/>
  <c r="P1276" i="16"/>
  <c r="Q1745" i="16"/>
  <c r="R1745" i="16" s="1"/>
  <c r="N1745" i="16" s="1"/>
  <c r="P1745" i="16"/>
  <c r="P1808" i="16"/>
  <c r="Q1808" i="16"/>
  <c r="R1808" i="16" s="1"/>
  <c r="N1808" i="16" s="1"/>
  <c r="Q1509" i="16"/>
  <c r="R1509" i="16" s="1"/>
  <c r="N1509" i="16" s="1"/>
  <c r="P1509" i="16"/>
  <c r="Q1367" i="16"/>
  <c r="R1367" i="16" s="1"/>
  <c r="N1367" i="16" s="1"/>
  <c r="P1367" i="16"/>
  <c r="Q181" i="16"/>
  <c r="R181" i="16" s="1"/>
  <c r="N181" i="16" s="1"/>
  <c r="P181" i="16"/>
  <c r="Q879" i="16"/>
  <c r="R879" i="16" s="1"/>
  <c r="N879" i="16" s="1"/>
  <c r="P879" i="16"/>
  <c r="P522" i="16"/>
  <c r="Q522" i="16"/>
  <c r="R522" i="16" s="1"/>
  <c r="N522" i="16" s="1"/>
  <c r="Q680" i="16"/>
  <c r="R680" i="16" s="1"/>
  <c r="N680" i="16" s="1"/>
  <c r="P680" i="16"/>
  <c r="Q369" i="16"/>
  <c r="R369" i="16" s="1"/>
  <c r="N369" i="16" s="1"/>
  <c r="P369" i="16"/>
  <c r="P1066" i="16"/>
  <c r="Q1066" i="16"/>
  <c r="R1066" i="16" s="1"/>
  <c r="N1066" i="16" s="1"/>
  <c r="Q768" i="16"/>
  <c r="R768" i="16" s="1"/>
  <c r="N768" i="16" s="1"/>
  <c r="P768" i="16"/>
  <c r="Q1441" i="16"/>
  <c r="R1441" i="16" s="1"/>
  <c r="N1441" i="16" s="1"/>
  <c r="P1441" i="16"/>
  <c r="Q1144" i="16"/>
  <c r="R1144" i="16" s="1"/>
  <c r="N1144" i="16" s="1"/>
  <c r="P1144" i="16"/>
  <c r="P1612" i="16"/>
  <c r="Q1612" i="16"/>
  <c r="R1612" i="16" s="1"/>
  <c r="N1612" i="16" s="1"/>
  <c r="Q1675" i="16"/>
  <c r="R1675" i="16" s="1"/>
  <c r="N1675" i="16" s="1"/>
  <c r="P1675" i="16"/>
  <c r="Q1377" i="16"/>
  <c r="R1377" i="16" s="1"/>
  <c r="N1377" i="16" s="1"/>
  <c r="P1377" i="16"/>
  <c r="Q1211" i="16"/>
  <c r="R1211" i="16" s="1"/>
  <c r="N1211" i="16" s="1"/>
  <c r="P1211" i="16"/>
  <c r="Q316" i="16"/>
  <c r="R316" i="16" s="1"/>
  <c r="N316" i="16" s="1"/>
  <c r="P316" i="16"/>
  <c r="Q1001" i="16"/>
  <c r="R1001" i="16" s="1"/>
  <c r="N1001" i="16" s="1"/>
  <c r="P1001" i="16"/>
  <c r="Q116" i="16"/>
  <c r="R116" i="16" s="1"/>
  <c r="N116" i="16" s="1"/>
  <c r="P116" i="16"/>
  <c r="Q824" i="16"/>
  <c r="R824" i="16" s="1"/>
  <c r="N824" i="16" s="1"/>
  <c r="P824" i="16"/>
  <c r="Q490" i="16"/>
  <c r="R490" i="16" s="1"/>
  <c r="N490" i="16" s="1"/>
  <c r="P490" i="16"/>
  <c r="Q192" i="16"/>
  <c r="R192" i="16" s="1"/>
  <c r="N192" i="16" s="1"/>
  <c r="P192" i="16"/>
  <c r="Q1849" i="16"/>
  <c r="R1849" i="16" s="1"/>
  <c r="N1849" i="16" s="1"/>
  <c r="P1849" i="16"/>
  <c r="P1586" i="16"/>
  <c r="Q1586" i="16"/>
  <c r="R1586" i="16" s="1"/>
  <c r="N1586" i="16" s="1"/>
  <c r="Q1049" i="16"/>
  <c r="R1049" i="16" s="1"/>
  <c r="N1049" i="16" s="1"/>
  <c r="P1049" i="16"/>
  <c r="Q1794" i="16"/>
  <c r="R1794" i="16" s="1"/>
  <c r="N1794" i="16" s="1"/>
  <c r="P1794" i="16"/>
  <c r="Q1807" i="16"/>
  <c r="R1807" i="16" s="1"/>
  <c r="N1807" i="16" s="1"/>
  <c r="P1807" i="16"/>
  <c r="Q1593" i="16"/>
  <c r="R1593" i="16" s="1"/>
  <c r="N1593" i="16" s="1"/>
  <c r="P1593" i="16"/>
  <c r="Q589" i="16"/>
  <c r="R589" i="16" s="1"/>
  <c r="N589" i="16" s="1"/>
  <c r="P589" i="16"/>
  <c r="P327" i="16"/>
  <c r="Q327" i="16"/>
  <c r="R327" i="16" s="1"/>
  <c r="N327" i="16" s="1"/>
  <c r="Q1012" i="16"/>
  <c r="R1012" i="16" s="1"/>
  <c r="N1012" i="16" s="1"/>
  <c r="P1012" i="16"/>
  <c r="Q128" i="16"/>
  <c r="R128" i="16" s="1"/>
  <c r="N128" i="16" s="1"/>
  <c r="P128" i="16"/>
  <c r="Q835" i="16"/>
  <c r="R835" i="16" s="1"/>
  <c r="N835" i="16" s="1"/>
  <c r="P835" i="16"/>
  <c r="P502" i="16"/>
  <c r="Q502" i="16"/>
  <c r="R502" i="16" s="1"/>
  <c r="N502" i="16" s="1"/>
  <c r="Q204" i="16"/>
  <c r="R204" i="16" s="1"/>
  <c r="N204" i="16" s="1"/>
  <c r="P204" i="16"/>
  <c r="Q1861" i="16"/>
  <c r="R1861" i="16" s="1"/>
  <c r="N1861" i="16" s="1"/>
  <c r="P1861" i="16"/>
  <c r="Q1599" i="16"/>
  <c r="R1599" i="16" s="1"/>
  <c r="N1599" i="16" s="1"/>
  <c r="P1599" i="16"/>
  <c r="Q1061" i="16"/>
  <c r="R1061" i="16" s="1"/>
  <c r="N1061" i="16" s="1"/>
  <c r="P1061" i="16"/>
  <c r="Q1087" i="16"/>
  <c r="R1087" i="16" s="1"/>
  <c r="N1087" i="16" s="1"/>
  <c r="P1087" i="16"/>
  <c r="Q1819" i="16"/>
  <c r="R1819" i="16" s="1"/>
  <c r="N1819" i="16" s="1"/>
  <c r="P1819" i="16"/>
  <c r="Q1606" i="16"/>
  <c r="R1606" i="16" s="1"/>
  <c r="N1606" i="16" s="1"/>
  <c r="P1606" i="16"/>
  <c r="Q457" i="16"/>
  <c r="R457" i="16" s="1"/>
  <c r="N457" i="16" s="1"/>
  <c r="P457" i="16"/>
  <c r="Q183" i="16"/>
  <c r="R183" i="16" s="1"/>
  <c r="N183" i="16" s="1"/>
  <c r="P183" i="16"/>
  <c r="Q880" i="16"/>
  <c r="R880" i="16" s="1"/>
  <c r="N880" i="16" s="1"/>
  <c r="P880" i="16"/>
  <c r="P786" i="16"/>
  <c r="Q786" i="16"/>
  <c r="R786" i="16" s="1"/>
  <c r="N786" i="16" s="1"/>
  <c r="Q705" i="16"/>
  <c r="R705" i="16" s="1"/>
  <c r="N705" i="16" s="1"/>
  <c r="P705" i="16"/>
  <c r="P370" i="16"/>
  <c r="Q370" i="16"/>
  <c r="R370" i="16" s="1"/>
  <c r="N370" i="16" s="1"/>
  <c r="P60" i="16"/>
  <c r="Q60" i="16"/>
  <c r="R60" i="16" s="1"/>
  <c r="N60" i="16" s="1"/>
  <c r="Q1729" i="16"/>
  <c r="R1729" i="16" s="1"/>
  <c r="N1729" i="16" s="1"/>
  <c r="P1729" i="16"/>
  <c r="Q1467" i="16"/>
  <c r="R1467" i="16" s="1"/>
  <c r="N1467" i="16" s="1"/>
  <c r="P1467" i="16"/>
  <c r="Q929" i="16"/>
  <c r="R929" i="16" s="1"/>
  <c r="N929" i="16" s="1"/>
  <c r="P929" i="16"/>
  <c r="Q1674" i="16"/>
  <c r="R1674" i="16" s="1"/>
  <c r="N1674" i="16" s="1"/>
  <c r="P1674" i="16"/>
  <c r="P1688" i="16"/>
  <c r="Q1688" i="16"/>
  <c r="R1688" i="16" s="1"/>
  <c r="N1688" i="16" s="1"/>
  <c r="P1462" i="16"/>
  <c r="Q1462" i="16"/>
  <c r="R1462" i="16" s="1"/>
  <c r="N1462" i="16" s="1"/>
  <c r="Q326" i="16"/>
  <c r="R326" i="16" s="1"/>
  <c r="N326" i="16" s="1"/>
  <c r="P326" i="16"/>
  <c r="Q48" i="16"/>
  <c r="R48" i="16" s="1"/>
  <c r="N48" i="16" s="1"/>
  <c r="P48" i="16"/>
  <c r="P749" i="16"/>
  <c r="Q749" i="16"/>
  <c r="R749" i="16" s="1"/>
  <c r="N749" i="16" s="1"/>
  <c r="P654" i="16"/>
  <c r="Q654" i="16"/>
  <c r="R654" i="16" s="1"/>
  <c r="N654" i="16" s="1"/>
  <c r="Q572" i="16"/>
  <c r="R572" i="16" s="1"/>
  <c r="N572" i="16" s="1"/>
  <c r="P572" i="16"/>
  <c r="P238" i="16"/>
  <c r="Q238" i="16"/>
  <c r="R238" i="16" s="1"/>
  <c r="N238" i="16" s="1"/>
  <c r="Q971" i="16"/>
  <c r="R971" i="16" s="1"/>
  <c r="N971" i="16" s="1"/>
  <c r="P971" i="16"/>
  <c r="Q1598" i="16"/>
  <c r="R1598" i="16" s="1"/>
  <c r="N1598" i="16" s="1"/>
  <c r="P1598" i="16"/>
  <c r="Q1335" i="16"/>
  <c r="R1335" i="16" s="1"/>
  <c r="N1335" i="16" s="1"/>
  <c r="P1335" i="16"/>
  <c r="Q2056" i="16"/>
  <c r="R2056" i="16" s="1"/>
  <c r="N2056" i="16" s="1"/>
  <c r="P2056" i="16"/>
  <c r="Q1542" i="16"/>
  <c r="R1542" i="16" s="1"/>
  <c r="N1542" i="16" s="1"/>
  <c r="P1542" i="16"/>
  <c r="Q1555" i="16"/>
  <c r="R1555" i="16" s="1"/>
  <c r="N1555" i="16" s="1"/>
  <c r="P1555" i="16"/>
  <c r="P1318" i="16"/>
  <c r="Q1318" i="16"/>
  <c r="R1318" i="16" s="1"/>
  <c r="N1318" i="16" s="1"/>
  <c r="P54" i="16"/>
  <c r="Q54" i="16"/>
  <c r="R54" i="16" s="1"/>
  <c r="N54" i="16" s="1"/>
  <c r="P818" i="16"/>
  <c r="Q818" i="16"/>
  <c r="R818" i="16" s="1"/>
  <c r="N818" i="16" s="1"/>
  <c r="Q472" i="16"/>
  <c r="R472" i="16" s="1"/>
  <c r="N472" i="16" s="1"/>
  <c r="P472" i="16"/>
  <c r="Q377" i="16"/>
  <c r="R377" i="16" s="1"/>
  <c r="N377" i="16" s="1"/>
  <c r="P377" i="16"/>
  <c r="P284" i="16"/>
  <c r="Q284" i="16"/>
  <c r="R284" i="16" s="1"/>
  <c r="N284" i="16" s="1"/>
  <c r="P1006" i="16"/>
  <c r="Q1006" i="16"/>
  <c r="R1006" i="16" s="1"/>
  <c r="N1006" i="16" s="1"/>
  <c r="Q695" i="16"/>
  <c r="R695" i="16" s="1"/>
  <c r="N695" i="16" s="1"/>
  <c r="P695" i="16"/>
  <c r="Q1320" i="16"/>
  <c r="R1320" i="16" s="1"/>
  <c r="N1320" i="16" s="1"/>
  <c r="P1320" i="16"/>
  <c r="P2078" i="16"/>
  <c r="Q2078" i="16"/>
  <c r="R2078" i="16" s="1"/>
  <c r="N2078" i="16" s="1"/>
  <c r="Q1779" i="16"/>
  <c r="R1779" i="16" s="1"/>
  <c r="N1779" i="16" s="1"/>
  <c r="P1779" i="16"/>
  <c r="Q1265" i="16"/>
  <c r="R1265" i="16" s="1"/>
  <c r="N1265" i="16" s="1"/>
  <c r="P1265" i="16"/>
  <c r="Q1280" i="16"/>
  <c r="R1280" i="16" s="1"/>
  <c r="N1280" i="16" s="1"/>
  <c r="P1280" i="16"/>
  <c r="Q2013" i="16"/>
  <c r="R2013" i="16" s="1"/>
  <c r="N2013" i="16" s="1"/>
  <c r="P2013" i="16"/>
  <c r="Q2016" i="16"/>
  <c r="R2016" i="16" s="1"/>
  <c r="N2016" i="16" s="1"/>
  <c r="P2016" i="16"/>
  <c r="Q1547" i="16"/>
  <c r="R1547" i="16" s="1"/>
  <c r="N1547" i="16" s="1"/>
  <c r="P1547" i="16"/>
  <c r="Q2232" i="16"/>
  <c r="R2232" i="16" s="1"/>
  <c r="N2232" i="16" s="1"/>
  <c r="P2232" i="16"/>
  <c r="Q2173" i="16"/>
  <c r="R2173" i="16" s="1"/>
  <c r="N2173" i="16" s="1"/>
  <c r="P2173" i="16"/>
  <c r="Q2128" i="16"/>
  <c r="R2128" i="16" s="1"/>
  <c r="N2128" i="16" s="1"/>
  <c r="P2128" i="16"/>
  <c r="Q3617" i="16"/>
  <c r="R3617" i="16" s="1"/>
  <c r="N3617" i="16" s="1"/>
  <c r="P3617" i="16"/>
  <c r="Q3785" i="16"/>
  <c r="R3785" i="16" s="1"/>
  <c r="N3785" i="16" s="1"/>
  <c r="P3785" i="16"/>
  <c r="Q3426" i="16"/>
  <c r="R3426" i="16" s="1"/>
  <c r="N3426" i="16" s="1"/>
  <c r="P3426" i="16"/>
  <c r="Q3425" i="16"/>
  <c r="R3425" i="16" s="1"/>
  <c r="N3425" i="16" s="1"/>
  <c r="P3425" i="16"/>
  <c r="Q3667" i="16"/>
  <c r="R3667" i="16" s="1"/>
  <c r="N3667" i="16" s="1"/>
  <c r="P3667" i="16"/>
  <c r="Q3620" i="16"/>
  <c r="R3620" i="16" s="1"/>
  <c r="N3620" i="16" s="1"/>
  <c r="P3620" i="16"/>
  <c r="Q3525" i="16"/>
  <c r="R3525" i="16" s="1"/>
  <c r="N3525" i="16" s="1"/>
  <c r="P3525" i="16"/>
  <c r="P3454" i="16"/>
  <c r="Q3454" i="16"/>
  <c r="R3454" i="16" s="1"/>
  <c r="N3454" i="16" s="1"/>
  <c r="Q3407" i="16"/>
  <c r="R3407" i="16" s="1"/>
  <c r="N3407" i="16" s="1"/>
  <c r="P3407" i="16"/>
  <c r="Q3349" i="16"/>
  <c r="R3349" i="16" s="1"/>
  <c r="N3349" i="16" s="1"/>
  <c r="P3349" i="16"/>
  <c r="Q2246" i="16"/>
  <c r="R2246" i="16" s="1"/>
  <c r="N2246" i="16" s="1"/>
  <c r="P2246" i="16"/>
  <c r="Q2186" i="16"/>
  <c r="R2186" i="16" s="1"/>
  <c r="N2186" i="16" s="1"/>
  <c r="P2186" i="16"/>
  <c r="Q2140" i="16"/>
  <c r="R2140" i="16" s="1"/>
  <c r="N2140" i="16" s="1"/>
  <c r="P2140" i="16"/>
  <c r="Q3725" i="16"/>
  <c r="R3725" i="16" s="1"/>
  <c r="N3725" i="16" s="1"/>
  <c r="P3725" i="16"/>
  <c r="Q3796" i="16"/>
  <c r="R3796" i="16" s="1"/>
  <c r="N3796" i="16" s="1"/>
  <c r="P3796" i="16"/>
  <c r="P3436" i="16"/>
  <c r="Q3436" i="16"/>
  <c r="R3436" i="16" s="1"/>
  <c r="N3436" i="16" s="1"/>
  <c r="P3438" i="16"/>
  <c r="Q3438" i="16"/>
  <c r="R3438" i="16" s="1"/>
  <c r="N3438" i="16" s="1"/>
  <c r="P3678" i="16"/>
  <c r="Q3678" i="16"/>
  <c r="R3678" i="16" s="1"/>
  <c r="N3678" i="16" s="1"/>
  <c r="Q3633" i="16"/>
  <c r="R3633" i="16" s="1"/>
  <c r="N3633" i="16" s="1"/>
  <c r="P3633" i="16"/>
  <c r="Q3537" i="16"/>
  <c r="R3537" i="16" s="1"/>
  <c r="N3537" i="16" s="1"/>
  <c r="P3537" i="16"/>
  <c r="Q3466" i="16"/>
  <c r="R3466" i="16" s="1"/>
  <c r="N3466" i="16" s="1"/>
  <c r="P3466" i="16"/>
  <c r="Q3419" i="16"/>
  <c r="R3419" i="16" s="1"/>
  <c r="N3419" i="16" s="1"/>
  <c r="P3419" i="16"/>
  <c r="P3360" i="16"/>
  <c r="Q3360" i="16"/>
  <c r="R3360" i="16" s="1"/>
  <c r="N3360" i="16" s="1"/>
  <c r="P2701" i="16"/>
  <c r="Q2701" i="16"/>
  <c r="R2701" i="16" s="1"/>
  <c r="N2701" i="16" s="1"/>
  <c r="Q2642" i="16"/>
  <c r="R2642" i="16" s="1"/>
  <c r="N2642" i="16" s="1"/>
  <c r="P2642" i="16"/>
  <c r="P2583" i="16"/>
  <c r="Q2583" i="16"/>
  <c r="R2583" i="16" s="1"/>
  <c r="N2583" i="16" s="1"/>
  <c r="Q2512" i="16"/>
  <c r="R2512" i="16" s="1"/>
  <c r="N2512" i="16" s="1"/>
  <c r="P2512" i="16"/>
  <c r="Q2153" i="16"/>
  <c r="R2153" i="16" s="1"/>
  <c r="N2153" i="16" s="1"/>
  <c r="P2153" i="16"/>
  <c r="P2118" i="16"/>
  <c r="Q2118" i="16"/>
  <c r="R2118" i="16" s="1"/>
  <c r="N2118" i="16" s="1"/>
  <c r="Q2395" i="16"/>
  <c r="R2395" i="16" s="1"/>
  <c r="N2395" i="16" s="1"/>
  <c r="P2395" i="16"/>
  <c r="Q2336" i="16"/>
  <c r="R2336" i="16" s="1"/>
  <c r="N2336" i="16" s="1"/>
  <c r="P2336" i="16"/>
  <c r="Q2241" i="16"/>
  <c r="R2241" i="16" s="1"/>
  <c r="N2241" i="16" s="1"/>
  <c r="P2241" i="16"/>
  <c r="Q2170" i="16"/>
  <c r="R2170" i="16" s="1"/>
  <c r="N2170" i="16" s="1"/>
  <c r="P2170" i="16"/>
  <c r="Q2136" i="16"/>
  <c r="R2136" i="16" s="1"/>
  <c r="N2136" i="16" s="1"/>
  <c r="P2136" i="16"/>
  <c r="Q3630" i="16"/>
  <c r="R3630" i="16" s="1"/>
  <c r="N3630" i="16" s="1"/>
  <c r="P3630" i="16"/>
  <c r="P3804" i="16"/>
  <c r="Q3804" i="16"/>
  <c r="R3804" i="16" s="1"/>
  <c r="N3804" i="16" s="1"/>
  <c r="Q2714" i="16"/>
  <c r="R2714" i="16" s="1"/>
  <c r="N2714" i="16" s="1"/>
  <c r="P2714" i="16"/>
  <c r="P2653" i="16"/>
  <c r="Q2653" i="16"/>
  <c r="R2653" i="16" s="1"/>
  <c r="N2653" i="16" s="1"/>
  <c r="Q2595" i="16"/>
  <c r="R2595" i="16" s="1"/>
  <c r="N2595" i="16" s="1"/>
  <c r="P2595" i="16"/>
  <c r="P2525" i="16"/>
  <c r="Q2525" i="16"/>
  <c r="R2525" i="16" s="1"/>
  <c r="N2525" i="16" s="1"/>
  <c r="Q2164" i="16"/>
  <c r="R2164" i="16" s="1"/>
  <c r="N2164" i="16" s="1"/>
  <c r="P2164" i="16"/>
  <c r="Q2130" i="16"/>
  <c r="R2130" i="16" s="1"/>
  <c r="N2130" i="16" s="1"/>
  <c r="P2130" i="16"/>
  <c r="P2407" i="16"/>
  <c r="Q2407" i="16"/>
  <c r="R2407" i="16" s="1"/>
  <c r="N2407" i="16" s="1"/>
  <c r="Q2348" i="16"/>
  <c r="R2348" i="16" s="1"/>
  <c r="N2348" i="16" s="1"/>
  <c r="P2348" i="16"/>
  <c r="Q2253" i="16"/>
  <c r="R2253" i="16" s="1"/>
  <c r="N2253" i="16" s="1"/>
  <c r="P2253" i="16"/>
  <c r="Q2181" i="16"/>
  <c r="R2181" i="16" s="1"/>
  <c r="N2181" i="16" s="1"/>
  <c r="P2181" i="16"/>
  <c r="P2147" i="16"/>
  <c r="Q2147" i="16"/>
  <c r="R2147" i="16" s="1"/>
  <c r="N2147" i="16" s="1"/>
  <c r="P3736" i="16"/>
  <c r="Q3736" i="16"/>
  <c r="R3736" i="16" s="1"/>
  <c r="N3736" i="16" s="1"/>
  <c r="Q3816" i="16"/>
  <c r="R3816" i="16" s="1"/>
  <c r="N3816" i="16" s="1"/>
  <c r="P3816" i="16"/>
  <c r="Q3013" i="16"/>
  <c r="R3013" i="16" s="1"/>
  <c r="N3013" i="16" s="1"/>
  <c r="P3013" i="16"/>
  <c r="Q2978" i="16"/>
  <c r="R2978" i="16" s="1"/>
  <c r="N2978" i="16" s="1"/>
  <c r="P2978" i="16"/>
  <c r="P2896" i="16"/>
  <c r="Q2896" i="16"/>
  <c r="R2896" i="16" s="1"/>
  <c r="N2896" i="16" s="1"/>
  <c r="Q2824" i="16"/>
  <c r="R2824" i="16" s="1"/>
  <c r="N2824" i="16" s="1"/>
  <c r="P2824" i="16"/>
  <c r="Q2464" i="16"/>
  <c r="R2464" i="16" s="1"/>
  <c r="N2464" i="16" s="1"/>
  <c r="P2464" i="16"/>
  <c r="Q2430" i="16"/>
  <c r="R2430" i="16" s="1"/>
  <c r="N2430" i="16" s="1"/>
  <c r="P2430" i="16"/>
  <c r="Q2707" i="16"/>
  <c r="R2707" i="16" s="1"/>
  <c r="N2707" i="16" s="1"/>
  <c r="P2707" i="16"/>
  <c r="Q2648" i="16"/>
  <c r="R2648" i="16" s="1"/>
  <c r="N2648" i="16" s="1"/>
  <c r="P2648" i="16"/>
  <c r="Q2565" i="16"/>
  <c r="R2565" i="16" s="1"/>
  <c r="N2565" i="16" s="1"/>
  <c r="P2565" i="16"/>
  <c r="P2482" i="16"/>
  <c r="Q2482" i="16"/>
  <c r="R2482" i="16" s="1"/>
  <c r="N2482" i="16" s="1"/>
  <c r="P2447" i="16"/>
  <c r="Q2447" i="16"/>
  <c r="R2447" i="16" s="1"/>
  <c r="N2447" i="16" s="1"/>
  <c r="Q2376" i="16"/>
  <c r="R2376" i="16" s="1"/>
  <c r="N2376" i="16" s="1"/>
  <c r="P2376" i="16"/>
  <c r="Q1308" i="16"/>
  <c r="R1308" i="16" s="1"/>
  <c r="N1308" i="16" s="1"/>
  <c r="P1308" i="16"/>
  <c r="Q3025" i="16"/>
  <c r="R3025" i="16" s="1"/>
  <c r="N3025" i="16" s="1"/>
  <c r="P3025" i="16"/>
  <c r="Q2990" i="16"/>
  <c r="R2990" i="16" s="1"/>
  <c r="N2990" i="16" s="1"/>
  <c r="P2990" i="16"/>
  <c r="Q2907" i="16"/>
  <c r="R2907" i="16" s="1"/>
  <c r="N2907" i="16" s="1"/>
  <c r="P2907" i="16"/>
  <c r="P2837" i="16"/>
  <c r="Q2837" i="16"/>
  <c r="R2837" i="16" s="1"/>
  <c r="N2837" i="16" s="1"/>
  <c r="P2477" i="16"/>
  <c r="Q2477" i="16"/>
  <c r="R2477" i="16" s="1"/>
  <c r="N2477" i="16" s="1"/>
  <c r="Q2454" i="16"/>
  <c r="R2454" i="16" s="1"/>
  <c r="N2454" i="16" s="1"/>
  <c r="P2454" i="16"/>
  <c r="Q2718" i="16"/>
  <c r="R2718" i="16" s="1"/>
  <c r="N2718" i="16" s="1"/>
  <c r="P2718" i="16"/>
  <c r="Q2660" i="16"/>
  <c r="R2660" i="16" s="1"/>
  <c r="N2660" i="16" s="1"/>
  <c r="P2660" i="16"/>
  <c r="P2577" i="16"/>
  <c r="Q2577" i="16"/>
  <c r="R2577" i="16" s="1"/>
  <c r="N2577" i="16" s="1"/>
  <c r="P2493" i="16"/>
  <c r="Q2493" i="16"/>
  <c r="R2493" i="16" s="1"/>
  <c r="N2493" i="16" s="1"/>
  <c r="Q2458" i="16"/>
  <c r="R2458" i="16" s="1"/>
  <c r="N2458" i="16" s="1"/>
  <c r="P2458" i="16"/>
  <c r="Q2388" i="16"/>
  <c r="R2388" i="16" s="1"/>
  <c r="N2388" i="16" s="1"/>
  <c r="P2388" i="16"/>
  <c r="Q1475" i="16"/>
  <c r="R1475" i="16" s="1"/>
  <c r="N1475" i="16" s="1"/>
  <c r="P1475" i="16"/>
  <c r="Q2160" i="16"/>
  <c r="R2160" i="16" s="1"/>
  <c r="N2160" i="16" s="1"/>
  <c r="P2160" i="16"/>
  <c r="Q3762" i="16"/>
  <c r="R3762" i="16" s="1"/>
  <c r="N3762" i="16" s="1"/>
  <c r="P3762" i="16"/>
  <c r="Q3641" i="16"/>
  <c r="R3641" i="16" s="1"/>
  <c r="N3641" i="16" s="1"/>
  <c r="P3641" i="16"/>
  <c r="P3795" i="16"/>
  <c r="Q3795" i="16"/>
  <c r="R3795" i="16" s="1"/>
  <c r="N3795" i="16" s="1"/>
  <c r="Q3712" i="16"/>
  <c r="R3712" i="16" s="1"/>
  <c r="N3712" i="16" s="1"/>
  <c r="P3712" i="16"/>
  <c r="Q3353" i="16"/>
  <c r="R3353" i="16" s="1"/>
  <c r="N3353" i="16" s="1"/>
  <c r="P3353" i="16"/>
  <c r="Q3342" i="16"/>
  <c r="R3342" i="16" s="1"/>
  <c r="N3342" i="16" s="1"/>
  <c r="P3342" i="16"/>
  <c r="Q3596" i="16"/>
  <c r="R3596" i="16" s="1"/>
  <c r="N3596" i="16" s="1"/>
  <c r="P3596" i="16"/>
  <c r="Q3548" i="16"/>
  <c r="R3548" i="16" s="1"/>
  <c r="N3548" i="16" s="1"/>
  <c r="P3548" i="16"/>
  <c r="P3452" i="16"/>
  <c r="Q3452" i="16"/>
  <c r="R3452" i="16" s="1"/>
  <c r="N3452" i="16" s="1"/>
  <c r="P3382" i="16"/>
  <c r="Q3382" i="16"/>
  <c r="R3382" i="16" s="1"/>
  <c r="N3382" i="16" s="1"/>
  <c r="Q3335" i="16"/>
  <c r="R3335" i="16" s="1"/>
  <c r="N3335" i="16" s="1"/>
  <c r="P3335" i="16"/>
  <c r="Q3276" i="16"/>
  <c r="R3276" i="16" s="1"/>
  <c r="N3276" i="16" s="1"/>
  <c r="P3276" i="16"/>
  <c r="Q2174" i="16"/>
  <c r="R2174" i="16" s="1"/>
  <c r="N2174" i="16" s="1"/>
  <c r="P2174" i="16"/>
  <c r="Q2114" i="16"/>
  <c r="R2114" i="16" s="1"/>
  <c r="N2114" i="16" s="1"/>
  <c r="P2114" i="16"/>
  <c r="Q3773" i="16"/>
  <c r="R3773" i="16" s="1"/>
  <c r="N3773" i="16" s="1"/>
  <c r="P3773" i="16"/>
  <c r="P3806" i="16"/>
  <c r="Q3806" i="16"/>
  <c r="R3806" i="16" s="1"/>
  <c r="N3806" i="16" s="1"/>
  <c r="Q3724" i="16"/>
  <c r="R3724" i="16" s="1"/>
  <c r="N3724" i="16" s="1"/>
  <c r="P3724" i="16"/>
  <c r="Q3365" i="16"/>
  <c r="R3365" i="16" s="1"/>
  <c r="N3365" i="16" s="1"/>
  <c r="P3365" i="16"/>
  <c r="Q3354" i="16"/>
  <c r="R3354" i="16" s="1"/>
  <c r="N3354" i="16" s="1"/>
  <c r="P3354" i="16"/>
  <c r="Q3606" i="16"/>
  <c r="R3606" i="16" s="1"/>
  <c r="N3606" i="16" s="1"/>
  <c r="P3606" i="16"/>
  <c r="P3559" i="16"/>
  <c r="Q3559" i="16"/>
  <c r="R3559" i="16" s="1"/>
  <c r="N3559" i="16" s="1"/>
  <c r="Q3465" i="16"/>
  <c r="R3465" i="16" s="1"/>
  <c r="N3465" i="16" s="1"/>
  <c r="P3465" i="16"/>
  <c r="Q3393" i="16"/>
  <c r="R3393" i="16" s="1"/>
  <c r="N3393" i="16" s="1"/>
  <c r="P3393" i="16"/>
  <c r="Q3347" i="16"/>
  <c r="R3347" i="16" s="1"/>
  <c r="N3347" i="16" s="1"/>
  <c r="P3347" i="16"/>
  <c r="Q3288" i="16"/>
  <c r="R3288" i="16" s="1"/>
  <c r="N3288" i="16" s="1"/>
  <c r="P3288" i="16"/>
  <c r="Q2329" i="16"/>
  <c r="R2329" i="16" s="1"/>
  <c r="N2329" i="16" s="1"/>
  <c r="P2329" i="16"/>
  <c r="P2282" i="16"/>
  <c r="Q2282" i="16"/>
  <c r="R2282" i="16" s="1"/>
  <c r="N2282" i="16" s="1"/>
  <c r="P2223" i="16"/>
  <c r="Q2223" i="16"/>
  <c r="R2223" i="16" s="1"/>
  <c r="N2223" i="16" s="1"/>
  <c r="P2139" i="16"/>
  <c r="Q2139" i="16"/>
  <c r="R2139" i="16" s="1"/>
  <c r="N2139" i="16" s="1"/>
  <c r="P3643" i="16"/>
  <c r="Q3643" i="16"/>
  <c r="R3643" i="16" s="1"/>
  <c r="N3643" i="16" s="1"/>
  <c r="Q3701" i="16"/>
  <c r="R3701" i="16" s="1"/>
  <c r="N3701" i="16" s="1"/>
  <c r="P3701" i="16"/>
  <c r="Q3522" i="16"/>
  <c r="R3522" i="16" s="1"/>
  <c r="N3522" i="16" s="1"/>
  <c r="P3522" i="16"/>
  <c r="Q3763" i="16"/>
  <c r="R3763" i="16" s="1"/>
  <c r="N3763" i="16" s="1"/>
  <c r="P3763" i="16"/>
  <c r="Q3717" i="16"/>
  <c r="R3717" i="16" s="1"/>
  <c r="N3717" i="16" s="1"/>
  <c r="P3717" i="16"/>
  <c r="P3622" i="16"/>
  <c r="Q3622" i="16"/>
  <c r="R3622" i="16" s="1"/>
  <c r="N3622" i="16" s="1"/>
  <c r="P3551" i="16"/>
  <c r="Q3551" i="16"/>
  <c r="R3551" i="16" s="1"/>
  <c r="N3551" i="16" s="1"/>
  <c r="P3503" i="16"/>
  <c r="Q3503" i="16"/>
  <c r="R3503" i="16" s="1"/>
  <c r="N3503" i="16" s="1"/>
  <c r="Q3444" i="16"/>
  <c r="R3444" i="16" s="1"/>
  <c r="N3444" i="16" s="1"/>
  <c r="P3444" i="16"/>
  <c r="P2075" i="16"/>
  <c r="Q2075" i="16"/>
  <c r="R2075" i="16" s="1"/>
  <c r="N2075" i="16" s="1"/>
  <c r="Q3793" i="16"/>
  <c r="R3793" i="16" s="1"/>
  <c r="N3793" i="16" s="1"/>
  <c r="P3793" i="16"/>
  <c r="Q3758" i="16"/>
  <c r="R3758" i="16" s="1"/>
  <c r="N3758" i="16" s="1"/>
  <c r="P3758" i="16"/>
  <c r="Q3687" i="16"/>
  <c r="R3687" i="16" s="1"/>
  <c r="N3687" i="16" s="1"/>
  <c r="P3687" i="16"/>
  <c r="Q3604" i="16"/>
  <c r="R3604" i="16" s="1"/>
  <c r="N3604" i="16" s="1"/>
  <c r="P3604" i="16"/>
  <c r="Q3245" i="16"/>
  <c r="R3245" i="16" s="1"/>
  <c r="N3245" i="16" s="1"/>
  <c r="P3245" i="16"/>
  <c r="Q3221" i="16"/>
  <c r="R3221" i="16" s="1"/>
  <c r="N3221" i="16" s="1"/>
  <c r="P3221" i="16"/>
  <c r="P3487" i="16"/>
  <c r="Q3487" i="16"/>
  <c r="R3487" i="16" s="1"/>
  <c r="N3487" i="16" s="1"/>
  <c r="P3428" i="16"/>
  <c r="Q3428" i="16"/>
  <c r="R3428" i="16" s="1"/>
  <c r="N3428" i="16" s="1"/>
  <c r="Q3345" i="16"/>
  <c r="R3345" i="16" s="1"/>
  <c r="N3345" i="16" s="1"/>
  <c r="P3345" i="16"/>
  <c r="Q3275" i="16"/>
  <c r="R3275" i="16" s="1"/>
  <c r="N3275" i="16" s="1"/>
  <c r="P3275" i="16"/>
  <c r="P3227" i="16"/>
  <c r="Q3227" i="16"/>
  <c r="R3227" i="16" s="1"/>
  <c r="N3227" i="16" s="1"/>
  <c r="Q3167" i="16"/>
  <c r="R3167" i="16" s="1"/>
  <c r="N3167" i="16" s="1"/>
  <c r="P3167" i="16"/>
  <c r="P2209" i="16"/>
  <c r="Q2209" i="16"/>
  <c r="R2209" i="16" s="1"/>
  <c r="N2209" i="16" s="1"/>
  <c r="P2150" i="16"/>
  <c r="Q2150" i="16"/>
  <c r="R2150" i="16" s="1"/>
  <c r="N2150" i="16" s="1"/>
  <c r="P2103" i="16"/>
  <c r="Q2103" i="16"/>
  <c r="R2103" i="16" s="1"/>
  <c r="N2103" i="16" s="1"/>
  <c r="Q3842" i="16"/>
  <c r="R3842" i="16" s="1"/>
  <c r="N3842" i="16" s="1"/>
  <c r="P3842" i="16"/>
  <c r="P3760" i="16"/>
  <c r="Q3760" i="16"/>
  <c r="R3760" i="16" s="1"/>
  <c r="N3760" i="16" s="1"/>
  <c r="Q3401" i="16"/>
  <c r="R3401" i="16" s="1"/>
  <c r="N3401" i="16" s="1"/>
  <c r="P3401" i="16"/>
  <c r="Q3402" i="16"/>
  <c r="R3402" i="16" s="1"/>
  <c r="N3402" i="16" s="1"/>
  <c r="P3402" i="16"/>
  <c r="P3642" i="16"/>
  <c r="Q3642" i="16"/>
  <c r="R3642" i="16" s="1"/>
  <c r="N3642" i="16" s="1"/>
  <c r="P3595" i="16"/>
  <c r="Q3595" i="16"/>
  <c r="R3595" i="16" s="1"/>
  <c r="N3595" i="16" s="1"/>
  <c r="Q3500" i="16"/>
  <c r="R3500" i="16" s="1"/>
  <c r="N3500" i="16" s="1"/>
  <c r="P3500" i="16"/>
  <c r="Q3430" i="16"/>
  <c r="R3430" i="16" s="1"/>
  <c r="N3430" i="16" s="1"/>
  <c r="P3430" i="16"/>
  <c r="P3384" i="16"/>
  <c r="Q3384" i="16"/>
  <c r="R3384" i="16" s="1"/>
  <c r="N3384" i="16" s="1"/>
  <c r="Q3325" i="16"/>
  <c r="R3325" i="16" s="1"/>
  <c r="N3325" i="16" s="1"/>
  <c r="P3325" i="16"/>
  <c r="P1812" i="16"/>
  <c r="Q1812" i="16"/>
  <c r="R1812" i="16" s="1"/>
  <c r="N1812" i="16" s="1"/>
  <c r="Q3529" i="16"/>
  <c r="R3529" i="16" s="1"/>
  <c r="N3529" i="16" s="1"/>
  <c r="P3529" i="16"/>
  <c r="P3495" i="16"/>
  <c r="Q3495" i="16"/>
  <c r="R3495" i="16" s="1"/>
  <c r="N3495" i="16" s="1"/>
  <c r="Q3411" i="16"/>
  <c r="R3411" i="16" s="1"/>
  <c r="N3411" i="16" s="1"/>
  <c r="P3411" i="16"/>
  <c r="Q3339" i="16"/>
  <c r="R3339" i="16" s="1"/>
  <c r="N3339" i="16" s="1"/>
  <c r="P3339" i="16"/>
  <c r="Q2981" i="16"/>
  <c r="R2981" i="16" s="1"/>
  <c r="N2981" i="16" s="1"/>
  <c r="P2981" i="16"/>
  <c r="Q2958" i="16"/>
  <c r="R2958" i="16" s="1"/>
  <c r="N2958" i="16" s="1"/>
  <c r="P2958" i="16"/>
  <c r="Q3223" i="16"/>
  <c r="R3223" i="16" s="1"/>
  <c r="N3223" i="16" s="1"/>
  <c r="P3223" i="16"/>
  <c r="P3164" i="16"/>
  <c r="Q3164" i="16"/>
  <c r="R3164" i="16" s="1"/>
  <c r="N3164" i="16" s="1"/>
  <c r="Q3081" i="16"/>
  <c r="R3081" i="16" s="1"/>
  <c r="N3081" i="16" s="1"/>
  <c r="P3081" i="16"/>
  <c r="Q3010" i="16"/>
  <c r="R3010" i="16" s="1"/>
  <c r="N3010" i="16" s="1"/>
  <c r="P3010" i="16"/>
  <c r="P2964" i="16"/>
  <c r="Q2964" i="16"/>
  <c r="R2964" i="16" s="1"/>
  <c r="N2964" i="16" s="1"/>
  <c r="P2903" i="16"/>
  <c r="Q2903" i="16"/>
  <c r="R2903" i="16" s="1"/>
  <c r="N2903" i="16" s="1"/>
  <c r="Q245" i="16"/>
  <c r="R245" i="16" s="1"/>
  <c r="N245" i="16" s="1"/>
  <c r="P245" i="16"/>
  <c r="Q208" i="16"/>
  <c r="R208" i="16" s="1"/>
  <c r="N208" i="16" s="1"/>
  <c r="P208" i="16"/>
  <c r="Q44" i="16"/>
  <c r="R44" i="16" s="1"/>
  <c r="N44" i="16" s="1"/>
  <c r="P44" i="16"/>
  <c r="Q1292" i="16"/>
  <c r="R1292" i="16" s="1"/>
  <c r="N1292" i="16" s="1"/>
  <c r="P1292" i="16"/>
  <c r="P71" i="16"/>
  <c r="Q71" i="16"/>
  <c r="R71" i="16" s="1"/>
  <c r="N71" i="16" s="1"/>
  <c r="Q175" i="16"/>
  <c r="R175" i="16" s="1"/>
  <c r="N175" i="16" s="1"/>
  <c r="P175" i="16"/>
  <c r="Q1647" i="16"/>
  <c r="R1647" i="16" s="1"/>
  <c r="N1647" i="16" s="1"/>
  <c r="P1647" i="16"/>
  <c r="Q1108" i="16"/>
  <c r="R1108" i="16" s="1"/>
  <c r="N1108" i="16" s="1"/>
  <c r="P1108" i="16"/>
  <c r="Q1136" i="16"/>
  <c r="R1136" i="16" s="1"/>
  <c r="N1136" i="16" s="1"/>
  <c r="P1136" i="16"/>
  <c r="Q1869" i="16"/>
  <c r="R1869" i="16" s="1"/>
  <c r="N1869" i="16" s="1"/>
  <c r="P1869" i="16"/>
  <c r="Q1654" i="16"/>
  <c r="R1654" i="16" s="1"/>
  <c r="N1654" i="16" s="1"/>
  <c r="P1654" i="16"/>
  <c r="Q505" i="16"/>
  <c r="R505" i="16" s="1"/>
  <c r="N505" i="16" s="1"/>
  <c r="P505" i="16"/>
  <c r="Q232" i="16"/>
  <c r="R232" i="16" s="1"/>
  <c r="N232" i="16" s="1"/>
  <c r="P232" i="16"/>
  <c r="Q928" i="16"/>
  <c r="R928" i="16" s="1"/>
  <c r="N928" i="16" s="1"/>
  <c r="P928" i="16"/>
  <c r="P49" i="16"/>
  <c r="Q49" i="16"/>
  <c r="R49" i="16" s="1"/>
  <c r="N49" i="16" s="1"/>
  <c r="Q752" i="16"/>
  <c r="R752" i="16" s="1"/>
  <c r="N752" i="16" s="1"/>
  <c r="P752" i="16"/>
  <c r="P418" i="16"/>
  <c r="Q418" i="16"/>
  <c r="R418" i="16" s="1"/>
  <c r="N418" i="16" s="1"/>
  <c r="P119" i="16"/>
  <c r="Q119" i="16"/>
  <c r="R119" i="16" s="1"/>
  <c r="N119" i="16" s="1"/>
  <c r="Q1777" i="16"/>
  <c r="R1777" i="16" s="1"/>
  <c r="N1777" i="16" s="1"/>
  <c r="P1777" i="16"/>
  <c r="P1515" i="16"/>
  <c r="Q1515" i="16"/>
  <c r="R1515" i="16" s="1"/>
  <c r="N1515" i="16" s="1"/>
  <c r="Q977" i="16"/>
  <c r="R977" i="16" s="1"/>
  <c r="N977" i="16" s="1"/>
  <c r="P977" i="16"/>
  <c r="Q1721" i="16"/>
  <c r="R1721" i="16" s="1"/>
  <c r="N1721" i="16" s="1"/>
  <c r="P1721" i="16"/>
  <c r="P1736" i="16"/>
  <c r="Q1736" i="16"/>
  <c r="R1736" i="16" s="1"/>
  <c r="N1736" i="16" s="1"/>
  <c r="P1510" i="16"/>
  <c r="Q1510" i="16"/>
  <c r="R1510" i="16" s="1"/>
  <c r="N1510" i="16" s="1"/>
  <c r="Q134" i="16"/>
  <c r="R134" i="16" s="1"/>
  <c r="N134" i="16" s="1"/>
  <c r="P134" i="16"/>
  <c r="Q831" i="16"/>
  <c r="R831" i="16" s="1"/>
  <c r="N831" i="16" s="1"/>
  <c r="P831" i="16"/>
  <c r="P474" i="16"/>
  <c r="Q474" i="16"/>
  <c r="R474" i="16" s="1"/>
  <c r="N474" i="16" s="1"/>
  <c r="Q632" i="16"/>
  <c r="R632" i="16" s="1"/>
  <c r="N632" i="16" s="1"/>
  <c r="P632" i="16"/>
  <c r="P322" i="16"/>
  <c r="Q322" i="16"/>
  <c r="R322" i="16" s="1"/>
  <c r="N322" i="16" s="1"/>
  <c r="P1018" i="16"/>
  <c r="Q1018" i="16"/>
  <c r="R1018" i="16" s="1"/>
  <c r="N1018" i="16" s="1"/>
  <c r="Q720" i="16"/>
  <c r="R720" i="16" s="1"/>
  <c r="N720" i="16" s="1"/>
  <c r="P720" i="16"/>
  <c r="Q1393" i="16"/>
  <c r="R1393" i="16" s="1"/>
  <c r="N1393" i="16" s="1"/>
  <c r="P1393" i="16"/>
  <c r="Q1097" i="16"/>
  <c r="R1097" i="16" s="1"/>
  <c r="N1097" i="16" s="1"/>
  <c r="P1097" i="16"/>
  <c r="P1566" i="16"/>
  <c r="Q1566" i="16"/>
  <c r="R1566" i="16" s="1"/>
  <c r="N1566" i="16" s="1"/>
  <c r="Q1627" i="16"/>
  <c r="R1627" i="16" s="1"/>
  <c r="N1627" i="16" s="1"/>
  <c r="P1627" i="16"/>
  <c r="Q1329" i="16"/>
  <c r="R1329" i="16" s="1"/>
  <c r="N1329" i="16" s="1"/>
  <c r="P1329" i="16"/>
  <c r="P1162" i="16"/>
  <c r="Q1162" i="16"/>
  <c r="R1162" i="16" s="1"/>
  <c r="N1162" i="16" s="1"/>
  <c r="P146" i="16"/>
  <c r="Q146" i="16"/>
  <c r="R146" i="16" s="1"/>
  <c r="N146" i="16" s="1"/>
  <c r="Q843" i="16"/>
  <c r="R843" i="16" s="1"/>
  <c r="N843" i="16" s="1"/>
  <c r="P843" i="16"/>
  <c r="P486" i="16"/>
  <c r="Q486" i="16"/>
  <c r="R486" i="16" s="1"/>
  <c r="N486" i="16" s="1"/>
  <c r="Q643" i="16"/>
  <c r="R643" i="16" s="1"/>
  <c r="N643" i="16" s="1"/>
  <c r="P643" i="16"/>
  <c r="Q333" i="16"/>
  <c r="R333" i="16" s="1"/>
  <c r="N333" i="16" s="1"/>
  <c r="P333" i="16"/>
  <c r="P1030" i="16"/>
  <c r="Q1030" i="16"/>
  <c r="R1030" i="16" s="1"/>
  <c r="N1030" i="16" s="1"/>
  <c r="Q733" i="16"/>
  <c r="R733" i="16" s="1"/>
  <c r="N733" i="16" s="1"/>
  <c r="P733" i="16"/>
  <c r="P1406" i="16"/>
  <c r="Q1406" i="16"/>
  <c r="R1406" i="16" s="1"/>
  <c r="N1406" i="16" s="1"/>
  <c r="P1109" i="16"/>
  <c r="Q1109" i="16"/>
  <c r="R1109" i="16" s="1"/>
  <c r="N1109" i="16" s="1"/>
  <c r="Q1578" i="16"/>
  <c r="R1578" i="16" s="1"/>
  <c r="N1578" i="16" s="1"/>
  <c r="P1578" i="16"/>
  <c r="Q1638" i="16"/>
  <c r="R1638" i="16" s="1"/>
  <c r="N1638" i="16" s="1"/>
  <c r="P1638" i="16"/>
  <c r="P1342" i="16"/>
  <c r="Q1342" i="16"/>
  <c r="R1342" i="16" s="1"/>
  <c r="N1342" i="16" s="1"/>
  <c r="Q1175" i="16"/>
  <c r="R1175" i="16" s="1"/>
  <c r="N1175" i="16" s="1"/>
  <c r="P1175" i="16"/>
  <c r="Q974" i="16"/>
  <c r="R974" i="16" s="1"/>
  <c r="N974" i="16" s="1"/>
  <c r="P974" i="16"/>
  <c r="Q711" i="16"/>
  <c r="R711" i="16" s="1"/>
  <c r="N711" i="16" s="1"/>
  <c r="P711" i="16"/>
  <c r="Q353" i="16"/>
  <c r="R353" i="16" s="1"/>
  <c r="N353" i="16" s="1"/>
  <c r="P353" i="16"/>
  <c r="Q512" i="16"/>
  <c r="R512" i="16" s="1"/>
  <c r="N512" i="16" s="1"/>
  <c r="P512" i="16"/>
  <c r="Q201" i="16"/>
  <c r="R201" i="16" s="1"/>
  <c r="N201" i="16" s="1"/>
  <c r="P201" i="16"/>
  <c r="P898" i="16"/>
  <c r="Q898" i="16"/>
  <c r="R898" i="16" s="1"/>
  <c r="N898" i="16" s="1"/>
  <c r="Q600" i="16"/>
  <c r="R600" i="16" s="1"/>
  <c r="N600" i="16" s="1"/>
  <c r="P600" i="16"/>
  <c r="P1274" i="16"/>
  <c r="Q1274" i="16"/>
  <c r="R1274" i="16" s="1"/>
  <c r="N1274" i="16" s="1"/>
  <c r="Q1984" i="16"/>
  <c r="R1984" i="16" s="1"/>
  <c r="N1984" i="16" s="1"/>
  <c r="P1984" i="16"/>
  <c r="Q1444" i="16"/>
  <c r="R1444" i="16" s="1"/>
  <c r="N1444" i="16" s="1"/>
  <c r="P1444" i="16"/>
  <c r="P1494" i="16"/>
  <c r="Q1494" i="16"/>
  <c r="R1494" i="16" s="1"/>
  <c r="N1494" i="16" s="1"/>
  <c r="Q1208" i="16"/>
  <c r="R1208" i="16" s="1"/>
  <c r="N1208" i="16" s="1"/>
  <c r="P1208" i="16"/>
  <c r="Q2037" i="16"/>
  <c r="R2037" i="16" s="1"/>
  <c r="N2037" i="16" s="1"/>
  <c r="P2037" i="16"/>
  <c r="P458" i="16"/>
  <c r="Q458" i="16"/>
  <c r="R458" i="16" s="1"/>
  <c r="N458" i="16" s="1"/>
  <c r="Q113" i="16"/>
  <c r="R113" i="16" s="1"/>
  <c r="N113" i="16" s="1"/>
  <c r="P113" i="16"/>
  <c r="Q796" i="16"/>
  <c r="R796" i="16" s="1"/>
  <c r="N796" i="16" s="1"/>
  <c r="P796" i="16"/>
  <c r="Q955" i="16"/>
  <c r="R955" i="16" s="1"/>
  <c r="N955" i="16" s="1"/>
  <c r="P955" i="16"/>
  <c r="Q645" i="16"/>
  <c r="R645" i="16" s="1"/>
  <c r="N645" i="16" s="1"/>
  <c r="P645" i="16"/>
  <c r="Q323" i="16"/>
  <c r="R323" i="16" s="1"/>
  <c r="N323" i="16" s="1"/>
  <c r="P323" i="16"/>
  <c r="Q1045" i="16"/>
  <c r="R1045" i="16" s="1"/>
  <c r="N1045" i="16" s="1"/>
  <c r="P1045" i="16"/>
  <c r="P1718" i="16"/>
  <c r="Q1718" i="16"/>
  <c r="R1718" i="16" s="1"/>
  <c r="N1718" i="16" s="1"/>
  <c r="Q1420" i="16"/>
  <c r="R1420" i="16" s="1"/>
  <c r="N1420" i="16" s="1"/>
  <c r="P1420" i="16"/>
  <c r="P906" i="16"/>
  <c r="Q906" i="16"/>
  <c r="R906" i="16" s="1"/>
  <c r="N906" i="16" s="1"/>
  <c r="Q1952" i="16"/>
  <c r="R1952" i="16" s="1"/>
  <c r="N1952" i="16" s="1"/>
  <c r="P1952" i="16"/>
  <c r="Q1653" i="16"/>
  <c r="R1653" i="16" s="1"/>
  <c r="N1653" i="16" s="1"/>
  <c r="P1653" i="16"/>
  <c r="Q1535" i="16"/>
  <c r="R1535" i="16" s="1"/>
  <c r="N1535" i="16" s="1"/>
  <c r="P1535" i="16"/>
  <c r="Q325" i="16"/>
  <c r="R325" i="16" s="1"/>
  <c r="N325" i="16" s="1"/>
  <c r="P325" i="16"/>
  <c r="Q1023" i="16"/>
  <c r="R1023" i="16" s="1"/>
  <c r="N1023" i="16" s="1"/>
  <c r="P1023" i="16"/>
  <c r="Q665" i="16"/>
  <c r="R665" i="16" s="1"/>
  <c r="N665" i="16" s="1"/>
  <c r="P665" i="16"/>
  <c r="Q823" i="16"/>
  <c r="R823" i="16" s="1"/>
  <c r="N823" i="16" s="1"/>
  <c r="P823" i="16"/>
  <c r="Q514" i="16"/>
  <c r="R514" i="16" s="1"/>
  <c r="N514" i="16" s="1"/>
  <c r="P514" i="16"/>
  <c r="P178" i="16"/>
  <c r="Q178" i="16"/>
  <c r="R178" i="16" s="1"/>
  <c r="N178" i="16" s="1"/>
  <c r="Q912" i="16"/>
  <c r="R912" i="16" s="1"/>
  <c r="N912" i="16" s="1"/>
  <c r="P912" i="16"/>
  <c r="Q1587" i="16"/>
  <c r="R1587" i="16" s="1"/>
  <c r="N1587" i="16" s="1"/>
  <c r="P1587" i="16"/>
  <c r="Q1289" i="16"/>
  <c r="R1289" i="16" s="1"/>
  <c r="N1289" i="16" s="1"/>
  <c r="P1289" i="16"/>
  <c r="P1756" i="16"/>
  <c r="Q1756" i="16"/>
  <c r="R1756" i="16" s="1"/>
  <c r="N1756" i="16" s="1"/>
  <c r="P1820" i="16"/>
  <c r="Q1820" i="16"/>
  <c r="R1820" i="16" s="1"/>
  <c r="N1820" i="16" s="1"/>
  <c r="Q1521" i="16"/>
  <c r="R1521" i="16" s="1"/>
  <c r="N1521" i="16" s="1"/>
  <c r="P1521" i="16"/>
  <c r="Q1379" i="16"/>
  <c r="R1379" i="16" s="1"/>
  <c r="N1379" i="16" s="1"/>
  <c r="P1379" i="16"/>
  <c r="Q459" i="16"/>
  <c r="R459" i="16" s="1"/>
  <c r="N459" i="16" s="1"/>
  <c r="P459" i="16"/>
  <c r="Q101" i="16"/>
  <c r="R101" i="16" s="1"/>
  <c r="N101" i="16" s="1"/>
  <c r="P101" i="16"/>
  <c r="P260" i="16"/>
  <c r="Q260" i="16"/>
  <c r="R260" i="16" s="1"/>
  <c r="N260" i="16" s="1"/>
  <c r="Q968" i="16"/>
  <c r="R968" i="16" s="1"/>
  <c r="N968" i="16" s="1"/>
  <c r="P968" i="16"/>
  <c r="P634" i="16"/>
  <c r="Q634" i="16"/>
  <c r="R634" i="16" s="1"/>
  <c r="N634" i="16" s="1"/>
  <c r="Q348" i="16"/>
  <c r="R348" i="16" s="1"/>
  <c r="N348" i="16" s="1"/>
  <c r="P348" i="16"/>
  <c r="Q2017" i="16"/>
  <c r="R2017" i="16" s="1"/>
  <c r="N2017" i="16" s="1"/>
  <c r="P2017" i="16"/>
  <c r="P1731" i="16"/>
  <c r="Q1731" i="16"/>
  <c r="R1731" i="16" s="1"/>
  <c r="N1731" i="16" s="1"/>
  <c r="Q1193" i="16"/>
  <c r="R1193" i="16" s="1"/>
  <c r="N1193" i="16" s="1"/>
  <c r="P1193" i="16"/>
  <c r="Q1231" i="16"/>
  <c r="R1231" i="16" s="1"/>
  <c r="N1231" i="16" s="1"/>
  <c r="P1231" i="16"/>
  <c r="P1951" i="16"/>
  <c r="Q1951" i="16"/>
  <c r="R1951" i="16" s="1"/>
  <c r="N1951" i="16" s="1"/>
  <c r="Q1750" i="16"/>
  <c r="R1750" i="16" s="1"/>
  <c r="N1750" i="16" s="1"/>
  <c r="P1750" i="16"/>
  <c r="Q732" i="16"/>
  <c r="R732" i="16" s="1"/>
  <c r="N732" i="16" s="1"/>
  <c r="P732" i="16"/>
  <c r="P470" i="16"/>
  <c r="Q470" i="16"/>
  <c r="R470" i="16" s="1"/>
  <c r="N470" i="16" s="1"/>
  <c r="Q112" i="16"/>
  <c r="R112" i="16" s="1"/>
  <c r="N112" i="16" s="1"/>
  <c r="P112" i="16"/>
  <c r="Q271" i="16"/>
  <c r="R271" i="16" s="1"/>
  <c r="N271" i="16" s="1"/>
  <c r="P271" i="16"/>
  <c r="Q980" i="16"/>
  <c r="R980" i="16" s="1"/>
  <c r="N980" i="16" s="1"/>
  <c r="P980" i="16"/>
  <c r="P646" i="16"/>
  <c r="Q646" i="16"/>
  <c r="R646" i="16" s="1"/>
  <c r="N646" i="16" s="1"/>
  <c r="Q360" i="16"/>
  <c r="R360" i="16" s="1"/>
  <c r="N360" i="16" s="1"/>
  <c r="P360" i="16"/>
  <c r="Q2029" i="16"/>
  <c r="R2029" i="16" s="1"/>
  <c r="N2029" i="16" s="1"/>
  <c r="P2029" i="16"/>
  <c r="P1744" i="16"/>
  <c r="Q1744" i="16"/>
  <c r="R1744" i="16" s="1"/>
  <c r="N1744" i="16" s="1"/>
  <c r="Q1205" i="16"/>
  <c r="R1205" i="16" s="1"/>
  <c r="N1205" i="16" s="1"/>
  <c r="P1205" i="16"/>
  <c r="Q1243" i="16"/>
  <c r="R1243" i="16" s="1"/>
  <c r="N1243" i="16" s="1"/>
  <c r="P1243" i="16"/>
  <c r="P1963" i="16"/>
  <c r="Q1963" i="16"/>
  <c r="R1963" i="16" s="1"/>
  <c r="N1963" i="16" s="1"/>
  <c r="Q1763" i="16"/>
  <c r="R1763" i="16" s="1"/>
  <c r="N1763" i="16" s="1"/>
  <c r="P1763" i="16"/>
  <c r="P602" i="16"/>
  <c r="Q602" i="16"/>
  <c r="R602" i="16" s="1"/>
  <c r="N602" i="16" s="1"/>
  <c r="Q339" i="16"/>
  <c r="R339" i="16" s="1"/>
  <c r="N339" i="16" s="1"/>
  <c r="P339" i="16"/>
  <c r="Q1024" i="16"/>
  <c r="R1024" i="16" s="1"/>
  <c r="N1024" i="16" s="1"/>
  <c r="P1024" i="16"/>
  <c r="Q140" i="16"/>
  <c r="R140" i="16" s="1"/>
  <c r="N140" i="16" s="1"/>
  <c r="P140" i="16"/>
  <c r="Q848" i="16"/>
  <c r="R848" i="16" s="1"/>
  <c r="N848" i="16" s="1"/>
  <c r="P848" i="16"/>
  <c r="Q513" i="16"/>
  <c r="R513" i="16" s="1"/>
  <c r="N513" i="16" s="1"/>
  <c r="P513" i="16"/>
  <c r="Q217" i="16"/>
  <c r="R217" i="16" s="1"/>
  <c r="N217" i="16" s="1"/>
  <c r="P217" i="16"/>
  <c r="Q1886" i="16"/>
  <c r="R1886" i="16" s="1"/>
  <c r="N1886" i="16" s="1"/>
  <c r="P1886" i="16"/>
  <c r="Q1611" i="16"/>
  <c r="R1611" i="16" s="1"/>
  <c r="N1611" i="16" s="1"/>
  <c r="P1611" i="16"/>
  <c r="Q1073" i="16"/>
  <c r="R1073" i="16" s="1"/>
  <c r="N1073" i="16" s="1"/>
  <c r="P1073" i="16"/>
  <c r="Q1099" i="16"/>
  <c r="R1099" i="16" s="1"/>
  <c r="N1099" i="16" s="1"/>
  <c r="P1099" i="16"/>
  <c r="P1832" i="16"/>
  <c r="Q1832" i="16"/>
  <c r="R1832" i="16" s="1"/>
  <c r="N1832" i="16" s="1"/>
  <c r="Q1619" i="16"/>
  <c r="R1619" i="16" s="1"/>
  <c r="N1619" i="16" s="1"/>
  <c r="P1619" i="16"/>
  <c r="P469" i="16"/>
  <c r="Q469" i="16"/>
  <c r="R469" i="16" s="1"/>
  <c r="N469" i="16" s="1"/>
  <c r="Q195" i="16"/>
  <c r="R195" i="16" s="1"/>
  <c r="N195" i="16" s="1"/>
  <c r="P195" i="16"/>
  <c r="P892" i="16"/>
  <c r="Q892" i="16"/>
  <c r="R892" i="16" s="1"/>
  <c r="N892" i="16" s="1"/>
  <c r="P798" i="16"/>
  <c r="Q798" i="16"/>
  <c r="R798" i="16" s="1"/>
  <c r="N798" i="16" s="1"/>
  <c r="P716" i="16"/>
  <c r="Q716" i="16"/>
  <c r="R716" i="16" s="1"/>
  <c r="N716" i="16" s="1"/>
  <c r="P382" i="16"/>
  <c r="Q382" i="16"/>
  <c r="R382" i="16" s="1"/>
  <c r="N382" i="16" s="1"/>
  <c r="Q83" i="16"/>
  <c r="R83" i="16" s="1"/>
  <c r="N83" i="16" s="1"/>
  <c r="P83" i="16"/>
  <c r="Q1742" i="16"/>
  <c r="R1742" i="16" s="1"/>
  <c r="N1742" i="16" s="1"/>
  <c r="P1742" i="16"/>
  <c r="P1478" i="16"/>
  <c r="Q1478" i="16"/>
  <c r="R1478" i="16" s="1"/>
  <c r="N1478" i="16" s="1"/>
  <c r="Q941" i="16"/>
  <c r="R941" i="16" s="1"/>
  <c r="N941" i="16" s="1"/>
  <c r="P941" i="16"/>
  <c r="P1686" i="16"/>
  <c r="Q1686" i="16"/>
  <c r="R1686" i="16" s="1"/>
  <c r="N1686" i="16" s="1"/>
  <c r="P1700" i="16"/>
  <c r="Q1700" i="16"/>
  <c r="R1700" i="16" s="1"/>
  <c r="N1700" i="16" s="1"/>
  <c r="Q1473" i="16"/>
  <c r="R1473" i="16" s="1"/>
  <c r="N1473" i="16" s="1"/>
  <c r="P1473" i="16"/>
  <c r="Q193" i="16"/>
  <c r="R193" i="16" s="1"/>
  <c r="N193" i="16" s="1"/>
  <c r="P193" i="16"/>
  <c r="P962" i="16"/>
  <c r="Q962" i="16"/>
  <c r="R962" i="16" s="1"/>
  <c r="N962" i="16" s="1"/>
  <c r="Q616" i="16"/>
  <c r="R616" i="16" s="1"/>
  <c r="N616" i="16" s="1"/>
  <c r="P616" i="16"/>
  <c r="Q521" i="16"/>
  <c r="R521" i="16" s="1"/>
  <c r="N521" i="16" s="1"/>
  <c r="P521" i="16"/>
  <c r="Q440" i="16"/>
  <c r="R440" i="16" s="1"/>
  <c r="N440" i="16" s="1"/>
  <c r="P440" i="16"/>
  <c r="P106" i="16"/>
  <c r="Q106" i="16"/>
  <c r="R106" i="16" s="1"/>
  <c r="N106" i="16" s="1"/>
  <c r="Q839" i="16"/>
  <c r="R839" i="16" s="1"/>
  <c r="N839" i="16" s="1"/>
  <c r="P839" i="16"/>
  <c r="Q1464" i="16"/>
  <c r="R1464" i="16" s="1"/>
  <c r="N1464" i="16" s="1"/>
  <c r="P1464" i="16"/>
  <c r="Q1204" i="16"/>
  <c r="R1204" i="16" s="1"/>
  <c r="N1204" i="16" s="1"/>
  <c r="P1204" i="16"/>
  <c r="Q1923" i="16"/>
  <c r="R1923" i="16" s="1"/>
  <c r="N1923" i="16" s="1"/>
  <c r="P1923" i="16"/>
  <c r="Q1409" i="16"/>
  <c r="R1409" i="16" s="1"/>
  <c r="N1409" i="16" s="1"/>
  <c r="P1409" i="16"/>
  <c r="Q1424" i="16"/>
  <c r="R1424" i="16" s="1"/>
  <c r="N1424" i="16" s="1"/>
  <c r="P1424" i="16"/>
  <c r="P1174" i="16"/>
  <c r="Q1174" i="16"/>
  <c r="R1174" i="16" s="1"/>
  <c r="N1174" i="16" s="1"/>
  <c r="Q1416" i="16"/>
  <c r="R1416" i="16" s="1"/>
  <c r="N1416" i="16" s="1"/>
  <c r="P1416" i="16"/>
  <c r="Q1691" i="16"/>
  <c r="R1691" i="16" s="1"/>
  <c r="N1691" i="16" s="1"/>
  <c r="P1691" i="16"/>
  <c r="Q2377" i="16"/>
  <c r="R2377" i="16" s="1"/>
  <c r="N2377" i="16" s="1"/>
  <c r="P2377" i="16"/>
  <c r="P2330" i="16"/>
  <c r="Q2330" i="16"/>
  <c r="R2330" i="16" s="1"/>
  <c r="N2330" i="16" s="1"/>
  <c r="P2271" i="16"/>
  <c r="Q2271" i="16"/>
  <c r="R2271" i="16" s="1"/>
  <c r="N2271" i="16" s="1"/>
  <c r="Q2187" i="16"/>
  <c r="R2187" i="16" s="1"/>
  <c r="N2187" i="16" s="1"/>
  <c r="P2187" i="16"/>
  <c r="Q1841" i="16"/>
  <c r="R1841" i="16" s="1"/>
  <c r="N1841" i="16" s="1"/>
  <c r="P1841" i="16"/>
  <c r="Q1806" i="16"/>
  <c r="R1806" i="16" s="1"/>
  <c r="N1806" i="16" s="1"/>
  <c r="P1806" i="16"/>
  <c r="Q3715" i="16"/>
  <c r="R3715" i="16" s="1"/>
  <c r="N3715" i="16" s="1"/>
  <c r="P3715" i="16"/>
  <c r="Q3811" i="16"/>
  <c r="R3811" i="16" s="1"/>
  <c r="N3811" i="16" s="1"/>
  <c r="P3811" i="16"/>
  <c r="Q3765" i="16"/>
  <c r="R3765" i="16" s="1"/>
  <c r="N3765" i="16" s="1"/>
  <c r="P3765" i="16"/>
  <c r="Q3669" i="16"/>
  <c r="R3669" i="16" s="1"/>
  <c r="N3669" i="16" s="1"/>
  <c r="P3669" i="16"/>
  <c r="P3598" i="16"/>
  <c r="Q3598" i="16"/>
  <c r="R3598" i="16" s="1"/>
  <c r="N3598" i="16" s="1"/>
  <c r="Q3550" i="16"/>
  <c r="R3550" i="16" s="1"/>
  <c r="N3550" i="16" s="1"/>
  <c r="P3550" i="16"/>
  <c r="P3491" i="16"/>
  <c r="Q3491" i="16"/>
  <c r="R3491" i="16" s="1"/>
  <c r="N3491" i="16" s="1"/>
  <c r="Q2389" i="16"/>
  <c r="R2389" i="16" s="1"/>
  <c r="N2389" i="16" s="1"/>
  <c r="P2389" i="16"/>
  <c r="P2342" i="16"/>
  <c r="Q2342" i="16"/>
  <c r="R2342" i="16" s="1"/>
  <c r="N2342" i="16" s="1"/>
  <c r="Q2283" i="16"/>
  <c r="R2283" i="16" s="1"/>
  <c r="N2283" i="16" s="1"/>
  <c r="P2283" i="16"/>
  <c r="P2199" i="16"/>
  <c r="Q2199" i="16"/>
  <c r="R2199" i="16" s="1"/>
  <c r="N2199" i="16" s="1"/>
  <c r="P1852" i="16"/>
  <c r="Q1852" i="16"/>
  <c r="R1852" i="16" s="1"/>
  <c r="N1852" i="16" s="1"/>
  <c r="Q1818" i="16"/>
  <c r="R1818" i="16" s="1"/>
  <c r="N1818" i="16" s="1"/>
  <c r="P1818" i="16"/>
  <c r="Q2096" i="16"/>
  <c r="R2096" i="16" s="1"/>
  <c r="N2096" i="16" s="1"/>
  <c r="P2096" i="16"/>
  <c r="Q3823" i="16"/>
  <c r="R3823" i="16" s="1"/>
  <c r="N3823" i="16" s="1"/>
  <c r="P3823" i="16"/>
  <c r="Q3775" i="16"/>
  <c r="R3775" i="16" s="1"/>
  <c r="N3775" i="16" s="1"/>
  <c r="P3775" i="16"/>
  <c r="Q3681" i="16"/>
  <c r="R3681" i="16" s="1"/>
  <c r="N3681" i="16" s="1"/>
  <c r="P3681" i="16"/>
  <c r="Q3609" i="16"/>
  <c r="R3609" i="16" s="1"/>
  <c r="N3609" i="16" s="1"/>
  <c r="P3609" i="16"/>
  <c r="P3563" i="16"/>
  <c r="Q3563" i="16"/>
  <c r="R3563" i="16" s="1"/>
  <c r="N3563" i="16" s="1"/>
  <c r="Q3504" i="16"/>
  <c r="R3504" i="16" s="1"/>
  <c r="N3504" i="16" s="1"/>
  <c r="P3504" i="16"/>
  <c r="Q2844" i="16"/>
  <c r="R2844" i="16" s="1"/>
  <c r="N2844" i="16" s="1"/>
  <c r="P2844" i="16"/>
  <c r="Q2786" i="16"/>
  <c r="R2786" i="16" s="1"/>
  <c r="N2786" i="16" s="1"/>
  <c r="P2786" i="16"/>
  <c r="Q2727" i="16"/>
  <c r="R2727" i="16" s="1"/>
  <c r="N2727" i="16" s="1"/>
  <c r="P2727" i="16"/>
  <c r="Q2655" i="16"/>
  <c r="R2655" i="16" s="1"/>
  <c r="N2655" i="16" s="1"/>
  <c r="P2655" i="16"/>
  <c r="P2297" i="16"/>
  <c r="Q2297" i="16"/>
  <c r="R2297" i="16" s="1"/>
  <c r="N2297" i="16" s="1"/>
  <c r="P2262" i="16"/>
  <c r="Q2262" i="16"/>
  <c r="R2262" i="16" s="1"/>
  <c r="N2262" i="16" s="1"/>
  <c r="Q2540" i="16"/>
  <c r="R2540" i="16" s="1"/>
  <c r="N2540" i="16" s="1"/>
  <c r="P2540" i="16"/>
  <c r="Q2480" i="16"/>
  <c r="R2480" i="16" s="1"/>
  <c r="N2480" i="16" s="1"/>
  <c r="P2480" i="16"/>
  <c r="P2386" i="16"/>
  <c r="Q2386" i="16"/>
  <c r="R2386" i="16" s="1"/>
  <c r="N2386" i="16" s="1"/>
  <c r="Q2315" i="16"/>
  <c r="R2315" i="16" s="1"/>
  <c r="N2315" i="16" s="1"/>
  <c r="P2315" i="16"/>
  <c r="Q2279" i="16"/>
  <c r="R2279" i="16" s="1"/>
  <c r="N2279" i="16" s="1"/>
  <c r="P2279" i="16"/>
  <c r="P2207" i="16"/>
  <c r="Q2207" i="16"/>
  <c r="R2207" i="16" s="1"/>
  <c r="N2207" i="16" s="1"/>
  <c r="Q1140" i="16"/>
  <c r="R1140" i="16" s="1"/>
  <c r="N1140" i="16" s="1"/>
  <c r="P1140" i="16"/>
  <c r="Q2857" i="16"/>
  <c r="R2857" i="16" s="1"/>
  <c r="N2857" i="16" s="1"/>
  <c r="P2857" i="16"/>
  <c r="P2811" i="16"/>
  <c r="Q2811" i="16"/>
  <c r="R2811" i="16" s="1"/>
  <c r="N2811" i="16" s="1"/>
  <c r="P2739" i="16"/>
  <c r="Q2739" i="16"/>
  <c r="R2739" i="16" s="1"/>
  <c r="N2739" i="16" s="1"/>
  <c r="Q2668" i="16"/>
  <c r="R2668" i="16" s="1"/>
  <c r="N2668" i="16" s="1"/>
  <c r="P2668" i="16"/>
  <c r="Q2309" i="16"/>
  <c r="R2309" i="16" s="1"/>
  <c r="N2309" i="16" s="1"/>
  <c r="P2309" i="16"/>
  <c r="P2274" i="16"/>
  <c r="Q2274" i="16"/>
  <c r="R2274" i="16" s="1"/>
  <c r="N2274" i="16" s="1"/>
  <c r="P2551" i="16"/>
  <c r="Q2551" i="16"/>
  <c r="R2551" i="16" s="1"/>
  <c r="N2551" i="16" s="1"/>
  <c r="Q2492" i="16"/>
  <c r="R2492" i="16" s="1"/>
  <c r="N2492" i="16" s="1"/>
  <c r="P2492" i="16"/>
  <c r="Q2397" i="16"/>
  <c r="R2397" i="16" s="1"/>
  <c r="N2397" i="16" s="1"/>
  <c r="P2397" i="16"/>
  <c r="P2326" i="16"/>
  <c r="Q2326" i="16"/>
  <c r="R2326" i="16" s="1"/>
  <c r="N2326" i="16" s="1"/>
  <c r="Q2291" i="16"/>
  <c r="R2291" i="16" s="1"/>
  <c r="N2291" i="16" s="1"/>
  <c r="P2291" i="16"/>
  <c r="P2219" i="16"/>
  <c r="Q2219" i="16"/>
  <c r="R2219" i="16" s="1"/>
  <c r="N2219" i="16" s="1"/>
  <c r="Q1439" i="16"/>
  <c r="R1439" i="16" s="1"/>
  <c r="N1439" i="16" s="1"/>
  <c r="P1439" i="16"/>
  <c r="Q3157" i="16"/>
  <c r="R3157" i="16" s="1"/>
  <c r="N3157" i="16" s="1"/>
  <c r="P3157" i="16"/>
  <c r="Q3123" i="16"/>
  <c r="R3123" i="16" s="1"/>
  <c r="N3123" i="16" s="1"/>
  <c r="P3123" i="16"/>
  <c r="P3040" i="16"/>
  <c r="Q3040" i="16"/>
  <c r="R3040" i="16" s="1"/>
  <c r="N3040" i="16" s="1"/>
  <c r="Q2969" i="16"/>
  <c r="R2969" i="16" s="1"/>
  <c r="N2969" i="16" s="1"/>
  <c r="P2969" i="16"/>
  <c r="P2609" i="16"/>
  <c r="Q2609" i="16"/>
  <c r="R2609" i="16" s="1"/>
  <c r="N2609" i="16" s="1"/>
  <c r="P2587" i="16"/>
  <c r="Q2587" i="16"/>
  <c r="R2587" i="16" s="1"/>
  <c r="N2587" i="16" s="1"/>
  <c r="P2851" i="16"/>
  <c r="Q2851" i="16"/>
  <c r="R2851" i="16" s="1"/>
  <c r="N2851" i="16" s="1"/>
  <c r="Q2792" i="16"/>
  <c r="R2792" i="16" s="1"/>
  <c r="N2792" i="16" s="1"/>
  <c r="P2792" i="16"/>
  <c r="Q2709" i="16"/>
  <c r="R2709" i="16" s="1"/>
  <c r="N2709" i="16" s="1"/>
  <c r="P2709" i="16"/>
  <c r="P2626" i="16"/>
  <c r="Q2626" i="16"/>
  <c r="R2626" i="16" s="1"/>
  <c r="N2626" i="16" s="1"/>
  <c r="P2591" i="16"/>
  <c r="Q2591" i="16"/>
  <c r="R2591" i="16" s="1"/>
  <c r="N2591" i="16" s="1"/>
  <c r="Q2520" i="16"/>
  <c r="R2520" i="16" s="1"/>
  <c r="N2520" i="16" s="1"/>
  <c r="P2520" i="16"/>
  <c r="Q1452" i="16"/>
  <c r="R1452" i="16" s="1"/>
  <c r="N1452" i="16" s="1"/>
  <c r="P1452" i="16"/>
  <c r="Q3169" i="16"/>
  <c r="R3169" i="16" s="1"/>
  <c r="N3169" i="16" s="1"/>
  <c r="P3169" i="16"/>
  <c r="Q3134" i="16"/>
  <c r="R3134" i="16" s="1"/>
  <c r="N3134" i="16" s="1"/>
  <c r="P3134" i="16"/>
  <c r="Q3051" i="16"/>
  <c r="R3051" i="16" s="1"/>
  <c r="N3051" i="16" s="1"/>
  <c r="P3051" i="16"/>
  <c r="Q2979" i="16"/>
  <c r="R2979" i="16" s="1"/>
  <c r="N2979" i="16" s="1"/>
  <c r="P2979" i="16"/>
  <c r="P2621" i="16"/>
  <c r="Q2621" i="16"/>
  <c r="R2621" i="16" s="1"/>
  <c r="N2621" i="16" s="1"/>
  <c r="P2599" i="16"/>
  <c r="Q2599" i="16"/>
  <c r="R2599" i="16" s="1"/>
  <c r="N2599" i="16" s="1"/>
  <c r="Q2864" i="16"/>
  <c r="R2864" i="16" s="1"/>
  <c r="N2864" i="16" s="1"/>
  <c r="P2864" i="16"/>
  <c r="Q2804" i="16"/>
  <c r="R2804" i="16" s="1"/>
  <c r="N2804" i="16" s="1"/>
  <c r="P2804" i="16"/>
  <c r="P2721" i="16"/>
  <c r="Q2721" i="16"/>
  <c r="R2721" i="16" s="1"/>
  <c r="N2721" i="16" s="1"/>
  <c r="Q2638" i="16"/>
  <c r="R2638" i="16" s="1"/>
  <c r="N2638" i="16" s="1"/>
  <c r="P2638" i="16"/>
  <c r="Q2604" i="16"/>
  <c r="R2604" i="16" s="1"/>
  <c r="N2604" i="16" s="1"/>
  <c r="P2604" i="16"/>
  <c r="P2533" i="16"/>
  <c r="Q2533" i="16"/>
  <c r="R2533" i="16" s="1"/>
  <c r="N2533" i="16" s="1"/>
  <c r="Q1618" i="16"/>
  <c r="R1618" i="16" s="1"/>
  <c r="N1618" i="16" s="1"/>
  <c r="P1618" i="16"/>
  <c r="P2305" i="16"/>
  <c r="Q2305" i="16"/>
  <c r="R2305" i="16" s="1"/>
  <c r="N2305" i="16" s="1"/>
  <c r="Q2258" i="16"/>
  <c r="R2258" i="16" s="1"/>
  <c r="N2258" i="16" s="1"/>
  <c r="P2258" i="16"/>
  <c r="Q2200" i="16"/>
  <c r="R2200" i="16" s="1"/>
  <c r="N2200" i="16" s="1"/>
  <c r="P2200" i="16"/>
  <c r="P2116" i="16"/>
  <c r="Q2116" i="16"/>
  <c r="R2116" i="16" s="1"/>
  <c r="N2116" i="16" s="1"/>
  <c r="Q3688" i="16"/>
  <c r="R3688" i="16" s="1"/>
  <c r="N3688" i="16" s="1"/>
  <c r="P3688" i="16"/>
  <c r="Q3497" i="16"/>
  <c r="R3497" i="16" s="1"/>
  <c r="N3497" i="16" s="1"/>
  <c r="P3497" i="16"/>
  <c r="P3499" i="16"/>
  <c r="Q3499" i="16"/>
  <c r="R3499" i="16" s="1"/>
  <c r="N3499" i="16" s="1"/>
  <c r="P3739" i="16"/>
  <c r="Q3739" i="16"/>
  <c r="R3739" i="16" s="1"/>
  <c r="N3739" i="16" s="1"/>
  <c r="Q3693" i="16"/>
  <c r="R3693" i="16" s="1"/>
  <c r="N3693" i="16" s="1"/>
  <c r="P3693" i="16"/>
  <c r="Q3597" i="16"/>
  <c r="R3597" i="16" s="1"/>
  <c r="N3597" i="16" s="1"/>
  <c r="P3597" i="16"/>
  <c r="P3526" i="16"/>
  <c r="Q3526" i="16"/>
  <c r="R3526" i="16" s="1"/>
  <c r="N3526" i="16" s="1"/>
  <c r="P3480" i="16"/>
  <c r="Q3480" i="16"/>
  <c r="R3480" i="16" s="1"/>
  <c r="N3480" i="16" s="1"/>
  <c r="P3420" i="16"/>
  <c r="Q3420" i="16"/>
  <c r="R3420" i="16" s="1"/>
  <c r="N3420" i="16" s="1"/>
  <c r="P2318" i="16"/>
  <c r="Q2318" i="16"/>
  <c r="R2318" i="16" s="1"/>
  <c r="N2318" i="16" s="1"/>
  <c r="Q2270" i="16"/>
  <c r="R2270" i="16" s="1"/>
  <c r="N2270" i="16" s="1"/>
  <c r="P2270" i="16"/>
  <c r="P2211" i="16"/>
  <c r="Q2211" i="16"/>
  <c r="R2211" i="16" s="1"/>
  <c r="N2211" i="16" s="1"/>
  <c r="P2127" i="16"/>
  <c r="Q2127" i="16"/>
  <c r="R2127" i="16" s="1"/>
  <c r="N2127" i="16" s="1"/>
  <c r="Q3809" i="16"/>
  <c r="R3809" i="16" s="1"/>
  <c r="N3809" i="16" s="1"/>
  <c r="P3809" i="16"/>
  <c r="Q3581" i="16"/>
  <c r="R3581" i="16" s="1"/>
  <c r="N3581" i="16" s="1"/>
  <c r="P3581" i="16"/>
  <c r="Q3510" i="16"/>
  <c r="R3510" i="16" s="1"/>
  <c r="N3510" i="16" s="1"/>
  <c r="P3510" i="16"/>
  <c r="Q3751" i="16"/>
  <c r="R3751" i="16" s="1"/>
  <c r="N3751" i="16" s="1"/>
  <c r="P3751" i="16"/>
  <c r="Q3704" i="16"/>
  <c r="R3704" i="16" s="1"/>
  <c r="N3704" i="16" s="1"/>
  <c r="P3704" i="16"/>
  <c r="Q3610" i="16"/>
  <c r="R3610" i="16" s="1"/>
  <c r="N3610" i="16" s="1"/>
  <c r="P3610" i="16"/>
  <c r="Q3538" i="16"/>
  <c r="R3538" i="16" s="1"/>
  <c r="N3538" i="16" s="1"/>
  <c r="P3538" i="16"/>
  <c r="Q3492" i="16"/>
  <c r="R3492" i="16" s="1"/>
  <c r="N3492" i="16" s="1"/>
  <c r="P3492" i="16"/>
  <c r="Q3431" i="16"/>
  <c r="R3431" i="16" s="1"/>
  <c r="N3431" i="16" s="1"/>
  <c r="P3431" i="16"/>
  <c r="P2485" i="16"/>
  <c r="Q2485" i="16"/>
  <c r="R2485" i="16" s="1"/>
  <c r="N2485" i="16" s="1"/>
  <c r="Q2426" i="16"/>
  <c r="R2426" i="16" s="1"/>
  <c r="N2426" i="16" s="1"/>
  <c r="P2426" i="16"/>
  <c r="P2366" i="16"/>
  <c r="Q2366" i="16"/>
  <c r="R2366" i="16" s="1"/>
  <c r="N2366" i="16" s="1"/>
  <c r="Q2285" i="16"/>
  <c r="R2285" i="16" s="1"/>
  <c r="N2285" i="16" s="1"/>
  <c r="P2285" i="16"/>
  <c r="Q1937" i="16"/>
  <c r="R1937" i="16" s="1"/>
  <c r="N1937" i="16" s="1"/>
  <c r="P1937" i="16"/>
  <c r="P1902" i="16"/>
  <c r="Q1902" i="16"/>
  <c r="R1902" i="16" s="1"/>
  <c r="N1902" i="16" s="1"/>
  <c r="P2179" i="16"/>
  <c r="Q2179" i="16"/>
  <c r="R2179" i="16" s="1"/>
  <c r="N2179" i="16" s="1"/>
  <c r="P2119" i="16"/>
  <c r="Q2119" i="16"/>
  <c r="R2119" i="16" s="1"/>
  <c r="N2119" i="16" s="1"/>
  <c r="Q3665" i="16"/>
  <c r="R3665" i="16" s="1"/>
  <c r="N3665" i="16" s="1"/>
  <c r="P3665" i="16"/>
  <c r="Q3764" i="16"/>
  <c r="R3764" i="16" s="1"/>
  <c r="N3764" i="16" s="1"/>
  <c r="P3764" i="16"/>
  <c r="P3694" i="16"/>
  <c r="Q3694" i="16"/>
  <c r="R3694" i="16" s="1"/>
  <c r="N3694" i="16" s="1"/>
  <c r="P3646" i="16"/>
  <c r="Q3646" i="16"/>
  <c r="R3646" i="16" s="1"/>
  <c r="N3646" i="16" s="1"/>
  <c r="P3588" i="16"/>
  <c r="Q3588" i="16"/>
  <c r="R3588" i="16" s="1"/>
  <c r="N3588" i="16" s="1"/>
  <c r="Q2197" i="16"/>
  <c r="R2197" i="16" s="1"/>
  <c r="N2197" i="16" s="1"/>
  <c r="P2197" i="16"/>
  <c r="Q2138" i="16"/>
  <c r="R2138" i="16" s="1"/>
  <c r="N2138" i="16" s="1"/>
  <c r="P2138" i="16"/>
  <c r="P3702" i="16"/>
  <c r="Q3702" i="16"/>
  <c r="R3702" i="16" s="1"/>
  <c r="N3702" i="16" s="1"/>
  <c r="Q3830" i="16"/>
  <c r="R3830" i="16" s="1"/>
  <c r="N3830" i="16" s="1"/>
  <c r="P3830" i="16"/>
  <c r="P3747" i="16"/>
  <c r="Q3747" i="16"/>
  <c r="R3747" i="16" s="1"/>
  <c r="N3747" i="16" s="1"/>
  <c r="P3388" i="16"/>
  <c r="Q3388" i="16"/>
  <c r="R3388" i="16" s="1"/>
  <c r="N3388" i="16" s="1"/>
  <c r="Q3378" i="16"/>
  <c r="R3378" i="16" s="1"/>
  <c r="N3378" i="16" s="1"/>
  <c r="P3378" i="16"/>
  <c r="P3631" i="16"/>
  <c r="Q3631" i="16"/>
  <c r="R3631" i="16" s="1"/>
  <c r="N3631" i="16" s="1"/>
  <c r="P3584" i="16"/>
  <c r="Q3584" i="16"/>
  <c r="R3584" i="16" s="1"/>
  <c r="N3584" i="16" s="1"/>
  <c r="Q3488" i="16"/>
  <c r="R3488" i="16" s="1"/>
  <c r="N3488" i="16" s="1"/>
  <c r="P3488" i="16"/>
  <c r="Q3418" i="16"/>
  <c r="R3418" i="16" s="1"/>
  <c r="N3418" i="16" s="1"/>
  <c r="P3418" i="16"/>
  <c r="P3371" i="16"/>
  <c r="Q3371" i="16"/>
  <c r="R3371" i="16" s="1"/>
  <c r="N3371" i="16" s="1"/>
  <c r="Q3312" i="16"/>
  <c r="R3312" i="16" s="1"/>
  <c r="N3312" i="16" s="1"/>
  <c r="P3312" i="16"/>
  <c r="P2353" i="16"/>
  <c r="Q2353" i="16"/>
  <c r="R2353" i="16" s="1"/>
  <c r="N2353" i="16" s="1"/>
  <c r="Q2307" i="16"/>
  <c r="R2307" i="16" s="1"/>
  <c r="N2307" i="16" s="1"/>
  <c r="P2307" i="16"/>
  <c r="P2247" i="16"/>
  <c r="Q2247" i="16"/>
  <c r="R2247" i="16" s="1"/>
  <c r="N2247" i="16" s="1"/>
  <c r="Q2165" i="16"/>
  <c r="R2165" i="16" s="1"/>
  <c r="N2165" i="16" s="1"/>
  <c r="P2165" i="16"/>
  <c r="Q1817" i="16"/>
  <c r="R1817" i="16" s="1"/>
  <c r="N1817" i="16" s="1"/>
  <c r="P1817" i="16"/>
  <c r="P3690" i="16"/>
  <c r="Q3690" i="16"/>
  <c r="R3690" i="16" s="1"/>
  <c r="N3690" i="16" s="1"/>
  <c r="Q3546" i="16"/>
  <c r="R3546" i="16" s="1"/>
  <c r="N3546" i="16" s="1"/>
  <c r="P3546" i="16"/>
  <c r="Q3787" i="16"/>
  <c r="R3787" i="16" s="1"/>
  <c r="N3787" i="16" s="1"/>
  <c r="P3787" i="16"/>
  <c r="Q3740" i="16"/>
  <c r="R3740" i="16" s="1"/>
  <c r="N3740" i="16" s="1"/>
  <c r="P3740" i="16"/>
  <c r="Q3645" i="16"/>
  <c r="R3645" i="16" s="1"/>
  <c r="N3645" i="16" s="1"/>
  <c r="P3645" i="16"/>
  <c r="Q3574" i="16"/>
  <c r="R3574" i="16" s="1"/>
  <c r="N3574" i="16" s="1"/>
  <c r="P3574" i="16"/>
  <c r="P3527" i="16"/>
  <c r="Q3527" i="16"/>
  <c r="R3527" i="16" s="1"/>
  <c r="N3527" i="16" s="1"/>
  <c r="Q3469" i="16"/>
  <c r="R3469" i="16" s="1"/>
  <c r="N3469" i="16" s="1"/>
  <c r="P3469" i="16"/>
  <c r="P1957" i="16"/>
  <c r="Q1957" i="16"/>
  <c r="R1957" i="16" s="1"/>
  <c r="N1957" i="16" s="1"/>
  <c r="P3674" i="16"/>
  <c r="Q3674" i="16"/>
  <c r="R3674" i="16" s="1"/>
  <c r="N3674" i="16" s="1"/>
  <c r="Q3637" i="16"/>
  <c r="R3637" i="16" s="1"/>
  <c r="N3637" i="16" s="1"/>
  <c r="P3637" i="16"/>
  <c r="P3555" i="16"/>
  <c r="Q3555" i="16"/>
  <c r="R3555" i="16" s="1"/>
  <c r="N3555" i="16" s="1"/>
  <c r="Q3484" i="16"/>
  <c r="R3484" i="16" s="1"/>
  <c r="N3484" i="16" s="1"/>
  <c r="P3484" i="16"/>
  <c r="Q3125" i="16"/>
  <c r="R3125" i="16" s="1"/>
  <c r="N3125" i="16" s="1"/>
  <c r="P3125" i="16"/>
  <c r="Q3103" i="16"/>
  <c r="R3103" i="16" s="1"/>
  <c r="N3103" i="16" s="1"/>
  <c r="P3103" i="16"/>
  <c r="Q3366" i="16"/>
  <c r="R3366" i="16" s="1"/>
  <c r="N3366" i="16" s="1"/>
  <c r="P3366" i="16"/>
  <c r="Q3308" i="16"/>
  <c r="R3308" i="16" s="1"/>
  <c r="N3308" i="16" s="1"/>
  <c r="P3308" i="16"/>
  <c r="Q3225" i="16"/>
  <c r="R3225" i="16" s="1"/>
  <c r="N3225" i="16" s="1"/>
  <c r="P3225" i="16"/>
  <c r="Q3154" i="16"/>
  <c r="R3154" i="16" s="1"/>
  <c r="N3154" i="16" s="1"/>
  <c r="P3154" i="16"/>
  <c r="P3108" i="16"/>
  <c r="Q3108" i="16"/>
  <c r="R3108" i="16" s="1"/>
  <c r="N3108" i="16" s="1"/>
  <c r="P3047" i="16"/>
  <c r="Q3047" i="16"/>
  <c r="R3047" i="16" s="1"/>
  <c r="N3047" i="16" s="1"/>
  <c r="Q873" i="16"/>
  <c r="R873" i="16" s="1"/>
  <c r="N873" i="16" s="1"/>
  <c r="P873" i="16"/>
  <c r="Q1051" i="16"/>
  <c r="R1051" i="16" s="1"/>
  <c r="N1051" i="16" s="1"/>
  <c r="P1051" i="16"/>
  <c r="P306" i="16"/>
  <c r="Q306" i="16"/>
  <c r="R306" i="16" s="1"/>
  <c r="N306" i="16" s="1"/>
  <c r="P698" i="16"/>
  <c r="Q698" i="16"/>
  <c r="R698" i="16" s="1"/>
  <c r="N698" i="16" s="1"/>
  <c r="Q721" i="16"/>
  <c r="R721" i="16" s="1"/>
  <c r="N721" i="16" s="1"/>
  <c r="P721" i="16"/>
  <c r="Q549" i="16"/>
  <c r="R549" i="16" s="1"/>
  <c r="N549" i="16" s="1"/>
  <c r="P549" i="16"/>
  <c r="P830" i="16"/>
  <c r="Q830" i="16"/>
  <c r="R830" i="16" s="1"/>
  <c r="N830" i="16" s="1"/>
  <c r="Q110" i="16"/>
  <c r="R110" i="16" s="1"/>
  <c r="N110" i="16" s="1"/>
  <c r="P110" i="16"/>
  <c r="Q737" i="16"/>
  <c r="R737" i="16" s="1"/>
  <c r="N737" i="16" s="1"/>
  <c r="P737" i="16"/>
  <c r="Q1029" i="16"/>
  <c r="R1029" i="16" s="1"/>
  <c r="N1029" i="16" s="1"/>
  <c r="P1029" i="16"/>
  <c r="Q408" i="16"/>
  <c r="R408" i="16" s="1"/>
  <c r="N408" i="16" s="1"/>
  <c r="P408" i="16"/>
  <c r="P1792" i="16"/>
  <c r="Q1792" i="16"/>
  <c r="R1792" i="16" s="1"/>
  <c r="N1792" i="16" s="1"/>
  <c r="Q1291" i="16"/>
  <c r="R1291" i="16" s="1"/>
  <c r="N1291" i="16" s="1"/>
  <c r="P1291" i="16"/>
  <c r="P2011" i="16"/>
  <c r="Q2011" i="16"/>
  <c r="R2011" i="16" s="1"/>
  <c r="N2011" i="16" s="1"/>
  <c r="Q1811" i="16"/>
  <c r="R1811" i="16" s="1"/>
  <c r="N1811" i="16" s="1"/>
  <c r="P1811" i="16"/>
  <c r="Q649" i="16"/>
  <c r="R649" i="16" s="1"/>
  <c r="N649" i="16" s="1"/>
  <c r="P649" i="16"/>
  <c r="Q387" i="16"/>
  <c r="R387" i="16" s="1"/>
  <c r="N387" i="16" s="1"/>
  <c r="P387" i="16"/>
  <c r="Q1071" i="16"/>
  <c r="R1071" i="16" s="1"/>
  <c r="N1071" i="16" s="1"/>
  <c r="P1071" i="16"/>
  <c r="Q187" i="16"/>
  <c r="R187" i="16" s="1"/>
  <c r="N187" i="16" s="1"/>
  <c r="P187" i="16"/>
  <c r="Q896" i="16"/>
  <c r="R896" i="16" s="1"/>
  <c r="N896" i="16" s="1"/>
  <c r="P896" i="16"/>
  <c r="Q561" i="16"/>
  <c r="R561" i="16" s="1"/>
  <c r="N561" i="16" s="1"/>
  <c r="P561" i="16"/>
  <c r="Q265" i="16"/>
  <c r="R265" i="16" s="1"/>
  <c r="N265" i="16" s="1"/>
  <c r="P265" i="16"/>
  <c r="P1932" i="16"/>
  <c r="Q1932" i="16"/>
  <c r="R1932" i="16" s="1"/>
  <c r="N1932" i="16" s="1"/>
  <c r="P1659" i="16"/>
  <c r="Q1659" i="16"/>
  <c r="R1659" i="16" s="1"/>
  <c r="N1659" i="16" s="1"/>
  <c r="Q1121" i="16"/>
  <c r="R1121" i="16" s="1"/>
  <c r="N1121" i="16" s="1"/>
  <c r="P1121" i="16"/>
  <c r="Q1147" i="16"/>
  <c r="R1147" i="16" s="1"/>
  <c r="N1147" i="16" s="1"/>
  <c r="P1147" i="16"/>
  <c r="Q1881" i="16"/>
  <c r="R1881" i="16" s="1"/>
  <c r="N1881" i="16" s="1"/>
  <c r="P1881" i="16"/>
  <c r="Q1667" i="16"/>
  <c r="R1667" i="16" s="1"/>
  <c r="N1667" i="16" s="1"/>
  <c r="P1667" i="16"/>
  <c r="P277" i="16"/>
  <c r="Q277" i="16"/>
  <c r="R277" i="16" s="1"/>
  <c r="N277" i="16" s="1"/>
  <c r="Q975" i="16"/>
  <c r="R975" i="16" s="1"/>
  <c r="N975" i="16" s="1"/>
  <c r="P975" i="16"/>
  <c r="Q617" i="16"/>
  <c r="R617" i="16" s="1"/>
  <c r="N617" i="16" s="1"/>
  <c r="P617" i="16"/>
  <c r="Q776" i="16"/>
  <c r="R776" i="16" s="1"/>
  <c r="N776" i="16" s="1"/>
  <c r="P776" i="16"/>
  <c r="Q465" i="16"/>
  <c r="R465" i="16" s="1"/>
  <c r="N465" i="16" s="1"/>
  <c r="P465" i="16"/>
  <c r="Q132" i="16"/>
  <c r="R132" i="16" s="1"/>
  <c r="N132" i="16" s="1"/>
  <c r="P132" i="16"/>
  <c r="Q865" i="16"/>
  <c r="R865" i="16" s="1"/>
  <c r="N865" i="16" s="1"/>
  <c r="P865" i="16"/>
  <c r="P1538" i="16"/>
  <c r="Q1538" i="16"/>
  <c r="R1538" i="16" s="1"/>
  <c r="N1538" i="16" s="1"/>
  <c r="Q1240" i="16"/>
  <c r="R1240" i="16" s="1"/>
  <c r="N1240" i="16" s="1"/>
  <c r="P1240" i="16"/>
  <c r="Q1710" i="16"/>
  <c r="R1710" i="16" s="1"/>
  <c r="N1710" i="16" s="1"/>
  <c r="P1710" i="16"/>
  <c r="Q1771" i="16"/>
  <c r="R1771" i="16" s="1"/>
  <c r="N1771" i="16" s="1"/>
  <c r="P1771" i="16"/>
  <c r="P1474" i="16"/>
  <c r="Q1474" i="16"/>
  <c r="R1474" i="16" s="1"/>
  <c r="N1474" i="16" s="1"/>
  <c r="Q1319" i="16"/>
  <c r="R1319" i="16" s="1"/>
  <c r="N1319" i="16" s="1"/>
  <c r="P1319" i="16"/>
  <c r="Q291" i="16"/>
  <c r="R291" i="16" s="1"/>
  <c r="N291" i="16" s="1"/>
  <c r="P291" i="16"/>
  <c r="P986" i="16"/>
  <c r="Q986" i="16"/>
  <c r="R986" i="16" s="1"/>
  <c r="N986" i="16" s="1"/>
  <c r="Q629" i="16"/>
  <c r="R629" i="16" s="1"/>
  <c r="N629" i="16" s="1"/>
  <c r="P629" i="16"/>
  <c r="Q787" i="16"/>
  <c r="R787" i="16" s="1"/>
  <c r="N787" i="16" s="1"/>
  <c r="P787" i="16"/>
  <c r="Q476" i="16"/>
  <c r="R476" i="16" s="1"/>
  <c r="N476" i="16" s="1"/>
  <c r="P476" i="16"/>
  <c r="Q143" i="16"/>
  <c r="R143" i="16" s="1"/>
  <c r="N143" i="16" s="1"/>
  <c r="P143" i="16"/>
  <c r="Q875" i="16"/>
  <c r="R875" i="16" s="1"/>
  <c r="N875" i="16" s="1"/>
  <c r="P875" i="16"/>
  <c r="Q1549" i="16"/>
  <c r="R1549" i="16" s="1"/>
  <c r="N1549" i="16" s="1"/>
  <c r="P1549" i="16"/>
  <c r="P1252" i="16"/>
  <c r="Q1252" i="16"/>
  <c r="R1252" i="16" s="1"/>
  <c r="N1252" i="16" s="1"/>
  <c r="Q1722" i="16"/>
  <c r="R1722" i="16" s="1"/>
  <c r="N1722" i="16" s="1"/>
  <c r="P1722" i="16"/>
  <c r="P1784" i="16"/>
  <c r="Q1784" i="16"/>
  <c r="R1784" i="16" s="1"/>
  <c r="N1784" i="16" s="1"/>
  <c r="P1486" i="16"/>
  <c r="Q1486" i="16"/>
  <c r="R1486" i="16" s="1"/>
  <c r="N1486" i="16" s="1"/>
  <c r="Q1343" i="16"/>
  <c r="R1343" i="16" s="1"/>
  <c r="N1343" i="16" s="1"/>
  <c r="P1343" i="16"/>
  <c r="P158" i="16"/>
  <c r="Q158" i="16"/>
  <c r="R158" i="16" s="1"/>
  <c r="N158" i="16" s="1"/>
  <c r="Q855" i="16"/>
  <c r="R855" i="16" s="1"/>
  <c r="N855" i="16" s="1"/>
  <c r="P855" i="16"/>
  <c r="Q496" i="16"/>
  <c r="R496" i="16" s="1"/>
  <c r="N496" i="16" s="1"/>
  <c r="P496" i="16"/>
  <c r="Q655" i="16"/>
  <c r="R655" i="16" s="1"/>
  <c r="N655" i="16" s="1"/>
  <c r="P655" i="16"/>
  <c r="Q345" i="16"/>
  <c r="R345" i="16" s="1"/>
  <c r="N345" i="16" s="1"/>
  <c r="P345" i="16"/>
  <c r="Q1041" i="16"/>
  <c r="R1041" i="16" s="1"/>
  <c r="N1041" i="16" s="1"/>
  <c r="P1041" i="16"/>
  <c r="Q744" i="16"/>
  <c r="R744" i="16" s="1"/>
  <c r="N744" i="16" s="1"/>
  <c r="P744" i="16"/>
  <c r="P1418" i="16"/>
  <c r="Q1418" i="16"/>
  <c r="R1418" i="16" s="1"/>
  <c r="N1418" i="16" s="1"/>
  <c r="Q1120" i="16"/>
  <c r="R1120" i="16" s="1"/>
  <c r="N1120" i="16" s="1"/>
  <c r="P1120" i="16"/>
  <c r="Q1589" i="16"/>
  <c r="R1589" i="16" s="1"/>
  <c r="N1589" i="16" s="1"/>
  <c r="P1589" i="16"/>
  <c r="Q1652" i="16"/>
  <c r="R1652" i="16" s="1"/>
  <c r="N1652" i="16" s="1"/>
  <c r="P1652" i="16"/>
  <c r="Q1353" i="16"/>
  <c r="R1353" i="16" s="1"/>
  <c r="N1353" i="16" s="1"/>
  <c r="P1353" i="16"/>
  <c r="Q1187" i="16"/>
  <c r="R1187" i="16" s="1"/>
  <c r="N1187" i="16" s="1"/>
  <c r="P1187" i="16"/>
  <c r="Q601" i="16"/>
  <c r="R601" i="16" s="1"/>
  <c r="N601" i="16" s="1"/>
  <c r="P601" i="16"/>
  <c r="Q255" i="16"/>
  <c r="R255" i="16" s="1"/>
  <c r="N255" i="16" s="1"/>
  <c r="P255" i="16"/>
  <c r="P162" i="16"/>
  <c r="Q162" i="16"/>
  <c r="R162" i="16" s="1"/>
  <c r="N162" i="16" s="1"/>
  <c r="P68" i="16"/>
  <c r="Q68" i="16"/>
  <c r="R68" i="16" s="1"/>
  <c r="N68" i="16" s="1"/>
  <c r="Q788" i="16"/>
  <c r="R788" i="16" s="1"/>
  <c r="N788" i="16" s="1"/>
  <c r="P788" i="16"/>
  <c r="P466" i="16"/>
  <c r="Q466" i="16"/>
  <c r="R466" i="16" s="1"/>
  <c r="N466" i="16" s="1"/>
  <c r="Q1105" i="16"/>
  <c r="R1105" i="16" s="1"/>
  <c r="N1105" i="16" s="1"/>
  <c r="P1105" i="16"/>
  <c r="P1862" i="16"/>
  <c r="Q1862" i="16"/>
  <c r="R1862" i="16" s="1"/>
  <c r="N1862" i="16" s="1"/>
  <c r="Q1564" i="16"/>
  <c r="R1564" i="16" s="1"/>
  <c r="N1564" i="16" s="1"/>
  <c r="P1564" i="16"/>
  <c r="P1050" i="16"/>
  <c r="Q1050" i="16"/>
  <c r="R1050" i="16" s="1"/>
  <c r="N1050" i="16" s="1"/>
  <c r="Q1064" i="16"/>
  <c r="R1064" i="16" s="1"/>
  <c r="N1064" i="16" s="1"/>
  <c r="P1064" i="16"/>
  <c r="Q1797" i="16"/>
  <c r="R1797" i="16" s="1"/>
  <c r="N1797" i="16" s="1"/>
  <c r="P1797" i="16"/>
  <c r="Q1715" i="16"/>
  <c r="R1715" i="16" s="1"/>
  <c r="N1715" i="16" s="1"/>
  <c r="P1715" i="16"/>
  <c r="Q471" i="16"/>
  <c r="R471" i="16" s="1"/>
  <c r="N471" i="16" s="1"/>
  <c r="P471" i="16"/>
  <c r="Q123" i="16"/>
  <c r="R123" i="16" s="1"/>
  <c r="N123" i="16" s="1"/>
  <c r="P123" i="16"/>
  <c r="Q809" i="16"/>
  <c r="R809" i="16" s="1"/>
  <c r="N809" i="16" s="1"/>
  <c r="P809" i="16"/>
  <c r="P966" i="16"/>
  <c r="Q966" i="16"/>
  <c r="R966" i="16" s="1"/>
  <c r="N966" i="16" s="1"/>
  <c r="Q657" i="16"/>
  <c r="R657" i="16" s="1"/>
  <c r="N657" i="16" s="1"/>
  <c r="P657" i="16"/>
  <c r="Q334" i="16"/>
  <c r="R334" i="16" s="1"/>
  <c r="N334" i="16" s="1"/>
  <c r="P334" i="16"/>
  <c r="Q1055" i="16"/>
  <c r="R1055" i="16" s="1"/>
  <c r="N1055" i="16" s="1"/>
  <c r="P1055" i="16"/>
  <c r="Q1730" i="16"/>
  <c r="R1730" i="16" s="1"/>
  <c r="N1730" i="16" s="1"/>
  <c r="P1730" i="16"/>
  <c r="Q1432" i="16"/>
  <c r="R1432" i="16" s="1"/>
  <c r="N1432" i="16" s="1"/>
  <c r="P1432" i="16"/>
  <c r="P918" i="16"/>
  <c r="Q918" i="16"/>
  <c r="R918" i="16" s="1"/>
  <c r="N918" i="16" s="1"/>
  <c r="Q1964" i="16"/>
  <c r="R1964" i="16" s="1"/>
  <c r="N1964" i="16" s="1"/>
  <c r="P1964" i="16"/>
  <c r="Q1665" i="16"/>
  <c r="R1665" i="16" s="1"/>
  <c r="N1665" i="16" s="1"/>
  <c r="P1665" i="16"/>
  <c r="P1558" i="16"/>
  <c r="Q1558" i="16"/>
  <c r="R1558" i="16" s="1"/>
  <c r="N1558" i="16" s="1"/>
  <c r="Q603" i="16"/>
  <c r="R603" i="16" s="1"/>
  <c r="N603" i="16" s="1"/>
  <c r="P603" i="16"/>
  <c r="P246" i="16"/>
  <c r="Q246" i="16"/>
  <c r="R246" i="16" s="1"/>
  <c r="N246" i="16" s="1"/>
  <c r="Q403" i="16"/>
  <c r="R403" i="16" s="1"/>
  <c r="N403" i="16" s="1"/>
  <c r="P403" i="16"/>
  <c r="Q92" i="16"/>
  <c r="R92" i="16" s="1"/>
  <c r="N92" i="16" s="1"/>
  <c r="P92" i="16"/>
  <c r="P778" i="16"/>
  <c r="Q778" i="16"/>
  <c r="R778" i="16" s="1"/>
  <c r="N778" i="16" s="1"/>
  <c r="Q492" i="16"/>
  <c r="R492" i="16" s="1"/>
  <c r="N492" i="16" s="1"/>
  <c r="P492" i="16"/>
  <c r="Q1165" i="16"/>
  <c r="R1165" i="16" s="1"/>
  <c r="N1165" i="16" s="1"/>
  <c r="P1165" i="16"/>
  <c r="Q1876" i="16"/>
  <c r="R1876" i="16" s="1"/>
  <c r="N1876" i="16" s="1"/>
  <c r="P1876" i="16"/>
  <c r="Q1337" i="16"/>
  <c r="R1337" i="16" s="1"/>
  <c r="N1337" i="16" s="1"/>
  <c r="P1337" i="16"/>
  <c r="Q1387" i="16"/>
  <c r="R1387" i="16" s="1"/>
  <c r="N1387" i="16" s="1"/>
  <c r="P1387" i="16"/>
  <c r="Q1101" i="16"/>
  <c r="R1101" i="16" s="1"/>
  <c r="N1101" i="16" s="1"/>
  <c r="P1101" i="16"/>
  <c r="Q1918" i="16"/>
  <c r="R1918" i="16" s="1"/>
  <c r="N1918" i="16" s="1"/>
  <c r="P1918" i="16"/>
  <c r="Q877" i="16"/>
  <c r="R877" i="16" s="1"/>
  <c r="N877" i="16" s="1"/>
  <c r="P877" i="16"/>
  <c r="Q615" i="16"/>
  <c r="R615" i="16" s="1"/>
  <c r="N615" i="16" s="1"/>
  <c r="P615" i="16"/>
  <c r="Q257" i="16"/>
  <c r="R257" i="16" s="1"/>
  <c r="N257" i="16" s="1"/>
  <c r="P257" i="16"/>
  <c r="Q415" i="16"/>
  <c r="R415" i="16" s="1"/>
  <c r="N415" i="16" s="1"/>
  <c r="P415" i="16"/>
  <c r="Q105" i="16"/>
  <c r="R105" i="16" s="1"/>
  <c r="N105" i="16" s="1"/>
  <c r="P105" i="16"/>
  <c r="Q791" i="16"/>
  <c r="R791" i="16" s="1"/>
  <c r="N791" i="16" s="1"/>
  <c r="P791" i="16"/>
  <c r="Q504" i="16"/>
  <c r="R504" i="16" s="1"/>
  <c r="N504" i="16" s="1"/>
  <c r="P504" i="16"/>
  <c r="P1178" i="16"/>
  <c r="Q1178" i="16"/>
  <c r="R1178" i="16" s="1"/>
  <c r="N1178" i="16" s="1"/>
  <c r="Q1887" i="16"/>
  <c r="R1887" i="16" s="1"/>
  <c r="N1887" i="16" s="1"/>
  <c r="P1887" i="16"/>
  <c r="Q1349" i="16"/>
  <c r="R1349" i="16" s="1"/>
  <c r="N1349" i="16" s="1"/>
  <c r="P1349" i="16"/>
  <c r="Q1399" i="16"/>
  <c r="R1399" i="16" s="1"/>
  <c r="N1399" i="16" s="1"/>
  <c r="P1399" i="16"/>
  <c r="Q1113" i="16"/>
  <c r="R1113" i="16" s="1"/>
  <c r="N1113" i="16" s="1"/>
  <c r="P1113" i="16"/>
  <c r="Q1930" i="16"/>
  <c r="R1930" i="16" s="1"/>
  <c r="N1930" i="16" s="1"/>
  <c r="P1930" i="16"/>
  <c r="Q745" i="16"/>
  <c r="R745" i="16" s="1"/>
  <c r="N745" i="16" s="1"/>
  <c r="P745" i="16"/>
  <c r="P482" i="16"/>
  <c r="Q482" i="16"/>
  <c r="R482" i="16" s="1"/>
  <c r="N482" i="16" s="1"/>
  <c r="P125" i="16"/>
  <c r="Q125" i="16"/>
  <c r="R125" i="16" s="1"/>
  <c r="N125" i="16" s="1"/>
  <c r="Q283" i="16"/>
  <c r="R283" i="16" s="1"/>
  <c r="N283" i="16" s="1"/>
  <c r="P283" i="16"/>
  <c r="Q991" i="16"/>
  <c r="R991" i="16" s="1"/>
  <c r="N991" i="16" s="1"/>
  <c r="P991" i="16"/>
  <c r="P658" i="16"/>
  <c r="Q658" i="16"/>
  <c r="R658" i="16" s="1"/>
  <c r="N658" i="16" s="1"/>
  <c r="Q372" i="16"/>
  <c r="R372" i="16" s="1"/>
  <c r="N372" i="16" s="1"/>
  <c r="P372" i="16"/>
  <c r="Q2041" i="16"/>
  <c r="R2041" i="16" s="1"/>
  <c r="N2041" i="16" s="1"/>
  <c r="P2041" i="16"/>
  <c r="Q1755" i="16"/>
  <c r="R1755" i="16" s="1"/>
  <c r="N1755" i="16" s="1"/>
  <c r="P1755" i="16"/>
  <c r="Q1217" i="16"/>
  <c r="R1217" i="16" s="1"/>
  <c r="N1217" i="16" s="1"/>
  <c r="P1217" i="16"/>
  <c r="P1254" i="16"/>
  <c r="Q1254" i="16"/>
  <c r="R1254" i="16" s="1"/>
  <c r="N1254" i="16" s="1"/>
  <c r="Q1976" i="16"/>
  <c r="R1976" i="16" s="1"/>
  <c r="N1976" i="16" s="1"/>
  <c r="P1976" i="16"/>
  <c r="Q1773" i="16"/>
  <c r="R1773" i="16" s="1"/>
  <c r="N1773" i="16" s="1"/>
  <c r="P1773" i="16"/>
  <c r="P613" i="16"/>
  <c r="Q613" i="16"/>
  <c r="R613" i="16" s="1"/>
  <c r="N613" i="16" s="1"/>
  <c r="Q351" i="16"/>
  <c r="R351" i="16" s="1"/>
  <c r="N351" i="16" s="1"/>
  <c r="P351" i="16"/>
  <c r="P1036" i="16"/>
  <c r="Q1036" i="16"/>
  <c r="R1036" i="16" s="1"/>
  <c r="N1036" i="16" s="1"/>
  <c r="Q151" i="16"/>
  <c r="R151" i="16" s="1"/>
  <c r="N151" i="16" s="1"/>
  <c r="P151" i="16"/>
  <c r="Q861" i="16"/>
  <c r="R861" i="16" s="1"/>
  <c r="N861" i="16" s="1"/>
  <c r="P861" i="16"/>
  <c r="Q525" i="16"/>
  <c r="R525" i="16" s="1"/>
  <c r="N525" i="16" s="1"/>
  <c r="P525" i="16"/>
  <c r="P229" i="16"/>
  <c r="Q229" i="16"/>
  <c r="R229" i="16" s="1"/>
  <c r="N229" i="16" s="1"/>
  <c r="P1896" i="16"/>
  <c r="Q1896" i="16"/>
  <c r="R1896" i="16" s="1"/>
  <c r="N1896" i="16" s="1"/>
  <c r="Q1623" i="16"/>
  <c r="R1623" i="16" s="1"/>
  <c r="N1623" i="16" s="1"/>
  <c r="P1623" i="16"/>
  <c r="Q1085" i="16"/>
  <c r="R1085" i="16" s="1"/>
  <c r="N1085" i="16" s="1"/>
  <c r="P1085" i="16"/>
  <c r="P1110" i="16"/>
  <c r="Q1110" i="16"/>
  <c r="R1110" i="16" s="1"/>
  <c r="N1110" i="16" s="1"/>
  <c r="Q1843" i="16"/>
  <c r="R1843" i="16" s="1"/>
  <c r="N1843" i="16" s="1"/>
  <c r="P1843" i="16"/>
  <c r="Q1630" i="16"/>
  <c r="R1630" i="16" s="1"/>
  <c r="N1630" i="16" s="1"/>
  <c r="P1630" i="16"/>
  <c r="Q337" i="16"/>
  <c r="R337" i="16" s="1"/>
  <c r="N337" i="16" s="1"/>
  <c r="P337" i="16"/>
  <c r="Q64" i="16"/>
  <c r="R64" i="16" s="1"/>
  <c r="N64" i="16" s="1"/>
  <c r="P64" i="16"/>
  <c r="Q760" i="16"/>
  <c r="R760" i="16" s="1"/>
  <c r="N760" i="16" s="1"/>
  <c r="P760" i="16"/>
  <c r="P666" i="16"/>
  <c r="Q666" i="16"/>
  <c r="R666" i="16" s="1"/>
  <c r="N666" i="16" s="1"/>
  <c r="Q585" i="16"/>
  <c r="R585" i="16" s="1"/>
  <c r="N585" i="16" s="1"/>
  <c r="P585" i="16"/>
  <c r="Q250" i="16"/>
  <c r="R250" i="16" s="1"/>
  <c r="N250" i="16" s="1"/>
  <c r="P250" i="16"/>
  <c r="Q983" i="16"/>
  <c r="R983" i="16" s="1"/>
  <c r="N983" i="16" s="1"/>
  <c r="P983" i="16"/>
  <c r="Q1609" i="16"/>
  <c r="R1609" i="16" s="1"/>
  <c r="N1609" i="16" s="1"/>
  <c r="P1609" i="16"/>
  <c r="Q1347" i="16"/>
  <c r="R1347" i="16" s="1"/>
  <c r="N1347" i="16" s="1"/>
  <c r="P1347" i="16"/>
  <c r="Q2069" i="16"/>
  <c r="R2069" i="16" s="1"/>
  <c r="N2069" i="16" s="1"/>
  <c r="P2069" i="16"/>
  <c r="P1554" i="16"/>
  <c r="Q1554" i="16"/>
  <c r="R1554" i="16" s="1"/>
  <c r="N1554" i="16" s="1"/>
  <c r="Q1568" i="16"/>
  <c r="R1568" i="16" s="1"/>
  <c r="N1568" i="16" s="1"/>
  <c r="P1568" i="16"/>
  <c r="P1330" i="16"/>
  <c r="Q1330" i="16"/>
  <c r="R1330" i="16" s="1"/>
  <c r="N1330" i="16" s="1"/>
  <c r="P1102" i="16"/>
  <c r="Q1102" i="16"/>
  <c r="R1102" i="16" s="1"/>
  <c r="N1102" i="16" s="1"/>
  <c r="P1836" i="16"/>
  <c r="Q1836" i="16"/>
  <c r="R1836" i="16" s="1"/>
  <c r="N1836" i="16" s="1"/>
  <c r="Q2532" i="16"/>
  <c r="R2532" i="16" s="1"/>
  <c r="N2532" i="16" s="1"/>
  <c r="P2532" i="16"/>
  <c r="Q2474" i="16"/>
  <c r="R2474" i="16" s="1"/>
  <c r="N2474" i="16" s="1"/>
  <c r="P2474" i="16"/>
  <c r="P2415" i="16"/>
  <c r="Q2415" i="16"/>
  <c r="R2415" i="16" s="1"/>
  <c r="N2415" i="16" s="1"/>
  <c r="P2331" i="16"/>
  <c r="Q2331" i="16"/>
  <c r="R2331" i="16" s="1"/>
  <c r="N2331" i="16" s="1"/>
  <c r="Q1985" i="16"/>
  <c r="R1985" i="16" s="1"/>
  <c r="N1985" i="16" s="1"/>
  <c r="P1985" i="16"/>
  <c r="Q1950" i="16"/>
  <c r="R1950" i="16" s="1"/>
  <c r="N1950" i="16" s="1"/>
  <c r="P1950" i="16"/>
  <c r="Q2227" i="16"/>
  <c r="R2227" i="16" s="1"/>
  <c r="N2227" i="16" s="1"/>
  <c r="P2227" i="16"/>
  <c r="Q2169" i="16"/>
  <c r="R2169" i="16" s="1"/>
  <c r="N2169" i="16" s="1"/>
  <c r="P2169" i="16"/>
  <c r="Q2073" i="16"/>
  <c r="R2073" i="16" s="1"/>
  <c r="N2073" i="16" s="1"/>
  <c r="P2073" i="16"/>
  <c r="Q3812" i="16"/>
  <c r="R3812" i="16" s="1"/>
  <c r="N3812" i="16" s="1"/>
  <c r="P3812" i="16"/>
  <c r="Q3743" i="16"/>
  <c r="R3743" i="16" s="1"/>
  <c r="N3743" i="16" s="1"/>
  <c r="P3743" i="16"/>
  <c r="Q3695" i="16"/>
  <c r="R3695" i="16" s="1"/>
  <c r="N3695" i="16" s="1"/>
  <c r="P3695" i="16"/>
  <c r="Q3636" i="16"/>
  <c r="R3636" i="16" s="1"/>
  <c r="N3636" i="16" s="1"/>
  <c r="P3636" i="16"/>
  <c r="P2545" i="16"/>
  <c r="Q2545" i="16"/>
  <c r="R2545" i="16" s="1"/>
  <c r="N2545" i="16" s="1"/>
  <c r="Q2486" i="16"/>
  <c r="R2486" i="16" s="1"/>
  <c r="N2486" i="16" s="1"/>
  <c r="P2486" i="16"/>
  <c r="P2427" i="16"/>
  <c r="Q2427" i="16"/>
  <c r="R2427" i="16" s="1"/>
  <c r="N2427" i="16" s="1"/>
  <c r="Q2355" i="16"/>
  <c r="R2355" i="16" s="1"/>
  <c r="N2355" i="16" s="1"/>
  <c r="P2355" i="16"/>
  <c r="Q1997" i="16"/>
  <c r="R1997" i="16" s="1"/>
  <c r="N1997" i="16" s="1"/>
  <c r="P1997" i="16"/>
  <c r="Q1962" i="16"/>
  <c r="R1962" i="16" s="1"/>
  <c r="N1962" i="16" s="1"/>
  <c r="P1962" i="16"/>
  <c r="Q2240" i="16"/>
  <c r="R2240" i="16" s="1"/>
  <c r="N2240" i="16" s="1"/>
  <c r="P2240" i="16"/>
  <c r="Q2180" i="16"/>
  <c r="R2180" i="16" s="1"/>
  <c r="N2180" i="16" s="1"/>
  <c r="P2180" i="16"/>
  <c r="Q2085" i="16"/>
  <c r="R2085" i="16" s="1"/>
  <c r="N2085" i="16" s="1"/>
  <c r="P2085" i="16"/>
  <c r="Q3825" i="16"/>
  <c r="R3825" i="16" s="1"/>
  <c r="N3825" i="16" s="1"/>
  <c r="P3825" i="16"/>
  <c r="P3754" i="16"/>
  <c r="Q3754" i="16"/>
  <c r="R3754" i="16" s="1"/>
  <c r="N3754" i="16" s="1"/>
  <c r="Q3707" i="16"/>
  <c r="R3707" i="16" s="1"/>
  <c r="N3707" i="16" s="1"/>
  <c r="P3707" i="16"/>
  <c r="Q3648" i="16"/>
  <c r="R3648" i="16" s="1"/>
  <c r="N3648" i="16" s="1"/>
  <c r="P3648" i="16"/>
  <c r="P2988" i="16"/>
  <c r="Q2988" i="16"/>
  <c r="R2988" i="16" s="1"/>
  <c r="N2988" i="16" s="1"/>
  <c r="Q2954" i="16"/>
  <c r="R2954" i="16" s="1"/>
  <c r="N2954" i="16" s="1"/>
  <c r="P2954" i="16"/>
  <c r="P2871" i="16"/>
  <c r="Q2871" i="16"/>
  <c r="R2871" i="16" s="1"/>
  <c r="N2871" i="16" s="1"/>
  <c r="Q2800" i="16"/>
  <c r="R2800" i="16" s="1"/>
  <c r="N2800" i="16" s="1"/>
  <c r="P2800" i="16"/>
  <c r="P2441" i="16"/>
  <c r="Q2441" i="16"/>
  <c r="R2441" i="16" s="1"/>
  <c r="N2441" i="16" s="1"/>
  <c r="P2406" i="16"/>
  <c r="Q2406" i="16"/>
  <c r="R2406" i="16" s="1"/>
  <c r="N2406" i="16" s="1"/>
  <c r="Q2682" i="16"/>
  <c r="R2682" i="16" s="1"/>
  <c r="N2682" i="16" s="1"/>
  <c r="P2682" i="16"/>
  <c r="Q2624" i="16"/>
  <c r="R2624" i="16" s="1"/>
  <c r="N2624" i="16" s="1"/>
  <c r="P2624" i="16"/>
  <c r="P2541" i="16"/>
  <c r="Q2541" i="16"/>
  <c r="R2541" i="16" s="1"/>
  <c r="N2541" i="16" s="1"/>
  <c r="P2459" i="16"/>
  <c r="Q2459" i="16"/>
  <c r="R2459" i="16" s="1"/>
  <c r="N2459" i="16" s="1"/>
  <c r="P2423" i="16"/>
  <c r="Q2423" i="16"/>
  <c r="R2423" i="16" s="1"/>
  <c r="N2423" i="16" s="1"/>
  <c r="Q2352" i="16"/>
  <c r="R2352" i="16" s="1"/>
  <c r="N2352" i="16" s="1"/>
  <c r="P2352" i="16"/>
  <c r="Q1284" i="16"/>
  <c r="R1284" i="16" s="1"/>
  <c r="N1284" i="16" s="1"/>
  <c r="P1284" i="16"/>
  <c r="Q3001" i="16"/>
  <c r="R3001" i="16" s="1"/>
  <c r="N3001" i="16" s="1"/>
  <c r="P3001" i="16"/>
  <c r="Q2966" i="16"/>
  <c r="R2966" i="16" s="1"/>
  <c r="N2966" i="16" s="1"/>
  <c r="P2966" i="16"/>
  <c r="P2883" i="16"/>
  <c r="Q2883" i="16"/>
  <c r="R2883" i="16" s="1"/>
  <c r="N2883" i="16" s="1"/>
  <c r="P2813" i="16"/>
  <c r="Q2813" i="16"/>
  <c r="R2813" i="16" s="1"/>
  <c r="N2813" i="16" s="1"/>
  <c r="P2453" i="16"/>
  <c r="Q2453" i="16"/>
  <c r="R2453" i="16" s="1"/>
  <c r="N2453" i="16" s="1"/>
  <c r="Q2418" i="16"/>
  <c r="R2418" i="16" s="1"/>
  <c r="N2418" i="16" s="1"/>
  <c r="P2418" i="16"/>
  <c r="Q2695" i="16"/>
  <c r="R2695" i="16" s="1"/>
  <c r="N2695" i="16" s="1"/>
  <c r="P2695" i="16"/>
  <c r="Q2636" i="16"/>
  <c r="R2636" i="16" s="1"/>
  <c r="N2636" i="16" s="1"/>
  <c r="P2636" i="16"/>
  <c r="P2553" i="16"/>
  <c r="Q2553" i="16"/>
  <c r="R2553" i="16" s="1"/>
  <c r="N2553" i="16" s="1"/>
  <c r="Q2470" i="16"/>
  <c r="R2470" i="16" s="1"/>
  <c r="N2470" i="16" s="1"/>
  <c r="P2470" i="16"/>
  <c r="P2435" i="16"/>
  <c r="Q2435" i="16"/>
  <c r="R2435" i="16" s="1"/>
  <c r="N2435" i="16" s="1"/>
  <c r="Q2365" i="16"/>
  <c r="R2365" i="16" s="1"/>
  <c r="N2365" i="16" s="1"/>
  <c r="P2365" i="16"/>
  <c r="Q1583" i="16"/>
  <c r="R1583" i="16" s="1"/>
  <c r="N1583" i="16" s="1"/>
  <c r="P1583" i="16"/>
  <c r="Q3301" i="16"/>
  <c r="R3301" i="16" s="1"/>
  <c r="N3301" i="16" s="1"/>
  <c r="P3301" i="16"/>
  <c r="Q3267" i="16"/>
  <c r="R3267" i="16" s="1"/>
  <c r="N3267" i="16" s="1"/>
  <c r="P3267" i="16"/>
  <c r="P3184" i="16"/>
  <c r="Q3184" i="16"/>
  <c r="R3184" i="16" s="1"/>
  <c r="N3184" i="16" s="1"/>
  <c r="P3112" i="16"/>
  <c r="Q3112" i="16"/>
  <c r="R3112" i="16" s="1"/>
  <c r="N3112" i="16" s="1"/>
  <c r="P2753" i="16"/>
  <c r="Q2753" i="16"/>
  <c r="R2753" i="16" s="1"/>
  <c r="N2753" i="16" s="1"/>
  <c r="Q2730" i="16"/>
  <c r="R2730" i="16" s="1"/>
  <c r="N2730" i="16" s="1"/>
  <c r="P2730" i="16"/>
  <c r="P2996" i="16"/>
  <c r="Q2996" i="16"/>
  <c r="R2996" i="16" s="1"/>
  <c r="N2996" i="16" s="1"/>
  <c r="P2936" i="16"/>
  <c r="Q2936" i="16"/>
  <c r="R2936" i="16" s="1"/>
  <c r="N2936" i="16" s="1"/>
  <c r="P2853" i="16"/>
  <c r="Q2853" i="16"/>
  <c r="R2853" i="16" s="1"/>
  <c r="N2853" i="16" s="1"/>
  <c r="Q2782" i="16"/>
  <c r="R2782" i="16" s="1"/>
  <c r="N2782" i="16" s="1"/>
  <c r="P2782" i="16"/>
  <c r="Q2735" i="16"/>
  <c r="R2735" i="16" s="1"/>
  <c r="N2735" i="16" s="1"/>
  <c r="P2735" i="16"/>
  <c r="Q2675" i="16"/>
  <c r="R2675" i="16" s="1"/>
  <c r="N2675" i="16" s="1"/>
  <c r="P2675" i="16"/>
  <c r="P1596" i="16"/>
  <c r="Q1596" i="16"/>
  <c r="R1596" i="16" s="1"/>
  <c r="N1596" i="16" s="1"/>
  <c r="Q3313" i="16"/>
  <c r="R3313" i="16" s="1"/>
  <c r="N3313" i="16" s="1"/>
  <c r="P3313" i="16"/>
  <c r="P3278" i="16"/>
  <c r="Q3278" i="16"/>
  <c r="R3278" i="16" s="1"/>
  <c r="N3278" i="16" s="1"/>
  <c r="Q3195" i="16"/>
  <c r="R3195" i="16" s="1"/>
  <c r="N3195" i="16" s="1"/>
  <c r="P3195" i="16"/>
  <c r="P3124" i="16"/>
  <c r="Q3124" i="16"/>
  <c r="R3124" i="16" s="1"/>
  <c r="N3124" i="16" s="1"/>
  <c r="Q2766" i="16"/>
  <c r="R2766" i="16" s="1"/>
  <c r="N2766" i="16" s="1"/>
  <c r="P2766" i="16"/>
  <c r="Q2742" i="16"/>
  <c r="R2742" i="16" s="1"/>
  <c r="N2742" i="16" s="1"/>
  <c r="P2742" i="16"/>
  <c r="P3008" i="16"/>
  <c r="Q3008" i="16"/>
  <c r="R3008" i="16" s="1"/>
  <c r="N3008" i="16" s="1"/>
  <c r="Q2947" i="16"/>
  <c r="R2947" i="16" s="1"/>
  <c r="N2947" i="16" s="1"/>
  <c r="P2947" i="16"/>
  <c r="Q2865" i="16"/>
  <c r="R2865" i="16" s="1"/>
  <c r="N2865" i="16" s="1"/>
  <c r="P2865" i="16"/>
  <c r="Q2794" i="16"/>
  <c r="R2794" i="16" s="1"/>
  <c r="N2794" i="16" s="1"/>
  <c r="P2794" i="16"/>
  <c r="Q2747" i="16"/>
  <c r="R2747" i="16" s="1"/>
  <c r="N2747" i="16" s="1"/>
  <c r="P2747" i="16"/>
  <c r="Q2688" i="16"/>
  <c r="R2688" i="16" s="1"/>
  <c r="N2688" i="16" s="1"/>
  <c r="P2688" i="16"/>
  <c r="Q1762" i="16"/>
  <c r="R1762" i="16" s="1"/>
  <c r="N1762" i="16" s="1"/>
  <c r="P1762" i="16"/>
  <c r="Q2460" i="16"/>
  <c r="R2460" i="16" s="1"/>
  <c r="N2460" i="16" s="1"/>
  <c r="P2460" i="16"/>
  <c r="P2403" i="16"/>
  <c r="Q2403" i="16"/>
  <c r="R2403" i="16" s="1"/>
  <c r="N2403" i="16" s="1"/>
  <c r="Q2343" i="16"/>
  <c r="R2343" i="16" s="1"/>
  <c r="N2343" i="16" s="1"/>
  <c r="P2343" i="16"/>
  <c r="P2261" i="16"/>
  <c r="Q2261" i="16"/>
  <c r="R2261" i="16" s="1"/>
  <c r="N2261" i="16" s="1"/>
  <c r="Q1913" i="16"/>
  <c r="R1913" i="16" s="1"/>
  <c r="N1913" i="16" s="1"/>
  <c r="P1913" i="16"/>
  <c r="Q1877" i="16"/>
  <c r="R1877" i="16" s="1"/>
  <c r="N1877" i="16" s="1"/>
  <c r="P1877" i="16"/>
  <c r="P2156" i="16"/>
  <c r="Q2156" i="16"/>
  <c r="R2156" i="16" s="1"/>
  <c r="N2156" i="16" s="1"/>
  <c r="P2095" i="16"/>
  <c r="Q2095" i="16"/>
  <c r="R2095" i="16" s="1"/>
  <c r="N2095" i="16" s="1"/>
  <c r="Q3836" i="16"/>
  <c r="R3836" i="16" s="1"/>
  <c r="N3836" i="16" s="1"/>
  <c r="P3836" i="16"/>
  <c r="Q3741" i="16"/>
  <c r="R3741" i="16" s="1"/>
  <c r="N3741" i="16" s="1"/>
  <c r="P3741" i="16"/>
  <c r="Q3670" i="16"/>
  <c r="R3670" i="16" s="1"/>
  <c r="N3670" i="16" s="1"/>
  <c r="P3670" i="16"/>
  <c r="Q3624" i="16"/>
  <c r="R3624" i="16" s="1"/>
  <c r="N3624" i="16" s="1"/>
  <c r="P3624" i="16"/>
  <c r="Q3564" i="16"/>
  <c r="R3564" i="16" s="1"/>
  <c r="N3564" i="16" s="1"/>
  <c r="P3564" i="16"/>
  <c r="P2473" i="16"/>
  <c r="Q2473" i="16"/>
  <c r="R2473" i="16" s="1"/>
  <c r="N2473" i="16" s="1"/>
  <c r="Q2414" i="16"/>
  <c r="R2414" i="16" s="1"/>
  <c r="N2414" i="16" s="1"/>
  <c r="P2414" i="16"/>
  <c r="Q2356" i="16"/>
  <c r="R2356" i="16" s="1"/>
  <c r="N2356" i="16" s="1"/>
  <c r="P2356" i="16"/>
  <c r="Q2272" i="16"/>
  <c r="R2272" i="16" s="1"/>
  <c r="N2272" i="16" s="1"/>
  <c r="P2272" i="16"/>
  <c r="Q1925" i="16"/>
  <c r="R1925" i="16" s="1"/>
  <c r="N1925" i="16" s="1"/>
  <c r="P1925" i="16"/>
  <c r="Q1890" i="16"/>
  <c r="R1890" i="16" s="1"/>
  <c r="N1890" i="16" s="1"/>
  <c r="P1890" i="16"/>
  <c r="P2167" i="16"/>
  <c r="Q2167" i="16"/>
  <c r="R2167" i="16" s="1"/>
  <c r="N2167" i="16" s="1"/>
  <c r="P2107" i="16"/>
  <c r="Q2107" i="16"/>
  <c r="R2107" i="16" s="1"/>
  <c r="N2107" i="16" s="1"/>
  <c r="P3826" i="16"/>
  <c r="Q3826" i="16"/>
  <c r="R3826" i="16" s="1"/>
  <c r="N3826" i="16" s="1"/>
  <c r="Q3753" i="16"/>
  <c r="R3753" i="16" s="1"/>
  <c r="N3753" i="16" s="1"/>
  <c r="P3753" i="16"/>
  <c r="P3682" i="16"/>
  <c r="Q3682" i="16"/>
  <c r="R3682" i="16" s="1"/>
  <c r="N3682" i="16" s="1"/>
  <c r="Q3634" i="16"/>
  <c r="R3634" i="16" s="1"/>
  <c r="N3634" i="16" s="1"/>
  <c r="P3634" i="16"/>
  <c r="Q3576" i="16"/>
  <c r="R3576" i="16" s="1"/>
  <c r="N3576" i="16" s="1"/>
  <c r="P3576" i="16"/>
  <c r="P2629" i="16"/>
  <c r="Q2629" i="16"/>
  <c r="R2629" i="16" s="1"/>
  <c r="N2629" i="16" s="1"/>
  <c r="Q2570" i="16"/>
  <c r="R2570" i="16" s="1"/>
  <c r="N2570" i="16" s="1"/>
  <c r="P2570" i="16"/>
  <c r="P2511" i="16"/>
  <c r="Q2511" i="16"/>
  <c r="R2511" i="16" s="1"/>
  <c r="N2511" i="16" s="1"/>
  <c r="Q2440" i="16"/>
  <c r="R2440" i="16" s="1"/>
  <c r="N2440" i="16" s="1"/>
  <c r="P2440" i="16"/>
  <c r="Q2082" i="16"/>
  <c r="R2082" i="16" s="1"/>
  <c r="N2082" i="16" s="1"/>
  <c r="P2082" i="16"/>
  <c r="P2045" i="16"/>
  <c r="Q2045" i="16"/>
  <c r="R2045" i="16" s="1"/>
  <c r="N2045" i="16" s="1"/>
  <c r="Q2323" i="16"/>
  <c r="R2323" i="16" s="1"/>
  <c r="N2323" i="16" s="1"/>
  <c r="P2323" i="16"/>
  <c r="P2263" i="16"/>
  <c r="Q2263" i="16"/>
  <c r="R2263" i="16" s="1"/>
  <c r="N2263" i="16" s="1"/>
  <c r="Q2168" i="16"/>
  <c r="R2168" i="16" s="1"/>
  <c r="N2168" i="16" s="1"/>
  <c r="P2168" i="16"/>
  <c r="Q2097" i="16"/>
  <c r="R2097" i="16" s="1"/>
  <c r="N2097" i="16" s="1"/>
  <c r="P2097" i="16"/>
  <c r="Q3677" i="16"/>
  <c r="R3677" i="16" s="1"/>
  <c r="N3677" i="16" s="1"/>
  <c r="P3677" i="16"/>
  <c r="P3790" i="16"/>
  <c r="Q3790" i="16"/>
  <c r="R3790" i="16" s="1"/>
  <c r="N3790" i="16" s="1"/>
  <c r="P3732" i="16"/>
  <c r="Q3732" i="16"/>
  <c r="R3732" i="16" s="1"/>
  <c r="N3732" i="16" s="1"/>
  <c r="Q2341" i="16"/>
  <c r="R2341" i="16" s="1"/>
  <c r="N2341" i="16" s="1"/>
  <c r="P2341" i="16"/>
  <c r="Q2295" i="16"/>
  <c r="R2295" i="16" s="1"/>
  <c r="N2295" i="16" s="1"/>
  <c r="P2295" i="16"/>
  <c r="Q2235" i="16"/>
  <c r="R2235" i="16" s="1"/>
  <c r="N2235" i="16" s="1"/>
  <c r="P2235" i="16"/>
  <c r="P2151" i="16"/>
  <c r="Q2151" i="16"/>
  <c r="R2151" i="16" s="1"/>
  <c r="N2151" i="16" s="1"/>
  <c r="P3810" i="16"/>
  <c r="Q3810" i="16"/>
  <c r="R3810" i="16" s="1"/>
  <c r="N3810" i="16" s="1"/>
  <c r="P3833" i="16"/>
  <c r="Q3833" i="16"/>
  <c r="R3833" i="16" s="1"/>
  <c r="N3833" i="16" s="1"/>
  <c r="Q3534" i="16"/>
  <c r="R3534" i="16" s="1"/>
  <c r="N3534" i="16" s="1"/>
  <c r="P3534" i="16"/>
  <c r="P3776" i="16"/>
  <c r="Q3776" i="16"/>
  <c r="R3776" i="16" s="1"/>
  <c r="N3776" i="16" s="1"/>
  <c r="P3728" i="16"/>
  <c r="Q3728" i="16"/>
  <c r="R3728" i="16" s="1"/>
  <c r="N3728" i="16" s="1"/>
  <c r="Q3632" i="16"/>
  <c r="R3632" i="16" s="1"/>
  <c r="N3632" i="16" s="1"/>
  <c r="P3632" i="16"/>
  <c r="Q3562" i="16"/>
  <c r="R3562" i="16" s="1"/>
  <c r="N3562" i="16" s="1"/>
  <c r="P3562" i="16"/>
  <c r="P3516" i="16"/>
  <c r="Q3516" i="16"/>
  <c r="R3516" i="16" s="1"/>
  <c r="N3516" i="16" s="1"/>
  <c r="P3456" i="16"/>
  <c r="Q3456" i="16"/>
  <c r="R3456" i="16" s="1"/>
  <c r="N3456" i="16" s="1"/>
  <c r="P2509" i="16"/>
  <c r="Q2509" i="16"/>
  <c r="R2509" i="16" s="1"/>
  <c r="N2509" i="16" s="1"/>
  <c r="Q2450" i="16"/>
  <c r="R2450" i="16" s="1"/>
  <c r="N2450" i="16" s="1"/>
  <c r="P2450" i="16"/>
  <c r="P2390" i="16"/>
  <c r="Q2390" i="16"/>
  <c r="R2390" i="16" s="1"/>
  <c r="N2390" i="16" s="1"/>
  <c r="Q2308" i="16"/>
  <c r="R2308" i="16" s="1"/>
  <c r="N2308" i="16" s="1"/>
  <c r="P2308" i="16"/>
  <c r="Q1961" i="16"/>
  <c r="R1961" i="16" s="1"/>
  <c r="N1961" i="16" s="1"/>
  <c r="P1961" i="16"/>
  <c r="Q1926" i="16"/>
  <c r="R1926" i="16" s="1"/>
  <c r="N1926" i="16" s="1"/>
  <c r="P1926" i="16"/>
  <c r="Q2204" i="16"/>
  <c r="R2204" i="16" s="1"/>
  <c r="N2204" i="16" s="1"/>
  <c r="P2204" i="16"/>
  <c r="Q2145" i="16"/>
  <c r="R2145" i="16" s="1"/>
  <c r="N2145" i="16" s="1"/>
  <c r="P2145" i="16"/>
  <c r="Q3607" i="16"/>
  <c r="R3607" i="16" s="1"/>
  <c r="N3607" i="16" s="1"/>
  <c r="P3607" i="16"/>
  <c r="Q3789" i="16"/>
  <c r="R3789" i="16" s="1"/>
  <c r="N3789" i="16" s="1"/>
  <c r="P3789" i="16"/>
  <c r="Q3718" i="16"/>
  <c r="R3718" i="16" s="1"/>
  <c r="N3718" i="16" s="1"/>
  <c r="P3718" i="16"/>
  <c r="Q3671" i="16"/>
  <c r="R3671" i="16" s="1"/>
  <c r="N3671" i="16" s="1"/>
  <c r="P3671" i="16"/>
  <c r="P3611" i="16"/>
  <c r="Q3611" i="16"/>
  <c r="R3611" i="16" s="1"/>
  <c r="N3611" i="16" s="1"/>
  <c r="Q2100" i="16"/>
  <c r="R2100" i="16" s="1"/>
  <c r="N2100" i="16" s="1"/>
  <c r="P2100" i="16"/>
  <c r="Q3817" i="16"/>
  <c r="R3817" i="16" s="1"/>
  <c r="N3817" i="16" s="1"/>
  <c r="P3817" i="16"/>
  <c r="Q3782" i="16"/>
  <c r="R3782" i="16" s="1"/>
  <c r="N3782" i="16" s="1"/>
  <c r="P3782" i="16"/>
  <c r="Q3711" i="16"/>
  <c r="R3711" i="16" s="1"/>
  <c r="N3711" i="16" s="1"/>
  <c r="P3711" i="16"/>
  <c r="Q3628" i="16"/>
  <c r="R3628" i="16" s="1"/>
  <c r="N3628" i="16" s="1"/>
  <c r="P3628" i="16"/>
  <c r="Q3269" i="16"/>
  <c r="R3269" i="16" s="1"/>
  <c r="N3269" i="16" s="1"/>
  <c r="P3269" i="16"/>
  <c r="P3246" i="16"/>
  <c r="Q3246" i="16"/>
  <c r="R3246" i="16" s="1"/>
  <c r="N3246" i="16" s="1"/>
  <c r="Q3512" i="16"/>
  <c r="R3512" i="16" s="1"/>
  <c r="N3512" i="16" s="1"/>
  <c r="P3512" i="16"/>
  <c r="Q3453" i="16"/>
  <c r="R3453" i="16" s="1"/>
  <c r="N3453" i="16" s="1"/>
  <c r="P3453" i="16"/>
  <c r="Q3369" i="16"/>
  <c r="R3369" i="16" s="1"/>
  <c r="N3369" i="16" s="1"/>
  <c r="P3369" i="16"/>
  <c r="Q3299" i="16"/>
  <c r="R3299" i="16" s="1"/>
  <c r="N3299" i="16" s="1"/>
  <c r="P3299" i="16"/>
  <c r="P3250" i="16"/>
  <c r="Q3250" i="16"/>
  <c r="R3250" i="16" s="1"/>
  <c r="N3250" i="16" s="1"/>
  <c r="P3191" i="16"/>
  <c r="Q3191" i="16"/>
  <c r="R3191" i="16" s="1"/>
  <c r="N3191" i="16" s="1"/>
  <c r="Q663" i="16"/>
  <c r="R663" i="16" s="1"/>
  <c r="N663" i="16" s="1"/>
  <c r="P663" i="16"/>
  <c r="Q555" i="16"/>
  <c r="R555" i="16" s="1"/>
  <c r="N555" i="16" s="1"/>
  <c r="P555" i="16"/>
  <c r="Q349" i="16"/>
  <c r="R349" i="16" s="1"/>
  <c r="N349" i="16" s="1"/>
  <c r="P349" i="16"/>
  <c r="P1278" i="16"/>
  <c r="Q1278" i="16"/>
  <c r="R1278" i="16" s="1"/>
  <c r="N1278" i="16" s="1"/>
  <c r="Q2445" i="16"/>
  <c r="R2445" i="16" s="1"/>
  <c r="N2445" i="16" s="1"/>
  <c r="P2445" i="16"/>
  <c r="P254" i="16"/>
  <c r="Q254" i="16"/>
  <c r="R254" i="16" s="1"/>
  <c r="N254" i="16" s="1"/>
  <c r="Q1543" i="16"/>
  <c r="R1543" i="16" s="1"/>
  <c r="N1543" i="16" s="1"/>
  <c r="P1543" i="16"/>
  <c r="Q925" i="16"/>
  <c r="R925" i="16" s="1"/>
  <c r="N925" i="16" s="1"/>
  <c r="P925" i="16"/>
  <c r="Q807" i="16"/>
  <c r="R807" i="16" s="1"/>
  <c r="N807" i="16" s="1"/>
  <c r="P807" i="16"/>
  <c r="Q319" i="16"/>
  <c r="R319" i="16" s="1"/>
  <c r="N319" i="16" s="1"/>
  <c r="P319" i="16"/>
  <c r="P694" i="16"/>
  <c r="Q694" i="16"/>
  <c r="R694" i="16" s="1"/>
  <c r="N694" i="16" s="1"/>
  <c r="Q2077" i="16"/>
  <c r="R2077" i="16" s="1"/>
  <c r="N2077" i="16" s="1"/>
  <c r="P2077" i="16"/>
  <c r="Q1253" i="16"/>
  <c r="R1253" i="16" s="1"/>
  <c r="N1253" i="16" s="1"/>
  <c r="P1253" i="16"/>
  <c r="P1351" i="16"/>
  <c r="Q1351" i="16"/>
  <c r="R1351" i="16" s="1"/>
  <c r="N1351" i="16" s="1"/>
  <c r="P2344" i="16"/>
  <c r="Q2344" i="16"/>
  <c r="R2344" i="16" s="1"/>
  <c r="N2344" i="16" s="1"/>
  <c r="Q484" i="16"/>
  <c r="R484" i="16" s="1"/>
  <c r="N484" i="16" s="1"/>
  <c r="P484" i="16"/>
  <c r="Q219" i="16"/>
  <c r="R219" i="16" s="1"/>
  <c r="N219" i="16" s="1"/>
  <c r="P219" i="16"/>
  <c r="Q519" i="16"/>
  <c r="R519" i="16" s="1"/>
  <c r="N519" i="16" s="1"/>
  <c r="P519" i="16"/>
  <c r="Q449" i="16"/>
  <c r="R449" i="16" s="1"/>
  <c r="N449" i="16" s="1"/>
  <c r="P449" i="16"/>
  <c r="Q205" i="16"/>
  <c r="R205" i="16" s="1"/>
  <c r="N205" i="16" s="1"/>
  <c r="P205" i="16"/>
  <c r="Q463" i="16"/>
  <c r="R463" i="16" s="1"/>
  <c r="N463" i="16" s="1"/>
  <c r="P463" i="16"/>
  <c r="P154" i="16"/>
  <c r="Q154" i="16"/>
  <c r="R154" i="16" s="1"/>
  <c r="N154" i="16" s="1"/>
  <c r="P849" i="16"/>
  <c r="Q849" i="16"/>
  <c r="R849" i="16" s="1"/>
  <c r="N849" i="16" s="1"/>
  <c r="Q553" i="16"/>
  <c r="R553" i="16" s="1"/>
  <c r="N553" i="16" s="1"/>
  <c r="P553" i="16"/>
  <c r="Q1227" i="16"/>
  <c r="R1227" i="16" s="1"/>
  <c r="N1227" i="16" s="1"/>
  <c r="P1227" i="16"/>
  <c r="P1936" i="16"/>
  <c r="Q1936" i="16"/>
  <c r="R1936" i="16" s="1"/>
  <c r="N1936" i="16" s="1"/>
  <c r="Q1397" i="16"/>
  <c r="R1397" i="16" s="1"/>
  <c r="N1397" i="16" s="1"/>
  <c r="P1397" i="16"/>
  <c r="P1446" i="16"/>
  <c r="Q1446" i="16"/>
  <c r="R1446" i="16" s="1"/>
  <c r="N1446" i="16" s="1"/>
  <c r="Q1161" i="16"/>
  <c r="R1161" i="16" s="1"/>
  <c r="N1161" i="16" s="1"/>
  <c r="P1161" i="16"/>
  <c r="Q1989" i="16"/>
  <c r="R1989" i="16" s="1"/>
  <c r="N1989" i="16" s="1"/>
  <c r="P1989" i="16"/>
  <c r="Q793" i="16"/>
  <c r="R793" i="16" s="1"/>
  <c r="N793" i="16" s="1"/>
  <c r="P793" i="16"/>
  <c r="Q532" i="16"/>
  <c r="R532" i="16" s="1"/>
  <c r="N532" i="16" s="1"/>
  <c r="P532" i="16"/>
  <c r="Q174" i="16"/>
  <c r="R174" i="16" s="1"/>
  <c r="N174" i="16" s="1"/>
  <c r="P174" i="16"/>
  <c r="Q331" i="16"/>
  <c r="R331" i="16" s="1"/>
  <c r="N331" i="16" s="1"/>
  <c r="P331" i="16"/>
  <c r="Q1039" i="16"/>
  <c r="R1039" i="16" s="1"/>
  <c r="N1039" i="16" s="1"/>
  <c r="P1039" i="16"/>
  <c r="P706" i="16"/>
  <c r="Q706" i="16"/>
  <c r="R706" i="16" s="1"/>
  <c r="N706" i="16" s="1"/>
  <c r="Q420" i="16"/>
  <c r="R420" i="16" s="1"/>
  <c r="N420" i="16" s="1"/>
  <c r="P420" i="16"/>
  <c r="Q1095" i="16"/>
  <c r="R1095" i="16" s="1"/>
  <c r="N1095" i="16" s="1"/>
  <c r="P1095" i="16"/>
  <c r="P1803" i="16"/>
  <c r="Q1803" i="16"/>
  <c r="R1803" i="16" s="1"/>
  <c r="N1803" i="16" s="1"/>
  <c r="P1266" i="16"/>
  <c r="Q1266" i="16"/>
  <c r="R1266" i="16" s="1"/>
  <c r="N1266" i="16" s="1"/>
  <c r="P1302" i="16"/>
  <c r="Q1302" i="16"/>
  <c r="R1302" i="16" s="1"/>
  <c r="N1302" i="16" s="1"/>
  <c r="P2023" i="16"/>
  <c r="Q2023" i="16"/>
  <c r="R2023" i="16" s="1"/>
  <c r="N2023" i="16" s="1"/>
  <c r="Q1833" i="16"/>
  <c r="R1833" i="16" s="1"/>
  <c r="N1833" i="16" s="1"/>
  <c r="P1833" i="16"/>
  <c r="Q422" i="16"/>
  <c r="R422" i="16" s="1"/>
  <c r="N422" i="16" s="1"/>
  <c r="P422" i="16"/>
  <c r="Q77" i="16"/>
  <c r="R77" i="16" s="1"/>
  <c r="N77" i="16" s="1"/>
  <c r="P77" i="16"/>
  <c r="P761" i="16"/>
  <c r="Q761" i="16"/>
  <c r="R761" i="16" s="1"/>
  <c r="N761" i="16" s="1"/>
  <c r="Q919" i="16"/>
  <c r="R919" i="16" s="1"/>
  <c r="N919" i="16" s="1"/>
  <c r="P919" i="16"/>
  <c r="P610" i="16"/>
  <c r="Q610" i="16"/>
  <c r="R610" i="16" s="1"/>
  <c r="N610" i="16" s="1"/>
  <c r="Q287" i="16"/>
  <c r="R287" i="16" s="1"/>
  <c r="N287" i="16" s="1"/>
  <c r="P287" i="16"/>
  <c r="Q1007" i="16"/>
  <c r="R1007" i="16" s="1"/>
  <c r="N1007" i="16" s="1"/>
  <c r="P1007" i="16"/>
  <c r="Q1683" i="16"/>
  <c r="R1683" i="16" s="1"/>
  <c r="N1683" i="16" s="1"/>
  <c r="P1683" i="16"/>
  <c r="Q1384" i="16"/>
  <c r="R1384" i="16" s="1"/>
  <c r="N1384" i="16" s="1"/>
  <c r="P1384" i="16"/>
  <c r="Q869" i="16"/>
  <c r="R869" i="16" s="1"/>
  <c r="N869" i="16" s="1"/>
  <c r="P869" i="16"/>
  <c r="Q1915" i="16"/>
  <c r="R1915" i="16" s="1"/>
  <c r="N1915" i="16" s="1"/>
  <c r="P1915" i="16"/>
  <c r="Q1617" i="16"/>
  <c r="R1617" i="16" s="1"/>
  <c r="N1617" i="16" s="1"/>
  <c r="P1617" i="16"/>
  <c r="Q1499" i="16"/>
  <c r="R1499" i="16" s="1"/>
  <c r="N1499" i="16" s="1"/>
  <c r="P1499" i="16"/>
  <c r="P434" i="16"/>
  <c r="Q434" i="16"/>
  <c r="R434" i="16" s="1"/>
  <c r="N434" i="16" s="1"/>
  <c r="Q89" i="16"/>
  <c r="R89" i="16" s="1"/>
  <c r="N89" i="16" s="1"/>
  <c r="P89" i="16"/>
  <c r="Q773" i="16"/>
  <c r="R773" i="16" s="1"/>
  <c r="N773" i="16" s="1"/>
  <c r="P773" i="16"/>
  <c r="Q931" i="16"/>
  <c r="R931" i="16" s="1"/>
  <c r="N931" i="16" s="1"/>
  <c r="P931" i="16"/>
  <c r="Q621" i="16"/>
  <c r="R621" i="16" s="1"/>
  <c r="N621" i="16" s="1"/>
  <c r="P621" i="16"/>
  <c r="Q300" i="16"/>
  <c r="R300" i="16" s="1"/>
  <c r="N300" i="16" s="1"/>
  <c r="P300" i="16"/>
  <c r="Q1020" i="16"/>
  <c r="R1020" i="16" s="1"/>
  <c r="N1020" i="16" s="1"/>
  <c r="P1020" i="16"/>
  <c r="Q1694" i="16"/>
  <c r="R1694" i="16" s="1"/>
  <c r="N1694" i="16" s="1"/>
  <c r="P1694" i="16"/>
  <c r="P1396" i="16"/>
  <c r="Q1396" i="16"/>
  <c r="R1396" i="16" s="1"/>
  <c r="N1396" i="16" s="1"/>
  <c r="Q883" i="16"/>
  <c r="R883" i="16" s="1"/>
  <c r="N883" i="16" s="1"/>
  <c r="P883" i="16"/>
  <c r="Q1927" i="16"/>
  <c r="R1927" i="16" s="1"/>
  <c r="N1927" i="16" s="1"/>
  <c r="P1927" i="16"/>
  <c r="P1628" i="16"/>
  <c r="Q1628" i="16"/>
  <c r="R1628" i="16" s="1"/>
  <c r="N1628" i="16" s="1"/>
  <c r="Q1511" i="16"/>
  <c r="R1511" i="16" s="1"/>
  <c r="N1511" i="16" s="1"/>
  <c r="P1511" i="16"/>
  <c r="P302" i="16"/>
  <c r="Q302" i="16"/>
  <c r="R302" i="16" s="1"/>
  <c r="N302" i="16" s="1"/>
  <c r="Q999" i="16"/>
  <c r="R999" i="16" s="1"/>
  <c r="N999" i="16" s="1"/>
  <c r="P999" i="16"/>
  <c r="Q641" i="16"/>
  <c r="R641" i="16" s="1"/>
  <c r="N641" i="16" s="1"/>
  <c r="P641" i="16"/>
  <c r="Q799" i="16"/>
  <c r="R799" i="16" s="1"/>
  <c r="N799" i="16" s="1"/>
  <c r="P799" i="16"/>
  <c r="Q489" i="16"/>
  <c r="R489" i="16" s="1"/>
  <c r="N489" i="16" s="1"/>
  <c r="P489" i="16"/>
  <c r="Q156" i="16"/>
  <c r="R156" i="16" s="1"/>
  <c r="N156" i="16" s="1"/>
  <c r="P156" i="16"/>
  <c r="Q887" i="16"/>
  <c r="R887" i="16" s="1"/>
  <c r="N887" i="16" s="1"/>
  <c r="P887" i="16"/>
  <c r="P1562" i="16"/>
  <c r="Q1562" i="16"/>
  <c r="R1562" i="16" s="1"/>
  <c r="N1562" i="16" s="1"/>
  <c r="Q1263" i="16"/>
  <c r="R1263" i="16" s="1"/>
  <c r="N1263" i="16" s="1"/>
  <c r="P1263" i="16"/>
  <c r="P1732" i="16"/>
  <c r="Q1732" i="16"/>
  <c r="R1732" i="16" s="1"/>
  <c r="N1732" i="16" s="1"/>
  <c r="P1795" i="16"/>
  <c r="Q1795" i="16"/>
  <c r="R1795" i="16" s="1"/>
  <c r="N1795" i="16" s="1"/>
  <c r="Q1497" i="16"/>
  <c r="R1497" i="16" s="1"/>
  <c r="N1497" i="16" s="1"/>
  <c r="P1497" i="16"/>
  <c r="Q1355" i="16"/>
  <c r="R1355" i="16" s="1"/>
  <c r="N1355" i="16" s="1"/>
  <c r="P1355" i="16"/>
  <c r="P746" i="16"/>
  <c r="Q746" i="16"/>
  <c r="R746" i="16" s="1"/>
  <c r="N746" i="16" s="1"/>
  <c r="Q400" i="16"/>
  <c r="R400" i="16" s="1"/>
  <c r="N400" i="16" s="1"/>
  <c r="P400" i="16"/>
  <c r="Q305" i="16"/>
  <c r="R305" i="16" s="1"/>
  <c r="N305" i="16" s="1"/>
  <c r="P305" i="16"/>
  <c r="P212" i="16"/>
  <c r="Q212" i="16"/>
  <c r="R212" i="16" s="1"/>
  <c r="N212" i="16" s="1"/>
  <c r="Q932" i="16"/>
  <c r="R932" i="16" s="1"/>
  <c r="N932" i="16" s="1"/>
  <c r="P932" i="16"/>
  <c r="Q623" i="16"/>
  <c r="R623" i="16" s="1"/>
  <c r="N623" i="16" s="1"/>
  <c r="P623" i="16"/>
  <c r="Q1249" i="16"/>
  <c r="R1249" i="16" s="1"/>
  <c r="N1249" i="16" s="1"/>
  <c r="P1249" i="16"/>
  <c r="P2005" i="16"/>
  <c r="Q2005" i="16"/>
  <c r="R2005" i="16" s="1"/>
  <c r="N2005" i="16" s="1"/>
  <c r="P1708" i="16"/>
  <c r="Q1708" i="16"/>
  <c r="R1708" i="16" s="1"/>
  <c r="N1708" i="16" s="1"/>
  <c r="P1194" i="16"/>
  <c r="Q1194" i="16"/>
  <c r="R1194" i="16" s="1"/>
  <c r="N1194" i="16" s="1"/>
  <c r="Q1209" i="16"/>
  <c r="R1209" i="16" s="1"/>
  <c r="N1209" i="16" s="1"/>
  <c r="P1209" i="16"/>
  <c r="Q1941" i="16"/>
  <c r="R1941" i="16" s="1"/>
  <c r="N1941" i="16" s="1"/>
  <c r="P1941" i="16"/>
  <c r="Q1895" i="16"/>
  <c r="R1895" i="16" s="1"/>
  <c r="N1895" i="16" s="1"/>
  <c r="P1895" i="16"/>
  <c r="P614" i="16"/>
  <c r="Q614" i="16"/>
  <c r="R614" i="16" s="1"/>
  <c r="N614" i="16" s="1"/>
  <c r="Q268" i="16"/>
  <c r="R268" i="16" s="1"/>
  <c r="N268" i="16" s="1"/>
  <c r="P268" i="16"/>
  <c r="Q173" i="16"/>
  <c r="R173" i="16" s="1"/>
  <c r="N173" i="16" s="1"/>
  <c r="P173" i="16"/>
  <c r="Q80" i="16"/>
  <c r="R80" i="16" s="1"/>
  <c r="N80" i="16" s="1"/>
  <c r="P80" i="16"/>
  <c r="Q801" i="16"/>
  <c r="R801" i="16" s="1"/>
  <c r="N801" i="16" s="1"/>
  <c r="P801" i="16"/>
  <c r="P480" i="16"/>
  <c r="Q480" i="16"/>
  <c r="R480" i="16" s="1"/>
  <c r="N480" i="16" s="1"/>
  <c r="Q1118" i="16"/>
  <c r="R1118" i="16" s="1"/>
  <c r="N1118" i="16" s="1"/>
  <c r="P1118" i="16"/>
  <c r="Q1874" i="16"/>
  <c r="R1874" i="16" s="1"/>
  <c r="N1874" i="16" s="1"/>
  <c r="P1874" i="16"/>
  <c r="Q1576" i="16"/>
  <c r="R1576" i="16" s="1"/>
  <c r="N1576" i="16" s="1"/>
  <c r="P1576" i="16"/>
  <c r="P1062" i="16"/>
  <c r="Q1062" i="16"/>
  <c r="R1062" i="16" s="1"/>
  <c r="N1062" i="16" s="1"/>
  <c r="Q1076" i="16"/>
  <c r="R1076" i="16" s="1"/>
  <c r="N1076" i="16" s="1"/>
  <c r="P1076" i="16"/>
  <c r="Q1809" i="16"/>
  <c r="R1809" i="16" s="1"/>
  <c r="N1809" i="16" s="1"/>
  <c r="P1809" i="16"/>
  <c r="P1728" i="16"/>
  <c r="Q1728" i="16"/>
  <c r="R1728" i="16" s="1"/>
  <c r="N1728" i="16" s="1"/>
  <c r="Q747" i="16"/>
  <c r="R747" i="16" s="1"/>
  <c r="N747" i="16" s="1"/>
  <c r="P747" i="16"/>
  <c r="Q389" i="16"/>
  <c r="R389" i="16" s="1"/>
  <c r="N389" i="16" s="1"/>
  <c r="P389" i="16"/>
  <c r="Q548" i="16"/>
  <c r="R548" i="16" s="1"/>
  <c r="N548" i="16" s="1"/>
  <c r="P548" i="16"/>
  <c r="Q237" i="16"/>
  <c r="R237" i="16" s="1"/>
  <c r="N237" i="16" s="1"/>
  <c r="P237" i="16"/>
  <c r="P934" i="16"/>
  <c r="Q934" i="16"/>
  <c r="R934" i="16" s="1"/>
  <c r="N934" i="16" s="1"/>
  <c r="Q637" i="16"/>
  <c r="R637" i="16" s="1"/>
  <c r="N637" i="16" s="1"/>
  <c r="P637" i="16"/>
  <c r="Q1309" i="16"/>
  <c r="R1309" i="16" s="1"/>
  <c r="N1309" i="16" s="1"/>
  <c r="P1309" i="16"/>
  <c r="Q2019" i="16"/>
  <c r="R2019" i="16" s="1"/>
  <c r="N2019" i="16" s="1"/>
  <c r="P2019" i="16"/>
  <c r="Q1481" i="16"/>
  <c r="R1481" i="16" s="1"/>
  <c r="N1481" i="16" s="1"/>
  <c r="P1481" i="16"/>
  <c r="Q1531" i="16"/>
  <c r="R1531" i="16" s="1"/>
  <c r="N1531" i="16" s="1"/>
  <c r="P1531" i="16"/>
  <c r="P1246" i="16"/>
  <c r="Q1246" i="16"/>
  <c r="R1246" i="16" s="1"/>
  <c r="N1246" i="16" s="1"/>
  <c r="Q2074" i="16"/>
  <c r="R2074" i="16" s="1"/>
  <c r="N2074" i="16" s="1"/>
  <c r="P2074" i="16"/>
  <c r="Q62" i="16"/>
  <c r="R62" i="16" s="1"/>
  <c r="N62" i="16" s="1"/>
  <c r="P62" i="16"/>
  <c r="Q759" i="16"/>
  <c r="R759" i="16" s="1"/>
  <c r="N759" i="16" s="1"/>
  <c r="P759" i="16"/>
  <c r="Q401" i="16"/>
  <c r="R401" i="16" s="1"/>
  <c r="N401" i="16" s="1"/>
  <c r="P401" i="16"/>
  <c r="Q560" i="16"/>
  <c r="R560" i="16" s="1"/>
  <c r="N560" i="16" s="1"/>
  <c r="P560" i="16"/>
  <c r="Q249" i="16"/>
  <c r="R249" i="16" s="1"/>
  <c r="N249" i="16" s="1"/>
  <c r="P249" i="16"/>
  <c r="P946" i="16"/>
  <c r="Q946" i="16"/>
  <c r="R946" i="16" s="1"/>
  <c r="N946" i="16" s="1"/>
  <c r="Q648" i="16"/>
  <c r="R648" i="16" s="1"/>
  <c r="N648" i="16" s="1"/>
  <c r="P648" i="16"/>
  <c r="Q1323" i="16"/>
  <c r="R1323" i="16" s="1"/>
  <c r="N1323" i="16" s="1"/>
  <c r="P1323" i="16"/>
  <c r="Q2032" i="16"/>
  <c r="R2032" i="16" s="1"/>
  <c r="N2032" i="16" s="1"/>
  <c r="P2032" i="16"/>
  <c r="Q1493" i="16"/>
  <c r="R1493" i="16" s="1"/>
  <c r="N1493" i="16" s="1"/>
  <c r="P1493" i="16"/>
  <c r="Q1556" i="16"/>
  <c r="R1556" i="16" s="1"/>
  <c r="N1556" i="16" s="1"/>
  <c r="P1556" i="16"/>
  <c r="Q1257" i="16"/>
  <c r="R1257" i="16" s="1"/>
  <c r="N1257" i="16" s="1"/>
  <c r="P1257" i="16"/>
  <c r="Q2086" i="16"/>
  <c r="R2086" i="16" s="1"/>
  <c r="N2086" i="16" s="1"/>
  <c r="P2086" i="16"/>
  <c r="Q889" i="16"/>
  <c r="R889" i="16" s="1"/>
  <c r="N889" i="16" s="1"/>
  <c r="P889" i="16"/>
  <c r="Q628" i="16"/>
  <c r="R628" i="16" s="1"/>
  <c r="N628" i="16" s="1"/>
  <c r="P628" i="16"/>
  <c r="P269" i="16"/>
  <c r="Q269" i="16"/>
  <c r="R269" i="16" s="1"/>
  <c r="N269" i="16" s="1"/>
  <c r="Q427" i="16"/>
  <c r="R427" i="16" s="1"/>
  <c r="N427" i="16" s="1"/>
  <c r="P427" i="16"/>
  <c r="P117" i="16"/>
  <c r="Q117" i="16"/>
  <c r="R117" i="16" s="1"/>
  <c r="N117" i="16" s="1"/>
  <c r="P802" i="16"/>
  <c r="Q802" i="16"/>
  <c r="R802" i="16" s="1"/>
  <c r="N802" i="16" s="1"/>
  <c r="Q517" i="16"/>
  <c r="R517" i="16" s="1"/>
  <c r="N517" i="16" s="1"/>
  <c r="P517" i="16"/>
  <c r="P1190" i="16"/>
  <c r="Q1190" i="16"/>
  <c r="R1190" i="16" s="1"/>
  <c r="N1190" i="16" s="1"/>
  <c r="Q1899" i="16"/>
  <c r="R1899" i="16" s="1"/>
  <c r="N1899" i="16" s="1"/>
  <c r="P1899" i="16"/>
  <c r="Q1361" i="16"/>
  <c r="R1361" i="16" s="1"/>
  <c r="N1361" i="16" s="1"/>
  <c r="P1361" i="16"/>
  <c r="Q1411" i="16"/>
  <c r="R1411" i="16" s="1"/>
  <c r="N1411" i="16" s="1"/>
  <c r="P1411" i="16"/>
  <c r="Q1125" i="16"/>
  <c r="R1125" i="16" s="1"/>
  <c r="N1125" i="16" s="1"/>
  <c r="P1125" i="16"/>
  <c r="Q1942" i="16"/>
  <c r="R1942" i="16" s="1"/>
  <c r="N1942" i="16" s="1"/>
  <c r="P1942" i="16"/>
  <c r="Q758" i="16"/>
  <c r="R758" i="16" s="1"/>
  <c r="N758" i="16" s="1"/>
  <c r="P758" i="16"/>
  <c r="P494" i="16"/>
  <c r="Q494" i="16"/>
  <c r="R494" i="16" s="1"/>
  <c r="N494" i="16" s="1"/>
  <c r="Q136" i="16"/>
  <c r="R136" i="16" s="1"/>
  <c r="N136" i="16" s="1"/>
  <c r="P136" i="16"/>
  <c r="Q296" i="16"/>
  <c r="R296" i="16" s="1"/>
  <c r="N296" i="16" s="1"/>
  <c r="P296" i="16"/>
  <c r="Q1004" i="16"/>
  <c r="R1004" i="16" s="1"/>
  <c r="N1004" i="16" s="1"/>
  <c r="P1004" i="16"/>
  <c r="P670" i="16"/>
  <c r="Q670" i="16"/>
  <c r="R670" i="16" s="1"/>
  <c r="N670" i="16" s="1"/>
  <c r="Q384" i="16"/>
  <c r="R384" i="16" s="1"/>
  <c r="N384" i="16" s="1"/>
  <c r="P384" i="16"/>
  <c r="Q2054" i="16"/>
  <c r="R2054" i="16" s="1"/>
  <c r="N2054" i="16" s="1"/>
  <c r="P2054" i="16"/>
  <c r="Q1767" i="16"/>
  <c r="R1767" i="16" s="1"/>
  <c r="N1767" i="16" s="1"/>
  <c r="P1767" i="16"/>
  <c r="P1230" i="16"/>
  <c r="Q1230" i="16"/>
  <c r="R1230" i="16" s="1"/>
  <c r="N1230" i="16" s="1"/>
  <c r="Q1267" i="16"/>
  <c r="R1267" i="16" s="1"/>
  <c r="N1267" i="16" s="1"/>
  <c r="P1267" i="16"/>
  <c r="Q1988" i="16"/>
  <c r="R1988" i="16" s="1"/>
  <c r="N1988" i="16" s="1"/>
  <c r="P1988" i="16"/>
  <c r="Q1786" i="16"/>
  <c r="R1786" i="16" s="1"/>
  <c r="N1786" i="16" s="1"/>
  <c r="P1786" i="16"/>
  <c r="Q481" i="16"/>
  <c r="R481" i="16" s="1"/>
  <c r="N481" i="16" s="1"/>
  <c r="P481" i="16"/>
  <c r="Q207" i="16"/>
  <c r="R207" i="16" s="1"/>
  <c r="N207" i="16" s="1"/>
  <c r="P207" i="16"/>
  <c r="Q904" i="16"/>
  <c r="R904" i="16" s="1"/>
  <c r="N904" i="16" s="1"/>
  <c r="P904" i="16"/>
  <c r="P810" i="16"/>
  <c r="Q810" i="16"/>
  <c r="R810" i="16" s="1"/>
  <c r="N810" i="16" s="1"/>
  <c r="Q728" i="16"/>
  <c r="R728" i="16" s="1"/>
  <c r="N728" i="16" s="1"/>
  <c r="P728" i="16"/>
  <c r="Q394" i="16"/>
  <c r="R394" i="16" s="1"/>
  <c r="N394" i="16" s="1"/>
  <c r="P394" i="16"/>
  <c r="Q97" i="16"/>
  <c r="R97" i="16" s="1"/>
  <c r="N97" i="16" s="1"/>
  <c r="P97" i="16"/>
  <c r="Q1754" i="16"/>
  <c r="R1754" i="16" s="1"/>
  <c r="N1754" i="16" s="1"/>
  <c r="P1754" i="16"/>
  <c r="Q1492" i="16"/>
  <c r="R1492" i="16" s="1"/>
  <c r="N1492" i="16" s="1"/>
  <c r="P1492" i="16"/>
  <c r="Q953" i="16"/>
  <c r="R953" i="16" s="1"/>
  <c r="N953" i="16" s="1"/>
  <c r="P953" i="16"/>
  <c r="Q1698" i="16"/>
  <c r="R1698" i="16" s="1"/>
  <c r="N1698" i="16" s="1"/>
  <c r="P1698" i="16"/>
  <c r="P1712" i="16"/>
  <c r="Q1712" i="16"/>
  <c r="R1712" i="16" s="1"/>
  <c r="N1712" i="16" s="1"/>
  <c r="Q1485" i="16"/>
  <c r="R1485" i="16" s="1"/>
  <c r="N1485" i="16" s="1"/>
  <c r="P1485" i="16"/>
  <c r="Q1245" i="16"/>
  <c r="R1245" i="16" s="1"/>
  <c r="N1245" i="16" s="1"/>
  <c r="P1245" i="16"/>
  <c r="Q1980" i="16"/>
  <c r="R1980" i="16" s="1"/>
  <c r="N1980" i="16" s="1"/>
  <c r="P1980" i="16"/>
  <c r="P2677" i="16"/>
  <c r="Q2677" i="16"/>
  <c r="R2677" i="16" s="1"/>
  <c r="N2677" i="16" s="1"/>
  <c r="P2619" i="16"/>
  <c r="Q2619" i="16"/>
  <c r="R2619" i="16" s="1"/>
  <c r="N2619" i="16" s="1"/>
  <c r="P2559" i="16"/>
  <c r="Q2559" i="16"/>
  <c r="R2559" i="16" s="1"/>
  <c r="N2559" i="16" s="1"/>
  <c r="Q2488" i="16"/>
  <c r="R2488" i="16" s="1"/>
  <c r="N2488" i="16" s="1"/>
  <c r="P2488" i="16"/>
  <c r="Q2129" i="16"/>
  <c r="R2129" i="16" s="1"/>
  <c r="N2129" i="16" s="1"/>
  <c r="P2129" i="16"/>
  <c r="Q2094" i="16"/>
  <c r="R2094" i="16" s="1"/>
  <c r="N2094" i="16" s="1"/>
  <c r="P2094" i="16"/>
  <c r="P2371" i="16"/>
  <c r="Q2371" i="16"/>
  <c r="R2371" i="16" s="1"/>
  <c r="N2371" i="16" s="1"/>
  <c r="Q2312" i="16"/>
  <c r="R2312" i="16" s="1"/>
  <c r="N2312" i="16" s="1"/>
  <c r="P2312" i="16"/>
  <c r="Q2217" i="16"/>
  <c r="R2217" i="16" s="1"/>
  <c r="N2217" i="16" s="1"/>
  <c r="P2217" i="16"/>
  <c r="Q2146" i="16"/>
  <c r="R2146" i="16" s="1"/>
  <c r="N2146" i="16" s="1"/>
  <c r="P2146" i="16"/>
  <c r="P2111" i="16"/>
  <c r="Q2111" i="16"/>
  <c r="R2111" i="16" s="1"/>
  <c r="N2111" i="16" s="1"/>
  <c r="P3839" i="16"/>
  <c r="Q3839" i="16"/>
  <c r="R3839" i="16" s="1"/>
  <c r="N3839" i="16" s="1"/>
  <c r="P3780" i="16"/>
  <c r="Q3780" i="16"/>
  <c r="R3780" i="16" s="1"/>
  <c r="N3780" i="16" s="1"/>
  <c r="P2689" i="16"/>
  <c r="Q2689" i="16"/>
  <c r="R2689" i="16" s="1"/>
  <c r="N2689" i="16" s="1"/>
  <c r="Q2630" i="16"/>
  <c r="R2630" i="16" s="1"/>
  <c r="N2630" i="16" s="1"/>
  <c r="P2630" i="16"/>
  <c r="P2571" i="16"/>
  <c r="Q2571" i="16"/>
  <c r="R2571" i="16" s="1"/>
  <c r="N2571" i="16" s="1"/>
  <c r="P2501" i="16"/>
  <c r="Q2501" i="16"/>
  <c r="R2501" i="16" s="1"/>
  <c r="N2501" i="16" s="1"/>
  <c r="Q2141" i="16"/>
  <c r="R2141" i="16" s="1"/>
  <c r="N2141" i="16" s="1"/>
  <c r="P2141" i="16"/>
  <c r="Q2106" i="16"/>
  <c r="R2106" i="16" s="1"/>
  <c r="N2106" i="16" s="1"/>
  <c r="P2106" i="16"/>
  <c r="Q2383" i="16"/>
  <c r="R2383" i="16" s="1"/>
  <c r="N2383" i="16" s="1"/>
  <c r="P2383" i="16"/>
  <c r="Q2324" i="16"/>
  <c r="R2324" i="16" s="1"/>
  <c r="N2324" i="16" s="1"/>
  <c r="P2324" i="16"/>
  <c r="Q2229" i="16"/>
  <c r="R2229" i="16" s="1"/>
  <c r="N2229" i="16" s="1"/>
  <c r="P2229" i="16"/>
  <c r="Q2158" i="16"/>
  <c r="R2158" i="16" s="1"/>
  <c r="N2158" i="16" s="1"/>
  <c r="P2158" i="16"/>
  <c r="Q2124" i="16"/>
  <c r="R2124" i="16" s="1"/>
  <c r="N2124" i="16" s="1"/>
  <c r="P2124" i="16"/>
  <c r="Q3533" i="16"/>
  <c r="R3533" i="16" s="1"/>
  <c r="N3533" i="16" s="1"/>
  <c r="P3533" i="16"/>
  <c r="Q3792" i="16"/>
  <c r="R3792" i="16" s="1"/>
  <c r="N3792" i="16" s="1"/>
  <c r="P3792" i="16"/>
  <c r="Q3133" i="16"/>
  <c r="R3133" i="16" s="1"/>
  <c r="N3133" i="16" s="1"/>
  <c r="P3133" i="16"/>
  <c r="Q3098" i="16"/>
  <c r="R3098" i="16" s="1"/>
  <c r="N3098" i="16" s="1"/>
  <c r="P3098" i="16"/>
  <c r="Q3014" i="16"/>
  <c r="R3014" i="16" s="1"/>
  <c r="N3014" i="16" s="1"/>
  <c r="P3014" i="16"/>
  <c r="P2944" i="16"/>
  <c r="Q2944" i="16"/>
  <c r="R2944" i="16" s="1"/>
  <c r="N2944" i="16" s="1"/>
  <c r="P2585" i="16"/>
  <c r="Q2585" i="16"/>
  <c r="R2585" i="16" s="1"/>
  <c r="N2585" i="16" s="1"/>
  <c r="Q2562" i="16"/>
  <c r="R2562" i="16" s="1"/>
  <c r="N2562" i="16" s="1"/>
  <c r="P2562" i="16"/>
  <c r="Q2827" i="16"/>
  <c r="R2827" i="16" s="1"/>
  <c r="N2827" i="16" s="1"/>
  <c r="P2827" i="16"/>
  <c r="Q2768" i="16"/>
  <c r="R2768" i="16" s="1"/>
  <c r="N2768" i="16" s="1"/>
  <c r="P2768" i="16"/>
  <c r="P2685" i="16"/>
  <c r="Q2685" i="16"/>
  <c r="R2685" i="16" s="1"/>
  <c r="N2685" i="16" s="1"/>
  <c r="Q2602" i="16"/>
  <c r="R2602" i="16" s="1"/>
  <c r="N2602" i="16" s="1"/>
  <c r="P2602" i="16"/>
  <c r="P2567" i="16"/>
  <c r="Q2567" i="16"/>
  <c r="R2567" i="16" s="1"/>
  <c r="N2567" i="16" s="1"/>
  <c r="P2497" i="16"/>
  <c r="Q2497" i="16"/>
  <c r="R2497" i="16" s="1"/>
  <c r="N2497" i="16" s="1"/>
  <c r="Q1428" i="16"/>
  <c r="R1428" i="16" s="1"/>
  <c r="N1428" i="16" s="1"/>
  <c r="P1428" i="16"/>
  <c r="P3145" i="16"/>
  <c r="Q3145" i="16"/>
  <c r="R3145" i="16" s="1"/>
  <c r="N3145" i="16" s="1"/>
  <c r="Q3110" i="16"/>
  <c r="R3110" i="16" s="1"/>
  <c r="N3110" i="16" s="1"/>
  <c r="P3110" i="16"/>
  <c r="Q3028" i="16"/>
  <c r="R3028" i="16" s="1"/>
  <c r="N3028" i="16" s="1"/>
  <c r="P3028" i="16"/>
  <c r="P2956" i="16"/>
  <c r="Q2956" i="16"/>
  <c r="R2956" i="16" s="1"/>
  <c r="N2956" i="16" s="1"/>
  <c r="Q2596" i="16"/>
  <c r="R2596" i="16" s="1"/>
  <c r="N2596" i="16" s="1"/>
  <c r="P2596" i="16"/>
  <c r="Q2574" i="16"/>
  <c r="R2574" i="16" s="1"/>
  <c r="N2574" i="16" s="1"/>
  <c r="P2574" i="16"/>
  <c r="Q2839" i="16"/>
  <c r="R2839" i="16" s="1"/>
  <c r="N2839" i="16" s="1"/>
  <c r="P2839" i="16"/>
  <c r="Q2780" i="16"/>
  <c r="R2780" i="16" s="1"/>
  <c r="N2780" i="16" s="1"/>
  <c r="P2780" i="16"/>
  <c r="P2698" i="16"/>
  <c r="Q2698" i="16"/>
  <c r="R2698" i="16" s="1"/>
  <c r="N2698" i="16" s="1"/>
  <c r="Q2614" i="16"/>
  <c r="R2614" i="16" s="1"/>
  <c r="N2614" i="16" s="1"/>
  <c r="P2614" i="16"/>
  <c r="P2579" i="16"/>
  <c r="Q2579" i="16"/>
  <c r="R2579" i="16" s="1"/>
  <c r="N2579" i="16" s="1"/>
  <c r="P2507" i="16"/>
  <c r="Q2507" i="16"/>
  <c r="R2507" i="16" s="1"/>
  <c r="N2507" i="16" s="1"/>
  <c r="Q1727" i="16"/>
  <c r="R1727" i="16" s="1"/>
  <c r="N1727" i="16" s="1"/>
  <c r="P1727" i="16"/>
  <c r="Q3445" i="16"/>
  <c r="R3445" i="16" s="1"/>
  <c r="N3445" i="16" s="1"/>
  <c r="P3445" i="16"/>
  <c r="Q3410" i="16"/>
  <c r="R3410" i="16" s="1"/>
  <c r="N3410" i="16" s="1"/>
  <c r="P3410" i="16"/>
  <c r="Q3327" i="16"/>
  <c r="R3327" i="16" s="1"/>
  <c r="N3327" i="16" s="1"/>
  <c r="P3327" i="16"/>
  <c r="Q3256" i="16"/>
  <c r="R3256" i="16" s="1"/>
  <c r="N3256" i="16" s="1"/>
  <c r="P3256" i="16"/>
  <c r="Q2898" i="16"/>
  <c r="R2898" i="16" s="1"/>
  <c r="N2898" i="16" s="1"/>
  <c r="P2898" i="16"/>
  <c r="Q2875" i="16"/>
  <c r="R2875" i="16" s="1"/>
  <c r="N2875" i="16" s="1"/>
  <c r="P2875" i="16"/>
  <c r="P3140" i="16"/>
  <c r="Q3140" i="16"/>
  <c r="R3140" i="16" s="1"/>
  <c r="N3140" i="16" s="1"/>
  <c r="Q3079" i="16"/>
  <c r="R3079" i="16" s="1"/>
  <c r="N3079" i="16" s="1"/>
  <c r="P3079" i="16"/>
  <c r="P2997" i="16"/>
  <c r="Q2997" i="16"/>
  <c r="R2997" i="16" s="1"/>
  <c r="N2997" i="16" s="1"/>
  <c r="Q2926" i="16"/>
  <c r="R2926" i="16" s="1"/>
  <c r="N2926" i="16" s="1"/>
  <c r="P2926" i="16"/>
  <c r="Q2879" i="16"/>
  <c r="R2879" i="16" s="1"/>
  <c r="N2879" i="16" s="1"/>
  <c r="P2879" i="16"/>
  <c r="Q2820" i="16"/>
  <c r="R2820" i="16" s="1"/>
  <c r="N2820" i="16" s="1"/>
  <c r="P2820" i="16"/>
  <c r="P1740" i="16"/>
  <c r="Q1740" i="16"/>
  <c r="R1740" i="16" s="1"/>
  <c r="N1740" i="16" s="1"/>
  <c r="Q3457" i="16"/>
  <c r="R3457" i="16" s="1"/>
  <c r="N3457" i="16" s="1"/>
  <c r="P3457" i="16"/>
  <c r="Q3422" i="16"/>
  <c r="R3422" i="16" s="1"/>
  <c r="N3422" i="16" s="1"/>
  <c r="P3422" i="16"/>
  <c r="P3340" i="16"/>
  <c r="Q3340" i="16"/>
  <c r="R3340" i="16" s="1"/>
  <c r="N3340" i="16" s="1"/>
  <c r="Q3268" i="16"/>
  <c r="R3268" i="16" s="1"/>
  <c r="N3268" i="16" s="1"/>
  <c r="P3268" i="16"/>
  <c r="Q2910" i="16"/>
  <c r="R2910" i="16" s="1"/>
  <c r="N2910" i="16" s="1"/>
  <c r="P2910" i="16"/>
  <c r="Q2886" i="16"/>
  <c r="R2886" i="16" s="1"/>
  <c r="N2886" i="16" s="1"/>
  <c r="P2886" i="16"/>
  <c r="P3152" i="16"/>
  <c r="Q3152" i="16"/>
  <c r="R3152" i="16" s="1"/>
  <c r="N3152" i="16" s="1"/>
  <c r="P3092" i="16"/>
  <c r="Q3092" i="16"/>
  <c r="R3092" i="16" s="1"/>
  <c r="N3092" i="16" s="1"/>
  <c r="Q3009" i="16"/>
  <c r="R3009" i="16" s="1"/>
  <c r="N3009" i="16" s="1"/>
  <c r="P3009" i="16"/>
  <c r="Q2939" i="16"/>
  <c r="R2939" i="16" s="1"/>
  <c r="N2939" i="16" s="1"/>
  <c r="P2939" i="16"/>
  <c r="Q2891" i="16"/>
  <c r="R2891" i="16" s="1"/>
  <c r="N2891" i="16" s="1"/>
  <c r="P2891" i="16"/>
  <c r="Q2833" i="16"/>
  <c r="R2833" i="16" s="1"/>
  <c r="N2833" i="16" s="1"/>
  <c r="P2833" i="16"/>
  <c r="Q1906" i="16"/>
  <c r="R1906" i="16" s="1"/>
  <c r="N1906" i="16" s="1"/>
  <c r="P1906" i="16"/>
  <c r="P2605" i="16"/>
  <c r="Q2605" i="16"/>
  <c r="R2605" i="16" s="1"/>
  <c r="N2605" i="16" s="1"/>
  <c r="Q2546" i="16"/>
  <c r="R2546" i="16" s="1"/>
  <c r="N2546" i="16" s="1"/>
  <c r="P2546" i="16"/>
  <c r="P2487" i="16"/>
  <c r="Q2487" i="16"/>
  <c r="R2487" i="16" s="1"/>
  <c r="N2487" i="16" s="1"/>
  <c r="Q2416" i="16"/>
  <c r="R2416" i="16" s="1"/>
  <c r="N2416" i="16" s="1"/>
  <c r="P2416" i="16"/>
  <c r="Q2057" i="16"/>
  <c r="R2057" i="16" s="1"/>
  <c r="N2057" i="16" s="1"/>
  <c r="P2057" i="16"/>
  <c r="Q2022" i="16"/>
  <c r="R2022" i="16" s="1"/>
  <c r="N2022" i="16" s="1"/>
  <c r="P2022" i="16"/>
  <c r="P2299" i="16"/>
  <c r="Q2299" i="16"/>
  <c r="R2299" i="16" s="1"/>
  <c r="N2299" i="16" s="1"/>
  <c r="P2239" i="16"/>
  <c r="Q2239" i="16"/>
  <c r="R2239" i="16" s="1"/>
  <c r="N2239" i="16" s="1"/>
  <c r="Q2144" i="16"/>
  <c r="R2144" i="16" s="1"/>
  <c r="N2144" i="16" s="1"/>
  <c r="P2144" i="16"/>
  <c r="Q3558" i="16"/>
  <c r="R3558" i="16" s="1"/>
  <c r="N3558" i="16" s="1"/>
  <c r="P3558" i="16"/>
  <c r="P3814" i="16"/>
  <c r="Q3814" i="16"/>
  <c r="R3814" i="16" s="1"/>
  <c r="N3814" i="16" s="1"/>
  <c r="Q3767" i="16"/>
  <c r="R3767" i="16" s="1"/>
  <c r="N3767" i="16" s="1"/>
  <c r="P3767" i="16"/>
  <c r="Q3709" i="16"/>
  <c r="R3709" i="16" s="1"/>
  <c r="N3709" i="16" s="1"/>
  <c r="P3709" i="16"/>
  <c r="P2617" i="16"/>
  <c r="Q2617" i="16"/>
  <c r="R2617" i="16" s="1"/>
  <c r="N2617" i="16" s="1"/>
  <c r="Q2558" i="16"/>
  <c r="R2558" i="16" s="1"/>
  <c r="N2558" i="16" s="1"/>
  <c r="P2558" i="16"/>
  <c r="P2499" i="16"/>
  <c r="Q2499" i="16"/>
  <c r="R2499" i="16" s="1"/>
  <c r="N2499" i="16" s="1"/>
  <c r="Q2428" i="16"/>
  <c r="R2428" i="16" s="1"/>
  <c r="N2428" i="16" s="1"/>
  <c r="P2428" i="16"/>
  <c r="Q2068" i="16"/>
  <c r="R2068" i="16" s="1"/>
  <c r="N2068" i="16" s="1"/>
  <c r="P2068" i="16"/>
  <c r="Q2034" i="16"/>
  <c r="R2034" i="16" s="1"/>
  <c r="N2034" i="16" s="1"/>
  <c r="P2034" i="16"/>
  <c r="Q2311" i="16"/>
  <c r="R2311" i="16" s="1"/>
  <c r="N2311" i="16" s="1"/>
  <c r="P2311" i="16"/>
  <c r="P2251" i="16"/>
  <c r="Q2251" i="16"/>
  <c r="R2251" i="16" s="1"/>
  <c r="N2251" i="16" s="1"/>
  <c r="Q2157" i="16"/>
  <c r="R2157" i="16" s="1"/>
  <c r="N2157" i="16" s="1"/>
  <c r="P2157" i="16"/>
  <c r="Q3738" i="16"/>
  <c r="R3738" i="16" s="1"/>
  <c r="N3738" i="16" s="1"/>
  <c r="P3738" i="16"/>
  <c r="P3837" i="16"/>
  <c r="Q3837" i="16"/>
  <c r="R3837" i="16" s="1"/>
  <c r="N3837" i="16" s="1"/>
  <c r="Q3778" i="16"/>
  <c r="R3778" i="16" s="1"/>
  <c r="N3778" i="16" s="1"/>
  <c r="P3778" i="16"/>
  <c r="Q3721" i="16"/>
  <c r="R3721" i="16" s="1"/>
  <c r="N3721" i="16" s="1"/>
  <c r="P3721" i="16"/>
  <c r="P2773" i="16"/>
  <c r="Q2773" i="16"/>
  <c r="R2773" i="16" s="1"/>
  <c r="N2773" i="16" s="1"/>
  <c r="P2713" i="16"/>
  <c r="Q2713" i="16"/>
  <c r="R2713" i="16" s="1"/>
  <c r="N2713" i="16" s="1"/>
  <c r="Q2656" i="16"/>
  <c r="R2656" i="16" s="1"/>
  <c r="N2656" i="16" s="1"/>
  <c r="P2656" i="16"/>
  <c r="Q2584" i="16"/>
  <c r="R2584" i="16" s="1"/>
  <c r="N2584" i="16" s="1"/>
  <c r="P2584" i="16"/>
  <c r="Q2226" i="16"/>
  <c r="R2226" i="16" s="1"/>
  <c r="N2226" i="16" s="1"/>
  <c r="P2226" i="16"/>
  <c r="P2189" i="16"/>
  <c r="Q2189" i="16"/>
  <c r="R2189" i="16" s="1"/>
  <c r="N2189" i="16" s="1"/>
  <c r="P2467" i="16"/>
  <c r="Q2467" i="16"/>
  <c r="R2467" i="16" s="1"/>
  <c r="N2467" i="16" s="1"/>
  <c r="Q2408" i="16"/>
  <c r="R2408" i="16" s="1"/>
  <c r="N2408" i="16" s="1"/>
  <c r="P2408" i="16"/>
  <c r="Q2313" i="16"/>
  <c r="R2313" i="16" s="1"/>
  <c r="N2313" i="16" s="1"/>
  <c r="P2313" i="16"/>
  <c r="Q2242" i="16"/>
  <c r="R2242" i="16" s="1"/>
  <c r="N2242" i="16" s="1"/>
  <c r="P2242" i="16"/>
  <c r="Q2208" i="16"/>
  <c r="R2208" i="16" s="1"/>
  <c r="N2208" i="16" s="1"/>
  <c r="P2208" i="16"/>
  <c r="P2135" i="16"/>
  <c r="Q2135" i="16"/>
  <c r="R2135" i="16" s="1"/>
  <c r="N2135" i="16" s="1"/>
  <c r="Q3713" i="16"/>
  <c r="R3713" i="16" s="1"/>
  <c r="N3713" i="16" s="1"/>
  <c r="P3713" i="16"/>
  <c r="Q2496" i="16"/>
  <c r="R2496" i="16" s="1"/>
  <c r="N2496" i="16" s="1"/>
  <c r="P2496" i="16"/>
  <c r="Q2438" i="16"/>
  <c r="R2438" i="16" s="1"/>
  <c r="N2438" i="16" s="1"/>
  <c r="P2438" i="16"/>
  <c r="P2379" i="16"/>
  <c r="Q2379" i="16"/>
  <c r="R2379" i="16" s="1"/>
  <c r="N2379" i="16" s="1"/>
  <c r="P2296" i="16"/>
  <c r="Q2296" i="16"/>
  <c r="R2296" i="16" s="1"/>
  <c r="N2296" i="16" s="1"/>
  <c r="Q1949" i="16"/>
  <c r="R1949" i="16" s="1"/>
  <c r="N1949" i="16" s="1"/>
  <c r="P1949" i="16"/>
  <c r="Q1914" i="16"/>
  <c r="R1914" i="16" s="1"/>
  <c r="N1914" i="16" s="1"/>
  <c r="P1914" i="16"/>
  <c r="Q2192" i="16"/>
  <c r="R2192" i="16" s="1"/>
  <c r="N2192" i="16" s="1"/>
  <c r="P2192" i="16"/>
  <c r="Q2132" i="16"/>
  <c r="R2132" i="16" s="1"/>
  <c r="N2132" i="16" s="1"/>
  <c r="P2132" i="16"/>
  <c r="Q3784" i="16"/>
  <c r="R3784" i="16" s="1"/>
  <c r="N3784" i="16" s="1"/>
  <c r="P3784" i="16"/>
  <c r="Q3777" i="16"/>
  <c r="R3777" i="16" s="1"/>
  <c r="N3777" i="16" s="1"/>
  <c r="P3777" i="16"/>
  <c r="Q3705" i="16"/>
  <c r="R3705" i="16" s="1"/>
  <c r="N3705" i="16" s="1"/>
  <c r="P3705" i="16"/>
  <c r="P3659" i="16"/>
  <c r="Q3659" i="16"/>
  <c r="R3659" i="16" s="1"/>
  <c r="N3659" i="16" s="1"/>
  <c r="P3599" i="16"/>
  <c r="Q3599" i="16"/>
  <c r="R3599" i="16" s="1"/>
  <c r="N3599" i="16" s="1"/>
  <c r="Q2654" i="16"/>
  <c r="R2654" i="16" s="1"/>
  <c r="N2654" i="16" s="1"/>
  <c r="P2654" i="16"/>
  <c r="Q2594" i="16"/>
  <c r="R2594" i="16" s="1"/>
  <c r="N2594" i="16" s="1"/>
  <c r="P2594" i="16"/>
  <c r="P2535" i="16"/>
  <c r="Q2535" i="16"/>
  <c r="R2535" i="16" s="1"/>
  <c r="N2535" i="16" s="1"/>
  <c r="P2465" i="16"/>
  <c r="Q2465" i="16"/>
  <c r="R2465" i="16" s="1"/>
  <c r="N2465" i="16" s="1"/>
  <c r="Q2105" i="16"/>
  <c r="R2105" i="16" s="1"/>
  <c r="N2105" i="16" s="1"/>
  <c r="P2105" i="16"/>
  <c r="Q2070" i="16"/>
  <c r="R2070" i="16" s="1"/>
  <c r="N2070" i="16" s="1"/>
  <c r="P2070" i="16"/>
  <c r="Q2347" i="16"/>
  <c r="R2347" i="16" s="1"/>
  <c r="N2347" i="16" s="1"/>
  <c r="P2347" i="16"/>
  <c r="P2289" i="16"/>
  <c r="Q2289" i="16"/>
  <c r="R2289" i="16" s="1"/>
  <c r="N2289" i="16" s="1"/>
  <c r="Q2193" i="16"/>
  <c r="R2193" i="16" s="1"/>
  <c r="N2193" i="16" s="1"/>
  <c r="P2193" i="16"/>
  <c r="P2122" i="16"/>
  <c r="Q2122" i="16"/>
  <c r="R2122" i="16" s="1"/>
  <c r="N2122" i="16" s="1"/>
  <c r="P3653" i="16"/>
  <c r="Q3653" i="16"/>
  <c r="R3653" i="16" s="1"/>
  <c r="N3653" i="16" s="1"/>
  <c r="Q3815" i="16"/>
  <c r="R3815" i="16" s="1"/>
  <c r="N3815" i="16" s="1"/>
  <c r="P3815" i="16"/>
  <c r="P3756" i="16"/>
  <c r="Q3756" i="16"/>
  <c r="R3756" i="16" s="1"/>
  <c r="N3756" i="16" s="1"/>
  <c r="P2222" i="16"/>
  <c r="Q2222" i="16"/>
  <c r="R2222" i="16" s="1"/>
  <c r="N2222" i="16" s="1"/>
  <c r="Q2162" i="16"/>
  <c r="R2162" i="16" s="1"/>
  <c r="N2162" i="16" s="1"/>
  <c r="P2162" i="16"/>
  <c r="P2115" i="16"/>
  <c r="Q2115" i="16"/>
  <c r="R2115" i="16" s="1"/>
  <c r="N2115" i="16" s="1"/>
  <c r="Q3545" i="16"/>
  <c r="R3545" i="16" s="1"/>
  <c r="N3545" i="16" s="1"/>
  <c r="P3545" i="16"/>
  <c r="P3772" i="16"/>
  <c r="Q3772" i="16"/>
  <c r="R3772" i="16" s="1"/>
  <c r="N3772" i="16" s="1"/>
  <c r="Q3413" i="16"/>
  <c r="R3413" i="16" s="1"/>
  <c r="N3413" i="16" s="1"/>
  <c r="P3413" i="16"/>
  <c r="P3415" i="16"/>
  <c r="Q3415" i="16"/>
  <c r="R3415" i="16" s="1"/>
  <c r="N3415" i="16" s="1"/>
  <c r="Q3656" i="16"/>
  <c r="R3656" i="16" s="1"/>
  <c r="N3656" i="16" s="1"/>
  <c r="P3656" i="16"/>
  <c r="Q3608" i="16"/>
  <c r="R3608" i="16" s="1"/>
  <c r="N3608" i="16" s="1"/>
  <c r="P3608" i="16"/>
  <c r="Q3514" i="16"/>
  <c r="R3514" i="16" s="1"/>
  <c r="N3514" i="16" s="1"/>
  <c r="P3514" i="16"/>
  <c r="Q3442" i="16"/>
  <c r="R3442" i="16" s="1"/>
  <c r="N3442" i="16" s="1"/>
  <c r="P3442" i="16"/>
  <c r="Q3395" i="16"/>
  <c r="R3395" i="16" s="1"/>
  <c r="N3395" i="16" s="1"/>
  <c r="P3395" i="16"/>
  <c r="P3336" i="16"/>
  <c r="Q3336" i="16"/>
  <c r="R3336" i="16" s="1"/>
  <c r="N3336" i="16" s="1"/>
  <c r="P1189" i="16"/>
  <c r="Q1189" i="16"/>
  <c r="R1189" i="16" s="1"/>
  <c r="N1189" i="16" s="1"/>
  <c r="Q1057" i="16"/>
  <c r="R1057" i="16" s="1"/>
  <c r="N1057" i="16" s="1"/>
  <c r="P1057" i="16"/>
  <c r="Q1016" i="16"/>
  <c r="R1016" i="16" s="1"/>
  <c r="N1016" i="16" s="1"/>
  <c r="P1016" i="16"/>
  <c r="Q164" i="16"/>
  <c r="R164" i="16" s="1"/>
  <c r="N164" i="16" s="1"/>
  <c r="P164" i="16"/>
  <c r="Q373" i="16"/>
  <c r="R373" i="16" s="1"/>
  <c r="N373" i="16" s="1"/>
  <c r="P373" i="16"/>
  <c r="Q252" i="16"/>
  <c r="R252" i="16" s="1"/>
  <c r="N252" i="16" s="1"/>
  <c r="P252" i="16"/>
  <c r="Q303" i="16"/>
  <c r="R303" i="16" s="1"/>
  <c r="N303" i="16" s="1"/>
  <c r="P303" i="16"/>
  <c r="Q3390" i="16"/>
  <c r="R3390" i="16" s="1"/>
  <c r="N3390" i="16" s="1"/>
  <c r="P3390" i="16"/>
  <c r="P606" i="16"/>
  <c r="Q606" i="16"/>
  <c r="R606" i="16" s="1"/>
  <c r="N606" i="16" s="1"/>
  <c r="Q297" i="16"/>
  <c r="R297" i="16" s="1"/>
  <c r="N297" i="16" s="1"/>
  <c r="P297" i="16"/>
  <c r="Q993" i="16"/>
  <c r="R993" i="16" s="1"/>
  <c r="N993" i="16" s="1"/>
  <c r="P993" i="16"/>
  <c r="Q696" i="16"/>
  <c r="R696" i="16" s="1"/>
  <c r="N696" i="16" s="1"/>
  <c r="P696" i="16"/>
  <c r="P1370" i="16"/>
  <c r="Q1370" i="16"/>
  <c r="R1370" i="16" s="1"/>
  <c r="N1370" i="16" s="1"/>
  <c r="Q2080" i="16"/>
  <c r="R2080" i="16" s="1"/>
  <c r="N2080" i="16" s="1"/>
  <c r="P2080" i="16"/>
  <c r="Q1541" i="16"/>
  <c r="R1541" i="16" s="1"/>
  <c r="N1541" i="16" s="1"/>
  <c r="P1541" i="16"/>
  <c r="Q1603" i="16"/>
  <c r="R1603" i="16" s="1"/>
  <c r="N1603" i="16" s="1"/>
  <c r="P1603" i="16"/>
  <c r="Q1304" i="16"/>
  <c r="R1304" i="16" s="1"/>
  <c r="N1304" i="16" s="1"/>
  <c r="P1304" i="16"/>
  <c r="Q1139" i="16"/>
  <c r="R1139" i="16" s="1"/>
  <c r="N1139" i="16" s="1"/>
  <c r="P1139" i="16"/>
  <c r="Q937" i="16"/>
  <c r="R937" i="16" s="1"/>
  <c r="N937" i="16" s="1"/>
  <c r="P937" i="16"/>
  <c r="Q675" i="16"/>
  <c r="R675" i="16" s="1"/>
  <c r="N675" i="16" s="1"/>
  <c r="P675" i="16"/>
  <c r="Q317" i="16"/>
  <c r="R317" i="16" s="1"/>
  <c r="N317" i="16" s="1"/>
  <c r="P317" i="16"/>
  <c r="Q475" i="16"/>
  <c r="R475" i="16" s="1"/>
  <c r="N475" i="16" s="1"/>
  <c r="P475" i="16"/>
  <c r="P166" i="16"/>
  <c r="Q166" i="16"/>
  <c r="R166" i="16" s="1"/>
  <c r="N166" i="16" s="1"/>
  <c r="P862" i="16"/>
  <c r="Q862" i="16"/>
  <c r="R862" i="16" s="1"/>
  <c r="N862" i="16" s="1"/>
  <c r="Q564" i="16"/>
  <c r="R564" i="16" s="1"/>
  <c r="N564" i="16" s="1"/>
  <c r="P564" i="16"/>
  <c r="Q1239" i="16"/>
  <c r="R1239" i="16" s="1"/>
  <c r="N1239" i="16" s="1"/>
  <c r="P1239" i="16"/>
  <c r="P1948" i="16"/>
  <c r="Q1948" i="16"/>
  <c r="R1948" i="16" s="1"/>
  <c r="N1948" i="16" s="1"/>
  <c r="P1410" i="16"/>
  <c r="Q1410" i="16"/>
  <c r="R1410" i="16" s="1"/>
  <c r="N1410" i="16" s="1"/>
  <c r="Q1459" i="16"/>
  <c r="R1459" i="16" s="1"/>
  <c r="N1459" i="16" s="1"/>
  <c r="P1459" i="16"/>
  <c r="Q1173" i="16"/>
  <c r="R1173" i="16" s="1"/>
  <c r="N1173" i="16" s="1"/>
  <c r="P1173" i="16"/>
  <c r="P2003" i="16"/>
  <c r="Q2003" i="16"/>
  <c r="R2003" i="16" s="1"/>
  <c r="N2003" i="16" s="1"/>
  <c r="P567" i="16"/>
  <c r="Q567" i="16"/>
  <c r="R567" i="16" s="1"/>
  <c r="N567" i="16" s="1"/>
  <c r="Q220" i="16"/>
  <c r="R220" i="16" s="1"/>
  <c r="N220" i="16" s="1"/>
  <c r="P220" i="16"/>
  <c r="P126" i="16"/>
  <c r="Q126" i="16"/>
  <c r="R126" i="16" s="1"/>
  <c r="N126" i="16" s="1"/>
  <c r="Q1063" i="16"/>
  <c r="R1063" i="16" s="1"/>
  <c r="N1063" i="16" s="1"/>
  <c r="P1063" i="16"/>
  <c r="Q753" i="16"/>
  <c r="R753" i="16" s="1"/>
  <c r="N753" i="16" s="1"/>
  <c r="P753" i="16"/>
  <c r="Q431" i="16"/>
  <c r="R431" i="16" s="1"/>
  <c r="N431" i="16" s="1"/>
  <c r="P431" i="16"/>
  <c r="Q1069" i="16"/>
  <c r="R1069" i="16" s="1"/>
  <c r="N1069" i="16" s="1"/>
  <c r="P1069" i="16"/>
  <c r="Q1827" i="16"/>
  <c r="R1827" i="16" s="1"/>
  <c r="N1827" i="16" s="1"/>
  <c r="P1827" i="16"/>
  <c r="Q1528" i="16"/>
  <c r="R1528" i="16" s="1"/>
  <c r="N1528" i="16" s="1"/>
  <c r="P1528" i="16"/>
  <c r="P1014" i="16"/>
  <c r="Q1014" i="16"/>
  <c r="R1014" i="16" s="1"/>
  <c r="N1014" i="16" s="1"/>
  <c r="P2059" i="16"/>
  <c r="Q2059" i="16"/>
  <c r="R2059" i="16" s="1"/>
  <c r="N2059" i="16" s="1"/>
  <c r="P1760" i="16"/>
  <c r="Q1760" i="16"/>
  <c r="R1760" i="16" s="1"/>
  <c r="N1760" i="16" s="1"/>
  <c r="Q1666" i="16"/>
  <c r="R1666" i="16" s="1"/>
  <c r="N1666" i="16" s="1"/>
  <c r="P1666" i="16"/>
  <c r="Q579" i="16"/>
  <c r="R579" i="16" s="1"/>
  <c r="N579" i="16" s="1"/>
  <c r="P579" i="16"/>
  <c r="Q231" i="16"/>
  <c r="R231" i="16" s="1"/>
  <c r="N231" i="16" s="1"/>
  <c r="P231" i="16"/>
  <c r="P138" i="16"/>
  <c r="Q138" i="16"/>
  <c r="R138" i="16" s="1"/>
  <c r="N138" i="16" s="1"/>
  <c r="Q1075" i="16"/>
  <c r="R1075" i="16" s="1"/>
  <c r="N1075" i="16" s="1"/>
  <c r="P1075" i="16"/>
  <c r="Q765" i="16"/>
  <c r="R765" i="16" s="1"/>
  <c r="N765" i="16" s="1"/>
  <c r="P765" i="16"/>
  <c r="Q443" i="16"/>
  <c r="R443" i="16" s="1"/>
  <c r="N443" i="16" s="1"/>
  <c r="P443" i="16"/>
  <c r="Q1081" i="16"/>
  <c r="R1081" i="16" s="1"/>
  <c r="N1081" i="16" s="1"/>
  <c r="P1081" i="16"/>
  <c r="Q1837" i="16"/>
  <c r="R1837" i="16" s="1"/>
  <c r="N1837" i="16" s="1"/>
  <c r="P1837" i="16"/>
  <c r="P1539" i="16"/>
  <c r="Q1539" i="16"/>
  <c r="R1539" i="16" s="1"/>
  <c r="N1539" i="16" s="1"/>
  <c r="Q1025" i="16"/>
  <c r="R1025" i="16" s="1"/>
  <c r="N1025" i="16" s="1"/>
  <c r="P1025" i="16"/>
  <c r="Q2072" i="16"/>
  <c r="R2072" i="16" s="1"/>
  <c r="N2072" i="16" s="1"/>
  <c r="P2072" i="16"/>
  <c r="Q1774" i="16"/>
  <c r="R1774" i="16" s="1"/>
  <c r="N1774" i="16" s="1"/>
  <c r="P1774" i="16"/>
  <c r="P1680" i="16"/>
  <c r="Q1680" i="16"/>
  <c r="R1680" i="16" s="1"/>
  <c r="N1680" i="16" s="1"/>
  <c r="P446" i="16"/>
  <c r="Q446" i="16"/>
  <c r="R446" i="16" s="1"/>
  <c r="N446" i="16" s="1"/>
  <c r="P100" i="16"/>
  <c r="Q100" i="16"/>
  <c r="R100" i="16" s="1"/>
  <c r="N100" i="16" s="1"/>
  <c r="Q785" i="16"/>
  <c r="R785" i="16" s="1"/>
  <c r="N785" i="16" s="1"/>
  <c r="P785" i="16"/>
  <c r="Q944" i="16"/>
  <c r="R944" i="16" s="1"/>
  <c r="N944" i="16" s="1"/>
  <c r="P944" i="16"/>
  <c r="Q633" i="16"/>
  <c r="R633" i="16" s="1"/>
  <c r="N633" i="16" s="1"/>
  <c r="P633" i="16"/>
  <c r="Q312" i="16"/>
  <c r="R312" i="16" s="1"/>
  <c r="N312" i="16" s="1"/>
  <c r="P312" i="16"/>
  <c r="Q1033" i="16"/>
  <c r="R1033" i="16" s="1"/>
  <c r="N1033" i="16" s="1"/>
  <c r="P1033" i="16"/>
  <c r="Q1705" i="16"/>
  <c r="R1705" i="16" s="1"/>
  <c r="N1705" i="16" s="1"/>
  <c r="P1705" i="16"/>
  <c r="Q1408" i="16"/>
  <c r="R1408" i="16" s="1"/>
  <c r="N1408" i="16" s="1"/>
  <c r="P1408" i="16"/>
  <c r="Q894" i="16"/>
  <c r="R894" i="16" s="1"/>
  <c r="N894" i="16" s="1"/>
  <c r="P894" i="16"/>
  <c r="P1938" i="16"/>
  <c r="Q1938" i="16"/>
  <c r="R1938" i="16" s="1"/>
  <c r="N1938" i="16" s="1"/>
  <c r="P1640" i="16"/>
  <c r="Q1640" i="16"/>
  <c r="R1640" i="16" s="1"/>
  <c r="N1640" i="16" s="1"/>
  <c r="Q1523" i="16"/>
  <c r="R1523" i="16" s="1"/>
  <c r="N1523" i="16" s="1"/>
  <c r="P1523" i="16"/>
  <c r="Q891" i="16"/>
  <c r="R891" i="16" s="1"/>
  <c r="N891" i="16" s="1"/>
  <c r="P891" i="16"/>
  <c r="Q543" i="16"/>
  <c r="R543" i="16" s="1"/>
  <c r="N543" i="16" s="1"/>
  <c r="P543" i="16"/>
  <c r="P450" i="16"/>
  <c r="Q450" i="16"/>
  <c r="R450" i="16" s="1"/>
  <c r="N450" i="16" s="1"/>
  <c r="Q368" i="16"/>
  <c r="R368" i="16" s="1"/>
  <c r="N368" i="16" s="1"/>
  <c r="P368" i="16"/>
  <c r="Q1077" i="16"/>
  <c r="R1077" i="16" s="1"/>
  <c r="N1077" i="16" s="1"/>
  <c r="P1077" i="16"/>
  <c r="P766" i="16"/>
  <c r="Q766" i="16"/>
  <c r="R766" i="16" s="1"/>
  <c r="N766" i="16" s="1"/>
  <c r="P1394" i="16"/>
  <c r="Q1394" i="16"/>
  <c r="R1394" i="16" s="1"/>
  <c r="N1394" i="16" s="1"/>
  <c r="Q1131" i="16"/>
  <c r="R1131" i="16" s="1"/>
  <c r="N1131" i="16" s="1"/>
  <c r="P1131" i="16"/>
  <c r="Q1853" i="16"/>
  <c r="R1853" i="16" s="1"/>
  <c r="N1853" i="16" s="1"/>
  <c r="P1853" i="16"/>
  <c r="P1338" i="16"/>
  <c r="Q1338" i="16"/>
  <c r="R1338" i="16" s="1"/>
  <c r="N1338" i="16" s="1"/>
  <c r="Q1352" i="16"/>
  <c r="R1352" i="16" s="1"/>
  <c r="N1352" i="16" s="1"/>
  <c r="P1352" i="16"/>
  <c r="Q1089" i="16"/>
  <c r="R1089" i="16" s="1"/>
  <c r="N1089" i="16" s="1"/>
  <c r="P1089" i="16"/>
  <c r="Q1128" i="16"/>
  <c r="R1128" i="16" s="1"/>
  <c r="N1128" i="16" s="1"/>
  <c r="P1128" i="16"/>
  <c r="Q757" i="16"/>
  <c r="R757" i="16" s="1"/>
  <c r="N757" i="16" s="1"/>
  <c r="P757" i="16"/>
  <c r="Q412" i="16"/>
  <c r="R412" i="16" s="1"/>
  <c r="N412" i="16" s="1"/>
  <c r="P412" i="16"/>
  <c r="P318" i="16"/>
  <c r="Q318" i="16"/>
  <c r="R318" i="16" s="1"/>
  <c r="N318" i="16" s="1"/>
  <c r="Q224" i="16"/>
  <c r="R224" i="16" s="1"/>
  <c r="N224" i="16" s="1"/>
  <c r="P224" i="16"/>
  <c r="Q945" i="16"/>
  <c r="R945" i="16" s="1"/>
  <c r="N945" i="16" s="1"/>
  <c r="P945" i="16"/>
  <c r="Q635" i="16"/>
  <c r="R635" i="16" s="1"/>
  <c r="N635" i="16" s="1"/>
  <c r="P635" i="16"/>
  <c r="P1261" i="16"/>
  <c r="Q1261" i="16"/>
  <c r="R1261" i="16" s="1"/>
  <c r="N1261" i="16" s="1"/>
  <c r="Q2018" i="16"/>
  <c r="R2018" i="16" s="1"/>
  <c r="N2018" i="16" s="1"/>
  <c r="P2018" i="16"/>
  <c r="P1720" i="16"/>
  <c r="Q1720" i="16"/>
  <c r="R1720" i="16" s="1"/>
  <c r="N1720" i="16" s="1"/>
  <c r="Q1207" i="16"/>
  <c r="R1207" i="16" s="1"/>
  <c r="N1207" i="16" s="1"/>
  <c r="P1207" i="16"/>
  <c r="Q1220" i="16"/>
  <c r="R1220" i="16" s="1"/>
  <c r="N1220" i="16" s="1"/>
  <c r="P1220" i="16"/>
  <c r="Q1953" i="16"/>
  <c r="R1953" i="16" s="1"/>
  <c r="N1953" i="16" s="1"/>
  <c r="P1953" i="16"/>
  <c r="Q1919" i="16"/>
  <c r="R1919" i="16" s="1"/>
  <c r="N1919" i="16" s="1"/>
  <c r="P1919" i="16"/>
  <c r="P890" i="16"/>
  <c r="Q890" i="16"/>
  <c r="R890" i="16" s="1"/>
  <c r="N890" i="16" s="1"/>
  <c r="Q533" i="16"/>
  <c r="R533" i="16" s="1"/>
  <c r="N533" i="16" s="1"/>
  <c r="P533" i="16"/>
  <c r="Q691" i="16"/>
  <c r="R691" i="16" s="1"/>
  <c r="N691" i="16" s="1"/>
  <c r="P691" i="16"/>
  <c r="Q381" i="16"/>
  <c r="R381" i="16" s="1"/>
  <c r="N381" i="16" s="1"/>
  <c r="P381" i="16"/>
  <c r="P46" i="16"/>
  <c r="Q46" i="16"/>
  <c r="R46" i="16" s="1"/>
  <c r="N46" i="16" s="1"/>
  <c r="Q781" i="16"/>
  <c r="R781" i="16" s="1"/>
  <c r="N781" i="16" s="1"/>
  <c r="P781" i="16"/>
  <c r="P1454" i="16"/>
  <c r="Q1454" i="16"/>
  <c r="R1454" i="16" s="1"/>
  <c r="N1454" i="16" s="1"/>
  <c r="Q1155" i="16"/>
  <c r="R1155" i="16" s="1"/>
  <c r="N1155" i="16" s="1"/>
  <c r="P1155" i="16"/>
  <c r="Q1626" i="16"/>
  <c r="R1626" i="16" s="1"/>
  <c r="N1626" i="16" s="1"/>
  <c r="P1626" i="16"/>
  <c r="Q1687" i="16"/>
  <c r="R1687" i="16" s="1"/>
  <c r="N1687" i="16" s="1"/>
  <c r="P1687" i="16"/>
  <c r="Q1389" i="16"/>
  <c r="R1389" i="16" s="1"/>
  <c r="N1389" i="16" s="1"/>
  <c r="P1389" i="16"/>
  <c r="Q1224" i="16"/>
  <c r="R1224" i="16" s="1"/>
  <c r="N1224" i="16" s="1"/>
  <c r="P1224" i="16"/>
  <c r="Q206" i="16"/>
  <c r="R206" i="16" s="1"/>
  <c r="N206" i="16" s="1"/>
  <c r="P206" i="16"/>
  <c r="P902" i="16"/>
  <c r="Q902" i="16"/>
  <c r="R902" i="16" s="1"/>
  <c r="N902" i="16" s="1"/>
  <c r="P546" i="16"/>
  <c r="Q546" i="16"/>
  <c r="R546" i="16" s="1"/>
  <c r="N546" i="16" s="1"/>
  <c r="Q703" i="16"/>
  <c r="R703" i="16" s="1"/>
  <c r="N703" i="16" s="1"/>
  <c r="P703" i="16"/>
  <c r="Q393" i="16"/>
  <c r="R393" i="16" s="1"/>
  <c r="N393" i="16" s="1"/>
  <c r="P393" i="16"/>
  <c r="Q58" i="16"/>
  <c r="R58" i="16" s="1"/>
  <c r="N58" i="16" s="1"/>
  <c r="P58" i="16"/>
  <c r="Q792" i="16"/>
  <c r="R792" i="16" s="1"/>
  <c r="N792" i="16" s="1"/>
  <c r="P792" i="16"/>
  <c r="P1466" i="16"/>
  <c r="Q1466" i="16"/>
  <c r="R1466" i="16" s="1"/>
  <c r="N1466" i="16" s="1"/>
  <c r="Q1168" i="16"/>
  <c r="R1168" i="16" s="1"/>
  <c r="N1168" i="16" s="1"/>
  <c r="P1168" i="16"/>
  <c r="Q1637" i="16"/>
  <c r="R1637" i="16" s="1"/>
  <c r="N1637" i="16" s="1"/>
  <c r="P1637" i="16"/>
  <c r="Q1699" i="16"/>
  <c r="R1699" i="16" s="1"/>
  <c r="N1699" i="16" s="1"/>
  <c r="P1699" i="16"/>
  <c r="Q1401" i="16"/>
  <c r="R1401" i="16" s="1"/>
  <c r="N1401" i="16" s="1"/>
  <c r="P1401" i="16"/>
  <c r="Q1235" i="16"/>
  <c r="R1235" i="16" s="1"/>
  <c r="N1235" i="16" s="1"/>
  <c r="P1235" i="16"/>
  <c r="Q74" i="16"/>
  <c r="R74" i="16" s="1"/>
  <c r="N74" i="16" s="1"/>
  <c r="P74" i="16"/>
  <c r="Q771" i="16"/>
  <c r="R771" i="16" s="1"/>
  <c r="N771" i="16" s="1"/>
  <c r="P771" i="16"/>
  <c r="Q413" i="16"/>
  <c r="R413" i="16" s="1"/>
  <c r="N413" i="16" s="1"/>
  <c r="P413" i="16"/>
  <c r="P570" i="16"/>
  <c r="Q570" i="16"/>
  <c r="R570" i="16" s="1"/>
  <c r="N570" i="16" s="1"/>
  <c r="Q261" i="16"/>
  <c r="R261" i="16" s="1"/>
  <c r="N261" i="16" s="1"/>
  <c r="P261" i="16"/>
  <c r="P958" i="16"/>
  <c r="Q958" i="16"/>
  <c r="R958" i="16" s="1"/>
  <c r="N958" i="16" s="1"/>
  <c r="Q660" i="16"/>
  <c r="R660" i="16" s="1"/>
  <c r="N660" i="16" s="1"/>
  <c r="P660" i="16"/>
  <c r="P1334" i="16"/>
  <c r="Q1334" i="16"/>
  <c r="R1334" i="16" s="1"/>
  <c r="N1334" i="16" s="1"/>
  <c r="Q2044" i="16"/>
  <c r="R2044" i="16" s="1"/>
  <c r="N2044" i="16" s="1"/>
  <c r="P2044" i="16"/>
  <c r="Q1505" i="16"/>
  <c r="R1505" i="16" s="1"/>
  <c r="N1505" i="16" s="1"/>
  <c r="P1505" i="16"/>
  <c r="Q1567" i="16"/>
  <c r="R1567" i="16" s="1"/>
  <c r="N1567" i="16" s="1"/>
  <c r="P1567" i="16"/>
  <c r="Q1268" i="16"/>
  <c r="R1268" i="16" s="1"/>
  <c r="N1268" i="16" s="1"/>
  <c r="P1268" i="16"/>
  <c r="Q1091" i="16"/>
  <c r="R1091" i="16" s="1"/>
  <c r="N1091" i="16" s="1"/>
  <c r="P1091" i="16"/>
  <c r="P901" i="16"/>
  <c r="Q901" i="16"/>
  <c r="R901" i="16" s="1"/>
  <c r="N901" i="16" s="1"/>
  <c r="Q639" i="16"/>
  <c r="R639" i="16" s="1"/>
  <c r="N639" i="16" s="1"/>
  <c r="P639" i="16"/>
  <c r="P282" i="16"/>
  <c r="Q282" i="16"/>
  <c r="R282" i="16" s="1"/>
  <c r="N282" i="16" s="1"/>
  <c r="P438" i="16"/>
  <c r="Q438" i="16"/>
  <c r="R438" i="16" s="1"/>
  <c r="N438" i="16" s="1"/>
  <c r="P129" i="16"/>
  <c r="Q129" i="16"/>
  <c r="R129" i="16" s="1"/>
  <c r="N129" i="16" s="1"/>
  <c r="Q825" i="16"/>
  <c r="R825" i="16" s="1"/>
  <c r="N825" i="16" s="1"/>
  <c r="P825" i="16"/>
  <c r="Q527" i="16"/>
  <c r="R527" i="16" s="1"/>
  <c r="N527" i="16" s="1"/>
  <c r="P527" i="16"/>
  <c r="P1202" i="16"/>
  <c r="Q1202" i="16"/>
  <c r="R1202" i="16" s="1"/>
  <c r="N1202" i="16" s="1"/>
  <c r="Q1911" i="16"/>
  <c r="R1911" i="16" s="1"/>
  <c r="N1911" i="16" s="1"/>
  <c r="P1911" i="16"/>
  <c r="P1374" i="16"/>
  <c r="Q1374" i="16"/>
  <c r="R1374" i="16" s="1"/>
  <c r="N1374" i="16" s="1"/>
  <c r="Q1423" i="16"/>
  <c r="R1423" i="16" s="1"/>
  <c r="N1423" i="16" s="1"/>
  <c r="P1423" i="16"/>
  <c r="P1138" i="16"/>
  <c r="Q1138" i="16"/>
  <c r="R1138" i="16" s="1"/>
  <c r="N1138" i="16" s="1"/>
  <c r="Q1954" i="16"/>
  <c r="R1954" i="16" s="1"/>
  <c r="N1954" i="16" s="1"/>
  <c r="P1954" i="16"/>
  <c r="Q625" i="16"/>
  <c r="R625" i="16" s="1"/>
  <c r="N625" i="16" s="1"/>
  <c r="P625" i="16"/>
  <c r="P363" i="16"/>
  <c r="Q363" i="16"/>
  <c r="R363" i="16" s="1"/>
  <c r="N363" i="16" s="1"/>
  <c r="Q1048" i="16"/>
  <c r="R1048" i="16" s="1"/>
  <c r="N1048" i="16" s="1"/>
  <c r="P1048" i="16"/>
  <c r="Q163" i="16"/>
  <c r="R163" i="16" s="1"/>
  <c r="N163" i="16" s="1"/>
  <c r="P163" i="16"/>
  <c r="Q871" i="16"/>
  <c r="R871" i="16" s="1"/>
  <c r="N871" i="16" s="1"/>
  <c r="P871" i="16"/>
  <c r="P537" i="16"/>
  <c r="Q537" i="16"/>
  <c r="R537" i="16" s="1"/>
  <c r="N537" i="16" s="1"/>
  <c r="Q240" i="16"/>
  <c r="R240" i="16" s="1"/>
  <c r="N240" i="16" s="1"/>
  <c r="P240" i="16"/>
  <c r="Q1909" i="16"/>
  <c r="R1909" i="16" s="1"/>
  <c r="N1909" i="16" s="1"/>
  <c r="P1909" i="16"/>
  <c r="Q1634" i="16"/>
  <c r="R1634" i="16" s="1"/>
  <c r="N1634" i="16" s="1"/>
  <c r="P1634" i="16"/>
  <c r="Q1096" i="16"/>
  <c r="R1096" i="16" s="1"/>
  <c r="N1096" i="16" s="1"/>
  <c r="P1096" i="16"/>
  <c r="Q1123" i="16"/>
  <c r="R1123" i="16" s="1"/>
  <c r="N1123" i="16" s="1"/>
  <c r="P1123" i="16"/>
  <c r="Q1855" i="16"/>
  <c r="R1855" i="16" s="1"/>
  <c r="N1855" i="16" s="1"/>
  <c r="P1855" i="16"/>
  <c r="Q1642" i="16"/>
  <c r="R1642" i="16" s="1"/>
  <c r="N1642" i="16" s="1"/>
  <c r="P1642" i="16"/>
  <c r="P1390" i="16"/>
  <c r="Q1390" i="16"/>
  <c r="R1390" i="16" s="1"/>
  <c r="N1390" i="16" s="1"/>
  <c r="Q1104" i="16"/>
  <c r="R1104" i="16" s="1"/>
  <c r="N1104" i="16" s="1"/>
  <c r="P1104" i="16"/>
  <c r="P2821" i="16"/>
  <c r="Q2821" i="16"/>
  <c r="R2821" i="16" s="1"/>
  <c r="N2821" i="16" s="1"/>
  <c r="Q2763" i="16"/>
  <c r="R2763" i="16" s="1"/>
  <c r="N2763" i="16" s="1"/>
  <c r="P2763" i="16"/>
  <c r="Q2703" i="16"/>
  <c r="R2703" i="16" s="1"/>
  <c r="N2703" i="16" s="1"/>
  <c r="P2703" i="16"/>
  <c r="Q2632" i="16"/>
  <c r="R2632" i="16" s="1"/>
  <c r="N2632" i="16" s="1"/>
  <c r="P2632" i="16"/>
  <c r="P2273" i="16"/>
  <c r="Q2273" i="16"/>
  <c r="R2273" i="16" s="1"/>
  <c r="N2273" i="16" s="1"/>
  <c r="Q2237" i="16"/>
  <c r="R2237" i="16" s="1"/>
  <c r="N2237" i="16" s="1"/>
  <c r="P2237" i="16"/>
  <c r="Q2515" i="16"/>
  <c r="R2515" i="16" s="1"/>
  <c r="N2515" i="16" s="1"/>
  <c r="P2515" i="16"/>
  <c r="Q2456" i="16"/>
  <c r="R2456" i="16" s="1"/>
  <c r="N2456" i="16" s="1"/>
  <c r="P2456" i="16"/>
  <c r="Q2361" i="16"/>
  <c r="R2361" i="16" s="1"/>
  <c r="N2361" i="16" s="1"/>
  <c r="P2361" i="16"/>
  <c r="P2290" i="16"/>
  <c r="Q2290" i="16"/>
  <c r="R2290" i="16" s="1"/>
  <c r="N2290" i="16" s="1"/>
  <c r="Q2256" i="16"/>
  <c r="R2256" i="16" s="1"/>
  <c r="N2256" i="16" s="1"/>
  <c r="P2256" i="16"/>
  <c r="Q2184" i="16"/>
  <c r="R2184" i="16" s="1"/>
  <c r="N2184" i="16" s="1"/>
  <c r="P2184" i="16"/>
  <c r="Q1116" i="16"/>
  <c r="R1116" i="16" s="1"/>
  <c r="N1116" i="16" s="1"/>
  <c r="P1116" i="16"/>
  <c r="Q2832" i="16"/>
  <c r="R2832" i="16" s="1"/>
  <c r="N2832" i="16" s="1"/>
  <c r="P2832" i="16"/>
  <c r="Q2775" i="16"/>
  <c r="R2775" i="16" s="1"/>
  <c r="N2775" i="16" s="1"/>
  <c r="P2775" i="16"/>
  <c r="Q2715" i="16"/>
  <c r="R2715" i="16" s="1"/>
  <c r="N2715" i="16" s="1"/>
  <c r="P2715" i="16"/>
  <c r="Q2644" i="16"/>
  <c r="R2644" i="16" s="1"/>
  <c r="N2644" i="16" s="1"/>
  <c r="P2644" i="16"/>
  <c r="Q2284" i="16"/>
  <c r="R2284" i="16" s="1"/>
  <c r="N2284" i="16" s="1"/>
  <c r="P2284" i="16"/>
  <c r="Q2250" i="16"/>
  <c r="R2250" i="16" s="1"/>
  <c r="N2250" i="16" s="1"/>
  <c r="P2250" i="16"/>
  <c r="P2527" i="16"/>
  <c r="Q2527" i="16"/>
  <c r="R2527" i="16" s="1"/>
  <c r="N2527" i="16" s="1"/>
  <c r="P2469" i="16"/>
  <c r="Q2469" i="16"/>
  <c r="R2469" i="16" s="1"/>
  <c r="N2469" i="16" s="1"/>
  <c r="Q2372" i="16"/>
  <c r="R2372" i="16" s="1"/>
  <c r="N2372" i="16" s="1"/>
  <c r="P2372" i="16"/>
  <c r="Q2301" i="16"/>
  <c r="R2301" i="16" s="1"/>
  <c r="N2301" i="16" s="1"/>
  <c r="P2301" i="16"/>
  <c r="Q2268" i="16"/>
  <c r="R2268" i="16" s="1"/>
  <c r="N2268" i="16" s="1"/>
  <c r="P2268" i="16"/>
  <c r="Q2196" i="16"/>
  <c r="R2196" i="16" s="1"/>
  <c r="N2196" i="16" s="1"/>
  <c r="P2196" i="16"/>
  <c r="Q1561" i="16"/>
  <c r="R1561" i="16" s="1"/>
  <c r="N1561" i="16" s="1"/>
  <c r="P1561" i="16"/>
  <c r="Q3277" i="16"/>
  <c r="R3277" i="16" s="1"/>
  <c r="N3277" i="16" s="1"/>
  <c r="P3277" i="16"/>
  <c r="P3242" i="16"/>
  <c r="Q3242" i="16"/>
  <c r="R3242" i="16" s="1"/>
  <c r="N3242" i="16" s="1"/>
  <c r="P3160" i="16"/>
  <c r="Q3160" i="16"/>
  <c r="R3160" i="16" s="1"/>
  <c r="N3160" i="16" s="1"/>
  <c r="Q3087" i="16"/>
  <c r="R3087" i="16" s="1"/>
  <c r="N3087" i="16" s="1"/>
  <c r="P3087" i="16"/>
  <c r="P2729" i="16"/>
  <c r="Q2729" i="16"/>
  <c r="R2729" i="16" s="1"/>
  <c r="N2729" i="16" s="1"/>
  <c r="P2705" i="16"/>
  <c r="Q2705" i="16"/>
  <c r="R2705" i="16" s="1"/>
  <c r="N2705" i="16" s="1"/>
  <c r="Q2970" i="16"/>
  <c r="R2970" i="16" s="1"/>
  <c r="N2970" i="16" s="1"/>
  <c r="P2970" i="16"/>
  <c r="P2911" i="16"/>
  <c r="Q2911" i="16"/>
  <c r="R2911" i="16" s="1"/>
  <c r="N2911" i="16" s="1"/>
  <c r="Q2828" i="16"/>
  <c r="R2828" i="16" s="1"/>
  <c r="N2828" i="16" s="1"/>
  <c r="P2828" i="16"/>
  <c r="P2758" i="16"/>
  <c r="Q2758" i="16"/>
  <c r="R2758" i="16" s="1"/>
  <c r="N2758" i="16" s="1"/>
  <c r="Q2711" i="16"/>
  <c r="R2711" i="16" s="1"/>
  <c r="N2711" i="16" s="1"/>
  <c r="P2711" i="16"/>
  <c r="Q2651" i="16"/>
  <c r="R2651" i="16" s="1"/>
  <c r="N2651" i="16" s="1"/>
  <c r="P2651" i="16"/>
  <c r="Q1573" i="16"/>
  <c r="R1573" i="16" s="1"/>
  <c r="N1573" i="16" s="1"/>
  <c r="P1573" i="16"/>
  <c r="P3289" i="16"/>
  <c r="Q3289" i="16"/>
  <c r="R3289" i="16" s="1"/>
  <c r="N3289" i="16" s="1"/>
  <c r="P3254" i="16"/>
  <c r="Q3254" i="16"/>
  <c r="R3254" i="16" s="1"/>
  <c r="N3254" i="16" s="1"/>
  <c r="P3170" i="16"/>
  <c r="Q3170" i="16"/>
  <c r="R3170" i="16" s="1"/>
  <c r="N3170" i="16" s="1"/>
  <c r="P3100" i="16"/>
  <c r="Q3100" i="16"/>
  <c r="R3100" i="16" s="1"/>
  <c r="N3100" i="16" s="1"/>
  <c r="P2741" i="16"/>
  <c r="Q2741" i="16"/>
  <c r="R2741" i="16" s="1"/>
  <c r="N2741" i="16" s="1"/>
  <c r="Q2719" i="16"/>
  <c r="R2719" i="16" s="1"/>
  <c r="N2719" i="16" s="1"/>
  <c r="P2719" i="16"/>
  <c r="Q2983" i="16"/>
  <c r="R2983" i="16" s="1"/>
  <c r="N2983" i="16" s="1"/>
  <c r="P2983" i="16"/>
  <c r="Q2925" i="16"/>
  <c r="R2925" i="16" s="1"/>
  <c r="N2925" i="16" s="1"/>
  <c r="P2925" i="16"/>
  <c r="P2841" i="16"/>
  <c r="Q2841" i="16"/>
  <c r="R2841" i="16" s="1"/>
  <c r="N2841" i="16" s="1"/>
  <c r="P2770" i="16"/>
  <c r="Q2770" i="16"/>
  <c r="R2770" i="16" s="1"/>
  <c r="N2770" i="16" s="1"/>
  <c r="Q2723" i="16"/>
  <c r="R2723" i="16" s="1"/>
  <c r="N2723" i="16" s="1"/>
  <c r="P2723" i="16"/>
  <c r="Q2664" i="16"/>
  <c r="R2664" i="16" s="1"/>
  <c r="N2664" i="16" s="1"/>
  <c r="P2664" i="16"/>
  <c r="P1873" i="16"/>
  <c r="Q1873" i="16"/>
  <c r="R1873" i="16" s="1"/>
  <c r="N1873" i="16" s="1"/>
  <c r="Q3589" i="16"/>
  <c r="R3589" i="16" s="1"/>
  <c r="N3589" i="16" s="1"/>
  <c r="P3589" i="16"/>
  <c r="Q3554" i="16"/>
  <c r="R3554" i="16" s="1"/>
  <c r="N3554" i="16" s="1"/>
  <c r="P3554" i="16"/>
  <c r="Q3471" i="16"/>
  <c r="R3471" i="16" s="1"/>
  <c r="N3471" i="16" s="1"/>
  <c r="P3471" i="16"/>
  <c r="P3400" i="16"/>
  <c r="Q3400" i="16"/>
  <c r="R3400" i="16" s="1"/>
  <c r="N3400" i="16" s="1"/>
  <c r="Q3041" i="16"/>
  <c r="R3041" i="16" s="1"/>
  <c r="N3041" i="16" s="1"/>
  <c r="P3041" i="16"/>
  <c r="Q3018" i="16"/>
  <c r="R3018" i="16" s="1"/>
  <c r="N3018" i="16" s="1"/>
  <c r="P3018" i="16"/>
  <c r="Q3283" i="16"/>
  <c r="R3283" i="16" s="1"/>
  <c r="N3283" i="16" s="1"/>
  <c r="P3283" i="16"/>
  <c r="Q3224" i="16"/>
  <c r="R3224" i="16" s="1"/>
  <c r="N3224" i="16" s="1"/>
  <c r="P3224" i="16"/>
  <c r="Q3141" i="16"/>
  <c r="R3141" i="16" s="1"/>
  <c r="N3141" i="16" s="1"/>
  <c r="P3141" i="16"/>
  <c r="Q3070" i="16"/>
  <c r="R3070" i="16" s="1"/>
  <c r="N3070" i="16" s="1"/>
  <c r="P3070" i="16"/>
  <c r="P3024" i="16"/>
  <c r="Q3024" i="16"/>
  <c r="R3024" i="16" s="1"/>
  <c r="N3024" i="16" s="1"/>
  <c r="Q2963" i="16"/>
  <c r="R2963" i="16" s="1"/>
  <c r="N2963" i="16" s="1"/>
  <c r="P2963" i="16"/>
  <c r="P1884" i="16"/>
  <c r="Q1884" i="16"/>
  <c r="R1884" i="16" s="1"/>
  <c r="N1884" i="16" s="1"/>
  <c r="Q3601" i="16"/>
  <c r="R3601" i="16" s="1"/>
  <c r="N3601" i="16" s="1"/>
  <c r="P3601" i="16"/>
  <c r="Q3566" i="16"/>
  <c r="R3566" i="16" s="1"/>
  <c r="N3566" i="16" s="1"/>
  <c r="P3566" i="16"/>
  <c r="P3483" i="16"/>
  <c r="Q3483" i="16"/>
  <c r="R3483" i="16" s="1"/>
  <c r="N3483" i="16" s="1"/>
  <c r="P3412" i="16"/>
  <c r="Q3412" i="16"/>
  <c r="R3412" i="16" s="1"/>
  <c r="N3412" i="16" s="1"/>
  <c r="P3052" i="16"/>
  <c r="Q3052" i="16"/>
  <c r="R3052" i="16" s="1"/>
  <c r="N3052" i="16" s="1"/>
  <c r="Q3030" i="16"/>
  <c r="R3030" i="16" s="1"/>
  <c r="N3030" i="16" s="1"/>
  <c r="P3030" i="16"/>
  <c r="Q3296" i="16"/>
  <c r="R3296" i="16" s="1"/>
  <c r="N3296" i="16" s="1"/>
  <c r="P3296" i="16"/>
  <c r="Q3236" i="16"/>
  <c r="R3236" i="16" s="1"/>
  <c r="N3236" i="16" s="1"/>
  <c r="P3236" i="16"/>
  <c r="Q3153" i="16"/>
  <c r="R3153" i="16" s="1"/>
  <c r="N3153" i="16" s="1"/>
  <c r="P3153" i="16"/>
  <c r="Q3083" i="16"/>
  <c r="R3083" i="16" s="1"/>
  <c r="N3083" i="16" s="1"/>
  <c r="P3083" i="16"/>
  <c r="Q3035" i="16"/>
  <c r="R3035" i="16" s="1"/>
  <c r="N3035" i="16" s="1"/>
  <c r="P3035" i="16"/>
  <c r="P2975" i="16"/>
  <c r="Q2975" i="16"/>
  <c r="R2975" i="16" s="1"/>
  <c r="N2975" i="16" s="1"/>
  <c r="P2051" i="16"/>
  <c r="Q2051" i="16"/>
  <c r="R2051" i="16" s="1"/>
  <c r="N2051" i="16" s="1"/>
  <c r="P2749" i="16"/>
  <c r="Q2749" i="16"/>
  <c r="R2749" i="16" s="1"/>
  <c r="N2749" i="16" s="1"/>
  <c r="Q2690" i="16"/>
  <c r="R2690" i="16" s="1"/>
  <c r="N2690" i="16" s="1"/>
  <c r="P2690" i="16"/>
  <c r="Q2631" i="16"/>
  <c r="R2631" i="16" s="1"/>
  <c r="N2631" i="16" s="1"/>
  <c r="P2631" i="16"/>
  <c r="P2561" i="16"/>
  <c r="Q2561" i="16"/>
  <c r="R2561" i="16" s="1"/>
  <c r="N2561" i="16" s="1"/>
  <c r="P2201" i="16"/>
  <c r="Q2201" i="16"/>
  <c r="R2201" i="16" s="1"/>
  <c r="N2201" i="16" s="1"/>
  <c r="Q2166" i="16"/>
  <c r="R2166" i="16" s="1"/>
  <c r="N2166" i="16" s="1"/>
  <c r="P2166" i="16"/>
  <c r="P2443" i="16"/>
  <c r="Q2443" i="16"/>
  <c r="R2443" i="16" s="1"/>
  <c r="N2443" i="16" s="1"/>
  <c r="Q2384" i="16"/>
  <c r="R2384" i="16" s="1"/>
  <c r="N2384" i="16" s="1"/>
  <c r="P2384" i="16"/>
  <c r="Q2288" i="16"/>
  <c r="R2288" i="16" s="1"/>
  <c r="N2288" i="16" s="1"/>
  <c r="P2288" i="16"/>
  <c r="Q2218" i="16"/>
  <c r="R2218" i="16" s="1"/>
  <c r="N2218" i="16" s="1"/>
  <c r="P2218" i="16"/>
  <c r="P2183" i="16"/>
  <c r="Q2183" i="16"/>
  <c r="R2183" i="16" s="1"/>
  <c r="N2183" i="16" s="1"/>
  <c r="Q2113" i="16"/>
  <c r="R2113" i="16" s="1"/>
  <c r="N2113" i="16" s="1"/>
  <c r="P2113" i="16"/>
  <c r="Q3844" i="16"/>
  <c r="R3844" i="16" s="1"/>
  <c r="N3844" i="16" s="1"/>
  <c r="P3844" i="16"/>
  <c r="P2761" i="16"/>
  <c r="Q2761" i="16"/>
  <c r="R2761" i="16" s="1"/>
  <c r="N2761" i="16" s="1"/>
  <c r="Q2702" i="16"/>
  <c r="R2702" i="16" s="1"/>
  <c r="N2702" i="16" s="1"/>
  <c r="P2702" i="16"/>
  <c r="Q2643" i="16"/>
  <c r="R2643" i="16" s="1"/>
  <c r="N2643" i="16" s="1"/>
  <c r="P2643" i="16"/>
  <c r="Q2572" i="16"/>
  <c r="R2572" i="16" s="1"/>
  <c r="N2572" i="16" s="1"/>
  <c r="P2572" i="16"/>
  <c r="Q2212" i="16"/>
  <c r="R2212" i="16" s="1"/>
  <c r="N2212" i="16" s="1"/>
  <c r="P2212" i="16"/>
  <c r="Q2178" i="16"/>
  <c r="R2178" i="16" s="1"/>
  <c r="N2178" i="16" s="1"/>
  <c r="P2178" i="16"/>
  <c r="P2455" i="16"/>
  <c r="Q2455" i="16"/>
  <c r="R2455" i="16" s="1"/>
  <c r="N2455" i="16" s="1"/>
  <c r="Q2396" i="16"/>
  <c r="R2396" i="16" s="1"/>
  <c r="N2396" i="16" s="1"/>
  <c r="P2396" i="16"/>
  <c r="P2302" i="16"/>
  <c r="Q2302" i="16"/>
  <c r="R2302" i="16" s="1"/>
  <c r="N2302" i="16" s="1"/>
  <c r="Q2230" i="16"/>
  <c r="R2230" i="16" s="1"/>
  <c r="N2230" i="16" s="1"/>
  <c r="P2230" i="16"/>
  <c r="P2195" i="16"/>
  <c r="Q2195" i="16"/>
  <c r="R2195" i="16" s="1"/>
  <c r="N2195" i="16" s="1"/>
  <c r="P2123" i="16"/>
  <c r="Q2123" i="16"/>
  <c r="R2123" i="16" s="1"/>
  <c r="N2123" i="16" s="1"/>
  <c r="Q3593" i="16"/>
  <c r="R3593" i="16" s="1"/>
  <c r="N3593" i="16" s="1"/>
  <c r="P3593" i="16"/>
  <c r="Q2917" i="16"/>
  <c r="R2917" i="16" s="1"/>
  <c r="N2917" i="16" s="1"/>
  <c r="P2917" i="16"/>
  <c r="Q2882" i="16"/>
  <c r="R2882" i="16" s="1"/>
  <c r="N2882" i="16" s="1"/>
  <c r="P2882" i="16"/>
  <c r="P2799" i="16"/>
  <c r="Q2799" i="16"/>
  <c r="R2799" i="16" s="1"/>
  <c r="N2799" i="16" s="1"/>
  <c r="Q2728" i="16"/>
  <c r="R2728" i="16" s="1"/>
  <c r="N2728" i="16" s="1"/>
  <c r="P2728" i="16"/>
  <c r="Q2369" i="16"/>
  <c r="R2369" i="16" s="1"/>
  <c r="N2369" i="16" s="1"/>
  <c r="P2369" i="16"/>
  <c r="Q2334" i="16"/>
  <c r="R2334" i="16" s="1"/>
  <c r="N2334" i="16" s="1"/>
  <c r="P2334" i="16"/>
  <c r="P2611" i="16"/>
  <c r="Q2611" i="16"/>
  <c r="R2611" i="16" s="1"/>
  <c r="N2611" i="16" s="1"/>
  <c r="P2552" i="16"/>
  <c r="Q2552" i="16"/>
  <c r="R2552" i="16" s="1"/>
  <c r="N2552" i="16" s="1"/>
  <c r="Q2468" i="16"/>
  <c r="R2468" i="16" s="1"/>
  <c r="N2468" i="16" s="1"/>
  <c r="P2468" i="16"/>
  <c r="Q2385" i="16"/>
  <c r="R2385" i="16" s="1"/>
  <c r="N2385" i="16" s="1"/>
  <c r="P2385" i="16"/>
  <c r="Q2351" i="16"/>
  <c r="R2351" i="16" s="1"/>
  <c r="N2351" i="16" s="1"/>
  <c r="P2351" i="16"/>
  <c r="Q2280" i="16"/>
  <c r="R2280" i="16" s="1"/>
  <c r="N2280" i="16" s="1"/>
  <c r="P2280" i="16"/>
  <c r="P1943" i="16"/>
  <c r="Q1943" i="16"/>
  <c r="R1943" i="16" s="1"/>
  <c r="N1943" i="16" s="1"/>
  <c r="P2641" i="16"/>
  <c r="Q2641" i="16"/>
  <c r="R2641" i="16" s="1"/>
  <c r="N2641" i="16" s="1"/>
  <c r="Q2582" i="16"/>
  <c r="R2582" i="16" s="1"/>
  <c r="N2582" i="16" s="1"/>
  <c r="P2582" i="16"/>
  <c r="P2522" i="16"/>
  <c r="Q2522" i="16"/>
  <c r="R2522" i="16" s="1"/>
  <c r="N2522" i="16" s="1"/>
  <c r="Q2452" i="16"/>
  <c r="R2452" i="16" s="1"/>
  <c r="N2452" i="16" s="1"/>
  <c r="P2452" i="16"/>
  <c r="Q2093" i="16"/>
  <c r="R2093" i="16" s="1"/>
  <c r="N2093" i="16" s="1"/>
  <c r="P2093" i="16"/>
  <c r="Q2058" i="16"/>
  <c r="R2058" i="16" s="1"/>
  <c r="N2058" i="16" s="1"/>
  <c r="P2058" i="16"/>
  <c r="Q2335" i="16"/>
  <c r="R2335" i="16" s="1"/>
  <c r="N2335" i="16" s="1"/>
  <c r="P2335" i="16"/>
  <c r="Q2276" i="16"/>
  <c r="R2276" i="16" s="1"/>
  <c r="N2276" i="16" s="1"/>
  <c r="P2276" i="16"/>
  <c r="Q2182" i="16"/>
  <c r="R2182" i="16" s="1"/>
  <c r="N2182" i="16" s="1"/>
  <c r="P2182" i="16"/>
  <c r="Q2110" i="16"/>
  <c r="R2110" i="16" s="1"/>
  <c r="N2110" i="16" s="1"/>
  <c r="P2110" i="16"/>
  <c r="P3798" i="16"/>
  <c r="Q3798" i="16"/>
  <c r="R3798" i="16" s="1"/>
  <c r="N3798" i="16" s="1"/>
  <c r="Q3802" i="16"/>
  <c r="R3802" i="16" s="1"/>
  <c r="N3802" i="16" s="1"/>
  <c r="P3802" i="16"/>
  <c r="Q3744" i="16"/>
  <c r="R3744" i="16" s="1"/>
  <c r="N3744" i="16" s="1"/>
  <c r="P3744" i="16"/>
  <c r="P2797" i="16"/>
  <c r="Q2797" i="16"/>
  <c r="R2797" i="16" s="1"/>
  <c r="N2797" i="16" s="1"/>
  <c r="Q2738" i="16"/>
  <c r="R2738" i="16" s="1"/>
  <c r="N2738" i="16" s="1"/>
  <c r="P2738" i="16"/>
  <c r="Q2679" i="16"/>
  <c r="R2679" i="16" s="1"/>
  <c r="N2679" i="16" s="1"/>
  <c r="P2679" i="16"/>
  <c r="Q2608" i="16"/>
  <c r="R2608" i="16" s="1"/>
  <c r="N2608" i="16" s="1"/>
  <c r="P2608" i="16"/>
  <c r="Q2249" i="16"/>
  <c r="R2249" i="16" s="1"/>
  <c r="N2249" i="16" s="1"/>
  <c r="P2249" i="16"/>
  <c r="Q2214" i="16"/>
  <c r="R2214" i="16" s="1"/>
  <c r="N2214" i="16" s="1"/>
  <c r="P2214" i="16"/>
  <c r="P2491" i="16"/>
  <c r="Q2491" i="16"/>
  <c r="R2491" i="16" s="1"/>
  <c r="N2491" i="16" s="1"/>
  <c r="Q2432" i="16"/>
  <c r="R2432" i="16" s="1"/>
  <c r="N2432" i="16" s="1"/>
  <c r="P2432" i="16"/>
  <c r="Q2337" i="16"/>
  <c r="R2337" i="16" s="1"/>
  <c r="N2337" i="16" s="1"/>
  <c r="P2337" i="16"/>
  <c r="P2266" i="16"/>
  <c r="Q2266" i="16"/>
  <c r="R2266" i="16" s="1"/>
  <c r="N2266" i="16" s="1"/>
  <c r="P2231" i="16"/>
  <c r="Q2231" i="16"/>
  <c r="R2231" i="16" s="1"/>
  <c r="N2231" i="16" s="1"/>
  <c r="Q2161" i="16"/>
  <c r="R2161" i="16" s="1"/>
  <c r="N2161" i="16" s="1"/>
  <c r="P2161" i="16"/>
  <c r="P3666" i="16"/>
  <c r="Q3666" i="16"/>
  <c r="R3666" i="16" s="1"/>
  <c r="N3666" i="16" s="1"/>
  <c r="Q2364" i="16"/>
  <c r="R2364" i="16" s="1"/>
  <c r="N2364" i="16" s="1"/>
  <c r="P2364" i="16"/>
  <c r="Q2317" i="16"/>
  <c r="R2317" i="16" s="1"/>
  <c r="N2317" i="16" s="1"/>
  <c r="P2317" i="16"/>
  <c r="P2259" i="16"/>
  <c r="Q2259" i="16"/>
  <c r="R2259" i="16" s="1"/>
  <c r="N2259" i="16" s="1"/>
  <c r="P2175" i="16"/>
  <c r="Q2175" i="16"/>
  <c r="R2175" i="16" s="1"/>
  <c r="N2175" i="16" s="1"/>
  <c r="P1829" i="16"/>
  <c r="Q1829" i="16"/>
  <c r="R1829" i="16" s="1"/>
  <c r="N1829" i="16" s="1"/>
  <c r="Q3834" i="16"/>
  <c r="R3834" i="16" s="1"/>
  <c r="N3834" i="16" s="1"/>
  <c r="P3834" i="16"/>
  <c r="Q3629" i="16"/>
  <c r="R3629" i="16" s="1"/>
  <c r="N3629" i="16" s="1"/>
  <c r="P3629" i="16"/>
  <c r="Q3799" i="16"/>
  <c r="R3799" i="16" s="1"/>
  <c r="N3799" i="16" s="1"/>
  <c r="P3799" i="16"/>
  <c r="P3752" i="16"/>
  <c r="Q3752" i="16"/>
  <c r="R3752" i="16" s="1"/>
  <c r="N3752" i="16" s="1"/>
  <c r="P3658" i="16"/>
  <c r="Q3658" i="16"/>
  <c r="R3658" i="16" s="1"/>
  <c r="N3658" i="16" s="1"/>
  <c r="Q3586" i="16"/>
  <c r="R3586" i="16" s="1"/>
  <c r="N3586" i="16" s="1"/>
  <c r="P3586" i="16"/>
  <c r="P3539" i="16"/>
  <c r="Q3539" i="16"/>
  <c r="R3539" i="16" s="1"/>
  <c r="N3539" i="16" s="1"/>
  <c r="Q3479" i="16"/>
  <c r="R3479" i="16" s="1"/>
  <c r="N3479" i="16" s="1"/>
  <c r="P3479" i="16"/>
  <c r="P551" i="16"/>
  <c r="Q551" i="16"/>
  <c r="R551" i="16" s="1"/>
  <c r="N551" i="16" s="1"/>
  <c r="Q741" i="16"/>
  <c r="R741" i="16" s="1"/>
  <c r="N741" i="16" s="1"/>
  <c r="P741" i="16"/>
  <c r="P390" i="16"/>
  <c r="Q390" i="16"/>
  <c r="R390" i="16" s="1"/>
  <c r="N390" i="16" s="1"/>
  <c r="P2027" i="16"/>
  <c r="Q2027" i="16"/>
  <c r="R2027" i="16" s="1"/>
  <c r="N2027" i="16" s="1"/>
  <c r="P814" i="16"/>
  <c r="Q814" i="16"/>
  <c r="R814" i="16" s="1"/>
  <c r="N814" i="16" s="1"/>
  <c r="Q884" i="16"/>
  <c r="R884" i="16" s="1"/>
  <c r="N884" i="16" s="1"/>
  <c r="P884" i="16"/>
  <c r="P2639" i="16"/>
  <c r="Q2639" i="16"/>
  <c r="R2639" i="16" s="1"/>
  <c r="N2639" i="16" s="1"/>
  <c r="Q161" i="16"/>
  <c r="R161" i="16" s="1"/>
  <c r="N161" i="16" s="1"/>
  <c r="P161" i="16"/>
  <c r="Q2834" i="16"/>
  <c r="R2834" i="16" s="1"/>
  <c r="N2834" i="16" s="1"/>
  <c r="P2834" i="16"/>
  <c r="Q96" i="16"/>
  <c r="R96" i="16" s="1"/>
  <c r="N96" i="16" s="1"/>
  <c r="P96" i="16"/>
  <c r="Q751" i="16"/>
  <c r="R751" i="16" s="1"/>
  <c r="N751" i="16" s="1"/>
  <c r="P751" i="16"/>
  <c r="Q108" i="16"/>
  <c r="R108" i="16" s="1"/>
  <c r="N108" i="16" s="1"/>
  <c r="P108" i="16"/>
  <c r="Q840" i="16"/>
  <c r="R840" i="16" s="1"/>
  <c r="N840" i="16" s="1"/>
  <c r="P840" i="16"/>
  <c r="P1514" i="16"/>
  <c r="Q1514" i="16"/>
  <c r="R1514" i="16" s="1"/>
  <c r="N1514" i="16" s="1"/>
  <c r="Q1216" i="16"/>
  <c r="R1216" i="16" s="1"/>
  <c r="N1216" i="16" s="1"/>
  <c r="P1216" i="16"/>
  <c r="Q1685" i="16"/>
  <c r="R1685" i="16" s="1"/>
  <c r="N1685" i="16" s="1"/>
  <c r="P1685" i="16"/>
  <c r="P1748" i="16"/>
  <c r="Q1748" i="16"/>
  <c r="R1748" i="16" s="1"/>
  <c r="N1748" i="16" s="1"/>
  <c r="Q1448" i="16"/>
  <c r="R1448" i="16" s="1"/>
  <c r="N1448" i="16" s="1"/>
  <c r="P1448" i="16"/>
  <c r="Q1295" i="16"/>
  <c r="R1295" i="16" s="1"/>
  <c r="N1295" i="16" s="1"/>
  <c r="P1295" i="16"/>
  <c r="P122" i="16"/>
  <c r="Q122" i="16"/>
  <c r="R122" i="16" s="1"/>
  <c r="N122" i="16" s="1"/>
  <c r="Q819" i="16"/>
  <c r="R819" i="16" s="1"/>
  <c r="N819" i="16" s="1"/>
  <c r="P819" i="16"/>
  <c r="Q461" i="16"/>
  <c r="R461" i="16" s="1"/>
  <c r="N461" i="16" s="1"/>
  <c r="P461" i="16"/>
  <c r="Q619" i="16"/>
  <c r="R619" i="16" s="1"/>
  <c r="N619" i="16" s="1"/>
  <c r="P619" i="16"/>
  <c r="Q309" i="16"/>
  <c r="R309" i="16" s="1"/>
  <c r="N309" i="16" s="1"/>
  <c r="P309" i="16"/>
  <c r="Q1005" i="16"/>
  <c r="R1005" i="16" s="1"/>
  <c r="N1005" i="16" s="1"/>
  <c r="P1005" i="16"/>
  <c r="Q708" i="16"/>
  <c r="R708" i="16" s="1"/>
  <c r="N708" i="16" s="1"/>
  <c r="P708" i="16"/>
  <c r="Q1383" i="16"/>
  <c r="R1383" i="16" s="1"/>
  <c r="N1383" i="16" s="1"/>
  <c r="P1383" i="16"/>
  <c r="P2092" i="16"/>
  <c r="Q2092" i="16"/>
  <c r="R2092" i="16" s="1"/>
  <c r="N2092" i="16" s="1"/>
  <c r="Q1553" i="16"/>
  <c r="R1553" i="16" s="1"/>
  <c r="N1553" i="16" s="1"/>
  <c r="P1553" i="16"/>
  <c r="P1616" i="16"/>
  <c r="Q1616" i="16"/>
  <c r="R1616" i="16" s="1"/>
  <c r="N1616" i="16" s="1"/>
  <c r="Q1316" i="16"/>
  <c r="R1316" i="16" s="1"/>
  <c r="N1316" i="16" s="1"/>
  <c r="P1316" i="16"/>
  <c r="Q1151" i="16"/>
  <c r="R1151" i="16" s="1"/>
  <c r="N1151" i="16" s="1"/>
  <c r="P1151" i="16"/>
  <c r="Q710" i="16"/>
  <c r="R710" i="16" s="1"/>
  <c r="N710" i="16" s="1"/>
  <c r="P710" i="16"/>
  <c r="Q364" i="16"/>
  <c r="R364" i="16" s="1"/>
  <c r="N364" i="16" s="1"/>
  <c r="P364" i="16"/>
  <c r="P270" i="16"/>
  <c r="Q270" i="16"/>
  <c r="R270" i="16" s="1"/>
  <c r="N270" i="16" s="1"/>
  <c r="Q176" i="16"/>
  <c r="R176" i="16" s="1"/>
  <c r="N176" i="16" s="1"/>
  <c r="P176" i="16"/>
  <c r="Q897" i="16"/>
  <c r="R897" i="16" s="1"/>
  <c r="N897" i="16" s="1"/>
  <c r="P897" i="16"/>
  <c r="P574" i="16"/>
  <c r="Q574" i="16"/>
  <c r="R574" i="16" s="1"/>
  <c r="N574" i="16" s="1"/>
  <c r="P1214" i="16"/>
  <c r="Q1214" i="16"/>
  <c r="R1214" i="16" s="1"/>
  <c r="N1214" i="16" s="1"/>
  <c r="Q1969" i="16"/>
  <c r="R1969" i="16" s="1"/>
  <c r="N1969" i="16" s="1"/>
  <c r="P1969" i="16"/>
  <c r="P1672" i="16"/>
  <c r="Q1672" i="16"/>
  <c r="R1672" i="16" s="1"/>
  <c r="N1672" i="16" s="1"/>
  <c r="P1158" i="16"/>
  <c r="Q1158" i="16"/>
  <c r="R1158" i="16" s="1"/>
  <c r="N1158" i="16" s="1"/>
  <c r="Q1172" i="16"/>
  <c r="R1172" i="16" s="1"/>
  <c r="N1172" i="16" s="1"/>
  <c r="P1172" i="16"/>
  <c r="P1904" i="16"/>
  <c r="Q1904" i="16"/>
  <c r="R1904" i="16" s="1"/>
  <c r="N1904" i="16" s="1"/>
  <c r="P1860" i="16"/>
  <c r="Q1860" i="16"/>
  <c r="R1860" i="16" s="1"/>
  <c r="N1860" i="16" s="1"/>
  <c r="P722" i="16"/>
  <c r="Q722" i="16"/>
  <c r="R722" i="16" s="1"/>
  <c r="N722" i="16" s="1"/>
  <c r="Q376" i="16"/>
  <c r="R376" i="16" s="1"/>
  <c r="N376" i="16" s="1"/>
  <c r="P376" i="16"/>
  <c r="Q281" i="16"/>
  <c r="R281" i="16" s="1"/>
  <c r="N281" i="16" s="1"/>
  <c r="P281" i="16"/>
  <c r="Q188" i="16"/>
  <c r="R188" i="16" s="1"/>
  <c r="N188" i="16" s="1"/>
  <c r="P188" i="16"/>
  <c r="P910" i="16"/>
  <c r="Q910" i="16"/>
  <c r="R910" i="16" s="1"/>
  <c r="N910" i="16" s="1"/>
  <c r="P586" i="16"/>
  <c r="Q586" i="16"/>
  <c r="R586" i="16" s="1"/>
  <c r="N586" i="16" s="1"/>
  <c r="Q1225" i="16"/>
  <c r="R1225" i="16" s="1"/>
  <c r="N1225" i="16" s="1"/>
  <c r="P1225" i="16"/>
  <c r="Q1981" i="16"/>
  <c r="R1981" i="16" s="1"/>
  <c r="N1981" i="16" s="1"/>
  <c r="P1981" i="16"/>
  <c r="Q1684" i="16"/>
  <c r="R1684" i="16" s="1"/>
  <c r="N1684" i="16" s="1"/>
  <c r="P1684" i="16"/>
  <c r="P1170" i="16"/>
  <c r="Q1170" i="16"/>
  <c r="R1170" i="16" s="1"/>
  <c r="N1170" i="16" s="1"/>
  <c r="Q1184" i="16"/>
  <c r="R1184" i="16" s="1"/>
  <c r="N1184" i="16" s="1"/>
  <c r="P1184" i="16"/>
  <c r="P1916" i="16"/>
  <c r="Q1916" i="16"/>
  <c r="R1916" i="16" s="1"/>
  <c r="N1916" i="16" s="1"/>
  <c r="Q1871" i="16"/>
  <c r="R1871" i="16" s="1"/>
  <c r="N1871" i="16" s="1"/>
  <c r="P1871" i="16"/>
  <c r="Q591" i="16"/>
  <c r="R591" i="16" s="1"/>
  <c r="N591" i="16" s="1"/>
  <c r="P591" i="16"/>
  <c r="P244" i="16"/>
  <c r="Q244" i="16"/>
  <c r="R244" i="16" s="1"/>
  <c r="N244" i="16" s="1"/>
  <c r="Q149" i="16"/>
  <c r="R149" i="16" s="1"/>
  <c r="N149" i="16" s="1"/>
  <c r="P149" i="16"/>
  <c r="P47" i="16"/>
  <c r="Q47" i="16"/>
  <c r="R47" i="16" s="1"/>
  <c r="N47" i="16" s="1"/>
  <c r="Q777" i="16"/>
  <c r="R777" i="16" s="1"/>
  <c r="N777" i="16" s="1"/>
  <c r="P777" i="16"/>
  <c r="Q455" i="16"/>
  <c r="R455" i="16" s="1"/>
  <c r="N455" i="16" s="1"/>
  <c r="P455" i="16"/>
  <c r="Q1093" i="16"/>
  <c r="R1093" i="16" s="1"/>
  <c r="N1093" i="16" s="1"/>
  <c r="P1093" i="16"/>
  <c r="Q1851" i="16"/>
  <c r="R1851" i="16" s="1"/>
  <c r="N1851" i="16" s="1"/>
  <c r="P1851" i="16"/>
  <c r="Q1551" i="16"/>
  <c r="R1551" i="16" s="1"/>
  <c r="N1551" i="16" s="1"/>
  <c r="P1551" i="16"/>
  <c r="P1037" i="16"/>
  <c r="Q1037" i="16"/>
  <c r="R1037" i="16" s="1"/>
  <c r="N1037" i="16" s="1"/>
  <c r="Q2083" i="16"/>
  <c r="R2083" i="16" s="1"/>
  <c r="N2083" i="16" s="1"/>
  <c r="P2083" i="16"/>
  <c r="Q1785" i="16"/>
  <c r="R1785" i="16" s="1"/>
  <c r="N1785" i="16" s="1"/>
  <c r="P1785" i="16"/>
  <c r="Q1703" i="16"/>
  <c r="R1703" i="16" s="1"/>
  <c r="N1703" i="16" s="1"/>
  <c r="P1703" i="16"/>
  <c r="P1034" i="16"/>
  <c r="Q1034" i="16"/>
  <c r="R1034" i="16" s="1"/>
  <c r="N1034" i="16" s="1"/>
  <c r="Q688" i="16"/>
  <c r="R688" i="16" s="1"/>
  <c r="N688" i="16" s="1"/>
  <c r="P688" i="16"/>
  <c r="P594" i="16"/>
  <c r="Q594" i="16"/>
  <c r="R594" i="16" s="1"/>
  <c r="N594" i="16" s="1"/>
  <c r="Q511" i="16"/>
  <c r="R511" i="16" s="1"/>
  <c r="N511" i="16" s="1"/>
  <c r="P511" i="16"/>
  <c r="P179" i="16"/>
  <c r="Q179" i="16"/>
  <c r="R179" i="16" s="1"/>
  <c r="N179" i="16" s="1"/>
  <c r="Q911" i="16"/>
  <c r="R911" i="16" s="1"/>
  <c r="N911" i="16" s="1"/>
  <c r="P911" i="16"/>
  <c r="Q1537" i="16"/>
  <c r="R1537" i="16" s="1"/>
  <c r="N1537" i="16" s="1"/>
  <c r="P1537" i="16"/>
  <c r="Q1275" i="16"/>
  <c r="R1275" i="16" s="1"/>
  <c r="N1275" i="16" s="1"/>
  <c r="P1275" i="16"/>
  <c r="Q1996" i="16"/>
  <c r="R1996" i="16" s="1"/>
  <c r="N1996" i="16" s="1"/>
  <c r="P1996" i="16"/>
  <c r="P1482" i="16"/>
  <c r="Q1482" i="16"/>
  <c r="R1482" i="16" s="1"/>
  <c r="N1482" i="16" s="1"/>
  <c r="Q1496" i="16"/>
  <c r="R1496" i="16" s="1"/>
  <c r="N1496" i="16" s="1"/>
  <c r="P1496" i="16"/>
  <c r="P1258" i="16"/>
  <c r="Q1258" i="16"/>
  <c r="R1258" i="16" s="1"/>
  <c r="N1258" i="16" s="1"/>
  <c r="P133" i="16"/>
  <c r="Q133" i="16"/>
  <c r="R133" i="16" s="1"/>
  <c r="N133" i="16" s="1"/>
  <c r="Q903" i="16"/>
  <c r="R903" i="16" s="1"/>
  <c r="N903" i="16" s="1"/>
  <c r="P903" i="16"/>
  <c r="Q556" i="16"/>
  <c r="R556" i="16" s="1"/>
  <c r="N556" i="16" s="1"/>
  <c r="P556" i="16"/>
  <c r="P462" i="16"/>
  <c r="Q462" i="16"/>
  <c r="R462" i="16" s="1"/>
  <c r="N462" i="16" s="1"/>
  <c r="Q379" i="16"/>
  <c r="R379" i="16" s="1"/>
  <c r="N379" i="16" s="1"/>
  <c r="P379" i="16"/>
  <c r="Q52" i="16"/>
  <c r="R52" i="16" s="1"/>
  <c r="N52" i="16" s="1"/>
  <c r="P52" i="16"/>
  <c r="Q779" i="16"/>
  <c r="R779" i="16" s="1"/>
  <c r="N779" i="16" s="1"/>
  <c r="P779" i="16"/>
  <c r="P1405" i="16"/>
  <c r="Q1405" i="16"/>
  <c r="R1405" i="16" s="1"/>
  <c r="N1405" i="16" s="1"/>
  <c r="Q1143" i="16"/>
  <c r="R1143" i="16" s="1"/>
  <c r="N1143" i="16" s="1"/>
  <c r="P1143" i="16"/>
  <c r="P1864" i="16"/>
  <c r="Q1864" i="16"/>
  <c r="R1864" i="16" s="1"/>
  <c r="N1864" i="16" s="1"/>
  <c r="P1350" i="16"/>
  <c r="Q1350" i="16"/>
  <c r="R1350" i="16" s="1"/>
  <c r="N1350" i="16" s="1"/>
  <c r="Q1363" i="16"/>
  <c r="R1363" i="16" s="1"/>
  <c r="N1363" i="16" s="1"/>
  <c r="P1363" i="16"/>
  <c r="P1114" i="16"/>
  <c r="Q1114" i="16"/>
  <c r="R1114" i="16" s="1"/>
  <c r="N1114" i="16" s="1"/>
  <c r="Q1152" i="16"/>
  <c r="R1152" i="16" s="1"/>
  <c r="N1152" i="16" s="1"/>
  <c r="P1152" i="16"/>
  <c r="Q1035" i="16"/>
  <c r="R1035" i="16" s="1"/>
  <c r="N1035" i="16" s="1"/>
  <c r="P1035" i="16"/>
  <c r="Q677" i="16"/>
  <c r="R677" i="16" s="1"/>
  <c r="N677" i="16" s="1"/>
  <c r="P677" i="16"/>
  <c r="Q836" i="16"/>
  <c r="R836" i="16" s="1"/>
  <c r="N836" i="16" s="1"/>
  <c r="P836" i="16"/>
  <c r="P526" i="16"/>
  <c r="Q526" i="16"/>
  <c r="R526" i="16" s="1"/>
  <c r="N526" i="16" s="1"/>
  <c r="P190" i="16"/>
  <c r="Q190" i="16"/>
  <c r="R190" i="16" s="1"/>
  <c r="N190" i="16" s="1"/>
  <c r="Q924" i="16"/>
  <c r="R924" i="16" s="1"/>
  <c r="N924" i="16" s="1"/>
  <c r="P924" i="16"/>
  <c r="Q1597" i="16"/>
  <c r="R1597" i="16" s="1"/>
  <c r="N1597" i="16" s="1"/>
  <c r="P1597" i="16"/>
  <c r="Q1300" i="16"/>
  <c r="R1300" i="16" s="1"/>
  <c r="N1300" i="16" s="1"/>
  <c r="P1300" i="16"/>
  <c r="Q1770" i="16"/>
  <c r="R1770" i="16" s="1"/>
  <c r="N1770" i="16" s="1"/>
  <c r="P1770" i="16"/>
  <c r="Q1831" i="16"/>
  <c r="R1831" i="16" s="1"/>
  <c r="N1831" i="16" s="1"/>
  <c r="P1831" i="16"/>
  <c r="P1534" i="16"/>
  <c r="Q1534" i="16"/>
  <c r="R1534" i="16" s="1"/>
  <c r="N1534" i="16" s="1"/>
  <c r="Q1391" i="16"/>
  <c r="R1391" i="16" s="1"/>
  <c r="N1391" i="16" s="1"/>
  <c r="P1391" i="16"/>
  <c r="Q350" i="16"/>
  <c r="R350" i="16" s="1"/>
  <c r="N350" i="16" s="1"/>
  <c r="P350" i="16"/>
  <c r="Q1047" i="16"/>
  <c r="R1047" i="16" s="1"/>
  <c r="N1047" i="16" s="1"/>
  <c r="P1047" i="16"/>
  <c r="Q689" i="16"/>
  <c r="R689" i="16" s="1"/>
  <c r="N689" i="16" s="1"/>
  <c r="P689" i="16"/>
  <c r="Q847" i="16"/>
  <c r="R847" i="16" s="1"/>
  <c r="N847" i="16" s="1"/>
  <c r="P847" i="16"/>
  <c r="Q538" i="16"/>
  <c r="R538" i="16" s="1"/>
  <c r="N538" i="16" s="1"/>
  <c r="P538" i="16"/>
  <c r="Q203" i="16"/>
  <c r="R203" i="16" s="1"/>
  <c r="N203" i="16" s="1"/>
  <c r="P203" i="16"/>
  <c r="Q936" i="16"/>
  <c r="R936" i="16" s="1"/>
  <c r="N936" i="16" s="1"/>
  <c r="P936" i="16"/>
  <c r="Q1610" i="16"/>
  <c r="R1610" i="16" s="1"/>
  <c r="N1610" i="16" s="1"/>
  <c r="P1610" i="16"/>
  <c r="Q1313" i="16"/>
  <c r="R1313" i="16" s="1"/>
  <c r="N1313" i="16" s="1"/>
  <c r="P1313" i="16"/>
  <c r="Q1781" i="16"/>
  <c r="R1781" i="16" s="1"/>
  <c r="N1781" i="16" s="1"/>
  <c r="P1781" i="16"/>
  <c r="P1844" i="16"/>
  <c r="Q1844" i="16"/>
  <c r="R1844" i="16" s="1"/>
  <c r="N1844" i="16" s="1"/>
  <c r="Q1545" i="16"/>
  <c r="R1545" i="16" s="1"/>
  <c r="N1545" i="16" s="1"/>
  <c r="P1545" i="16"/>
  <c r="Q1415" i="16"/>
  <c r="R1415" i="16" s="1"/>
  <c r="N1415" i="16" s="1"/>
  <c r="P1415" i="16"/>
  <c r="P218" i="16"/>
  <c r="Q218" i="16"/>
  <c r="R218" i="16" s="1"/>
  <c r="N218" i="16" s="1"/>
  <c r="Q915" i="16"/>
  <c r="R915" i="16" s="1"/>
  <c r="N915" i="16" s="1"/>
  <c r="P915" i="16"/>
  <c r="Q558" i="16"/>
  <c r="R558" i="16" s="1"/>
  <c r="N558" i="16" s="1"/>
  <c r="P558" i="16"/>
  <c r="Q715" i="16"/>
  <c r="R715" i="16" s="1"/>
  <c r="N715" i="16" s="1"/>
  <c r="P715" i="16"/>
  <c r="Q405" i="16"/>
  <c r="R405" i="16" s="1"/>
  <c r="N405" i="16" s="1"/>
  <c r="P405" i="16"/>
  <c r="P72" i="16"/>
  <c r="Q72" i="16"/>
  <c r="R72" i="16" s="1"/>
  <c r="N72" i="16" s="1"/>
  <c r="Q804" i="16"/>
  <c r="R804" i="16" s="1"/>
  <c r="N804" i="16" s="1"/>
  <c r="P804" i="16"/>
  <c r="Q1479" i="16"/>
  <c r="R1479" i="16" s="1"/>
  <c r="N1479" i="16" s="1"/>
  <c r="P1479" i="16"/>
  <c r="P1180" i="16"/>
  <c r="Q1180" i="16"/>
  <c r="R1180" i="16" s="1"/>
  <c r="N1180" i="16" s="1"/>
  <c r="P1648" i="16"/>
  <c r="Q1648" i="16"/>
  <c r="R1648" i="16" s="1"/>
  <c r="N1648" i="16" s="1"/>
  <c r="Q1711" i="16"/>
  <c r="R1711" i="16" s="1"/>
  <c r="N1711" i="16" s="1"/>
  <c r="P1711" i="16"/>
  <c r="Q1413" i="16"/>
  <c r="R1413" i="16" s="1"/>
  <c r="N1413" i="16" s="1"/>
  <c r="P1413" i="16"/>
  <c r="Q1247" i="16"/>
  <c r="R1247" i="16" s="1"/>
  <c r="N1247" i="16" s="1"/>
  <c r="P1247" i="16"/>
  <c r="Q86" i="16"/>
  <c r="R86" i="16" s="1"/>
  <c r="N86" i="16" s="1"/>
  <c r="P86" i="16"/>
  <c r="Q783" i="16"/>
  <c r="R783" i="16" s="1"/>
  <c r="N783" i="16" s="1"/>
  <c r="P783" i="16"/>
  <c r="Q425" i="16"/>
  <c r="R425" i="16" s="1"/>
  <c r="N425" i="16" s="1"/>
  <c r="P425" i="16"/>
  <c r="P582" i="16"/>
  <c r="Q582" i="16"/>
  <c r="R582" i="16" s="1"/>
  <c r="N582" i="16" s="1"/>
  <c r="P274" i="16"/>
  <c r="Q274" i="16"/>
  <c r="R274" i="16" s="1"/>
  <c r="N274" i="16" s="1"/>
  <c r="P970" i="16"/>
  <c r="Q970" i="16"/>
  <c r="R970" i="16" s="1"/>
  <c r="N970" i="16" s="1"/>
  <c r="Q672" i="16"/>
  <c r="R672" i="16" s="1"/>
  <c r="N672" i="16" s="1"/>
  <c r="P672" i="16"/>
  <c r="P1346" i="16"/>
  <c r="Q1346" i="16"/>
  <c r="R1346" i="16" s="1"/>
  <c r="N1346" i="16" s="1"/>
  <c r="P2055" i="16"/>
  <c r="Q2055" i="16"/>
  <c r="R2055" i="16" s="1"/>
  <c r="N2055" i="16" s="1"/>
  <c r="P1518" i="16"/>
  <c r="Q1518" i="16"/>
  <c r="R1518" i="16" s="1"/>
  <c r="N1518" i="16" s="1"/>
  <c r="P1579" i="16"/>
  <c r="Q1579" i="16"/>
  <c r="R1579" i="16" s="1"/>
  <c r="N1579" i="16" s="1"/>
  <c r="P1282" i="16"/>
  <c r="Q1282" i="16"/>
  <c r="R1282" i="16" s="1"/>
  <c r="N1282" i="16" s="1"/>
  <c r="Q1103" i="16"/>
  <c r="R1103" i="16" s="1"/>
  <c r="N1103" i="16" s="1"/>
  <c r="P1103" i="16"/>
  <c r="Q769" i="16"/>
  <c r="R769" i="16" s="1"/>
  <c r="N769" i="16" s="1"/>
  <c r="P769" i="16"/>
  <c r="Q506" i="16"/>
  <c r="R506" i="16" s="1"/>
  <c r="N506" i="16" s="1"/>
  <c r="P506" i="16"/>
  <c r="P150" i="16"/>
  <c r="Q150" i="16"/>
  <c r="R150" i="16" s="1"/>
  <c r="N150" i="16" s="1"/>
  <c r="Q307" i="16"/>
  <c r="R307" i="16" s="1"/>
  <c r="N307" i="16" s="1"/>
  <c r="P307" i="16"/>
  <c r="Q1017" i="16"/>
  <c r="R1017" i="16" s="1"/>
  <c r="N1017" i="16" s="1"/>
  <c r="P1017" i="16"/>
  <c r="P682" i="16"/>
  <c r="Q682" i="16"/>
  <c r="R682" i="16" s="1"/>
  <c r="N682" i="16" s="1"/>
  <c r="Q396" i="16"/>
  <c r="R396" i="16" s="1"/>
  <c r="N396" i="16" s="1"/>
  <c r="P396" i="16"/>
  <c r="P2065" i="16"/>
  <c r="Q2065" i="16"/>
  <c r="R2065" i="16" s="1"/>
  <c r="N2065" i="16" s="1"/>
  <c r="P1780" i="16"/>
  <c r="Q1780" i="16"/>
  <c r="R1780" i="16" s="1"/>
  <c r="N1780" i="16" s="1"/>
  <c r="Q1241" i="16"/>
  <c r="R1241" i="16" s="1"/>
  <c r="N1241" i="16" s="1"/>
  <c r="P1241" i="16"/>
  <c r="P1279" i="16"/>
  <c r="Q1279" i="16"/>
  <c r="R1279" i="16" s="1"/>
  <c r="N1279" i="16" s="1"/>
  <c r="Q2000" i="16"/>
  <c r="R2000" i="16" s="1"/>
  <c r="N2000" i="16" s="1"/>
  <c r="P2000" i="16"/>
  <c r="Q1799" i="16"/>
  <c r="R1799" i="16" s="1"/>
  <c r="N1799" i="16" s="1"/>
  <c r="P1799" i="16"/>
  <c r="Q1533" i="16"/>
  <c r="R1533" i="16" s="1"/>
  <c r="N1533" i="16" s="1"/>
  <c r="P1533" i="16"/>
  <c r="Q1248" i="16"/>
  <c r="R1248" i="16" s="1"/>
  <c r="N1248" i="16" s="1"/>
  <c r="P1248" i="16"/>
  <c r="Q2965" i="16"/>
  <c r="R2965" i="16" s="1"/>
  <c r="N2965" i="16" s="1"/>
  <c r="P2965" i="16"/>
  <c r="Q2930" i="16"/>
  <c r="R2930" i="16" s="1"/>
  <c r="N2930" i="16" s="1"/>
  <c r="P2930" i="16"/>
  <c r="Q2847" i="16"/>
  <c r="R2847" i="16" s="1"/>
  <c r="N2847" i="16" s="1"/>
  <c r="P2847" i="16"/>
  <c r="Q2776" i="16"/>
  <c r="R2776" i="16" s="1"/>
  <c r="N2776" i="16" s="1"/>
  <c r="P2776" i="16"/>
  <c r="P2417" i="16"/>
  <c r="Q2417" i="16"/>
  <c r="R2417" i="16" s="1"/>
  <c r="N2417" i="16" s="1"/>
  <c r="Q2381" i="16"/>
  <c r="R2381" i="16" s="1"/>
  <c r="N2381" i="16" s="1"/>
  <c r="P2381" i="16"/>
  <c r="P2659" i="16"/>
  <c r="Q2659" i="16"/>
  <c r="R2659" i="16" s="1"/>
  <c r="N2659" i="16" s="1"/>
  <c r="Q2600" i="16"/>
  <c r="R2600" i="16" s="1"/>
  <c r="N2600" i="16" s="1"/>
  <c r="P2600" i="16"/>
  <c r="P2517" i="16"/>
  <c r="Q2517" i="16"/>
  <c r="R2517" i="16" s="1"/>
  <c r="N2517" i="16" s="1"/>
  <c r="Q2434" i="16"/>
  <c r="R2434" i="16" s="1"/>
  <c r="N2434" i="16" s="1"/>
  <c r="P2434" i="16"/>
  <c r="Q2399" i="16"/>
  <c r="R2399" i="16" s="1"/>
  <c r="N2399" i="16" s="1"/>
  <c r="P2399" i="16"/>
  <c r="Q2328" i="16"/>
  <c r="R2328" i="16" s="1"/>
  <c r="N2328" i="16" s="1"/>
  <c r="P2328" i="16"/>
  <c r="Q1260" i="16"/>
  <c r="R1260" i="16" s="1"/>
  <c r="N1260" i="16" s="1"/>
  <c r="P1260" i="16"/>
  <c r="Q2977" i="16"/>
  <c r="R2977" i="16" s="1"/>
  <c r="N2977" i="16" s="1"/>
  <c r="P2977" i="16"/>
  <c r="Q2942" i="16"/>
  <c r="R2942" i="16" s="1"/>
  <c r="N2942" i="16" s="1"/>
  <c r="P2942" i="16"/>
  <c r="Q2858" i="16"/>
  <c r="R2858" i="16" s="1"/>
  <c r="N2858" i="16" s="1"/>
  <c r="P2858" i="16"/>
  <c r="Q2788" i="16"/>
  <c r="R2788" i="16" s="1"/>
  <c r="N2788" i="16" s="1"/>
  <c r="P2788" i="16"/>
  <c r="P2429" i="16"/>
  <c r="Q2429" i="16"/>
  <c r="R2429" i="16" s="1"/>
  <c r="N2429" i="16" s="1"/>
  <c r="P2394" i="16"/>
  <c r="Q2394" i="16"/>
  <c r="R2394" i="16" s="1"/>
  <c r="N2394" i="16" s="1"/>
  <c r="Q2671" i="16"/>
  <c r="R2671" i="16" s="1"/>
  <c r="N2671" i="16" s="1"/>
  <c r="P2671" i="16"/>
  <c r="Q2612" i="16"/>
  <c r="R2612" i="16" s="1"/>
  <c r="N2612" i="16" s="1"/>
  <c r="P2612" i="16"/>
  <c r="Q2528" i="16"/>
  <c r="R2528" i="16" s="1"/>
  <c r="N2528" i="16" s="1"/>
  <c r="P2528" i="16"/>
  <c r="P2446" i="16"/>
  <c r="Q2446" i="16"/>
  <c r="R2446" i="16" s="1"/>
  <c r="N2446" i="16" s="1"/>
  <c r="Q2412" i="16"/>
  <c r="R2412" i="16" s="1"/>
  <c r="N2412" i="16" s="1"/>
  <c r="P2412" i="16"/>
  <c r="Q2340" i="16"/>
  <c r="R2340" i="16" s="1"/>
  <c r="N2340" i="16" s="1"/>
  <c r="P2340" i="16"/>
  <c r="P1704" i="16"/>
  <c r="Q1704" i="16"/>
  <c r="R1704" i="16" s="1"/>
  <c r="N1704" i="16" s="1"/>
  <c r="Q3421" i="16"/>
  <c r="R3421" i="16" s="1"/>
  <c r="N3421" i="16" s="1"/>
  <c r="P3421" i="16"/>
  <c r="Q3386" i="16"/>
  <c r="R3386" i="16" s="1"/>
  <c r="N3386" i="16" s="1"/>
  <c r="P3386" i="16"/>
  <c r="Q3304" i="16"/>
  <c r="R3304" i="16" s="1"/>
  <c r="N3304" i="16" s="1"/>
  <c r="P3304" i="16"/>
  <c r="Q3232" i="16"/>
  <c r="R3232" i="16" s="1"/>
  <c r="N3232" i="16" s="1"/>
  <c r="P3232" i="16"/>
  <c r="Q2873" i="16"/>
  <c r="R2873" i="16" s="1"/>
  <c r="N2873" i="16" s="1"/>
  <c r="P2873" i="16"/>
  <c r="P2850" i="16"/>
  <c r="Q2850" i="16"/>
  <c r="R2850" i="16" s="1"/>
  <c r="N2850" i="16" s="1"/>
  <c r="P3116" i="16"/>
  <c r="Q3116" i="16"/>
  <c r="R3116" i="16" s="1"/>
  <c r="N3116" i="16" s="1"/>
  <c r="Q3055" i="16"/>
  <c r="R3055" i="16" s="1"/>
  <c r="N3055" i="16" s="1"/>
  <c r="P3055" i="16"/>
  <c r="Q2973" i="16"/>
  <c r="R2973" i="16" s="1"/>
  <c r="N2973" i="16" s="1"/>
  <c r="P2973" i="16"/>
  <c r="Q2902" i="16"/>
  <c r="R2902" i="16" s="1"/>
  <c r="N2902" i="16" s="1"/>
  <c r="P2902" i="16"/>
  <c r="Q2854" i="16"/>
  <c r="R2854" i="16" s="1"/>
  <c r="N2854" i="16" s="1"/>
  <c r="P2854" i="16"/>
  <c r="Q2796" i="16"/>
  <c r="R2796" i="16" s="1"/>
  <c r="N2796" i="16" s="1"/>
  <c r="P2796" i="16"/>
  <c r="P1716" i="16"/>
  <c r="Q1716" i="16"/>
  <c r="R1716" i="16" s="1"/>
  <c r="N1716" i="16" s="1"/>
  <c r="P3433" i="16"/>
  <c r="Q3433" i="16"/>
  <c r="R3433" i="16" s="1"/>
  <c r="N3433" i="16" s="1"/>
  <c r="Q3398" i="16"/>
  <c r="R3398" i="16" s="1"/>
  <c r="N3398" i="16" s="1"/>
  <c r="P3398" i="16"/>
  <c r="P3316" i="16"/>
  <c r="Q3316" i="16"/>
  <c r="R3316" i="16" s="1"/>
  <c r="N3316" i="16" s="1"/>
  <c r="Q3244" i="16"/>
  <c r="R3244" i="16" s="1"/>
  <c r="N3244" i="16" s="1"/>
  <c r="P3244" i="16"/>
  <c r="Q2885" i="16"/>
  <c r="R2885" i="16" s="1"/>
  <c r="N2885" i="16" s="1"/>
  <c r="P2885" i="16"/>
  <c r="Q2862" i="16"/>
  <c r="R2862" i="16" s="1"/>
  <c r="N2862" i="16" s="1"/>
  <c r="P2862" i="16"/>
  <c r="Q3127" i="16"/>
  <c r="R3127" i="16" s="1"/>
  <c r="N3127" i="16" s="1"/>
  <c r="P3127" i="16"/>
  <c r="P3068" i="16"/>
  <c r="Q3068" i="16"/>
  <c r="R3068" i="16" s="1"/>
  <c r="N3068" i="16" s="1"/>
  <c r="P2984" i="16"/>
  <c r="Q2984" i="16"/>
  <c r="R2984" i="16" s="1"/>
  <c r="N2984" i="16" s="1"/>
  <c r="Q2914" i="16"/>
  <c r="R2914" i="16" s="1"/>
  <c r="N2914" i="16" s="1"/>
  <c r="P2914" i="16"/>
  <c r="P2867" i="16"/>
  <c r="Q2867" i="16"/>
  <c r="R2867" i="16" s="1"/>
  <c r="N2867" i="16" s="1"/>
  <c r="Q2808" i="16"/>
  <c r="R2808" i="16" s="1"/>
  <c r="N2808" i="16" s="1"/>
  <c r="P2808" i="16"/>
  <c r="P2015" i="16"/>
  <c r="Q2015" i="16"/>
  <c r="R2015" i="16" s="1"/>
  <c r="N2015" i="16" s="1"/>
  <c r="Q3733" i="16"/>
  <c r="R3733" i="16" s="1"/>
  <c r="N3733" i="16" s="1"/>
  <c r="P3733" i="16"/>
  <c r="P3698" i="16"/>
  <c r="Q3698" i="16"/>
  <c r="R3698" i="16" s="1"/>
  <c r="N3698" i="16" s="1"/>
  <c r="P3615" i="16"/>
  <c r="Q3615" i="16"/>
  <c r="R3615" i="16" s="1"/>
  <c r="N3615" i="16" s="1"/>
  <c r="P3543" i="16"/>
  <c r="Q3543" i="16"/>
  <c r="R3543" i="16" s="1"/>
  <c r="N3543" i="16" s="1"/>
  <c r="Q3186" i="16"/>
  <c r="R3186" i="16" s="1"/>
  <c r="N3186" i="16" s="1"/>
  <c r="P3186" i="16"/>
  <c r="Q3161" i="16"/>
  <c r="R3161" i="16" s="1"/>
  <c r="N3161" i="16" s="1"/>
  <c r="P3161" i="16"/>
  <c r="Q3427" i="16"/>
  <c r="R3427" i="16" s="1"/>
  <c r="N3427" i="16" s="1"/>
  <c r="P3427" i="16"/>
  <c r="P3368" i="16"/>
  <c r="Q3368" i="16"/>
  <c r="R3368" i="16" s="1"/>
  <c r="N3368" i="16" s="1"/>
  <c r="Q3285" i="16"/>
  <c r="R3285" i="16" s="1"/>
  <c r="N3285" i="16" s="1"/>
  <c r="P3285" i="16"/>
  <c r="P3214" i="16"/>
  <c r="Q3214" i="16"/>
  <c r="R3214" i="16" s="1"/>
  <c r="N3214" i="16" s="1"/>
  <c r="P3168" i="16"/>
  <c r="Q3168" i="16"/>
  <c r="R3168" i="16" s="1"/>
  <c r="N3168" i="16" s="1"/>
  <c r="Q3107" i="16"/>
  <c r="R3107" i="16" s="1"/>
  <c r="N3107" i="16" s="1"/>
  <c r="P3107" i="16"/>
  <c r="Q2028" i="16"/>
  <c r="R2028" i="16" s="1"/>
  <c r="N2028" i="16" s="1"/>
  <c r="P2028" i="16"/>
  <c r="Q3745" i="16"/>
  <c r="R3745" i="16" s="1"/>
  <c r="N3745" i="16" s="1"/>
  <c r="P3745" i="16"/>
  <c r="P3710" i="16"/>
  <c r="Q3710" i="16"/>
  <c r="R3710" i="16" s="1"/>
  <c r="N3710" i="16" s="1"/>
  <c r="P3627" i="16"/>
  <c r="Q3627" i="16"/>
  <c r="R3627" i="16" s="1"/>
  <c r="N3627" i="16" s="1"/>
  <c r="Q3556" i="16"/>
  <c r="R3556" i="16" s="1"/>
  <c r="N3556" i="16" s="1"/>
  <c r="P3556" i="16"/>
  <c r="Q3197" i="16"/>
  <c r="R3197" i="16" s="1"/>
  <c r="N3197" i="16" s="1"/>
  <c r="P3197" i="16"/>
  <c r="Q3175" i="16"/>
  <c r="R3175" i="16" s="1"/>
  <c r="N3175" i="16" s="1"/>
  <c r="P3175" i="16"/>
  <c r="Q3439" i="16"/>
  <c r="R3439" i="16" s="1"/>
  <c r="N3439" i="16" s="1"/>
  <c r="P3439" i="16"/>
  <c r="P3380" i="16"/>
  <c r="Q3380" i="16"/>
  <c r="R3380" i="16" s="1"/>
  <c r="N3380" i="16" s="1"/>
  <c r="Q3297" i="16"/>
  <c r="R3297" i="16" s="1"/>
  <c r="N3297" i="16" s="1"/>
  <c r="P3297" i="16"/>
  <c r="P3226" i="16"/>
  <c r="Q3226" i="16"/>
  <c r="R3226" i="16" s="1"/>
  <c r="N3226" i="16" s="1"/>
  <c r="Q3178" i="16"/>
  <c r="R3178" i="16" s="1"/>
  <c r="N3178" i="16" s="1"/>
  <c r="P3178" i="16"/>
  <c r="P3120" i="16"/>
  <c r="Q3120" i="16"/>
  <c r="R3120" i="16" s="1"/>
  <c r="N3120" i="16" s="1"/>
  <c r="Q1176" i="16"/>
  <c r="R1176" i="16" s="1"/>
  <c r="N1176" i="16" s="1"/>
  <c r="P1176" i="16"/>
  <c r="Q2893" i="16"/>
  <c r="R2893" i="16" s="1"/>
  <c r="N2893" i="16" s="1"/>
  <c r="P2893" i="16"/>
  <c r="P2859" i="16"/>
  <c r="Q2859" i="16"/>
  <c r="R2859" i="16" s="1"/>
  <c r="N2859" i="16" s="1"/>
  <c r="Q2774" i="16"/>
  <c r="R2774" i="16" s="1"/>
  <c r="N2774" i="16" s="1"/>
  <c r="P2774" i="16"/>
  <c r="Q2704" i="16"/>
  <c r="R2704" i="16" s="1"/>
  <c r="N2704" i="16" s="1"/>
  <c r="P2704" i="16"/>
  <c r="Q2345" i="16"/>
  <c r="R2345" i="16" s="1"/>
  <c r="N2345" i="16" s="1"/>
  <c r="P2345" i="16"/>
  <c r="P2310" i="16"/>
  <c r="Q2310" i="16"/>
  <c r="R2310" i="16" s="1"/>
  <c r="N2310" i="16" s="1"/>
  <c r="P2586" i="16"/>
  <c r="Q2586" i="16"/>
  <c r="R2586" i="16" s="1"/>
  <c r="N2586" i="16" s="1"/>
  <c r="P2529" i="16"/>
  <c r="Q2529" i="16"/>
  <c r="R2529" i="16" s="1"/>
  <c r="N2529" i="16" s="1"/>
  <c r="P2433" i="16"/>
  <c r="Q2433" i="16"/>
  <c r="R2433" i="16" s="1"/>
  <c r="N2433" i="16" s="1"/>
  <c r="P2362" i="16"/>
  <c r="Q2362" i="16"/>
  <c r="R2362" i="16" s="1"/>
  <c r="N2362" i="16" s="1"/>
  <c r="Q2327" i="16"/>
  <c r="R2327" i="16" s="1"/>
  <c r="N2327" i="16" s="1"/>
  <c r="P2327" i="16"/>
  <c r="P2255" i="16"/>
  <c r="Q2255" i="16"/>
  <c r="R2255" i="16" s="1"/>
  <c r="N2255" i="16" s="1"/>
  <c r="Q1188" i="16"/>
  <c r="R1188" i="16" s="1"/>
  <c r="N1188" i="16" s="1"/>
  <c r="P1188" i="16"/>
  <c r="Q2905" i="16"/>
  <c r="R2905" i="16" s="1"/>
  <c r="N2905" i="16" s="1"/>
  <c r="P2905" i="16"/>
  <c r="Q2870" i="16"/>
  <c r="R2870" i="16" s="1"/>
  <c r="N2870" i="16" s="1"/>
  <c r="P2870" i="16"/>
  <c r="Q2787" i="16"/>
  <c r="R2787" i="16" s="1"/>
  <c r="N2787" i="16" s="1"/>
  <c r="P2787" i="16"/>
  <c r="Q2716" i="16"/>
  <c r="R2716" i="16" s="1"/>
  <c r="N2716" i="16" s="1"/>
  <c r="P2716" i="16"/>
  <c r="P2357" i="16"/>
  <c r="Q2357" i="16"/>
  <c r="R2357" i="16" s="1"/>
  <c r="N2357" i="16" s="1"/>
  <c r="P2322" i="16"/>
  <c r="Q2322" i="16"/>
  <c r="R2322" i="16" s="1"/>
  <c r="N2322" i="16" s="1"/>
  <c r="Q2598" i="16"/>
  <c r="R2598" i="16" s="1"/>
  <c r="N2598" i="16" s="1"/>
  <c r="P2598" i="16"/>
  <c r="P2539" i="16"/>
  <c r="Q2539" i="16"/>
  <c r="R2539" i="16" s="1"/>
  <c r="N2539" i="16" s="1"/>
  <c r="P2457" i="16"/>
  <c r="Q2457" i="16"/>
  <c r="R2457" i="16" s="1"/>
  <c r="N2457" i="16" s="1"/>
  <c r="P2374" i="16"/>
  <c r="Q2374" i="16"/>
  <c r="R2374" i="16" s="1"/>
  <c r="N2374" i="16" s="1"/>
  <c r="Q2339" i="16"/>
  <c r="R2339" i="16" s="1"/>
  <c r="N2339" i="16" s="1"/>
  <c r="P2339" i="16"/>
  <c r="P2267" i="16"/>
  <c r="Q2267" i="16"/>
  <c r="R2267" i="16" s="1"/>
  <c r="N2267" i="16" s="1"/>
  <c r="Q1344" i="16"/>
  <c r="R1344" i="16" s="1"/>
  <c r="N1344" i="16" s="1"/>
  <c r="P1344" i="16"/>
  <c r="Q3061" i="16"/>
  <c r="R3061" i="16" s="1"/>
  <c r="N3061" i="16" s="1"/>
  <c r="P3061" i="16"/>
  <c r="Q3026" i="16"/>
  <c r="R3026" i="16" s="1"/>
  <c r="N3026" i="16" s="1"/>
  <c r="P3026" i="16"/>
  <c r="Q2943" i="16"/>
  <c r="R2943" i="16" s="1"/>
  <c r="N2943" i="16" s="1"/>
  <c r="P2943" i="16"/>
  <c r="Q2872" i="16"/>
  <c r="R2872" i="16" s="1"/>
  <c r="N2872" i="16" s="1"/>
  <c r="P2872" i="16"/>
  <c r="P2513" i="16"/>
  <c r="Q2513" i="16"/>
  <c r="R2513" i="16" s="1"/>
  <c r="N2513" i="16" s="1"/>
  <c r="Q2490" i="16"/>
  <c r="R2490" i="16" s="1"/>
  <c r="N2490" i="16" s="1"/>
  <c r="P2490" i="16"/>
  <c r="Q2755" i="16"/>
  <c r="R2755" i="16" s="1"/>
  <c r="N2755" i="16" s="1"/>
  <c r="P2755" i="16"/>
  <c r="Q2696" i="16"/>
  <c r="R2696" i="16" s="1"/>
  <c r="N2696" i="16" s="1"/>
  <c r="P2696" i="16"/>
  <c r="P2613" i="16"/>
  <c r="Q2613" i="16"/>
  <c r="R2613" i="16" s="1"/>
  <c r="N2613" i="16" s="1"/>
  <c r="Q2530" i="16"/>
  <c r="R2530" i="16" s="1"/>
  <c r="N2530" i="16" s="1"/>
  <c r="P2530" i="16"/>
  <c r="P2495" i="16"/>
  <c r="Q2495" i="16"/>
  <c r="R2495" i="16" s="1"/>
  <c r="N2495" i="16" s="1"/>
  <c r="Q2424" i="16"/>
  <c r="R2424" i="16" s="1"/>
  <c r="N2424" i="16" s="1"/>
  <c r="P2424" i="16"/>
  <c r="Q2088" i="16"/>
  <c r="R2088" i="16" s="1"/>
  <c r="N2088" i="16" s="1"/>
  <c r="P2088" i="16"/>
  <c r="P2785" i="16"/>
  <c r="Q2785" i="16"/>
  <c r="R2785" i="16" s="1"/>
  <c r="N2785" i="16" s="1"/>
  <c r="Q2726" i="16"/>
  <c r="R2726" i="16" s="1"/>
  <c r="N2726" i="16" s="1"/>
  <c r="P2726" i="16"/>
  <c r="P2667" i="16"/>
  <c r="Q2667" i="16"/>
  <c r="R2667" i="16" s="1"/>
  <c r="N2667" i="16" s="1"/>
  <c r="P2597" i="16"/>
  <c r="Q2597" i="16"/>
  <c r="R2597" i="16" s="1"/>
  <c r="N2597" i="16" s="1"/>
  <c r="Q2238" i="16"/>
  <c r="R2238" i="16" s="1"/>
  <c r="N2238" i="16" s="1"/>
  <c r="P2238" i="16"/>
  <c r="Q2202" i="16"/>
  <c r="R2202" i="16" s="1"/>
  <c r="N2202" i="16" s="1"/>
  <c r="P2202" i="16"/>
  <c r="P2479" i="16"/>
  <c r="Q2479" i="16"/>
  <c r="R2479" i="16" s="1"/>
  <c r="N2479" i="16" s="1"/>
  <c r="Q2420" i="16"/>
  <c r="R2420" i="16" s="1"/>
  <c r="N2420" i="16" s="1"/>
  <c r="P2420" i="16"/>
  <c r="Q2325" i="16"/>
  <c r="R2325" i="16" s="1"/>
  <c r="N2325" i="16" s="1"/>
  <c r="P2325" i="16"/>
  <c r="Q2254" i="16"/>
  <c r="R2254" i="16" s="1"/>
  <c r="N2254" i="16" s="1"/>
  <c r="P2254" i="16"/>
  <c r="Q2220" i="16"/>
  <c r="R2220" i="16" s="1"/>
  <c r="N2220" i="16" s="1"/>
  <c r="P2220" i="16"/>
  <c r="Q2149" i="16"/>
  <c r="R2149" i="16" s="1"/>
  <c r="N2149" i="16" s="1"/>
  <c r="P2149" i="16"/>
  <c r="P3821" i="16"/>
  <c r="Q3821" i="16"/>
  <c r="R3821" i="16" s="1"/>
  <c r="N3821" i="16" s="1"/>
  <c r="Q2941" i="16"/>
  <c r="R2941" i="16" s="1"/>
  <c r="N2941" i="16" s="1"/>
  <c r="P2941" i="16"/>
  <c r="Q2906" i="16"/>
  <c r="R2906" i="16" s="1"/>
  <c r="N2906" i="16" s="1"/>
  <c r="P2906" i="16"/>
  <c r="Q2823" i="16"/>
  <c r="R2823" i="16" s="1"/>
  <c r="N2823" i="16" s="1"/>
  <c r="P2823" i="16"/>
  <c r="Q2752" i="16"/>
  <c r="R2752" i="16" s="1"/>
  <c r="N2752" i="16" s="1"/>
  <c r="P2752" i="16"/>
  <c r="Q2393" i="16"/>
  <c r="R2393" i="16" s="1"/>
  <c r="N2393" i="16" s="1"/>
  <c r="P2393" i="16"/>
  <c r="Q2359" i="16"/>
  <c r="R2359" i="16" s="1"/>
  <c r="N2359" i="16" s="1"/>
  <c r="P2359" i="16"/>
  <c r="Q2635" i="16"/>
  <c r="R2635" i="16" s="1"/>
  <c r="N2635" i="16" s="1"/>
  <c r="P2635" i="16"/>
  <c r="Q2576" i="16"/>
  <c r="R2576" i="16" s="1"/>
  <c r="N2576" i="16" s="1"/>
  <c r="P2576" i="16"/>
  <c r="P2494" i="16"/>
  <c r="Q2494" i="16"/>
  <c r="R2494" i="16" s="1"/>
  <c r="N2494" i="16" s="1"/>
  <c r="P2410" i="16"/>
  <c r="Q2410" i="16"/>
  <c r="R2410" i="16" s="1"/>
  <c r="N2410" i="16" s="1"/>
  <c r="Q2375" i="16"/>
  <c r="R2375" i="16" s="1"/>
  <c r="N2375" i="16" s="1"/>
  <c r="P2375" i="16"/>
  <c r="Q2304" i="16"/>
  <c r="R2304" i="16" s="1"/>
  <c r="N2304" i="16" s="1"/>
  <c r="P2304" i="16"/>
  <c r="Q1823" i="16"/>
  <c r="R1823" i="16" s="1"/>
  <c r="N1823" i="16" s="1"/>
  <c r="P1823" i="16"/>
  <c r="P2521" i="16"/>
  <c r="Q2521" i="16"/>
  <c r="R2521" i="16" s="1"/>
  <c r="N2521" i="16" s="1"/>
  <c r="Q2462" i="16"/>
  <c r="R2462" i="16" s="1"/>
  <c r="N2462" i="16" s="1"/>
  <c r="P2462" i="16"/>
  <c r="Q2402" i="16"/>
  <c r="R2402" i="16" s="1"/>
  <c r="N2402" i="16" s="1"/>
  <c r="P2402" i="16"/>
  <c r="Q2320" i="16"/>
  <c r="R2320" i="16" s="1"/>
  <c r="N2320" i="16" s="1"/>
  <c r="P2320" i="16"/>
  <c r="Q1974" i="16"/>
  <c r="R1974" i="16" s="1"/>
  <c r="N1974" i="16" s="1"/>
  <c r="P1974" i="16"/>
  <c r="Q1939" i="16"/>
  <c r="R1939" i="16" s="1"/>
  <c r="N1939" i="16" s="1"/>
  <c r="P1939" i="16"/>
  <c r="Q2216" i="16"/>
  <c r="R2216" i="16" s="1"/>
  <c r="N2216" i="16" s="1"/>
  <c r="P2216" i="16"/>
  <c r="P2155" i="16"/>
  <c r="Q2155" i="16"/>
  <c r="R2155" i="16" s="1"/>
  <c r="N2155" i="16" s="1"/>
  <c r="Q3774" i="16"/>
  <c r="R3774" i="16" s="1"/>
  <c r="N3774" i="16" s="1"/>
  <c r="P3774" i="16"/>
  <c r="Q3800" i="16"/>
  <c r="R3800" i="16" s="1"/>
  <c r="N3800" i="16" s="1"/>
  <c r="P3800" i="16"/>
  <c r="Q3729" i="16"/>
  <c r="R3729" i="16" s="1"/>
  <c r="N3729" i="16" s="1"/>
  <c r="P3729" i="16"/>
  <c r="Q3683" i="16"/>
  <c r="R3683" i="16" s="1"/>
  <c r="N3683" i="16" s="1"/>
  <c r="P3683" i="16"/>
  <c r="P3623" i="16"/>
  <c r="Q3623" i="16"/>
  <c r="R3623" i="16" s="1"/>
  <c r="N3623" i="16" s="1"/>
  <c r="P598" i="16"/>
  <c r="Q598" i="16"/>
  <c r="R598" i="16" s="1"/>
  <c r="N598" i="16" s="1"/>
  <c r="Q1946" i="16"/>
  <c r="R1946" i="16" s="1"/>
  <c r="N1946" i="16" s="1"/>
  <c r="P1946" i="16"/>
  <c r="Q419" i="16"/>
  <c r="R419" i="16" s="1"/>
  <c r="N419" i="16" s="1"/>
  <c r="P419" i="16"/>
  <c r="Q295" i="16"/>
  <c r="R295" i="16" s="1"/>
  <c r="N295" i="16" s="1"/>
  <c r="P295" i="16"/>
  <c r="Q2025" i="16"/>
  <c r="R2025" i="16" s="1"/>
  <c r="N2025" i="16" s="1"/>
  <c r="P2025" i="16"/>
  <c r="Q320" i="16"/>
  <c r="R320" i="16" s="1"/>
  <c r="N320" i="16" s="1"/>
  <c r="P320" i="16"/>
  <c r="P53" i="16"/>
  <c r="Q53" i="16"/>
  <c r="R53" i="16" s="1"/>
  <c r="N53" i="16" s="1"/>
  <c r="P2697" i="16"/>
  <c r="Q2697" i="16"/>
  <c r="R2697" i="16" s="1"/>
  <c r="N2697" i="16" s="1"/>
  <c r="Q917" i="16"/>
  <c r="R917" i="16" s="1"/>
  <c r="N917" i="16" s="1"/>
  <c r="P917" i="16"/>
  <c r="P1872" i="16"/>
  <c r="Q1872" i="16"/>
  <c r="R1872" i="16" s="1"/>
  <c r="N1872" i="16" s="1"/>
  <c r="Q2442" i="16"/>
  <c r="R2442" i="16" s="1"/>
  <c r="N2442" i="16" s="1"/>
  <c r="P2442" i="16"/>
  <c r="Q541" i="16"/>
  <c r="R541" i="16" s="1"/>
  <c r="N541" i="16" s="1"/>
  <c r="P541" i="16"/>
  <c r="Q227" i="16"/>
  <c r="R227" i="16" s="1"/>
  <c r="N227" i="16" s="1"/>
  <c r="P227" i="16"/>
  <c r="Q780" i="16"/>
  <c r="R780" i="16" s="1"/>
  <c r="N780" i="16" s="1"/>
  <c r="P780" i="16"/>
  <c r="Q493" i="16"/>
  <c r="R493" i="16" s="1"/>
  <c r="N493" i="16" s="1"/>
  <c r="P493" i="16"/>
  <c r="Q196" i="16"/>
  <c r="R196" i="16" s="1"/>
  <c r="N196" i="16" s="1"/>
  <c r="P196" i="16"/>
  <c r="Q584" i="16"/>
  <c r="R584" i="16" s="1"/>
  <c r="N584" i="16" s="1"/>
  <c r="P584" i="16"/>
  <c r="Q984" i="16"/>
  <c r="R984" i="16" s="1"/>
  <c r="N984" i="16" s="1"/>
  <c r="P984" i="16"/>
  <c r="Q1360" i="16"/>
  <c r="R1360" i="16" s="1"/>
  <c r="N1360" i="16" s="1"/>
  <c r="P1360" i="16"/>
  <c r="Q1891" i="16"/>
  <c r="R1891" i="16" s="1"/>
  <c r="N1891" i="16" s="1"/>
  <c r="P1891" i="16"/>
  <c r="Q1594" i="16"/>
  <c r="R1594" i="16" s="1"/>
  <c r="N1594" i="16" s="1"/>
  <c r="P1594" i="16"/>
  <c r="Q1463" i="16"/>
  <c r="R1463" i="16" s="1"/>
  <c r="N1463" i="16" s="1"/>
  <c r="P1463" i="16"/>
  <c r="P266" i="16"/>
  <c r="Q266" i="16"/>
  <c r="R266" i="16" s="1"/>
  <c r="N266" i="16" s="1"/>
  <c r="Q963" i="16"/>
  <c r="R963" i="16" s="1"/>
  <c r="N963" i="16" s="1"/>
  <c r="P963" i="16"/>
  <c r="Q605" i="16"/>
  <c r="R605" i="16" s="1"/>
  <c r="N605" i="16" s="1"/>
  <c r="P605" i="16"/>
  <c r="Q763" i="16"/>
  <c r="R763" i="16" s="1"/>
  <c r="N763" i="16" s="1"/>
  <c r="P763" i="16"/>
  <c r="Q453" i="16"/>
  <c r="R453" i="16" s="1"/>
  <c r="N453" i="16" s="1"/>
  <c r="P453" i="16"/>
  <c r="Q120" i="16"/>
  <c r="R120" i="16" s="1"/>
  <c r="N120" i="16" s="1"/>
  <c r="P120" i="16"/>
  <c r="Q851" i="16"/>
  <c r="R851" i="16" s="1"/>
  <c r="N851" i="16" s="1"/>
  <c r="P851" i="16"/>
  <c r="Q1527" i="16"/>
  <c r="R1527" i="16" s="1"/>
  <c r="N1527" i="16" s="1"/>
  <c r="P1527" i="16"/>
  <c r="Q1228" i="16"/>
  <c r="R1228" i="16" s="1"/>
  <c r="N1228" i="16" s="1"/>
  <c r="P1228" i="16"/>
  <c r="P1696" i="16"/>
  <c r="Q1696" i="16"/>
  <c r="R1696" i="16" s="1"/>
  <c r="N1696" i="16" s="1"/>
  <c r="Q1759" i="16"/>
  <c r="R1759" i="16" s="1"/>
  <c r="N1759" i="16" s="1"/>
  <c r="P1759" i="16"/>
  <c r="Q1461" i="16"/>
  <c r="R1461" i="16" s="1"/>
  <c r="N1461" i="16" s="1"/>
  <c r="P1461" i="16"/>
  <c r="Q1307" i="16"/>
  <c r="R1307" i="16" s="1"/>
  <c r="N1307" i="16" s="1"/>
  <c r="P1307" i="16"/>
  <c r="P853" i="16"/>
  <c r="Q853" i="16"/>
  <c r="R853" i="16" s="1"/>
  <c r="N853" i="16" s="1"/>
  <c r="Q508" i="16"/>
  <c r="R508" i="16" s="1"/>
  <c r="N508" i="16" s="1"/>
  <c r="P508" i="16"/>
  <c r="P414" i="16"/>
  <c r="Q414" i="16"/>
  <c r="R414" i="16" s="1"/>
  <c r="N414" i="16" s="1"/>
  <c r="Q332" i="16"/>
  <c r="R332" i="16" s="1"/>
  <c r="N332" i="16" s="1"/>
  <c r="P332" i="16"/>
  <c r="P1042" i="16"/>
  <c r="Q1042" i="16"/>
  <c r="R1042" i="16" s="1"/>
  <c r="N1042" i="16" s="1"/>
  <c r="Q731" i="16"/>
  <c r="R731" i="16" s="1"/>
  <c r="N731" i="16" s="1"/>
  <c r="P731" i="16"/>
  <c r="P1358" i="16"/>
  <c r="Q1358" i="16"/>
  <c r="R1358" i="16" s="1"/>
  <c r="N1358" i="16" s="1"/>
  <c r="P1094" i="16"/>
  <c r="Q1094" i="16"/>
  <c r="R1094" i="16" s="1"/>
  <c r="N1094" i="16" s="1"/>
  <c r="P1816" i="16"/>
  <c r="Q1816" i="16"/>
  <c r="R1816" i="16" s="1"/>
  <c r="N1816" i="16" s="1"/>
  <c r="Q1303" i="16"/>
  <c r="R1303" i="16" s="1"/>
  <c r="N1303" i="16" s="1"/>
  <c r="P1303" i="16"/>
  <c r="Q1317" i="16"/>
  <c r="R1317" i="16" s="1"/>
  <c r="N1317" i="16" s="1"/>
  <c r="P1317" i="16"/>
  <c r="Q2049" i="16"/>
  <c r="R2049" i="16" s="1"/>
  <c r="N2049" i="16" s="1"/>
  <c r="P2049" i="16"/>
  <c r="Q2064" i="16"/>
  <c r="R2064" i="16" s="1"/>
  <c r="N2064" i="16" s="1"/>
  <c r="P2064" i="16"/>
  <c r="P866" i="16"/>
  <c r="Q866" i="16"/>
  <c r="R866" i="16" s="1"/>
  <c r="N866" i="16" s="1"/>
  <c r="Q520" i="16"/>
  <c r="R520" i="16" s="1"/>
  <c r="N520" i="16" s="1"/>
  <c r="P520" i="16"/>
  <c r="P426" i="16"/>
  <c r="Q426" i="16"/>
  <c r="R426" i="16" s="1"/>
  <c r="N426" i="16" s="1"/>
  <c r="Q344" i="16"/>
  <c r="R344" i="16" s="1"/>
  <c r="N344" i="16" s="1"/>
  <c r="P344" i="16"/>
  <c r="P1054" i="16"/>
  <c r="Q1054" i="16"/>
  <c r="R1054" i="16" s="1"/>
  <c r="N1054" i="16" s="1"/>
  <c r="Q743" i="16"/>
  <c r="R743" i="16" s="1"/>
  <c r="N743" i="16" s="1"/>
  <c r="P743" i="16"/>
  <c r="Q1369" i="16"/>
  <c r="R1369" i="16" s="1"/>
  <c r="N1369" i="16" s="1"/>
  <c r="P1369" i="16"/>
  <c r="Q1107" i="16"/>
  <c r="R1107" i="16" s="1"/>
  <c r="N1107" i="16" s="1"/>
  <c r="P1107" i="16"/>
  <c r="Q1828" i="16"/>
  <c r="R1828" i="16" s="1"/>
  <c r="N1828" i="16" s="1"/>
  <c r="P1828" i="16"/>
  <c r="P1314" i="16"/>
  <c r="Q1314" i="16"/>
  <c r="R1314" i="16" s="1"/>
  <c r="N1314" i="16" s="1"/>
  <c r="Q1328" i="16"/>
  <c r="R1328" i="16" s="1"/>
  <c r="N1328" i="16" s="1"/>
  <c r="P1328" i="16"/>
  <c r="Q2061" i="16"/>
  <c r="R2061" i="16" s="1"/>
  <c r="N2061" i="16" s="1"/>
  <c r="P2061" i="16"/>
  <c r="Q2076" i="16"/>
  <c r="R2076" i="16" s="1"/>
  <c r="N2076" i="16" s="1"/>
  <c r="P2076" i="16"/>
  <c r="P734" i="16"/>
  <c r="Q734" i="16"/>
  <c r="R734" i="16" s="1"/>
  <c r="N734" i="16" s="1"/>
  <c r="P388" i="16"/>
  <c r="Q388" i="16"/>
  <c r="R388" i="16" s="1"/>
  <c r="N388" i="16" s="1"/>
  <c r="P294" i="16"/>
  <c r="Q294" i="16"/>
  <c r="R294" i="16" s="1"/>
  <c r="N294" i="16" s="1"/>
  <c r="Q200" i="16"/>
  <c r="R200" i="16" s="1"/>
  <c r="N200" i="16" s="1"/>
  <c r="P200" i="16"/>
  <c r="Q920" i="16"/>
  <c r="R920" i="16" s="1"/>
  <c r="N920" i="16" s="1"/>
  <c r="P920" i="16"/>
  <c r="Q611" i="16"/>
  <c r="R611" i="16" s="1"/>
  <c r="N611" i="16" s="1"/>
  <c r="P611" i="16"/>
  <c r="Q1237" i="16"/>
  <c r="R1237" i="16" s="1"/>
  <c r="N1237" i="16" s="1"/>
  <c r="P1237" i="16"/>
  <c r="P1995" i="16"/>
  <c r="Q1995" i="16"/>
  <c r="R1995" i="16" s="1"/>
  <c r="N1995" i="16" s="1"/>
  <c r="Q1697" i="16"/>
  <c r="R1697" i="16" s="1"/>
  <c r="N1697" i="16" s="1"/>
  <c r="P1697" i="16"/>
  <c r="P1181" i="16"/>
  <c r="Q1181" i="16"/>
  <c r="R1181" i="16" s="1"/>
  <c r="N1181" i="16" s="1"/>
  <c r="Q1196" i="16"/>
  <c r="R1196" i="16" s="1"/>
  <c r="N1196" i="16" s="1"/>
  <c r="P1196" i="16"/>
  <c r="Q1929" i="16"/>
  <c r="R1929" i="16" s="1"/>
  <c r="N1929" i="16" s="1"/>
  <c r="P1929" i="16"/>
  <c r="Q1883" i="16"/>
  <c r="R1883" i="16" s="1"/>
  <c r="N1883" i="16" s="1"/>
  <c r="P1883" i="16"/>
  <c r="Q135" i="16"/>
  <c r="R135" i="16" s="1"/>
  <c r="N135" i="16" s="1"/>
  <c r="P135" i="16"/>
  <c r="Q832" i="16"/>
  <c r="R832" i="16" s="1"/>
  <c r="N832" i="16" s="1"/>
  <c r="P832" i="16"/>
  <c r="P738" i="16"/>
  <c r="Q738" i="16"/>
  <c r="R738" i="16" s="1"/>
  <c r="N738" i="16" s="1"/>
  <c r="Q656" i="16"/>
  <c r="R656" i="16" s="1"/>
  <c r="N656" i="16" s="1"/>
  <c r="P656" i="16"/>
  <c r="Q321" i="16"/>
  <c r="R321" i="16" s="1"/>
  <c r="N321" i="16" s="1"/>
  <c r="P321" i="16"/>
  <c r="Q1056" i="16"/>
  <c r="R1056" i="16" s="1"/>
  <c r="N1056" i="16" s="1"/>
  <c r="P1056" i="16"/>
  <c r="Q1681" i="16"/>
  <c r="R1681" i="16" s="1"/>
  <c r="N1681" i="16" s="1"/>
  <c r="P1681" i="16"/>
  <c r="Q1419" i="16"/>
  <c r="R1419" i="16" s="1"/>
  <c r="N1419" i="16" s="1"/>
  <c r="P1419" i="16"/>
  <c r="Q881" i="16"/>
  <c r="R881" i="16" s="1"/>
  <c r="N881" i="16" s="1"/>
  <c r="P881" i="16"/>
  <c r="Q1625" i="16"/>
  <c r="R1625" i="16" s="1"/>
  <c r="N1625" i="16" s="1"/>
  <c r="P1625" i="16"/>
  <c r="Q1641" i="16"/>
  <c r="R1641" i="16" s="1"/>
  <c r="N1641" i="16" s="1"/>
  <c r="P1641" i="16"/>
  <c r="P1414" i="16"/>
  <c r="Q1414" i="16"/>
  <c r="R1414" i="16" s="1"/>
  <c r="N1414" i="16" s="1"/>
  <c r="P278" i="16"/>
  <c r="Q278" i="16"/>
  <c r="R278" i="16" s="1"/>
  <c r="N278" i="16" s="1"/>
  <c r="P1046" i="16"/>
  <c r="Q1046" i="16"/>
  <c r="R1046" i="16" s="1"/>
  <c r="N1046" i="16" s="1"/>
  <c r="Q701" i="16"/>
  <c r="R701" i="16" s="1"/>
  <c r="N701" i="16" s="1"/>
  <c r="P701" i="16"/>
  <c r="P607" i="16"/>
  <c r="Q607" i="16"/>
  <c r="R607" i="16" s="1"/>
  <c r="N607" i="16" s="1"/>
  <c r="Q523" i="16"/>
  <c r="R523" i="16" s="1"/>
  <c r="N523" i="16" s="1"/>
  <c r="P523" i="16"/>
  <c r="Q191" i="16"/>
  <c r="R191" i="16" s="1"/>
  <c r="N191" i="16" s="1"/>
  <c r="P191" i="16"/>
  <c r="Q923" i="16"/>
  <c r="R923" i="16" s="1"/>
  <c r="N923" i="16" s="1"/>
  <c r="P923" i="16"/>
  <c r="Q1550" i="16"/>
  <c r="R1550" i="16" s="1"/>
  <c r="N1550" i="16" s="1"/>
  <c r="P1550" i="16"/>
  <c r="Q1287" i="16"/>
  <c r="R1287" i="16" s="1"/>
  <c r="N1287" i="16" s="1"/>
  <c r="P1287" i="16"/>
  <c r="P2007" i="16"/>
  <c r="Q2007" i="16"/>
  <c r="R2007" i="16" s="1"/>
  <c r="N2007" i="16" s="1"/>
  <c r="Q1495" i="16"/>
  <c r="R1495" i="16" s="1"/>
  <c r="N1495" i="16" s="1"/>
  <c r="P1495" i="16"/>
  <c r="Q1508" i="16"/>
  <c r="R1508" i="16" s="1"/>
  <c r="N1508" i="16" s="1"/>
  <c r="P1508" i="16"/>
  <c r="Q1271" i="16"/>
  <c r="R1271" i="16" s="1"/>
  <c r="N1271" i="16" s="1"/>
  <c r="P1271" i="16"/>
  <c r="Q483" i="16"/>
  <c r="R483" i="16" s="1"/>
  <c r="N483" i="16" s="1"/>
  <c r="P483" i="16"/>
  <c r="P137" i="16"/>
  <c r="Q137" i="16"/>
  <c r="R137" i="16" s="1"/>
  <c r="N137" i="16" s="1"/>
  <c r="P822" i="16"/>
  <c r="Q822" i="16"/>
  <c r="R822" i="16" s="1"/>
  <c r="N822" i="16" s="1"/>
  <c r="Q979" i="16"/>
  <c r="R979" i="16" s="1"/>
  <c r="N979" i="16" s="1"/>
  <c r="P979" i="16"/>
  <c r="Q669" i="16"/>
  <c r="R669" i="16" s="1"/>
  <c r="N669" i="16" s="1"/>
  <c r="P669" i="16"/>
  <c r="Q347" i="16"/>
  <c r="R347" i="16" s="1"/>
  <c r="N347" i="16" s="1"/>
  <c r="P347" i="16"/>
  <c r="Q1068" i="16"/>
  <c r="R1068" i="16" s="1"/>
  <c r="N1068" i="16" s="1"/>
  <c r="P1068" i="16"/>
  <c r="Q1741" i="16"/>
  <c r="R1741" i="16" s="1"/>
  <c r="N1741" i="16" s="1"/>
  <c r="P1741" i="16"/>
  <c r="Q1445" i="16"/>
  <c r="R1445" i="16" s="1"/>
  <c r="N1445" i="16" s="1"/>
  <c r="P1445" i="16"/>
  <c r="P930" i="16"/>
  <c r="Q930" i="16"/>
  <c r="R930" i="16" s="1"/>
  <c r="N930" i="16" s="1"/>
  <c r="P1975" i="16"/>
  <c r="Q1975" i="16"/>
  <c r="R1975" i="16" s="1"/>
  <c r="N1975" i="16" s="1"/>
  <c r="Q1678" i="16"/>
  <c r="R1678" i="16" s="1"/>
  <c r="N1678" i="16" s="1"/>
  <c r="P1678" i="16"/>
  <c r="Q1571" i="16"/>
  <c r="R1571" i="16" s="1"/>
  <c r="N1571" i="16" s="1"/>
  <c r="P1571" i="16"/>
  <c r="Q495" i="16"/>
  <c r="R495" i="16" s="1"/>
  <c r="N495" i="16" s="1"/>
  <c r="P495" i="16"/>
  <c r="Q147" i="16"/>
  <c r="R147" i="16" s="1"/>
  <c r="N147" i="16" s="1"/>
  <c r="P147" i="16"/>
  <c r="P55" i="16"/>
  <c r="Q55" i="16"/>
  <c r="R55" i="16" s="1"/>
  <c r="N55" i="16" s="1"/>
  <c r="Q992" i="16"/>
  <c r="R992" i="16" s="1"/>
  <c r="N992" i="16" s="1"/>
  <c r="P992" i="16"/>
  <c r="Q681" i="16"/>
  <c r="R681" i="16" s="1"/>
  <c r="N681" i="16" s="1"/>
  <c r="P681" i="16"/>
  <c r="Q359" i="16"/>
  <c r="R359" i="16" s="1"/>
  <c r="N359" i="16" s="1"/>
  <c r="P359" i="16"/>
  <c r="Q1080" i="16"/>
  <c r="R1080" i="16" s="1"/>
  <c r="N1080" i="16" s="1"/>
  <c r="P1080" i="16"/>
  <c r="Q1753" i="16"/>
  <c r="R1753" i="16" s="1"/>
  <c r="N1753" i="16" s="1"/>
  <c r="P1753" i="16"/>
  <c r="Q1456" i="16"/>
  <c r="R1456" i="16" s="1"/>
  <c r="N1456" i="16" s="1"/>
  <c r="P1456" i="16"/>
  <c r="P942" i="16"/>
  <c r="Q942" i="16"/>
  <c r="R942" i="16" s="1"/>
  <c r="N942" i="16" s="1"/>
  <c r="P1987" i="16"/>
  <c r="Q1987" i="16"/>
  <c r="R1987" i="16" s="1"/>
  <c r="N1987" i="16" s="1"/>
  <c r="Q1689" i="16"/>
  <c r="R1689" i="16" s="1"/>
  <c r="N1689" i="16" s="1"/>
  <c r="P1689" i="16"/>
  <c r="P1584" i="16"/>
  <c r="Q1584" i="16"/>
  <c r="R1584" i="16" s="1"/>
  <c r="N1584" i="16" s="1"/>
  <c r="P362" i="16"/>
  <c r="Q362" i="16"/>
  <c r="R362" i="16" s="1"/>
  <c r="N362" i="16" s="1"/>
  <c r="Q1059" i="16"/>
  <c r="R1059" i="16" s="1"/>
  <c r="N1059" i="16" s="1"/>
  <c r="P1059" i="16"/>
  <c r="Q700" i="16"/>
  <c r="R700" i="16" s="1"/>
  <c r="N700" i="16" s="1"/>
  <c r="P700" i="16"/>
  <c r="P858" i="16"/>
  <c r="Q858" i="16"/>
  <c r="R858" i="16" s="1"/>
  <c r="N858" i="16" s="1"/>
  <c r="P550" i="16"/>
  <c r="Q550" i="16"/>
  <c r="R550" i="16" s="1"/>
  <c r="N550" i="16" s="1"/>
  <c r="Q215" i="16"/>
  <c r="R215" i="16" s="1"/>
  <c r="N215" i="16" s="1"/>
  <c r="P215" i="16"/>
  <c r="Q948" i="16"/>
  <c r="R948" i="16" s="1"/>
  <c r="N948" i="16" s="1"/>
  <c r="P948" i="16"/>
  <c r="Q1622" i="16"/>
  <c r="R1622" i="16" s="1"/>
  <c r="N1622" i="16" s="1"/>
  <c r="P1622" i="16"/>
  <c r="P1324" i="16"/>
  <c r="Q1324" i="16"/>
  <c r="R1324" i="16" s="1"/>
  <c r="N1324" i="16" s="1"/>
  <c r="Q1793" i="16"/>
  <c r="R1793" i="16" s="1"/>
  <c r="N1793" i="16" s="1"/>
  <c r="P1793" i="16"/>
  <c r="P1856" i="16"/>
  <c r="Q1856" i="16"/>
  <c r="R1856" i="16" s="1"/>
  <c r="N1856" i="16" s="1"/>
  <c r="Q1557" i="16"/>
  <c r="R1557" i="16" s="1"/>
  <c r="N1557" i="16" s="1"/>
  <c r="P1557" i="16"/>
  <c r="Q1427" i="16"/>
  <c r="R1427" i="16" s="1"/>
  <c r="N1427" i="16" s="1"/>
  <c r="P1427" i="16"/>
  <c r="Q230" i="16"/>
  <c r="R230" i="16" s="1"/>
  <c r="N230" i="16" s="1"/>
  <c r="P230" i="16"/>
  <c r="Q927" i="16"/>
  <c r="R927" i="16" s="1"/>
  <c r="N927" i="16" s="1"/>
  <c r="P927" i="16"/>
  <c r="Q569" i="16"/>
  <c r="R569" i="16" s="1"/>
  <c r="N569" i="16" s="1"/>
  <c r="P569" i="16"/>
  <c r="Q727" i="16"/>
  <c r="R727" i="16" s="1"/>
  <c r="N727" i="16" s="1"/>
  <c r="P727" i="16"/>
  <c r="Q417" i="16"/>
  <c r="R417" i="16" s="1"/>
  <c r="N417" i="16" s="1"/>
  <c r="P417" i="16"/>
  <c r="Q84" i="16"/>
  <c r="R84" i="16" s="1"/>
  <c r="N84" i="16" s="1"/>
  <c r="P84" i="16"/>
  <c r="Q816" i="16"/>
  <c r="R816" i="16" s="1"/>
  <c r="N816" i="16" s="1"/>
  <c r="P816" i="16"/>
  <c r="P1490" i="16"/>
  <c r="Q1490" i="16"/>
  <c r="R1490" i="16" s="1"/>
  <c r="N1490" i="16" s="1"/>
  <c r="Q1192" i="16"/>
  <c r="R1192" i="16" s="1"/>
  <c r="N1192" i="16" s="1"/>
  <c r="P1192" i="16"/>
  <c r="P1660" i="16"/>
  <c r="Q1660" i="16"/>
  <c r="R1660" i="16" s="1"/>
  <c r="N1660" i="16" s="1"/>
  <c r="P1723" i="16"/>
  <c r="Q1723" i="16"/>
  <c r="R1723" i="16" s="1"/>
  <c r="N1723" i="16" s="1"/>
  <c r="Q1425" i="16"/>
  <c r="R1425" i="16" s="1"/>
  <c r="N1425" i="16" s="1"/>
  <c r="P1425" i="16"/>
  <c r="P1270" i="16"/>
  <c r="Q1270" i="16"/>
  <c r="R1270" i="16" s="1"/>
  <c r="N1270" i="16" s="1"/>
  <c r="Q913" i="16"/>
  <c r="R913" i="16" s="1"/>
  <c r="N913" i="16" s="1"/>
  <c r="P913" i="16"/>
  <c r="P652" i="16"/>
  <c r="Q652" i="16"/>
  <c r="R652" i="16" s="1"/>
  <c r="N652" i="16" s="1"/>
  <c r="Q293" i="16"/>
  <c r="R293" i="16" s="1"/>
  <c r="N293" i="16" s="1"/>
  <c r="P293" i="16"/>
  <c r="Q451" i="16"/>
  <c r="R451" i="16" s="1"/>
  <c r="N451" i="16" s="1"/>
  <c r="P451" i="16"/>
  <c r="P142" i="16"/>
  <c r="Q142" i="16"/>
  <c r="R142" i="16" s="1"/>
  <c r="N142" i="16" s="1"/>
  <c r="Q837" i="16"/>
  <c r="R837" i="16" s="1"/>
  <c r="N837" i="16" s="1"/>
  <c r="P837" i="16"/>
  <c r="Q539" i="16"/>
  <c r="R539" i="16" s="1"/>
  <c r="N539" i="16" s="1"/>
  <c r="P539" i="16"/>
  <c r="P1213" i="16"/>
  <c r="Q1213" i="16"/>
  <c r="R1213" i="16" s="1"/>
  <c r="N1213" i="16" s="1"/>
  <c r="P1924" i="16"/>
  <c r="Q1924" i="16"/>
  <c r="R1924" i="16" s="1"/>
  <c r="N1924" i="16" s="1"/>
  <c r="Q1385" i="16"/>
  <c r="R1385" i="16" s="1"/>
  <c r="N1385" i="16" s="1"/>
  <c r="P1385" i="16"/>
  <c r="Q1435" i="16"/>
  <c r="R1435" i="16" s="1"/>
  <c r="N1435" i="16" s="1"/>
  <c r="P1435" i="16"/>
  <c r="Q1149" i="16"/>
  <c r="R1149" i="16" s="1"/>
  <c r="N1149" i="16" s="1"/>
  <c r="P1149" i="16"/>
  <c r="Q1966" i="16"/>
  <c r="R1966" i="16" s="1"/>
  <c r="N1966" i="16" s="1"/>
  <c r="P1966" i="16"/>
  <c r="Q1677" i="16"/>
  <c r="R1677" i="16" s="1"/>
  <c r="N1677" i="16" s="1"/>
  <c r="P1677" i="16"/>
  <c r="Q1392" i="16"/>
  <c r="R1392" i="16" s="1"/>
  <c r="N1392" i="16" s="1"/>
  <c r="P1392" i="16"/>
  <c r="Q3109" i="16"/>
  <c r="R3109" i="16" s="1"/>
  <c r="N3109" i="16" s="1"/>
  <c r="P3109" i="16"/>
  <c r="Q3074" i="16"/>
  <c r="R3074" i="16" s="1"/>
  <c r="N3074" i="16" s="1"/>
  <c r="P3074" i="16"/>
  <c r="P2992" i="16"/>
  <c r="Q2992" i="16"/>
  <c r="R2992" i="16" s="1"/>
  <c r="N2992" i="16" s="1"/>
  <c r="Q2919" i="16"/>
  <c r="R2919" i="16" s="1"/>
  <c r="N2919" i="16" s="1"/>
  <c r="P2919" i="16"/>
  <c r="Q2560" i="16"/>
  <c r="R2560" i="16" s="1"/>
  <c r="N2560" i="16" s="1"/>
  <c r="P2560" i="16"/>
  <c r="Q2538" i="16"/>
  <c r="R2538" i="16" s="1"/>
  <c r="N2538" i="16" s="1"/>
  <c r="P2538" i="16"/>
  <c r="P2803" i="16"/>
  <c r="Q2803" i="16"/>
  <c r="R2803" i="16" s="1"/>
  <c r="N2803" i="16" s="1"/>
  <c r="Q2743" i="16"/>
  <c r="R2743" i="16" s="1"/>
  <c r="N2743" i="16" s="1"/>
  <c r="P2743" i="16"/>
  <c r="P2661" i="16"/>
  <c r="Q2661" i="16"/>
  <c r="R2661" i="16" s="1"/>
  <c r="N2661" i="16" s="1"/>
  <c r="Q2578" i="16"/>
  <c r="R2578" i="16" s="1"/>
  <c r="N2578" i="16" s="1"/>
  <c r="P2578" i="16"/>
  <c r="P2543" i="16"/>
  <c r="Q2543" i="16"/>
  <c r="R2543" i="16" s="1"/>
  <c r="N2543" i="16" s="1"/>
  <c r="Q2472" i="16"/>
  <c r="R2472" i="16" s="1"/>
  <c r="N2472" i="16" s="1"/>
  <c r="P2472" i="16"/>
  <c r="Q1404" i="16"/>
  <c r="R1404" i="16" s="1"/>
  <c r="N1404" i="16" s="1"/>
  <c r="P1404" i="16"/>
  <c r="Q3121" i="16"/>
  <c r="R3121" i="16" s="1"/>
  <c r="N3121" i="16" s="1"/>
  <c r="P3121" i="16"/>
  <c r="Q3086" i="16"/>
  <c r="R3086" i="16" s="1"/>
  <c r="N3086" i="16" s="1"/>
  <c r="P3086" i="16"/>
  <c r="Q3002" i="16"/>
  <c r="R3002" i="16" s="1"/>
  <c r="N3002" i="16" s="1"/>
  <c r="P3002" i="16"/>
  <c r="P2932" i="16"/>
  <c r="Q2932" i="16"/>
  <c r="R2932" i="16" s="1"/>
  <c r="N2932" i="16" s="1"/>
  <c r="P2573" i="16"/>
  <c r="Q2573" i="16"/>
  <c r="R2573" i="16" s="1"/>
  <c r="N2573" i="16" s="1"/>
  <c r="Q2550" i="16"/>
  <c r="R2550" i="16" s="1"/>
  <c r="N2550" i="16" s="1"/>
  <c r="P2550" i="16"/>
  <c r="Q2815" i="16"/>
  <c r="R2815" i="16" s="1"/>
  <c r="N2815" i="16" s="1"/>
  <c r="P2815" i="16"/>
  <c r="Q2756" i="16"/>
  <c r="R2756" i="16" s="1"/>
  <c r="N2756" i="16" s="1"/>
  <c r="P2756" i="16"/>
  <c r="P2673" i="16"/>
  <c r="Q2673" i="16"/>
  <c r="R2673" i="16" s="1"/>
  <c r="N2673" i="16" s="1"/>
  <c r="Q2590" i="16"/>
  <c r="R2590" i="16" s="1"/>
  <c r="N2590" i="16" s="1"/>
  <c r="P2590" i="16"/>
  <c r="P2555" i="16"/>
  <c r="Q2555" i="16"/>
  <c r="R2555" i="16" s="1"/>
  <c r="N2555" i="16" s="1"/>
  <c r="Q2484" i="16"/>
  <c r="R2484" i="16" s="1"/>
  <c r="N2484" i="16" s="1"/>
  <c r="P2484" i="16"/>
  <c r="P1848" i="16"/>
  <c r="Q1848" i="16"/>
  <c r="R1848" i="16" s="1"/>
  <c r="N1848" i="16" s="1"/>
  <c r="Q3565" i="16"/>
  <c r="R3565" i="16" s="1"/>
  <c r="N3565" i="16" s="1"/>
  <c r="P3565" i="16"/>
  <c r="Q3530" i="16"/>
  <c r="R3530" i="16" s="1"/>
  <c r="N3530" i="16" s="1"/>
  <c r="P3530" i="16"/>
  <c r="Q3447" i="16"/>
  <c r="R3447" i="16" s="1"/>
  <c r="N3447" i="16" s="1"/>
  <c r="P3447" i="16"/>
  <c r="P3376" i="16"/>
  <c r="Q3376" i="16"/>
  <c r="R3376" i="16" s="1"/>
  <c r="N3376" i="16" s="1"/>
  <c r="Q3017" i="16"/>
  <c r="R3017" i="16" s="1"/>
  <c r="N3017" i="16" s="1"/>
  <c r="P3017" i="16"/>
  <c r="Q2994" i="16"/>
  <c r="R2994" i="16" s="1"/>
  <c r="N2994" i="16" s="1"/>
  <c r="P2994" i="16"/>
  <c r="Q3259" i="16"/>
  <c r="R3259" i="16" s="1"/>
  <c r="N3259" i="16" s="1"/>
  <c r="P3259" i="16"/>
  <c r="Q3200" i="16"/>
  <c r="R3200" i="16" s="1"/>
  <c r="N3200" i="16" s="1"/>
  <c r="P3200" i="16"/>
  <c r="P3117" i="16"/>
  <c r="Q3117" i="16"/>
  <c r="R3117" i="16" s="1"/>
  <c r="N3117" i="16" s="1"/>
  <c r="Q3046" i="16"/>
  <c r="R3046" i="16" s="1"/>
  <c r="N3046" i="16" s="1"/>
  <c r="P3046" i="16"/>
  <c r="P3000" i="16"/>
  <c r="Q3000" i="16"/>
  <c r="R3000" i="16" s="1"/>
  <c r="N3000" i="16" s="1"/>
  <c r="P2940" i="16"/>
  <c r="Q2940" i="16"/>
  <c r="R2940" i="16" s="1"/>
  <c r="N2940" i="16" s="1"/>
  <c r="Q1859" i="16"/>
  <c r="R1859" i="16" s="1"/>
  <c r="N1859" i="16" s="1"/>
  <c r="P1859" i="16"/>
  <c r="P3577" i="16"/>
  <c r="Q3577" i="16"/>
  <c r="R3577" i="16" s="1"/>
  <c r="N3577" i="16" s="1"/>
  <c r="Q3542" i="16"/>
  <c r="R3542" i="16" s="1"/>
  <c r="N3542" i="16" s="1"/>
  <c r="P3542" i="16"/>
  <c r="P3459" i="16"/>
  <c r="Q3459" i="16"/>
  <c r="R3459" i="16" s="1"/>
  <c r="N3459" i="16" s="1"/>
  <c r="Q3389" i="16"/>
  <c r="R3389" i="16" s="1"/>
  <c r="N3389" i="16" s="1"/>
  <c r="P3389" i="16"/>
  <c r="Q3029" i="16"/>
  <c r="R3029" i="16" s="1"/>
  <c r="N3029" i="16" s="1"/>
  <c r="P3029" i="16"/>
  <c r="Q3006" i="16"/>
  <c r="R3006" i="16" s="1"/>
  <c r="N3006" i="16" s="1"/>
  <c r="P3006" i="16"/>
  <c r="Q3271" i="16"/>
  <c r="R3271" i="16" s="1"/>
  <c r="N3271" i="16" s="1"/>
  <c r="P3271" i="16"/>
  <c r="Q3212" i="16"/>
  <c r="R3212" i="16" s="1"/>
  <c r="N3212" i="16" s="1"/>
  <c r="P3212" i="16"/>
  <c r="P3128" i="16"/>
  <c r="Q3128" i="16"/>
  <c r="R3128" i="16" s="1"/>
  <c r="N3128" i="16" s="1"/>
  <c r="Q3058" i="16"/>
  <c r="R3058" i="16" s="1"/>
  <c r="N3058" i="16" s="1"/>
  <c r="P3058" i="16"/>
  <c r="P3012" i="16"/>
  <c r="Q3012" i="16"/>
  <c r="R3012" i="16" s="1"/>
  <c r="N3012" i="16" s="1"/>
  <c r="Q2951" i="16"/>
  <c r="R2951" i="16" s="1"/>
  <c r="N2951" i="16" s="1"/>
  <c r="P2951" i="16"/>
  <c r="P2137" i="16"/>
  <c r="Q2137" i="16"/>
  <c r="R2137" i="16" s="1"/>
  <c r="N2137" i="16" s="1"/>
  <c r="Q3750" i="16"/>
  <c r="R3750" i="16" s="1"/>
  <c r="N3750" i="16" s="1"/>
  <c r="P3750" i="16"/>
  <c r="P3843" i="16"/>
  <c r="Q3843" i="16"/>
  <c r="R3843" i="16" s="1"/>
  <c r="N3843" i="16" s="1"/>
  <c r="Q3771" i="16"/>
  <c r="R3771" i="16" s="1"/>
  <c r="N3771" i="16" s="1"/>
  <c r="P3771" i="16"/>
  <c r="Q3689" i="16"/>
  <c r="R3689" i="16" s="1"/>
  <c r="N3689" i="16" s="1"/>
  <c r="P3689" i="16"/>
  <c r="Q3329" i="16"/>
  <c r="R3329" i="16" s="1"/>
  <c r="N3329" i="16" s="1"/>
  <c r="P3329" i="16"/>
  <c r="P3317" i="16"/>
  <c r="Q3317" i="16"/>
  <c r="R3317" i="16" s="1"/>
  <c r="N3317" i="16" s="1"/>
  <c r="Q3570" i="16"/>
  <c r="R3570" i="16" s="1"/>
  <c r="N3570" i="16" s="1"/>
  <c r="P3570" i="16"/>
  <c r="P3511" i="16"/>
  <c r="Q3511" i="16"/>
  <c r="R3511" i="16" s="1"/>
  <c r="N3511" i="16" s="1"/>
  <c r="Q3429" i="16"/>
  <c r="R3429" i="16" s="1"/>
  <c r="N3429" i="16" s="1"/>
  <c r="P3429" i="16"/>
  <c r="Q3358" i="16"/>
  <c r="R3358" i="16" s="1"/>
  <c r="N3358" i="16" s="1"/>
  <c r="P3358" i="16"/>
  <c r="Q3311" i="16"/>
  <c r="R3311" i="16" s="1"/>
  <c r="N3311" i="16" s="1"/>
  <c r="P3311" i="16"/>
  <c r="Q3252" i="16"/>
  <c r="R3252" i="16" s="1"/>
  <c r="N3252" i="16" s="1"/>
  <c r="P3252" i="16"/>
  <c r="Q2148" i="16"/>
  <c r="R2148" i="16" s="1"/>
  <c r="N2148" i="16" s="1"/>
  <c r="P2148" i="16"/>
  <c r="P3619" i="16"/>
  <c r="Q3619" i="16"/>
  <c r="R3619" i="16" s="1"/>
  <c r="N3619" i="16" s="1"/>
  <c r="Q3521" i="16"/>
  <c r="R3521" i="16" s="1"/>
  <c r="N3521" i="16" s="1"/>
  <c r="P3521" i="16"/>
  <c r="Q3783" i="16"/>
  <c r="R3783" i="16" s="1"/>
  <c r="N3783" i="16" s="1"/>
  <c r="P3783" i="16"/>
  <c r="Q3700" i="16"/>
  <c r="R3700" i="16" s="1"/>
  <c r="N3700" i="16" s="1"/>
  <c r="P3700" i="16"/>
  <c r="Q3341" i="16"/>
  <c r="R3341" i="16" s="1"/>
  <c r="N3341" i="16" s="1"/>
  <c r="P3341" i="16"/>
  <c r="P3331" i="16"/>
  <c r="Q3331" i="16"/>
  <c r="R3331" i="16" s="1"/>
  <c r="N3331" i="16" s="1"/>
  <c r="P3583" i="16"/>
  <c r="Q3583" i="16"/>
  <c r="R3583" i="16" s="1"/>
  <c r="N3583" i="16" s="1"/>
  <c r="Q3536" i="16"/>
  <c r="R3536" i="16" s="1"/>
  <c r="N3536" i="16" s="1"/>
  <c r="P3536" i="16"/>
  <c r="Q3441" i="16"/>
  <c r="R3441" i="16" s="1"/>
  <c r="N3441" i="16" s="1"/>
  <c r="P3441" i="16"/>
  <c r="Q3370" i="16"/>
  <c r="R3370" i="16" s="1"/>
  <c r="N3370" i="16" s="1"/>
  <c r="P3370" i="16"/>
  <c r="Q3323" i="16"/>
  <c r="R3323" i="16" s="1"/>
  <c r="N3323" i="16" s="1"/>
  <c r="P3323" i="16"/>
  <c r="Q3265" i="16"/>
  <c r="R3265" i="16" s="1"/>
  <c r="N3265" i="16" s="1"/>
  <c r="P3265" i="16"/>
  <c r="Q1321" i="16"/>
  <c r="R1321" i="16" s="1"/>
  <c r="N1321" i="16" s="1"/>
  <c r="P1321" i="16"/>
  <c r="Q3037" i="16"/>
  <c r="R3037" i="16" s="1"/>
  <c r="N3037" i="16" s="1"/>
  <c r="P3037" i="16"/>
  <c r="Q3003" i="16"/>
  <c r="R3003" i="16" s="1"/>
  <c r="N3003" i="16" s="1"/>
  <c r="P3003" i="16"/>
  <c r="P2920" i="16"/>
  <c r="Q2920" i="16"/>
  <c r="R2920" i="16" s="1"/>
  <c r="N2920" i="16" s="1"/>
  <c r="Q2848" i="16"/>
  <c r="R2848" i="16" s="1"/>
  <c r="N2848" i="16" s="1"/>
  <c r="P2848" i="16"/>
  <c r="P2489" i="16"/>
  <c r="Q2489" i="16"/>
  <c r="R2489" i="16" s="1"/>
  <c r="N2489" i="16" s="1"/>
  <c r="Q2466" i="16"/>
  <c r="R2466" i="16" s="1"/>
  <c r="N2466" i="16" s="1"/>
  <c r="P2466" i="16"/>
  <c r="P2731" i="16"/>
  <c r="Q2731" i="16"/>
  <c r="R2731" i="16" s="1"/>
  <c r="N2731" i="16" s="1"/>
  <c r="Q2672" i="16"/>
  <c r="R2672" i="16" s="1"/>
  <c r="N2672" i="16" s="1"/>
  <c r="P2672" i="16"/>
  <c r="P2589" i="16"/>
  <c r="Q2589" i="16"/>
  <c r="R2589" i="16" s="1"/>
  <c r="N2589" i="16" s="1"/>
  <c r="Q2506" i="16"/>
  <c r="R2506" i="16" s="1"/>
  <c r="N2506" i="16" s="1"/>
  <c r="P2506" i="16"/>
  <c r="P2471" i="16"/>
  <c r="Q2471" i="16"/>
  <c r="R2471" i="16" s="1"/>
  <c r="N2471" i="16" s="1"/>
  <c r="Q2401" i="16"/>
  <c r="R2401" i="16" s="1"/>
  <c r="N2401" i="16" s="1"/>
  <c r="P2401" i="16"/>
  <c r="Q1332" i="16"/>
  <c r="R1332" i="16" s="1"/>
  <c r="N1332" i="16" s="1"/>
  <c r="P1332" i="16"/>
  <c r="Q3050" i="16"/>
  <c r="R3050" i="16" s="1"/>
  <c r="N3050" i="16" s="1"/>
  <c r="P3050" i="16"/>
  <c r="Q3015" i="16"/>
  <c r="R3015" i="16" s="1"/>
  <c r="N3015" i="16" s="1"/>
  <c r="P3015" i="16"/>
  <c r="Q2931" i="16"/>
  <c r="R2931" i="16" s="1"/>
  <c r="N2931" i="16" s="1"/>
  <c r="P2931" i="16"/>
  <c r="Q2860" i="16"/>
  <c r="R2860" i="16" s="1"/>
  <c r="N2860" i="16" s="1"/>
  <c r="P2860" i="16"/>
  <c r="Q2500" i="16"/>
  <c r="R2500" i="16" s="1"/>
  <c r="N2500" i="16" s="1"/>
  <c r="P2500" i="16"/>
  <c r="Q2478" i="16"/>
  <c r="R2478" i="16" s="1"/>
  <c r="N2478" i="16" s="1"/>
  <c r="P2478" i="16"/>
  <c r="Q2744" i="16"/>
  <c r="R2744" i="16" s="1"/>
  <c r="N2744" i="16" s="1"/>
  <c r="P2744" i="16"/>
  <c r="Q2684" i="16"/>
  <c r="R2684" i="16" s="1"/>
  <c r="N2684" i="16" s="1"/>
  <c r="P2684" i="16"/>
  <c r="P2601" i="16"/>
  <c r="Q2601" i="16"/>
  <c r="R2601" i="16" s="1"/>
  <c r="N2601" i="16" s="1"/>
  <c r="Q2518" i="16"/>
  <c r="R2518" i="16" s="1"/>
  <c r="N2518" i="16" s="1"/>
  <c r="P2518" i="16"/>
  <c r="P2483" i="16"/>
  <c r="Q2483" i="16"/>
  <c r="R2483" i="16" s="1"/>
  <c r="N2483" i="16" s="1"/>
  <c r="P2411" i="16"/>
  <c r="Q2411" i="16"/>
  <c r="R2411" i="16" s="1"/>
  <c r="N2411" i="16" s="1"/>
  <c r="Q1488" i="16"/>
  <c r="R1488" i="16" s="1"/>
  <c r="N1488" i="16" s="1"/>
  <c r="P1488" i="16"/>
  <c r="Q3205" i="16"/>
  <c r="R3205" i="16" s="1"/>
  <c r="N3205" i="16" s="1"/>
  <c r="P3205" i="16"/>
  <c r="Q3171" i="16"/>
  <c r="R3171" i="16" s="1"/>
  <c r="N3171" i="16" s="1"/>
  <c r="P3171" i="16"/>
  <c r="P3088" i="16"/>
  <c r="Q3088" i="16"/>
  <c r="R3088" i="16" s="1"/>
  <c r="N3088" i="16" s="1"/>
  <c r="P3016" i="16"/>
  <c r="Q3016" i="16"/>
  <c r="R3016" i="16" s="1"/>
  <c r="N3016" i="16" s="1"/>
  <c r="P2657" i="16"/>
  <c r="Q2657" i="16"/>
  <c r="R2657" i="16" s="1"/>
  <c r="N2657" i="16" s="1"/>
  <c r="P2633" i="16"/>
  <c r="Q2633" i="16"/>
  <c r="R2633" i="16" s="1"/>
  <c r="N2633" i="16" s="1"/>
  <c r="Q2899" i="16"/>
  <c r="R2899" i="16" s="1"/>
  <c r="N2899" i="16" s="1"/>
  <c r="P2899" i="16"/>
  <c r="Q2840" i="16"/>
  <c r="R2840" i="16" s="1"/>
  <c r="N2840" i="16" s="1"/>
  <c r="P2840" i="16"/>
  <c r="Q2757" i="16"/>
  <c r="R2757" i="16" s="1"/>
  <c r="N2757" i="16" s="1"/>
  <c r="P2757" i="16"/>
  <c r="Q2674" i="16"/>
  <c r="R2674" i="16" s="1"/>
  <c r="N2674" i="16" s="1"/>
  <c r="P2674" i="16"/>
  <c r="P2640" i="16"/>
  <c r="Q2640" i="16"/>
  <c r="R2640" i="16" s="1"/>
  <c r="N2640" i="16" s="1"/>
  <c r="Q2568" i="16"/>
  <c r="R2568" i="16" s="1"/>
  <c r="N2568" i="16" s="1"/>
  <c r="P2568" i="16"/>
  <c r="Q1212" i="16"/>
  <c r="R1212" i="16" s="1"/>
  <c r="N1212" i="16" s="1"/>
  <c r="P1212" i="16"/>
  <c r="Q2929" i="16"/>
  <c r="R2929" i="16" s="1"/>
  <c r="N2929" i="16" s="1"/>
  <c r="P2929" i="16"/>
  <c r="Q2894" i="16"/>
  <c r="R2894" i="16" s="1"/>
  <c r="N2894" i="16" s="1"/>
  <c r="P2894" i="16"/>
  <c r="P2810" i="16"/>
  <c r="Q2810" i="16"/>
  <c r="R2810" i="16" s="1"/>
  <c r="N2810" i="16" s="1"/>
  <c r="Q2740" i="16"/>
  <c r="R2740" i="16" s="1"/>
  <c r="N2740" i="16" s="1"/>
  <c r="P2740" i="16"/>
  <c r="P2382" i="16"/>
  <c r="Q2382" i="16"/>
  <c r="R2382" i="16" s="1"/>
  <c r="N2382" i="16" s="1"/>
  <c r="P2346" i="16"/>
  <c r="Q2346" i="16"/>
  <c r="R2346" i="16" s="1"/>
  <c r="N2346" i="16" s="1"/>
  <c r="Q2623" i="16"/>
  <c r="R2623" i="16" s="1"/>
  <c r="N2623" i="16" s="1"/>
  <c r="P2623" i="16"/>
  <c r="Q2564" i="16"/>
  <c r="R2564" i="16" s="1"/>
  <c r="N2564" i="16" s="1"/>
  <c r="P2564" i="16"/>
  <c r="P2481" i="16"/>
  <c r="Q2481" i="16"/>
  <c r="R2481" i="16" s="1"/>
  <c r="N2481" i="16" s="1"/>
  <c r="P2398" i="16"/>
  <c r="Q2398" i="16"/>
  <c r="R2398" i="16" s="1"/>
  <c r="N2398" i="16" s="1"/>
  <c r="Q2363" i="16"/>
  <c r="R2363" i="16" s="1"/>
  <c r="N2363" i="16" s="1"/>
  <c r="P2363" i="16"/>
  <c r="Q2292" i="16"/>
  <c r="R2292" i="16" s="1"/>
  <c r="N2292" i="16" s="1"/>
  <c r="P2292" i="16"/>
  <c r="Q1368" i="16"/>
  <c r="R1368" i="16" s="1"/>
  <c r="N1368" i="16" s="1"/>
  <c r="P1368" i="16"/>
  <c r="Q3085" i="16"/>
  <c r="R3085" i="16" s="1"/>
  <c r="N3085" i="16" s="1"/>
  <c r="P3085" i="16"/>
  <c r="Q3049" i="16"/>
  <c r="R3049" i="16" s="1"/>
  <c r="N3049" i="16" s="1"/>
  <c r="P3049" i="16"/>
  <c r="Q2967" i="16"/>
  <c r="R2967" i="16" s="1"/>
  <c r="N2967" i="16" s="1"/>
  <c r="P2967" i="16"/>
  <c r="Q2895" i="16"/>
  <c r="R2895" i="16" s="1"/>
  <c r="N2895" i="16" s="1"/>
  <c r="P2895" i="16"/>
  <c r="P2537" i="16"/>
  <c r="Q2537" i="16"/>
  <c r="R2537" i="16" s="1"/>
  <c r="N2537" i="16" s="1"/>
  <c r="Q2514" i="16"/>
  <c r="R2514" i="16" s="1"/>
  <c r="N2514" i="16" s="1"/>
  <c r="P2514" i="16"/>
  <c r="Q2778" i="16"/>
  <c r="R2778" i="16" s="1"/>
  <c r="N2778" i="16" s="1"/>
  <c r="P2778" i="16"/>
  <c r="Q2720" i="16"/>
  <c r="R2720" i="16" s="1"/>
  <c r="N2720" i="16" s="1"/>
  <c r="P2720" i="16"/>
  <c r="Q2637" i="16"/>
  <c r="R2637" i="16" s="1"/>
  <c r="N2637" i="16" s="1"/>
  <c r="P2637" i="16"/>
  <c r="P2554" i="16"/>
  <c r="Q2554" i="16"/>
  <c r="R2554" i="16" s="1"/>
  <c r="N2554" i="16" s="1"/>
  <c r="P2519" i="16"/>
  <c r="Q2519" i="16"/>
  <c r="R2519" i="16" s="1"/>
  <c r="N2519" i="16" s="1"/>
  <c r="Q2448" i="16"/>
  <c r="R2448" i="16" s="1"/>
  <c r="N2448" i="16" s="1"/>
  <c r="P2448" i="16"/>
  <c r="P1967" i="16"/>
  <c r="Q1967" i="16"/>
  <c r="R1967" i="16" s="1"/>
  <c r="N1967" i="16" s="1"/>
  <c r="P2665" i="16"/>
  <c r="Q2665" i="16"/>
  <c r="R2665" i="16" s="1"/>
  <c r="N2665" i="16" s="1"/>
  <c r="Q2606" i="16"/>
  <c r="R2606" i="16" s="1"/>
  <c r="N2606" i="16" s="1"/>
  <c r="P2606" i="16"/>
  <c r="P2547" i="16"/>
  <c r="Q2547" i="16"/>
  <c r="R2547" i="16" s="1"/>
  <c r="N2547" i="16" s="1"/>
  <c r="P2475" i="16"/>
  <c r="Q2475" i="16"/>
  <c r="R2475" i="16" s="1"/>
  <c r="N2475" i="16" s="1"/>
  <c r="Q2117" i="16"/>
  <c r="R2117" i="16" s="1"/>
  <c r="N2117" i="16" s="1"/>
  <c r="P2117" i="16"/>
  <c r="Q2081" i="16"/>
  <c r="R2081" i="16" s="1"/>
  <c r="N2081" i="16" s="1"/>
  <c r="P2081" i="16"/>
  <c r="P2358" i="16"/>
  <c r="Q2358" i="16"/>
  <c r="R2358" i="16" s="1"/>
  <c r="N2358" i="16" s="1"/>
  <c r="Q2300" i="16"/>
  <c r="R2300" i="16" s="1"/>
  <c r="N2300" i="16" s="1"/>
  <c r="P2300" i="16"/>
  <c r="Q2205" i="16"/>
  <c r="R2205" i="16" s="1"/>
  <c r="N2205" i="16" s="1"/>
  <c r="P2205" i="16"/>
  <c r="Q2133" i="16"/>
  <c r="R2133" i="16" s="1"/>
  <c r="N2133" i="16" s="1"/>
  <c r="P2133" i="16"/>
  <c r="Q3786" i="16"/>
  <c r="R3786" i="16" s="1"/>
  <c r="N3786" i="16" s="1"/>
  <c r="P3786" i="16"/>
  <c r="P3827" i="16"/>
  <c r="Q3827" i="16"/>
  <c r="R3827" i="16" s="1"/>
  <c r="N3827" i="16" s="1"/>
  <c r="P3768" i="16"/>
  <c r="Q3768" i="16"/>
  <c r="R3768" i="16" s="1"/>
  <c r="N3768" i="16" s="1"/>
  <c r="Q951" i="16"/>
  <c r="R951" i="16" s="1"/>
  <c r="N951" i="16" s="1"/>
  <c r="P951" i="16"/>
  <c r="Q1810" i="16"/>
  <c r="R1810" i="16" s="1"/>
  <c r="N1810" i="16" s="1"/>
  <c r="P1810" i="16"/>
  <c r="Q661" i="16"/>
  <c r="R661" i="16" s="1"/>
  <c r="N661" i="16" s="1"/>
  <c r="P661" i="16"/>
  <c r="Q2090" i="16"/>
  <c r="R2090" i="16" s="1"/>
  <c r="N2090" i="16" s="1"/>
  <c r="P2090" i="16"/>
  <c r="Q563" i="16"/>
  <c r="R563" i="16" s="1"/>
  <c r="N563" i="16" s="1"/>
  <c r="P563" i="16"/>
  <c r="Q433" i="16"/>
  <c r="R433" i="16" s="1"/>
  <c r="N433" i="16" s="1"/>
  <c r="P433" i="16"/>
  <c r="Q1922" i="16"/>
  <c r="R1922" i="16" s="1"/>
  <c r="N1922" i="16" s="1"/>
  <c r="P1922" i="16"/>
  <c r="Q3524" i="16"/>
  <c r="R3524" i="16" s="1"/>
  <c r="N3524" i="16" s="1"/>
  <c r="P3524" i="16"/>
  <c r="Q636" i="16"/>
  <c r="R636" i="16" s="1"/>
  <c r="N636" i="16" s="1"/>
  <c r="P636" i="16"/>
  <c r="Q289" i="16"/>
  <c r="R289" i="16" s="1"/>
  <c r="N289" i="16" s="1"/>
  <c r="P289" i="16"/>
  <c r="Q144" i="16"/>
  <c r="R144" i="16" s="1"/>
  <c r="N144" i="16" s="1"/>
  <c r="P144" i="16"/>
  <c r="Q441" i="16"/>
  <c r="R441" i="16" s="1"/>
  <c r="N441" i="16" s="1"/>
  <c r="P441" i="16"/>
  <c r="Q2798" i="16"/>
  <c r="R2798" i="16" s="1"/>
  <c r="N2798" i="16" s="1"/>
  <c r="P2798" i="16"/>
  <c r="Q3639" i="16"/>
  <c r="R3639" i="16" s="1"/>
  <c r="N3639" i="16" s="1"/>
  <c r="P3639" i="16"/>
  <c r="Q552" i="16"/>
  <c r="R552" i="16" s="1"/>
  <c r="N552" i="16" s="1"/>
  <c r="P552" i="16"/>
  <c r="Q895" i="16"/>
  <c r="R895" i="16" s="1"/>
  <c r="N895" i="16" s="1"/>
  <c r="P895" i="16"/>
  <c r="P263" i="16"/>
  <c r="Q263" i="16"/>
  <c r="R263" i="16" s="1"/>
  <c r="N263" i="16" s="1"/>
  <c r="Q1658" i="16"/>
  <c r="R1658" i="16" s="1"/>
  <c r="N1658" i="16" s="1"/>
  <c r="P1658" i="16"/>
  <c r="Q845" i="16"/>
  <c r="R845" i="16" s="1"/>
  <c r="N845" i="16" s="1"/>
  <c r="P845" i="16"/>
  <c r="Q1956" i="16"/>
  <c r="R1956" i="16" s="1"/>
  <c r="N1956" i="16" s="1"/>
  <c r="P1956" i="16"/>
  <c r="Q2221" i="16"/>
  <c r="R2221" i="16" s="1"/>
  <c r="N2221" i="16" s="1"/>
  <c r="P2221" i="16"/>
  <c r="Q973" i="16"/>
  <c r="R973" i="16" s="1"/>
  <c r="N973" i="16" s="1"/>
  <c r="P973" i="16"/>
  <c r="Q61" i="16"/>
  <c r="R61" i="16" s="1"/>
  <c r="N61" i="16" s="1"/>
  <c r="P61" i="16"/>
  <c r="P194" i="16"/>
  <c r="Q194" i="16"/>
  <c r="R194" i="16" s="1"/>
  <c r="N194" i="16" s="1"/>
  <c r="P338" i="16"/>
  <c r="Q338" i="16"/>
  <c r="R338" i="16" s="1"/>
  <c r="N338" i="16" s="1"/>
  <c r="P103" i="16"/>
  <c r="Q103" i="16"/>
  <c r="R103" i="16" s="1"/>
  <c r="N103" i="16" s="1"/>
  <c r="Q1040" i="16"/>
  <c r="R1040" i="16" s="1"/>
  <c r="N1040" i="16" s="1"/>
  <c r="P1040" i="16"/>
  <c r="Q729" i="16"/>
  <c r="R729" i="16" s="1"/>
  <c r="N729" i="16" s="1"/>
  <c r="P729" i="16"/>
  <c r="P407" i="16"/>
  <c r="Q407" i="16"/>
  <c r="R407" i="16" s="1"/>
  <c r="N407" i="16" s="1"/>
  <c r="P1044" i="16"/>
  <c r="Q1044" i="16"/>
  <c r="R1044" i="16" s="1"/>
  <c r="N1044" i="16" s="1"/>
  <c r="Q1801" i="16"/>
  <c r="R1801" i="16" s="1"/>
  <c r="N1801" i="16" s="1"/>
  <c r="P1801" i="16"/>
  <c r="Q1504" i="16"/>
  <c r="R1504" i="16" s="1"/>
  <c r="N1504" i="16" s="1"/>
  <c r="P1504" i="16"/>
  <c r="Q989" i="16"/>
  <c r="R989" i="16" s="1"/>
  <c r="N989" i="16" s="1"/>
  <c r="P989" i="16"/>
  <c r="P2035" i="16"/>
  <c r="Q2035" i="16"/>
  <c r="R2035" i="16" s="1"/>
  <c r="N2035" i="16" s="1"/>
  <c r="Q1738" i="16"/>
  <c r="R1738" i="16" s="1"/>
  <c r="N1738" i="16" s="1"/>
  <c r="P1738" i="16"/>
  <c r="Q1643" i="16"/>
  <c r="R1643" i="16" s="1"/>
  <c r="N1643" i="16" s="1"/>
  <c r="P1643" i="16"/>
  <c r="P410" i="16"/>
  <c r="Q410" i="16"/>
  <c r="R410" i="16" s="1"/>
  <c r="N410" i="16" s="1"/>
  <c r="P63" i="16"/>
  <c r="Q63" i="16"/>
  <c r="R63" i="16" s="1"/>
  <c r="N63" i="16" s="1"/>
  <c r="Q748" i="16"/>
  <c r="R748" i="16" s="1"/>
  <c r="N748" i="16" s="1"/>
  <c r="P748" i="16"/>
  <c r="Q907" i="16"/>
  <c r="R907" i="16" s="1"/>
  <c r="N907" i="16" s="1"/>
  <c r="P907" i="16"/>
  <c r="Q597" i="16"/>
  <c r="R597" i="16" s="1"/>
  <c r="N597" i="16" s="1"/>
  <c r="P597" i="16"/>
  <c r="P276" i="16"/>
  <c r="Q276" i="16"/>
  <c r="R276" i="16" s="1"/>
  <c r="N276" i="16" s="1"/>
  <c r="Q997" i="16"/>
  <c r="R997" i="16" s="1"/>
  <c r="N997" i="16" s="1"/>
  <c r="P997" i="16"/>
  <c r="Q1670" i="16"/>
  <c r="R1670" i="16" s="1"/>
  <c r="N1670" i="16" s="1"/>
  <c r="P1670" i="16"/>
  <c r="Q1372" i="16"/>
  <c r="R1372" i="16" s="1"/>
  <c r="N1372" i="16" s="1"/>
  <c r="P1372" i="16"/>
  <c r="Q859" i="16"/>
  <c r="R859" i="16" s="1"/>
  <c r="N859" i="16" s="1"/>
  <c r="P859" i="16"/>
  <c r="Q1903" i="16"/>
  <c r="R1903" i="16" s="1"/>
  <c r="N1903" i="16" s="1"/>
  <c r="P1903" i="16"/>
  <c r="Q1605" i="16"/>
  <c r="R1605" i="16" s="1"/>
  <c r="N1605" i="16" s="1"/>
  <c r="P1605" i="16"/>
  <c r="Q1487" i="16"/>
  <c r="R1487" i="16" s="1"/>
  <c r="N1487" i="16" s="1"/>
  <c r="P1487" i="16"/>
  <c r="Q998" i="16"/>
  <c r="R998" i="16" s="1"/>
  <c r="N998" i="16" s="1"/>
  <c r="P998" i="16"/>
  <c r="Q651" i="16"/>
  <c r="R651" i="16" s="1"/>
  <c r="N651" i="16" s="1"/>
  <c r="P651" i="16"/>
  <c r="Q557" i="16"/>
  <c r="R557" i="16" s="1"/>
  <c r="N557" i="16" s="1"/>
  <c r="P557" i="16"/>
  <c r="Q477" i="16"/>
  <c r="R477" i="16" s="1"/>
  <c r="N477" i="16" s="1"/>
  <c r="P477" i="16"/>
  <c r="Q141" i="16"/>
  <c r="R141" i="16" s="1"/>
  <c r="N141" i="16" s="1"/>
  <c r="P141" i="16"/>
  <c r="Q876" i="16"/>
  <c r="R876" i="16" s="1"/>
  <c r="N876" i="16" s="1"/>
  <c r="P876" i="16"/>
  <c r="Q1501" i="16"/>
  <c r="R1501" i="16" s="1"/>
  <c r="N1501" i="16" s="1"/>
  <c r="P1501" i="16"/>
  <c r="P1238" i="16"/>
  <c r="Q1238" i="16"/>
  <c r="R1238" i="16" s="1"/>
  <c r="N1238" i="16" s="1"/>
  <c r="P1959" i="16"/>
  <c r="Q1959" i="16"/>
  <c r="R1959" i="16" s="1"/>
  <c r="N1959" i="16" s="1"/>
  <c r="Q1447" i="16"/>
  <c r="R1447" i="16" s="1"/>
  <c r="N1447" i="16" s="1"/>
  <c r="P1447" i="16"/>
  <c r="Q1460" i="16"/>
  <c r="R1460" i="16" s="1"/>
  <c r="N1460" i="16" s="1"/>
  <c r="P1460" i="16"/>
  <c r="P1210" i="16"/>
  <c r="Q1210" i="16"/>
  <c r="R1210" i="16" s="1"/>
  <c r="N1210" i="16" s="1"/>
  <c r="Q241" i="16"/>
  <c r="R241" i="16" s="1"/>
  <c r="N241" i="16" s="1"/>
  <c r="P241" i="16"/>
  <c r="Q1009" i="16"/>
  <c r="R1009" i="16" s="1"/>
  <c r="N1009" i="16" s="1"/>
  <c r="P1009" i="16"/>
  <c r="Q664" i="16"/>
  <c r="R664" i="16" s="1"/>
  <c r="N664" i="16" s="1"/>
  <c r="P664" i="16"/>
  <c r="Q571" i="16"/>
  <c r="R571" i="16" s="1"/>
  <c r="N571" i="16" s="1"/>
  <c r="P571" i="16"/>
  <c r="Q488" i="16"/>
  <c r="R488" i="16" s="1"/>
  <c r="N488" i="16" s="1"/>
  <c r="P488" i="16"/>
  <c r="Q153" i="16"/>
  <c r="R153" i="16" s="1"/>
  <c r="N153" i="16" s="1"/>
  <c r="P153" i="16"/>
  <c r="Q888" i="16"/>
  <c r="R888" i="16" s="1"/>
  <c r="N888" i="16" s="1"/>
  <c r="P888" i="16"/>
  <c r="Q1513" i="16"/>
  <c r="R1513" i="16" s="1"/>
  <c r="N1513" i="16" s="1"/>
  <c r="P1513" i="16"/>
  <c r="Q1251" i="16"/>
  <c r="R1251" i="16" s="1"/>
  <c r="N1251" i="16" s="1"/>
  <c r="P1251" i="16"/>
  <c r="P1972" i="16"/>
  <c r="Q1972" i="16"/>
  <c r="R1972" i="16" s="1"/>
  <c r="N1972" i="16" s="1"/>
  <c r="Q1457" i="16"/>
  <c r="R1457" i="16" s="1"/>
  <c r="N1457" i="16" s="1"/>
  <c r="P1457" i="16"/>
  <c r="Q1472" i="16"/>
  <c r="R1472" i="16" s="1"/>
  <c r="N1472" i="16" s="1"/>
  <c r="P1472" i="16"/>
  <c r="P1222" i="16"/>
  <c r="Q1222" i="16"/>
  <c r="R1222" i="16" s="1"/>
  <c r="N1222" i="16" s="1"/>
  <c r="P109" i="16"/>
  <c r="Q109" i="16"/>
  <c r="R109" i="16" s="1"/>
  <c r="N109" i="16" s="1"/>
  <c r="P878" i="16"/>
  <c r="Q878" i="16"/>
  <c r="R878" i="16" s="1"/>
  <c r="N878" i="16" s="1"/>
  <c r="P531" i="16"/>
  <c r="Q531" i="16"/>
  <c r="R531" i="16" s="1"/>
  <c r="N531" i="16" s="1"/>
  <c r="Q439" i="16"/>
  <c r="R439" i="16" s="1"/>
  <c r="N439" i="16" s="1"/>
  <c r="P439" i="16"/>
  <c r="Q356" i="16"/>
  <c r="R356" i="16" s="1"/>
  <c r="N356" i="16" s="1"/>
  <c r="P356" i="16"/>
  <c r="Q1065" i="16"/>
  <c r="R1065" i="16" s="1"/>
  <c r="N1065" i="16" s="1"/>
  <c r="P1065" i="16"/>
  <c r="Q756" i="16"/>
  <c r="R756" i="16" s="1"/>
  <c r="N756" i="16" s="1"/>
  <c r="P756" i="16"/>
  <c r="Q1380" i="16"/>
  <c r="R1380" i="16" s="1"/>
  <c r="N1380" i="16" s="1"/>
  <c r="P1380" i="16"/>
  <c r="Q1119" i="16"/>
  <c r="R1119" i="16" s="1"/>
  <c r="N1119" i="16" s="1"/>
  <c r="P1119" i="16"/>
  <c r="Q1839" i="16"/>
  <c r="R1839" i="16" s="1"/>
  <c r="N1839" i="16" s="1"/>
  <c r="P1839" i="16"/>
  <c r="Q1326" i="16"/>
  <c r="R1326" i="16" s="1"/>
  <c r="N1326" i="16" s="1"/>
  <c r="P1326" i="16"/>
  <c r="Q1340" i="16"/>
  <c r="R1340" i="16" s="1"/>
  <c r="N1340" i="16" s="1"/>
  <c r="P1340" i="16"/>
  <c r="P1078" i="16"/>
  <c r="Q1078" i="16"/>
  <c r="R1078" i="16" s="1"/>
  <c r="N1078" i="16" s="1"/>
  <c r="P2099" i="16"/>
  <c r="Q2099" i="16"/>
  <c r="R2099" i="16" s="1"/>
  <c r="N2099" i="16" s="1"/>
  <c r="Q279" i="16"/>
  <c r="R279" i="16" s="1"/>
  <c r="N279" i="16" s="1"/>
  <c r="P279" i="16"/>
  <c r="Q976" i="16"/>
  <c r="R976" i="16" s="1"/>
  <c r="N976" i="16" s="1"/>
  <c r="P976" i="16"/>
  <c r="P91" i="16"/>
  <c r="Q91" i="16"/>
  <c r="R91" i="16" s="1"/>
  <c r="N91" i="16" s="1"/>
  <c r="Q800" i="16"/>
  <c r="R800" i="16" s="1"/>
  <c r="N800" i="16" s="1"/>
  <c r="P800" i="16"/>
  <c r="P467" i="16"/>
  <c r="Q467" i="16"/>
  <c r="R467" i="16" s="1"/>
  <c r="N467" i="16" s="1"/>
  <c r="P168" i="16"/>
  <c r="Q168" i="16"/>
  <c r="R168" i="16" s="1"/>
  <c r="N168" i="16" s="1"/>
  <c r="Q1825" i="16"/>
  <c r="R1825" i="16" s="1"/>
  <c r="N1825" i="16" s="1"/>
  <c r="P1825" i="16"/>
  <c r="Q1563" i="16"/>
  <c r="R1563" i="16" s="1"/>
  <c r="N1563" i="16" s="1"/>
  <c r="P1563" i="16"/>
  <c r="P1026" i="16"/>
  <c r="Q1026" i="16"/>
  <c r="R1026" i="16" s="1"/>
  <c r="N1026" i="16" s="1"/>
  <c r="Q1769" i="16"/>
  <c r="R1769" i="16" s="1"/>
  <c r="N1769" i="16" s="1"/>
  <c r="P1769" i="16"/>
  <c r="Q1783" i="16"/>
  <c r="R1783" i="16" s="1"/>
  <c r="N1783" i="16" s="1"/>
  <c r="P1783" i="16"/>
  <c r="P1570" i="16"/>
  <c r="Q1570" i="16"/>
  <c r="R1570" i="16" s="1"/>
  <c r="N1570" i="16" s="1"/>
  <c r="Q421" i="16"/>
  <c r="R421" i="16" s="1"/>
  <c r="N421" i="16" s="1"/>
  <c r="P421" i="16"/>
  <c r="Q148" i="16"/>
  <c r="R148" i="16" s="1"/>
  <c r="N148" i="16" s="1"/>
  <c r="P148" i="16"/>
  <c r="Q844" i="16"/>
  <c r="R844" i="16" s="1"/>
  <c r="N844" i="16" s="1"/>
  <c r="P844" i="16"/>
  <c r="Q750" i="16"/>
  <c r="R750" i="16" s="1"/>
  <c r="N750" i="16" s="1"/>
  <c r="P750" i="16"/>
  <c r="Q668" i="16"/>
  <c r="R668" i="16" s="1"/>
  <c r="N668" i="16" s="1"/>
  <c r="P668" i="16"/>
  <c r="Q335" i="16"/>
  <c r="R335" i="16" s="1"/>
  <c r="N335" i="16" s="1"/>
  <c r="P335" i="16"/>
  <c r="Q1067" i="16"/>
  <c r="R1067" i="16" s="1"/>
  <c r="N1067" i="16" s="1"/>
  <c r="P1067" i="16"/>
  <c r="Q1692" i="16"/>
  <c r="R1692" i="16" s="1"/>
  <c r="N1692" i="16" s="1"/>
  <c r="P1692" i="16"/>
  <c r="Q1431" i="16"/>
  <c r="R1431" i="16" s="1"/>
  <c r="N1431" i="16" s="1"/>
  <c r="P1431" i="16"/>
  <c r="Q893" i="16"/>
  <c r="R893" i="16" s="1"/>
  <c r="N893" i="16" s="1"/>
  <c r="P893" i="16"/>
  <c r="Q1639" i="16"/>
  <c r="R1639" i="16" s="1"/>
  <c r="N1639" i="16" s="1"/>
  <c r="P1639" i="16"/>
  <c r="Q1651" i="16"/>
  <c r="R1651" i="16" s="1"/>
  <c r="N1651" i="16" s="1"/>
  <c r="P1651" i="16"/>
  <c r="P1426" i="16"/>
  <c r="Q1426" i="16"/>
  <c r="R1426" i="16" s="1"/>
  <c r="N1426" i="16" s="1"/>
  <c r="P626" i="16"/>
  <c r="Q626" i="16"/>
  <c r="R626" i="16" s="1"/>
  <c r="N626" i="16" s="1"/>
  <c r="Q280" i="16"/>
  <c r="R280" i="16" s="1"/>
  <c r="N280" i="16" s="1"/>
  <c r="P280" i="16"/>
  <c r="P186" i="16"/>
  <c r="Q186" i="16"/>
  <c r="R186" i="16" s="1"/>
  <c r="N186" i="16" s="1"/>
  <c r="Q93" i="16"/>
  <c r="R93" i="16" s="1"/>
  <c r="N93" i="16" s="1"/>
  <c r="P93" i="16"/>
  <c r="Q813" i="16"/>
  <c r="R813" i="16" s="1"/>
  <c r="N813" i="16" s="1"/>
  <c r="P813" i="16"/>
  <c r="Q491" i="16"/>
  <c r="R491" i="16" s="1"/>
  <c r="N491" i="16" s="1"/>
  <c r="P491" i="16"/>
  <c r="Q1129" i="16"/>
  <c r="R1129" i="16" s="1"/>
  <c r="N1129" i="16" s="1"/>
  <c r="P1129" i="16"/>
  <c r="Q1885" i="16"/>
  <c r="R1885" i="16" s="1"/>
  <c r="N1885" i="16" s="1"/>
  <c r="P1885" i="16"/>
  <c r="P1588" i="16"/>
  <c r="Q1588" i="16"/>
  <c r="R1588" i="16" s="1"/>
  <c r="N1588" i="16" s="1"/>
  <c r="P1074" i="16"/>
  <c r="Q1074" i="16"/>
  <c r="R1074" i="16" s="1"/>
  <c r="N1074" i="16" s="1"/>
  <c r="Q1088" i="16"/>
  <c r="R1088" i="16" s="1"/>
  <c r="N1088" i="16" s="1"/>
  <c r="P1088" i="16"/>
  <c r="Q1821" i="16"/>
  <c r="R1821" i="16" s="1"/>
  <c r="N1821" i="16" s="1"/>
  <c r="P1821" i="16"/>
  <c r="Q1739" i="16"/>
  <c r="R1739" i="16" s="1"/>
  <c r="N1739" i="16" s="1"/>
  <c r="P1739" i="16"/>
  <c r="Q638" i="16"/>
  <c r="R638" i="16" s="1"/>
  <c r="N638" i="16" s="1"/>
  <c r="P638" i="16"/>
  <c r="Q292" i="16"/>
  <c r="R292" i="16" s="1"/>
  <c r="N292" i="16" s="1"/>
  <c r="P292" i="16"/>
  <c r="P198" i="16"/>
  <c r="Q198" i="16"/>
  <c r="R198" i="16" s="1"/>
  <c r="N198" i="16" s="1"/>
  <c r="Q104" i="16"/>
  <c r="R104" i="16" s="1"/>
  <c r="N104" i="16" s="1"/>
  <c r="P104" i="16"/>
  <c r="P826" i="16"/>
  <c r="Q826" i="16"/>
  <c r="R826" i="16" s="1"/>
  <c r="N826" i="16" s="1"/>
  <c r="Q503" i="16"/>
  <c r="R503" i="16" s="1"/>
  <c r="N503" i="16" s="1"/>
  <c r="P503" i="16"/>
  <c r="Q1141" i="16"/>
  <c r="R1141" i="16" s="1"/>
  <c r="N1141" i="16" s="1"/>
  <c r="P1141" i="16"/>
  <c r="Q1898" i="16"/>
  <c r="R1898" i="16" s="1"/>
  <c r="N1898" i="16" s="1"/>
  <c r="P1898" i="16"/>
  <c r="Q1601" i="16"/>
  <c r="R1601" i="16" s="1"/>
  <c r="N1601" i="16" s="1"/>
  <c r="P1601" i="16"/>
  <c r="P1086" i="16"/>
  <c r="Q1086" i="16"/>
  <c r="R1086" i="16" s="1"/>
  <c r="N1086" i="16" s="1"/>
  <c r="Q1100" i="16"/>
  <c r="R1100" i="16" s="1"/>
  <c r="N1100" i="16" s="1"/>
  <c r="P1100" i="16"/>
  <c r="P1834" i="16"/>
  <c r="Q1834" i="16"/>
  <c r="R1834" i="16" s="1"/>
  <c r="N1834" i="16" s="1"/>
  <c r="Q1751" i="16"/>
  <c r="R1751" i="16" s="1"/>
  <c r="N1751" i="16" s="1"/>
  <c r="P1751" i="16"/>
  <c r="Q507" i="16"/>
  <c r="R507" i="16" s="1"/>
  <c r="N507" i="16" s="1"/>
  <c r="P507" i="16"/>
  <c r="Q159" i="16"/>
  <c r="R159" i="16" s="1"/>
  <c r="N159" i="16" s="1"/>
  <c r="P159" i="16"/>
  <c r="Q66" i="16"/>
  <c r="R66" i="16" s="1"/>
  <c r="N66" i="16" s="1"/>
  <c r="P66" i="16"/>
  <c r="Q1003" i="16"/>
  <c r="R1003" i="16" s="1"/>
  <c r="N1003" i="16" s="1"/>
  <c r="P1003" i="16"/>
  <c r="Q693" i="16"/>
  <c r="R693" i="16" s="1"/>
  <c r="N693" i="16" s="1"/>
  <c r="P693" i="16"/>
  <c r="Q371" i="16"/>
  <c r="R371" i="16" s="1"/>
  <c r="N371" i="16" s="1"/>
  <c r="P371" i="16"/>
  <c r="P1010" i="16"/>
  <c r="Q1010" i="16"/>
  <c r="R1010" i="16" s="1"/>
  <c r="N1010" i="16" s="1"/>
  <c r="Q1765" i="16"/>
  <c r="R1765" i="16" s="1"/>
  <c r="N1765" i="16" s="1"/>
  <c r="P1765" i="16"/>
  <c r="P1468" i="16"/>
  <c r="Q1468" i="16"/>
  <c r="R1468" i="16" s="1"/>
  <c r="N1468" i="16" s="1"/>
  <c r="P954" i="16"/>
  <c r="Q954" i="16"/>
  <c r="R954" i="16" s="1"/>
  <c r="N954" i="16" s="1"/>
  <c r="Q1998" i="16"/>
  <c r="R1998" i="16" s="1"/>
  <c r="N1998" i="16" s="1"/>
  <c r="P1998" i="16"/>
  <c r="Q1702" i="16"/>
  <c r="R1702" i="16" s="1"/>
  <c r="N1702" i="16" s="1"/>
  <c r="P1702" i="16"/>
  <c r="Q1595" i="16"/>
  <c r="R1595" i="16" s="1"/>
  <c r="N1595" i="16" s="1"/>
  <c r="P1595" i="16"/>
  <c r="P374" i="16"/>
  <c r="Q374" i="16"/>
  <c r="R374" i="16" s="1"/>
  <c r="N374" i="16" s="1"/>
  <c r="Q1072" i="16"/>
  <c r="R1072" i="16" s="1"/>
  <c r="N1072" i="16" s="1"/>
  <c r="P1072" i="16"/>
  <c r="Q713" i="16"/>
  <c r="R713" i="16" s="1"/>
  <c r="N713" i="16" s="1"/>
  <c r="P713" i="16"/>
  <c r="Q872" i="16"/>
  <c r="R872" i="16" s="1"/>
  <c r="N872" i="16" s="1"/>
  <c r="P872" i="16"/>
  <c r="P562" i="16"/>
  <c r="Q562" i="16"/>
  <c r="R562" i="16" s="1"/>
  <c r="N562" i="16" s="1"/>
  <c r="Q239" i="16"/>
  <c r="R239" i="16" s="1"/>
  <c r="N239" i="16" s="1"/>
  <c r="P239" i="16"/>
  <c r="Q959" i="16"/>
  <c r="R959" i="16" s="1"/>
  <c r="N959" i="16" s="1"/>
  <c r="P959" i="16"/>
  <c r="Q1635" i="16"/>
  <c r="R1635" i="16" s="1"/>
  <c r="N1635" i="16" s="1"/>
  <c r="P1635" i="16"/>
  <c r="Q1336" i="16"/>
  <c r="R1336" i="16" s="1"/>
  <c r="N1336" i="16" s="1"/>
  <c r="P1336" i="16"/>
  <c r="Q1804" i="16"/>
  <c r="R1804" i="16" s="1"/>
  <c r="N1804" i="16" s="1"/>
  <c r="P1804" i="16"/>
  <c r="P1867" i="16"/>
  <c r="Q1867" i="16"/>
  <c r="R1867" i="16" s="1"/>
  <c r="N1867" i="16" s="1"/>
  <c r="Q1569" i="16"/>
  <c r="R1569" i="16" s="1"/>
  <c r="N1569" i="16" s="1"/>
  <c r="P1569" i="16"/>
  <c r="Q1440" i="16"/>
  <c r="R1440" i="16" s="1"/>
  <c r="N1440" i="16" s="1"/>
  <c r="P1440" i="16"/>
  <c r="Q98" i="16"/>
  <c r="R98" i="16" s="1"/>
  <c r="N98" i="16" s="1"/>
  <c r="P98" i="16"/>
  <c r="P795" i="16"/>
  <c r="Q795" i="16"/>
  <c r="R795" i="16" s="1"/>
  <c r="N795" i="16" s="1"/>
  <c r="Q437" i="16"/>
  <c r="R437" i="16" s="1"/>
  <c r="N437" i="16" s="1"/>
  <c r="P437" i="16"/>
  <c r="Q596" i="16"/>
  <c r="R596" i="16" s="1"/>
  <c r="N596" i="16" s="1"/>
  <c r="P596" i="16"/>
  <c r="P286" i="16"/>
  <c r="Q286" i="16"/>
  <c r="R286" i="16" s="1"/>
  <c r="N286" i="16" s="1"/>
  <c r="P982" i="16"/>
  <c r="Q982" i="16"/>
  <c r="R982" i="16" s="1"/>
  <c r="N982" i="16" s="1"/>
  <c r="Q684" i="16"/>
  <c r="R684" i="16" s="1"/>
  <c r="N684" i="16" s="1"/>
  <c r="P684" i="16"/>
  <c r="P1357" i="16"/>
  <c r="Q1357" i="16"/>
  <c r="R1357" i="16" s="1"/>
  <c r="N1357" i="16" s="1"/>
  <c r="P2067" i="16"/>
  <c r="Q2067" i="16"/>
  <c r="R2067" i="16" s="1"/>
  <c r="N2067" i="16" s="1"/>
  <c r="Q1529" i="16"/>
  <c r="R1529" i="16" s="1"/>
  <c r="N1529" i="16" s="1"/>
  <c r="P1529" i="16"/>
  <c r="Q1591" i="16"/>
  <c r="R1591" i="16" s="1"/>
  <c r="N1591" i="16" s="1"/>
  <c r="P1591" i="16"/>
  <c r="P1294" i="16"/>
  <c r="Q1294" i="16"/>
  <c r="R1294" i="16" s="1"/>
  <c r="N1294" i="16" s="1"/>
  <c r="Q1127" i="16"/>
  <c r="R1127" i="16" s="1"/>
  <c r="N1127" i="16" s="1"/>
  <c r="P1127" i="16"/>
  <c r="Q1822" i="16"/>
  <c r="R1822" i="16" s="1"/>
  <c r="N1822" i="16" s="1"/>
  <c r="P1822" i="16"/>
  <c r="Q1536" i="16"/>
  <c r="R1536" i="16" s="1"/>
  <c r="N1536" i="16" s="1"/>
  <c r="P1536" i="16"/>
  <c r="Q3253" i="16"/>
  <c r="R3253" i="16" s="1"/>
  <c r="N3253" i="16" s="1"/>
  <c r="P3253" i="16"/>
  <c r="Q3218" i="16"/>
  <c r="R3218" i="16" s="1"/>
  <c r="N3218" i="16" s="1"/>
  <c r="P3218" i="16"/>
  <c r="Q3135" i="16"/>
  <c r="R3135" i="16" s="1"/>
  <c r="N3135" i="16" s="1"/>
  <c r="P3135" i="16"/>
  <c r="P3064" i="16"/>
  <c r="Q3064" i="16"/>
  <c r="R3064" i="16" s="1"/>
  <c r="N3064" i="16" s="1"/>
  <c r="Q2706" i="16"/>
  <c r="R2706" i="16" s="1"/>
  <c r="N2706" i="16" s="1"/>
  <c r="P2706" i="16"/>
  <c r="Q2683" i="16"/>
  <c r="R2683" i="16" s="1"/>
  <c r="N2683" i="16" s="1"/>
  <c r="P2683" i="16"/>
  <c r="Q2948" i="16"/>
  <c r="R2948" i="16" s="1"/>
  <c r="N2948" i="16" s="1"/>
  <c r="P2948" i="16"/>
  <c r="Q2887" i="16"/>
  <c r="R2887" i="16" s="1"/>
  <c r="N2887" i="16" s="1"/>
  <c r="P2887" i="16"/>
  <c r="Q2806" i="16"/>
  <c r="R2806" i="16" s="1"/>
  <c r="N2806" i="16" s="1"/>
  <c r="P2806" i="16"/>
  <c r="Q2734" i="16"/>
  <c r="R2734" i="16" s="1"/>
  <c r="N2734" i="16" s="1"/>
  <c r="P2734" i="16"/>
  <c r="Q2687" i="16"/>
  <c r="R2687" i="16" s="1"/>
  <c r="N2687" i="16" s="1"/>
  <c r="P2687" i="16"/>
  <c r="Q2616" i="16"/>
  <c r="R2616" i="16" s="1"/>
  <c r="N2616" i="16" s="1"/>
  <c r="P2616" i="16"/>
  <c r="Q1548" i="16"/>
  <c r="R1548" i="16" s="1"/>
  <c r="N1548" i="16" s="1"/>
  <c r="P1548" i="16"/>
  <c r="Q3264" i="16"/>
  <c r="R3264" i="16" s="1"/>
  <c r="N3264" i="16" s="1"/>
  <c r="P3264" i="16"/>
  <c r="P3230" i="16"/>
  <c r="Q3230" i="16"/>
  <c r="R3230" i="16" s="1"/>
  <c r="N3230" i="16" s="1"/>
  <c r="Q3147" i="16"/>
  <c r="R3147" i="16" s="1"/>
  <c r="N3147" i="16" s="1"/>
  <c r="P3147" i="16"/>
  <c r="Q3075" i="16"/>
  <c r="R3075" i="16" s="1"/>
  <c r="N3075" i="16" s="1"/>
  <c r="P3075" i="16"/>
  <c r="P2717" i="16"/>
  <c r="Q2717" i="16"/>
  <c r="R2717" i="16" s="1"/>
  <c r="N2717" i="16" s="1"/>
  <c r="Q2694" i="16"/>
  <c r="R2694" i="16" s="1"/>
  <c r="N2694" i="16" s="1"/>
  <c r="P2694" i="16"/>
  <c r="Q2959" i="16"/>
  <c r="R2959" i="16" s="1"/>
  <c r="N2959" i="16" s="1"/>
  <c r="P2959" i="16"/>
  <c r="P2900" i="16"/>
  <c r="Q2900" i="16"/>
  <c r="R2900" i="16" s="1"/>
  <c r="N2900" i="16" s="1"/>
  <c r="P2817" i="16"/>
  <c r="Q2817" i="16"/>
  <c r="R2817" i="16" s="1"/>
  <c r="N2817" i="16" s="1"/>
  <c r="P2745" i="16"/>
  <c r="Q2745" i="16"/>
  <c r="R2745" i="16" s="1"/>
  <c r="N2745" i="16" s="1"/>
  <c r="Q2699" i="16"/>
  <c r="R2699" i="16" s="1"/>
  <c r="N2699" i="16" s="1"/>
  <c r="P2699" i="16"/>
  <c r="Q2628" i="16"/>
  <c r="R2628" i="16" s="1"/>
  <c r="N2628" i="16" s="1"/>
  <c r="P2628" i="16"/>
  <c r="Q1993" i="16"/>
  <c r="R1993" i="16" s="1"/>
  <c r="N1993" i="16" s="1"/>
  <c r="P1993" i="16"/>
  <c r="Q3708" i="16"/>
  <c r="R3708" i="16" s="1"/>
  <c r="N3708" i="16" s="1"/>
  <c r="P3708" i="16"/>
  <c r="Q3673" i="16"/>
  <c r="R3673" i="16" s="1"/>
  <c r="N3673" i="16" s="1"/>
  <c r="P3673" i="16"/>
  <c r="Q3590" i="16"/>
  <c r="R3590" i="16" s="1"/>
  <c r="N3590" i="16" s="1"/>
  <c r="P3590" i="16"/>
  <c r="P3519" i="16"/>
  <c r="Q3519" i="16"/>
  <c r="R3519" i="16" s="1"/>
  <c r="N3519" i="16" s="1"/>
  <c r="Q3162" i="16"/>
  <c r="R3162" i="16" s="1"/>
  <c r="N3162" i="16" s="1"/>
  <c r="P3162" i="16"/>
  <c r="P3138" i="16"/>
  <c r="Q3138" i="16"/>
  <c r="R3138" i="16" s="1"/>
  <c r="N3138" i="16" s="1"/>
  <c r="Q3403" i="16"/>
  <c r="R3403" i="16" s="1"/>
  <c r="N3403" i="16" s="1"/>
  <c r="P3403" i="16"/>
  <c r="P3344" i="16"/>
  <c r="Q3344" i="16"/>
  <c r="R3344" i="16" s="1"/>
  <c r="N3344" i="16" s="1"/>
  <c r="P3260" i="16"/>
  <c r="Q3260" i="16"/>
  <c r="R3260" i="16" s="1"/>
  <c r="N3260" i="16" s="1"/>
  <c r="Q3189" i="16"/>
  <c r="R3189" i="16" s="1"/>
  <c r="N3189" i="16" s="1"/>
  <c r="P3189" i="16"/>
  <c r="P3144" i="16"/>
  <c r="Q3144" i="16"/>
  <c r="R3144" i="16" s="1"/>
  <c r="N3144" i="16" s="1"/>
  <c r="Q3084" i="16"/>
  <c r="R3084" i="16" s="1"/>
  <c r="N3084" i="16" s="1"/>
  <c r="P3084" i="16"/>
  <c r="Q2004" i="16"/>
  <c r="R2004" i="16" s="1"/>
  <c r="N2004" i="16" s="1"/>
  <c r="P2004" i="16"/>
  <c r="P3720" i="16"/>
  <c r="Q3720" i="16"/>
  <c r="R3720" i="16" s="1"/>
  <c r="N3720" i="16" s="1"/>
  <c r="P3686" i="16"/>
  <c r="Q3686" i="16"/>
  <c r="R3686" i="16" s="1"/>
  <c r="N3686" i="16" s="1"/>
  <c r="P3602" i="16"/>
  <c r="Q3602" i="16"/>
  <c r="R3602" i="16" s="1"/>
  <c r="N3602" i="16" s="1"/>
  <c r="Q3532" i="16"/>
  <c r="R3532" i="16" s="1"/>
  <c r="N3532" i="16" s="1"/>
  <c r="P3532" i="16"/>
  <c r="Q3173" i="16"/>
  <c r="R3173" i="16" s="1"/>
  <c r="N3173" i="16" s="1"/>
  <c r="P3173" i="16"/>
  <c r="Q3150" i="16"/>
  <c r="R3150" i="16" s="1"/>
  <c r="N3150" i="16" s="1"/>
  <c r="P3150" i="16"/>
  <c r="Q3414" i="16"/>
  <c r="R3414" i="16" s="1"/>
  <c r="N3414" i="16" s="1"/>
  <c r="P3414" i="16"/>
  <c r="P3356" i="16"/>
  <c r="Q3356" i="16"/>
  <c r="R3356" i="16" s="1"/>
  <c r="N3356" i="16" s="1"/>
  <c r="Q3273" i="16"/>
  <c r="R3273" i="16" s="1"/>
  <c r="N3273" i="16" s="1"/>
  <c r="P3273" i="16"/>
  <c r="P3202" i="16"/>
  <c r="Q3202" i="16"/>
  <c r="R3202" i="16" s="1"/>
  <c r="N3202" i="16" s="1"/>
  <c r="Q3156" i="16"/>
  <c r="R3156" i="16" s="1"/>
  <c r="N3156" i="16" s="1"/>
  <c r="P3156" i="16"/>
  <c r="Q3097" i="16"/>
  <c r="R3097" i="16" s="1"/>
  <c r="N3097" i="16" s="1"/>
  <c r="P3097" i="16"/>
  <c r="Q2281" i="16"/>
  <c r="R2281" i="16" s="1"/>
  <c r="N2281" i="16" s="1"/>
  <c r="P2281" i="16"/>
  <c r="Q2234" i="16"/>
  <c r="R2234" i="16" s="1"/>
  <c r="N2234" i="16" s="1"/>
  <c r="P2234" i="16"/>
  <c r="Q2176" i="16"/>
  <c r="R2176" i="16" s="1"/>
  <c r="N2176" i="16" s="1"/>
  <c r="P2176" i="16"/>
  <c r="P2091" i="16"/>
  <c r="Q2091" i="16"/>
  <c r="R2091" i="16" s="1"/>
  <c r="N2091" i="16" s="1"/>
  <c r="Q3832" i="16"/>
  <c r="R3832" i="16" s="1"/>
  <c r="N3832" i="16" s="1"/>
  <c r="P3832" i="16"/>
  <c r="P3472" i="16"/>
  <c r="Q3472" i="16"/>
  <c r="R3472" i="16" s="1"/>
  <c r="N3472" i="16" s="1"/>
  <c r="Q3474" i="16"/>
  <c r="R3474" i="16" s="1"/>
  <c r="N3474" i="16" s="1"/>
  <c r="P3474" i="16"/>
  <c r="P3714" i="16"/>
  <c r="Q3714" i="16"/>
  <c r="R3714" i="16" s="1"/>
  <c r="N3714" i="16" s="1"/>
  <c r="Q3668" i="16"/>
  <c r="R3668" i="16" s="1"/>
  <c r="N3668" i="16" s="1"/>
  <c r="P3668" i="16"/>
  <c r="Q3573" i="16"/>
  <c r="R3573" i="16" s="1"/>
  <c r="N3573" i="16" s="1"/>
  <c r="P3573" i="16"/>
  <c r="Q3502" i="16"/>
  <c r="R3502" i="16" s="1"/>
  <c r="N3502" i="16" s="1"/>
  <c r="P3502" i="16"/>
  <c r="Q3455" i="16"/>
  <c r="R3455" i="16" s="1"/>
  <c r="N3455" i="16" s="1"/>
  <c r="P3455" i="16"/>
  <c r="P3396" i="16"/>
  <c r="Q3396" i="16"/>
  <c r="R3396" i="16" s="1"/>
  <c r="N3396" i="16" s="1"/>
  <c r="Q2293" i="16"/>
  <c r="R2293" i="16" s="1"/>
  <c r="N2293" i="16" s="1"/>
  <c r="P2293" i="16"/>
  <c r="Q2245" i="16"/>
  <c r="R2245" i="16" s="1"/>
  <c r="N2245" i="16" s="1"/>
  <c r="P2245" i="16"/>
  <c r="Q2188" i="16"/>
  <c r="R2188" i="16" s="1"/>
  <c r="N2188" i="16" s="1"/>
  <c r="P2188" i="16"/>
  <c r="Q2104" i="16"/>
  <c r="R2104" i="16" s="1"/>
  <c r="N2104" i="16" s="1"/>
  <c r="P2104" i="16"/>
  <c r="Q3569" i="16"/>
  <c r="R3569" i="16" s="1"/>
  <c r="N3569" i="16" s="1"/>
  <c r="P3569" i="16"/>
  <c r="Q3485" i="16"/>
  <c r="R3485" i="16" s="1"/>
  <c r="N3485" i="16" s="1"/>
  <c r="P3485" i="16"/>
  <c r="P3486" i="16"/>
  <c r="Q3486" i="16"/>
  <c r="R3486" i="16" s="1"/>
  <c r="N3486" i="16" s="1"/>
  <c r="Q3726" i="16"/>
  <c r="R3726" i="16" s="1"/>
  <c r="N3726" i="16" s="1"/>
  <c r="P3726" i="16"/>
  <c r="Q3680" i="16"/>
  <c r="R3680" i="16" s="1"/>
  <c r="N3680" i="16" s="1"/>
  <c r="P3680" i="16"/>
  <c r="Q3585" i="16"/>
  <c r="R3585" i="16" s="1"/>
  <c r="N3585" i="16" s="1"/>
  <c r="P3585" i="16"/>
  <c r="Q3513" i="16"/>
  <c r="R3513" i="16" s="1"/>
  <c r="N3513" i="16" s="1"/>
  <c r="P3513" i="16"/>
  <c r="Q3467" i="16"/>
  <c r="R3467" i="16" s="1"/>
  <c r="N3467" i="16" s="1"/>
  <c r="P3467" i="16"/>
  <c r="Q3409" i="16"/>
  <c r="R3409" i="16" s="1"/>
  <c r="N3409" i="16" s="1"/>
  <c r="P3409" i="16"/>
  <c r="Q1465" i="16"/>
  <c r="R1465" i="16" s="1"/>
  <c r="N1465" i="16" s="1"/>
  <c r="P1465" i="16"/>
  <c r="Q3181" i="16"/>
  <c r="R3181" i="16" s="1"/>
  <c r="N3181" i="16" s="1"/>
  <c r="P3181" i="16"/>
  <c r="P3146" i="16"/>
  <c r="Q3146" i="16"/>
  <c r="R3146" i="16" s="1"/>
  <c r="N3146" i="16" s="1"/>
  <c r="Q3062" i="16"/>
  <c r="R3062" i="16" s="1"/>
  <c r="N3062" i="16" s="1"/>
  <c r="P3062" i="16"/>
  <c r="Q2991" i="16"/>
  <c r="R2991" i="16" s="1"/>
  <c r="N2991" i="16" s="1"/>
  <c r="P2991" i="16"/>
  <c r="Q2634" i="16"/>
  <c r="R2634" i="16" s="1"/>
  <c r="N2634" i="16" s="1"/>
  <c r="P2634" i="16"/>
  <c r="Q2610" i="16"/>
  <c r="R2610" i="16" s="1"/>
  <c r="N2610" i="16" s="1"/>
  <c r="P2610" i="16"/>
  <c r="P2874" i="16"/>
  <c r="Q2874" i="16"/>
  <c r="R2874" i="16" s="1"/>
  <c r="N2874" i="16" s="1"/>
  <c r="Q2816" i="16"/>
  <c r="R2816" i="16" s="1"/>
  <c r="N2816" i="16" s="1"/>
  <c r="P2816" i="16"/>
  <c r="P2733" i="16"/>
  <c r="Q2733" i="16"/>
  <c r="R2733" i="16" s="1"/>
  <c r="N2733" i="16" s="1"/>
  <c r="Q2650" i="16"/>
  <c r="R2650" i="16" s="1"/>
  <c r="N2650" i="16" s="1"/>
  <c r="P2650" i="16"/>
  <c r="P2615" i="16"/>
  <c r="Q2615" i="16"/>
  <c r="R2615" i="16" s="1"/>
  <c r="N2615" i="16" s="1"/>
  <c r="Q2544" i="16"/>
  <c r="R2544" i="16" s="1"/>
  <c r="N2544" i="16" s="1"/>
  <c r="P2544" i="16"/>
  <c r="Q1477" i="16"/>
  <c r="R1477" i="16" s="1"/>
  <c r="N1477" i="16" s="1"/>
  <c r="P1477" i="16"/>
  <c r="Q3193" i="16"/>
  <c r="R3193" i="16" s="1"/>
  <c r="N3193" i="16" s="1"/>
  <c r="P3193" i="16"/>
  <c r="Q3158" i="16"/>
  <c r="R3158" i="16" s="1"/>
  <c r="N3158" i="16" s="1"/>
  <c r="P3158" i="16"/>
  <c r="P3076" i="16"/>
  <c r="Q3076" i="16"/>
  <c r="R3076" i="16" s="1"/>
  <c r="N3076" i="16" s="1"/>
  <c r="Q3005" i="16"/>
  <c r="R3005" i="16" s="1"/>
  <c r="N3005" i="16" s="1"/>
  <c r="P3005" i="16"/>
  <c r="P2645" i="16"/>
  <c r="Q2645" i="16"/>
  <c r="R2645" i="16" s="1"/>
  <c r="N2645" i="16" s="1"/>
  <c r="Q2622" i="16"/>
  <c r="R2622" i="16" s="1"/>
  <c r="N2622" i="16" s="1"/>
  <c r="P2622" i="16"/>
  <c r="P2888" i="16"/>
  <c r="Q2888" i="16"/>
  <c r="R2888" i="16" s="1"/>
  <c r="N2888" i="16" s="1"/>
  <c r="P2829" i="16"/>
  <c r="Q2829" i="16"/>
  <c r="R2829" i="16" s="1"/>
  <c r="N2829" i="16" s="1"/>
  <c r="Q2746" i="16"/>
  <c r="R2746" i="16" s="1"/>
  <c r="N2746" i="16" s="1"/>
  <c r="P2746" i="16"/>
  <c r="Q2662" i="16"/>
  <c r="R2662" i="16" s="1"/>
  <c r="N2662" i="16" s="1"/>
  <c r="P2662" i="16"/>
  <c r="Q2627" i="16"/>
  <c r="R2627" i="16" s="1"/>
  <c r="N2627" i="16" s="1"/>
  <c r="P2627" i="16"/>
  <c r="Q2556" i="16"/>
  <c r="R2556" i="16" s="1"/>
  <c r="N2556" i="16" s="1"/>
  <c r="P2556" i="16"/>
  <c r="Q1631" i="16"/>
  <c r="R1631" i="16" s="1"/>
  <c r="N1631" i="16" s="1"/>
  <c r="P1631" i="16"/>
  <c r="P3348" i="16"/>
  <c r="Q3348" i="16"/>
  <c r="R3348" i="16" s="1"/>
  <c r="N3348" i="16" s="1"/>
  <c r="P3314" i="16"/>
  <c r="Q3314" i="16"/>
  <c r="R3314" i="16" s="1"/>
  <c r="N3314" i="16" s="1"/>
  <c r="Q3231" i="16"/>
  <c r="R3231" i="16" s="1"/>
  <c r="N3231" i="16" s="1"/>
  <c r="P3231" i="16"/>
  <c r="Q3159" i="16"/>
  <c r="R3159" i="16" s="1"/>
  <c r="N3159" i="16" s="1"/>
  <c r="P3159" i="16"/>
  <c r="P2801" i="16"/>
  <c r="Q2801" i="16"/>
  <c r="R2801" i="16" s="1"/>
  <c r="N2801" i="16" s="1"/>
  <c r="P2779" i="16"/>
  <c r="Q2779" i="16"/>
  <c r="R2779" i="16" s="1"/>
  <c r="N2779" i="16" s="1"/>
  <c r="Q3042" i="16"/>
  <c r="R3042" i="16" s="1"/>
  <c r="N3042" i="16" s="1"/>
  <c r="P3042" i="16"/>
  <c r="Q2985" i="16"/>
  <c r="R2985" i="16" s="1"/>
  <c r="N2985" i="16" s="1"/>
  <c r="P2985" i="16"/>
  <c r="Q2901" i="16"/>
  <c r="R2901" i="16" s="1"/>
  <c r="N2901" i="16" s="1"/>
  <c r="P2901" i="16"/>
  <c r="Q2830" i="16"/>
  <c r="R2830" i="16" s="1"/>
  <c r="N2830" i="16" s="1"/>
  <c r="P2830" i="16"/>
  <c r="Q2783" i="16"/>
  <c r="R2783" i="16" s="1"/>
  <c r="N2783" i="16" s="1"/>
  <c r="P2783" i="16"/>
  <c r="Q2724" i="16"/>
  <c r="R2724" i="16" s="1"/>
  <c r="N2724" i="16" s="1"/>
  <c r="P2724" i="16"/>
  <c r="Q1356" i="16"/>
  <c r="R1356" i="16" s="1"/>
  <c r="N1356" i="16" s="1"/>
  <c r="P1356" i="16"/>
  <c r="P3073" i="16"/>
  <c r="Q3073" i="16"/>
  <c r="R3073" i="16" s="1"/>
  <c r="N3073" i="16" s="1"/>
  <c r="Q3038" i="16"/>
  <c r="R3038" i="16" s="1"/>
  <c r="N3038" i="16" s="1"/>
  <c r="P3038" i="16"/>
  <c r="P2955" i="16"/>
  <c r="Q2955" i="16"/>
  <c r="R2955" i="16" s="1"/>
  <c r="N2955" i="16" s="1"/>
  <c r="P2884" i="16"/>
  <c r="Q2884" i="16"/>
  <c r="R2884" i="16" s="1"/>
  <c r="N2884" i="16" s="1"/>
  <c r="Q2524" i="16"/>
  <c r="R2524" i="16" s="1"/>
  <c r="N2524" i="16" s="1"/>
  <c r="P2524" i="16"/>
  <c r="Q2502" i="16"/>
  <c r="R2502" i="16" s="1"/>
  <c r="N2502" i="16" s="1"/>
  <c r="P2502" i="16"/>
  <c r="Q2767" i="16"/>
  <c r="R2767" i="16" s="1"/>
  <c r="N2767" i="16" s="1"/>
  <c r="P2767" i="16"/>
  <c r="Q2708" i="16"/>
  <c r="R2708" i="16" s="1"/>
  <c r="N2708" i="16" s="1"/>
  <c r="P2708" i="16"/>
  <c r="P2625" i="16"/>
  <c r="Q2625" i="16"/>
  <c r="R2625" i="16" s="1"/>
  <c r="N2625" i="16" s="1"/>
  <c r="Q2542" i="16"/>
  <c r="R2542" i="16" s="1"/>
  <c r="N2542" i="16" s="1"/>
  <c r="P2542" i="16"/>
  <c r="Q2508" i="16"/>
  <c r="R2508" i="16" s="1"/>
  <c r="N2508" i="16" s="1"/>
  <c r="P2508" i="16"/>
  <c r="Q2436" i="16"/>
  <c r="R2436" i="16" s="1"/>
  <c r="N2436" i="16" s="1"/>
  <c r="P2436" i="16"/>
  <c r="Q1512" i="16"/>
  <c r="R1512" i="16" s="1"/>
  <c r="N1512" i="16" s="1"/>
  <c r="P1512" i="16"/>
  <c r="Q3229" i="16"/>
  <c r="R3229" i="16" s="1"/>
  <c r="N3229" i="16" s="1"/>
  <c r="P3229" i="16"/>
  <c r="P3194" i="16"/>
  <c r="Q3194" i="16"/>
  <c r="R3194" i="16" s="1"/>
  <c r="N3194" i="16" s="1"/>
  <c r="Q3111" i="16"/>
  <c r="R3111" i="16" s="1"/>
  <c r="N3111" i="16" s="1"/>
  <c r="P3111" i="16"/>
  <c r="Q3039" i="16"/>
  <c r="R3039" i="16" s="1"/>
  <c r="N3039" i="16" s="1"/>
  <c r="P3039" i="16"/>
  <c r="P2681" i="16"/>
  <c r="Q2681" i="16"/>
  <c r="R2681" i="16" s="1"/>
  <c r="N2681" i="16" s="1"/>
  <c r="Q2658" i="16"/>
  <c r="R2658" i="16" s="1"/>
  <c r="N2658" i="16" s="1"/>
  <c r="P2658" i="16"/>
  <c r="Q2923" i="16"/>
  <c r="R2923" i="16" s="1"/>
  <c r="N2923" i="16" s="1"/>
  <c r="P2923" i="16"/>
  <c r="P2863" i="16"/>
  <c r="Q2863" i="16"/>
  <c r="R2863" i="16" s="1"/>
  <c r="N2863" i="16" s="1"/>
  <c r="Q2781" i="16"/>
  <c r="R2781" i="16" s="1"/>
  <c r="N2781" i="16" s="1"/>
  <c r="P2781" i="16"/>
  <c r="Q2710" i="16"/>
  <c r="R2710" i="16" s="1"/>
  <c r="N2710" i="16" s="1"/>
  <c r="P2710" i="16"/>
  <c r="Q2663" i="16"/>
  <c r="R2663" i="16" s="1"/>
  <c r="N2663" i="16" s="1"/>
  <c r="P2663" i="16"/>
  <c r="Q2592" i="16"/>
  <c r="R2592" i="16" s="1"/>
  <c r="N2592" i="16" s="1"/>
  <c r="P2592" i="16"/>
  <c r="Q1092" i="16"/>
  <c r="R1092" i="16" s="1"/>
  <c r="N1092" i="16" s="1"/>
  <c r="P1092" i="16"/>
  <c r="P2809" i="16"/>
  <c r="Q2809" i="16"/>
  <c r="R2809" i="16" s="1"/>
  <c r="N2809" i="16" s="1"/>
  <c r="Q2751" i="16"/>
  <c r="R2751" i="16" s="1"/>
  <c r="N2751" i="16" s="1"/>
  <c r="P2751" i="16"/>
  <c r="Q2691" i="16"/>
  <c r="R2691" i="16" s="1"/>
  <c r="N2691" i="16" s="1"/>
  <c r="P2691" i="16"/>
  <c r="Q2620" i="16"/>
  <c r="R2620" i="16" s="1"/>
  <c r="N2620" i="16" s="1"/>
  <c r="P2620" i="16"/>
  <c r="Q2260" i="16"/>
  <c r="R2260" i="16" s="1"/>
  <c r="N2260" i="16" s="1"/>
  <c r="P2260" i="16"/>
  <c r="Q2225" i="16"/>
  <c r="R2225" i="16" s="1"/>
  <c r="N2225" i="16" s="1"/>
  <c r="P2225" i="16"/>
  <c r="P2503" i="16"/>
  <c r="Q2503" i="16"/>
  <c r="R2503" i="16" s="1"/>
  <c r="N2503" i="16" s="1"/>
  <c r="Q2444" i="16"/>
  <c r="R2444" i="16" s="1"/>
  <c r="N2444" i="16" s="1"/>
  <c r="P2444" i="16"/>
  <c r="P2350" i="16"/>
  <c r="Q2350" i="16"/>
  <c r="R2350" i="16" s="1"/>
  <c r="N2350" i="16" s="1"/>
  <c r="Q2277" i="16"/>
  <c r="R2277" i="16" s="1"/>
  <c r="N2277" i="16" s="1"/>
  <c r="P2277" i="16"/>
  <c r="P2243" i="16"/>
  <c r="Q2243" i="16"/>
  <c r="R2243" i="16" s="1"/>
  <c r="N2243" i="16" s="1"/>
  <c r="P2171" i="16"/>
  <c r="Q2171" i="16"/>
  <c r="R2171" i="16" s="1"/>
  <c r="N2171" i="16" s="1"/>
  <c r="P3797" i="16"/>
  <c r="Q3797" i="16"/>
  <c r="R3797" i="16" s="1"/>
  <c r="N3797" i="16" s="1"/>
  <c r="A18" i="5"/>
  <c r="B18" i="5"/>
  <c r="E34" i="5"/>
  <c r="I18" i="5"/>
  <c r="A34" i="5"/>
  <c r="G18" i="5"/>
  <c r="B34" i="5"/>
  <c r="J18" i="5"/>
  <c r="H34" i="5"/>
  <c r="J34" i="5"/>
  <c r="C18" i="5"/>
  <c r="D18" i="5"/>
  <c r="E18" i="5"/>
  <c r="F18" i="5"/>
  <c r="C34" i="5"/>
  <c r="D34" i="5"/>
  <c r="F34" i="5"/>
  <c r="G34" i="5"/>
  <c r="F81" i="3"/>
  <c r="M6" i="13"/>
  <c r="M5" i="6"/>
  <c r="F109" i="3"/>
  <c r="N2" i="2"/>
  <c r="O2801" i="16" l="1"/>
  <c r="T2801" i="16"/>
  <c r="O3202" i="16"/>
  <c r="T3202" i="16"/>
  <c r="O338" i="16"/>
  <c r="T338" i="16"/>
  <c r="O2398" i="16"/>
  <c r="T2398" i="16"/>
  <c r="O2625" i="16"/>
  <c r="T2625" i="16"/>
  <c r="O2067" i="16"/>
  <c r="T2067" i="16"/>
  <c r="O1834" i="16"/>
  <c r="T1834" i="16"/>
  <c r="O2481" i="16"/>
  <c r="T2481" i="16"/>
  <c r="O2691" i="16"/>
  <c r="T2691" i="16"/>
  <c r="O2710" i="16"/>
  <c r="T2710" i="16"/>
  <c r="O3039" i="16"/>
  <c r="T3039" i="16"/>
  <c r="O2508" i="16"/>
  <c r="T2508" i="16"/>
  <c r="O2524" i="16"/>
  <c r="T2524" i="16"/>
  <c r="O2724" i="16"/>
  <c r="T2724" i="16"/>
  <c r="O1631" i="16"/>
  <c r="T1631" i="16"/>
  <c r="O3193" i="16"/>
  <c r="T3193" i="16"/>
  <c r="O2816" i="16"/>
  <c r="T2816" i="16"/>
  <c r="O3585" i="16"/>
  <c r="T3585" i="16"/>
  <c r="O2104" i="16"/>
  <c r="T2104" i="16"/>
  <c r="O3502" i="16"/>
  <c r="T3502" i="16"/>
  <c r="O3832" i="16"/>
  <c r="T3832" i="16"/>
  <c r="O3156" i="16"/>
  <c r="T3156" i="16"/>
  <c r="O3173" i="16"/>
  <c r="T3173" i="16"/>
  <c r="O3084" i="16"/>
  <c r="T3084" i="16"/>
  <c r="O1993" i="16"/>
  <c r="T1993" i="16"/>
  <c r="O2959" i="16"/>
  <c r="T2959" i="16"/>
  <c r="O3264" i="16"/>
  <c r="T3264" i="16"/>
  <c r="O2887" i="16"/>
  <c r="T2887" i="16"/>
  <c r="O3218" i="16"/>
  <c r="T3218" i="16"/>
  <c r="O1591" i="16"/>
  <c r="T1591" i="16"/>
  <c r="O1569" i="16"/>
  <c r="T1569" i="16"/>
  <c r="O239" i="16"/>
  <c r="T239" i="16"/>
  <c r="O1595" i="16"/>
  <c r="T1595" i="16"/>
  <c r="O507" i="16"/>
  <c r="T507" i="16"/>
  <c r="O1898" i="16"/>
  <c r="T1898" i="16"/>
  <c r="O292" i="16"/>
  <c r="T292" i="16"/>
  <c r="O893" i="16"/>
  <c r="T893" i="16"/>
  <c r="O750" i="16"/>
  <c r="T750" i="16"/>
  <c r="O1769" i="16"/>
  <c r="T1769" i="16"/>
  <c r="O800" i="16"/>
  <c r="T800" i="16"/>
  <c r="O1340" i="16"/>
  <c r="T1340" i="16"/>
  <c r="O1065" i="16"/>
  <c r="T1065" i="16"/>
  <c r="O888" i="16"/>
  <c r="T888" i="16"/>
  <c r="O241" i="16"/>
  <c r="T241" i="16"/>
  <c r="O1501" i="16"/>
  <c r="T1501" i="16"/>
  <c r="O998" i="16"/>
  <c r="T998" i="16"/>
  <c r="O1670" i="16"/>
  <c r="T1670" i="16"/>
  <c r="O1504" i="16"/>
  <c r="T1504" i="16"/>
  <c r="O1956" i="16"/>
  <c r="T1956" i="16"/>
  <c r="O3639" i="16"/>
  <c r="T3639" i="16"/>
  <c r="O3524" i="16"/>
  <c r="T3524" i="16"/>
  <c r="O1810" i="16"/>
  <c r="T1810" i="16"/>
  <c r="O2205" i="16"/>
  <c r="T2205" i="16"/>
  <c r="O2895" i="16"/>
  <c r="T2895" i="16"/>
  <c r="O2363" i="16"/>
  <c r="T2363" i="16"/>
  <c r="O2568" i="16"/>
  <c r="T2568" i="16"/>
  <c r="O1488" i="16"/>
  <c r="T1488" i="16"/>
  <c r="O2744" i="16"/>
  <c r="T2744" i="16"/>
  <c r="O3050" i="16"/>
  <c r="T3050" i="16"/>
  <c r="O2672" i="16"/>
  <c r="T2672" i="16"/>
  <c r="O3003" i="16"/>
  <c r="T3003" i="16"/>
  <c r="O3441" i="16"/>
  <c r="T3441" i="16"/>
  <c r="O3783" i="16"/>
  <c r="T3783" i="16"/>
  <c r="O3358" i="16"/>
  <c r="T3358" i="16"/>
  <c r="O3689" i="16"/>
  <c r="T3689" i="16"/>
  <c r="O3029" i="16"/>
  <c r="T3029" i="16"/>
  <c r="O2994" i="16"/>
  <c r="T2994" i="16"/>
  <c r="O2815" i="16"/>
  <c r="T2815" i="16"/>
  <c r="O3121" i="16"/>
  <c r="T3121" i="16"/>
  <c r="O2743" i="16"/>
  <c r="T2743" i="16"/>
  <c r="O3074" i="16"/>
  <c r="T3074" i="16"/>
  <c r="O1435" i="16"/>
  <c r="T1435" i="16"/>
  <c r="O1425" i="16"/>
  <c r="T1425" i="16"/>
  <c r="O84" i="16"/>
  <c r="T84" i="16"/>
  <c r="O1427" i="16"/>
  <c r="T1427" i="16"/>
  <c r="O948" i="16"/>
  <c r="T948" i="16"/>
  <c r="O1753" i="16"/>
  <c r="T1753" i="16"/>
  <c r="O147" i="16"/>
  <c r="T147" i="16"/>
  <c r="O1445" i="16"/>
  <c r="T1445" i="16"/>
  <c r="O1625" i="16"/>
  <c r="T1625" i="16"/>
  <c r="O656" i="16"/>
  <c r="T656" i="16"/>
  <c r="O1196" i="16"/>
  <c r="T1196" i="16"/>
  <c r="O920" i="16"/>
  <c r="T920" i="16"/>
  <c r="O2061" i="16"/>
  <c r="T2061" i="16"/>
  <c r="O743" i="16"/>
  <c r="T743" i="16"/>
  <c r="O2064" i="16"/>
  <c r="T2064" i="16"/>
  <c r="O1527" i="16"/>
  <c r="T1527" i="16"/>
  <c r="O963" i="16"/>
  <c r="T963" i="16"/>
  <c r="O984" i="16"/>
  <c r="T984" i="16"/>
  <c r="O541" i="16"/>
  <c r="T541" i="16"/>
  <c r="O320" i="16"/>
  <c r="T320" i="16"/>
  <c r="O2216" i="16"/>
  <c r="T2216" i="16"/>
  <c r="O2576" i="16"/>
  <c r="T2576" i="16"/>
  <c r="O2906" i="16"/>
  <c r="T2906" i="16"/>
  <c r="O2325" i="16"/>
  <c r="T2325" i="16"/>
  <c r="O2530" i="16"/>
  <c r="T2530" i="16"/>
  <c r="O2872" i="16"/>
  <c r="T2872" i="16"/>
  <c r="O2339" i="16"/>
  <c r="T2339" i="16"/>
  <c r="O1176" i="16"/>
  <c r="T1176" i="16"/>
  <c r="O3439" i="16"/>
  <c r="T3439" i="16"/>
  <c r="O3745" i="16"/>
  <c r="T3745" i="16"/>
  <c r="O2902" i="16"/>
  <c r="T2902" i="16"/>
  <c r="O3232" i="16"/>
  <c r="T3232" i="16"/>
  <c r="O2412" i="16"/>
  <c r="T2412" i="16"/>
  <c r="O2328" i="16"/>
  <c r="T2328" i="16"/>
  <c r="O2381" i="16"/>
  <c r="T2381" i="16"/>
  <c r="O1248" i="16"/>
  <c r="T1248" i="16"/>
  <c r="O1711" i="16"/>
  <c r="T1711" i="16"/>
  <c r="O405" i="16"/>
  <c r="T405" i="16"/>
  <c r="O1545" i="16"/>
  <c r="T1545" i="16"/>
  <c r="O203" i="16"/>
  <c r="T203" i="16"/>
  <c r="O1391" i="16"/>
  <c r="T1391" i="16"/>
  <c r="O924" i="16"/>
  <c r="T924" i="16"/>
  <c r="O1152" i="16"/>
  <c r="T1152" i="16"/>
  <c r="O903" i="16"/>
  <c r="T903" i="16"/>
  <c r="O1275" i="16"/>
  <c r="T1275" i="16"/>
  <c r="O688" i="16"/>
  <c r="T688" i="16"/>
  <c r="O1551" i="16"/>
  <c r="T1551" i="16"/>
  <c r="O149" i="16"/>
  <c r="T149" i="16"/>
  <c r="O188" i="16"/>
  <c r="T188" i="16"/>
  <c r="O1172" i="16"/>
  <c r="T1172" i="16"/>
  <c r="O897" i="16"/>
  <c r="T897" i="16"/>
  <c r="O1316" i="16"/>
  <c r="T1316" i="16"/>
  <c r="O1005" i="16"/>
  <c r="T1005" i="16"/>
  <c r="O1295" i="16"/>
  <c r="T1295" i="16"/>
  <c r="O840" i="16"/>
  <c r="T840" i="16"/>
  <c r="O3799" i="16"/>
  <c r="T3799" i="16"/>
  <c r="O2317" i="16"/>
  <c r="T2317" i="16"/>
  <c r="O2337" i="16"/>
  <c r="T2337" i="16"/>
  <c r="O2679" i="16"/>
  <c r="T2679" i="16"/>
  <c r="O2110" i="16"/>
  <c r="T2110" i="16"/>
  <c r="O2452" i="16"/>
  <c r="T2452" i="16"/>
  <c r="O2351" i="16"/>
  <c r="T2351" i="16"/>
  <c r="O2369" i="16"/>
  <c r="T2369" i="16"/>
  <c r="O2178" i="16"/>
  <c r="T2178" i="16"/>
  <c r="O3844" i="16"/>
  <c r="T3844" i="16"/>
  <c r="O3236" i="16"/>
  <c r="T3236" i="16"/>
  <c r="O3566" i="16"/>
  <c r="T3566" i="16"/>
  <c r="O3141" i="16"/>
  <c r="T3141" i="16"/>
  <c r="O3471" i="16"/>
  <c r="T3471" i="16"/>
  <c r="O2711" i="16"/>
  <c r="T2711" i="16"/>
  <c r="O2196" i="16"/>
  <c r="T2196" i="16"/>
  <c r="O2250" i="16"/>
  <c r="T2250" i="16"/>
  <c r="O1116" i="16"/>
  <c r="T1116" i="16"/>
  <c r="O2515" i="16"/>
  <c r="T2515" i="16"/>
  <c r="O1096" i="16"/>
  <c r="T1096" i="16"/>
  <c r="O163" i="16"/>
  <c r="T163" i="16"/>
  <c r="O1423" i="16"/>
  <c r="T1423" i="16"/>
  <c r="O1268" i="16"/>
  <c r="T1268" i="16"/>
  <c r="O1235" i="16"/>
  <c r="T1235" i="16"/>
  <c r="O792" i="16"/>
  <c r="T792" i="16"/>
  <c r="O206" i="16"/>
  <c r="T206" i="16"/>
  <c r="O2018" i="16"/>
  <c r="T2018" i="16"/>
  <c r="O412" i="16"/>
  <c r="T412" i="16"/>
  <c r="O1853" i="16"/>
  <c r="T1853" i="16"/>
  <c r="O894" i="16"/>
  <c r="T894" i="16"/>
  <c r="O944" i="16"/>
  <c r="T944" i="16"/>
  <c r="O2072" i="16"/>
  <c r="T2072" i="16"/>
  <c r="O765" i="16"/>
  <c r="T765" i="16"/>
  <c r="O431" i="16"/>
  <c r="T431" i="16"/>
  <c r="O564" i="16"/>
  <c r="T564" i="16"/>
  <c r="O937" i="16"/>
  <c r="T937" i="16"/>
  <c r="O303" i="16"/>
  <c r="T303" i="16"/>
  <c r="O3656" i="16"/>
  <c r="T3656" i="16"/>
  <c r="O2162" i="16"/>
  <c r="T2162" i="16"/>
  <c r="O2193" i="16"/>
  <c r="T2193" i="16"/>
  <c r="O3777" i="16"/>
  <c r="T3777" i="16"/>
  <c r="O2208" i="16"/>
  <c r="T2208" i="16"/>
  <c r="O2226" i="16"/>
  <c r="T2226" i="16"/>
  <c r="O3778" i="16"/>
  <c r="T3778" i="16"/>
  <c r="O2034" i="16"/>
  <c r="T2034" i="16"/>
  <c r="O3709" i="16"/>
  <c r="T3709" i="16"/>
  <c r="O3422" i="16"/>
  <c r="T3422" i="16"/>
  <c r="O3327" i="16"/>
  <c r="T3327" i="16"/>
  <c r="O2614" i="16"/>
  <c r="T2614" i="16"/>
  <c r="O3533" i="16"/>
  <c r="T3533" i="16"/>
  <c r="O2106" i="16"/>
  <c r="T2106" i="16"/>
  <c r="O953" i="16"/>
  <c r="T953" i="16"/>
  <c r="O1267" i="16"/>
  <c r="T1267" i="16"/>
  <c r="O1004" i="16"/>
  <c r="T1004" i="16"/>
  <c r="O1125" i="16"/>
  <c r="T1125" i="16"/>
  <c r="O2086" i="16"/>
  <c r="T2086" i="16"/>
  <c r="O648" i="16"/>
  <c r="T648" i="16"/>
  <c r="O62" i="16"/>
  <c r="T62" i="16"/>
  <c r="O1309" i="16"/>
  <c r="T1309" i="16"/>
  <c r="O747" i="16"/>
  <c r="T747" i="16"/>
  <c r="O1874" i="16"/>
  <c r="T1874" i="16"/>
  <c r="O268" i="16"/>
  <c r="T268" i="16"/>
  <c r="O305" i="16"/>
  <c r="T305" i="16"/>
  <c r="O799" i="16"/>
  <c r="T799" i="16"/>
  <c r="O1927" i="16"/>
  <c r="T1927" i="16"/>
  <c r="O621" i="16"/>
  <c r="T621" i="16"/>
  <c r="O1617" i="16"/>
  <c r="T1617" i="16"/>
  <c r="O287" i="16"/>
  <c r="T287" i="16"/>
  <c r="O1833" i="16"/>
  <c r="T1833" i="16"/>
  <c r="O420" i="16"/>
  <c r="T420" i="16"/>
  <c r="O793" i="16"/>
  <c r="T793" i="16"/>
  <c r="O1227" i="16"/>
  <c r="T1227" i="16"/>
  <c r="O449" i="16"/>
  <c r="T449" i="16"/>
  <c r="O1253" i="16"/>
  <c r="T1253" i="16"/>
  <c r="O1543" i="16"/>
  <c r="T1543" i="16"/>
  <c r="O663" i="16"/>
  <c r="T663" i="16"/>
  <c r="O3512" i="16"/>
  <c r="T3512" i="16"/>
  <c r="O3817" i="16"/>
  <c r="T3817" i="16"/>
  <c r="O3607" i="16"/>
  <c r="T3607" i="16"/>
  <c r="O3632" i="16"/>
  <c r="T3632" i="16"/>
  <c r="O3677" i="16"/>
  <c r="T3677" i="16"/>
  <c r="O2082" i="16"/>
  <c r="T2082" i="16"/>
  <c r="O3634" i="16"/>
  <c r="T3634" i="16"/>
  <c r="O1890" i="16"/>
  <c r="T1890" i="16"/>
  <c r="O3564" i="16"/>
  <c r="T3564" i="16"/>
  <c r="O2460" i="16"/>
  <c r="T2460" i="16"/>
  <c r="O2947" i="16"/>
  <c r="T2947" i="16"/>
  <c r="O2470" i="16"/>
  <c r="T2470" i="16"/>
  <c r="O3707" i="16"/>
  <c r="T3707" i="16"/>
  <c r="O1962" i="16"/>
  <c r="T1962" i="16"/>
  <c r="O3636" i="16"/>
  <c r="T3636" i="16"/>
  <c r="O2227" i="16"/>
  <c r="T2227" i="16"/>
  <c r="O2532" i="16"/>
  <c r="T2532" i="16"/>
  <c r="O2069" i="16"/>
  <c r="T2069" i="16"/>
  <c r="O861" i="16"/>
  <c r="T861" i="16"/>
  <c r="O1976" i="16"/>
  <c r="T1976" i="16"/>
  <c r="O1930" i="16"/>
  <c r="T1930" i="16"/>
  <c r="O504" i="16"/>
  <c r="T504" i="16"/>
  <c r="O877" i="16"/>
  <c r="T877" i="16"/>
  <c r="O1165" i="16"/>
  <c r="T1165" i="16"/>
  <c r="O603" i="16"/>
  <c r="T603" i="16"/>
  <c r="O1730" i="16"/>
  <c r="T1730" i="16"/>
  <c r="O123" i="16"/>
  <c r="T123" i="16"/>
  <c r="O1564" i="16"/>
  <c r="T1564" i="16"/>
  <c r="O1589" i="16"/>
  <c r="T1589" i="16"/>
  <c r="O655" i="16"/>
  <c r="T655" i="16"/>
  <c r="O476" i="16"/>
  <c r="T476" i="16"/>
  <c r="O132" i="16"/>
  <c r="T132" i="16"/>
  <c r="O1667" i="16"/>
  <c r="T1667" i="16"/>
  <c r="O265" i="16"/>
  <c r="T265" i="16"/>
  <c r="O649" i="16"/>
  <c r="T649" i="16"/>
  <c r="O1029" i="16"/>
  <c r="T1029" i="16"/>
  <c r="O3154" i="16"/>
  <c r="T3154" i="16"/>
  <c r="O3484" i="16"/>
  <c r="T3484" i="16"/>
  <c r="O3312" i="16"/>
  <c r="T3312" i="16"/>
  <c r="O3378" i="16"/>
  <c r="T3378" i="16"/>
  <c r="O2197" i="16"/>
  <c r="T2197" i="16"/>
  <c r="O2426" i="16"/>
  <c r="T2426" i="16"/>
  <c r="O3704" i="16"/>
  <c r="T3704" i="16"/>
  <c r="O3597" i="16"/>
  <c r="T3597" i="16"/>
  <c r="O2604" i="16"/>
  <c r="T2604" i="16"/>
  <c r="O2520" i="16"/>
  <c r="T2520" i="16"/>
  <c r="O1439" i="16"/>
  <c r="T1439" i="16"/>
  <c r="O2857" i="16"/>
  <c r="T2857" i="16"/>
  <c r="O2480" i="16"/>
  <c r="T2480" i="16"/>
  <c r="O2786" i="16"/>
  <c r="T2786" i="16"/>
  <c r="O3775" i="16"/>
  <c r="T3775" i="16"/>
  <c r="O2283" i="16"/>
  <c r="T2283" i="16"/>
  <c r="O3669" i="16"/>
  <c r="T3669" i="16"/>
  <c r="O2187" i="16"/>
  <c r="T2187" i="16"/>
  <c r="O839" i="16"/>
  <c r="T839" i="16"/>
  <c r="O193" i="16"/>
  <c r="T193" i="16"/>
  <c r="O1742" i="16"/>
  <c r="T1742" i="16"/>
  <c r="O195" i="16"/>
  <c r="T195" i="16"/>
  <c r="O1611" i="16"/>
  <c r="T1611" i="16"/>
  <c r="O1024" i="16"/>
  <c r="T1024" i="16"/>
  <c r="O1205" i="16"/>
  <c r="T1205" i="16"/>
  <c r="O271" i="16"/>
  <c r="T271" i="16"/>
  <c r="O1231" i="16"/>
  <c r="T1231" i="16"/>
  <c r="O968" i="16"/>
  <c r="T968" i="16"/>
  <c r="O514" i="16"/>
  <c r="T514" i="16"/>
  <c r="O1653" i="16"/>
  <c r="T1653" i="16"/>
  <c r="O323" i="16"/>
  <c r="T323" i="16"/>
  <c r="O2037" i="16"/>
  <c r="T2037" i="16"/>
  <c r="O600" i="16"/>
  <c r="T600" i="16"/>
  <c r="O974" i="16"/>
  <c r="T974" i="16"/>
  <c r="O843" i="16"/>
  <c r="T843" i="16"/>
  <c r="O1097" i="16"/>
  <c r="T1097" i="16"/>
  <c r="O977" i="16"/>
  <c r="T977" i="16"/>
  <c r="O1136" i="16"/>
  <c r="T1136" i="16"/>
  <c r="O44" i="16"/>
  <c r="T44" i="16"/>
  <c r="O3081" i="16"/>
  <c r="T3081" i="16"/>
  <c r="O3411" i="16"/>
  <c r="T3411" i="16"/>
  <c r="O3430" i="16"/>
  <c r="T3430" i="16"/>
  <c r="O3245" i="16"/>
  <c r="T3245" i="16"/>
  <c r="O3444" i="16"/>
  <c r="T3444" i="16"/>
  <c r="O3522" i="16"/>
  <c r="T3522" i="16"/>
  <c r="O2329" i="16"/>
  <c r="T2329" i="16"/>
  <c r="O3606" i="16"/>
  <c r="T3606" i="16"/>
  <c r="O2114" i="16"/>
  <c r="T2114" i="16"/>
  <c r="O3548" i="16"/>
  <c r="T3548" i="16"/>
  <c r="O3641" i="16"/>
  <c r="T3641" i="16"/>
  <c r="O2464" i="16"/>
  <c r="T2464" i="16"/>
  <c r="O2130" i="16"/>
  <c r="T2130" i="16"/>
  <c r="O2395" i="16"/>
  <c r="T2395" i="16"/>
  <c r="O2186" i="16"/>
  <c r="T2186" i="16"/>
  <c r="O3620" i="16"/>
  <c r="T3620" i="16"/>
  <c r="O2128" i="16"/>
  <c r="T2128" i="16"/>
  <c r="O1280" i="16"/>
  <c r="T1280" i="16"/>
  <c r="O971" i="16"/>
  <c r="T971" i="16"/>
  <c r="O326" i="16"/>
  <c r="T326" i="16"/>
  <c r="O1729" i="16"/>
  <c r="T1729" i="16"/>
  <c r="O183" i="16"/>
  <c r="T183" i="16"/>
  <c r="O1599" i="16"/>
  <c r="T1599" i="16"/>
  <c r="O1012" i="16"/>
  <c r="T1012" i="16"/>
  <c r="O1049" i="16"/>
  <c r="T1049" i="16"/>
  <c r="O116" i="16"/>
  <c r="T116" i="16"/>
  <c r="O680" i="16"/>
  <c r="T680" i="16"/>
  <c r="O501" i="16"/>
  <c r="T501" i="16"/>
  <c r="O2060" i="16"/>
  <c r="T2060" i="16"/>
  <c r="O2026" i="16"/>
  <c r="T2026" i="16"/>
  <c r="O588" i="16"/>
  <c r="T588" i="16"/>
  <c r="O961" i="16"/>
  <c r="T961" i="16"/>
  <c r="O687" i="16"/>
  <c r="T687" i="16"/>
  <c r="O784" i="16"/>
  <c r="T784" i="16"/>
  <c r="O965" i="16"/>
  <c r="T965" i="16"/>
  <c r="O885" i="16"/>
  <c r="T885" i="16"/>
  <c r="O2866" i="16"/>
  <c r="T2866" i="16"/>
  <c r="O3196" i="16"/>
  <c r="T3196" i="16"/>
  <c r="O3239" i="16"/>
  <c r="T3239" i="16"/>
  <c r="O3257" i="16"/>
  <c r="T3257" i="16"/>
  <c r="O3023" i="16"/>
  <c r="T3023" i="16"/>
  <c r="O3078" i="16"/>
  <c r="T3078" i="16"/>
  <c r="O1933" i="16"/>
  <c r="T1933" i="16"/>
  <c r="O3618" i="16"/>
  <c r="T3618" i="16"/>
  <c r="O2125" i="16"/>
  <c r="T2125" i="16"/>
  <c r="O3405" i="16"/>
  <c r="T3405" i="16"/>
  <c r="O3734" i="16"/>
  <c r="T3734" i="16"/>
  <c r="O3309" i="16"/>
  <c r="T3309" i="16"/>
  <c r="O3651" i="16"/>
  <c r="T3651" i="16"/>
  <c r="O2333" i="16"/>
  <c r="T2333" i="16"/>
  <c r="O2233" i="16"/>
  <c r="T2233" i="16"/>
  <c r="O3672" i="16"/>
  <c r="T3672" i="16"/>
  <c r="O2264" i="16"/>
  <c r="T2264" i="16"/>
  <c r="O2498" i="16"/>
  <c r="T2498" i="16"/>
  <c r="O3807" i="16"/>
  <c r="T3807" i="16"/>
  <c r="O3381" i="16"/>
  <c r="T3381" i="16"/>
  <c r="O540" i="16"/>
  <c r="T540" i="16"/>
  <c r="O1296" i="16"/>
  <c r="T1296" i="16"/>
  <c r="O1453" i="16"/>
  <c r="T1453" i="16"/>
  <c r="O736" i="16"/>
  <c r="T736" i="16"/>
  <c r="O916" i="16"/>
  <c r="T916" i="16"/>
  <c r="O1650" i="16"/>
  <c r="T1650" i="16"/>
  <c r="O679" i="16"/>
  <c r="T679" i="16"/>
  <c r="O1519" i="16"/>
  <c r="T1519" i="16"/>
  <c r="O225" i="16"/>
  <c r="T225" i="16"/>
  <c r="O1365" i="16"/>
  <c r="T1365" i="16"/>
  <c r="O1053" i="16"/>
  <c r="T1053" i="16"/>
  <c r="O1714" i="16"/>
  <c r="T1714" i="16"/>
  <c r="O311" i="16"/>
  <c r="T311" i="16"/>
  <c r="O1117" i="16"/>
  <c r="T1117" i="16"/>
  <c r="O1815" i="16"/>
  <c r="T1815" i="16"/>
  <c r="O185" i="16"/>
  <c r="T185" i="16"/>
  <c r="O545" i="16"/>
  <c r="T545" i="16"/>
  <c r="O1565" i="16"/>
  <c r="T1565" i="16"/>
  <c r="O595" i="16"/>
  <c r="T595" i="16"/>
  <c r="O340" i="16"/>
  <c r="T340" i="16"/>
  <c r="O864" i="16"/>
  <c r="T864" i="16"/>
  <c r="O1516" i="16"/>
  <c r="T1516" i="16"/>
  <c r="O3122" i="16"/>
  <c r="T3122" i="16"/>
  <c r="O3142" i="16"/>
  <c r="T3142" i="16"/>
  <c r="O3473" i="16"/>
  <c r="T3473" i="16"/>
  <c r="O2938" i="16"/>
  <c r="T2938" i="16"/>
  <c r="O2957" i="16"/>
  <c r="T2957" i="16"/>
  <c r="O3210" i="16"/>
  <c r="T3210" i="16"/>
  <c r="O3319" i="16"/>
  <c r="T3319" i="16"/>
  <c r="O3626" i="16"/>
  <c r="T3626" i="16"/>
  <c r="O3248" i="16"/>
  <c r="T3248" i="16"/>
  <c r="O2206" i="16"/>
  <c r="T2206" i="16"/>
  <c r="O2548" i="16"/>
  <c r="T2548" i="16"/>
  <c r="O2177" i="16"/>
  <c r="T2177" i="16"/>
  <c r="O3587" i="16"/>
  <c r="T3587" i="16"/>
  <c r="O1842" i="16"/>
  <c r="T1842" i="16"/>
  <c r="O3515" i="16"/>
  <c r="T3515" i="16"/>
  <c r="O2108" i="16"/>
  <c r="T2108" i="16"/>
  <c r="O3697" i="16"/>
  <c r="T3697" i="16"/>
  <c r="O3320" i="16"/>
  <c r="T3320" i="16"/>
  <c r="O3650" i="16"/>
  <c r="T3650" i="16"/>
  <c r="O2024" i="16"/>
  <c r="T2024" i="16"/>
  <c r="O717" i="16"/>
  <c r="T717" i="16"/>
  <c r="O2001" i="16"/>
  <c r="T2001" i="16"/>
  <c r="O683" i="16"/>
  <c r="T683" i="16"/>
  <c r="O1273" i="16"/>
  <c r="T1273" i="16"/>
  <c r="O1311" i="16"/>
  <c r="T1311" i="16"/>
  <c r="O724" i="16"/>
  <c r="T724" i="16"/>
  <c r="O2021" i="16"/>
  <c r="T2021" i="16"/>
  <c r="O1325" i="16"/>
  <c r="T1325" i="16"/>
  <c r="O391" i="16"/>
  <c r="T391" i="16"/>
  <c r="O1507" i="16"/>
  <c r="T1507" i="16"/>
  <c r="O213" i="16"/>
  <c r="T213" i="16"/>
  <c r="O1701" i="16"/>
  <c r="T1701" i="16"/>
  <c r="O299" i="16"/>
  <c r="T299" i="16"/>
  <c r="O673" i="16"/>
  <c r="T673" i="16"/>
  <c r="O1945" i="16"/>
  <c r="T1945" i="16"/>
  <c r="O399" i="16"/>
  <c r="T399" i="16"/>
  <c r="O2102" i="16"/>
  <c r="T2102" i="16"/>
  <c r="O497" i="16"/>
  <c r="T497" i="16"/>
  <c r="O1935" i="16"/>
  <c r="T1935" i="16"/>
  <c r="O375" i="16"/>
  <c r="T375" i="16"/>
  <c r="O275" i="16"/>
  <c r="T275" i="16"/>
  <c r="O2998" i="16"/>
  <c r="T2998" i="16"/>
  <c r="O3328" i="16"/>
  <c r="T3328" i="16"/>
  <c r="O2795" i="16"/>
  <c r="T2795" i="16"/>
  <c r="O2812" i="16"/>
  <c r="T2812" i="16"/>
  <c r="O3011" i="16"/>
  <c r="T3011" i="16"/>
  <c r="O3067" i="16"/>
  <c r="T3067" i="16"/>
  <c r="O3174" i="16"/>
  <c r="T3174" i="16"/>
  <c r="O3481" i="16"/>
  <c r="T3481" i="16"/>
  <c r="O2033" i="16"/>
  <c r="T2033" i="16"/>
  <c r="O3461" i="16"/>
  <c r="T3461" i="16"/>
  <c r="O3450" i="16"/>
  <c r="T3450" i="16"/>
  <c r="O2257" i="16"/>
  <c r="T2257" i="16"/>
  <c r="O3247" i="16"/>
  <c r="T3247" i="16"/>
  <c r="O3553" i="16"/>
  <c r="T3553" i="16"/>
  <c r="O1879" i="16"/>
  <c r="T1879" i="16"/>
  <c r="O573" i="16"/>
  <c r="T573" i="16"/>
  <c r="O1857" i="16"/>
  <c r="T1857" i="16"/>
  <c r="O528" i="16"/>
  <c r="T528" i="16"/>
  <c r="O1297" i="16"/>
  <c r="T1297" i="16"/>
  <c r="O1167" i="16"/>
  <c r="T1167" i="16"/>
  <c r="O581" i="16"/>
  <c r="T581" i="16"/>
  <c r="O1875" i="16"/>
  <c r="T1875" i="16"/>
  <c r="O473" i="16"/>
  <c r="T473" i="16"/>
  <c r="O247" i="16"/>
  <c r="T247" i="16"/>
  <c r="O69" i="16"/>
  <c r="T69" i="16"/>
  <c r="O1629" i="16"/>
  <c r="T1629" i="16"/>
  <c r="O145" i="16"/>
  <c r="T145" i="16"/>
  <c r="O529" i="16"/>
  <c r="T529" i="16"/>
  <c r="O1789" i="16"/>
  <c r="T1789" i="16"/>
  <c r="O243" i="16"/>
  <c r="T243" i="16"/>
  <c r="O114" i="16"/>
  <c r="T114" i="16"/>
  <c r="O2588" i="16"/>
  <c r="T2588" i="16"/>
  <c r="O2918" i="16"/>
  <c r="T2918" i="16"/>
  <c r="O2924" i="16"/>
  <c r="T2924" i="16"/>
  <c r="O3255" i="16"/>
  <c r="T3255" i="16"/>
  <c r="O2686" i="16"/>
  <c r="T2686" i="16"/>
  <c r="O3027" i="16"/>
  <c r="T3027" i="16"/>
  <c r="O2945" i="16"/>
  <c r="T2945" i="16"/>
  <c r="O2712" i="16"/>
  <c r="T2712" i="16"/>
  <c r="O3324" i="16"/>
  <c r="T3324" i="16"/>
  <c r="O3824" i="16"/>
  <c r="T3824" i="16"/>
  <c r="O2332" i="16"/>
  <c r="T2332" i="16"/>
  <c r="O3716" i="16"/>
  <c r="T3716" i="16"/>
  <c r="O2236" i="16"/>
  <c r="T2236" i="16"/>
  <c r="O3346" i="16"/>
  <c r="T3346" i="16"/>
  <c r="O3676" i="16"/>
  <c r="T3676" i="16"/>
  <c r="O3287" i="16"/>
  <c r="T3287" i="16"/>
  <c r="O3305" i="16"/>
  <c r="T3305" i="16"/>
  <c r="O2784" i="16"/>
  <c r="T2784" i="16"/>
  <c r="O2838" i="16"/>
  <c r="T2838" i="16"/>
  <c r="O1693" i="16"/>
  <c r="T1693" i="16"/>
  <c r="O3091" i="16"/>
  <c r="T3091" i="16"/>
  <c r="O3397" i="16"/>
  <c r="T3397" i="16"/>
  <c r="O1673" i="16"/>
  <c r="T1673" i="16"/>
  <c r="O739" i="16"/>
  <c r="T739" i="16"/>
  <c r="O704" i="16"/>
  <c r="T704" i="16"/>
  <c r="O1845" i="16"/>
  <c r="T1845" i="16"/>
  <c r="O515" i="16"/>
  <c r="T515" i="16"/>
  <c r="O1285" i="16"/>
  <c r="T1285" i="16"/>
  <c r="O782" i="16"/>
  <c r="T782" i="16"/>
  <c r="O2030" i="16"/>
  <c r="T2030" i="16"/>
  <c r="O424" i="16"/>
  <c r="T424" i="16"/>
  <c r="O988" i="16"/>
  <c r="T988" i="16"/>
  <c r="O1169" i="16"/>
  <c r="T1169" i="16"/>
  <c r="O235" i="16"/>
  <c r="T235" i="16"/>
  <c r="O500" i="16"/>
  <c r="T500" i="16"/>
  <c r="O1615" i="16"/>
  <c r="T1615" i="16"/>
  <c r="O1019" i="16"/>
  <c r="T1019" i="16"/>
  <c r="O1655" i="16"/>
  <c r="T1655" i="16"/>
  <c r="O2350" i="16"/>
  <c r="T2350" i="16"/>
  <c r="O1588" i="16"/>
  <c r="T1588" i="16"/>
  <c r="O63" i="16"/>
  <c r="T63" i="16"/>
  <c r="O103" i="16"/>
  <c r="T103" i="16"/>
  <c r="O2547" i="16"/>
  <c r="T2547" i="16"/>
  <c r="O2382" i="16"/>
  <c r="T2382" i="16"/>
  <c r="O3012" i="16"/>
  <c r="T3012" i="16"/>
  <c r="O2940" i="16"/>
  <c r="T2940" i="16"/>
  <c r="O1848" i="16"/>
  <c r="T1848" i="16"/>
  <c r="O142" i="16"/>
  <c r="T142" i="16"/>
  <c r="O362" i="16"/>
  <c r="T362" i="16"/>
  <c r="O822" i="16"/>
  <c r="T822" i="16"/>
  <c r="O2007" i="16"/>
  <c r="T2007" i="16"/>
  <c r="O607" i="16"/>
  <c r="T607" i="16"/>
  <c r="O1358" i="16"/>
  <c r="T1358" i="16"/>
  <c r="O853" i="16"/>
  <c r="T853" i="16"/>
  <c r="O3623" i="16"/>
  <c r="T3623" i="16"/>
  <c r="O2521" i="16"/>
  <c r="T2521" i="16"/>
  <c r="O2667" i="16"/>
  <c r="T2667" i="16"/>
  <c r="O2357" i="16"/>
  <c r="T2357" i="16"/>
  <c r="O2255" i="16"/>
  <c r="T2255" i="16"/>
  <c r="O2310" i="16"/>
  <c r="T2310" i="16"/>
  <c r="O3368" i="16"/>
  <c r="T3368" i="16"/>
  <c r="O3698" i="16"/>
  <c r="T3698" i="16"/>
  <c r="O2984" i="16"/>
  <c r="T2984" i="16"/>
  <c r="O3316" i="16"/>
  <c r="T3316" i="16"/>
  <c r="O2429" i="16"/>
  <c r="T2429" i="16"/>
  <c r="O1780" i="16"/>
  <c r="T1780" i="16"/>
  <c r="O150" i="16"/>
  <c r="T150" i="16"/>
  <c r="O1518" i="16"/>
  <c r="T1518" i="16"/>
  <c r="O582" i="16"/>
  <c r="T582" i="16"/>
  <c r="O1405" i="16"/>
  <c r="T1405" i="16"/>
  <c r="O1170" i="16"/>
  <c r="T1170" i="16"/>
  <c r="O2639" i="16"/>
  <c r="T2639" i="16"/>
  <c r="O551" i="16"/>
  <c r="T551" i="16"/>
  <c r="O2123" i="16"/>
  <c r="T2123" i="16"/>
  <c r="O2443" i="16"/>
  <c r="T2443" i="16"/>
  <c r="O2749" i="16"/>
  <c r="T2749" i="16"/>
  <c r="O2770" i="16"/>
  <c r="T2770" i="16"/>
  <c r="O3100" i="16"/>
  <c r="T3100" i="16"/>
  <c r="O2729" i="16"/>
  <c r="T2729" i="16"/>
  <c r="O2821" i="16"/>
  <c r="T2821" i="16"/>
  <c r="O129" i="16"/>
  <c r="T129" i="16"/>
  <c r="O958" i="16"/>
  <c r="T958" i="16"/>
  <c r="O1454" i="16"/>
  <c r="T1454" i="16"/>
  <c r="O890" i="16"/>
  <c r="T890" i="16"/>
  <c r="O450" i="16"/>
  <c r="T450" i="16"/>
  <c r="O1760" i="16"/>
  <c r="T1760" i="16"/>
  <c r="O2003" i="16"/>
  <c r="T2003" i="16"/>
  <c r="O1370" i="16"/>
  <c r="T1370" i="16"/>
  <c r="O1189" i="16"/>
  <c r="T1189" i="16"/>
  <c r="O2535" i="16"/>
  <c r="T2535" i="16"/>
  <c r="O2296" i="16"/>
  <c r="T2296" i="16"/>
  <c r="O2299" i="16"/>
  <c r="T2299" i="16"/>
  <c r="O2605" i="16"/>
  <c r="T2605" i="16"/>
  <c r="O3092" i="16"/>
  <c r="T3092" i="16"/>
  <c r="O2997" i="16"/>
  <c r="T2997" i="16"/>
  <c r="O2956" i="16"/>
  <c r="T2956" i="16"/>
  <c r="O2567" i="16"/>
  <c r="T2567" i="16"/>
  <c r="O2585" i="16"/>
  <c r="T2585" i="16"/>
  <c r="O3780" i="16"/>
  <c r="T3780" i="16"/>
  <c r="O2371" i="16"/>
  <c r="T2371" i="16"/>
  <c r="O2677" i="16"/>
  <c r="T2677" i="16"/>
  <c r="O810" i="16"/>
  <c r="T810" i="16"/>
  <c r="O802" i="16"/>
  <c r="T802" i="16"/>
  <c r="O1708" i="16"/>
  <c r="T1708" i="16"/>
  <c r="O1732" i="16"/>
  <c r="T1732" i="16"/>
  <c r="O2390" i="16"/>
  <c r="T2390" i="16"/>
  <c r="O2151" i="16"/>
  <c r="T2151" i="16"/>
  <c r="O2156" i="16"/>
  <c r="T2156" i="16"/>
  <c r="O3278" i="16"/>
  <c r="T3278" i="16"/>
  <c r="O2853" i="16"/>
  <c r="T2853" i="16"/>
  <c r="O3184" i="16"/>
  <c r="T3184" i="16"/>
  <c r="O2813" i="16"/>
  <c r="T2813" i="16"/>
  <c r="O2423" i="16"/>
  <c r="T2423" i="16"/>
  <c r="O2441" i="16"/>
  <c r="T2441" i="16"/>
  <c r="O666" i="16"/>
  <c r="T666" i="16"/>
  <c r="O1110" i="16"/>
  <c r="T1110" i="16"/>
  <c r="O658" i="16"/>
  <c r="T658" i="16"/>
  <c r="O162" i="16"/>
  <c r="T162" i="16"/>
  <c r="O1784" i="16"/>
  <c r="T1784" i="16"/>
  <c r="O1474" i="16"/>
  <c r="T1474" i="16"/>
  <c r="O698" i="16"/>
  <c r="T698" i="16"/>
  <c r="O3527" i="16"/>
  <c r="T3527" i="16"/>
  <c r="O3690" i="16"/>
  <c r="T3690" i="16"/>
  <c r="O2119" i="16"/>
  <c r="T2119" i="16"/>
  <c r="O2211" i="16"/>
  <c r="T2211" i="16"/>
  <c r="O2116" i="16"/>
  <c r="T2116" i="16"/>
  <c r="O2621" i="16"/>
  <c r="T2621" i="16"/>
  <c r="O2587" i="16"/>
  <c r="T2587" i="16"/>
  <c r="O2551" i="16"/>
  <c r="T2551" i="16"/>
  <c r="O1174" i="16"/>
  <c r="T1174" i="16"/>
  <c r="O1820" i="16"/>
  <c r="T1820" i="16"/>
  <c r="O1406" i="16"/>
  <c r="T1406" i="16"/>
  <c r="O474" i="16"/>
  <c r="T474" i="16"/>
  <c r="O49" i="16"/>
  <c r="T49" i="16"/>
  <c r="N39" i="16"/>
  <c r="N40" i="16" s="1"/>
  <c r="O3760" i="16"/>
  <c r="T3760" i="16"/>
  <c r="O3227" i="16"/>
  <c r="T3227" i="16"/>
  <c r="O2493" i="16"/>
  <c r="T2493" i="16"/>
  <c r="O2837" i="16"/>
  <c r="T2837" i="16"/>
  <c r="O2447" i="16"/>
  <c r="T2447" i="16"/>
  <c r="O3736" i="16"/>
  <c r="T3736" i="16"/>
  <c r="O3804" i="16"/>
  <c r="T3804" i="16"/>
  <c r="O2701" i="16"/>
  <c r="T2701" i="16"/>
  <c r="O3678" i="16"/>
  <c r="T3678" i="16"/>
  <c r="O1006" i="16"/>
  <c r="T1006" i="16"/>
  <c r="O1318" i="16"/>
  <c r="T1318" i="16"/>
  <c r="O1612" i="16"/>
  <c r="T1612" i="16"/>
  <c r="O1808" i="16"/>
  <c r="T1808" i="16"/>
  <c r="O742" i="16"/>
  <c r="T742" i="16"/>
  <c r="O1250" i="16"/>
  <c r="T1250" i="16"/>
  <c r="O1371" i="16"/>
  <c r="T1371" i="16"/>
  <c r="O821" i="16"/>
  <c r="T821" i="16"/>
  <c r="O2314" i="16"/>
  <c r="T2314" i="16"/>
  <c r="O2286" i="16"/>
  <c r="T2286" i="16"/>
  <c r="O2569" i="16"/>
  <c r="T2569" i="16"/>
  <c r="O2191" i="16"/>
  <c r="T2191" i="16"/>
  <c r="O3476" i="16"/>
  <c r="T3476" i="16"/>
  <c r="O3723" i="16"/>
  <c r="T3723" i="16"/>
  <c r="O1868" i="16"/>
  <c r="T1868" i="16"/>
  <c r="O950" i="16"/>
  <c r="T950" i="16"/>
  <c r="O1322" i="16"/>
  <c r="T1322" i="16"/>
  <c r="O774" i="16"/>
  <c r="T774" i="16"/>
  <c r="O685" i="16"/>
  <c r="T685" i="16"/>
  <c r="O554" i="16"/>
  <c r="T554" i="16"/>
  <c r="O1947" i="16"/>
  <c r="T1947" i="16"/>
  <c r="O2793" i="16"/>
  <c r="T2793" i="16"/>
  <c r="O3155" i="16"/>
  <c r="T3155" i="16"/>
  <c r="O2063" i="16"/>
  <c r="T2063" i="16"/>
  <c r="O3578" i="16"/>
  <c r="T3578" i="16"/>
  <c r="O2159" i="16"/>
  <c r="T2159" i="16"/>
  <c r="O2413" i="16"/>
  <c r="T2413" i="16"/>
  <c r="O3392" i="16"/>
  <c r="T3392" i="16"/>
  <c r="O1442" i="16"/>
  <c r="T1442" i="16"/>
  <c r="O938" i="16"/>
  <c r="T938" i="16"/>
  <c r="O618" i="16"/>
  <c r="T618" i="16"/>
  <c r="O1772" i="16"/>
  <c r="T1772" i="16"/>
  <c r="O454" i="16"/>
  <c r="T454" i="16"/>
  <c r="O2649" i="16"/>
  <c r="T2649" i="16"/>
  <c r="O2980" i="16"/>
  <c r="T2980" i="16"/>
  <c r="O1920" i="16"/>
  <c r="T1920" i="16"/>
  <c r="O3104" i="16"/>
  <c r="T3104" i="16"/>
  <c r="O3434" i="16"/>
  <c r="T3434" i="16"/>
  <c r="O3761" i="16"/>
  <c r="T3761" i="16"/>
  <c r="O2405" i="16"/>
  <c r="T2405" i="16"/>
  <c r="O3791" i="16"/>
  <c r="T3791" i="16"/>
  <c r="O3443" i="16"/>
  <c r="T3443" i="16"/>
  <c r="O3373" i="16"/>
  <c r="T3373" i="16"/>
  <c r="O3176" i="16"/>
  <c r="T3176" i="16"/>
  <c r="O3506" i="16"/>
  <c r="T3506" i="16"/>
  <c r="O1991" i="16"/>
  <c r="T1991" i="16"/>
  <c r="O794" i="16"/>
  <c r="T794" i="16"/>
  <c r="O1182" i="16"/>
  <c r="T1182" i="16"/>
  <c r="O1364" i="16"/>
  <c r="T1364" i="16"/>
  <c r="O310" i="16"/>
  <c r="T310" i="16"/>
  <c r="O1546" i="16"/>
  <c r="T1546" i="16"/>
  <c r="O2928" i="16"/>
  <c r="T2928" i="16"/>
  <c r="O2765" i="16"/>
  <c r="T2765" i="16"/>
  <c r="O1620" i="16"/>
  <c r="T1620" i="16"/>
  <c r="O3019" i="16"/>
  <c r="T3019" i="16"/>
  <c r="O2012" i="16"/>
  <c r="T2012" i="16"/>
  <c r="O1955" i="16"/>
  <c r="T1955" i="16"/>
  <c r="O1574" i="16"/>
  <c r="T1574" i="16"/>
  <c r="O1469" i="16"/>
  <c r="T1469" i="16"/>
  <c r="O298" i="16"/>
  <c r="T298" i="16"/>
  <c r="O1366" i="16"/>
  <c r="T1366" i="16"/>
  <c r="O2779" i="16"/>
  <c r="T2779" i="16"/>
  <c r="O186" i="16"/>
  <c r="T186" i="16"/>
  <c r="O1222" i="16"/>
  <c r="T1222" i="16"/>
  <c r="O2554" i="16"/>
  <c r="T2554" i="16"/>
  <c r="O2633" i="16"/>
  <c r="T2633" i="16"/>
  <c r="O2444" i="16"/>
  <c r="T2444" i="16"/>
  <c r="O2751" i="16"/>
  <c r="T2751" i="16"/>
  <c r="O2781" i="16"/>
  <c r="T2781" i="16"/>
  <c r="O3111" i="16"/>
  <c r="T3111" i="16"/>
  <c r="O2542" i="16"/>
  <c r="T2542" i="16"/>
  <c r="O2783" i="16"/>
  <c r="T2783" i="16"/>
  <c r="O2556" i="16"/>
  <c r="T2556" i="16"/>
  <c r="O2622" i="16"/>
  <c r="T2622" i="16"/>
  <c r="O1477" i="16"/>
  <c r="T1477" i="16"/>
  <c r="O3181" i="16"/>
  <c r="T3181" i="16"/>
  <c r="O3680" i="16"/>
  <c r="T3680" i="16"/>
  <c r="O2188" i="16"/>
  <c r="T2188" i="16"/>
  <c r="O3573" i="16"/>
  <c r="T3573" i="16"/>
  <c r="O3532" i="16"/>
  <c r="T3532" i="16"/>
  <c r="O3162" i="16"/>
  <c r="T3162" i="16"/>
  <c r="O2628" i="16"/>
  <c r="T2628" i="16"/>
  <c r="O2694" i="16"/>
  <c r="T2694" i="16"/>
  <c r="O1548" i="16"/>
  <c r="T1548" i="16"/>
  <c r="O2948" i="16"/>
  <c r="T2948" i="16"/>
  <c r="O3253" i="16"/>
  <c r="T3253" i="16"/>
  <c r="O1529" i="16"/>
  <c r="T1529" i="16"/>
  <c r="O596" i="16"/>
  <c r="T596" i="16"/>
  <c r="O1702" i="16"/>
  <c r="T1702" i="16"/>
  <c r="O371" i="16"/>
  <c r="T371" i="16"/>
  <c r="O1751" i="16"/>
  <c r="T1751" i="16"/>
  <c r="O1141" i="16"/>
  <c r="T1141" i="16"/>
  <c r="O638" i="16"/>
  <c r="T638" i="16"/>
  <c r="O1885" i="16"/>
  <c r="T1885" i="16"/>
  <c r="O280" i="16"/>
  <c r="T280" i="16"/>
  <c r="O1431" i="16"/>
  <c r="T1431" i="16"/>
  <c r="O844" i="16"/>
  <c r="T844" i="16"/>
  <c r="O1326" i="16"/>
  <c r="T1326" i="16"/>
  <c r="O356" i="16"/>
  <c r="T356" i="16"/>
  <c r="O1472" i="16"/>
  <c r="T1472" i="16"/>
  <c r="O153" i="16"/>
  <c r="T153" i="16"/>
  <c r="O876" i="16"/>
  <c r="T876" i="16"/>
  <c r="O1487" i="16"/>
  <c r="T1487" i="16"/>
  <c r="O997" i="16"/>
  <c r="T997" i="16"/>
  <c r="O1801" i="16"/>
  <c r="T1801" i="16"/>
  <c r="O845" i="16"/>
  <c r="T845" i="16"/>
  <c r="O2798" i="16"/>
  <c r="T2798" i="16"/>
  <c r="O1922" i="16"/>
  <c r="T1922" i="16"/>
  <c r="O951" i="16"/>
  <c r="T951" i="16"/>
  <c r="O2300" i="16"/>
  <c r="T2300" i="16"/>
  <c r="O2606" i="16"/>
  <c r="T2606" i="16"/>
  <c r="O2637" i="16"/>
  <c r="T2637" i="16"/>
  <c r="O2967" i="16"/>
  <c r="T2967" i="16"/>
  <c r="O2740" i="16"/>
  <c r="T2740" i="16"/>
  <c r="O2478" i="16"/>
  <c r="T2478" i="16"/>
  <c r="O1332" i="16"/>
  <c r="T1332" i="16"/>
  <c r="O3037" i="16"/>
  <c r="T3037" i="16"/>
  <c r="O3536" i="16"/>
  <c r="T3536" i="16"/>
  <c r="O3521" i="16"/>
  <c r="T3521" i="16"/>
  <c r="O3429" i="16"/>
  <c r="T3429" i="16"/>
  <c r="O3771" i="16"/>
  <c r="T3771" i="16"/>
  <c r="O3058" i="16"/>
  <c r="T3058" i="16"/>
  <c r="O3389" i="16"/>
  <c r="T3389" i="16"/>
  <c r="O3017" i="16"/>
  <c r="T3017" i="16"/>
  <c r="O2484" i="16"/>
  <c r="T2484" i="16"/>
  <c r="O2550" i="16"/>
  <c r="T2550" i="16"/>
  <c r="O1404" i="16"/>
  <c r="T1404" i="16"/>
  <c r="O3109" i="16"/>
  <c r="T3109" i="16"/>
  <c r="O1385" i="16"/>
  <c r="T1385" i="16"/>
  <c r="O451" i="16"/>
  <c r="T451" i="16"/>
  <c r="O417" i="16"/>
  <c r="T417" i="16"/>
  <c r="O1557" i="16"/>
  <c r="T1557" i="16"/>
  <c r="O215" i="16"/>
  <c r="T215" i="16"/>
  <c r="O1080" i="16"/>
  <c r="T1080" i="16"/>
  <c r="O495" i="16"/>
  <c r="T495" i="16"/>
  <c r="O1741" i="16"/>
  <c r="T1741" i="16"/>
  <c r="O1287" i="16"/>
  <c r="T1287" i="16"/>
  <c r="O701" i="16"/>
  <c r="T701" i="16"/>
  <c r="O881" i="16"/>
  <c r="T881" i="16"/>
  <c r="O200" i="16"/>
  <c r="T200" i="16"/>
  <c r="O1328" i="16"/>
  <c r="T1328" i="16"/>
  <c r="O2049" i="16"/>
  <c r="T2049" i="16"/>
  <c r="O731" i="16"/>
  <c r="T731" i="16"/>
  <c r="O1307" i="16"/>
  <c r="T1307" i="16"/>
  <c r="O851" i="16"/>
  <c r="T851" i="16"/>
  <c r="O584" i="16"/>
  <c r="T584" i="16"/>
  <c r="O2442" i="16"/>
  <c r="T2442" i="16"/>
  <c r="O2025" i="16"/>
  <c r="T2025" i="16"/>
  <c r="O3683" i="16"/>
  <c r="T3683" i="16"/>
  <c r="O1939" i="16"/>
  <c r="T1939" i="16"/>
  <c r="O1823" i="16"/>
  <c r="T1823" i="16"/>
  <c r="O2635" i="16"/>
  <c r="T2635" i="16"/>
  <c r="O2941" i="16"/>
  <c r="T2941" i="16"/>
  <c r="O2420" i="16"/>
  <c r="T2420" i="16"/>
  <c r="O2726" i="16"/>
  <c r="T2726" i="16"/>
  <c r="O2943" i="16"/>
  <c r="T2943" i="16"/>
  <c r="O2716" i="16"/>
  <c r="T2716" i="16"/>
  <c r="O2327" i="16"/>
  <c r="T2327" i="16"/>
  <c r="O2345" i="16"/>
  <c r="T2345" i="16"/>
  <c r="O3175" i="16"/>
  <c r="T3175" i="16"/>
  <c r="O2028" i="16"/>
  <c r="T2028" i="16"/>
  <c r="O3427" i="16"/>
  <c r="T3427" i="16"/>
  <c r="O3733" i="16"/>
  <c r="T3733" i="16"/>
  <c r="O3398" i="16"/>
  <c r="T3398" i="16"/>
  <c r="O2973" i="16"/>
  <c r="T2973" i="16"/>
  <c r="O3304" i="16"/>
  <c r="T3304" i="16"/>
  <c r="O2788" i="16"/>
  <c r="T2788" i="16"/>
  <c r="O2399" i="16"/>
  <c r="T2399" i="16"/>
  <c r="O1533" i="16"/>
  <c r="T1533" i="16"/>
  <c r="O506" i="16"/>
  <c r="T506" i="16"/>
  <c r="O425" i="16"/>
  <c r="T425" i="16"/>
  <c r="O715" i="16"/>
  <c r="T715" i="16"/>
  <c r="O538" i="16"/>
  <c r="T538" i="16"/>
  <c r="O779" i="16"/>
  <c r="T779" i="16"/>
  <c r="O1537" i="16"/>
  <c r="T1537" i="16"/>
  <c r="O1851" i="16"/>
  <c r="T1851" i="16"/>
  <c r="O1684" i="16"/>
  <c r="T1684" i="16"/>
  <c r="O281" i="16"/>
  <c r="T281" i="16"/>
  <c r="O176" i="16"/>
  <c r="T176" i="16"/>
  <c r="O309" i="16"/>
  <c r="T309" i="16"/>
  <c r="O1448" i="16"/>
  <c r="T1448" i="16"/>
  <c r="O108" i="16"/>
  <c r="T108" i="16"/>
  <c r="O884" i="16"/>
  <c r="T884" i="16"/>
  <c r="O3479" i="16"/>
  <c r="T3479" i="16"/>
  <c r="O3629" i="16"/>
  <c r="T3629" i="16"/>
  <c r="O2364" i="16"/>
  <c r="T2364" i="16"/>
  <c r="O2432" i="16"/>
  <c r="T2432" i="16"/>
  <c r="O2738" i="16"/>
  <c r="T2738" i="16"/>
  <c r="O2182" i="16"/>
  <c r="T2182" i="16"/>
  <c r="O2385" i="16"/>
  <c r="T2385" i="16"/>
  <c r="O2728" i="16"/>
  <c r="T2728" i="16"/>
  <c r="O2212" i="16"/>
  <c r="T2212" i="16"/>
  <c r="O2113" i="16"/>
  <c r="T2113" i="16"/>
  <c r="O2166" i="16"/>
  <c r="T2166" i="16"/>
  <c r="O3296" i="16"/>
  <c r="T3296" i="16"/>
  <c r="O3601" i="16"/>
  <c r="T3601" i="16"/>
  <c r="O3224" i="16"/>
  <c r="T3224" i="16"/>
  <c r="O3554" i="16"/>
  <c r="T3554" i="16"/>
  <c r="O3087" i="16"/>
  <c r="T3087" i="16"/>
  <c r="O2268" i="16"/>
  <c r="T2268" i="16"/>
  <c r="O2284" i="16"/>
  <c r="T2284" i="16"/>
  <c r="O2184" i="16"/>
  <c r="T2184" i="16"/>
  <c r="O2237" i="16"/>
  <c r="T2237" i="16"/>
  <c r="O1104" i="16"/>
  <c r="T1104" i="16"/>
  <c r="O1634" i="16"/>
  <c r="T1634" i="16"/>
  <c r="O1048" i="16"/>
  <c r="T1048" i="16"/>
  <c r="O1567" i="16"/>
  <c r="T1567" i="16"/>
  <c r="O261" i="16"/>
  <c r="T261" i="16"/>
  <c r="O1401" i="16"/>
  <c r="T1401" i="16"/>
  <c r="O58" i="16"/>
  <c r="T58" i="16"/>
  <c r="O1224" i="16"/>
  <c r="T1224" i="16"/>
  <c r="O781" i="16"/>
  <c r="T781" i="16"/>
  <c r="O1919" i="16"/>
  <c r="T1919" i="16"/>
  <c r="O757" i="16"/>
  <c r="T757" i="16"/>
  <c r="O1131" i="16"/>
  <c r="T1131" i="16"/>
  <c r="O543" i="16"/>
  <c r="T543" i="16"/>
  <c r="O1408" i="16"/>
  <c r="T1408" i="16"/>
  <c r="O785" i="16"/>
  <c r="T785" i="16"/>
  <c r="O1025" i="16"/>
  <c r="T1025" i="16"/>
  <c r="O1075" i="16"/>
  <c r="T1075" i="16"/>
  <c r="O753" i="16"/>
  <c r="T753" i="16"/>
  <c r="O1173" i="16"/>
  <c r="T1173" i="16"/>
  <c r="O1139" i="16"/>
  <c r="T1139" i="16"/>
  <c r="O696" i="16"/>
  <c r="T696" i="16"/>
  <c r="O252" i="16"/>
  <c r="T252" i="16"/>
  <c r="O2594" i="16"/>
  <c r="T2594" i="16"/>
  <c r="O3784" i="16"/>
  <c r="T3784" i="16"/>
  <c r="O2242" i="16"/>
  <c r="T2242" i="16"/>
  <c r="O2584" i="16"/>
  <c r="T2584" i="16"/>
  <c r="O2068" i="16"/>
  <c r="T2068" i="16"/>
  <c r="O3767" i="16"/>
  <c r="T3767" i="16"/>
  <c r="O2022" i="16"/>
  <c r="T2022" i="16"/>
  <c r="O1906" i="16"/>
  <c r="T1906" i="16"/>
  <c r="O3457" i="16"/>
  <c r="T3457" i="16"/>
  <c r="O3079" i="16"/>
  <c r="T3079" i="16"/>
  <c r="O3410" i="16"/>
  <c r="T3410" i="16"/>
  <c r="O3028" i="16"/>
  <c r="T3028" i="16"/>
  <c r="O2602" i="16"/>
  <c r="T2602" i="16"/>
  <c r="O2124" i="16"/>
  <c r="T2124" i="16"/>
  <c r="O2141" i="16"/>
  <c r="T2141" i="16"/>
  <c r="O2094" i="16"/>
  <c r="T2094" i="16"/>
  <c r="O1980" i="16"/>
  <c r="T1980" i="16"/>
  <c r="O1492" i="16"/>
  <c r="T1492" i="16"/>
  <c r="O904" i="16"/>
  <c r="T904" i="16"/>
  <c r="O296" i="16"/>
  <c r="T296" i="16"/>
  <c r="O1411" i="16"/>
  <c r="T1411" i="16"/>
  <c r="O1257" i="16"/>
  <c r="T1257" i="16"/>
  <c r="O2074" i="16"/>
  <c r="T2074" i="16"/>
  <c r="O637" i="16"/>
  <c r="T637" i="16"/>
  <c r="O1118" i="16"/>
  <c r="T1118" i="16"/>
  <c r="O400" i="16"/>
  <c r="T400" i="16"/>
  <c r="O1263" i="16"/>
  <c r="T1263" i="16"/>
  <c r="O641" i="16"/>
  <c r="T641" i="16"/>
  <c r="O883" i="16"/>
  <c r="T883" i="16"/>
  <c r="O931" i="16"/>
  <c r="T931" i="16"/>
  <c r="O1915" i="16"/>
  <c r="T1915" i="16"/>
  <c r="O1989" i="16"/>
  <c r="T1989" i="16"/>
  <c r="O553" i="16"/>
  <c r="T553" i="16"/>
  <c r="O519" i="16"/>
  <c r="T519" i="16"/>
  <c r="O2077" i="16"/>
  <c r="T2077" i="16"/>
  <c r="O2100" i="16"/>
  <c r="T2100" i="16"/>
  <c r="O2145" i="16"/>
  <c r="T2145" i="16"/>
  <c r="O2450" i="16"/>
  <c r="T2450" i="16"/>
  <c r="O2235" i="16"/>
  <c r="T2235" i="16"/>
  <c r="O2097" i="16"/>
  <c r="T2097" i="16"/>
  <c r="O2440" i="16"/>
  <c r="T2440" i="16"/>
  <c r="O1925" i="16"/>
  <c r="T1925" i="16"/>
  <c r="O3624" i="16"/>
  <c r="T3624" i="16"/>
  <c r="O1877" i="16"/>
  <c r="T1877" i="16"/>
  <c r="O1762" i="16"/>
  <c r="T1762" i="16"/>
  <c r="O3313" i="16"/>
  <c r="T3313" i="16"/>
  <c r="O3267" i="16"/>
  <c r="T3267" i="16"/>
  <c r="O2800" i="16"/>
  <c r="T2800" i="16"/>
  <c r="O1997" i="16"/>
  <c r="T1997" i="16"/>
  <c r="O3695" i="16"/>
  <c r="T3695" i="16"/>
  <c r="O1950" i="16"/>
  <c r="T1950" i="16"/>
  <c r="O1347" i="16"/>
  <c r="T1347" i="16"/>
  <c r="O760" i="16"/>
  <c r="T760" i="16"/>
  <c r="O1085" i="16"/>
  <c r="T1085" i="16"/>
  <c r="O151" i="16"/>
  <c r="T151" i="16"/>
  <c r="O991" i="16"/>
  <c r="T991" i="16"/>
  <c r="O1113" i="16"/>
  <c r="T1113" i="16"/>
  <c r="O791" i="16"/>
  <c r="T791" i="16"/>
  <c r="O1918" i="16"/>
  <c r="T1918" i="16"/>
  <c r="O492" i="16"/>
  <c r="T492" i="16"/>
  <c r="O1055" i="16"/>
  <c r="T1055" i="16"/>
  <c r="O471" i="16"/>
  <c r="T471" i="16"/>
  <c r="O255" i="16"/>
  <c r="T255" i="16"/>
  <c r="O1120" i="16"/>
  <c r="T1120" i="16"/>
  <c r="O496" i="16"/>
  <c r="T496" i="16"/>
  <c r="O1722" i="16"/>
  <c r="T1722" i="16"/>
  <c r="O787" i="16"/>
  <c r="T787" i="16"/>
  <c r="O1771" i="16"/>
  <c r="T1771" i="16"/>
  <c r="O465" i="16"/>
  <c r="T465" i="16"/>
  <c r="O1881" i="16"/>
  <c r="T1881" i="16"/>
  <c r="O561" i="16"/>
  <c r="T561" i="16"/>
  <c r="O1811" i="16"/>
  <c r="T1811" i="16"/>
  <c r="O737" i="16"/>
  <c r="T737" i="16"/>
  <c r="O3225" i="16"/>
  <c r="T3225" i="16"/>
  <c r="O3574" i="16"/>
  <c r="T3574" i="16"/>
  <c r="O1817" i="16"/>
  <c r="T1817" i="16"/>
  <c r="O3751" i="16"/>
  <c r="T3751" i="16"/>
  <c r="O2270" i="16"/>
  <c r="T2270" i="16"/>
  <c r="O3693" i="16"/>
  <c r="T3693" i="16"/>
  <c r="O2200" i="16"/>
  <c r="T2200" i="16"/>
  <c r="O2638" i="16"/>
  <c r="T2638" i="16"/>
  <c r="O2979" i="16"/>
  <c r="T2979" i="16"/>
  <c r="O1140" i="16"/>
  <c r="T1140" i="16"/>
  <c r="O2540" i="16"/>
  <c r="T2540" i="16"/>
  <c r="O2844" i="16"/>
  <c r="T2844" i="16"/>
  <c r="O3823" i="16"/>
  <c r="T3823" i="16"/>
  <c r="O3765" i="16"/>
  <c r="T3765" i="16"/>
  <c r="O1424" i="16"/>
  <c r="T1424" i="16"/>
  <c r="O1473" i="16"/>
  <c r="T1473" i="16"/>
  <c r="O83" i="16"/>
  <c r="T83" i="16"/>
  <c r="O1886" i="16"/>
  <c r="T1886" i="16"/>
  <c r="O339" i="16"/>
  <c r="T339" i="16"/>
  <c r="O112" i="16"/>
  <c r="T112" i="16"/>
  <c r="O1193" i="16"/>
  <c r="T1193" i="16"/>
  <c r="O823" i="16"/>
  <c r="T823" i="16"/>
  <c r="O1952" i="16"/>
  <c r="T1952" i="16"/>
  <c r="O645" i="16"/>
  <c r="T645" i="16"/>
  <c r="O1208" i="16"/>
  <c r="T1208" i="16"/>
  <c r="O1175" i="16"/>
  <c r="T1175" i="16"/>
  <c r="O733" i="16"/>
  <c r="T733" i="16"/>
  <c r="O1393" i="16"/>
  <c r="T1393" i="16"/>
  <c r="O831" i="16"/>
  <c r="T831" i="16"/>
  <c r="O928" i="16"/>
  <c r="T928" i="16"/>
  <c r="O1108" i="16"/>
  <c r="T1108" i="16"/>
  <c r="O208" i="16"/>
  <c r="T208" i="16"/>
  <c r="O3500" i="16"/>
  <c r="T3500" i="16"/>
  <c r="O3842" i="16"/>
  <c r="T3842" i="16"/>
  <c r="O3275" i="16"/>
  <c r="T3275" i="16"/>
  <c r="O3604" i="16"/>
  <c r="T3604" i="16"/>
  <c r="O3701" i="16"/>
  <c r="T3701" i="16"/>
  <c r="O3288" i="16"/>
  <c r="T3288" i="16"/>
  <c r="O3354" i="16"/>
  <c r="T3354" i="16"/>
  <c r="O2174" i="16"/>
  <c r="T2174" i="16"/>
  <c r="O3596" i="16"/>
  <c r="T3596" i="16"/>
  <c r="O3762" i="16"/>
  <c r="T3762" i="16"/>
  <c r="O2907" i="16"/>
  <c r="T2907" i="16"/>
  <c r="O2824" i="16"/>
  <c r="T2824" i="16"/>
  <c r="O2164" i="16"/>
  <c r="T2164" i="16"/>
  <c r="O3630" i="16"/>
  <c r="T3630" i="16"/>
  <c r="O2246" i="16"/>
  <c r="T2246" i="16"/>
  <c r="O3667" i="16"/>
  <c r="T3667" i="16"/>
  <c r="O2173" i="16"/>
  <c r="T2173" i="16"/>
  <c r="O1265" i="16"/>
  <c r="T1265" i="16"/>
  <c r="O1555" i="16"/>
  <c r="T1555" i="16"/>
  <c r="O457" i="16"/>
  <c r="T457" i="16"/>
  <c r="O1861" i="16"/>
  <c r="T1861" i="16"/>
  <c r="O1001" i="16"/>
  <c r="T1001" i="16"/>
  <c r="O1144" i="16"/>
  <c r="T1144" i="16"/>
  <c r="O1745" i="16"/>
  <c r="T1745" i="16"/>
  <c r="O811" i="16"/>
  <c r="T811" i="16"/>
  <c r="O1339" i="16"/>
  <c r="T1339" i="16"/>
  <c r="O45" i="16"/>
  <c r="T45" i="16"/>
  <c r="O1197" i="16"/>
  <c r="T1197" i="16"/>
  <c r="O2014" i="16"/>
  <c r="T2014" i="16"/>
  <c r="O576" i="16"/>
  <c r="T576" i="16"/>
  <c r="O949" i="16"/>
  <c r="T949" i="16"/>
  <c r="O1633" i="16"/>
  <c r="T1633" i="16"/>
  <c r="O2937" i="16"/>
  <c r="T2937" i="16"/>
  <c r="O3616" i="16"/>
  <c r="T3616" i="16"/>
  <c r="O3101" i="16"/>
  <c r="T3101" i="16"/>
  <c r="O3367" i="16"/>
  <c r="T3367" i="16"/>
  <c r="O2185" i="16"/>
  <c r="T2185" i="16"/>
  <c r="O3462" i="16"/>
  <c r="T3462" i="16"/>
  <c r="O3769" i="16"/>
  <c r="T3769" i="16"/>
  <c r="O2349" i="16"/>
  <c r="T2349" i="16"/>
  <c r="O2692" i="16"/>
  <c r="T2692" i="16"/>
  <c r="O2303" i="16"/>
  <c r="T2303" i="16"/>
  <c r="O2321" i="16"/>
  <c r="T2321" i="16"/>
  <c r="O3731" i="16"/>
  <c r="T3731" i="16"/>
  <c r="O1986" i="16"/>
  <c r="T1986" i="16"/>
  <c r="O2252" i="16"/>
  <c r="T2252" i="16"/>
  <c r="O3535" i="16"/>
  <c r="T3535" i="16"/>
  <c r="O3841" i="16"/>
  <c r="T3841" i="16"/>
  <c r="O3794" i="16"/>
  <c r="T3794" i="16"/>
  <c r="O1135" i="16"/>
  <c r="T1135" i="16"/>
  <c r="O860" i="16"/>
  <c r="T860" i="16"/>
  <c r="O1163" i="16"/>
  <c r="T1163" i="16"/>
  <c r="O827" i="16"/>
  <c r="T827" i="16"/>
  <c r="O182" i="16"/>
  <c r="T182" i="16"/>
  <c r="O1585" i="16"/>
  <c r="T1585" i="16"/>
  <c r="O1455" i="16"/>
  <c r="T1455" i="16"/>
  <c r="O868" i="16"/>
  <c r="T868" i="16"/>
  <c r="O905" i="16"/>
  <c r="T905" i="16"/>
  <c r="O536" i="16"/>
  <c r="T536" i="16"/>
  <c r="O1663" i="16"/>
  <c r="T1663" i="16"/>
  <c r="O357" i="16"/>
  <c r="T357" i="16"/>
  <c r="O1917" i="16"/>
  <c r="T1917" i="16"/>
  <c r="O599" i="16"/>
  <c r="T599" i="16"/>
  <c r="O1858" i="16"/>
  <c r="T1858" i="16"/>
  <c r="O444" i="16"/>
  <c r="T444" i="16"/>
  <c r="O817" i="16"/>
  <c r="T817" i="16"/>
  <c r="O544" i="16"/>
  <c r="T544" i="16"/>
  <c r="O1226" i="16"/>
  <c r="T1226" i="16"/>
  <c r="O640" i="16"/>
  <c r="T640" i="16"/>
  <c r="O678" i="16"/>
  <c r="T678" i="16"/>
  <c r="O1893" i="16"/>
  <c r="T1893" i="16"/>
  <c r="O2400" i="16"/>
  <c r="T2400" i="16"/>
  <c r="O1649" i="16"/>
  <c r="T1649" i="16"/>
  <c r="O3213" i="16"/>
  <c r="T3213" i="16"/>
  <c r="O3544" i="16"/>
  <c r="T3544" i="16"/>
  <c r="O2987" i="16"/>
  <c r="T2987" i="16"/>
  <c r="O3315" i="16"/>
  <c r="T3315" i="16"/>
  <c r="O3216" i="16"/>
  <c r="T3216" i="16"/>
  <c r="O3233" i="16"/>
  <c r="T3233" i="16"/>
  <c r="O2999" i="16"/>
  <c r="T2999" i="16"/>
  <c r="O3054" i="16"/>
  <c r="T3054" i="16"/>
  <c r="O3307" i="16"/>
  <c r="T3307" i="16"/>
  <c r="O3613" i="16"/>
  <c r="T3613" i="16"/>
  <c r="O2618" i="16"/>
  <c r="T2618" i="16"/>
  <c r="O2536" i="16"/>
  <c r="T2536" i="16"/>
  <c r="O1878" i="16"/>
  <c r="T1878" i="16"/>
  <c r="O3126" i="16"/>
  <c r="T3126" i="16"/>
  <c r="O3379" i="16"/>
  <c r="T3379" i="16"/>
  <c r="O3685" i="16"/>
  <c r="T3685" i="16"/>
  <c r="O1027" i="16"/>
  <c r="T1027" i="16"/>
  <c r="O1269" i="16"/>
  <c r="T1269" i="16"/>
  <c r="O169" i="16"/>
  <c r="T169" i="16"/>
  <c r="O1572" i="16"/>
  <c r="T1572" i="16"/>
  <c r="O1070" i="16"/>
  <c r="T1070" i="16"/>
  <c r="O712" i="16"/>
  <c r="T712" i="16"/>
  <c r="O1863" i="16"/>
  <c r="T1863" i="16"/>
  <c r="O233" i="16"/>
  <c r="T233" i="16"/>
  <c r="O789" i="16"/>
  <c r="T789" i="16"/>
  <c r="O1905" i="16"/>
  <c r="T1905" i="16"/>
  <c r="O587" i="16"/>
  <c r="T587" i="16"/>
  <c r="O1690" i="16"/>
  <c r="T1690" i="16"/>
  <c r="O288" i="16"/>
  <c r="T288" i="16"/>
  <c r="O2040" i="16"/>
  <c r="T2040" i="16"/>
  <c r="O1345" i="16"/>
  <c r="T1345" i="16"/>
  <c r="O841" i="16"/>
  <c r="T841" i="16"/>
  <c r="O2732" i="16"/>
  <c r="T2732" i="16"/>
  <c r="O3063" i="16"/>
  <c r="T3063" i="16"/>
  <c r="O3399" i="16"/>
  <c r="T3399" i="16"/>
  <c r="O2842" i="16"/>
  <c r="T2842" i="16"/>
  <c r="O3071" i="16"/>
  <c r="T3071" i="16"/>
  <c r="O3089" i="16"/>
  <c r="T3089" i="16"/>
  <c r="O2856" i="16"/>
  <c r="T2856" i="16"/>
  <c r="O2909" i="16"/>
  <c r="T2909" i="16"/>
  <c r="O3163" i="16"/>
  <c r="T3163" i="16"/>
  <c r="O2134" i="16"/>
  <c r="T2134" i="16"/>
  <c r="O2392" i="16"/>
  <c r="T2392" i="16"/>
  <c r="O3490" i="16"/>
  <c r="T3490" i="16"/>
  <c r="O3819" i="16"/>
  <c r="T3819" i="16"/>
  <c r="O3449" i="16"/>
  <c r="T3449" i="16"/>
  <c r="O2927" i="16"/>
  <c r="T2927" i="16"/>
  <c r="O2982" i="16"/>
  <c r="T2982" i="16"/>
  <c r="O1835" i="16"/>
  <c r="T1835" i="16"/>
  <c r="O3541" i="16"/>
  <c r="T3541" i="16"/>
  <c r="O833" i="16"/>
  <c r="T833" i="16"/>
  <c r="O1124" i="16"/>
  <c r="T1124" i="16"/>
  <c r="O1990" i="16"/>
  <c r="T1990" i="16"/>
  <c r="O671" i="16"/>
  <c r="T671" i="16"/>
  <c r="O1223" i="16"/>
  <c r="T1223" i="16"/>
  <c r="O1429" i="16"/>
  <c r="T1429" i="16"/>
  <c r="O926" i="16"/>
  <c r="T926" i="16"/>
  <c r="O568" i="16"/>
  <c r="T568" i="16"/>
  <c r="O1719" i="16"/>
  <c r="T1719" i="16"/>
  <c r="O88" i="16"/>
  <c r="T88" i="16"/>
  <c r="O1312" i="16"/>
  <c r="T1312" i="16"/>
  <c r="O644" i="16"/>
  <c r="T644" i="16"/>
  <c r="O1761" i="16"/>
  <c r="T1761" i="16"/>
  <c r="O131" i="16"/>
  <c r="T131" i="16"/>
  <c r="O1847" i="16"/>
  <c r="T1847" i="16"/>
  <c r="O152" i="16"/>
  <c r="T152" i="16"/>
  <c r="O2647" i="16"/>
  <c r="T2647" i="16"/>
  <c r="O2953" i="16"/>
  <c r="T2953" i="16"/>
  <c r="O3007" i="16"/>
  <c r="T3007" i="16"/>
  <c r="O3338" i="16"/>
  <c r="T3338" i="16"/>
  <c r="O2974" i="16"/>
  <c r="T2974" i="16"/>
  <c r="O3303" i="16"/>
  <c r="T3303" i="16"/>
  <c r="O2771" i="16"/>
  <c r="T2771" i="16"/>
  <c r="O2790" i="16"/>
  <c r="T2790" i="16"/>
  <c r="O2700" i="16"/>
  <c r="T2700" i="16"/>
  <c r="O2754" i="16"/>
  <c r="T2754" i="16"/>
  <c r="O2084" i="16"/>
  <c r="T2084" i="16"/>
  <c r="O2391" i="16"/>
  <c r="T2391" i="16"/>
  <c r="O3813" i="16"/>
  <c r="T3813" i="16"/>
  <c r="O2319" i="16"/>
  <c r="T2319" i="16"/>
  <c r="O3417" i="16"/>
  <c r="T3417" i="16"/>
  <c r="O3759" i="16"/>
  <c r="T3759" i="16"/>
  <c r="O3334" i="16"/>
  <c r="T3334" i="16"/>
  <c r="O3664" i="16"/>
  <c r="T3664" i="16"/>
  <c r="O2843" i="16"/>
  <c r="T2843" i="16"/>
  <c r="O2772" i="16"/>
  <c r="T2772" i="16"/>
  <c r="O2826" i="16"/>
  <c r="T2826" i="16"/>
  <c r="O1679" i="16"/>
  <c r="T1679" i="16"/>
  <c r="O1203" i="16"/>
  <c r="T1203" i="16"/>
  <c r="O580" i="16"/>
  <c r="T580" i="16"/>
  <c r="O1015" i="16"/>
  <c r="T1015" i="16"/>
  <c r="O1112" i="16"/>
  <c r="T1112" i="16"/>
  <c r="O1977" i="16"/>
  <c r="T1977" i="16"/>
  <c r="O659" i="16"/>
  <c r="T659" i="16"/>
  <c r="O1931" i="16"/>
  <c r="T1931" i="16"/>
  <c r="O1272" i="16"/>
  <c r="T1272" i="16"/>
  <c r="O1707" i="16"/>
  <c r="T1707" i="16"/>
  <c r="O76" i="16"/>
  <c r="T76" i="16"/>
  <c r="O583" i="16"/>
  <c r="T583" i="16"/>
  <c r="O1602" i="16"/>
  <c r="T1602" i="16"/>
  <c r="O631" i="16"/>
  <c r="T631" i="16"/>
  <c r="O285" i="16"/>
  <c r="T285" i="16"/>
  <c r="O1749" i="16"/>
  <c r="T1749" i="16"/>
  <c r="O2411" i="16"/>
  <c r="T2411" i="16"/>
  <c r="O2803" i="16"/>
  <c r="T2803" i="16"/>
  <c r="O1584" i="16"/>
  <c r="T1584" i="16"/>
  <c r="O137" i="16"/>
  <c r="T137" i="16"/>
  <c r="O738" i="16"/>
  <c r="T738" i="16"/>
  <c r="O1181" i="16"/>
  <c r="T1181" i="16"/>
  <c r="O1054" i="16"/>
  <c r="T1054" i="16"/>
  <c r="O266" i="16"/>
  <c r="T266" i="16"/>
  <c r="O2613" i="16"/>
  <c r="T2613" i="16"/>
  <c r="O2374" i="16"/>
  <c r="T2374" i="16"/>
  <c r="O3120" i="16"/>
  <c r="T3120" i="16"/>
  <c r="O3068" i="16"/>
  <c r="T3068" i="16"/>
  <c r="O2446" i="16"/>
  <c r="T2446" i="16"/>
  <c r="O2417" i="16"/>
  <c r="T2417" i="16"/>
  <c r="O2065" i="16"/>
  <c r="T2065" i="16"/>
  <c r="O2055" i="16"/>
  <c r="T2055" i="16"/>
  <c r="O1648" i="16"/>
  <c r="T1648" i="16"/>
  <c r="O1844" i="16"/>
  <c r="T1844" i="16"/>
  <c r="O1534" i="16"/>
  <c r="T1534" i="16"/>
  <c r="O190" i="16"/>
  <c r="T190" i="16"/>
  <c r="O1114" i="16"/>
  <c r="T1114" i="16"/>
  <c r="O133" i="16"/>
  <c r="T133" i="16"/>
  <c r="O1034" i="16"/>
  <c r="T1034" i="16"/>
  <c r="O244" i="16"/>
  <c r="T244" i="16"/>
  <c r="O1158" i="16"/>
  <c r="T1158" i="16"/>
  <c r="O1616" i="16"/>
  <c r="T1616" i="16"/>
  <c r="O2522" i="16"/>
  <c r="T2522" i="16"/>
  <c r="O2195" i="16"/>
  <c r="T2195" i="16"/>
  <c r="O2051" i="16"/>
  <c r="T2051" i="16"/>
  <c r="O2841" i="16"/>
  <c r="T2841" i="16"/>
  <c r="O3170" i="16"/>
  <c r="T3170" i="16"/>
  <c r="O2758" i="16"/>
  <c r="T2758" i="16"/>
  <c r="O1374" i="16"/>
  <c r="T1374" i="16"/>
  <c r="O438" i="16"/>
  <c r="T438" i="16"/>
  <c r="O1261" i="16"/>
  <c r="T1261" i="16"/>
  <c r="O2059" i="16"/>
  <c r="T2059" i="16"/>
  <c r="O862" i="16"/>
  <c r="T862" i="16"/>
  <c r="O3336" i="16"/>
  <c r="T3336" i="16"/>
  <c r="O3415" i="16"/>
  <c r="T3415" i="16"/>
  <c r="O2222" i="16"/>
  <c r="T2222" i="16"/>
  <c r="O2289" i="16"/>
  <c r="T2289" i="16"/>
  <c r="O2379" i="16"/>
  <c r="T2379" i="16"/>
  <c r="O3837" i="16"/>
  <c r="T3837" i="16"/>
  <c r="O3152" i="16"/>
  <c r="T3152" i="16"/>
  <c r="O2698" i="16"/>
  <c r="T2698" i="16"/>
  <c r="O2944" i="16"/>
  <c r="T2944" i="16"/>
  <c r="O3839" i="16"/>
  <c r="T3839" i="16"/>
  <c r="O1230" i="16"/>
  <c r="T1230" i="16"/>
  <c r="O117" i="16"/>
  <c r="T117" i="16"/>
  <c r="O946" i="16"/>
  <c r="T946" i="16"/>
  <c r="O1728" i="16"/>
  <c r="T1728" i="16"/>
  <c r="O614" i="16"/>
  <c r="T614" i="16"/>
  <c r="O2005" i="16"/>
  <c r="T2005" i="16"/>
  <c r="O610" i="16"/>
  <c r="T610" i="16"/>
  <c r="O2023" i="16"/>
  <c r="T2023" i="16"/>
  <c r="O706" i="16"/>
  <c r="T706" i="16"/>
  <c r="O254" i="16"/>
  <c r="T254" i="16"/>
  <c r="O3191" i="16"/>
  <c r="T3191" i="16"/>
  <c r="O3246" i="16"/>
  <c r="T3246" i="16"/>
  <c r="O3728" i="16"/>
  <c r="T3728" i="16"/>
  <c r="O3682" i="16"/>
  <c r="T3682" i="16"/>
  <c r="O3008" i="16"/>
  <c r="T3008" i="16"/>
  <c r="O2936" i="16"/>
  <c r="T2936" i="16"/>
  <c r="O2553" i="16"/>
  <c r="T2553" i="16"/>
  <c r="O2883" i="16"/>
  <c r="T2883" i="16"/>
  <c r="O2459" i="16"/>
  <c r="T2459" i="16"/>
  <c r="O3754" i="16"/>
  <c r="T3754" i="16"/>
  <c r="O1836" i="16"/>
  <c r="T1836" i="16"/>
  <c r="O1254" i="16"/>
  <c r="T1254" i="16"/>
  <c r="O1558" i="16"/>
  <c r="T1558" i="16"/>
  <c r="O1862" i="16"/>
  <c r="T1862" i="16"/>
  <c r="O306" i="16"/>
  <c r="T306" i="16"/>
  <c r="O3555" i="16"/>
  <c r="T3555" i="16"/>
  <c r="O3371" i="16"/>
  <c r="T3371" i="16"/>
  <c r="O3388" i="16"/>
  <c r="T3388" i="16"/>
  <c r="O3588" i="16"/>
  <c r="T3588" i="16"/>
  <c r="O2179" i="16"/>
  <c r="T2179" i="16"/>
  <c r="O2485" i="16"/>
  <c r="T2485" i="16"/>
  <c r="O2591" i="16"/>
  <c r="T2591" i="16"/>
  <c r="O2609" i="16"/>
  <c r="T2609" i="16"/>
  <c r="O2219" i="16"/>
  <c r="T2219" i="16"/>
  <c r="O2274" i="16"/>
  <c r="T2274" i="16"/>
  <c r="O2342" i="16"/>
  <c r="T2342" i="16"/>
  <c r="O2271" i="16"/>
  <c r="T2271" i="16"/>
  <c r="O106" i="16"/>
  <c r="T106" i="16"/>
  <c r="O469" i="16"/>
  <c r="T469" i="16"/>
  <c r="O1744" i="16"/>
  <c r="T1744" i="16"/>
  <c r="O260" i="16"/>
  <c r="T260" i="16"/>
  <c r="O1756" i="16"/>
  <c r="T1756" i="16"/>
  <c r="O898" i="16"/>
  <c r="T898" i="16"/>
  <c r="O146" i="16"/>
  <c r="T146" i="16"/>
  <c r="O1515" i="16"/>
  <c r="T1515" i="16"/>
  <c r="O3164" i="16"/>
  <c r="T3164" i="16"/>
  <c r="O3495" i="16"/>
  <c r="T3495" i="16"/>
  <c r="O3503" i="16"/>
  <c r="T3503" i="16"/>
  <c r="O2577" i="16"/>
  <c r="T2577" i="16"/>
  <c r="O2482" i="16"/>
  <c r="T2482" i="16"/>
  <c r="O2147" i="16"/>
  <c r="T2147" i="16"/>
  <c r="O2118" i="16"/>
  <c r="T2118" i="16"/>
  <c r="O3360" i="16"/>
  <c r="T3360" i="16"/>
  <c r="O3438" i="16"/>
  <c r="T3438" i="16"/>
  <c r="O284" i="16"/>
  <c r="T284" i="16"/>
  <c r="O238" i="16"/>
  <c r="T238" i="16"/>
  <c r="O1462" i="16"/>
  <c r="T1462" i="16"/>
  <c r="O60" i="16"/>
  <c r="T60" i="16"/>
  <c r="O327" i="16"/>
  <c r="T327" i="16"/>
  <c r="O1586" i="16"/>
  <c r="T1586" i="16"/>
  <c r="O522" i="16"/>
  <c r="T522" i="16"/>
  <c r="O886" i="16"/>
  <c r="T886" i="16"/>
  <c r="O87" i="16"/>
  <c r="T87" i="16"/>
  <c r="O1502" i="16"/>
  <c r="T1502" i="16"/>
  <c r="O398" i="16"/>
  <c r="T398" i="16"/>
  <c r="O1333" i="16"/>
  <c r="T1333" i="16"/>
  <c r="O3266" i="16"/>
  <c r="T3266" i="16"/>
  <c r="O3286" i="16"/>
  <c r="T3286" i="16"/>
  <c r="O3082" i="16"/>
  <c r="T3082" i="16"/>
  <c r="O3300" i="16"/>
  <c r="T3300" i="16"/>
  <c r="O3391" i="16"/>
  <c r="T3391" i="16"/>
  <c r="O3722" i="16"/>
  <c r="T3722" i="16"/>
  <c r="O3660" i="16"/>
  <c r="T3660" i="16"/>
  <c r="O2557" i="16"/>
  <c r="T2557" i="16"/>
  <c r="O3464" i="16"/>
  <c r="T3464" i="16"/>
  <c r="O1082" i="16"/>
  <c r="T1082" i="16"/>
  <c r="O762" i="16"/>
  <c r="T762" i="16"/>
  <c r="O1470" i="16"/>
  <c r="T1470" i="16"/>
  <c r="O1106" i="16"/>
  <c r="T1106" i="16"/>
  <c r="O2079" i="16"/>
  <c r="T2079" i="16"/>
  <c r="O2876" i="16"/>
  <c r="T2876" i="16"/>
  <c r="O3206" i="16"/>
  <c r="T3206" i="16"/>
  <c r="O1908" i="16"/>
  <c r="T1908" i="16"/>
  <c r="O2278" i="16"/>
  <c r="T2278" i="16"/>
  <c r="O2194" i="16"/>
  <c r="T2194" i="16"/>
  <c r="O3635" i="16"/>
  <c r="T3635" i="16"/>
  <c r="O3575" i="16"/>
  <c r="T3575" i="16"/>
  <c r="O1830" i="16"/>
  <c r="T1830" i="16"/>
  <c r="O3072" i="16"/>
  <c r="T3072" i="16"/>
  <c r="O1979" i="16"/>
  <c r="T1979" i="16"/>
  <c r="O978" i="16"/>
  <c r="T978" i="16"/>
  <c r="O994" i="16"/>
  <c r="T994" i="16"/>
  <c r="O1150" i="16"/>
  <c r="T1150" i="16"/>
  <c r="O815" i="16"/>
  <c r="T815" i="16"/>
  <c r="O1299" i="16"/>
  <c r="T1299" i="16"/>
  <c r="O1458" i="16"/>
  <c r="T1458" i="16"/>
  <c r="O524" i="16"/>
  <c r="T524" i="16"/>
  <c r="O1758" i="16"/>
  <c r="T1758" i="16"/>
  <c r="O1215" i="16"/>
  <c r="T1215" i="16"/>
  <c r="O686" i="16"/>
  <c r="T686" i="16"/>
  <c r="O1880" i="16"/>
  <c r="T1880" i="16"/>
  <c r="O3069" i="16"/>
  <c r="T3069" i="16"/>
  <c r="O3172" i="16"/>
  <c r="T3172" i="16"/>
  <c r="O1764" i="16"/>
  <c r="T1764" i="16"/>
  <c r="O3468" i="16"/>
  <c r="T3468" i="16"/>
  <c r="O2476" i="16"/>
  <c r="T2476" i="16"/>
  <c r="O3654" i="16"/>
  <c r="T3654" i="16"/>
  <c r="O3432" i="16"/>
  <c r="T3432" i="16"/>
  <c r="O3234" i="16"/>
  <c r="T3234" i="16"/>
  <c r="O882" i="16"/>
  <c r="T882" i="16"/>
  <c r="O850" i="16"/>
  <c r="T850" i="16"/>
  <c r="O1156" i="16"/>
  <c r="T1156" i="16"/>
  <c r="O380" i="16"/>
  <c r="T380" i="16"/>
  <c r="O1614" i="16"/>
  <c r="T1614" i="16"/>
  <c r="O442" i="16"/>
  <c r="T442" i="16"/>
  <c r="O1522" i="16"/>
  <c r="T1522" i="16"/>
  <c r="O2769" i="16"/>
  <c r="T2769" i="16"/>
  <c r="O3099" i="16"/>
  <c r="T3099" i="16"/>
  <c r="O1608" i="16"/>
  <c r="T1608" i="16"/>
  <c r="O2861" i="16"/>
  <c r="T2861" i="16"/>
  <c r="O967" i="16"/>
  <c r="T967" i="16"/>
  <c r="O838" i="16"/>
  <c r="T838" i="16"/>
  <c r="O770" i="16"/>
  <c r="T770" i="16"/>
  <c r="O1838" i="16"/>
  <c r="T1838" i="16"/>
  <c r="O290" i="16"/>
  <c r="T290" i="16"/>
  <c r="O1983" i="16"/>
  <c r="T1983" i="16"/>
  <c r="O1604" i="16"/>
  <c r="T1604" i="16"/>
  <c r="O2091" i="16"/>
  <c r="T2091" i="16"/>
  <c r="O1210" i="16"/>
  <c r="T1210" i="16"/>
  <c r="O3000" i="16"/>
  <c r="T3000" i="16"/>
  <c r="O2830" i="16"/>
  <c r="T2830" i="16"/>
  <c r="O3159" i="16"/>
  <c r="T3159" i="16"/>
  <c r="O2627" i="16"/>
  <c r="T2627" i="16"/>
  <c r="O2544" i="16"/>
  <c r="T2544" i="16"/>
  <c r="O2610" i="16"/>
  <c r="T2610" i="16"/>
  <c r="O1465" i="16"/>
  <c r="T1465" i="16"/>
  <c r="O3726" i="16"/>
  <c r="T3726" i="16"/>
  <c r="O2245" i="16"/>
  <c r="T2245" i="16"/>
  <c r="O3668" i="16"/>
  <c r="T3668" i="16"/>
  <c r="O2176" i="16"/>
  <c r="T2176" i="16"/>
  <c r="O3273" i="16"/>
  <c r="T3273" i="16"/>
  <c r="O3189" i="16"/>
  <c r="T3189" i="16"/>
  <c r="O2699" i="16"/>
  <c r="T2699" i="16"/>
  <c r="O2616" i="16"/>
  <c r="T2616" i="16"/>
  <c r="O2683" i="16"/>
  <c r="T2683" i="16"/>
  <c r="O1536" i="16"/>
  <c r="T1536" i="16"/>
  <c r="O437" i="16"/>
  <c r="T437" i="16"/>
  <c r="O1804" i="16"/>
  <c r="T1804" i="16"/>
  <c r="O872" i="16"/>
  <c r="T872" i="16"/>
  <c r="O1998" i="16"/>
  <c r="T1998" i="16"/>
  <c r="O693" i="16"/>
  <c r="T693" i="16"/>
  <c r="O503" i="16"/>
  <c r="T503" i="16"/>
  <c r="O1739" i="16"/>
  <c r="T1739" i="16"/>
  <c r="O1129" i="16"/>
  <c r="T1129" i="16"/>
  <c r="O1692" i="16"/>
  <c r="T1692" i="16"/>
  <c r="O148" i="16"/>
  <c r="T148" i="16"/>
  <c r="O1563" i="16"/>
  <c r="T1563" i="16"/>
  <c r="O976" i="16"/>
  <c r="T976" i="16"/>
  <c r="O1839" i="16"/>
  <c r="T1839" i="16"/>
  <c r="O439" i="16"/>
  <c r="T439" i="16"/>
  <c r="O1457" i="16"/>
  <c r="T1457" i="16"/>
  <c r="O488" i="16"/>
  <c r="T488" i="16"/>
  <c r="O1460" i="16"/>
  <c r="T1460" i="16"/>
  <c r="O141" i="16"/>
  <c r="T141" i="16"/>
  <c r="O1605" i="16"/>
  <c r="T1605" i="16"/>
  <c r="O1643" i="16"/>
  <c r="T1643" i="16"/>
  <c r="O1658" i="16"/>
  <c r="T1658" i="16"/>
  <c r="O441" i="16"/>
  <c r="T441" i="16"/>
  <c r="O433" i="16"/>
  <c r="T433" i="16"/>
  <c r="O2720" i="16"/>
  <c r="T2720" i="16"/>
  <c r="O3049" i="16"/>
  <c r="T3049" i="16"/>
  <c r="O2674" i="16"/>
  <c r="T2674" i="16"/>
  <c r="O2500" i="16"/>
  <c r="T2500" i="16"/>
  <c r="O2401" i="16"/>
  <c r="T2401" i="16"/>
  <c r="O2466" i="16"/>
  <c r="T2466" i="16"/>
  <c r="O1321" i="16"/>
  <c r="T1321" i="16"/>
  <c r="O3046" i="16"/>
  <c r="T3046" i="16"/>
  <c r="O2472" i="16"/>
  <c r="T2472" i="16"/>
  <c r="O2538" i="16"/>
  <c r="T2538" i="16"/>
  <c r="O1392" i="16"/>
  <c r="T1392" i="16"/>
  <c r="O293" i="16"/>
  <c r="T293" i="16"/>
  <c r="O727" i="16"/>
  <c r="T727" i="16"/>
  <c r="O1689" i="16"/>
  <c r="T1689" i="16"/>
  <c r="O359" i="16"/>
  <c r="T359" i="16"/>
  <c r="O1571" i="16"/>
  <c r="T1571" i="16"/>
  <c r="O1068" i="16"/>
  <c r="T1068" i="16"/>
  <c r="O483" i="16"/>
  <c r="T483" i="16"/>
  <c r="O1550" i="16"/>
  <c r="T1550" i="16"/>
  <c r="O1419" i="16"/>
  <c r="T1419" i="16"/>
  <c r="O832" i="16"/>
  <c r="T832" i="16"/>
  <c r="O1697" i="16"/>
  <c r="T1697" i="16"/>
  <c r="O344" i="16"/>
  <c r="T344" i="16"/>
  <c r="O1317" i="16"/>
  <c r="T1317" i="16"/>
  <c r="O1461" i="16"/>
  <c r="T1461" i="16"/>
  <c r="O120" i="16"/>
  <c r="T120" i="16"/>
  <c r="O1463" i="16"/>
  <c r="T1463" i="16"/>
  <c r="O196" i="16"/>
  <c r="T196" i="16"/>
  <c r="O295" i="16"/>
  <c r="T295" i="16"/>
  <c r="O3729" i="16"/>
  <c r="T3729" i="16"/>
  <c r="O1974" i="16"/>
  <c r="T1974" i="16"/>
  <c r="O2304" i="16"/>
  <c r="T2304" i="16"/>
  <c r="O2359" i="16"/>
  <c r="T2359" i="16"/>
  <c r="O2696" i="16"/>
  <c r="T2696" i="16"/>
  <c r="O3026" i="16"/>
  <c r="T3026" i="16"/>
  <c r="O2787" i="16"/>
  <c r="T2787" i="16"/>
  <c r="O2704" i="16"/>
  <c r="T2704" i="16"/>
  <c r="O3178" i="16"/>
  <c r="T3178" i="16"/>
  <c r="O3197" i="16"/>
  <c r="T3197" i="16"/>
  <c r="O3107" i="16"/>
  <c r="T3107" i="16"/>
  <c r="O3161" i="16"/>
  <c r="T3161" i="16"/>
  <c r="O3127" i="16"/>
  <c r="T3127" i="16"/>
  <c r="O3055" i="16"/>
  <c r="T3055" i="16"/>
  <c r="O3386" i="16"/>
  <c r="T3386" i="16"/>
  <c r="O2528" i="16"/>
  <c r="T2528" i="16"/>
  <c r="O2858" i="16"/>
  <c r="T2858" i="16"/>
  <c r="O2434" i="16"/>
  <c r="T2434" i="16"/>
  <c r="O2776" i="16"/>
  <c r="T2776" i="16"/>
  <c r="O1799" i="16"/>
  <c r="T1799" i="16"/>
  <c r="O396" i="16"/>
  <c r="T396" i="16"/>
  <c r="O769" i="16"/>
  <c r="T769" i="16"/>
  <c r="O783" i="16"/>
  <c r="T783" i="16"/>
  <c r="O558" i="16"/>
  <c r="T558" i="16"/>
  <c r="O1781" i="16"/>
  <c r="T1781" i="16"/>
  <c r="O847" i="16"/>
  <c r="T847" i="16"/>
  <c r="O1831" i="16"/>
  <c r="T1831" i="16"/>
  <c r="O1363" i="16"/>
  <c r="T1363" i="16"/>
  <c r="O52" i="16"/>
  <c r="T52" i="16"/>
  <c r="O911" i="16"/>
  <c r="T911" i="16"/>
  <c r="O1703" i="16"/>
  <c r="T1703" i="16"/>
  <c r="O1093" i="16"/>
  <c r="T1093" i="16"/>
  <c r="O591" i="16"/>
  <c r="T591" i="16"/>
  <c r="O1981" i="16"/>
  <c r="T1981" i="16"/>
  <c r="O376" i="16"/>
  <c r="T376" i="16"/>
  <c r="O1553" i="16"/>
  <c r="T1553" i="16"/>
  <c r="O619" i="16"/>
  <c r="T619" i="16"/>
  <c r="O751" i="16"/>
  <c r="T751" i="16"/>
  <c r="O3834" i="16"/>
  <c r="T3834" i="16"/>
  <c r="O2276" i="16"/>
  <c r="T2276" i="16"/>
  <c r="O2582" i="16"/>
  <c r="T2582" i="16"/>
  <c r="O2468" i="16"/>
  <c r="T2468" i="16"/>
  <c r="O2230" i="16"/>
  <c r="T2230" i="16"/>
  <c r="O2572" i="16"/>
  <c r="T2572" i="16"/>
  <c r="O3030" i="16"/>
  <c r="T3030" i="16"/>
  <c r="O3283" i="16"/>
  <c r="T3283" i="16"/>
  <c r="O3589" i="16"/>
  <c r="T3589" i="16"/>
  <c r="O2925" i="16"/>
  <c r="T2925" i="16"/>
  <c r="O2828" i="16"/>
  <c r="T2828" i="16"/>
  <c r="O2301" i="16"/>
  <c r="T2301" i="16"/>
  <c r="O2644" i="16"/>
  <c r="T2644" i="16"/>
  <c r="O2256" i="16"/>
  <c r="T2256" i="16"/>
  <c r="O1909" i="16"/>
  <c r="T1909" i="16"/>
  <c r="O1911" i="16"/>
  <c r="T1911" i="16"/>
  <c r="O1505" i="16"/>
  <c r="T1505" i="16"/>
  <c r="O1699" i="16"/>
  <c r="T1699" i="16"/>
  <c r="O393" i="16"/>
  <c r="T393" i="16"/>
  <c r="O1389" i="16"/>
  <c r="T1389" i="16"/>
  <c r="O1953" i="16"/>
  <c r="T1953" i="16"/>
  <c r="O635" i="16"/>
  <c r="T635" i="16"/>
  <c r="O1128" i="16"/>
  <c r="T1128" i="16"/>
  <c r="O891" i="16"/>
  <c r="T891" i="16"/>
  <c r="O1705" i="16"/>
  <c r="T1705" i="16"/>
  <c r="O1063" i="16"/>
  <c r="T1063" i="16"/>
  <c r="O1459" i="16"/>
  <c r="T1459" i="16"/>
  <c r="O1304" i="16"/>
  <c r="T1304" i="16"/>
  <c r="O993" i="16"/>
  <c r="T993" i="16"/>
  <c r="O373" i="16"/>
  <c r="T373" i="16"/>
  <c r="O3395" i="16"/>
  <c r="T3395" i="16"/>
  <c r="O3413" i="16"/>
  <c r="T3413" i="16"/>
  <c r="O2347" i="16"/>
  <c r="T2347" i="16"/>
  <c r="O2654" i="16"/>
  <c r="T2654" i="16"/>
  <c r="O2132" i="16"/>
  <c r="T2132" i="16"/>
  <c r="O2438" i="16"/>
  <c r="T2438" i="16"/>
  <c r="O2313" i="16"/>
  <c r="T2313" i="16"/>
  <c r="O2656" i="16"/>
  <c r="T2656" i="16"/>
  <c r="O3738" i="16"/>
  <c r="T3738" i="16"/>
  <c r="O2428" i="16"/>
  <c r="T2428" i="16"/>
  <c r="O2057" i="16"/>
  <c r="T2057" i="16"/>
  <c r="O2833" i="16"/>
  <c r="T2833" i="16"/>
  <c r="O2886" i="16"/>
  <c r="T2886" i="16"/>
  <c r="O3445" i="16"/>
  <c r="T3445" i="16"/>
  <c r="O2780" i="16"/>
  <c r="T2780" i="16"/>
  <c r="O3110" i="16"/>
  <c r="T3110" i="16"/>
  <c r="O3014" i="16"/>
  <c r="T3014" i="16"/>
  <c r="O2158" i="16"/>
  <c r="T2158" i="16"/>
  <c r="O2129" i="16"/>
  <c r="T2129" i="16"/>
  <c r="O1245" i="16"/>
  <c r="T1245" i="16"/>
  <c r="O1754" i="16"/>
  <c r="T1754" i="16"/>
  <c r="O207" i="16"/>
  <c r="T207" i="16"/>
  <c r="O1767" i="16"/>
  <c r="T1767" i="16"/>
  <c r="O136" i="16"/>
  <c r="T136" i="16"/>
  <c r="O1361" i="16"/>
  <c r="T1361" i="16"/>
  <c r="O427" i="16"/>
  <c r="T427" i="16"/>
  <c r="O1556" i="16"/>
  <c r="T1556" i="16"/>
  <c r="O249" i="16"/>
  <c r="T249" i="16"/>
  <c r="O1809" i="16"/>
  <c r="T1809" i="16"/>
  <c r="O1895" i="16"/>
  <c r="T1895" i="16"/>
  <c r="O1249" i="16"/>
  <c r="T1249" i="16"/>
  <c r="O999" i="16"/>
  <c r="T999" i="16"/>
  <c r="O773" i="16"/>
  <c r="T773" i="16"/>
  <c r="O869" i="16"/>
  <c r="T869" i="16"/>
  <c r="O919" i="16"/>
  <c r="T919" i="16"/>
  <c r="O1039" i="16"/>
  <c r="T1039" i="16"/>
  <c r="O1161" i="16"/>
  <c r="T1161" i="16"/>
  <c r="O219" i="16"/>
  <c r="T219" i="16"/>
  <c r="O2445" i="16"/>
  <c r="T2445" i="16"/>
  <c r="O3269" i="16"/>
  <c r="T3269" i="16"/>
  <c r="O2204" i="16"/>
  <c r="T2204" i="16"/>
  <c r="O2295" i="16"/>
  <c r="T2295" i="16"/>
  <c r="O2168" i="16"/>
  <c r="T2168" i="16"/>
  <c r="O3753" i="16"/>
  <c r="T3753" i="16"/>
  <c r="O2272" i="16"/>
  <c r="T2272" i="16"/>
  <c r="O3670" i="16"/>
  <c r="T3670" i="16"/>
  <c r="O1913" i="16"/>
  <c r="T1913" i="16"/>
  <c r="O2688" i="16"/>
  <c r="T2688" i="16"/>
  <c r="O2742" i="16"/>
  <c r="T2742" i="16"/>
  <c r="O3301" i="16"/>
  <c r="T3301" i="16"/>
  <c r="O2636" i="16"/>
  <c r="T2636" i="16"/>
  <c r="O2966" i="16"/>
  <c r="T2966" i="16"/>
  <c r="O3825" i="16"/>
  <c r="T3825" i="16"/>
  <c r="O2355" i="16"/>
  <c r="T2355" i="16"/>
  <c r="O3743" i="16"/>
  <c r="T3743" i="16"/>
  <c r="O1985" i="16"/>
  <c r="T1985" i="16"/>
  <c r="O1609" i="16"/>
  <c r="T1609" i="16"/>
  <c r="O64" i="16"/>
  <c r="T64" i="16"/>
  <c r="O1623" i="16"/>
  <c r="T1623" i="16"/>
  <c r="O1217" i="16"/>
  <c r="T1217" i="16"/>
  <c r="O283" i="16"/>
  <c r="T283" i="16"/>
  <c r="O1399" i="16"/>
  <c r="T1399" i="16"/>
  <c r="O105" i="16"/>
  <c r="T105" i="16"/>
  <c r="O1101" i="16"/>
  <c r="T1101" i="16"/>
  <c r="O1665" i="16"/>
  <c r="T1665" i="16"/>
  <c r="O334" i="16"/>
  <c r="T334" i="16"/>
  <c r="O1715" i="16"/>
  <c r="T1715" i="16"/>
  <c r="O1105" i="16"/>
  <c r="T1105" i="16"/>
  <c r="O601" i="16"/>
  <c r="T601" i="16"/>
  <c r="O855" i="16"/>
  <c r="T855" i="16"/>
  <c r="O629" i="16"/>
  <c r="T629" i="16"/>
  <c r="O1710" i="16"/>
  <c r="T1710" i="16"/>
  <c r="O776" i="16"/>
  <c r="T776" i="16"/>
  <c r="O1147" i="16"/>
  <c r="T1147" i="16"/>
  <c r="O896" i="16"/>
  <c r="T896" i="16"/>
  <c r="O110" i="16"/>
  <c r="T110" i="16"/>
  <c r="O1051" i="16"/>
  <c r="T1051" i="16"/>
  <c r="O3308" i="16"/>
  <c r="T3308" i="16"/>
  <c r="O3637" i="16"/>
  <c r="T3637" i="16"/>
  <c r="O3645" i="16"/>
  <c r="T3645" i="16"/>
  <c r="O2165" i="16"/>
  <c r="T2165" i="16"/>
  <c r="O3418" i="16"/>
  <c r="T3418" i="16"/>
  <c r="O3431" i="16"/>
  <c r="T3431" i="16"/>
  <c r="O3510" i="16"/>
  <c r="T3510" i="16"/>
  <c r="O2258" i="16"/>
  <c r="T2258" i="16"/>
  <c r="O3051" i="16"/>
  <c r="T3051" i="16"/>
  <c r="O2969" i="16"/>
  <c r="T2969" i="16"/>
  <c r="O2291" i="16"/>
  <c r="T2291" i="16"/>
  <c r="O2309" i="16"/>
  <c r="T2309" i="16"/>
  <c r="O3504" i="16"/>
  <c r="T3504" i="16"/>
  <c r="O2096" i="16"/>
  <c r="T2096" i="16"/>
  <c r="O2389" i="16"/>
  <c r="T2389" i="16"/>
  <c r="O3811" i="16"/>
  <c r="T3811" i="16"/>
  <c r="O1409" i="16"/>
  <c r="T1409" i="16"/>
  <c r="O440" i="16"/>
  <c r="T440" i="16"/>
  <c r="O1619" i="16"/>
  <c r="T1619" i="16"/>
  <c r="O217" i="16"/>
  <c r="T217" i="16"/>
  <c r="O2029" i="16"/>
  <c r="T2029" i="16"/>
  <c r="O101" i="16"/>
  <c r="T101" i="16"/>
  <c r="O1289" i="16"/>
  <c r="T1289" i="16"/>
  <c r="O665" i="16"/>
  <c r="T665" i="16"/>
  <c r="O955" i="16"/>
  <c r="T955" i="16"/>
  <c r="O201" i="16"/>
  <c r="T201" i="16"/>
  <c r="O720" i="16"/>
  <c r="T720" i="16"/>
  <c r="O134" i="16"/>
  <c r="T134" i="16"/>
  <c r="O1777" i="16"/>
  <c r="T1777" i="16"/>
  <c r="O232" i="16"/>
  <c r="T232" i="16"/>
  <c r="O1647" i="16"/>
  <c r="T1647" i="16"/>
  <c r="O245" i="16"/>
  <c r="T245" i="16"/>
  <c r="O3223" i="16"/>
  <c r="T3223" i="16"/>
  <c r="O3529" i="16"/>
  <c r="T3529" i="16"/>
  <c r="O3345" i="16"/>
  <c r="T3345" i="16"/>
  <c r="O3687" i="16"/>
  <c r="T3687" i="16"/>
  <c r="O3347" i="16"/>
  <c r="T3347" i="16"/>
  <c r="O3365" i="16"/>
  <c r="T3365" i="16"/>
  <c r="O3276" i="16"/>
  <c r="T3276" i="16"/>
  <c r="O3342" i="16"/>
  <c r="T3342" i="16"/>
  <c r="O2160" i="16"/>
  <c r="T2160" i="16"/>
  <c r="O2660" i="16"/>
  <c r="T2660" i="16"/>
  <c r="O2990" i="16"/>
  <c r="T2990" i="16"/>
  <c r="O2565" i="16"/>
  <c r="T2565" i="16"/>
  <c r="O2181" i="16"/>
  <c r="T2181" i="16"/>
  <c r="O2136" i="16"/>
  <c r="T2136" i="16"/>
  <c r="O2153" i="16"/>
  <c r="T2153" i="16"/>
  <c r="O3419" i="16"/>
  <c r="T3419" i="16"/>
  <c r="O3349" i="16"/>
  <c r="T3349" i="16"/>
  <c r="O3425" i="16"/>
  <c r="T3425" i="16"/>
  <c r="O2232" i="16"/>
  <c r="T2232" i="16"/>
  <c r="O1779" i="16"/>
  <c r="T1779" i="16"/>
  <c r="O377" i="16"/>
  <c r="T377" i="16"/>
  <c r="O1542" i="16"/>
  <c r="T1542" i="16"/>
  <c r="O572" i="16"/>
  <c r="T572" i="16"/>
  <c r="O1606" i="16"/>
  <c r="T1606" i="16"/>
  <c r="O204" i="16"/>
  <c r="T204" i="16"/>
  <c r="O589" i="16"/>
  <c r="T589" i="16"/>
  <c r="O1849" i="16"/>
  <c r="T1849" i="16"/>
  <c r="O316" i="16"/>
  <c r="T316" i="16"/>
  <c r="O1441" i="16"/>
  <c r="T1441" i="16"/>
  <c r="O879" i="16"/>
  <c r="T879" i="16"/>
  <c r="O1276" i="16"/>
  <c r="T1276" i="16"/>
  <c r="O653" i="16"/>
  <c r="T653" i="16"/>
  <c r="O1301" i="16"/>
  <c r="T1301" i="16"/>
  <c r="O367" i="16"/>
  <c r="T367" i="16"/>
  <c r="O1483" i="16"/>
  <c r="T1483" i="16"/>
  <c r="O189" i="16"/>
  <c r="T189" i="16"/>
  <c r="O1185" i="16"/>
  <c r="T1185" i="16"/>
  <c r="O1008" i="16"/>
  <c r="T1008" i="16"/>
  <c r="O361" i="16"/>
  <c r="T361" i="16"/>
  <c r="O516" i="16"/>
  <c r="T516" i="16"/>
  <c r="O3351" i="16"/>
  <c r="T3351" i="16"/>
  <c r="O3357" i="16"/>
  <c r="T3357" i="16"/>
  <c r="O3699" i="16"/>
  <c r="T3699" i="16"/>
  <c r="O3131" i="16"/>
  <c r="T3131" i="16"/>
  <c r="O3359" i="16"/>
  <c r="T3359" i="16"/>
  <c r="O3377" i="16"/>
  <c r="T3377" i="16"/>
  <c r="O3143" i="16"/>
  <c r="T3143" i="16"/>
  <c r="O2052" i="16"/>
  <c r="T2052" i="16"/>
  <c r="O3451" i="16"/>
  <c r="T3451" i="16"/>
  <c r="O3757" i="16"/>
  <c r="T3757" i="16"/>
  <c r="O2762" i="16"/>
  <c r="T2762" i="16"/>
  <c r="O2338" i="16"/>
  <c r="T2338" i="16"/>
  <c r="O2680" i="16"/>
  <c r="T2680" i="16"/>
  <c r="O3779" i="16"/>
  <c r="T3779" i="16"/>
  <c r="O2020" i="16"/>
  <c r="T2020" i="16"/>
  <c r="O3215" i="16"/>
  <c r="T3215" i="16"/>
  <c r="O2101" i="16"/>
  <c r="T2101" i="16"/>
  <c r="O3829" i="16"/>
  <c r="T3829" i="16"/>
  <c r="O1412" i="16"/>
  <c r="T1412" i="16"/>
  <c r="O960" i="16"/>
  <c r="T960" i="16"/>
  <c r="O313" i="16"/>
  <c r="T313" i="16"/>
  <c r="O1717" i="16"/>
  <c r="T1717" i="16"/>
  <c r="O172" i="16"/>
  <c r="T172" i="16"/>
  <c r="O857" i="16"/>
  <c r="T857" i="16"/>
  <c r="O2008" i="16"/>
  <c r="T2008" i="16"/>
  <c r="O667" i="16"/>
  <c r="T667" i="16"/>
  <c r="O1195" i="16"/>
  <c r="T1195" i="16"/>
  <c r="O933" i="16"/>
  <c r="T933" i="16"/>
  <c r="O1846" i="16"/>
  <c r="T1846" i="16"/>
  <c r="O432" i="16"/>
  <c r="T432" i="16"/>
  <c r="O805" i="16"/>
  <c r="T805" i="16"/>
  <c r="O1489" i="16"/>
  <c r="T1489" i="16"/>
  <c r="O987" i="16"/>
  <c r="T987" i="16"/>
  <c r="O1359" i="16"/>
  <c r="T1359" i="16"/>
  <c r="O577" i="16"/>
  <c r="T577" i="16"/>
  <c r="O1159" i="16"/>
  <c r="T1159" i="16"/>
  <c r="O1894" i="16"/>
  <c r="T1894" i="16"/>
  <c r="O2934" i="16"/>
  <c r="T2934" i="16"/>
  <c r="O3240" i="16"/>
  <c r="T3240" i="16"/>
  <c r="O3625" i="16"/>
  <c r="T3625" i="16"/>
  <c r="O3057" i="16"/>
  <c r="T3057" i="16"/>
  <c r="O3592" i="16"/>
  <c r="T3592" i="16"/>
  <c r="O3077" i="16"/>
  <c r="T3077" i="16"/>
  <c r="O2989" i="16"/>
  <c r="T2989" i="16"/>
  <c r="O3043" i="16"/>
  <c r="T3043" i="16"/>
  <c r="O1897" i="16"/>
  <c r="T1897" i="16"/>
  <c r="O2373" i="16"/>
  <c r="T2373" i="16"/>
  <c r="O2678" i="16"/>
  <c r="T2678" i="16"/>
  <c r="O2265" i="16"/>
  <c r="T2265" i="16"/>
  <c r="O2224" i="16"/>
  <c r="T2224" i="16"/>
  <c r="O3621" i="16"/>
  <c r="T3621" i="16"/>
  <c r="O1866" i="16"/>
  <c r="T1866" i="16"/>
  <c r="O3130" i="16"/>
  <c r="T3130" i="16"/>
  <c r="O3059" i="16"/>
  <c r="T3059" i="16"/>
  <c r="O3113" i="16"/>
  <c r="T3113" i="16"/>
  <c r="O1968" i="16"/>
  <c r="T1968" i="16"/>
  <c r="O1491" i="16"/>
  <c r="T1491" i="16"/>
  <c r="O90" i="16"/>
  <c r="T90" i="16"/>
  <c r="O272" i="16"/>
  <c r="T272" i="16"/>
  <c r="O1400" i="16"/>
  <c r="T1400" i="16"/>
  <c r="O82" i="16"/>
  <c r="T82" i="16"/>
  <c r="O1293" i="16"/>
  <c r="T1293" i="16"/>
  <c r="O947" i="16"/>
  <c r="T947" i="16"/>
  <c r="O301" i="16"/>
  <c r="T301" i="16"/>
  <c r="O1560" i="16"/>
  <c r="T1560" i="16"/>
  <c r="O1994" i="16"/>
  <c r="T1994" i="16"/>
  <c r="O365" i="16"/>
  <c r="T365" i="16"/>
  <c r="O1013" i="16"/>
  <c r="T1013" i="16"/>
  <c r="O1183" i="16"/>
  <c r="T1183" i="16"/>
  <c r="O921" i="16"/>
  <c r="T921" i="16"/>
  <c r="O575" i="16"/>
  <c r="T575" i="16"/>
  <c r="O2038" i="16"/>
  <c r="T2038" i="16"/>
  <c r="O73" i="16"/>
  <c r="T73" i="16"/>
  <c r="O409" i="16"/>
  <c r="T409" i="16"/>
  <c r="O2791" i="16"/>
  <c r="T2791" i="16"/>
  <c r="O3151" i="16"/>
  <c r="T3151" i="16"/>
  <c r="O3482" i="16"/>
  <c r="T3482" i="16"/>
  <c r="O2913" i="16"/>
  <c r="T2913" i="16"/>
  <c r="O3119" i="16"/>
  <c r="T3119" i="16"/>
  <c r="O2915" i="16"/>
  <c r="T2915" i="16"/>
  <c r="O2933" i="16"/>
  <c r="T2933" i="16"/>
  <c r="O2897" i="16"/>
  <c r="T2897" i="16"/>
  <c r="O2228" i="16"/>
  <c r="T2228" i="16"/>
  <c r="O2534" i="16"/>
  <c r="T2534" i="16"/>
  <c r="O2121" i="16"/>
  <c r="T2121" i="16"/>
  <c r="O3561" i="16"/>
  <c r="T3561" i="16"/>
  <c r="O3749" i="16"/>
  <c r="T3749" i="16"/>
  <c r="O3478" i="16"/>
  <c r="T3478" i="16"/>
  <c r="O2986" i="16"/>
  <c r="T2986" i="16"/>
  <c r="O2971" i="16"/>
  <c r="T2971" i="16"/>
  <c r="O1348" i="16"/>
  <c r="T1348" i="16"/>
  <c r="O725" i="16"/>
  <c r="T725" i="16"/>
  <c r="O127" i="16"/>
  <c r="T127" i="16"/>
  <c r="O1256" i="16"/>
  <c r="T1256" i="16"/>
  <c r="O981" i="16"/>
  <c r="T981" i="16"/>
  <c r="O1137" i="16"/>
  <c r="T1137" i="16"/>
  <c r="O803" i="16"/>
  <c r="T803" i="16"/>
  <c r="O1199" i="16"/>
  <c r="T1199" i="16"/>
  <c r="O1417" i="16"/>
  <c r="T1417" i="16"/>
  <c r="O2006" i="16"/>
  <c r="T2006" i="16"/>
  <c r="O447" i="16"/>
  <c r="T447" i="16"/>
  <c r="O1850" i="16"/>
  <c r="T1850" i="16"/>
  <c r="O1746" i="16"/>
  <c r="T1746" i="16"/>
  <c r="O775" i="16"/>
  <c r="T775" i="16"/>
  <c r="O1747" i="16"/>
  <c r="T1747" i="16"/>
  <c r="O1160" i="16"/>
  <c r="T1160" i="16"/>
  <c r="O2316" i="16"/>
  <c r="T2316" i="16"/>
  <c r="O1236" i="16"/>
  <c r="T1236" i="16"/>
  <c r="O3066" i="16"/>
  <c r="T3066" i="16"/>
  <c r="O2852" i="16"/>
  <c r="T2852" i="16"/>
  <c r="O3182" i="16"/>
  <c r="T3182" i="16"/>
  <c r="O3375" i="16"/>
  <c r="T3375" i="16"/>
  <c r="O2818" i="16"/>
  <c r="T2818" i="16"/>
  <c r="O3149" i="16"/>
  <c r="T3149" i="16"/>
  <c r="O2759" i="16"/>
  <c r="T2759" i="16"/>
  <c r="O3552" i="16"/>
  <c r="T3552" i="16"/>
  <c r="O3501" i="16"/>
  <c r="T3501" i="16"/>
  <c r="O3404" i="16"/>
  <c r="T3404" i="16"/>
  <c r="O3748" i="16"/>
  <c r="T3748" i="16"/>
  <c r="O2889" i="16"/>
  <c r="T2889" i="16"/>
  <c r="O3220" i="16"/>
  <c r="T3220" i="16"/>
  <c r="O2831" i="16"/>
  <c r="T2831" i="16"/>
  <c r="O1480" i="16"/>
  <c r="T1480" i="16"/>
  <c r="O78" i="16"/>
  <c r="T78" i="16"/>
  <c r="O1244" i="16"/>
  <c r="T1244" i="16"/>
  <c r="O969" i="16"/>
  <c r="T969" i="16"/>
  <c r="O1965" i="16"/>
  <c r="T1965" i="16"/>
  <c r="O647" i="16"/>
  <c r="T647" i="16"/>
  <c r="O1582" i="16"/>
  <c r="T1582" i="16"/>
  <c r="O180" i="16"/>
  <c r="T180" i="16"/>
  <c r="O565" i="16"/>
  <c r="T565" i="16"/>
  <c r="O1264" i="16"/>
  <c r="T1264" i="16"/>
  <c r="O856" i="16"/>
  <c r="T856" i="16"/>
  <c r="O1590" i="16"/>
  <c r="T1590" i="16"/>
  <c r="O620" i="16"/>
  <c r="T620" i="16"/>
  <c r="O2048" i="16"/>
  <c r="T2048" i="16"/>
  <c r="O562" i="16"/>
  <c r="T562" i="16"/>
  <c r="O1026" i="16"/>
  <c r="T1026" i="16"/>
  <c r="O2731" i="16"/>
  <c r="T2731" i="16"/>
  <c r="O2955" i="16"/>
  <c r="T2955" i="16"/>
  <c r="O3768" i="16"/>
  <c r="T3768" i="16"/>
  <c r="O3016" i="16"/>
  <c r="T3016" i="16"/>
  <c r="O3843" i="16"/>
  <c r="T3843" i="16"/>
  <c r="O2573" i="16"/>
  <c r="T2573" i="16"/>
  <c r="O1924" i="16"/>
  <c r="T1924" i="16"/>
  <c r="O1660" i="16"/>
  <c r="T1660" i="16"/>
  <c r="O1856" i="16"/>
  <c r="T1856" i="16"/>
  <c r="O550" i="16"/>
  <c r="T550" i="16"/>
  <c r="O1046" i="16"/>
  <c r="T1046" i="16"/>
  <c r="O294" i="16"/>
  <c r="T294" i="16"/>
  <c r="O1314" i="16"/>
  <c r="T1314" i="16"/>
  <c r="O1042" i="16"/>
  <c r="T1042" i="16"/>
  <c r="O1872" i="16"/>
  <c r="T1872" i="16"/>
  <c r="O3821" i="16"/>
  <c r="T3821" i="16"/>
  <c r="O2479" i="16"/>
  <c r="T2479" i="16"/>
  <c r="O2785" i="16"/>
  <c r="T2785" i="16"/>
  <c r="O2457" i="16"/>
  <c r="T2457" i="16"/>
  <c r="O2362" i="16"/>
  <c r="T2362" i="16"/>
  <c r="O2015" i="16"/>
  <c r="T2015" i="16"/>
  <c r="O3433" i="16"/>
  <c r="T3433" i="16"/>
  <c r="O1346" i="16"/>
  <c r="T1346" i="16"/>
  <c r="O1180" i="16"/>
  <c r="T1180" i="16"/>
  <c r="O526" i="16"/>
  <c r="T526" i="16"/>
  <c r="O1258" i="16"/>
  <c r="T1258" i="16"/>
  <c r="O1672" i="16"/>
  <c r="T1672" i="16"/>
  <c r="O270" i="16"/>
  <c r="T270" i="16"/>
  <c r="O1748" i="16"/>
  <c r="T1748" i="16"/>
  <c r="O814" i="16"/>
  <c r="T814" i="16"/>
  <c r="O3539" i="16"/>
  <c r="T3539" i="16"/>
  <c r="O3666" i="16"/>
  <c r="T3666" i="16"/>
  <c r="O2491" i="16"/>
  <c r="T2491" i="16"/>
  <c r="O2797" i="16"/>
  <c r="T2797" i="16"/>
  <c r="O2799" i="16"/>
  <c r="T2799" i="16"/>
  <c r="O2183" i="16"/>
  <c r="T2183" i="16"/>
  <c r="O2201" i="16"/>
  <c r="T2201" i="16"/>
  <c r="O2975" i="16"/>
  <c r="T2975" i="16"/>
  <c r="O1884" i="16"/>
  <c r="T1884" i="16"/>
  <c r="O3254" i="16"/>
  <c r="T3254" i="16"/>
  <c r="O3160" i="16"/>
  <c r="T3160" i="16"/>
  <c r="O2273" i="16"/>
  <c r="T2273" i="16"/>
  <c r="O1390" i="16"/>
  <c r="T1390" i="16"/>
  <c r="O363" i="16"/>
  <c r="T363" i="16"/>
  <c r="O282" i="16"/>
  <c r="T282" i="16"/>
  <c r="O570" i="16"/>
  <c r="T570" i="16"/>
  <c r="O46" i="16"/>
  <c r="T46" i="16"/>
  <c r="O1394" i="16"/>
  <c r="T1394" i="16"/>
  <c r="O100" i="16"/>
  <c r="T100" i="16"/>
  <c r="O1539" i="16"/>
  <c r="T1539" i="16"/>
  <c r="O138" i="16"/>
  <c r="T138" i="16"/>
  <c r="O1014" i="16"/>
  <c r="T1014" i="16"/>
  <c r="O166" i="16"/>
  <c r="T166" i="16"/>
  <c r="O3756" i="16"/>
  <c r="T3756" i="16"/>
  <c r="O3814" i="16"/>
  <c r="T3814" i="16"/>
  <c r="O1740" i="16"/>
  <c r="T1740" i="16"/>
  <c r="O3140" i="16"/>
  <c r="T3140" i="16"/>
  <c r="O2685" i="16"/>
  <c r="T2685" i="16"/>
  <c r="O2501" i="16"/>
  <c r="T2501" i="16"/>
  <c r="O2111" i="16"/>
  <c r="T2111" i="16"/>
  <c r="O1246" i="16"/>
  <c r="T1246" i="16"/>
  <c r="O934" i="16"/>
  <c r="T934" i="16"/>
  <c r="O480" i="16"/>
  <c r="T480" i="16"/>
  <c r="O746" i="16"/>
  <c r="T746" i="16"/>
  <c r="O1562" i="16"/>
  <c r="T1562" i="16"/>
  <c r="O1396" i="16"/>
  <c r="T1396" i="16"/>
  <c r="O1302" i="16"/>
  <c r="T1302" i="16"/>
  <c r="O849" i="16"/>
  <c r="T849" i="16"/>
  <c r="O694" i="16"/>
  <c r="T694" i="16"/>
  <c r="O3250" i="16"/>
  <c r="T3250" i="16"/>
  <c r="O3611" i="16"/>
  <c r="T3611" i="16"/>
  <c r="O2509" i="16"/>
  <c r="T2509" i="16"/>
  <c r="O3776" i="16"/>
  <c r="T3776" i="16"/>
  <c r="O2511" i="16"/>
  <c r="T2511" i="16"/>
  <c r="O1596" i="16"/>
  <c r="T1596" i="16"/>
  <c r="O2996" i="16"/>
  <c r="T2996" i="16"/>
  <c r="O2541" i="16"/>
  <c r="T2541" i="16"/>
  <c r="O2871" i="16"/>
  <c r="T2871" i="16"/>
  <c r="O1102" i="16"/>
  <c r="T1102" i="16"/>
  <c r="O1036" i="16"/>
  <c r="T1036" i="16"/>
  <c r="O778" i="16"/>
  <c r="T778" i="16"/>
  <c r="O1418" i="16"/>
  <c r="T1418" i="16"/>
  <c r="O1252" i="16"/>
  <c r="T1252" i="16"/>
  <c r="O2011" i="16"/>
  <c r="T2011" i="16"/>
  <c r="O3747" i="16"/>
  <c r="T3747" i="16"/>
  <c r="O3646" i="16"/>
  <c r="T3646" i="16"/>
  <c r="O1902" i="16"/>
  <c r="T1902" i="16"/>
  <c r="O2318" i="16"/>
  <c r="T2318" i="16"/>
  <c r="O3739" i="16"/>
  <c r="T3739" i="16"/>
  <c r="O2721" i="16"/>
  <c r="T2721" i="16"/>
  <c r="O2626" i="16"/>
  <c r="T2626" i="16"/>
  <c r="O2207" i="16"/>
  <c r="T2207" i="16"/>
  <c r="O2262" i="16"/>
  <c r="T2262" i="16"/>
  <c r="O2330" i="16"/>
  <c r="T2330" i="16"/>
  <c r="O1700" i="16"/>
  <c r="T1700" i="16"/>
  <c r="O382" i="16"/>
  <c r="T382" i="16"/>
  <c r="O602" i="16"/>
  <c r="T602" i="16"/>
  <c r="O470" i="16"/>
  <c r="T470" i="16"/>
  <c r="O1731" i="16"/>
  <c r="T1731" i="16"/>
  <c r="O906" i="16"/>
  <c r="T906" i="16"/>
  <c r="O1494" i="16"/>
  <c r="T1494" i="16"/>
  <c r="O1342" i="16"/>
  <c r="T1342" i="16"/>
  <c r="O1030" i="16"/>
  <c r="T1030" i="16"/>
  <c r="O1162" i="16"/>
  <c r="T1162" i="16"/>
  <c r="O3595" i="16"/>
  <c r="T3595" i="16"/>
  <c r="O2103" i="16"/>
  <c r="T2103" i="16"/>
  <c r="O3551" i="16"/>
  <c r="T3551" i="16"/>
  <c r="O3643" i="16"/>
  <c r="T3643" i="16"/>
  <c r="O2896" i="16"/>
  <c r="T2896" i="16"/>
  <c r="O2525" i="16"/>
  <c r="T2525" i="16"/>
  <c r="O3436" i="16"/>
  <c r="T3436" i="16"/>
  <c r="O1688" i="16"/>
  <c r="T1688" i="16"/>
  <c r="O370" i="16"/>
  <c r="T370" i="16"/>
  <c r="O874" i="16"/>
  <c r="T874" i="16"/>
  <c r="O1354" i="16"/>
  <c r="T1354" i="16"/>
  <c r="O1766" i="16"/>
  <c r="T1766" i="16"/>
  <c r="O1002" i="16"/>
  <c r="T1002" i="16"/>
  <c r="O3020" i="16"/>
  <c r="T3020" i="16"/>
  <c r="O3460" i="16"/>
  <c r="T3460" i="16"/>
  <c r="O3198" i="16"/>
  <c r="T3198" i="16"/>
  <c r="O2421" i="16"/>
  <c r="T2421" i="16"/>
  <c r="O3719" i="16"/>
  <c r="T3719" i="16"/>
  <c r="O1973" i="16"/>
  <c r="T1973" i="16"/>
  <c r="O3270" i="16"/>
  <c r="T3270" i="16"/>
  <c r="O3523" i="16"/>
  <c r="T3523" i="16"/>
  <c r="O1122" i="16"/>
  <c r="T1122" i="16"/>
  <c r="O139" i="16"/>
  <c r="T139" i="16"/>
  <c r="O94" i="16"/>
  <c r="T94" i="16"/>
  <c r="O1306" i="16"/>
  <c r="T1306" i="16"/>
  <c r="O1443" i="16"/>
  <c r="T1443" i="16"/>
  <c r="O378" i="16"/>
  <c r="T378" i="16"/>
  <c r="O1600" i="16"/>
  <c r="T1600" i="16"/>
  <c r="O2047" i="16"/>
  <c r="T2047" i="16"/>
  <c r="O730" i="16"/>
  <c r="T730" i="16"/>
  <c r="O228" i="16"/>
  <c r="T228" i="16"/>
  <c r="O3295" i="16"/>
  <c r="T3295" i="16"/>
  <c r="O3387" i="16"/>
  <c r="T3387" i="16"/>
  <c r="O3262" i="16"/>
  <c r="T3262" i="16"/>
  <c r="O3060" i="16"/>
  <c r="T3060" i="16"/>
  <c r="O2607" i="16"/>
  <c r="T2607" i="16"/>
  <c r="O3706" i="16"/>
  <c r="T3706" i="16"/>
  <c r="O3148" i="16"/>
  <c r="T3148" i="16"/>
  <c r="O1255" i="16"/>
  <c r="T1255" i="16"/>
  <c r="O1058" i="16"/>
  <c r="T1058" i="16"/>
  <c r="O1154" i="16"/>
  <c r="T1154" i="16"/>
  <c r="O590" i="16"/>
  <c r="T590" i="16"/>
  <c r="O79" i="16"/>
  <c r="T79" i="16"/>
  <c r="O1892" i="16"/>
  <c r="T1892" i="16"/>
  <c r="O718" i="16"/>
  <c r="T718" i="16"/>
  <c r="O1476" i="16"/>
  <c r="T1476" i="16"/>
  <c r="O3845" i="16"/>
  <c r="T3845" i="16"/>
  <c r="O3096" i="16"/>
  <c r="T3096" i="16"/>
  <c r="O3243" i="16"/>
  <c r="T3243" i="16"/>
  <c r="O3448" i="16"/>
  <c r="T3448" i="16"/>
  <c r="O2845" i="16"/>
  <c r="T2845" i="16"/>
  <c r="O1752" i="16"/>
  <c r="T1752" i="16"/>
  <c r="O2463" i="16"/>
  <c r="T2463" i="16"/>
  <c r="O3808" i="16"/>
  <c r="T3808" i="16"/>
  <c r="O3004" i="16"/>
  <c r="T3004" i="16"/>
  <c r="O2916" i="16"/>
  <c r="T2916" i="16"/>
  <c r="O1824" i="16"/>
  <c r="T1824" i="16"/>
  <c r="O1111" i="16"/>
  <c r="T1111" i="16"/>
  <c r="O914" i="16"/>
  <c r="T914" i="16"/>
  <c r="O222" i="16"/>
  <c r="T222" i="16"/>
  <c r="O870" i="16"/>
  <c r="T870" i="16"/>
  <c r="O726" i="16"/>
  <c r="T726" i="16"/>
  <c r="O430" i="16"/>
  <c r="T430" i="16"/>
  <c r="O2370" i="16"/>
  <c r="T2370" i="16"/>
  <c r="O3372" i="16"/>
  <c r="T3372" i="16"/>
  <c r="O3045" i="16"/>
  <c r="T3045" i="16"/>
  <c r="O2777" i="16"/>
  <c r="T2777" i="16"/>
  <c r="O2143" i="16"/>
  <c r="T2143" i="16"/>
  <c r="O2449" i="16"/>
  <c r="T2449" i="16"/>
  <c r="O3822" i="16"/>
  <c r="T3822" i="16"/>
  <c r="O2378" i="16"/>
  <c r="T2378" i="16"/>
  <c r="O3831" i="16"/>
  <c r="T3831" i="16"/>
  <c r="O2849" i="16"/>
  <c r="T2849" i="16"/>
  <c r="O1978" i="16"/>
  <c r="T1978" i="16"/>
  <c r="O1503" i="16"/>
  <c r="T1503" i="16"/>
  <c r="O939" i="16"/>
  <c r="T939" i="16"/>
  <c r="O1098" i="16"/>
  <c r="T1098" i="16"/>
  <c r="O115" i="16"/>
  <c r="T115" i="16"/>
  <c r="O1992" i="16"/>
  <c r="T1992" i="16"/>
  <c r="O435" i="16"/>
  <c r="T435" i="16"/>
  <c r="O676" i="16"/>
  <c r="T676" i="16"/>
  <c r="O714" i="16"/>
  <c r="T714" i="16"/>
  <c r="O3138" i="16"/>
  <c r="T3138" i="16"/>
  <c r="O1010" i="16"/>
  <c r="T1010" i="16"/>
  <c r="O1723" i="16"/>
  <c r="T1723" i="16"/>
  <c r="O3194" i="16"/>
  <c r="T3194" i="16"/>
  <c r="O3511" i="16"/>
  <c r="T3511" i="16"/>
  <c r="O3038" i="16"/>
  <c r="T3038" i="16"/>
  <c r="O3409" i="16"/>
  <c r="T3409" i="16"/>
  <c r="O2687" i="16"/>
  <c r="T2687" i="16"/>
  <c r="O2706" i="16"/>
  <c r="T2706" i="16"/>
  <c r="O1822" i="16"/>
  <c r="T1822" i="16"/>
  <c r="O1336" i="16"/>
  <c r="T1336" i="16"/>
  <c r="O713" i="16"/>
  <c r="T713" i="16"/>
  <c r="O1003" i="16"/>
  <c r="T1003" i="16"/>
  <c r="O1100" i="16"/>
  <c r="T1100" i="16"/>
  <c r="O1821" i="16"/>
  <c r="T1821" i="16"/>
  <c r="O491" i="16"/>
  <c r="T491" i="16"/>
  <c r="O1067" i="16"/>
  <c r="T1067" i="16"/>
  <c r="O421" i="16"/>
  <c r="T421" i="16"/>
  <c r="O1825" i="16"/>
  <c r="T1825" i="16"/>
  <c r="O279" i="16"/>
  <c r="T279" i="16"/>
  <c r="O1119" i="16"/>
  <c r="T1119" i="16"/>
  <c r="O571" i="16"/>
  <c r="T571" i="16"/>
  <c r="O1447" i="16"/>
  <c r="T1447" i="16"/>
  <c r="O477" i="16"/>
  <c r="T477" i="16"/>
  <c r="O1903" i="16"/>
  <c r="T1903" i="16"/>
  <c r="O597" i="16"/>
  <c r="T597" i="16"/>
  <c r="O1738" i="16"/>
  <c r="T1738" i="16"/>
  <c r="O61" i="16"/>
  <c r="T61" i="16"/>
  <c r="O144" i="16"/>
  <c r="T144" i="16"/>
  <c r="O563" i="16"/>
  <c r="T563" i="16"/>
  <c r="O2081" i="16"/>
  <c r="T2081" i="16"/>
  <c r="O2778" i="16"/>
  <c r="T2778" i="16"/>
  <c r="O3085" i="16"/>
  <c r="T3085" i="16"/>
  <c r="O2564" i="16"/>
  <c r="T2564" i="16"/>
  <c r="O2894" i="16"/>
  <c r="T2894" i="16"/>
  <c r="O2757" i="16"/>
  <c r="T2757" i="16"/>
  <c r="O2518" i="16"/>
  <c r="T2518" i="16"/>
  <c r="O2860" i="16"/>
  <c r="T2860" i="16"/>
  <c r="O3265" i="16"/>
  <c r="T3265" i="16"/>
  <c r="O2148" i="16"/>
  <c r="T2148" i="16"/>
  <c r="O3570" i="16"/>
  <c r="T3570" i="16"/>
  <c r="O3750" i="16"/>
  <c r="T3750" i="16"/>
  <c r="O3212" i="16"/>
  <c r="T3212" i="16"/>
  <c r="O3542" i="16"/>
  <c r="T3542" i="16"/>
  <c r="O3447" i="16"/>
  <c r="T3447" i="16"/>
  <c r="O2590" i="16"/>
  <c r="T2590" i="16"/>
  <c r="O2560" i="16"/>
  <c r="T2560" i="16"/>
  <c r="O1677" i="16"/>
  <c r="T1677" i="16"/>
  <c r="O1192" i="16"/>
  <c r="T1192" i="16"/>
  <c r="O569" i="16"/>
  <c r="T569" i="16"/>
  <c r="O1793" i="16"/>
  <c r="T1793" i="16"/>
  <c r="O681" i="16"/>
  <c r="T681" i="16"/>
  <c r="O1678" i="16"/>
  <c r="T1678" i="16"/>
  <c r="O347" i="16"/>
  <c r="T347" i="16"/>
  <c r="O1271" i="16"/>
  <c r="T1271" i="16"/>
  <c r="O923" i="16"/>
  <c r="T923" i="16"/>
  <c r="O1681" i="16"/>
  <c r="T1681" i="16"/>
  <c r="O135" i="16"/>
  <c r="T135" i="16"/>
  <c r="O1828" i="16"/>
  <c r="T1828" i="16"/>
  <c r="O1303" i="16"/>
  <c r="T1303" i="16"/>
  <c r="O332" i="16"/>
  <c r="T332" i="16"/>
  <c r="O1759" i="16"/>
  <c r="T1759" i="16"/>
  <c r="O453" i="16"/>
  <c r="T453" i="16"/>
  <c r="O1594" i="16"/>
  <c r="T1594" i="16"/>
  <c r="O493" i="16"/>
  <c r="T493" i="16"/>
  <c r="O917" i="16"/>
  <c r="T917" i="16"/>
  <c r="O419" i="16"/>
  <c r="T419" i="16"/>
  <c r="O3800" i="16"/>
  <c r="T3800" i="16"/>
  <c r="O2320" i="16"/>
  <c r="T2320" i="16"/>
  <c r="O2375" i="16"/>
  <c r="T2375" i="16"/>
  <c r="O2393" i="16"/>
  <c r="T2393" i="16"/>
  <c r="O2149" i="16"/>
  <c r="T2149" i="16"/>
  <c r="O2202" i="16"/>
  <c r="T2202" i="16"/>
  <c r="O2088" i="16"/>
  <c r="T2088" i="16"/>
  <c r="O2755" i="16"/>
  <c r="T2755" i="16"/>
  <c r="O3061" i="16"/>
  <c r="T3061" i="16"/>
  <c r="O2870" i="16"/>
  <c r="T2870" i="16"/>
  <c r="O2774" i="16"/>
  <c r="T2774" i="16"/>
  <c r="O3556" i="16"/>
  <c r="T3556" i="16"/>
  <c r="O3186" i="16"/>
  <c r="T3186" i="16"/>
  <c r="O2808" i="16"/>
  <c r="T2808" i="16"/>
  <c r="O2862" i="16"/>
  <c r="T2862" i="16"/>
  <c r="O3421" i="16"/>
  <c r="T3421" i="16"/>
  <c r="O2612" i="16"/>
  <c r="T2612" i="16"/>
  <c r="O2942" i="16"/>
  <c r="T2942" i="16"/>
  <c r="O2847" i="16"/>
  <c r="T2847" i="16"/>
  <c r="O2000" i="16"/>
  <c r="T2000" i="16"/>
  <c r="O1103" i="16"/>
  <c r="T1103" i="16"/>
  <c r="O672" i="16"/>
  <c r="T672" i="16"/>
  <c r="O86" i="16"/>
  <c r="T86" i="16"/>
  <c r="O1479" i="16"/>
  <c r="T1479" i="16"/>
  <c r="O915" i="16"/>
  <c r="T915" i="16"/>
  <c r="O1313" i="16"/>
  <c r="T1313" i="16"/>
  <c r="O689" i="16"/>
  <c r="T689" i="16"/>
  <c r="O1770" i="16"/>
  <c r="T1770" i="16"/>
  <c r="O836" i="16"/>
  <c r="T836" i="16"/>
  <c r="O379" i="16"/>
  <c r="T379" i="16"/>
  <c r="O1496" i="16"/>
  <c r="T1496" i="16"/>
  <c r="O1785" i="16"/>
  <c r="T1785" i="16"/>
  <c r="O455" i="16"/>
  <c r="T455" i="16"/>
  <c r="O1871" i="16"/>
  <c r="T1871" i="16"/>
  <c r="O1225" i="16"/>
  <c r="T1225" i="16"/>
  <c r="O1969" i="16"/>
  <c r="T1969" i="16"/>
  <c r="O364" i="16"/>
  <c r="T364" i="16"/>
  <c r="O461" i="16"/>
  <c r="T461" i="16"/>
  <c r="O1685" i="16"/>
  <c r="T1685" i="16"/>
  <c r="O96" i="16"/>
  <c r="T96" i="16"/>
  <c r="O3586" i="16"/>
  <c r="T3586" i="16"/>
  <c r="O2161" i="16"/>
  <c r="T2161" i="16"/>
  <c r="O2214" i="16"/>
  <c r="T2214" i="16"/>
  <c r="O3744" i="16"/>
  <c r="T3744" i="16"/>
  <c r="O2335" i="16"/>
  <c r="T2335" i="16"/>
  <c r="O2882" i="16"/>
  <c r="T2882" i="16"/>
  <c r="O2643" i="16"/>
  <c r="T2643" i="16"/>
  <c r="O2218" i="16"/>
  <c r="T2218" i="16"/>
  <c r="O3035" i="16"/>
  <c r="T3035" i="16"/>
  <c r="O2963" i="16"/>
  <c r="T2963" i="16"/>
  <c r="O3018" i="16"/>
  <c r="T3018" i="16"/>
  <c r="O2983" i="16"/>
  <c r="T2983" i="16"/>
  <c r="O2372" i="16"/>
  <c r="T2372" i="16"/>
  <c r="O2715" i="16"/>
  <c r="T2715" i="16"/>
  <c r="O2632" i="16"/>
  <c r="T2632" i="16"/>
  <c r="O1642" i="16"/>
  <c r="T1642" i="16"/>
  <c r="O240" i="16"/>
  <c r="T240" i="16"/>
  <c r="O625" i="16"/>
  <c r="T625" i="16"/>
  <c r="O639" i="16"/>
  <c r="T639" i="16"/>
  <c r="O2044" i="16"/>
  <c r="T2044" i="16"/>
  <c r="O413" i="16"/>
  <c r="T413" i="16"/>
  <c r="O1637" i="16"/>
  <c r="T1637" i="16"/>
  <c r="O703" i="16"/>
  <c r="T703" i="16"/>
  <c r="O1687" i="16"/>
  <c r="T1687" i="16"/>
  <c r="O381" i="16"/>
  <c r="T381" i="16"/>
  <c r="O1220" i="16"/>
  <c r="T1220" i="16"/>
  <c r="O945" i="16"/>
  <c r="T945" i="16"/>
  <c r="O1089" i="16"/>
  <c r="T1089" i="16"/>
  <c r="O1523" i="16"/>
  <c r="T1523" i="16"/>
  <c r="O1033" i="16"/>
  <c r="T1033" i="16"/>
  <c r="O1837" i="16"/>
  <c r="T1837" i="16"/>
  <c r="O231" i="16"/>
  <c r="T231" i="16"/>
  <c r="O1528" i="16"/>
  <c r="T1528" i="16"/>
  <c r="O475" i="16"/>
  <c r="T475" i="16"/>
  <c r="O1603" i="16"/>
  <c r="T1603" i="16"/>
  <c r="O297" i="16"/>
  <c r="T297" i="16"/>
  <c r="O164" i="16"/>
  <c r="T164" i="16"/>
  <c r="O3442" i="16"/>
  <c r="T3442" i="16"/>
  <c r="O3815" i="16"/>
  <c r="T3815" i="16"/>
  <c r="O2070" i="16"/>
  <c r="T2070" i="16"/>
  <c r="O2192" i="16"/>
  <c r="T2192" i="16"/>
  <c r="O2496" i="16"/>
  <c r="T2496" i="16"/>
  <c r="O2408" i="16"/>
  <c r="T2408" i="16"/>
  <c r="O2157" i="16"/>
  <c r="T2157" i="16"/>
  <c r="O3558" i="16"/>
  <c r="T3558" i="16"/>
  <c r="O2416" i="16"/>
  <c r="T2416" i="16"/>
  <c r="O2891" i="16"/>
  <c r="T2891" i="16"/>
  <c r="O2910" i="16"/>
  <c r="T2910" i="16"/>
  <c r="O2820" i="16"/>
  <c r="T2820" i="16"/>
  <c r="O2875" i="16"/>
  <c r="T2875" i="16"/>
  <c r="O1727" i="16"/>
  <c r="T1727" i="16"/>
  <c r="O2839" i="16"/>
  <c r="T2839" i="16"/>
  <c r="O2768" i="16"/>
  <c r="T2768" i="16"/>
  <c r="O3098" i="16"/>
  <c r="T3098" i="16"/>
  <c r="O2229" i="16"/>
  <c r="T2229" i="16"/>
  <c r="O2146" i="16"/>
  <c r="T2146" i="16"/>
  <c r="O2488" i="16"/>
  <c r="T2488" i="16"/>
  <c r="O1485" i="16"/>
  <c r="T1485" i="16"/>
  <c r="O97" i="16"/>
  <c r="T97" i="16"/>
  <c r="O481" i="16"/>
  <c r="T481" i="16"/>
  <c r="O2054" i="16"/>
  <c r="T2054" i="16"/>
  <c r="O1899" i="16"/>
  <c r="T1899" i="16"/>
  <c r="O1493" i="16"/>
  <c r="T1493" i="16"/>
  <c r="O560" i="16"/>
  <c r="T560" i="16"/>
  <c r="O1531" i="16"/>
  <c r="T1531" i="16"/>
  <c r="O237" i="16"/>
  <c r="T237" i="16"/>
  <c r="O1076" i="16"/>
  <c r="T1076" i="16"/>
  <c r="O801" i="16"/>
  <c r="T801" i="16"/>
  <c r="O1941" i="16"/>
  <c r="T1941" i="16"/>
  <c r="O623" i="16"/>
  <c r="T623" i="16"/>
  <c r="O1355" i="16"/>
  <c r="T1355" i="16"/>
  <c r="O887" i="16"/>
  <c r="T887" i="16"/>
  <c r="O1694" i="16"/>
  <c r="T1694" i="16"/>
  <c r="O89" i="16"/>
  <c r="T89" i="16"/>
  <c r="O1384" i="16"/>
  <c r="T1384" i="16"/>
  <c r="O331" i="16"/>
  <c r="T331" i="16"/>
  <c r="O484" i="16"/>
  <c r="T484" i="16"/>
  <c r="O319" i="16"/>
  <c r="T319" i="16"/>
  <c r="O3299" i="16"/>
  <c r="T3299" i="16"/>
  <c r="O3628" i="16"/>
  <c r="T3628" i="16"/>
  <c r="O3671" i="16"/>
  <c r="T3671" i="16"/>
  <c r="O1926" i="16"/>
  <c r="T1926" i="16"/>
  <c r="O3534" i="16"/>
  <c r="T3534" i="16"/>
  <c r="O2341" i="16"/>
  <c r="T2341" i="16"/>
  <c r="O2570" i="16"/>
  <c r="T2570" i="16"/>
  <c r="O2356" i="16"/>
  <c r="T2356" i="16"/>
  <c r="O3741" i="16"/>
  <c r="T3741" i="16"/>
  <c r="O2747" i="16"/>
  <c r="T2747" i="16"/>
  <c r="O2766" i="16"/>
  <c r="T2766" i="16"/>
  <c r="O2675" i="16"/>
  <c r="T2675" i="16"/>
  <c r="O2730" i="16"/>
  <c r="T2730" i="16"/>
  <c r="O1583" i="16"/>
  <c r="T1583" i="16"/>
  <c r="O2695" i="16"/>
  <c r="T2695" i="16"/>
  <c r="O3001" i="16"/>
  <c r="T3001" i="16"/>
  <c r="O2624" i="16"/>
  <c r="T2624" i="16"/>
  <c r="O2954" i="16"/>
  <c r="T2954" i="16"/>
  <c r="O2085" i="16"/>
  <c r="T2085" i="16"/>
  <c r="O3812" i="16"/>
  <c r="T3812" i="16"/>
  <c r="O983" i="16"/>
  <c r="T983" i="16"/>
  <c r="O337" i="16"/>
  <c r="T337" i="16"/>
  <c r="O351" i="16"/>
  <c r="T351" i="16"/>
  <c r="O1755" i="16"/>
  <c r="T1755" i="16"/>
  <c r="O1349" i="16"/>
  <c r="T1349" i="16"/>
  <c r="O415" i="16"/>
  <c r="T415" i="16"/>
  <c r="O1387" i="16"/>
  <c r="T1387" i="16"/>
  <c r="O92" i="16"/>
  <c r="T92" i="16"/>
  <c r="O1964" i="16"/>
  <c r="T1964" i="16"/>
  <c r="O657" i="16"/>
  <c r="T657" i="16"/>
  <c r="O1797" i="16"/>
  <c r="T1797" i="16"/>
  <c r="O1187" i="16"/>
  <c r="T1187" i="16"/>
  <c r="O744" i="16"/>
  <c r="T744" i="16"/>
  <c r="O1549" i="16"/>
  <c r="T1549" i="16"/>
  <c r="O1240" i="16"/>
  <c r="T1240" i="16"/>
  <c r="O617" i="16"/>
  <c r="T617" i="16"/>
  <c r="O1121" i="16"/>
  <c r="T1121" i="16"/>
  <c r="O187" i="16"/>
  <c r="T187" i="16"/>
  <c r="O1291" i="16"/>
  <c r="T1291" i="16"/>
  <c r="O873" i="16"/>
  <c r="T873" i="16"/>
  <c r="O3366" i="16"/>
  <c r="T3366" i="16"/>
  <c r="O3740" i="16"/>
  <c r="T3740" i="16"/>
  <c r="O3488" i="16"/>
  <c r="T3488" i="16"/>
  <c r="O3830" i="16"/>
  <c r="T3830" i="16"/>
  <c r="O1937" i="16"/>
  <c r="T1937" i="16"/>
  <c r="O3492" i="16"/>
  <c r="T3492" i="16"/>
  <c r="O3581" i="16"/>
  <c r="T3581" i="16"/>
  <c r="O2804" i="16"/>
  <c r="T2804" i="16"/>
  <c r="O3134" i="16"/>
  <c r="T3134" i="16"/>
  <c r="O2709" i="16"/>
  <c r="T2709" i="16"/>
  <c r="O2668" i="16"/>
  <c r="T2668" i="16"/>
  <c r="O2279" i="16"/>
  <c r="T2279" i="16"/>
  <c r="O1818" i="16"/>
  <c r="T1818" i="16"/>
  <c r="O3715" i="16"/>
  <c r="T3715" i="16"/>
  <c r="O2377" i="16"/>
  <c r="T2377" i="16"/>
  <c r="O1923" i="16"/>
  <c r="T1923" i="16"/>
  <c r="O521" i="16"/>
  <c r="T521" i="16"/>
  <c r="O513" i="16"/>
  <c r="T513" i="16"/>
  <c r="O1763" i="16"/>
  <c r="T1763" i="16"/>
  <c r="O360" i="16"/>
  <c r="T360" i="16"/>
  <c r="O732" i="16"/>
  <c r="T732" i="16"/>
  <c r="O2017" i="16"/>
  <c r="T2017" i="16"/>
  <c r="O459" i="16"/>
  <c r="T459" i="16"/>
  <c r="O1587" i="16"/>
  <c r="T1587" i="16"/>
  <c r="O1023" i="16"/>
  <c r="T1023" i="16"/>
  <c r="O1420" i="16"/>
  <c r="T1420" i="16"/>
  <c r="O796" i="16"/>
  <c r="T796" i="16"/>
  <c r="O1444" i="16"/>
  <c r="T1444" i="16"/>
  <c r="O512" i="16"/>
  <c r="T512" i="16"/>
  <c r="O1638" i="16"/>
  <c r="T1638" i="16"/>
  <c r="O333" i="16"/>
  <c r="T333" i="16"/>
  <c r="O1329" i="16"/>
  <c r="T1329" i="16"/>
  <c r="O505" i="16"/>
  <c r="T505" i="16"/>
  <c r="O175" i="16"/>
  <c r="T175" i="16"/>
  <c r="O2958" i="16"/>
  <c r="T2958" i="16"/>
  <c r="O3758" i="16"/>
  <c r="T3758" i="16"/>
  <c r="O3393" i="16"/>
  <c r="T3393" i="16"/>
  <c r="O3724" i="16"/>
  <c r="T3724" i="16"/>
  <c r="O3335" i="16"/>
  <c r="T3335" i="16"/>
  <c r="O3353" i="16"/>
  <c r="T3353" i="16"/>
  <c r="O1475" i="16"/>
  <c r="T1475" i="16"/>
  <c r="O2718" i="16"/>
  <c r="T2718" i="16"/>
  <c r="O3025" i="16"/>
  <c r="T3025" i="16"/>
  <c r="O2648" i="16"/>
  <c r="T2648" i="16"/>
  <c r="O2978" i="16"/>
  <c r="T2978" i="16"/>
  <c r="O2253" i="16"/>
  <c r="T2253" i="16"/>
  <c r="O2595" i="16"/>
  <c r="T2595" i="16"/>
  <c r="O2170" i="16"/>
  <c r="T2170" i="16"/>
  <c r="O2512" i="16"/>
  <c r="T2512" i="16"/>
  <c r="O3466" i="16"/>
  <c r="T3466" i="16"/>
  <c r="O3796" i="16"/>
  <c r="T3796" i="16"/>
  <c r="O3407" i="16"/>
  <c r="T3407" i="16"/>
  <c r="O3426" i="16"/>
  <c r="T3426" i="16"/>
  <c r="O1547" i="16"/>
  <c r="T1547" i="16"/>
  <c r="O472" i="16"/>
  <c r="T472" i="16"/>
  <c r="O2056" i="16"/>
  <c r="T2056" i="16"/>
  <c r="O1674" i="16"/>
  <c r="T1674" i="16"/>
  <c r="O705" i="16"/>
  <c r="T705" i="16"/>
  <c r="O1819" i="16"/>
  <c r="T1819" i="16"/>
  <c r="O1593" i="16"/>
  <c r="T1593" i="16"/>
  <c r="O192" i="16"/>
  <c r="T192" i="16"/>
  <c r="O1211" i="16"/>
  <c r="T1211" i="16"/>
  <c r="O768" i="16"/>
  <c r="T768" i="16"/>
  <c r="O181" i="16"/>
  <c r="T181" i="16"/>
  <c r="O209" i="16"/>
  <c r="T209" i="16"/>
  <c r="O1433" i="16"/>
  <c r="T1433" i="16"/>
  <c r="O1471" i="16"/>
  <c r="T1471" i="16"/>
  <c r="O177" i="16"/>
  <c r="T177" i="16"/>
  <c r="O273" i="16"/>
  <c r="T273" i="16"/>
  <c r="O85" i="16"/>
  <c r="T85" i="16"/>
  <c r="O1133" i="16"/>
  <c r="T1133" i="16"/>
  <c r="O3385" i="16"/>
  <c r="T3385" i="16"/>
  <c r="O3770" i="16"/>
  <c r="T3770" i="16"/>
  <c r="O3201" i="16"/>
  <c r="T3201" i="16"/>
  <c r="O3531" i="16"/>
  <c r="T3531" i="16"/>
  <c r="O3406" i="16"/>
  <c r="T3406" i="16"/>
  <c r="O3204" i="16"/>
  <c r="T3204" i="16"/>
  <c r="O3185" i="16"/>
  <c r="T3185" i="16"/>
  <c r="O2516" i="16"/>
  <c r="T2516" i="16"/>
  <c r="O2846" i="16"/>
  <c r="T2846" i="16"/>
  <c r="O2750" i="16"/>
  <c r="T2750" i="16"/>
  <c r="O3557" i="16"/>
  <c r="T3557" i="16"/>
  <c r="O2380" i="16"/>
  <c r="T2380" i="16"/>
  <c r="O3766" i="16"/>
  <c r="T3766" i="16"/>
  <c r="O2009" i="16"/>
  <c r="T2009" i="16"/>
  <c r="O3293" i="16"/>
  <c r="T3293" i="16"/>
  <c r="O3203" i="16"/>
  <c r="T3203" i="16"/>
  <c r="O2089" i="16"/>
  <c r="T2089" i="16"/>
  <c r="O1398" i="16"/>
  <c r="T1398" i="16"/>
  <c r="O428" i="16"/>
  <c r="T428" i="16"/>
  <c r="O1544" i="16"/>
  <c r="T1544" i="16"/>
  <c r="O56" i="16"/>
  <c r="T56" i="16"/>
  <c r="O445" i="16"/>
  <c r="T445" i="16"/>
  <c r="O1706" i="16"/>
  <c r="T1706" i="16"/>
  <c r="O160" i="16"/>
  <c r="T160" i="16"/>
  <c r="O735" i="16"/>
  <c r="T735" i="16"/>
  <c r="O1132" i="16"/>
  <c r="T1132" i="16"/>
  <c r="O1157" i="16"/>
  <c r="T1157" i="16"/>
  <c r="O223" i="16"/>
  <c r="T223" i="16"/>
  <c r="O1327" i="16"/>
  <c r="T1327" i="16"/>
  <c r="O57" i="16"/>
  <c r="T57" i="16"/>
  <c r="O2036" i="16"/>
  <c r="T2036" i="16"/>
  <c r="O719" i="16"/>
  <c r="T719" i="16"/>
  <c r="O863" i="16"/>
  <c r="T863" i="16"/>
  <c r="O216" i="16"/>
  <c r="T216" i="16"/>
  <c r="O118" i="16"/>
  <c r="T118" i="16"/>
  <c r="O1661" i="16"/>
  <c r="T1661" i="16"/>
  <c r="O2670" i="16"/>
  <c r="T2670" i="16"/>
  <c r="O1524" i="16"/>
  <c r="T1524" i="16"/>
  <c r="O3355" i="16"/>
  <c r="T3355" i="16"/>
  <c r="O3661" i="16"/>
  <c r="T3661" i="16"/>
  <c r="O3139" i="16"/>
  <c r="T3139" i="16"/>
  <c r="O3470" i="16"/>
  <c r="T3470" i="16"/>
  <c r="O3675" i="16"/>
  <c r="T3675" i="16"/>
  <c r="O3106" i="16"/>
  <c r="T3106" i="16"/>
  <c r="O3437" i="16"/>
  <c r="T3437" i="16"/>
  <c r="O3065" i="16"/>
  <c r="T3065" i="16"/>
  <c r="O3840" i="16"/>
  <c r="T3840" i="16"/>
  <c r="O2360" i="16"/>
  <c r="T2360" i="16"/>
  <c r="O2666" i="16"/>
  <c r="T2666" i="16"/>
  <c r="O2306" i="16"/>
  <c r="T2306" i="16"/>
  <c r="O2213" i="16"/>
  <c r="T2213" i="16"/>
  <c r="O3179" i="16"/>
  <c r="T3179" i="16"/>
  <c r="O3508" i="16"/>
  <c r="T3508" i="16"/>
  <c r="O3118" i="16"/>
  <c r="T3118" i="16"/>
  <c r="O3137" i="16"/>
  <c r="T3137" i="16"/>
  <c r="O1259" i="16"/>
  <c r="T1259" i="16"/>
  <c r="O184" i="16"/>
  <c r="T184" i="16"/>
  <c r="O416" i="16"/>
  <c r="T416" i="16"/>
  <c r="O1532" i="16"/>
  <c r="T1532" i="16"/>
  <c r="O1281" i="16"/>
  <c r="T1281" i="16"/>
  <c r="O935" i="16"/>
  <c r="T935" i="16"/>
  <c r="O479" i="16"/>
  <c r="T479" i="16"/>
  <c r="O1286" i="16"/>
  <c r="T1286" i="16"/>
  <c r="O1552" i="16"/>
  <c r="T1552" i="16"/>
  <c r="O1145" i="16"/>
  <c r="T1145" i="16"/>
  <c r="O211" i="16"/>
  <c r="T211" i="16"/>
  <c r="O1171" i="16"/>
  <c r="T1171" i="16"/>
  <c r="O908" i="16"/>
  <c r="T908" i="16"/>
  <c r="O1305" i="16"/>
  <c r="T1305" i="16"/>
  <c r="O1028" i="16"/>
  <c r="T1028" i="16"/>
  <c r="O852" i="16"/>
  <c r="T852" i="16"/>
  <c r="O2526" i="16"/>
  <c r="T2526" i="16"/>
  <c r="O1381" i="16"/>
  <c r="T1381" i="16"/>
  <c r="O3211" i="16"/>
  <c r="T3211" i="16"/>
  <c r="O3517" i="16"/>
  <c r="T3517" i="16"/>
  <c r="O2995" i="16"/>
  <c r="T2995" i="16"/>
  <c r="O3520" i="16"/>
  <c r="T3520" i="16"/>
  <c r="O2961" i="16"/>
  <c r="T2961" i="16"/>
  <c r="O3291" i="16"/>
  <c r="T3291" i="16"/>
  <c r="O2922" i="16"/>
  <c r="T2922" i="16"/>
  <c r="O3696" i="16"/>
  <c r="T3696" i="16"/>
  <c r="O2287" i="16"/>
  <c r="T2287" i="16"/>
  <c r="O2163" i="16"/>
  <c r="T2163" i="16"/>
  <c r="O3594" i="16"/>
  <c r="T3594" i="16"/>
  <c r="O3034" i="16"/>
  <c r="T3034" i="16"/>
  <c r="O2993" i="16"/>
  <c r="T2993" i="16"/>
  <c r="O1115" i="16"/>
  <c r="T1115" i="16"/>
  <c r="O221" i="16"/>
  <c r="T221" i="16"/>
  <c r="O259" i="16"/>
  <c r="T259" i="16"/>
  <c r="O1388" i="16"/>
  <c r="T1388" i="16"/>
  <c r="O70" i="16"/>
  <c r="T70" i="16"/>
  <c r="O1737" i="16"/>
  <c r="T1737" i="16"/>
  <c r="O336" i="16"/>
  <c r="T336" i="16"/>
  <c r="O709" i="16"/>
  <c r="T709" i="16"/>
  <c r="O1142" i="16"/>
  <c r="T1142" i="16"/>
  <c r="O578" i="16"/>
  <c r="T578" i="16"/>
  <c r="O1407" i="16"/>
  <c r="T1407" i="16"/>
  <c r="O1000" i="16"/>
  <c r="T1000" i="16"/>
  <c r="O1734" i="16"/>
  <c r="T1734" i="16"/>
  <c r="O764" i="16"/>
  <c r="T764" i="16"/>
  <c r="O1958" i="16"/>
  <c r="T1958" i="16"/>
  <c r="O2387" i="16"/>
  <c r="T2387" i="16"/>
  <c r="O2748" i="16"/>
  <c r="T2748" i="16"/>
  <c r="O2802" i="16"/>
  <c r="T2802" i="16"/>
  <c r="O3129" i="16"/>
  <c r="T3129" i="16"/>
  <c r="O3458" i="16"/>
  <c r="T3458" i="16"/>
  <c r="O2890" i="16"/>
  <c r="T2890" i="16"/>
  <c r="O3219" i="16"/>
  <c r="T3219" i="16"/>
  <c r="O3612" i="16"/>
  <c r="T3612" i="16"/>
  <c r="O1865" i="16"/>
  <c r="T1865" i="16"/>
  <c r="O3540" i="16"/>
  <c r="T3540" i="16"/>
  <c r="O3560" i="16"/>
  <c r="T3560" i="16"/>
  <c r="O3605" i="16"/>
  <c r="T3605" i="16"/>
  <c r="O3489" i="16"/>
  <c r="T3489" i="16"/>
  <c r="O3292" i="16"/>
  <c r="T3292" i="16"/>
  <c r="O2878" i="16"/>
  <c r="T2878" i="16"/>
  <c r="O3208" i="16"/>
  <c r="T3208" i="16"/>
  <c r="O1283" i="16"/>
  <c r="T1283" i="16"/>
  <c r="O829" i="16"/>
  <c r="T829" i="16"/>
  <c r="O1778" i="16"/>
  <c r="T1778" i="16"/>
  <c r="O1229" i="16"/>
  <c r="T1229" i="16"/>
  <c r="O248" i="16"/>
  <c r="T248" i="16"/>
  <c r="O1232" i="16"/>
  <c r="T1232" i="16"/>
  <c r="O956" i="16"/>
  <c r="T956" i="16"/>
  <c r="O1725" i="16"/>
  <c r="T1725" i="16"/>
  <c r="O324" i="16"/>
  <c r="T324" i="16"/>
  <c r="O697" i="16"/>
  <c r="T697" i="16"/>
  <c r="O1525" i="16"/>
  <c r="T1525" i="16"/>
  <c r="O1021" i="16"/>
  <c r="T1021" i="16"/>
  <c r="O1395" i="16"/>
  <c r="T1395" i="16"/>
  <c r="O808" i="16"/>
  <c r="T808" i="16"/>
  <c r="O1814" i="16"/>
  <c r="T1814" i="16"/>
  <c r="O2888" i="16"/>
  <c r="T2888" i="16"/>
  <c r="O2863" i="16"/>
  <c r="T2863" i="16"/>
  <c r="O3602" i="16"/>
  <c r="T3602" i="16"/>
  <c r="O194" i="16"/>
  <c r="T194" i="16"/>
  <c r="O3128" i="16"/>
  <c r="T3128" i="16"/>
  <c r="O3229" i="16"/>
  <c r="T3229" i="16"/>
  <c r="O2234" i="16"/>
  <c r="T2234" i="16"/>
  <c r="O3590" i="16"/>
  <c r="T3590" i="16"/>
  <c r="O2171" i="16"/>
  <c r="T2171" i="16"/>
  <c r="O2615" i="16"/>
  <c r="T2615" i="16"/>
  <c r="O3486" i="16"/>
  <c r="T3486" i="16"/>
  <c r="O3714" i="16"/>
  <c r="T3714" i="16"/>
  <c r="O3356" i="16"/>
  <c r="T3356" i="16"/>
  <c r="O3686" i="16"/>
  <c r="T3686" i="16"/>
  <c r="O3260" i="16"/>
  <c r="T3260" i="16"/>
  <c r="O2745" i="16"/>
  <c r="T2745" i="16"/>
  <c r="O1357" i="16"/>
  <c r="T1357" i="16"/>
  <c r="O795" i="16"/>
  <c r="T795" i="16"/>
  <c r="O954" i="16"/>
  <c r="T954" i="16"/>
  <c r="O826" i="16"/>
  <c r="T826" i="16"/>
  <c r="O1426" i="16"/>
  <c r="T1426" i="16"/>
  <c r="O531" i="16"/>
  <c r="T531" i="16"/>
  <c r="O1972" i="16"/>
  <c r="T1972" i="16"/>
  <c r="O407" i="16"/>
  <c r="T407" i="16"/>
  <c r="O263" i="16"/>
  <c r="T263" i="16"/>
  <c r="O3827" i="16"/>
  <c r="T3827" i="16"/>
  <c r="O1967" i="16"/>
  <c r="T1967" i="16"/>
  <c r="O3088" i="16"/>
  <c r="T3088" i="16"/>
  <c r="O2471" i="16"/>
  <c r="T2471" i="16"/>
  <c r="O2489" i="16"/>
  <c r="T2489" i="16"/>
  <c r="O3331" i="16"/>
  <c r="T3331" i="16"/>
  <c r="O3117" i="16"/>
  <c r="T3117" i="16"/>
  <c r="O2932" i="16"/>
  <c r="T2932" i="16"/>
  <c r="O2543" i="16"/>
  <c r="T2543" i="16"/>
  <c r="O1213" i="16"/>
  <c r="T1213" i="16"/>
  <c r="O652" i="16"/>
  <c r="T652" i="16"/>
  <c r="O858" i="16"/>
  <c r="T858" i="16"/>
  <c r="O1987" i="16"/>
  <c r="T1987" i="16"/>
  <c r="O278" i="16"/>
  <c r="T278" i="16"/>
  <c r="O1995" i="16"/>
  <c r="T1995" i="16"/>
  <c r="O388" i="16"/>
  <c r="T388" i="16"/>
  <c r="O426" i="16"/>
  <c r="T426" i="16"/>
  <c r="O2539" i="16"/>
  <c r="T2539" i="16"/>
  <c r="O2433" i="16"/>
  <c r="T2433" i="16"/>
  <c r="O3226" i="16"/>
  <c r="T3226" i="16"/>
  <c r="O3168" i="16"/>
  <c r="T3168" i="16"/>
  <c r="O1716" i="16"/>
  <c r="T1716" i="16"/>
  <c r="O3116" i="16"/>
  <c r="T3116" i="16"/>
  <c r="O2517" i="16"/>
  <c r="T2517" i="16"/>
  <c r="O682" i="16"/>
  <c r="T682" i="16"/>
  <c r="O1350" i="16"/>
  <c r="T1350" i="16"/>
  <c r="O179" i="16"/>
  <c r="T179" i="16"/>
  <c r="O722" i="16"/>
  <c r="T722" i="16"/>
  <c r="O2092" i="16"/>
  <c r="T2092" i="16"/>
  <c r="O2027" i="16"/>
  <c r="T2027" i="16"/>
  <c r="O1829" i="16"/>
  <c r="T1829" i="16"/>
  <c r="O2641" i="16"/>
  <c r="T2641" i="16"/>
  <c r="O2552" i="16"/>
  <c r="T2552" i="16"/>
  <c r="O2302" i="16"/>
  <c r="T2302" i="16"/>
  <c r="O2561" i="16"/>
  <c r="T2561" i="16"/>
  <c r="O3052" i="16"/>
  <c r="T3052" i="16"/>
  <c r="O1873" i="16"/>
  <c r="T1873" i="16"/>
  <c r="O3289" i="16"/>
  <c r="T3289" i="16"/>
  <c r="O2911" i="16"/>
  <c r="T2911" i="16"/>
  <c r="O3242" i="16"/>
  <c r="T3242" i="16"/>
  <c r="O2290" i="16"/>
  <c r="T2290" i="16"/>
  <c r="O1202" i="16"/>
  <c r="T1202" i="16"/>
  <c r="O766" i="16"/>
  <c r="T766" i="16"/>
  <c r="O446" i="16"/>
  <c r="T446" i="16"/>
  <c r="O126" i="16"/>
  <c r="T126" i="16"/>
  <c r="O1410" i="16"/>
  <c r="T1410" i="16"/>
  <c r="O3772" i="16"/>
  <c r="T3772" i="16"/>
  <c r="O3599" i="16"/>
  <c r="T3599" i="16"/>
  <c r="O2713" i="16"/>
  <c r="T2713" i="16"/>
  <c r="O2499" i="16"/>
  <c r="T2499" i="16"/>
  <c r="O3145" i="16"/>
  <c r="T3145" i="16"/>
  <c r="O2571" i="16"/>
  <c r="T2571" i="16"/>
  <c r="O494" i="16"/>
  <c r="T494" i="16"/>
  <c r="O269" i="16"/>
  <c r="T269" i="16"/>
  <c r="O302" i="16"/>
  <c r="T302" i="16"/>
  <c r="O761" i="16"/>
  <c r="T761" i="16"/>
  <c r="O1266" i="16"/>
  <c r="T1266" i="16"/>
  <c r="O1446" i="16"/>
  <c r="T1446" i="16"/>
  <c r="O154" i="16"/>
  <c r="T154" i="16"/>
  <c r="O1278" i="16"/>
  <c r="T1278" i="16"/>
  <c r="O3456" i="16"/>
  <c r="T3456" i="16"/>
  <c r="O2263" i="16"/>
  <c r="T2263" i="16"/>
  <c r="O3826" i="16"/>
  <c r="T3826" i="16"/>
  <c r="O2261" i="16"/>
  <c r="T2261" i="16"/>
  <c r="O2427" i="16"/>
  <c r="T2427" i="16"/>
  <c r="O2331" i="16"/>
  <c r="T2331" i="16"/>
  <c r="O1330" i="16"/>
  <c r="T1330" i="16"/>
  <c r="O1896" i="16"/>
  <c r="T1896" i="16"/>
  <c r="O125" i="16"/>
  <c r="T125" i="16"/>
  <c r="O466" i="16"/>
  <c r="T466" i="16"/>
  <c r="O158" i="16"/>
  <c r="T158" i="16"/>
  <c r="O986" i="16"/>
  <c r="T986" i="16"/>
  <c r="O830" i="16"/>
  <c r="T830" i="16"/>
  <c r="O3674" i="16"/>
  <c r="T3674" i="16"/>
  <c r="O2247" i="16"/>
  <c r="T2247" i="16"/>
  <c r="O3694" i="16"/>
  <c r="T3694" i="16"/>
  <c r="O3420" i="16"/>
  <c r="T3420" i="16"/>
  <c r="O3499" i="16"/>
  <c r="T3499" i="16"/>
  <c r="O2305" i="16"/>
  <c r="T2305" i="16"/>
  <c r="O3040" i="16"/>
  <c r="T3040" i="16"/>
  <c r="O2326" i="16"/>
  <c r="T2326" i="16"/>
  <c r="O2297" i="16"/>
  <c r="T2297" i="16"/>
  <c r="O3563" i="16"/>
  <c r="T3563" i="16"/>
  <c r="O3491" i="16"/>
  <c r="T3491" i="16"/>
  <c r="O1686" i="16"/>
  <c r="T1686" i="16"/>
  <c r="O716" i="16"/>
  <c r="T716" i="16"/>
  <c r="O1832" i="16"/>
  <c r="T1832" i="16"/>
  <c r="O1018" i="16"/>
  <c r="T1018" i="16"/>
  <c r="O1510" i="16"/>
  <c r="T1510" i="16"/>
  <c r="O119" i="16"/>
  <c r="T119" i="16"/>
  <c r="O2903" i="16"/>
  <c r="T2903" i="16"/>
  <c r="O1812" i="16"/>
  <c r="T1812" i="16"/>
  <c r="O3642" i="16"/>
  <c r="T3642" i="16"/>
  <c r="O2150" i="16"/>
  <c r="T2150" i="16"/>
  <c r="O3428" i="16"/>
  <c r="T3428" i="16"/>
  <c r="O3622" i="16"/>
  <c r="T3622" i="16"/>
  <c r="O2139" i="16"/>
  <c r="T2139" i="16"/>
  <c r="O2078" i="16"/>
  <c r="T2078" i="16"/>
  <c r="O654" i="16"/>
  <c r="T654" i="16"/>
  <c r="O502" i="16"/>
  <c r="T502" i="16"/>
  <c r="O1575" i="16"/>
  <c r="T1575" i="16"/>
  <c r="O1011" i="16"/>
  <c r="T1011" i="16"/>
  <c r="O1840" i="16"/>
  <c r="T1840" i="16"/>
  <c r="O498" i="16"/>
  <c r="T498" i="16"/>
  <c r="O1592" i="16"/>
  <c r="T1592" i="16"/>
  <c r="O1498" i="16"/>
  <c r="T1498" i="16"/>
  <c r="O107" i="16"/>
  <c r="T107" i="16"/>
  <c r="O3080" i="16"/>
  <c r="T3080" i="16"/>
  <c r="O3440" i="16"/>
  <c r="T3440" i="16"/>
  <c r="O3737" i="16"/>
  <c r="T3737" i="16"/>
  <c r="O3222" i="16"/>
  <c r="T3222" i="16"/>
  <c r="O3132" i="16"/>
  <c r="T3132" i="16"/>
  <c r="O2039" i="16"/>
  <c r="T2039" i="16"/>
  <c r="O2409" i="16"/>
  <c r="T2409" i="16"/>
  <c r="O3274" i="16"/>
  <c r="T3274" i="16"/>
  <c r="O3258" i="16"/>
  <c r="T3258" i="16"/>
  <c r="O1636" i="16"/>
  <c r="T1636" i="16"/>
  <c r="O234" i="16"/>
  <c r="T234" i="16"/>
  <c r="O226" i="16"/>
  <c r="T226" i="16"/>
  <c r="O1450" i="16"/>
  <c r="T1450" i="16"/>
  <c r="O1298" i="16"/>
  <c r="T1298" i="16"/>
  <c r="O510" i="16"/>
  <c r="T510" i="16"/>
  <c r="O1198" i="16"/>
  <c r="T1198" i="16"/>
  <c r="O1621" i="16"/>
  <c r="T1621" i="16"/>
  <c r="O121" i="16"/>
  <c r="T121" i="16"/>
  <c r="O2603" i="16"/>
  <c r="T2603" i="16"/>
  <c r="O3333" i="16"/>
  <c r="T3333" i="16"/>
  <c r="O3048" i="16"/>
  <c r="T3048" i="16"/>
  <c r="O2431" i="16"/>
  <c r="T2431" i="16"/>
  <c r="O2737" i="16"/>
  <c r="T2737" i="16"/>
  <c r="O3801" i="16"/>
  <c r="T3801" i="16"/>
  <c r="O3692" i="16"/>
  <c r="T3692" i="16"/>
  <c r="O1790" i="16"/>
  <c r="T1790" i="16"/>
  <c r="O1768" i="16"/>
  <c r="T1768" i="16"/>
  <c r="O366" i="16"/>
  <c r="T366" i="16"/>
  <c r="O1386" i="16"/>
  <c r="T1386" i="16"/>
  <c r="O214" i="16"/>
  <c r="T214" i="16"/>
  <c r="O1907" i="16"/>
  <c r="T1907" i="16"/>
  <c r="O854" i="16"/>
  <c r="T854" i="16"/>
  <c r="O723" i="16"/>
  <c r="T723" i="16"/>
  <c r="O964" i="16"/>
  <c r="T964" i="16"/>
  <c r="O1186" i="16"/>
  <c r="T1186" i="16"/>
  <c r="O1146" i="16"/>
  <c r="T1146" i="16"/>
  <c r="O2461" i="16"/>
  <c r="T2461" i="16"/>
  <c r="O3326" i="16"/>
  <c r="T3326" i="16"/>
  <c r="O3190" i="16"/>
  <c r="T3190" i="16"/>
  <c r="O2904" i="16"/>
  <c r="T2904" i="16"/>
  <c r="O2593" i="16"/>
  <c r="T2593" i="16"/>
  <c r="O2215" i="16"/>
  <c r="T2215" i="16"/>
  <c r="O2523" i="16"/>
  <c r="T2523" i="16"/>
  <c r="O3655" i="16"/>
  <c r="T3655" i="16"/>
  <c r="O3549" i="16"/>
  <c r="T3549" i="16"/>
  <c r="O3364" i="16"/>
  <c r="T3364" i="16"/>
  <c r="O2976" i="16"/>
  <c r="T2976" i="16"/>
  <c r="O1645" i="16"/>
  <c r="T1645" i="16"/>
  <c r="O1083" i="16"/>
  <c r="T1083" i="16"/>
  <c r="O1624" i="16"/>
  <c r="T1624" i="16"/>
  <c r="O1242" i="16"/>
  <c r="T1242" i="16"/>
  <c r="O1126" i="16"/>
  <c r="T1126" i="16"/>
  <c r="O790" i="16"/>
  <c r="T790" i="16"/>
  <c r="O820" i="16"/>
  <c r="T820" i="16"/>
  <c r="O67" i="16"/>
  <c r="T67" i="16"/>
  <c r="O2404" i="16"/>
  <c r="T2404" i="16"/>
  <c r="O1656" i="16"/>
  <c r="T1656" i="16"/>
  <c r="O2912" i="16"/>
  <c r="T2912" i="16"/>
  <c r="O3217" i="16"/>
  <c r="T3217" i="16"/>
  <c r="O2805" i="16"/>
  <c r="T2805" i="16"/>
  <c r="O3136" i="16"/>
  <c r="T3136" i="16"/>
  <c r="O2131" i="16"/>
  <c r="T2131" i="16"/>
  <c r="O2437" i="16"/>
  <c r="T2437" i="16"/>
  <c r="O3818" i="16"/>
  <c r="T3818" i="16"/>
  <c r="O2962" i="16"/>
  <c r="T2962" i="16"/>
  <c r="O242" i="16"/>
  <c r="T242" i="16"/>
  <c r="O171" i="16"/>
  <c r="T171" i="16"/>
  <c r="O1613" i="16"/>
  <c r="T1613" i="16"/>
  <c r="O210" i="16"/>
  <c r="T210" i="16"/>
  <c r="O1796" i="16"/>
  <c r="T1796" i="16"/>
  <c r="O478" i="16"/>
  <c r="T478" i="16"/>
  <c r="O846" i="16"/>
  <c r="T846" i="16"/>
  <c r="O702" i="16"/>
  <c r="T702" i="16"/>
  <c r="O286" i="16"/>
  <c r="T286" i="16"/>
  <c r="O2884" i="16"/>
  <c r="T2884" i="16"/>
  <c r="O2874" i="16"/>
  <c r="T2874" i="16"/>
  <c r="O3144" i="16"/>
  <c r="T3144" i="16"/>
  <c r="O2503" i="16"/>
  <c r="T2503" i="16"/>
  <c r="O276" i="16"/>
  <c r="T276" i="16"/>
  <c r="O2225" i="16"/>
  <c r="T2225" i="16"/>
  <c r="O3231" i="16"/>
  <c r="T3231" i="16"/>
  <c r="O2634" i="16"/>
  <c r="T2634" i="16"/>
  <c r="O2260" i="16"/>
  <c r="T2260" i="16"/>
  <c r="O2592" i="16"/>
  <c r="T2592" i="16"/>
  <c r="O2658" i="16"/>
  <c r="T2658" i="16"/>
  <c r="O1512" i="16"/>
  <c r="T1512" i="16"/>
  <c r="O2767" i="16"/>
  <c r="T2767" i="16"/>
  <c r="O2985" i="16"/>
  <c r="T2985" i="16"/>
  <c r="O2746" i="16"/>
  <c r="T2746" i="16"/>
  <c r="O2650" i="16"/>
  <c r="T2650" i="16"/>
  <c r="O2991" i="16"/>
  <c r="T2991" i="16"/>
  <c r="O3467" i="16"/>
  <c r="T3467" i="16"/>
  <c r="O3485" i="16"/>
  <c r="T3485" i="16"/>
  <c r="O3474" i="16"/>
  <c r="T3474" i="16"/>
  <c r="O2281" i="16"/>
  <c r="T2281" i="16"/>
  <c r="O3414" i="16"/>
  <c r="T3414" i="16"/>
  <c r="O3673" i="16"/>
  <c r="T3673" i="16"/>
  <c r="O3147" i="16"/>
  <c r="T3147" i="16"/>
  <c r="O2734" i="16"/>
  <c r="T2734" i="16"/>
  <c r="O1127" i="16"/>
  <c r="T1127" i="16"/>
  <c r="O684" i="16"/>
  <c r="T684" i="16"/>
  <c r="O98" i="16"/>
  <c r="T98" i="16"/>
  <c r="O1635" i="16"/>
  <c r="T1635" i="16"/>
  <c r="O1072" i="16"/>
  <c r="T1072" i="16"/>
  <c r="O66" i="16"/>
  <c r="T66" i="16"/>
  <c r="O104" i="16"/>
  <c r="T104" i="16"/>
  <c r="O1088" i="16"/>
  <c r="T1088" i="16"/>
  <c r="O813" i="16"/>
  <c r="T813" i="16"/>
  <c r="O1651" i="16"/>
  <c r="T1651" i="16"/>
  <c r="O335" i="16"/>
  <c r="T335" i="16"/>
  <c r="O1380" i="16"/>
  <c r="T1380" i="16"/>
  <c r="O1251" i="16"/>
  <c r="T1251" i="16"/>
  <c r="O664" i="16"/>
  <c r="T664" i="16"/>
  <c r="O557" i="16"/>
  <c r="T557" i="16"/>
  <c r="O859" i="16"/>
  <c r="T859" i="16"/>
  <c r="O907" i="16"/>
  <c r="T907" i="16"/>
  <c r="O729" i="16"/>
  <c r="T729" i="16"/>
  <c r="O973" i="16"/>
  <c r="T973" i="16"/>
  <c r="O895" i="16"/>
  <c r="T895" i="16"/>
  <c r="O289" i="16"/>
  <c r="T289" i="16"/>
  <c r="O2090" i="16"/>
  <c r="T2090" i="16"/>
  <c r="O3786" i="16"/>
  <c r="T3786" i="16"/>
  <c r="O2117" i="16"/>
  <c r="T2117" i="16"/>
  <c r="O2448" i="16"/>
  <c r="T2448" i="16"/>
  <c r="O2514" i="16"/>
  <c r="T2514" i="16"/>
  <c r="O1368" i="16"/>
  <c r="T1368" i="16"/>
  <c r="O2623" i="16"/>
  <c r="T2623" i="16"/>
  <c r="O2929" i="16"/>
  <c r="T2929" i="16"/>
  <c r="O2840" i="16"/>
  <c r="T2840" i="16"/>
  <c r="O3171" i="16"/>
  <c r="T3171" i="16"/>
  <c r="O2931" i="16"/>
  <c r="T2931" i="16"/>
  <c r="O2506" i="16"/>
  <c r="T2506" i="16"/>
  <c r="O2848" i="16"/>
  <c r="T2848" i="16"/>
  <c r="O3323" i="16"/>
  <c r="T3323" i="16"/>
  <c r="O3341" i="16"/>
  <c r="T3341" i="16"/>
  <c r="O3252" i="16"/>
  <c r="T3252" i="16"/>
  <c r="O3271" i="16"/>
  <c r="T3271" i="16"/>
  <c r="O3200" i="16"/>
  <c r="T3200" i="16"/>
  <c r="O3530" i="16"/>
  <c r="T3530" i="16"/>
  <c r="O3002" i="16"/>
  <c r="T3002" i="16"/>
  <c r="O2578" i="16"/>
  <c r="T2578" i="16"/>
  <c r="O2919" i="16"/>
  <c r="T2919" i="16"/>
  <c r="O1966" i="16"/>
  <c r="T1966" i="16"/>
  <c r="O539" i="16"/>
  <c r="T539" i="16"/>
  <c r="O913" i="16"/>
  <c r="T913" i="16"/>
  <c r="O927" i="16"/>
  <c r="T927" i="16"/>
  <c r="O700" i="16"/>
  <c r="T700" i="16"/>
  <c r="O992" i="16"/>
  <c r="T992" i="16"/>
  <c r="O669" i="16"/>
  <c r="T669" i="16"/>
  <c r="O1508" i="16"/>
  <c r="T1508" i="16"/>
  <c r="O191" i="16"/>
  <c r="T191" i="16"/>
  <c r="O1056" i="16"/>
  <c r="T1056" i="16"/>
  <c r="O1883" i="16"/>
  <c r="T1883" i="16"/>
  <c r="O1237" i="16"/>
  <c r="T1237" i="16"/>
  <c r="O1107" i="16"/>
  <c r="T1107" i="16"/>
  <c r="O520" i="16"/>
  <c r="T520" i="16"/>
  <c r="O763" i="16"/>
  <c r="T763" i="16"/>
  <c r="O1891" i="16"/>
  <c r="T1891" i="16"/>
  <c r="O780" i="16"/>
  <c r="T780" i="16"/>
  <c r="O1946" i="16"/>
  <c r="T1946" i="16"/>
  <c r="O3774" i="16"/>
  <c r="T3774" i="16"/>
  <c r="O2402" i="16"/>
  <c r="T2402" i="16"/>
  <c r="O2752" i="16"/>
  <c r="T2752" i="16"/>
  <c r="O2220" i="16"/>
  <c r="T2220" i="16"/>
  <c r="O2238" i="16"/>
  <c r="T2238" i="16"/>
  <c r="O2424" i="16"/>
  <c r="T2424" i="16"/>
  <c r="O2490" i="16"/>
  <c r="T2490" i="16"/>
  <c r="O1344" i="16"/>
  <c r="T1344" i="16"/>
  <c r="O2598" i="16"/>
  <c r="T2598" i="16"/>
  <c r="O2905" i="16"/>
  <c r="T2905" i="16"/>
  <c r="O3297" i="16"/>
  <c r="T3297" i="16"/>
  <c r="O2885" i="16"/>
  <c r="T2885" i="16"/>
  <c r="O2796" i="16"/>
  <c r="T2796" i="16"/>
  <c r="O2671" i="16"/>
  <c r="T2671" i="16"/>
  <c r="O2977" i="16"/>
  <c r="T2977" i="16"/>
  <c r="O2600" i="16"/>
  <c r="T2600" i="16"/>
  <c r="O2930" i="16"/>
  <c r="T2930" i="16"/>
  <c r="O1017" i="16"/>
  <c r="T1017" i="16"/>
  <c r="O1247" i="16"/>
  <c r="T1247" i="16"/>
  <c r="O804" i="16"/>
  <c r="T804" i="16"/>
  <c r="O1610" i="16"/>
  <c r="T1610" i="16"/>
  <c r="O1047" i="16"/>
  <c r="T1047" i="16"/>
  <c r="O1300" i="16"/>
  <c r="T1300" i="16"/>
  <c r="O677" i="16"/>
  <c r="T677" i="16"/>
  <c r="O511" i="16"/>
  <c r="T511" i="16"/>
  <c r="O2083" i="16"/>
  <c r="T2083" i="16"/>
  <c r="O777" i="16"/>
  <c r="T777" i="16"/>
  <c r="O710" i="16"/>
  <c r="T710" i="16"/>
  <c r="O1383" i="16"/>
  <c r="T1383" i="16"/>
  <c r="O819" i="16"/>
  <c r="T819" i="16"/>
  <c r="O1216" i="16"/>
  <c r="T1216" i="16"/>
  <c r="O2834" i="16"/>
  <c r="T2834" i="16"/>
  <c r="O2249" i="16"/>
  <c r="T2249" i="16"/>
  <c r="O3802" i="16"/>
  <c r="T3802" i="16"/>
  <c r="O2058" i="16"/>
  <c r="T2058" i="16"/>
  <c r="O2917" i="16"/>
  <c r="T2917" i="16"/>
  <c r="O2396" i="16"/>
  <c r="T2396" i="16"/>
  <c r="O2702" i="16"/>
  <c r="T2702" i="16"/>
  <c r="O2288" i="16"/>
  <c r="T2288" i="16"/>
  <c r="O2631" i="16"/>
  <c r="T2631" i="16"/>
  <c r="O3083" i="16"/>
  <c r="T3083" i="16"/>
  <c r="O3041" i="16"/>
  <c r="T3041" i="16"/>
  <c r="O2664" i="16"/>
  <c r="T2664" i="16"/>
  <c r="O2719" i="16"/>
  <c r="T2719" i="16"/>
  <c r="O1573" i="16"/>
  <c r="T1573" i="16"/>
  <c r="O2970" i="16"/>
  <c r="T2970" i="16"/>
  <c r="O3277" i="16"/>
  <c r="T3277" i="16"/>
  <c r="O2775" i="16"/>
  <c r="T2775" i="16"/>
  <c r="O2361" i="16"/>
  <c r="T2361" i="16"/>
  <c r="O2703" i="16"/>
  <c r="T2703" i="16"/>
  <c r="O1855" i="16"/>
  <c r="T1855" i="16"/>
  <c r="O1954" i="16"/>
  <c r="T1954" i="16"/>
  <c r="O527" i="16"/>
  <c r="T527" i="16"/>
  <c r="O771" i="16"/>
  <c r="T771" i="16"/>
  <c r="O1168" i="16"/>
  <c r="T1168" i="16"/>
  <c r="O1626" i="16"/>
  <c r="T1626" i="16"/>
  <c r="O691" i="16"/>
  <c r="T691" i="16"/>
  <c r="O1207" i="16"/>
  <c r="T1207" i="16"/>
  <c r="O224" i="16"/>
  <c r="T224" i="16"/>
  <c r="O1352" i="16"/>
  <c r="T1352" i="16"/>
  <c r="O1077" i="16"/>
  <c r="T1077" i="16"/>
  <c r="O312" i="16"/>
  <c r="T312" i="16"/>
  <c r="O1081" i="16"/>
  <c r="T1081" i="16"/>
  <c r="O579" i="16"/>
  <c r="T579" i="16"/>
  <c r="O1827" i="16"/>
  <c r="T1827" i="16"/>
  <c r="O220" i="16"/>
  <c r="T220" i="16"/>
  <c r="O317" i="16"/>
  <c r="T317" i="16"/>
  <c r="O1541" i="16"/>
  <c r="T1541" i="16"/>
  <c r="O1016" i="16"/>
  <c r="T1016" i="16"/>
  <c r="O3514" i="16"/>
  <c r="T3514" i="16"/>
  <c r="O3545" i="16"/>
  <c r="T3545" i="16"/>
  <c r="O2105" i="16"/>
  <c r="T2105" i="16"/>
  <c r="O1914" i="16"/>
  <c r="T1914" i="16"/>
  <c r="O3713" i="16"/>
  <c r="T3713" i="16"/>
  <c r="O2558" i="16"/>
  <c r="T2558" i="16"/>
  <c r="O2144" i="16"/>
  <c r="T2144" i="16"/>
  <c r="O2939" i="16"/>
  <c r="T2939" i="16"/>
  <c r="O3268" i="16"/>
  <c r="T3268" i="16"/>
  <c r="O2879" i="16"/>
  <c r="T2879" i="16"/>
  <c r="O2898" i="16"/>
  <c r="T2898" i="16"/>
  <c r="O2574" i="16"/>
  <c r="T2574" i="16"/>
  <c r="O1428" i="16"/>
  <c r="T1428" i="16"/>
  <c r="O2827" i="16"/>
  <c r="T2827" i="16"/>
  <c r="O3133" i="16"/>
  <c r="T3133" i="16"/>
  <c r="O2324" i="16"/>
  <c r="T2324" i="16"/>
  <c r="O2630" i="16"/>
  <c r="T2630" i="16"/>
  <c r="O2217" i="16"/>
  <c r="T2217" i="16"/>
  <c r="O394" i="16"/>
  <c r="T394" i="16"/>
  <c r="O1786" i="16"/>
  <c r="T1786" i="16"/>
  <c r="O384" i="16"/>
  <c r="T384" i="16"/>
  <c r="O758" i="16"/>
  <c r="T758" i="16"/>
  <c r="O628" i="16"/>
  <c r="T628" i="16"/>
  <c r="O2032" i="16"/>
  <c r="T2032" i="16"/>
  <c r="O401" i="16"/>
  <c r="T401" i="16"/>
  <c r="O1481" i="16"/>
  <c r="T1481" i="16"/>
  <c r="O548" i="16"/>
  <c r="T548" i="16"/>
  <c r="O80" i="16"/>
  <c r="T80" i="16"/>
  <c r="O1209" i="16"/>
  <c r="T1209" i="16"/>
  <c r="O932" i="16"/>
  <c r="T932" i="16"/>
  <c r="O1497" i="16"/>
  <c r="T1497" i="16"/>
  <c r="O156" i="16"/>
  <c r="T156" i="16"/>
  <c r="O1511" i="16"/>
  <c r="T1511" i="16"/>
  <c r="O1020" i="16"/>
  <c r="T1020" i="16"/>
  <c r="O1683" i="16"/>
  <c r="T1683" i="16"/>
  <c r="O77" i="16"/>
  <c r="T77" i="16"/>
  <c r="O174" i="16"/>
  <c r="T174" i="16"/>
  <c r="O1397" i="16"/>
  <c r="T1397" i="16"/>
  <c r="O463" i="16"/>
  <c r="T463" i="16"/>
  <c r="O807" i="16"/>
  <c r="T807" i="16"/>
  <c r="O349" i="16"/>
  <c r="T349" i="16"/>
  <c r="O3369" i="16"/>
  <c r="T3369" i="16"/>
  <c r="O3711" i="16"/>
  <c r="T3711" i="16"/>
  <c r="O3718" i="16"/>
  <c r="T3718" i="16"/>
  <c r="O1961" i="16"/>
  <c r="T1961" i="16"/>
  <c r="O2323" i="16"/>
  <c r="T2323" i="16"/>
  <c r="O2414" i="16"/>
  <c r="T2414" i="16"/>
  <c r="O3836" i="16"/>
  <c r="T3836" i="16"/>
  <c r="O2343" i="16"/>
  <c r="T2343" i="16"/>
  <c r="O2794" i="16"/>
  <c r="T2794" i="16"/>
  <c r="O2735" i="16"/>
  <c r="T2735" i="16"/>
  <c r="O2365" i="16"/>
  <c r="T2365" i="16"/>
  <c r="O2418" i="16"/>
  <c r="T2418" i="16"/>
  <c r="O1284" i="16"/>
  <c r="T1284" i="16"/>
  <c r="O2682" i="16"/>
  <c r="T2682" i="16"/>
  <c r="O2180" i="16"/>
  <c r="T2180" i="16"/>
  <c r="O2486" i="16"/>
  <c r="T2486" i="16"/>
  <c r="O2073" i="16"/>
  <c r="T2073" i="16"/>
  <c r="O1568" i="16"/>
  <c r="T1568" i="16"/>
  <c r="O250" i="16"/>
  <c r="T250" i="16"/>
  <c r="O1630" i="16"/>
  <c r="T1630" i="16"/>
  <c r="O2041" i="16"/>
  <c r="T2041" i="16"/>
  <c r="O1887" i="16"/>
  <c r="T1887" i="16"/>
  <c r="O257" i="16"/>
  <c r="T257" i="16"/>
  <c r="O1337" i="16"/>
  <c r="T1337" i="16"/>
  <c r="O403" i="16"/>
  <c r="T403" i="16"/>
  <c r="O1064" i="16"/>
  <c r="T1064" i="16"/>
  <c r="O788" i="16"/>
  <c r="T788" i="16"/>
  <c r="O1353" i="16"/>
  <c r="T1353" i="16"/>
  <c r="O1041" i="16"/>
  <c r="T1041" i="16"/>
  <c r="O1343" i="16"/>
  <c r="T1343" i="16"/>
  <c r="O875" i="16"/>
  <c r="T875" i="16"/>
  <c r="O291" i="16"/>
  <c r="T291" i="16"/>
  <c r="O975" i="16"/>
  <c r="T975" i="16"/>
  <c r="O1071" i="16"/>
  <c r="T1071" i="16"/>
  <c r="O549" i="16"/>
  <c r="T549" i="16"/>
  <c r="O3103" i="16"/>
  <c r="T3103" i="16"/>
  <c r="O3787" i="16"/>
  <c r="T3787" i="16"/>
  <c r="O2307" i="16"/>
  <c r="T2307" i="16"/>
  <c r="O3764" i="16"/>
  <c r="T3764" i="16"/>
  <c r="O2285" i="16"/>
  <c r="T2285" i="16"/>
  <c r="O3538" i="16"/>
  <c r="T3538" i="16"/>
  <c r="O3809" i="16"/>
  <c r="T3809" i="16"/>
  <c r="O3497" i="16"/>
  <c r="T3497" i="16"/>
  <c r="O1618" i="16"/>
  <c r="T1618" i="16"/>
  <c r="O2864" i="16"/>
  <c r="T2864" i="16"/>
  <c r="O3169" i="16"/>
  <c r="T3169" i="16"/>
  <c r="O2792" i="16"/>
  <c r="T2792" i="16"/>
  <c r="O3123" i="16"/>
  <c r="T3123" i="16"/>
  <c r="O2397" i="16"/>
  <c r="T2397" i="16"/>
  <c r="O2315" i="16"/>
  <c r="T2315" i="16"/>
  <c r="O2655" i="16"/>
  <c r="T2655" i="16"/>
  <c r="O3609" i="16"/>
  <c r="T3609" i="16"/>
  <c r="O3550" i="16"/>
  <c r="T3550" i="16"/>
  <c r="O1806" i="16"/>
  <c r="T1806" i="16"/>
  <c r="O1691" i="16"/>
  <c r="T1691" i="16"/>
  <c r="O1204" i="16"/>
  <c r="T1204" i="16"/>
  <c r="O616" i="16"/>
  <c r="T616" i="16"/>
  <c r="O941" i="16"/>
  <c r="T941" i="16"/>
  <c r="O1099" i="16"/>
  <c r="T1099" i="16"/>
  <c r="O848" i="16"/>
  <c r="T848" i="16"/>
  <c r="O1750" i="16"/>
  <c r="T1750" i="16"/>
  <c r="O348" i="16"/>
  <c r="T348" i="16"/>
  <c r="O1379" i="16"/>
  <c r="T1379" i="16"/>
  <c r="O912" i="16"/>
  <c r="T912" i="16"/>
  <c r="O325" i="16"/>
  <c r="T325" i="16"/>
  <c r="O113" i="16"/>
  <c r="T113" i="16"/>
  <c r="O1984" i="16"/>
  <c r="T1984" i="16"/>
  <c r="O353" i="16"/>
  <c r="T353" i="16"/>
  <c r="O1578" i="16"/>
  <c r="T1578" i="16"/>
  <c r="O643" i="16"/>
  <c r="T643" i="16"/>
  <c r="O1627" i="16"/>
  <c r="T1627" i="16"/>
  <c r="O1654" i="16"/>
  <c r="T1654" i="16"/>
  <c r="O2981" i="16"/>
  <c r="T2981" i="16"/>
  <c r="O3325" i="16"/>
  <c r="T3325" i="16"/>
  <c r="O3402" i="16"/>
  <c r="T3402" i="16"/>
  <c r="O3793" i="16"/>
  <c r="T3793" i="16"/>
  <c r="O3717" i="16"/>
  <c r="T3717" i="16"/>
  <c r="O3465" i="16"/>
  <c r="T3465" i="16"/>
  <c r="O3712" i="16"/>
  <c r="T3712" i="16"/>
  <c r="O2388" i="16"/>
  <c r="T2388" i="16"/>
  <c r="O2454" i="16"/>
  <c r="T2454" i="16"/>
  <c r="O1308" i="16"/>
  <c r="T1308" i="16"/>
  <c r="O2707" i="16"/>
  <c r="T2707" i="16"/>
  <c r="O3013" i="16"/>
  <c r="T3013" i="16"/>
  <c r="O2348" i="16"/>
  <c r="T2348" i="16"/>
  <c r="O2241" i="16"/>
  <c r="T2241" i="16"/>
  <c r="O3537" i="16"/>
  <c r="T3537" i="16"/>
  <c r="O3725" i="16"/>
  <c r="T3725" i="16"/>
  <c r="O3785" i="16"/>
  <c r="T3785" i="16"/>
  <c r="O2016" i="16"/>
  <c r="T2016" i="16"/>
  <c r="O1320" i="16"/>
  <c r="T1320" i="16"/>
  <c r="O1335" i="16"/>
  <c r="T1335" i="16"/>
  <c r="O929" i="16"/>
  <c r="T929" i="16"/>
  <c r="O1087" i="16"/>
  <c r="T1087" i="16"/>
  <c r="O835" i="16"/>
  <c r="T835" i="16"/>
  <c r="O1807" i="16"/>
  <c r="T1807" i="16"/>
  <c r="O490" i="16"/>
  <c r="T490" i="16"/>
  <c r="O1377" i="16"/>
  <c r="T1377" i="16"/>
  <c r="O1367" i="16"/>
  <c r="T1367" i="16"/>
  <c r="O899" i="16"/>
  <c r="T899" i="16"/>
  <c r="O341" i="16"/>
  <c r="T341" i="16"/>
  <c r="O487" i="16"/>
  <c r="T487" i="16"/>
  <c r="O1577" i="16"/>
  <c r="T1577" i="16"/>
  <c r="O608" i="16"/>
  <c r="T608" i="16"/>
  <c r="O772" i="16"/>
  <c r="T772" i="16"/>
  <c r="O2814" i="16"/>
  <c r="T2814" i="16"/>
  <c r="O3498" i="16"/>
  <c r="T3498" i="16"/>
  <c r="O3805" i="16"/>
  <c r="T3805" i="16"/>
  <c r="O3284" i="16"/>
  <c r="T3284" i="16"/>
  <c r="O3614" i="16"/>
  <c r="T3614" i="16"/>
  <c r="O3820" i="16"/>
  <c r="T3820" i="16"/>
  <c r="O3251" i="16"/>
  <c r="T3251" i="16"/>
  <c r="O3580" i="16"/>
  <c r="T3580" i="16"/>
  <c r="O3192" i="16"/>
  <c r="T3192" i="16"/>
  <c r="O3209" i="16"/>
  <c r="T3209" i="16"/>
  <c r="O1331" i="16"/>
  <c r="T1331" i="16"/>
  <c r="O2881" i="16"/>
  <c r="T2881" i="16"/>
  <c r="O2504" i="16"/>
  <c r="T2504" i="16"/>
  <c r="O2822" i="16"/>
  <c r="T2822" i="16"/>
  <c r="O2109" i="16"/>
  <c r="T2109" i="16"/>
  <c r="O2451" i="16"/>
  <c r="T2451" i="16"/>
  <c r="O3838" i="16"/>
  <c r="T3838" i="16"/>
  <c r="O2368" i="16"/>
  <c r="T2368" i="16"/>
  <c r="O3652" i="16"/>
  <c r="T3652" i="16"/>
  <c r="O3263" i="16"/>
  <c r="T3263" i="16"/>
  <c r="O3281" i="16"/>
  <c r="T3281" i="16"/>
  <c r="O1403" i="16"/>
  <c r="T1403" i="16"/>
  <c r="O328" i="16"/>
  <c r="T328" i="16"/>
  <c r="O1912" i="16"/>
  <c r="T1912" i="16"/>
  <c r="O509" i="16"/>
  <c r="T509" i="16"/>
  <c r="O559" i="16"/>
  <c r="T559" i="16"/>
  <c r="O1437" i="16"/>
  <c r="T1437" i="16"/>
  <c r="O1079" i="16"/>
  <c r="T1079" i="16"/>
  <c r="O2062" i="16"/>
  <c r="T2062" i="16"/>
  <c r="O624" i="16"/>
  <c r="T624" i="16"/>
  <c r="O996" i="16"/>
  <c r="T996" i="16"/>
  <c r="O1430" i="16"/>
  <c r="T1430" i="16"/>
  <c r="O1695" i="16"/>
  <c r="T1695" i="16"/>
  <c r="O65" i="16"/>
  <c r="T65" i="16"/>
  <c r="O1288" i="16"/>
  <c r="T1288" i="16"/>
  <c r="O355" i="16"/>
  <c r="T355" i="16"/>
  <c r="O1315" i="16"/>
  <c r="T1315" i="16"/>
  <c r="O1052" i="16"/>
  <c r="T1052" i="16"/>
  <c r="O1449" i="16"/>
  <c r="T1449" i="16"/>
  <c r="O1341" i="16"/>
  <c r="T1341" i="16"/>
  <c r="O995" i="16"/>
  <c r="T995" i="16"/>
  <c r="O1060" i="16"/>
  <c r="T1060" i="16"/>
  <c r="O534" i="16"/>
  <c r="T534" i="16"/>
  <c r="O2676" i="16"/>
  <c r="T2676" i="16"/>
  <c r="O3090" i="16"/>
  <c r="T3090" i="16"/>
  <c r="O1944" i="16"/>
  <c r="T1944" i="16"/>
  <c r="O3199" i="16"/>
  <c r="T3199" i="16"/>
  <c r="O3746" i="16"/>
  <c r="T3746" i="16"/>
  <c r="O3177" i="16"/>
  <c r="T3177" i="16"/>
  <c r="O3727" i="16"/>
  <c r="T3727" i="16"/>
  <c r="O2154" i="16"/>
  <c r="T2154" i="16"/>
  <c r="O3828" i="16"/>
  <c r="T3828" i="16"/>
  <c r="O3679" i="16"/>
  <c r="T3679" i="16"/>
  <c r="O2367" i="16"/>
  <c r="T2367" i="16"/>
  <c r="O3788" i="16"/>
  <c r="T3788" i="16"/>
  <c r="O3249" i="16"/>
  <c r="T3249" i="16"/>
  <c r="O3496" i="16"/>
  <c r="T3496" i="16"/>
  <c r="O1032" i="16"/>
  <c r="T1032" i="16"/>
  <c r="O2066" i="16"/>
  <c r="T2066" i="16"/>
  <c r="O499" i="16"/>
  <c r="T499" i="16"/>
  <c r="O1517" i="16"/>
  <c r="T1517" i="16"/>
  <c r="O547" i="16"/>
  <c r="T547" i="16"/>
  <c r="O1520" i="16"/>
  <c r="T1520" i="16"/>
  <c r="O767" i="16"/>
  <c r="T767" i="16"/>
  <c r="O612" i="16"/>
  <c r="T612" i="16"/>
  <c r="O985" i="16"/>
  <c r="T985" i="16"/>
  <c r="O1813" i="16"/>
  <c r="T1813" i="16"/>
  <c r="O267" i="16"/>
  <c r="T267" i="16"/>
  <c r="O1682" i="16"/>
  <c r="T1682" i="16"/>
  <c r="O51" i="16"/>
  <c r="T51" i="16"/>
  <c r="O199" i="16"/>
  <c r="T199" i="16"/>
  <c r="O308" i="16"/>
  <c r="T308" i="16"/>
  <c r="O1436" i="16"/>
  <c r="T1436" i="16"/>
  <c r="O452" i="16"/>
  <c r="T452" i="16"/>
  <c r="O1201" i="16"/>
  <c r="T1201" i="16"/>
  <c r="O2946" i="16"/>
  <c r="T2946" i="16"/>
  <c r="O3272" i="16"/>
  <c r="T3272" i="16"/>
  <c r="O3363" i="16"/>
  <c r="T3363" i="16"/>
  <c r="O2950" i="16"/>
  <c r="T2950" i="16"/>
  <c r="O3280" i="16"/>
  <c r="T3280" i="16"/>
  <c r="O3755" i="16"/>
  <c r="T3755" i="16"/>
  <c r="O2010" i="16"/>
  <c r="T2010" i="16"/>
  <c r="O3684" i="16"/>
  <c r="T3684" i="16"/>
  <c r="O2275" i="16"/>
  <c r="T2275" i="16"/>
  <c r="O3703" i="16"/>
  <c r="T3703" i="16"/>
  <c r="O2210" i="16"/>
  <c r="T2210" i="16"/>
  <c r="O3644" i="16"/>
  <c r="T3644" i="16"/>
  <c r="O2152" i="16"/>
  <c r="T2152" i="16"/>
  <c r="O3105" i="16"/>
  <c r="T3105" i="16"/>
  <c r="O3435" i="16"/>
  <c r="T3435" i="16"/>
  <c r="O1451" i="16"/>
  <c r="T1451" i="16"/>
  <c r="O972" i="16"/>
  <c r="T972" i="16"/>
  <c r="O1921" i="16"/>
  <c r="T1921" i="16"/>
  <c r="O1373" i="16"/>
  <c r="T1373" i="16"/>
  <c r="O404" i="16"/>
  <c r="T404" i="16"/>
  <c r="O1376" i="16"/>
  <c r="T1376" i="16"/>
  <c r="O1882" i="16"/>
  <c r="T1882" i="16"/>
  <c r="O468" i="16"/>
  <c r="T468" i="16"/>
  <c r="O1669" i="16"/>
  <c r="T1669" i="16"/>
  <c r="O124" i="16"/>
  <c r="T124" i="16"/>
  <c r="O1540" i="16"/>
  <c r="T1540" i="16"/>
  <c r="O952" i="16"/>
  <c r="T952" i="16"/>
  <c r="O50" i="16"/>
  <c r="T50" i="16"/>
  <c r="O352" i="16"/>
  <c r="T352" i="16"/>
  <c r="O2422" i="16"/>
  <c r="T2422" i="16"/>
  <c r="O2764" i="16"/>
  <c r="T2764" i="16"/>
  <c r="O2807" i="16"/>
  <c r="T2807" i="16"/>
  <c r="O2580" i="16"/>
  <c r="T2580" i="16"/>
  <c r="O2646" i="16"/>
  <c r="T2646" i="16"/>
  <c r="O1500" i="16"/>
  <c r="T1500" i="16"/>
  <c r="O3187" i="16"/>
  <c r="T3187" i="16"/>
  <c r="O3493" i="16"/>
  <c r="T3493" i="16"/>
  <c r="O2877" i="16"/>
  <c r="T2877" i="16"/>
  <c r="O3207" i="16"/>
  <c r="T3207" i="16"/>
  <c r="O3657" i="16"/>
  <c r="T3657" i="16"/>
  <c r="O3600" i="16"/>
  <c r="T3600" i="16"/>
  <c r="O1854" i="16"/>
  <c r="T1854" i="16"/>
  <c r="O3241" i="16"/>
  <c r="T3241" i="16"/>
  <c r="O2126" i="16"/>
  <c r="T2126" i="16"/>
  <c r="O3509" i="16"/>
  <c r="T3509" i="16"/>
  <c r="O3374" i="16"/>
  <c r="T3374" i="16"/>
  <c r="O2949" i="16"/>
  <c r="T2949" i="16"/>
  <c r="O3279" i="16"/>
  <c r="T3279" i="16"/>
  <c r="O1607" i="16"/>
  <c r="T1607" i="16"/>
  <c r="O1910" i="16"/>
  <c r="T1910" i="16"/>
  <c r="O1743" i="16"/>
  <c r="T1743" i="16"/>
  <c r="O1782" i="16"/>
  <c r="T1782" i="16"/>
  <c r="O812" i="16"/>
  <c r="T812" i="16"/>
  <c r="O609" i="16"/>
  <c r="T609" i="16"/>
  <c r="O900" i="16"/>
  <c r="T900" i="16"/>
  <c r="O1657" i="16"/>
  <c r="T1657" i="16"/>
  <c r="O797" i="16"/>
  <c r="T797" i="16"/>
  <c r="O1148" i="16"/>
  <c r="T1148" i="16"/>
  <c r="O1867" i="16"/>
  <c r="T1867" i="16"/>
  <c r="O2657" i="16"/>
  <c r="T2657" i="16"/>
  <c r="O2809" i="16"/>
  <c r="T2809" i="16"/>
  <c r="O2645" i="16"/>
  <c r="T2645" i="16"/>
  <c r="O2717" i="16"/>
  <c r="T2717" i="16"/>
  <c r="O626" i="16"/>
  <c r="T626" i="16"/>
  <c r="O2665" i="16"/>
  <c r="T2665" i="16"/>
  <c r="O2483" i="16"/>
  <c r="T2483" i="16"/>
  <c r="O3583" i="16"/>
  <c r="T3583" i="16"/>
  <c r="O2555" i="16"/>
  <c r="T2555" i="16"/>
  <c r="O2923" i="16"/>
  <c r="T2923" i="16"/>
  <c r="O2662" i="16"/>
  <c r="T2662" i="16"/>
  <c r="O3075" i="16"/>
  <c r="T3075" i="16"/>
  <c r="O2243" i="16"/>
  <c r="T2243" i="16"/>
  <c r="O3073" i="16"/>
  <c r="T3073" i="16"/>
  <c r="O3314" i="16"/>
  <c r="T3314" i="16"/>
  <c r="O3076" i="16"/>
  <c r="T3076" i="16"/>
  <c r="O3396" i="16"/>
  <c r="T3396" i="16"/>
  <c r="O3720" i="16"/>
  <c r="T3720" i="16"/>
  <c r="O3344" i="16"/>
  <c r="T3344" i="16"/>
  <c r="O2817" i="16"/>
  <c r="T2817" i="16"/>
  <c r="O3064" i="16"/>
  <c r="T3064" i="16"/>
  <c r="O1468" i="16"/>
  <c r="T1468" i="16"/>
  <c r="O1086" i="16"/>
  <c r="T1086" i="16"/>
  <c r="O1570" i="16"/>
  <c r="T1570" i="16"/>
  <c r="O168" i="16"/>
  <c r="T168" i="16"/>
  <c r="O2099" i="16"/>
  <c r="T2099" i="16"/>
  <c r="O878" i="16"/>
  <c r="T878" i="16"/>
  <c r="O1959" i="16"/>
  <c r="T1959" i="16"/>
  <c r="O2035" i="16"/>
  <c r="T2035" i="16"/>
  <c r="O2601" i="16"/>
  <c r="T2601" i="16"/>
  <c r="O3317" i="16"/>
  <c r="T3317" i="16"/>
  <c r="O2137" i="16"/>
  <c r="T2137" i="16"/>
  <c r="O3577" i="16"/>
  <c r="T3577" i="16"/>
  <c r="O2673" i="16"/>
  <c r="T2673" i="16"/>
  <c r="O1490" i="16"/>
  <c r="T1490" i="16"/>
  <c r="O1324" i="16"/>
  <c r="T1324" i="16"/>
  <c r="O942" i="16"/>
  <c r="T942" i="16"/>
  <c r="O1975" i="16"/>
  <c r="T1975" i="16"/>
  <c r="O1414" i="16"/>
  <c r="T1414" i="16"/>
  <c r="O734" i="16"/>
  <c r="T734" i="16"/>
  <c r="O1816" i="16"/>
  <c r="T1816" i="16"/>
  <c r="O414" i="16"/>
  <c r="T414" i="16"/>
  <c r="O1696" i="16"/>
  <c r="T1696" i="16"/>
  <c r="O2697" i="16"/>
  <c r="T2697" i="16"/>
  <c r="O2410" i="16"/>
  <c r="T2410" i="16"/>
  <c r="O2529" i="16"/>
  <c r="T2529" i="16"/>
  <c r="O2859" i="16"/>
  <c r="T2859" i="16"/>
  <c r="O3627" i="16"/>
  <c r="T3627" i="16"/>
  <c r="O3214" i="16"/>
  <c r="T3214" i="16"/>
  <c r="O3543" i="16"/>
  <c r="T3543" i="16"/>
  <c r="O2867" i="16"/>
  <c r="T2867" i="16"/>
  <c r="O2850" i="16"/>
  <c r="T2850" i="16"/>
  <c r="O1704" i="16"/>
  <c r="T1704" i="16"/>
  <c r="O1279" i="16"/>
  <c r="T1279" i="16"/>
  <c r="O1282" i="16"/>
  <c r="T1282" i="16"/>
  <c r="O970" i="16"/>
  <c r="T970" i="16"/>
  <c r="O218" i="16"/>
  <c r="T218" i="16"/>
  <c r="O1864" i="16"/>
  <c r="T1864" i="16"/>
  <c r="O462" i="16"/>
  <c r="T462" i="16"/>
  <c r="O1482" i="16"/>
  <c r="T1482" i="16"/>
  <c r="O1916" i="16"/>
  <c r="T1916" i="16"/>
  <c r="O586" i="16"/>
  <c r="T586" i="16"/>
  <c r="O1860" i="16"/>
  <c r="T1860" i="16"/>
  <c r="O1214" i="16"/>
  <c r="T1214" i="16"/>
  <c r="O390" i="16"/>
  <c r="T390" i="16"/>
  <c r="O3658" i="16"/>
  <c r="T3658" i="16"/>
  <c r="O2175" i="16"/>
  <c r="T2175" i="16"/>
  <c r="O2231" i="16"/>
  <c r="T2231" i="16"/>
  <c r="O1943" i="16"/>
  <c r="T1943" i="16"/>
  <c r="O2611" i="16"/>
  <c r="T2611" i="16"/>
  <c r="O3412" i="16"/>
  <c r="T3412" i="16"/>
  <c r="O3024" i="16"/>
  <c r="T3024" i="16"/>
  <c r="O2469" i="16"/>
  <c r="T2469" i="16"/>
  <c r="O537" i="16"/>
  <c r="T537" i="16"/>
  <c r="O901" i="16"/>
  <c r="T901" i="16"/>
  <c r="O1334" i="16"/>
  <c r="T1334" i="16"/>
  <c r="O546" i="16"/>
  <c r="T546" i="16"/>
  <c r="O1640" i="16"/>
  <c r="T1640" i="16"/>
  <c r="O1680" i="16"/>
  <c r="T1680" i="16"/>
  <c r="O1948" i="16"/>
  <c r="T1948" i="16"/>
  <c r="O606" i="16"/>
  <c r="T606" i="16"/>
  <c r="O3653" i="16"/>
  <c r="T3653" i="16"/>
  <c r="O3659" i="16"/>
  <c r="T3659" i="16"/>
  <c r="O2467" i="16"/>
  <c r="T2467" i="16"/>
  <c r="O2773" i="16"/>
  <c r="T2773" i="16"/>
  <c r="O2251" i="16"/>
  <c r="T2251" i="16"/>
  <c r="O2487" i="16"/>
  <c r="T2487" i="16"/>
  <c r="O2507" i="16"/>
  <c r="T2507" i="16"/>
  <c r="O2559" i="16"/>
  <c r="T2559" i="16"/>
  <c r="O1712" i="16"/>
  <c r="T1712" i="16"/>
  <c r="O1190" i="16"/>
  <c r="T1190" i="16"/>
  <c r="O1062" i="16"/>
  <c r="T1062" i="16"/>
  <c r="O434" i="16"/>
  <c r="T434" i="16"/>
  <c r="O1803" i="16"/>
  <c r="T1803" i="16"/>
  <c r="O2344" i="16"/>
  <c r="T2344" i="16"/>
  <c r="O3516" i="16"/>
  <c r="T3516" i="16"/>
  <c r="O3833" i="16"/>
  <c r="T3833" i="16"/>
  <c r="O3732" i="16"/>
  <c r="T3732" i="16"/>
  <c r="O2629" i="16"/>
  <c r="T2629" i="16"/>
  <c r="O2107" i="16"/>
  <c r="T2107" i="16"/>
  <c r="O3124" i="16"/>
  <c r="T3124" i="16"/>
  <c r="O2753" i="16"/>
  <c r="T2753" i="16"/>
  <c r="O2988" i="16"/>
  <c r="T2988" i="16"/>
  <c r="O2415" i="16"/>
  <c r="T2415" i="16"/>
  <c r="O229" i="16"/>
  <c r="T229" i="16"/>
  <c r="O613" i="16"/>
  <c r="T613" i="16"/>
  <c r="O482" i="16"/>
  <c r="T482" i="16"/>
  <c r="O918" i="16"/>
  <c r="T918" i="16"/>
  <c r="O966" i="16"/>
  <c r="T966" i="16"/>
  <c r="O1538" i="16"/>
  <c r="T1538" i="16"/>
  <c r="O1659" i="16"/>
  <c r="T1659" i="16"/>
  <c r="O1792" i="16"/>
  <c r="T1792" i="16"/>
  <c r="O3047" i="16"/>
  <c r="T3047" i="16"/>
  <c r="O1957" i="16"/>
  <c r="T1957" i="16"/>
  <c r="O3584" i="16"/>
  <c r="T3584" i="16"/>
  <c r="O3702" i="16"/>
  <c r="T3702" i="16"/>
  <c r="O3480" i="16"/>
  <c r="T3480" i="16"/>
  <c r="O2739" i="16"/>
  <c r="T2739" i="16"/>
  <c r="O1852" i="16"/>
  <c r="T1852" i="16"/>
  <c r="O798" i="16"/>
  <c r="T798" i="16"/>
  <c r="O1963" i="16"/>
  <c r="T1963" i="16"/>
  <c r="O646" i="16"/>
  <c r="T646" i="16"/>
  <c r="O1718" i="16"/>
  <c r="T1718" i="16"/>
  <c r="O322" i="16"/>
  <c r="T322" i="16"/>
  <c r="O1736" i="16"/>
  <c r="T1736" i="16"/>
  <c r="O418" i="16"/>
  <c r="T418" i="16"/>
  <c r="O71" i="16"/>
  <c r="T71" i="16"/>
  <c r="O2964" i="16"/>
  <c r="T2964" i="16"/>
  <c r="O2209" i="16"/>
  <c r="T2209" i="16"/>
  <c r="O3487" i="16"/>
  <c r="T3487" i="16"/>
  <c r="O2223" i="16"/>
  <c r="T2223" i="16"/>
  <c r="O3806" i="16"/>
  <c r="T3806" i="16"/>
  <c r="O3382" i="16"/>
  <c r="T3382" i="16"/>
  <c r="O2653" i="16"/>
  <c r="T2653" i="16"/>
  <c r="O2583" i="16"/>
  <c r="T2583" i="16"/>
  <c r="O3454" i="16"/>
  <c r="T3454" i="16"/>
  <c r="O818" i="16"/>
  <c r="T818" i="16"/>
  <c r="O749" i="16"/>
  <c r="T749" i="16"/>
  <c r="O786" i="16"/>
  <c r="T786" i="16"/>
  <c r="O1066" i="16"/>
  <c r="T1066" i="16"/>
  <c r="O314" i="16"/>
  <c r="T314" i="16"/>
  <c r="O1130" i="16"/>
  <c r="T1130" i="16"/>
  <c r="O566" i="16"/>
  <c r="T566" i="16"/>
  <c r="O1971" i="16"/>
  <c r="T1971" i="16"/>
  <c r="O1422" i="16"/>
  <c r="T1422" i="16"/>
  <c r="O1724" i="16"/>
  <c r="T1724" i="16"/>
  <c r="O406" i="16"/>
  <c r="T406" i="16"/>
  <c r="O2760" i="16"/>
  <c r="T2760" i="16"/>
  <c r="O1668" i="16"/>
  <c r="T1668" i="16"/>
  <c r="O3477" i="16"/>
  <c r="T3477" i="16"/>
  <c r="O2575" i="16"/>
  <c r="T2575" i="16"/>
  <c r="O3322" i="16"/>
  <c r="T3322" i="16"/>
  <c r="O1934" i="16"/>
  <c r="T1934" i="16"/>
  <c r="O1530" i="16"/>
  <c r="T1530" i="16"/>
  <c r="O1676" i="16"/>
  <c r="T1676" i="16"/>
  <c r="O358" i="16"/>
  <c r="T358" i="16"/>
  <c r="O867" i="16"/>
  <c r="T867" i="16"/>
  <c r="O130" i="16"/>
  <c r="T130" i="16"/>
  <c r="O258" i="16"/>
  <c r="T258" i="16"/>
  <c r="O2693" i="16"/>
  <c r="T2693" i="16"/>
  <c r="O3036" i="16"/>
  <c r="T3036" i="16"/>
  <c r="O3505" i="16"/>
  <c r="T3505" i="16"/>
  <c r="O3416" i="16"/>
  <c r="T3416" i="16"/>
  <c r="O3507" i="16"/>
  <c r="T3507" i="16"/>
  <c r="O3093" i="16"/>
  <c r="T3093" i="16"/>
  <c r="O3424" i="16"/>
  <c r="T3424" i="16"/>
  <c r="O2419" i="16"/>
  <c r="T2419" i="16"/>
  <c r="O2725" i="16"/>
  <c r="T2725" i="16"/>
  <c r="O2294" i="16"/>
  <c r="T2294" i="16"/>
  <c r="O3579" i="16"/>
  <c r="T3579" i="16"/>
  <c r="O3166" i="16"/>
  <c r="T3166" i="16"/>
  <c r="O1632" i="16"/>
  <c r="T1632" i="16"/>
  <c r="O530" i="16"/>
  <c r="T530" i="16"/>
  <c r="O460" i="16"/>
  <c r="T460" i="16"/>
  <c r="O1901" i="16"/>
  <c r="T1901" i="16"/>
  <c r="O202" i="16"/>
  <c r="T202" i="16"/>
  <c r="O1090" i="16"/>
  <c r="T1090" i="16"/>
  <c r="O2050" i="16"/>
  <c r="T2050" i="16"/>
  <c r="O1134" i="16"/>
  <c r="T1134" i="16"/>
  <c r="O1290" i="16"/>
  <c r="T1290" i="16"/>
  <c r="O2531" i="16"/>
  <c r="T2531" i="16"/>
  <c r="O2549" i="16"/>
  <c r="T2549" i="16"/>
  <c r="O2892" i="16"/>
  <c r="T2892" i="16"/>
  <c r="O1800" i="16"/>
  <c r="T1800" i="16"/>
  <c r="O3056" i="16"/>
  <c r="T3056" i="16"/>
  <c r="O3361" i="16"/>
  <c r="T3361" i="16"/>
  <c r="O3603" i="16"/>
  <c r="T3603" i="16"/>
  <c r="O3032" i="16"/>
  <c r="T3032" i="16"/>
  <c r="O2581" i="16"/>
  <c r="T2581" i="16"/>
  <c r="O3022" i="16"/>
  <c r="T3022" i="16"/>
  <c r="O3352" i="16"/>
  <c r="T3352" i="16"/>
  <c r="O386" i="16"/>
  <c r="T386" i="16"/>
  <c r="O315" i="16"/>
  <c r="T315" i="16"/>
  <c r="O1757" i="16"/>
  <c r="T1757" i="16"/>
  <c r="O354" i="16"/>
  <c r="T354" i="16"/>
  <c r="O59" i="16"/>
  <c r="T59" i="16"/>
  <c r="O1940" i="16"/>
  <c r="T1940" i="16"/>
  <c r="O622" i="16"/>
  <c r="T622" i="16"/>
  <c r="O842" i="16"/>
  <c r="T842" i="16"/>
  <c r="O990" i="16"/>
  <c r="T990" i="16"/>
  <c r="O2825" i="16"/>
  <c r="T2825" i="16"/>
  <c r="O2972" i="16"/>
  <c r="T2972" i="16"/>
  <c r="O3302" i="16"/>
  <c r="T3302" i="16"/>
  <c r="O1900" i="16"/>
  <c r="T1900" i="16"/>
  <c r="O3306" i="16"/>
  <c r="T3306" i="16"/>
  <c r="O3547" i="16"/>
  <c r="T3547" i="16"/>
  <c r="O3044" i="16"/>
  <c r="T3044" i="16"/>
  <c r="O1438" i="16"/>
  <c r="T1438" i="16"/>
  <c r="O95" i="16"/>
  <c r="T95" i="16"/>
  <c r="O1022" i="16"/>
  <c r="T1022" i="16"/>
  <c r="O518" i="16"/>
  <c r="T518" i="16"/>
  <c r="O304" i="16"/>
  <c r="T304" i="16"/>
  <c r="O342" i="16"/>
  <c r="T342" i="16"/>
  <c r="O1218" i="16"/>
  <c r="T1218" i="16"/>
  <c r="O236" i="16"/>
  <c r="T236" i="16"/>
  <c r="O1928" i="16"/>
  <c r="T1928" i="16"/>
  <c r="O1234" i="16"/>
  <c r="T1234" i="16"/>
  <c r="O253" i="16"/>
  <c r="T253" i="16"/>
  <c r="O111" i="16"/>
  <c r="T111" i="16"/>
  <c r="O1382" i="16"/>
  <c r="T1382" i="16"/>
  <c r="O2640" i="16"/>
  <c r="T2640" i="16"/>
  <c r="O3519" i="16"/>
  <c r="T3519" i="16"/>
  <c r="O1044" i="16"/>
  <c r="T1044" i="16"/>
  <c r="O2358" i="16"/>
  <c r="T2358" i="16"/>
  <c r="O3619" i="16"/>
  <c r="T3619" i="16"/>
  <c r="O3376" i="16"/>
  <c r="T3376" i="16"/>
  <c r="O1092" i="16"/>
  <c r="T1092" i="16"/>
  <c r="O2901" i="16"/>
  <c r="T2901" i="16"/>
  <c r="O2277" i="16"/>
  <c r="T2277" i="16"/>
  <c r="O2620" i="16"/>
  <c r="T2620" i="16"/>
  <c r="O2663" i="16"/>
  <c r="T2663" i="16"/>
  <c r="O2436" i="16"/>
  <c r="T2436" i="16"/>
  <c r="O2502" i="16"/>
  <c r="T2502" i="16"/>
  <c r="O1356" i="16"/>
  <c r="T1356" i="16"/>
  <c r="O3042" i="16"/>
  <c r="T3042" i="16"/>
  <c r="O3158" i="16"/>
  <c r="T3158" i="16"/>
  <c r="O3062" i="16"/>
  <c r="T3062" i="16"/>
  <c r="O3513" i="16"/>
  <c r="T3513" i="16"/>
  <c r="O3569" i="16"/>
  <c r="T3569" i="16"/>
  <c r="O3455" i="16"/>
  <c r="T3455" i="16"/>
  <c r="O3097" i="16"/>
  <c r="T3097" i="16"/>
  <c r="O3150" i="16"/>
  <c r="T3150" i="16"/>
  <c r="O2004" i="16"/>
  <c r="T2004" i="16"/>
  <c r="O3403" i="16"/>
  <c r="T3403" i="16"/>
  <c r="O3708" i="16"/>
  <c r="T3708" i="16"/>
  <c r="O2806" i="16"/>
  <c r="T2806" i="16"/>
  <c r="O3135" i="16"/>
  <c r="T3135" i="16"/>
  <c r="O1440" i="16"/>
  <c r="T1440" i="16"/>
  <c r="O959" i="16"/>
  <c r="T959" i="16"/>
  <c r="O1765" i="16"/>
  <c r="T1765" i="16"/>
  <c r="O159" i="16"/>
  <c r="T159" i="16"/>
  <c r="O1601" i="16"/>
  <c r="T1601" i="16"/>
  <c r="O93" i="16"/>
  <c r="T93" i="16"/>
  <c r="O1639" i="16"/>
  <c r="T1639" i="16"/>
  <c r="O668" i="16"/>
  <c r="T668" i="16"/>
  <c r="O1783" i="16"/>
  <c r="T1783" i="16"/>
  <c r="O756" i="16"/>
  <c r="T756" i="16"/>
  <c r="O1513" i="16"/>
  <c r="T1513" i="16"/>
  <c r="O1009" i="16"/>
  <c r="T1009" i="16"/>
  <c r="O651" i="16"/>
  <c r="T651" i="16"/>
  <c r="O1372" i="16"/>
  <c r="T1372" i="16"/>
  <c r="O748" i="16"/>
  <c r="T748" i="16"/>
  <c r="O989" i="16"/>
  <c r="T989" i="16"/>
  <c r="O1040" i="16"/>
  <c r="T1040" i="16"/>
  <c r="O2221" i="16"/>
  <c r="T2221" i="16"/>
  <c r="O552" i="16"/>
  <c r="T552" i="16"/>
  <c r="O636" i="16"/>
  <c r="T636" i="16"/>
  <c r="O661" i="16"/>
  <c r="T661" i="16"/>
  <c r="O2133" i="16"/>
  <c r="T2133" i="16"/>
  <c r="O2292" i="16"/>
  <c r="T2292" i="16"/>
  <c r="O1212" i="16"/>
  <c r="T1212" i="16"/>
  <c r="O2899" i="16"/>
  <c r="T2899" i="16"/>
  <c r="O3205" i="16"/>
  <c r="T3205" i="16"/>
  <c r="O2684" i="16"/>
  <c r="T2684" i="16"/>
  <c r="O3015" i="16"/>
  <c r="T3015" i="16"/>
  <c r="O3370" i="16"/>
  <c r="T3370" i="16"/>
  <c r="O3700" i="16"/>
  <c r="T3700" i="16"/>
  <c r="O3311" i="16"/>
  <c r="T3311" i="16"/>
  <c r="O3329" i="16"/>
  <c r="T3329" i="16"/>
  <c r="O2951" i="16"/>
  <c r="T2951" i="16"/>
  <c r="O3006" i="16"/>
  <c r="T3006" i="16"/>
  <c r="O1859" i="16"/>
  <c r="T1859" i="16"/>
  <c r="O3259" i="16"/>
  <c r="T3259" i="16"/>
  <c r="O3565" i="16"/>
  <c r="T3565" i="16"/>
  <c r="O2756" i="16"/>
  <c r="T2756" i="16"/>
  <c r="O3086" i="16"/>
  <c r="T3086" i="16"/>
  <c r="O1149" i="16"/>
  <c r="T1149" i="16"/>
  <c r="O837" i="16"/>
  <c r="T837" i="16"/>
  <c r="O816" i="16"/>
  <c r="T816" i="16"/>
  <c r="O230" i="16"/>
  <c r="T230" i="16"/>
  <c r="O1622" i="16"/>
  <c r="T1622" i="16"/>
  <c r="O1059" i="16"/>
  <c r="T1059" i="16"/>
  <c r="O1456" i="16"/>
  <c r="T1456" i="16"/>
  <c r="O979" i="16"/>
  <c r="T979" i="16"/>
  <c r="O1495" i="16"/>
  <c r="T1495" i="16"/>
  <c r="O523" i="16"/>
  <c r="T523" i="16"/>
  <c r="O1641" i="16"/>
  <c r="T1641" i="16"/>
  <c r="O321" i="16"/>
  <c r="T321" i="16"/>
  <c r="O1929" i="16"/>
  <c r="T1929" i="16"/>
  <c r="O611" i="16"/>
  <c r="T611" i="16"/>
  <c r="O2076" i="16"/>
  <c r="T2076" i="16"/>
  <c r="O1369" i="16"/>
  <c r="T1369" i="16"/>
  <c r="O508" i="16"/>
  <c r="T508" i="16"/>
  <c r="O1228" i="16"/>
  <c r="T1228" i="16"/>
  <c r="O605" i="16"/>
  <c r="T605" i="16"/>
  <c r="O1360" i="16"/>
  <c r="T1360" i="16"/>
  <c r="O227" i="16"/>
  <c r="T227" i="16"/>
  <c r="O2462" i="16"/>
  <c r="T2462" i="16"/>
  <c r="O2823" i="16"/>
  <c r="T2823" i="16"/>
  <c r="O2254" i="16"/>
  <c r="T2254" i="16"/>
  <c r="O1188" i="16"/>
  <c r="T1188" i="16"/>
  <c r="O2893" i="16"/>
  <c r="T2893" i="16"/>
  <c r="O3285" i="16"/>
  <c r="T3285" i="16"/>
  <c r="O2914" i="16"/>
  <c r="T2914" i="16"/>
  <c r="O3244" i="16"/>
  <c r="T3244" i="16"/>
  <c r="O2854" i="16"/>
  <c r="T2854" i="16"/>
  <c r="O2873" i="16"/>
  <c r="T2873" i="16"/>
  <c r="O2340" i="16"/>
  <c r="T2340" i="16"/>
  <c r="O1260" i="16"/>
  <c r="T1260" i="16"/>
  <c r="O2965" i="16"/>
  <c r="T2965" i="16"/>
  <c r="O1241" i="16"/>
  <c r="T1241" i="16"/>
  <c r="O307" i="16"/>
  <c r="T307" i="16"/>
  <c r="O1413" i="16"/>
  <c r="T1413" i="16"/>
  <c r="O1415" i="16"/>
  <c r="T1415" i="16"/>
  <c r="O936" i="16"/>
  <c r="T936" i="16"/>
  <c r="O350" i="16"/>
  <c r="T350" i="16"/>
  <c r="O1597" i="16"/>
  <c r="T1597" i="16"/>
  <c r="O1035" i="16"/>
  <c r="T1035" i="16"/>
  <c r="O1143" i="16"/>
  <c r="T1143" i="16"/>
  <c r="O556" i="16"/>
  <c r="T556" i="16"/>
  <c r="O1996" i="16"/>
  <c r="T1996" i="16"/>
  <c r="O1184" i="16"/>
  <c r="T1184" i="16"/>
  <c r="O1151" i="16"/>
  <c r="T1151" i="16"/>
  <c r="O708" i="16"/>
  <c r="T708" i="16"/>
  <c r="O161" i="16"/>
  <c r="T161" i="16"/>
  <c r="O741" i="16"/>
  <c r="T741" i="16"/>
  <c r="O2608" i="16"/>
  <c r="T2608" i="16"/>
  <c r="O2093" i="16"/>
  <c r="T2093" i="16"/>
  <c r="O2280" i="16"/>
  <c r="T2280" i="16"/>
  <c r="O2334" i="16"/>
  <c r="T2334" i="16"/>
  <c r="O3593" i="16"/>
  <c r="T3593" i="16"/>
  <c r="O2384" i="16"/>
  <c r="T2384" i="16"/>
  <c r="O2690" i="16"/>
  <c r="T2690" i="16"/>
  <c r="O3153" i="16"/>
  <c r="T3153" i="16"/>
  <c r="O3070" i="16"/>
  <c r="T3070" i="16"/>
  <c r="O2723" i="16"/>
  <c r="T2723" i="16"/>
  <c r="O2651" i="16"/>
  <c r="T2651" i="16"/>
  <c r="O1561" i="16"/>
  <c r="T1561" i="16"/>
  <c r="O2832" i="16"/>
  <c r="T2832" i="16"/>
  <c r="O2456" i="16"/>
  <c r="T2456" i="16"/>
  <c r="O2763" i="16"/>
  <c r="T2763" i="16"/>
  <c r="O1123" i="16"/>
  <c r="T1123" i="16"/>
  <c r="O871" i="16"/>
  <c r="T871" i="16"/>
  <c r="O825" i="16"/>
  <c r="T825" i="16"/>
  <c r="O1091" i="16"/>
  <c r="T1091" i="16"/>
  <c r="O660" i="16"/>
  <c r="T660" i="16"/>
  <c r="O74" i="16"/>
  <c r="T74" i="16"/>
  <c r="O1155" i="16"/>
  <c r="T1155" i="16"/>
  <c r="O533" i="16"/>
  <c r="T533" i="16"/>
  <c r="O368" i="16"/>
  <c r="T368" i="16"/>
  <c r="O633" i="16"/>
  <c r="T633" i="16"/>
  <c r="O1774" i="16"/>
  <c r="T1774" i="16"/>
  <c r="O443" i="16"/>
  <c r="T443" i="16"/>
  <c r="O1666" i="16"/>
  <c r="T1666" i="16"/>
  <c r="O1069" i="16"/>
  <c r="T1069" i="16"/>
  <c r="O1239" i="16"/>
  <c r="T1239" i="16"/>
  <c r="O675" i="16"/>
  <c r="T675" i="16"/>
  <c r="O2080" i="16"/>
  <c r="T2080" i="16"/>
  <c r="O3390" i="16"/>
  <c r="T3390" i="16"/>
  <c r="O1057" i="16"/>
  <c r="T1057" i="16"/>
  <c r="O3608" i="16"/>
  <c r="T3608" i="16"/>
  <c r="O3705" i="16"/>
  <c r="T3705" i="16"/>
  <c r="O1949" i="16"/>
  <c r="T1949" i="16"/>
  <c r="O3721" i="16"/>
  <c r="T3721" i="16"/>
  <c r="O2311" i="16"/>
  <c r="T2311" i="16"/>
  <c r="O2546" i="16"/>
  <c r="T2546" i="16"/>
  <c r="O3009" i="16"/>
  <c r="T3009" i="16"/>
  <c r="O2926" i="16"/>
  <c r="T2926" i="16"/>
  <c r="O3256" i="16"/>
  <c r="T3256" i="16"/>
  <c r="O2596" i="16"/>
  <c r="T2596" i="16"/>
  <c r="O2562" i="16"/>
  <c r="T2562" i="16"/>
  <c r="O3792" i="16"/>
  <c r="T3792" i="16"/>
  <c r="O2383" i="16"/>
  <c r="T2383" i="16"/>
  <c r="O2312" i="16"/>
  <c r="T2312" i="16"/>
  <c r="O1698" i="16"/>
  <c r="T1698" i="16"/>
  <c r="O728" i="16"/>
  <c r="T728" i="16"/>
  <c r="O1988" i="16"/>
  <c r="T1988" i="16"/>
  <c r="O1942" i="16"/>
  <c r="T1942" i="16"/>
  <c r="O517" i="16"/>
  <c r="T517" i="16"/>
  <c r="O889" i="16"/>
  <c r="T889" i="16"/>
  <c r="O1323" i="16"/>
  <c r="T1323" i="16"/>
  <c r="O759" i="16"/>
  <c r="T759" i="16"/>
  <c r="O2019" i="16"/>
  <c r="T2019" i="16"/>
  <c r="O389" i="16"/>
  <c r="T389" i="16"/>
  <c r="O1576" i="16"/>
  <c r="T1576" i="16"/>
  <c r="O173" i="16"/>
  <c r="T173" i="16"/>
  <c r="O489" i="16"/>
  <c r="T489" i="16"/>
  <c r="O300" i="16"/>
  <c r="T300" i="16"/>
  <c r="O1499" i="16"/>
  <c r="T1499" i="16"/>
  <c r="O1007" i="16"/>
  <c r="T1007" i="16"/>
  <c r="O422" i="16"/>
  <c r="T422" i="16"/>
  <c r="O1095" i="16"/>
  <c r="T1095" i="16"/>
  <c r="O532" i="16"/>
  <c r="T532" i="16"/>
  <c r="O205" i="16"/>
  <c r="T205" i="16"/>
  <c r="O925" i="16"/>
  <c r="T925" i="16"/>
  <c r="O555" i="16"/>
  <c r="T555" i="16"/>
  <c r="O3453" i="16"/>
  <c r="T3453" i="16"/>
  <c r="O3782" i="16"/>
  <c r="T3782" i="16"/>
  <c r="O3789" i="16"/>
  <c r="T3789" i="16"/>
  <c r="O2308" i="16"/>
  <c r="T2308" i="16"/>
  <c r="O3562" i="16"/>
  <c r="T3562" i="16"/>
  <c r="O3576" i="16"/>
  <c r="T3576" i="16"/>
  <c r="O2865" i="16"/>
  <c r="T2865" i="16"/>
  <c r="O3195" i="16"/>
  <c r="T3195" i="16"/>
  <c r="O2782" i="16"/>
  <c r="T2782" i="16"/>
  <c r="O2352" i="16"/>
  <c r="T2352" i="16"/>
  <c r="O3648" i="16"/>
  <c r="T3648" i="16"/>
  <c r="O2240" i="16"/>
  <c r="T2240" i="16"/>
  <c r="O2169" i="16"/>
  <c r="T2169" i="16"/>
  <c r="O2474" i="16"/>
  <c r="T2474" i="16"/>
  <c r="O585" i="16"/>
  <c r="T585" i="16"/>
  <c r="O1843" i="16"/>
  <c r="T1843" i="16"/>
  <c r="O525" i="16"/>
  <c r="T525" i="16"/>
  <c r="O1773" i="16"/>
  <c r="T1773" i="16"/>
  <c r="O372" i="16"/>
  <c r="T372" i="16"/>
  <c r="O745" i="16"/>
  <c r="T745" i="16"/>
  <c r="O615" i="16"/>
  <c r="T615" i="16"/>
  <c r="O1876" i="16"/>
  <c r="T1876" i="16"/>
  <c r="O1432" i="16"/>
  <c r="T1432" i="16"/>
  <c r="O809" i="16"/>
  <c r="T809" i="16"/>
  <c r="O1652" i="16"/>
  <c r="T1652" i="16"/>
  <c r="O345" i="16"/>
  <c r="T345" i="16"/>
  <c r="O143" i="16"/>
  <c r="T143" i="16"/>
  <c r="O1319" i="16"/>
  <c r="T1319" i="16"/>
  <c r="O865" i="16"/>
  <c r="T865" i="16"/>
  <c r="O387" i="16"/>
  <c r="T387" i="16"/>
  <c r="O408" i="16"/>
  <c r="T408" i="16"/>
  <c r="O721" i="16"/>
  <c r="T721" i="16"/>
  <c r="O3125" i="16"/>
  <c r="T3125" i="16"/>
  <c r="O3469" i="16"/>
  <c r="T3469" i="16"/>
  <c r="O3546" i="16"/>
  <c r="T3546" i="16"/>
  <c r="O2138" i="16"/>
  <c r="T2138" i="16"/>
  <c r="O3665" i="16"/>
  <c r="T3665" i="16"/>
  <c r="O3610" i="16"/>
  <c r="T3610" i="16"/>
  <c r="O3688" i="16"/>
  <c r="T3688" i="16"/>
  <c r="O1452" i="16"/>
  <c r="T1452" i="16"/>
  <c r="O3157" i="16"/>
  <c r="T3157" i="16"/>
  <c r="O2492" i="16"/>
  <c r="T2492" i="16"/>
  <c r="O2727" i="16"/>
  <c r="T2727" i="16"/>
  <c r="O3681" i="16"/>
  <c r="T3681" i="16"/>
  <c r="O1841" i="16"/>
  <c r="T1841" i="16"/>
  <c r="O1416" i="16"/>
  <c r="T1416" i="16"/>
  <c r="O1464" i="16"/>
  <c r="T1464" i="16"/>
  <c r="O1073" i="16"/>
  <c r="T1073" i="16"/>
  <c r="O140" i="16"/>
  <c r="T140" i="16"/>
  <c r="O1243" i="16"/>
  <c r="T1243" i="16"/>
  <c r="O980" i="16"/>
  <c r="T980" i="16"/>
  <c r="O1521" i="16"/>
  <c r="T1521" i="16"/>
  <c r="O1535" i="16"/>
  <c r="T1535" i="16"/>
  <c r="O1045" i="16"/>
  <c r="T1045" i="16"/>
  <c r="O711" i="16"/>
  <c r="T711" i="16"/>
  <c r="O632" i="16"/>
  <c r="T632" i="16"/>
  <c r="O1721" i="16"/>
  <c r="T1721" i="16"/>
  <c r="O752" i="16"/>
  <c r="T752" i="16"/>
  <c r="O1869" i="16"/>
  <c r="T1869" i="16"/>
  <c r="O1292" i="16"/>
  <c r="T1292" i="16"/>
  <c r="O3010" i="16"/>
  <c r="T3010" i="16"/>
  <c r="O3339" i="16"/>
  <c r="T3339" i="16"/>
  <c r="O3401" i="16"/>
  <c r="T3401" i="16"/>
  <c r="O3167" i="16"/>
  <c r="T3167" i="16"/>
  <c r="O3221" i="16"/>
  <c r="T3221" i="16"/>
  <c r="O3763" i="16"/>
  <c r="T3763" i="16"/>
  <c r="O3773" i="16"/>
  <c r="T3773" i="16"/>
  <c r="O2458" i="16"/>
  <c r="T2458" i="16"/>
  <c r="O2376" i="16"/>
  <c r="T2376" i="16"/>
  <c r="O2430" i="16"/>
  <c r="T2430" i="16"/>
  <c r="O3816" i="16"/>
  <c r="T3816" i="16"/>
  <c r="O2714" i="16"/>
  <c r="T2714" i="16"/>
  <c r="O2336" i="16"/>
  <c r="T2336" i="16"/>
  <c r="O2642" i="16"/>
  <c r="T2642" i="16"/>
  <c r="O3633" i="16"/>
  <c r="T3633" i="16"/>
  <c r="O2140" i="16"/>
  <c r="T2140" i="16"/>
  <c r="O3525" i="16"/>
  <c r="T3525" i="16"/>
  <c r="O3617" i="16"/>
  <c r="T3617" i="16"/>
  <c r="O2013" i="16"/>
  <c r="T2013" i="16"/>
  <c r="O695" i="16"/>
  <c r="T695" i="16"/>
  <c r="O1598" i="16"/>
  <c r="T1598" i="16"/>
  <c r="O48" i="16"/>
  <c r="T48" i="16"/>
  <c r="O1467" i="16"/>
  <c r="T1467" i="16"/>
  <c r="O880" i="16"/>
  <c r="T880" i="16"/>
  <c r="O1061" i="16"/>
  <c r="T1061" i="16"/>
  <c r="O128" i="16"/>
  <c r="T128" i="16"/>
  <c r="O1794" i="16"/>
  <c r="T1794" i="16"/>
  <c r="O824" i="16"/>
  <c r="T824" i="16"/>
  <c r="O1675" i="16"/>
  <c r="T1675" i="16"/>
  <c r="O369" i="16"/>
  <c r="T369" i="16"/>
  <c r="O1509" i="16"/>
  <c r="T1509" i="16"/>
  <c r="O167" i="16"/>
  <c r="T167" i="16"/>
  <c r="O1870" i="16"/>
  <c r="T1870" i="16"/>
  <c r="O456" i="16"/>
  <c r="T456" i="16"/>
  <c r="O699" i="16"/>
  <c r="T699" i="16"/>
  <c r="O1960" i="16"/>
  <c r="T1960" i="16"/>
  <c r="O329" i="16"/>
  <c r="T329" i="16"/>
  <c r="O1709" i="16"/>
  <c r="T1709" i="16"/>
  <c r="O740" i="16"/>
  <c r="T740" i="16"/>
  <c r="O264" i="16"/>
  <c r="T264" i="16"/>
  <c r="O2819" i="16"/>
  <c r="T2819" i="16"/>
  <c r="O2836" i="16"/>
  <c r="T2836" i="16"/>
  <c r="O3235" i="16"/>
  <c r="T3235" i="16"/>
  <c r="O3343" i="16"/>
  <c r="T3343" i="16"/>
  <c r="O3572" i="16"/>
  <c r="T3572" i="16"/>
  <c r="O3321" i="16"/>
  <c r="T3321" i="16"/>
  <c r="O3568" i="16"/>
  <c r="T3568" i="16"/>
  <c r="O2244" i="16"/>
  <c r="T2244" i="16"/>
  <c r="O1164" i="16"/>
  <c r="T1164" i="16"/>
  <c r="O2869" i="16"/>
  <c r="T2869" i="16"/>
  <c r="O2510" i="16"/>
  <c r="T2510" i="16"/>
  <c r="O2098" i="16"/>
  <c r="T2098" i="16"/>
  <c r="O3394" i="16"/>
  <c r="T3394" i="16"/>
  <c r="O3310" i="16"/>
  <c r="T3310" i="16"/>
  <c r="O3640" i="16"/>
  <c r="T3640" i="16"/>
  <c r="O1798" i="16"/>
  <c r="T1798" i="16"/>
  <c r="O1177" i="16"/>
  <c r="T1177" i="16"/>
  <c r="O1191" i="16"/>
  <c r="T1191" i="16"/>
  <c r="O2043" i="16"/>
  <c r="T2043" i="16"/>
  <c r="O1662" i="16"/>
  <c r="T1662" i="16"/>
  <c r="O692" i="16"/>
  <c r="T692" i="16"/>
  <c r="O1233" i="16"/>
  <c r="T1233" i="16"/>
  <c r="O1200" i="16"/>
  <c r="T1200" i="16"/>
  <c r="O755" i="16"/>
  <c r="T755" i="16"/>
  <c r="O423" i="16"/>
  <c r="T423" i="16"/>
  <c r="O1826" i="16"/>
  <c r="T1826" i="16"/>
  <c r="O197" i="16"/>
  <c r="T197" i="16"/>
  <c r="O1277" i="16"/>
  <c r="T1277" i="16"/>
  <c r="O343" i="16"/>
  <c r="T343" i="16"/>
  <c r="O464" i="16"/>
  <c r="T464" i="16"/>
  <c r="O1581" i="16"/>
  <c r="T1581" i="16"/>
  <c r="O707" i="16"/>
  <c r="T707" i="16"/>
  <c r="O2722" i="16"/>
  <c r="T2722" i="16"/>
  <c r="O3053" i="16"/>
  <c r="T3053" i="16"/>
  <c r="O3095" i="16"/>
  <c r="T3095" i="16"/>
  <c r="O3114" i="16"/>
  <c r="T3114" i="16"/>
  <c r="O2935" i="16"/>
  <c r="T2935" i="16"/>
  <c r="O3475" i="16"/>
  <c r="T3475" i="16"/>
  <c r="O3781" i="16"/>
  <c r="T3781" i="16"/>
  <c r="O3261" i="16"/>
  <c r="T3261" i="16"/>
  <c r="O3165" i="16"/>
  <c r="T3165" i="16"/>
  <c r="O2172" i="16"/>
  <c r="T2172" i="16"/>
  <c r="O2190" i="16"/>
  <c r="T2190" i="16"/>
  <c r="O2142" i="16"/>
  <c r="T2142" i="16"/>
  <c r="O3528" i="16"/>
  <c r="T3528" i="16"/>
  <c r="O2120" i="16"/>
  <c r="T2120" i="16"/>
  <c r="O3663" i="16"/>
  <c r="T3663" i="16"/>
  <c r="O1726" i="16"/>
  <c r="T1726" i="16"/>
  <c r="O395" i="16"/>
  <c r="T395" i="16"/>
  <c r="O2002" i="16"/>
  <c r="T2002" i="16"/>
  <c r="O1179" i="16"/>
  <c r="T1179" i="16"/>
  <c r="O592" i="16"/>
  <c r="T592" i="16"/>
  <c r="O535" i="16"/>
  <c r="T535" i="16"/>
  <c r="O1375" i="16"/>
  <c r="T1375" i="16"/>
  <c r="O81" i="16"/>
  <c r="T81" i="16"/>
  <c r="O1221" i="16"/>
  <c r="T1221" i="16"/>
  <c r="O909" i="16"/>
  <c r="T909" i="16"/>
  <c r="O1559" i="16"/>
  <c r="T1559" i="16"/>
  <c r="O542" i="16"/>
  <c r="T542" i="16"/>
  <c r="O1970" i="16"/>
  <c r="T1970" i="16"/>
  <c r="O411" i="16"/>
  <c r="T411" i="16"/>
  <c r="O1671" i="16"/>
  <c r="T1671" i="16"/>
  <c r="O1084" i="16"/>
  <c r="T1084" i="16"/>
  <c r="O1805" i="16"/>
  <c r="T1805" i="16"/>
  <c r="O1421" i="16"/>
  <c r="T1421" i="16"/>
  <c r="O157" i="16"/>
  <c r="T157" i="16"/>
  <c r="O1791" i="16"/>
  <c r="T1791" i="16"/>
  <c r="O2566" i="16"/>
  <c r="T2566" i="16"/>
  <c r="O2736" i="16"/>
  <c r="T2736" i="16"/>
  <c r="O3115" i="16"/>
  <c r="T3115" i="16"/>
  <c r="O3446" i="16"/>
  <c r="T3446" i="16"/>
  <c r="O3021" i="16"/>
  <c r="T3021" i="16"/>
  <c r="O3350" i="16"/>
  <c r="T3350" i="16"/>
  <c r="O3803" i="16"/>
  <c r="T3803" i="16"/>
  <c r="O2046" i="16"/>
  <c r="T2046" i="16"/>
  <c r="O3742" i="16"/>
  <c r="T3742" i="16"/>
  <c r="O3383" i="16"/>
  <c r="T3383" i="16"/>
  <c r="O3463" i="16"/>
  <c r="T3463" i="16"/>
  <c r="O2269" i="16"/>
  <c r="T2269" i="16"/>
  <c r="O3691" i="16"/>
  <c r="T3691" i="16"/>
  <c r="O2198" i="16"/>
  <c r="T2198" i="16"/>
  <c r="O3188" i="16"/>
  <c r="T3188" i="16"/>
  <c r="O3518" i="16"/>
  <c r="T3518" i="16"/>
  <c r="O3094" i="16"/>
  <c r="T3094" i="16"/>
  <c r="O3423" i="16"/>
  <c r="T3423" i="16"/>
  <c r="O251" i="16"/>
  <c r="T251" i="16"/>
  <c r="O1787" i="16"/>
  <c r="T1787" i="16"/>
  <c r="O2053" i="16"/>
  <c r="T2053" i="16"/>
  <c r="O448" i="16"/>
  <c r="T448" i="16"/>
  <c r="O485" i="16"/>
  <c r="T485" i="16"/>
  <c r="O392" i="16"/>
  <c r="T392" i="16"/>
  <c r="O1219" i="16"/>
  <c r="T1219" i="16"/>
  <c r="O957" i="16"/>
  <c r="T957" i="16"/>
  <c r="O1043" i="16"/>
  <c r="T1043" i="16"/>
  <c r="O1802" i="16"/>
  <c r="T1802" i="16"/>
  <c r="O256" i="16"/>
  <c r="T256" i="16"/>
  <c r="O940" i="16"/>
  <c r="T940" i="16"/>
  <c r="O593" i="16"/>
  <c r="T593" i="16"/>
  <c r="O3183" i="16"/>
  <c r="T3183" i="16"/>
  <c r="O2652" i="16"/>
  <c r="T2652" i="16"/>
  <c r="O2868" i="16"/>
  <c r="T2868" i="16"/>
  <c r="O2921" i="16"/>
  <c r="T2921" i="16"/>
  <c r="O3031" i="16"/>
  <c r="T3031" i="16"/>
  <c r="O3337" i="16"/>
  <c r="T3337" i="16"/>
  <c r="O3290" i="16"/>
  <c r="T3290" i="16"/>
  <c r="O3730" i="16"/>
  <c r="T3730" i="16"/>
  <c r="O2248" i="16"/>
  <c r="T2248" i="16"/>
  <c r="O3647" i="16"/>
  <c r="T3647" i="16"/>
  <c r="O1889" i="16"/>
  <c r="T1889" i="16"/>
  <c r="O3298" i="16"/>
  <c r="T3298" i="16"/>
  <c r="O3282" i="16"/>
  <c r="T3282" i="16"/>
  <c r="O2112" i="16"/>
  <c r="T2112" i="16"/>
  <c r="O3102" i="16"/>
  <c r="T3102" i="16"/>
  <c r="O3033" i="16"/>
  <c r="T3033" i="16"/>
  <c r="O1735" i="16"/>
  <c r="T1735" i="16"/>
  <c r="O429" i="16"/>
  <c r="T429" i="16"/>
  <c r="O1713" i="16"/>
  <c r="T1713" i="16"/>
  <c r="O383" i="16"/>
  <c r="T383" i="16"/>
  <c r="O1775" i="16"/>
  <c r="T1775" i="16"/>
  <c r="O1153" i="16"/>
  <c r="T1153" i="16"/>
  <c r="O2042" i="16"/>
  <c r="T2042" i="16"/>
  <c r="O436" i="16"/>
  <c r="T436" i="16"/>
  <c r="O1733" i="16"/>
  <c r="T1733" i="16"/>
  <c r="O102" i="16"/>
  <c r="T102" i="16"/>
  <c r="O1206" i="16"/>
  <c r="T1206" i="16"/>
  <c r="O943" i="16"/>
  <c r="T943" i="16"/>
  <c r="O1484" i="16"/>
  <c r="T1484" i="16"/>
  <c r="O165" i="16"/>
  <c r="T165" i="16"/>
  <c r="O1031" i="16"/>
  <c r="T1031" i="16"/>
  <c r="O385" i="16"/>
  <c r="T385" i="16"/>
  <c r="O1646" i="16"/>
  <c r="T1646" i="16"/>
  <c r="O627" i="16"/>
  <c r="T627" i="16"/>
  <c r="O3146" i="16"/>
  <c r="T3146" i="16"/>
  <c r="O91" i="16"/>
  <c r="T91" i="16"/>
  <c r="O410" i="16"/>
  <c r="T410" i="16"/>
  <c r="O3797" i="16"/>
  <c r="T3797" i="16"/>
  <c r="O2810" i="16"/>
  <c r="T2810" i="16"/>
  <c r="O3459" i="16"/>
  <c r="T3459" i="16"/>
  <c r="O2708" i="16"/>
  <c r="T2708" i="16"/>
  <c r="O3005" i="16"/>
  <c r="T3005" i="16"/>
  <c r="O2293" i="16"/>
  <c r="T2293" i="16"/>
  <c r="O2681" i="16"/>
  <c r="T2681" i="16"/>
  <c r="O3348" i="16"/>
  <c r="T3348" i="16"/>
  <c r="O2829" i="16"/>
  <c r="T2829" i="16"/>
  <c r="O2733" i="16"/>
  <c r="T2733" i="16"/>
  <c r="O3472" i="16"/>
  <c r="T3472" i="16"/>
  <c r="O2900" i="16"/>
  <c r="T2900" i="16"/>
  <c r="O3230" i="16"/>
  <c r="T3230" i="16"/>
  <c r="O1294" i="16"/>
  <c r="T1294" i="16"/>
  <c r="O982" i="16"/>
  <c r="T982" i="16"/>
  <c r="O374" i="16"/>
  <c r="T374" i="16"/>
  <c r="O198" i="16"/>
  <c r="T198" i="16"/>
  <c r="O1074" i="16"/>
  <c r="T1074" i="16"/>
  <c r="O467" i="16"/>
  <c r="T467" i="16"/>
  <c r="O1078" i="16"/>
  <c r="T1078" i="16"/>
  <c r="O109" i="16"/>
  <c r="T109" i="16"/>
  <c r="O1238" i="16"/>
  <c r="T1238" i="16"/>
  <c r="O2475" i="16"/>
  <c r="T2475" i="16"/>
  <c r="O2519" i="16"/>
  <c r="T2519" i="16"/>
  <c r="O2537" i="16"/>
  <c r="T2537" i="16"/>
  <c r="O2346" i="16"/>
  <c r="T2346" i="16"/>
  <c r="O2589" i="16"/>
  <c r="T2589" i="16"/>
  <c r="O2920" i="16"/>
  <c r="T2920" i="16"/>
  <c r="O2661" i="16"/>
  <c r="T2661" i="16"/>
  <c r="O2992" i="16"/>
  <c r="T2992" i="16"/>
  <c r="O1270" i="16"/>
  <c r="T1270" i="16"/>
  <c r="O55" i="16"/>
  <c r="T55" i="16"/>
  <c r="O930" i="16"/>
  <c r="T930" i="16"/>
  <c r="O866" i="16"/>
  <c r="T866" i="16"/>
  <c r="O1094" i="16"/>
  <c r="T1094" i="16"/>
  <c r="O53" i="16"/>
  <c r="T53" i="16"/>
  <c r="O598" i="16"/>
  <c r="T598" i="16"/>
  <c r="O2155" i="16"/>
  <c r="T2155" i="16"/>
  <c r="O2494" i="16"/>
  <c r="T2494" i="16"/>
  <c r="O2597" i="16"/>
  <c r="T2597" i="16"/>
  <c r="O2495" i="16"/>
  <c r="T2495" i="16"/>
  <c r="O2513" i="16"/>
  <c r="T2513" i="16"/>
  <c r="O2267" i="16"/>
  <c r="T2267" i="16"/>
  <c r="O2322" i="16"/>
  <c r="T2322" i="16"/>
  <c r="O2586" i="16"/>
  <c r="T2586" i="16"/>
  <c r="O3380" i="16"/>
  <c r="T3380" i="16"/>
  <c r="O3710" i="16"/>
  <c r="T3710" i="16"/>
  <c r="O3615" i="16"/>
  <c r="T3615" i="16"/>
  <c r="O2394" i="16"/>
  <c r="T2394" i="16"/>
  <c r="O2659" i="16"/>
  <c r="T2659" i="16"/>
  <c r="O1579" i="16"/>
  <c r="T1579" i="16"/>
  <c r="O274" i="16"/>
  <c r="T274" i="16"/>
  <c r="O72" i="16"/>
  <c r="T72" i="16"/>
  <c r="O594" i="16"/>
  <c r="T594" i="16"/>
  <c r="O1037" i="16"/>
  <c r="T1037" i="16"/>
  <c r="O47" i="16"/>
  <c r="T47" i="16"/>
  <c r="O910" i="16"/>
  <c r="T910" i="16"/>
  <c r="O1904" i="16"/>
  <c r="T1904" i="16"/>
  <c r="O574" i="16"/>
  <c r="T574" i="16"/>
  <c r="O122" i="16"/>
  <c r="T122" i="16"/>
  <c r="O1514" i="16"/>
  <c r="T1514" i="16"/>
  <c r="O3752" i="16"/>
  <c r="T3752" i="16"/>
  <c r="O2259" i="16"/>
  <c r="T2259" i="16"/>
  <c r="O2266" i="16"/>
  <c r="T2266" i="16"/>
  <c r="O3798" i="16"/>
  <c r="T3798" i="16"/>
  <c r="O2455" i="16"/>
  <c r="T2455" i="16"/>
  <c r="O2761" i="16"/>
  <c r="T2761" i="16"/>
  <c r="O3483" i="16"/>
  <c r="T3483" i="16"/>
  <c r="O3400" i="16"/>
  <c r="T3400" i="16"/>
  <c r="O2741" i="16"/>
  <c r="T2741" i="16"/>
  <c r="O2705" i="16"/>
  <c r="T2705" i="16"/>
  <c r="O2527" i="16"/>
  <c r="T2527" i="16"/>
  <c r="O1138" i="16"/>
  <c r="T1138" i="16"/>
  <c r="O1466" i="16"/>
  <c r="T1466" i="16"/>
  <c r="O902" i="16"/>
  <c r="T902" i="16"/>
  <c r="O1720" i="16"/>
  <c r="T1720" i="16"/>
  <c r="O318" i="16"/>
  <c r="T318" i="16"/>
  <c r="O1338" i="16"/>
  <c r="T1338" i="16"/>
  <c r="O1938" i="16"/>
  <c r="T1938" i="16"/>
  <c r="O567" i="16"/>
  <c r="T567" i="16"/>
  <c r="O2115" i="16"/>
  <c r="T2115" i="16"/>
  <c r="O2122" i="16"/>
  <c r="T2122" i="16"/>
  <c r="O2465" i="16"/>
  <c r="T2465" i="16"/>
  <c r="O2135" i="16"/>
  <c r="T2135" i="16"/>
  <c r="O2189" i="16"/>
  <c r="T2189" i="16"/>
  <c r="O2617" i="16"/>
  <c r="T2617" i="16"/>
  <c r="O2239" i="16"/>
  <c r="T2239" i="16"/>
  <c r="O3340" i="16"/>
  <c r="T3340" i="16"/>
  <c r="O2579" i="16"/>
  <c r="T2579" i="16"/>
  <c r="O2497" i="16"/>
  <c r="T2497" i="16"/>
  <c r="O2689" i="16"/>
  <c r="T2689" i="16"/>
  <c r="O2619" i="16"/>
  <c r="T2619" i="16"/>
  <c r="O670" i="16"/>
  <c r="T670" i="16"/>
  <c r="O1194" i="16"/>
  <c r="T1194" i="16"/>
  <c r="O212" i="16"/>
  <c r="T212" i="16"/>
  <c r="O1795" i="16"/>
  <c r="T1795" i="16"/>
  <c r="O1628" i="16"/>
  <c r="T1628" i="16"/>
  <c r="O1936" i="16"/>
  <c r="T1936" i="16"/>
  <c r="O1351" i="16"/>
  <c r="T1351" i="16"/>
  <c r="O3810" i="16"/>
  <c r="T3810" i="16"/>
  <c r="O3790" i="16"/>
  <c r="T3790" i="16"/>
  <c r="O2045" i="16"/>
  <c r="T2045" i="16"/>
  <c r="O2167" i="16"/>
  <c r="T2167" i="16"/>
  <c r="O2473" i="16"/>
  <c r="T2473" i="16"/>
  <c r="O2095" i="16"/>
  <c r="T2095" i="16"/>
  <c r="O2403" i="16"/>
  <c r="T2403" i="16"/>
  <c r="O3112" i="16"/>
  <c r="T3112" i="16"/>
  <c r="O2435" i="16"/>
  <c r="T2435" i="16"/>
  <c r="O2453" i="16"/>
  <c r="T2453" i="16"/>
  <c r="O2406" i="16"/>
  <c r="T2406" i="16"/>
  <c r="O2545" i="16"/>
  <c r="T2545" i="16"/>
  <c r="O1554" i="16"/>
  <c r="T1554" i="16"/>
  <c r="O1178" i="16"/>
  <c r="T1178" i="16"/>
  <c r="O246" i="16"/>
  <c r="T246" i="16"/>
  <c r="O1050" i="16"/>
  <c r="T1050" i="16"/>
  <c r="O68" i="16"/>
  <c r="T68" i="16"/>
  <c r="O1486" i="16"/>
  <c r="T1486" i="16"/>
  <c r="O277" i="16"/>
  <c r="T277" i="16"/>
  <c r="O1932" i="16"/>
  <c r="T1932" i="16"/>
  <c r="O3108" i="16"/>
  <c r="T3108" i="16"/>
  <c r="O2353" i="16"/>
  <c r="T2353" i="16"/>
  <c r="O3631" i="16"/>
  <c r="T3631" i="16"/>
  <c r="O2366" i="16"/>
  <c r="T2366" i="16"/>
  <c r="O2127" i="16"/>
  <c r="T2127" i="16"/>
  <c r="O3526" i="16"/>
  <c r="T3526" i="16"/>
  <c r="O2533" i="16"/>
  <c r="T2533" i="16"/>
  <c r="O2599" i="16"/>
  <c r="T2599" i="16"/>
  <c r="O2851" i="16"/>
  <c r="T2851" i="16"/>
  <c r="O2811" i="16"/>
  <c r="T2811" i="16"/>
  <c r="O2386" i="16"/>
  <c r="T2386" i="16"/>
  <c r="O2199" i="16"/>
  <c r="T2199" i="16"/>
  <c r="O3598" i="16"/>
  <c r="T3598" i="16"/>
  <c r="O962" i="16"/>
  <c r="T962" i="16"/>
  <c r="O1478" i="16"/>
  <c r="T1478" i="16"/>
  <c r="O892" i="16"/>
  <c r="T892" i="16"/>
  <c r="O1951" i="16"/>
  <c r="T1951" i="16"/>
  <c r="O634" i="16"/>
  <c r="T634" i="16"/>
  <c r="O178" i="16"/>
  <c r="T178" i="16"/>
  <c r="O458" i="16"/>
  <c r="T458" i="16"/>
  <c r="O1274" i="16"/>
  <c r="T1274" i="16"/>
  <c r="O1109" i="16"/>
  <c r="T1109" i="16"/>
  <c r="O486" i="16"/>
  <c r="T486" i="16"/>
  <c r="O1566" i="16"/>
  <c r="T1566" i="16"/>
  <c r="O3384" i="16"/>
  <c r="T3384" i="16"/>
  <c r="O2075" i="16"/>
  <c r="T2075" i="16"/>
  <c r="O2282" i="16"/>
  <c r="T2282" i="16"/>
  <c r="O3559" i="16"/>
  <c r="T3559" i="16"/>
  <c r="O3452" i="16"/>
  <c r="T3452" i="16"/>
  <c r="O3795" i="16"/>
  <c r="T3795" i="16"/>
  <c r="O2477" i="16"/>
  <c r="T2477" i="16"/>
  <c r="O2407" i="16"/>
  <c r="T2407" i="16"/>
  <c r="O54" i="16"/>
  <c r="T54" i="16"/>
  <c r="O828" i="16"/>
  <c r="T828" i="16"/>
  <c r="O1262" i="16"/>
  <c r="T1262" i="16"/>
  <c r="O834" i="16"/>
  <c r="T834" i="16"/>
  <c r="O690" i="16"/>
  <c r="T690" i="16"/>
  <c r="O3180" i="16"/>
  <c r="T3180" i="16"/>
  <c r="O2087" i="16"/>
  <c r="T2087" i="16"/>
  <c r="O3649" i="16"/>
  <c r="T3649" i="16"/>
  <c r="O3582" i="16"/>
  <c r="T3582" i="16"/>
  <c r="O3662" i="16"/>
  <c r="T3662" i="16"/>
  <c r="O3237" i="16"/>
  <c r="T3237" i="16"/>
  <c r="O2298" i="16"/>
  <c r="T2298" i="16"/>
  <c r="O2563" i="16"/>
  <c r="T2563" i="16"/>
  <c r="O2203" i="16"/>
  <c r="T2203" i="16"/>
  <c r="O2439" i="16"/>
  <c r="T2439" i="16"/>
  <c r="O3735" i="16"/>
  <c r="T3735" i="16"/>
  <c r="O674" i="16"/>
  <c r="T674" i="16"/>
  <c r="O604" i="16"/>
  <c r="T604" i="16"/>
  <c r="O642" i="16"/>
  <c r="T642" i="16"/>
  <c r="O1664" i="16"/>
  <c r="T1664" i="16"/>
  <c r="O346" i="16"/>
  <c r="T346" i="16"/>
  <c r="O922" i="16"/>
  <c r="T922" i="16"/>
  <c r="O170" i="16"/>
  <c r="T170" i="16"/>
  <c r="O1982" i="16"/>
  <c r="T1982" i="16"/>
  <c r="O1434" i="16"/>
  <c r="T1434" i="16"/>
  <c r="O262" i="16"/>
  <c r="T262" i="16"/>
  <c r="O75" i="16"/>
  <c r="T75" i="16"/>
  <c r="O3294" i="16"/>
  <c r="T3294" i="16"/>
  <c r="O2880" i="16"/>
  <c r="T2880" i="16"/>
  <c r="O1788" i="16"/>
  <c r="T1788" i="16"/>
  <c r="O3591" i="16"/>
  <c r="T3591" i="16"/>
  <c r="O3494" i="16"/>
  <c r="T3494" i="16"/>
  <c r="O3571" i="16"/>
  <c r="T3571" i="16"/>
  <c r="O2425" i="16"/>
  <c r="T2425" i="16"/>
  <c r="O3835" i="16"/>
  <c r="T3835" i="16"/>
  <c r="O2354" i="16"/>
  <c r="T2354" i="16"/>
  <c r="O3332" i="16"/>
  <c r="T3332" i="16"/>
  <c r="O3238" i="16"/>
  <c r="T3238" i="16"/>
  <c r="O3567" i="16"/>
  <c r="T3567" i="16"/>
  <c r="O1310" i="16"/>
  <c r="T1310" i="16"/>
  <c r="O806" i="16"/>
  <c r="T806" i="16"/>
  <c r="O2031" i="16"/>
  <c r="T2031" i="16"/>
  <c r="O630" i="16"/>
  <c r="T630" i="16"/>
  <c r="O1506" i="16"/>
  <c r="T1506" i="16"/>
  <c r="O155" i="16"/>
  <c r="T155" i="16"/>
  <c r="O402" i="16"/>
  <c r="T402" i="16"/>
  <c r="O2908" i="16"/>
  <c r="T2908" i="16"/>
  <c r="O2952" i="16"/>
  <c r="T2952" i="16"/>
  <c r="O2968" i="16"/>
  <c r="T2968" i="16"/>
  <c r="O2789" i="16"/>
  <c r="T2789" i="16"/>
  <c r="O1644" i="16"/>
  <c r="T1644" i="16"/>
  <c r="O3330" i="16"/>
  <c r="T3330" i="16"/>
  <c r="O3638" i="16"/>
  <c r="T3638" i="16"/>
  <c r="O1999" i="16"/>
  <c r="T1999" i="16"/>
  <c r="O1580" i="16"/>
  <c r="T1580" i="16"/>
  <c r="O1166" i="16"/>
  <c r="T1166" i="16"/>
  <c r="O662" i="16"/>
  <c r="T662" i="16"/>
  <c r="O1888" i="16"/>
  <c r="T1888" i="16"/>
  <c r="O1362" i="16"/>
  <c r="T1362" i="16"/>
  <c r="O2071" i="16"/>
  <c r="T2071" i="16"/>
  <c r="O754" i="16"/>
  <c r="T754" i="16"/>
  <c r="O1402" i="16"/>
  <c r="T1402" i="16"/>
  <c r="O397" i="16"/>
  <c r="T397" i="16"/>
  <c r="O1526" i="16"/>
  <c r="T1526" i="16"/>
  <c r="O2505" i="16"/>
  <c r="T2505" i="16"/>
  <c r="O2835" i="16"/>
  <c r="T2835" i="16"/>
  <c r="O2855" i="16"/>
  <c r="T2855" i="16"/>
  <c r="O2669" i="16"/>
  <c r="T2669" i="16"/>
  <c r="O1776" i="16"/>
  <c r="T1776" i="16"/>
  <c r="O2960" i="16"/>
  <c r="T2960" i="16"/>
  <c r="O3318" i="16"/>
  <c r="T3318" i="16"/>
  <c r="O3228" i="16"/>
  <c r="T3228" i="16"/>
  <c r="O3408" i="16"/>
  <c r="T3408" i="16"/>
  <c r="O3362" i="16"/>
  <c r="T3362" i="16"/>
  <c r="O650" i="16"/>
  <c r="T650" i="16"/>
  <c r="O330" i="16"/>
  <c r="T330" i="16"/>
  <c r="O1038" i="16"/>
  <c r="T1038" i="16"/>
  <c r="O1378" i="16"/>
  <c r="T1378" i="16"/>
  <c r="O99" i="16"/>
  <c r="T99" i="16"/>
  <c r="F123" i="3"/>
  <c r="F121" i="3"/>
  <c r="F108" i="3"/>
  <c r="F107" i="3"/>
  <c r="R40" i="16" l="1"/>
  <c r="C146" i="3" s="1"/>
  <c r="O39" i="16"/>
  <c r="O40" i="16" s="1"/>
  <c r="J36" i="5"/>
  <c r="I36" i="5"/>
  <c r="H36" i="5"/>
  <c r="G36" i="5"/>
  <c r="F36" i="5"/>
  <c r="E36" i="5"/>
  <c r="D36" i="5"/>
  <c r="C36" i="5"/>
  <c r="B36" i="5"/>
  <c r="A36" i="5"/>
  <c r="J35" i="5"/>
  <c r="I35" i="5"/>
  <c r="H35" i="5"/>
  <c r="G35" i="5"/>
  <c r="F35" i="5"/>
  <c r="E35" i="5"/>
  <c r="D35" i="5"/>
  <c r="C35" i="5"/>
  <c r="B35" i="5"/>
  <c r="B39" i="5" s="1"/>
  <c r="C39" i="5" s="1"/>
  <c r="A35" i="5"/>
  <c r="B38" i="5" s="1"/>
  <c r="C38" i="5" s="1"/>
  <c r="P40" i="16" l="1"/>
  <c r="C144" i="3" s="1"/>
  <c r="Q40" i="16"/>
  <c r="C145" i="3" s="1"/>
  <c r="B46" i="5"/>
  <c r="C46" i="5" s="1"/>
  <c r="B45" i="5"/>
  <c r="C45" i="5" s="1"/>
  <c r="B43" i="5"/>
  <c r="C43" i="5" s="1"/>
  <c r="F43" i="5" s="1"/>
  <c r="B42" i="5"/>
  <c r="B44" i="5"/>
  <c r="B41" i="5"/>
  <c r="C41" i="5" s="1"/>
  <c r="F41" i="5" s="1"/>
  <c r="B40" i="5"/>
  <c r="C40" i="5" s="1"/>
  <c r="F38" i="5" s="1"/>
  <c r="F45" i="5" l="1"/>
  <c r="F39" i="5"/>
  <c r="J20" i="5" l="1"/>
  <c r="I20" i="5"/>
  <c r="H20" i="5"/>
  <c r="G20" i="5"/>
  <c r="F20" i="5"/>
  <c r="E20" i="5"/>
  <c r="D20" i="5"/>
  <c r="C20" i="5"/>
  <c r="B20" i="5"/>
  <c r="A20" i="5"/>
  <c r="J19" i="5"/>
  <c r="B30" i="5" s="1"/>
  <c r="C30" i="5" s="1"/>
  <c r="I19" i="5"/>
  <c r="B29" i="5" s="1"/>
  <c r="H19" i="5"/>
  <c r="G19" i="5"/>
  <c r="F19" i="5"/>
  <c r="E19" i="5"/>
  <c r="D19" i="5"/>
  <c r="C19" i="5"/>
  <c r="B19" i="5"/>
  <c r="B23" i="5" s="1"/>
  <c r="C23" i="5" s="1"/>
  <c r="A19" i="5"/>
  <c r="B22" i="5" s="1"/>
  <c r="C22" i="5" s="1"/>
  <c r="C29" i="5" l="1"/>
  <c r="B26" i="5"/>
  <c r="B27" i="5"/>
  <c r="C27" i="5" s="1"/>
  <c r="F27" i="5" s="1"/>
  <c r="B25" i="5"/>
  <c r="C25" i="5" s="1"/>
  <c r="F25" i="5" s="1"/>
  <c r="B24" i="5"/>
  <c r="C24" i="5" s="1"/>
  <c r="B28" i="5"/>
  <c r="F23" i="5" l="1"/>
  <c r="F29" i="5"/>
  <c r="F22" i="5"/>
  <c r="M3" i="2" l="1"/>
  <c r="M2" i="2"/>
  <c r="F136" i="3" l="1"/>
  <c r="O2" i="2" l="1"/>
  <c r="D119" i="3"/>
  <c r="F49" i="3" l="1"/>
  <c r="F48" i="3"/>
  <c r="F42" i="3"/>
  <c r="F129" i="3" s="1"/>
  <c r="F41" i="3"/>
  <c r="D52" i="3" l="1"/>
  <c r="F50" i="3"/>
  <c r="D54" i="3"/>
  <c r="D55" i="3" s="1"/>
  <c r="F130" i="3" s="1"/>
  <c r="D56" i="3"/>
  <c r="D53" i="3" l="1"/>
  <c r="R7" i="2" l="1"/>
  <c r="R8" i="2"/>
  <c r="R12" i="2" s="1"/>
  <c r="R16" i="2" s="1"/>
  <c r="R9" i="2"/>
  <c r="R11" i="2"/>
  <c r="R15" i="2" s="1"/>
  <c r="R13" i="2"/>
  <c r="R17" i="2" s="1"/>
  <c r="R6" i="2"/>
  <c r="R10" i="2" s="1"/>
  <c r="R14" i="2" s="1"/>
  <c r="P3" i="2" l="1"/>
  <c r="K3" i="2"/>
  <c r="K4" i="2" s="1"/>
  <c r="K5" i="2" s="1"/>
  <c r="K6" i="2" s="1"/>
  <c r="K7" i="2" s="1"/>
  <c r="K8" i="2" s="1"/>
  <c r="K9" i="2" s="1"/>
  <c r="K10" i="2" s="1"/>
  <c r="K11" i="2" s="1"/>
  <c r="K12" i="2" s="1"/>
  <c r="K13" i="2" s="1"/>
  <c r="K14" i="2" s="1"/>
  <c r="K15" i="2" s="1"/>
  <c r="K16" i="2" s="1"/>
  <c r="K17" i="2" s="1"/>
  <c r="K18" i="2" s="1"/>
  <c r="K19" i="2" s="1"/>
  <c r="K20" i="2" s="1"/>
  <c r="K21" i="2" s="1"/>
  <c r="K22" i="2" s="1"/>
  <c r="K23" i="2" s="1"/>
  <c r="K24" i="2" s="1"/>
  <c r="K25" i="2" s="1"/>
  <c r="K26" i="2" s="1"/>
  <c r="K27" i="2" s="1"/>
  <c r="K28" i="2" s="1"/>
  <c r="K29" i="2" s="1"/>
  <c r="K30" i="2" s="1"/>
  <c r="K31" i="2" s="1"/>
  <c r="K32" i="2" s="1"/>
  <c r="K33" i="2" s="1"/>
  <c r="J3" i="2"/>
  <c r="J4" i="2" s="1"/>
  <c r="H3" i="2"/>
  <c r="H4" i="2" s="1"/>
  <c r="H5" i="2" s="1"/>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G3" i="2"/>
  <c r="O3" i="2" s="1"/>
  <c r="I3" i="2"/>
  <c r="F3" i="2"/>
  <c r="N4" i="2" l="1"/>
  <c r="J5" i="2"/>
  <c r="G4" i="2"/>
  <c r="N3" i="2"/>
  <c r="C44" i="5"/>
  <c r="C28" i="5"/>
  <c r="F4" i="2"/>
  <c r="F5" i="2" s="1"/>
  <c r="F6" i="2" s="1"/>
  <c r="F7" i="2" s="1"/>
  <c r="F8" i="2" s="1"/>
  <c r="F9" i="2" s="1"/>
  <c r="F10" i="2" s="1"/>
  <c r="F11" i="2" s="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C42" i="5"/>
  <c r="F40" i="5" s="1"/>
  <c r="C26" i="5"/>
  <c r="F24" i="5" s="1"/>
  <c r="F142" i="3"/>
  <c r="I4" i="2"/>
  <c r="I5" i="2" s="1"/>
  <c r="I6" i="2" s="1"/>
  <c r="I7" i="2" s="1"/>
  <c r="I8" i="2" s="1"/>
  <c r="I9" i="2" s="1"/>
  <c r="I10" i="2" s="1"/>
  <c r="I11" i="2" s="1"/>
  <c r="I12" i="2" s="1"/>
  <c r="I13" i="2" s="1"/>
  <c r="I14" i="2" s="1"/>
  <c r="I15" i="2" s="1"/>
  <c r="I16" i="2" s="1"/>
  <c r="I17" i="2" s="1"/>
  <c r="I18" i="2" s="1"/>
  <c r="I19" i="2" s="1"/>
  <c r="I20" i="2" s="1"/>
  <c r="I21" i="2" s="1"/>
  <c r="I22" i="2" s="1"/>
  <c r="I23" i="2" s="1"/>
  <c r="I24" i="2" s="1"/>
  <c r="I25" i="2" s="1"/>
  <c r="I26" i="2" s="1"/>
  <c r="I27" i="2" s="1"/>
  <c r="I28" i="2" s="1"/>
  <c r="I29" i="2" s="1"/>
  <c r="I30" i="2" s="1"/>
  <c r="I31" i="2" s="1"/>
  <c r="I32" i="2" s="1"/>
  <c r="I33" i="2" s="1"/>
  <c r="I34" i="2" s="1"/>
  <c r="I35" i="2" s="1"/>
  <c r="I36" i="2" s="1"/>
  <c r="I37" i="2" s="1"/>
  <c r="I38" i="2" s="1"/>
  <c r="I39" i="2" s="1"/>
  <c r="I40" i="2" s="1"/>
  <c r="I41" i="2" s="1"/>
  <c r="I42" i="2" s="1"/>
  <c r="I43" i="2" s="1"/>
  <c r="I44" i="2" s="1"/>
  <c r="I45" i="2" s="1"/>
  <c r="I46" i="2" s="1"/>
  <c r="I47" i="2" s="1"/>
  <c r="I48" i="2" s="1"/>
  <c r="I49" i="2" s="1"/>
  <c r="I50" i="2" s="1"/>
  <c r="I51" i="2" s="1"/>
  <c r="I52" i="2" s="1"/>
  <c r="I53" i="2" s="1"/>
  <c r="I54" i="2" s="1"/>
  <c r="I55" i="2" s="1"/>
  <c r="I56" i="2" s="1"/>
  <c r="I57" i="2" s="1"/>
  <c r="I58" i="2" s="1"/>
  <c r="I59" i="2" s="1"/>
  <c r="I60" i="2" s="1"/>
  <c r="I61" i="2" s="1"/>
  <c r="I62" i="2" s="1"/>
  <c r="I63" i="2" s="1"/>
  <c r="I64" i="2" s="1"/>
  <c r="I65" i="2" s="1"/>
  <c r="P4" i="2"/>
  <c r="F139" i="3" s="1"/>
  <c r="F74" i="3"/>
  <c r="F110" i="3" s="1"/>
  <c r="D112" i="3" s="1"/>
  <c r="F44" i="5" l="1"/>
  <c r="F46" i="5"/>
  <c r="F30" i="5"/>
  <c r="F28" i="5"/>
  <c r="O4" i="2"/>
  <c r="G5" i="2"/>
  <c r="P5" i="2"/>
  <c r="F134" i="3"/>
  <c r="N5" i="2"/>
  <c r="J6" i="2"/>
  <c r="D111" i="3"/>
  <c r="M101" i="3" l="1"/>
  <c r="M100" i="3"/>
  <c r="M102" i="3"/>
  <c r="M103" i="3"/>
  <c r="M92" i="3"/>
  <c r="M104" i="3"/>
  <c r="M93" i="3"/>
  <c r="M105" i="3"/>
  <c r="M94" i="3"/>
  <c r="M106" i="3"/>
  <c r="M95" i="3"/>
  <c r="M107" i="3"/>
  <c r="M96" i="3"/>
  <c r="M108" i="3"/>
  <c r="M97" i="3"/>
  <c r="M109" i="3"/>
  <c r="M98" i="3"/>
  <c r="M110" i="3"/>
  <c r="M99" i="3"/>
  <c r="N6" i="2"/>
  <c r="J7" i="2"/>
  <c r="P6" i="2"/>
  <c r="F138" i="3"/>
  <c r="G6" i="2"/>
  <c r="O5" i="2"/>
  <c r="F82" i="3"/>
  <c r="F83" i="3" s="1"/>
  <c r="M7" i="13"/>
  <c r="D117" i="3"/>
  <c r="M89" i="3"/>
  <c r="M81" i="3"/>
  <c r="M90" i="3"/>
  <c r="M6" i="6"/>
  <c r="M91" i="3"/>
  <c r="M82" i="3"/>
  <c r="M83" i="3"/>
  <c r="M88" i="3"/>
  <c r="M84" i="3"/>
  <c r="M85" i="3"/>
  <c r="M86" i="3"/>
  <c r="M87" i="3"/>
  <c r="M80" i="3"/>
  <c r="D115" i="3"/>
  <c r="F124" i="3"/>
  <c r="F137" i="3" l="1"/>
  <c r="G7" i="2"/>
  <c r="O6" i="2"/>
  <c r="P7" i="2"/>
  <c r="P8" i="2" s="1"/>
  <c r="P9" i="2" s="1"/>
  <c r="P10" i="2" s="1"/>
  <c r="P11" i="2" s="1"/>
  <c r="P12" i="2" s="1"/>
  <c r="P13" i="2" s="1"/>
  <c r="P14" i="2" s="1"/>
  <c r="P15" i="2" s="1"/>
  <c r="P16" i="2" s="1"/>
  <c r="P17" i="2" s="1"/>
  <c r="P18" i="2" s="1"/>
  <c r="P19" i="2" s="1"/>
  <c r="P20" i="2" s="1"/>
  <c r="P21" i="2" s="1"/>
  <c r="P22" i="2" s="1"/>
  <c r="P23" i="2" s="1"/>
  <c r="P24" i="2" s="1"/>
  <c r="P25" i="2" s="1"/>
  <c r="P26" i="2" s="1"/>
  <c r="P27" i="2" s="1"/>
  <c r="P28" i="2" s="1"/>
  <c r="P29" i="2" s="1"/>
  <c r="P30" i="2" s="1"/>
  <c r="P31" i="2" s="1"/>
  <c r="P32" i="2" s="1"/>
  <c r="P33" i="2" s="1"/>
  <c r="P34" i="2" s="1"/>
  <c r="P35" i="2" s="1"/>
  <c r="F135" i="3"/>
  <c r="N7" i="2"/>
  <c r="J8" i="2"/>
  <c r="F84" i="3"/>
  <c r="F85" i="3" s="1"/>
  <c r="F86" i="3" s="1"/>
  <c r="F126" i="3"/>
  <c r="F127" i="3" s="1"/>
  <c r="F128" i="3" s="1"/>
  <c r="F125" i="3"/>
  <c r="J9" i="2" l="1"/>
  <c r="N8" i="2"/>
  <c r="P36" i="2"/>
  <c r="P37" i="2" s="1"/>
  <c r="P38" i="2" s="1"/>
  <c r="P39" i="2" s="1"/>
  <c r="P40" i="2" s="1"/>
  <c r="P41" i="2" s="1"/>
  <c r="P42" i="2" s="1"/>
  <c r="P43" i="2" s="1"/>
  <c r="P44" i="2" s="1"/>
  <c r="P45" i="2" s="1"/>
  <c r="P46" i="2" s="1"/>
  <c r="P47" i="2" s="1"/>
  <c r="P48" i="2" s="1"/>
  <c r="P49" i="2" s="1"/>
  <c r="P50" i="2" s="1"/>
  <c r="P51" i="2" s="1"/>
  <c r="P52" i="2" s="1"/>
  <c r="P53" i="2" s="1"/>
  <c r="P54" i="2" s="1"/>
  <c r="P55" i="2" s="1"/>
  <c r="P56" i="2" s="1"/>
  <c r="P57" i="2" s="1"/>
  <c r="P58" i="2" s="1"/>
  <c r="P59" i="2" s="1"/>
  <c r="P60" i="2" s="1"/>
  <c r="P61" i="2" s="1"/>
  <c r="P62" i="2" s="1"/>
  <c r="P63" i="2" s="1"/>
  <c r="P64" i="2" s="1"/>
  <c r="P65" i="2" s="1"/>
  <c r="F140" i="3"/>
  <c r="G8" i="2"/>
  <c r="O7" i="2"/>
  <c r="G9" i="2" l="1"/>
  <c r="O8" i="2"/>
  <c r="J10" i="2"/>
  <c r="N9" i="2"/>
  <c r="G10" i="2" l="1"/>
  <c r="O9" i="2"/>
  <c r="J11" i="2"/>
  <c r="N10" i="2"/>
  <c r="G11" i="2" l="1"/>
  <c r="O10" i="2"/>
  <c r="J12" i="2"/>
  <c r="N11" i="2"/>
  <c r="J13" i="2" l="1"/>
  <c r="N12" i="2"/>
  <c r="G12" i="2"/>
  <c r="O11" i="2"/>
  <c r="G13" i="2" l="1"/>
  <c r="O12" i="2"/>
  <c r="J14" i="2"/>
  <c r="N13" i="2"/>
  <c r="J15" i="2" l="1"/>
  <c r="N14" i="2"/>
  <c r="G14" i="2"/>
  <c r="O13" i="2"/>
  <c r="G15" i="2" l="1"/>
  <c r="O14" i="2"/>
  <c r="J16" i="2"/>
  <c r="N15" i="2"/>
  <c r="J17" i="2" l="1"/>
  <c r="N17" i="2" s="1"/>
  <c r="N16" i="2"/>
  <c r="G16" i="2"/>
  <c r="O15" i="2"/>
  <c r="G17" i="2" l="1"/>
  <c r="O17" i="2" s="1"/>
  <c r="O16" i="2"/>
  <c r="F141" i="3" l="1"/>
  <c r="F133" i="3" s="1"/>
  <c r="K2" i="5" s="1"/>
  <c r="L2" i="5" s="1"/>
  <c r="J2" i="5" l="1"/>
  <c r="B2" i="5"/>
  <c r="G2" i="5"/>
  <c r="H2" i="5"/>
  <c r="F2" i="5"/>
  <c r="I2" i="5"/>
  <c r="E2" i="5"/>
  <c r="C2" i="5"/>
  <c r="D2" i="5"/>
  <c r="A2" i="5"/>
  <c r="D3" i="5" l="1"/>
  <c r="D4" i="5"/>
  <c r="I3" i="5"/>
  <c r="I4" i="5"/>
  <c r="A4" i="5"/>
  <c r="A3" i="5"/>
  <c r="B6" i="5" s="1"/>
  <c r="C6" i="5" s="1"/>
  <c r="C3" i="5"/>
  <c r="C4" i="5"/>
  <c r="E4" i="5"/>
  <c r="E3" i="5"/>
  <c r="F4" i="5"/>
  <c r="F3" i="5"/>
  <c r="H4" i="5"/>
  <c r="H3" i="5"/>
  <c r="G4" i="5"/>
  <c r="G3" i="5"/>
  <c r="B3" i="5"/>
  <c r="B7" i="5" s="1"/>
  <c r="C7" i="5" s="1"/>
  <c r="B4" i="5"/>
  <c r="J3" i="5"/>
  <c r="B14" i="5" s="1"/>
  <c r="C14" i="5" s="1"/>
  <c r="J4" i="5"/>
  <c r="B8" i="5" l="1"/>
  <c r="C8" i="5" s="1"/>
  <c r="F6" i="5" s="1"/>
  <c r="B11" i="5"/>
  <c r="C11" i="5" s="1"/>
  <c r="B12" i="5"/>
  <c r="C12" i="5" s="1"/>
  <c r="F12" i="5" s="1"/>
  <c r="F11" i="5"/>
  <c r="B13" i="5"/>
  <c r="C13" i="5" s="1"/>
  <c r="F13" i="5" s="1"/>
  <c r="B10" i="5"/>
  <c r="C10" i="5" s="1"/>
  <c r="B9" i="5"/>
  <c r="C9" i="5" s="1"/>
  <c r="F9" i="5" s="1"/>
  <c r="F14" i="5" l="1"/>
  <c r="F8" i="5"/>
  <c r="F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Miller, Peter</author>
  </authors>
  <commentList>
    <comment ref="F8" authorId="0" shapeId="0" xr:uid="{00000000-0006-0000-0000-000001000000}">
      <text>
        <r>
          <rPr>
            <sz val="9"/>
            <color indexed="81"/>
            <rFont val="Tahoma"/>
            <family val="2"/>
          </rPr>
          <t>Internal Reference Voltage limited to 0.75V.
Warning (Red): If Vref &gt; 0.75V, VOUT_SCALE_LOOP must be reduced.
Caution (Yellow): If Vref &lt; 0.25, recommend incresing VOUT_SCALE_LOOP to improve regulation accuracy.</t>
        </r>
      </text>
    </comment>
    <comment ref="D11" authorId="0" shapeId="0" xr:uid="{00000000-0006-0000-0000-000002000000}">
      <text>
        <r>
          <rPr>
            <sz val="9"/>
            <color indexed="81"/>
            <rFont val="Tahoma"/>
            <family val="2"/>
          </rPr>
          <t>Warning: If Per Phase Current exceeds recommended maximum device current, increase number of Phase or reduce IOUT.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5" authorId="0" shapeId="0" xr:uid="{00000000-0006-0000-0200-000001000000}">
      <text>
        <r>
          <rPr>
            <sz val="9"/>
            <color indexed="81"/>
            <rFont val="Tahoma"/>
            <family val="2"/>
          </rPr>
          <t>Round down to closest available value</t>
        </r>
      </text>
    </comment>
    <comment ref="M6" authorId="0" shapeId="0" xr:uid="{00000000-0006-0000-0200-000002000000}">
      <text>
        <r>
          <rPr>
            <sz val="9"/>
            <color indexed="81"/>
            <rFont val="Tahoma"/>
            <family val="2"/>
          </rPr>
          <t>Round down to closest available value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Jackson, Layne</author>
  </authors>
  <commentList>
    <comment ref="F32" authorId="0" shapeId="0" xr:uid="{00000000-0006-0000-0300-000001000000}">
      <text>
        <r>
          <rPr>
            <sz val="9"/>
            <color indexed="81"/>
            <rFont val="Tahoma"/>
            <family val="2"/>
          </rPr>
          <t>This is the target inductance value. User can select any value between L_min and L_max in the calculator</t>
        </r>
      </text>
    </comment>
    <comment ref="F33" authorId="0" shapeId="0" xr:uid="{00000000-0006-0000-0300-000002000000}">
      <text>
        <r>
          <rPr>
            <sz val="9"/>
            <color indexed="81"/>
            <rFont val="Tahoma"/>
            <family val="2"/>
          </rPr>
          <t>Minimum calculated input capacitance after derating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6" authorId="0" shapeId="0" xr:uid="{00000000-0006-0000-0600-000001000000}">
      <text>
        <r>
          <rPr>
            <sz val="9"/>
            <color indexed="81"/>
            <rFont val="Tahoma"/>
            <family val="2"/>
          </rPr>
          <t>Round down to closest available value</t>
        </r>
      </text>
    </comment>
    <comment ref="M7" authorId="0" shapeId="0" xr:uid="{00000000-0006-0000-0600-000002000000}">
      <text>
        <r>
          <rPr>
            <sz val="9"/>
            <color indexed="81"/>
            <rFont val="Tahoma"/>
            <family val="2"/>
          </rPr>
          <t>Round down to closest available value</t>
        </r>
      </text>
    </comment>
  </commentList>
</comments>
</file>

<file path=xl/sharedStrings.xml><?xml version="1.0" encoding="utf-8"?>
<sst xmlns="http://schemas.openxmlformats.org/spreadsheetml/2006/main" count="1613" uniqueCount="800">
  <si>
    <t>GMV</t>
  </si>
  <si>
    <t>GMI</t>
  </si>
  <si>
    <t>RVV</t>
  </si>
  <si>
    <t>INTV</t>
  </si>
  <si>
    <t>CPV</t>
  </si>
  <si>
    <t>RVI</t>
  </si>
  <si>
    <t>INTI</t>
  </si>
  <si>
    <t>CPI</t>
  </si>
  <si>
    <t>RINT</t>
  </si>
  <si>
    <t>uS</t>
  </si>
  <si>
    <t>pF</t>
  </si>
  <si>
    <t>kHz</t>
  </si>
  <si>
    <t>mV/A</t>
  </si>
  <si>
    <t>GVV</t>
  </si>
  <si>
    <t>Code</t>
  </si>
  <si>
    <t>VOSL</t>
  </si>
  <si>
    <t>Key</t>
  </si>
  <si>
    <t>Recommended Component Value</t>
  </si>
  <si>
    <t>Design Caution</t>
  </si>
  <si>
    <t>Design Warning</t>
  </si>
  <si>
    <t>Parameter</t>
  </si>
  <si>
    <t>Value</t>
  </si>
  <si>
    <t>V</t>
  </si>
  <si>
    <t>Vout</t>
  </si>
  <si>
    <t>Nominal Regulated Output Voltage</t>
  </si>
  <si>
    <t>Iout</t>
  </si>
  <si>
    <t>A</t>
  </si>
  <si>
    <t>Iout(trans)</t>
  </si>
  <si>
    <t>Load Step / Load Release Transient Current</t>
  </si>
  <si>
    <t>Vout(rip)</t>
  </si>
  <si>
    <t>mV</t>
  </si>
  <si>
    <t>Steady State peak to peak output voltage ripple</t>
  </si>
  <si>
    <t>Vunder</t>
  </si>
  <si>
    <t>Transient response Undershoot Voltage</t>
  </si>
  <si>
    <t>Vover</t>
  </si>
  <si>
    <t>Transient response Overshoot Voltage</t>
  </si>
  <si>
    <t>FRQUENCY_SWITCH</t>
  </si>
  <si>
    <t>FREQUENCY_SWITCH</t>
  </si>
  <si>
    <t>EEPROM</t>
  </si>
  <si>
    <t>Inductance</t>
  </si>
  <si>
    <t>uF</t>
  </si>
  <si>
    <t>uH</t>
  </si>
  <si>
    <t>L(40%)</t>
  </si>
  <si>
    <t>Minimum recommended inductor value (Inductor ripple 40% of full load)</t>
  </si>
  <si>
    <t>Ind-Volt</t>
  </si>
  <si>
    <t>Volt-uSec</t>
  </si>
  <si>
    <t>Inductor Volt-second during operation</t>
  </si>
  <si>
    <t>L(10%)</t>
  </si>
  <si>
    <t>Maximum recommended inductor value (Inductor ripple 10% of full load)</t>
  </si>
  <si>
    <t>Ipk-pk</t>
  </si>
  <si>
    <t>Iout/Ipk-pk</t>
  </si>
  <si>
    <t>A/A</t>
  </si>
  <si>
    <t>Inductor Ripple Current to Full Load current Ratio</t>
  </si>
  <si>
    <t>Ipk</t>
  </si>
  <si>
    <t>Peak Inductor current at full load (Compare to Inductor Saturation Current)</t>
  </si>
  <si>
    <t>Irms</t>
  </si>
  <si>
    <t>Arms</t>
  </si>
  <si>
    <t>Inductor RMS current (Compare to Inductor Thermal Current)</t>
  </si>
  <si>
    <t>Cout Ripple</t>
  </si>
  <si>
    <t>Cout Under</t>
  </si>
  <si>
    <t>Cout Over</t>
  </si>
  <si>
    <t>Cout (bulk)</t>
  </si>
  <si>
    <t>ESR (bulk)</t>
  </si>
  <si>
    <t>Count (bulk)</t>
  </si>
  <si>
    <t>Single Bulk Capacitor Capactiance</t>
  </si>
  <si>
    <t>Single Bulk Capacitor ESR</t>
  </si>
  <si>
    <t>Total Bulk Cout</t>
  </si>
  <si>
    <t>Total Bulk ESR</t>
  </si>
  <si>
    <t>Total Bulk Output Capacitance</t>
  </si>
  <si>
    <t>Effective Bulk Capacitance ESR</t>
  </si>
  <si>
    <t>Zout (Fsw)</t>
  </si>
  <si>
    <t>Zout (Fsw/10)</t>
  </si>
  <si>
    <t>Qin</t>
  </si>
  <si>
    <t>uC</t>
  </si>
  <si>
    <t>Input Charge per switching cycle</t>
  </si>
  <si>
    <t>Cin(cer) min</t>
  </si>
  <si>
    <t>Cin(cer)</t>
  </si>
  <si>
    <t>Vin(rip)</t>
  </si>
  <si>
    <t>Internal Divider Ratio (Vout Scale Loop)</t>
  </si>
  <si>
    <t>Modulator Ratio</t>
  </si>
  <si>
    <t>Current Sense Gain</t>
  </si>
  <si>
    <t>A/mV</t>
  </si>
  <si>
    <t>Fsw / Fcoi</t>
  </si>
  <si>
    <t>Fcoi</t>
  </si>
  <si>
    <t>Target Current Regulation Cross-over Frequency</t>
  </si>
  <si>
    <t>CZI</t>
  </si>
  <si>
    <t>Current Loop Zero Capacitor</t>
  </si>
  <si>
    <t>Target Mid-band gain for current reglation loop</t>
  </si>
  <si>
    <t>Target Fzi</t>
  </si>
  <si>
    <t>Target Zero-frequency for current regulation loop</t>
  </si>
  <si>
    <t>Target Fpi</t>
  </si>
  <si>
    <t>Target Pole-frequency for current regulation loop</t>
  </si>
  <si>
    <t>Current Loop Mid-band Resistor Value (5k - 315k)</t>
  </si>
  <si>
    <t>Current Loop Transconductance (25uS, 50uS, 100uS, 200us)</t>
  </si>
  <si>
    <t>kOhms</t>
  </si>
  <si>
    <t>Cout-Max</t>
  </si>
  <si>
    <t>Fsw / Fcov</t>
  </si>
  <si>
    <t>Fcov</t>
  </si>
  <si>
    <t>Target Voltage Regulation Cross-over Frequency</t>
  </si>
  <si>
    <t>Target Fzv</t>
  </si>
  <si>
    <t>Target Fpv</t>
  </si>
  <si>
    <t>Target Mid-band gain for voltage reglation loop</t>
  </si>
  <si>
    <t>Target Zero-frequency for voltage regulation loop</t>
  </si>
  <si>
    <t>Target Pole-frequency for voltage regulation loop</t>
  </si>
  <si>
    <t>Voltage Loop Transconductance (25uS, 50uS, 100uS, 200us)</t>
  </si>
  <si>
    <t>Voltage Loop Mid-band Resistor Value (5k - 315k)</t>
  </si>
  <si>
    <t>Voltage Loop Zero Capacitor</t>
  </si>
  <si>
    <t>Voltage Loop Pole Capacitor (6.25 - 193.75pF)</t>
  </si>
  <si>
    <t>Current Loop Pole Capacitor (6.25 - 193.75pF)</t>
  </si>
  <si>
    <t>Zout(Fcov)</t>
  </si>
  <si>
    <t>Output Impedance at desired Voltage Loop Cross-over Frequency</t>
  </si>
  <si>
    <t>CZV</t>
  </si>
  <si>
    <t>Czi</t>
  </si>
  <si>
    <t>Czv</t>
  </si>
  <si>
    <t>Output Impedance at Swiching Frequency</t>
  </si>
  <si>
    <t>Output Impedance at 1/10 Switching Frequency (Typical Voltage Crossover)</t>
  </si>
  <si>
    <t>mOhms</t>
  </si>
  <si>
    <t>RINTI</t>
  </si>
  <si>
    <t>Ratio of Switching Frequency to Current Loop Crossover (3 to 4 recommended)</t>
  </si>
  <si>
    <t>Ratio of Switching Frequency to Voltage Loop Crossover (8 to 12 recommended)</t>
  </si>
  <si>
    <t>Fco(Cout-max)</t>
  </si>
  <si>
    <t>Cout(total)</t>
  </si>
  <si>
    <t xml:space="preserve">Total Bulk + Ceramic Output Capacitance </t>
  </si>
  <si>
    <t>COMPENSATION_CONFIG</t>
  </si>
  <si>
    <t>(Hex)</t>
  </si>
  <si>
    <t>Current Control Gain</t>
  </si>
  <si>
    <t>PVIN / VRAMP(mod)</t>
  </si>
  <si>
    <t>Czi_multi</t>
  </si>
  <si>
    <t># of Phases</t>
  </si>
  <si>
    <t>Number of Phases Used</t>
  </si>
  <si>
    <t>Count</t>
  </si>
  <si>
    <t>Phase Count</t>
  </si>
  <si>
    <t>Current Sense Gain (6.155 /  #Phases)</t>
  </si>
  <si>
    <t>Single Phase Current Sense Gain</t>
  </si>
  <si>
    <t>Power Stage GM</t>
  </si>
  <si>
    <t>A/V</t>
  </si>
  <si>
    <t>PS GM x Zout @ Fco</t>
  </si>
  <si>
    <t>Total Output Current</t>
  </si>
  <si>
    <t>Current per Phase</t>
  </si>
  <si>
    <t>Vgain</t>
  </si>
  <si>
    <t>Vzero</t>
  </si>
  <si>
    <t>Vpole</t>
  </si>
  <si>
    <t>V/V</t>
  </si>
  <si>
    <t>Igain</t>
  </si>
  <si>
    <t>First Byte</t>
  </si>
  <si>
    <t>Second Byte</t>
  </si>
  <si>
    <t>Third Byte</t>
  </si>
  <si>
    <t>Fourth Byte</t>
  </si>
  <si>
    <t>Fifth Byte</t>
  </si>
  <si>
    <t>Izero</t>
  </si>
  <si>
    <t>Ipole</t>
  </si>
  <si>
    <t>Inductor Current Slope</t>
  </si>
  <si>
    <t>A/Tsw-V</t>
  </si>
  <si>
    <t>Inductor Current Slope per Switching Cycle-V</t>
  </si>
  <si>
    <t>Peak to Peak ripple current on inductor  (Between 2 and 14 for Pin-Strapped Compensation)</t>
  </si>
  <si>
    <t>111CCC17CC</t>
  </si>
  <si>
    <t>Comp Code</t>
  </si>
  <si>
    <t>ILOOP Gain</t>
  </si>
  <si>
    <t>VLOOP Gain</t>
  </si>
  <si>
    <t>COMPENSATION Pin Strap Code Values</t>
  </si>
  <si>
    <t>BW - ILOOP</t>
  </si>
  <si>
    <t>BW VLOOP</t>
  </si>
  <si>
    <t>ILOOP/VLOOP Ratio</t>
  </si>
  <si>
    <t>Zout @ VLOOP BW</t>
  </si>
  <si>
    <t>Output Impedance at Voltage Loop Cross-over.  Estimates Transient Response</t>
  </si>
  <si>
    <t>Vunder/Over</t>
  </si>
  <si>
    <t>% Under/Over</t>
  </si>
  <si>
    <t>%</t>
  </si>
  <si>
    <t>Estimated Output Voltage Deviation due to Specified Transient</t>
  </si>
  <si>
    <t>Estimated Output Voltage Deviation due to Specified Transient, as percentage of VOUT</t>
  </si>
  <si>
    <t>Vref</t>
  </si>
  <si>
    <t>Minimum recommended Ceramic Input Capacitance (Limit Vin Ripple to &lt; 250mV)</t>
  </si>
  <si>
    <t>Select the highest Comp Code value that shows green for both ILOOP and VLOOP Gains. If all ILOOP Gains are Red, increase FREQUENCY_SWITCH or Increase L.  If All VLOOP gains are Red, Increase FREQUENCY_SWITCH or COUT</t>
  </si>
  <si>
    <t>Ratio of Bandwidth of Current Loop to Voltage Loop.  If Red, Increase ILOOP gain or decrease VLOOP Gain</t>
  </si>
  <si>
    <t>If #N/A - click on CZI and select a new value from the drop-down menu.</t>
  </si>
  <si>
    <t>If #N/A - click on CZV and select a new value from the drop-down menu.</t>
  </si>
  <si>
    <t>Vout_ripple</t>
  </si>
  <si>
    <t>Estimated Output Voltage Ripple Ipk-pk x Zout (Fsw)</t>
  </si>
  <si>
    <t>Minimum Output Capacitance to meet Ripple Requirement (Does not include ESR)</t>
  </si>
  <si>
    <t>Based on Fco @ 1/10 Fsw (Does not Inlcude ESR)</t>
  </si>
  <si>
    <t>Based on Fco @ 1/10 Fsw (Does not Include ESR)</t>
  </si>
  <si>
    <t>Input Voltage (If Yellow, AVIN or VDD5 needs to be provided from a separate supply &gt; 4.0V)</t>
  </si>
  <si>
    <t>Pvin</t>
  </si>
  <si>
    <t>013D044942</t>
  </si>
  <si>
    <t>Hex Code</t>
  </si>
  <si>
    <t>Decimal</t>
  </si>
  <si>
    <t>Hex</t>
  </si>
  <si>
    <t>Pulls Hex Code from Design tab</t>
  </si>
  <si>
    <t>Enter 10 digit Hex Code for COMP_CONFIG to decode</t>
  </si>
  <si>
    <t>Irms(Cin)</t>
  </si>
  <si>
    <t>Input Capacitor RMS ripple current.  Compare to Capacitor RMS ripple current rating.  Recommend not using Capacitors above 1/2 rated RMS current.</t>
  </si>
  <si>
    <t>Device Part Number</t>
  </si>
  <si>
    <t>Device</t>
  </si>
  <si>
    <t>TPS546D24A</t>
  </si>
  <si>
    <t>TPS546B24A</t>
  </si>
  <si>
    <t>TPS546A24A</t>
  </si>
  <si>
    <t>IC IOUT Max</t>
  </si>
  <si>
    <t>CSA Gain</t>
  </si>
  <si>
    <t>P/N</t>
  </si>
  <si>
    <t>Maximum Recommended Per Phase Current (Based on Device Selected)</t>
  </si>
  <si>
    <t>Per Phase Current</t>
  </si>
  <si>
    <t>System Configuration Complete.</t>
  </si>
  <si>
    <t>------&gt;</t>
  </si>
  <si>
    <t>Power Stage Gain at desired Cross-over frequency</t>
  </si>
  <si>
    <t>IC IOUT MAX</t>
  </si>
  <si>
    <t>This design tool is intended to provide assistance during schematic development, component selection and design review for power supplies using the TPS546x24A devices.  Please refer to the TPS546x24A datasheets for more information and layout recommendations.
Some cells are protected to prevent accidental edits. There is no password to unlock them.</t>
  </si>
  <si>
    <t>Master (PHASE = 0x00) (GOSNS Connected to GND at Load)</t>
  </si>
  <si>
    <t>Select Device</t>
  </si>
  <si>
    <t>Pin</t>
  </si>
  <si>
    <t>PMBus Command</t>
  </si>
  <si>
    <t>Units</t>
  </si>
  <si>
    <t>SHORT</t>
  </si>
  <si>
    <t>FLOAT</t>
  </si>
  <si>
    <t>EEPROM Defaults</t>
  </si>
  <si>
    <t>F/S/R?</t>
  </si>
  <si>
    <t>MSEL1</t>
  </si>
  <si>
    <t>MSEL2</t>
  </si>
  <si>
    <t>TON_RISE</t>
  </si>
  <si>
    <t>ms</t>
  </si>
  <si>
    <t>IOC WARN/FAULT</t>
  </si>
  <si>
    <t>40/52</t>
  </si>
  <si>
    <t>N/A</t>
  </si>
  <si>
    <t>Number of Devices</t>
  </si>
  <si>
    <t>VSEL</t>
  </si>
  <si>
    <t>VOUT Range</t>
  </si>
  <si>
    <t>0.50 to 1.25 @ 0.05</t>
  </si>
  <si>
    <t>0.6 to 1.1</t>
  </si>
  <si>
    <t>VOUT_COMMAND</t>
  </si>
  <si>
    <t>VOUT_SCALE_LOOP</t>
  </si>
  <si>
    <t>ADRSEL</t>
  </si>
  <si>
    <t>PMBUS ADDRESS</t>
  </si>
  <si>
    <t>d</t>
  </si>
  <si>
    <t>0x7F</t>
  </si>
  <si>
    <t>0, Auto</t>
  </si>
  <si>
    <t>R2G</t>
  </si>
  <si>
    <t>RDIV</t>
  </si>
  <si>
    <t>Rbot</t>
  </si>
  <si>
    <t>Rtop</t>
  </si>
  <si>
    <t>If any resistor value reports #N/A, the selected configuration is invalid.  Check the pull-down menu options for the selections of that pin.</t>
  </si>
  <si>
    <t>Comp &amp; Fsw</t>
  </si>
  <si>
    <t>SS, OC &amp; Stacking</t>
  </si>
  <si>
    <t>VOUT</t>
  </si>
  <si>
    <t>Address + Phase Shift</t>
  </si>
  <si>
    <t>Slave 1 (PHASE = 0x01) (GOSNS Connected to BP1V5)</t>
  </si>
  <si>
    <t>Position &amp; Number</t>
  </si>
  <si>
    <t>30/39</t>
  </si>
  <si>
    <t>If MSEL2 reports  #N/A, the selected configuration is invalid.  Check the pull-down menu options.  Slave MSEL1, VSEL and ADRSEL pins can be Open or shorted to Thermal Pad</t>
  </si>
  <si>
    <t>OPEN</t>
  </si>
  <si>
    <t>Open</t>
  </si>
  <si>
    <t>OC &amp; Stacking</t>
  </si>
  <si>
    <t>Slave 2 (PHASE = 0x02) (GOSNS Connected to BP1V5)</t>
  </si>
  <si>
    <t>Slave 3 (PHASE = 0x03) (GOSNS Connected to BP1V5)</t>
  </si>
  <si>
    <t>Rbot code</t>
  </si>
  <si>
    <t>R_divider code</t>
  </si>
  <si>
    <t>Devices</t>
  </si>
  <si>
    <t>IOC 1</t>
  </si>
  <si>
    <t>IOC2</t>
  </si>
  <si>
    <t>IOC3</t>
  </si>
  <si>
    <t>IOC4</t>
  </si>
  <si>
    <t>COMPENSATION</t>
  </si>
  <si>
    <t>IOUT_OC_LIMIT</t>
  </si>
  <si>
    <t># of Devices</t>
  </si>
  <si>
    <t>Vout Scale Loop</t>
  </si>
  <si>
    <t>Offset</t>
  </si>
  <si>
    <t>Step</t>
  </si>
  <si>
    <t>VOUT_COMMAND0</t>
  </si>
  <si>
    <t>PMBUS_ADDRESS</t>
  </si>
  <si>
    <t>POSITION/SYNC</t>
  </si>
  <si>
    <t>POS (Slave)</t>
  </si>
  <si>
    <t>Compensation</t>
  </si>
  <si>
    <t>20/26</t>
  </si>
  <si>
    <t>10/14</t>
  </si>
  <si>
    <t>Short</t>
  </si>
  <si>
    <t>Fixed</t>
  </si>
  <si>
    <t>15/19</t>
  </si>
  <si>
    <t>6/9</t>
  </si>
  <si>
    <t>0.80 to 1.09</t>
  </si>
  <si>
    <t>8/12</t>
  </si>
  <si>
    <t>5/7.5</t>
  </si>
  <si>
    <t>0.6 to 0.74 @ 0.01</t>
  </si>
  <si>
    <t>0.60 to 0.89</t>
  </si>
  <si>
    <t>0.75 to 0.89 @ 0.01</t>
  </si>
  <si>
    <t>0.90 to 1.19</t>
  </si>
  <si>
    <t>0.90 to 1.04 @ 0.01</t>
  </si>
  <si>
    <t>1.20 to 1.78</t>
  </si>
  <si>
    <t>1.05 to 1.19 @ 0.01</t>
  </si>
  <si>
    <t>1.80 to 2.38</t>
  </si>
  <si>
    <t>1.20 to 1.48 @ 0.02</t>
  </si>
  <si>
    <t>2.42 to 3.58</t>
  </si>
  <si>
    <t>1.50 to 1.78 @ 0.02</t>
  </si>
  <si>
    <t>3.62 to 4.78</t>
  </si>
  <si>
    <t>1.80 to 2.08 @ 0.02</t>
  </si>
  <si>
    <t>3.65 to 4.80</t>
  </si>
  <si>
    <t>2.10 to 2.38 @ 0.02</t>
  </si>
  <si>
    <t>4.85 to 6.00</t>
  </si>
  <si>
    <t>2.40 to 2.96 @ 0.04</t>
  </si>
  <si>
    <t>3.00 to 3.56 @ 0.04</t>
  </si>
  <si>
    <t>3.60 to 4.16 @ 0.04</t>
  </si>
  <si>
    <t>4.20 to 4.76 @ 0.04</t>
  </si>
  <si>
    <t>4.80 to 5.36 @ 0.04</t>
  </si>
  <si>
    <t>5.40 to 5.96 @ 0.04</t>
  </si>
  <si>
    <t>TPS546D24A Master</t>
  </si>
  <si>
    <t>R to AGND</t>
  </si>
  <si>
    <t>R to BP1V5</t>
  </si>
  <si>
    <t>R2G Code</t>
  </si>
  <si>
    <t>RDIV Code</t>
  </si>
  <si>
    <t>Select Device:</t>
  </si>
  <si>
    <t>INTERLEAVE</t>
  </si>
  <si>
    <t>Name</t>
  </si>
  <si>
    <t>Current per phase</t>
  </si>
  <si>
    <t>Inductor Value</t>
  </si>
  <si>
    <t>Nominal Inductor Value selected</t>
  </si>
  <si>
    <t>Inductor Derating</t>
  </si>
  <si>
    <t xml:space="preserve">Bulk Output Capacitor </t>
  </si>
  <si>
    <t>Nominal value of a Single Bulk/Polymer/Electrolytic Output Capacitor</t>
  </si>
  <si>
    <t>Ceramic Output Capacitor</t>
  </si>
  <si>
    <t>Capacitor Derating (Cer)</t>
  </si>
  <si>
    <t>Current Loop Gain Setting Resistor.  Select value equal to or less than RVI recommended.</t>
  </si>
  <si>
    <t>Equivilent Czi Capacitor Selected (including Multiplier) Integrator Bandwidth of the current loop.</t>
  </si>
  <si>
    <t>Current Loop Pole Capacitor.  Select nearest value CPI recommended.</t>
  </si>
  <si>
    <t xml:space="preserve">Voltage loop gain setting resistor.  Select value equal to or less than RVV recommended </t>
  </si>
  <si>
    <t>Equivelent Voltage Loop integrating capacitor.  Sets Integrator bandwidth of the voltage loop.</t>
  </si>
  <si>
    <t>Voltage loop pole capacitor.  Select the nearest value to CPV recommended.</t>
  </si>
  <si>
    <t>TPS546D24 Resistor Programming Look-up Table</t>
  </si>
  <si>
    <t>TPS546x24A Resistor Programming Look-up Table</t>
  </si>
  <si>
    <t>RVI target</t>
  </si>
  <si>
    <t>CZI target</t>
  </si>
  <si>
    <t>CPI target</t>
  </si>
  <si>
    <t>CZI_MULT</t>
  </si>
  <si>
    <t>MB ILOOP selected</t>
  </si>
  <si>
    <t>F zi selected</t>
  </si>
  <si>
    <t>F pi selected</t>
  </si>
  <si>
    <t>Current Loop Mid-band Gain with selected values</t>
  </si>
  <si>
    <t>Current Loop Zero Frequency with selected values</t>
  </si>
  <si>
    <t>Current Loop Pole Frequency with selected values</t>
  </si>
  <si>
    <t>RVV target</t>
  </si>
  <si>
    <t>CZV target</t>
  </si>
  <si>
    <t>CPV target</t>
  </si>
  <si>
    <t>Estimated Current Loop Bandwidth</t>
  </si>
  <si>
    <t>Voltage Loop Pole Frequency with selected values</t>
  </si>
  <si>
    <t>Voltage Loop Zero Frequency with selected values</t>
  </si>
  <si>
    <t>Voltage Loop Mid-Band Gain with selected values</t>
  </si>
  <si>
    <t>MB VLOOP selected</t>
  </si>
  <si>
    <t>F zv selected</t>
  </si>
  <si>
    <t>F pv selected</t>
  </si>
  <si>
    <t>Target GMI x RVI (ILOOP)</t>
  </si>
  <si>
    <t>Target GMV x RVV (VLOOP)</t>
  </si>
  <si>
    <t>ILOOP target</t>
  </si>
  <si>
    <t>VLOOP target</t>
  </si>
  <si>
    <t>If #N/A - click on CZI_Multiplier and select a new value from the drop down menu.  
CZI may need to be updated after as well.</t>
  </si>
  <si>
    <t>Internal Multiplier for Czi Capacitor  (If Multiplier is red, Current multiplier value not available)</t>
  </si>
  <si>
    <t>Selected Comp Code</t>
  </si>
  <si>
    <t>Values from Design Worksheet Tab</t>
  </si>
  <si>
    <t>Number of devices</t>
  </si>
  <si>
    <t>Switching Frequency (If Yellow, option is not available through pin strapping)</t>
  </si>
  <si>
    <t>Voltage Loop Mid-Band Gain with selected value through pin strapping</t>
  </si>
  <si>
    <t>Current Loop Mid-Band Gain with selected value through pin strapping</t>
  </si>
  <si>
    <t>Estimated Current Loop Bandwidth through pin strapping</t>
  </si>
  <si>
    <t>Estimated Voltage Loop Bandwidth through pin strapping</t>
  </si>
  <si>
    <t>Percentage of Nominal Bulk Capacitance remaining after Tolerance, Thermal, and DC Bias derating</t>
  </si>
  <si>
    <t>Percentage of Nominal Inductance remaining after Tolerance, Thermal, and Saturation derating</t>
  </si>
  <si>
    <t>Percentage of Nominal Ceramic Capacitance remaining after Tolerance, Thermal, and DC Bias derating</t>
  </si>
  <si>
    <t>Highest Comp Code value from table</t>
  </si>
  <si>
    <t>Maximum Output Capacitance used for loop compensation calculations
(max of total Nominal capacitance, total derated capacitance, user entered maximum)</t>
  </si>
  <si>
    <t>Cout-Max User</t>
  </si>
  <si>
    <t>Capacitor Derating (Bulk)</t>
  </si>
  <si>
    <t>Nominal value of a Single Ceramic Output Capacitor</t>
  </si>
  <si>
    <t>Single Ceramic Capacitor Capactiance</t>
  </si>
  <si>
    <t>Single Ceramic Capacitor ESR</t>
  </si>
  <si>
    <t>Total Ceramic Cout</t>
  </si>
  <si>
    <t>Total Ceramic Output Capacitance</t>
  </si>
  <si>
    <t>Total Ceramic ESR</t>
  </si>
  <si>
    <t>Effective Ceramic Capacitance ESR</t>
  </si>
  <si>
    <t>Cout (Cer)</t>
  </si>
  <si>
    <t>ESR (Cer)</t>
  </si>
  <si>
    <t>Count (Cer)</t>
  </si>
  <si>
    <t>Number of Ceramic Capacitors (Total, include all phases)</t>
  </si>
  <si>
    <t>Number of Bulk Capacitors (Total, include all phases)</t>
  </si>
  <si>
    <t>To select optimized COMPENSATION_CONFIG values available through PMBus programming, continue with value selection below.
When programming the compensation through PMBus, COMPENSATION_CONFIG must be written to the NVM prior to boot-up OR use pin strap compensation for initial boot-up.</t>
  </si>
  <si>
    <t>To select COMPENSATION_CONFIG through pin strap resistors, refer to the table at the right and select resistors in Pin Detect Programming TAB  ----------&gt;</t>
  </si>
  <si>
    <t>User Entered Maximum Total Output Capacitance (may be used to set voltage loop zero frequency)</t>
  </si>
  <si>
    <t>Loop Unity Gain Frequency with Cout Max (may be used to set voltage loop zero frequency)</t>
  </si>
  <si>
    <t>Purpose</t>
  </si>
  <si>
    <t>Connection For Functional Use</t>
  </si>
  <si>
    <t>Reasoning</t>
  </si>
  <si>
    <t>Recommended Component Values from Calculator</t>
  </si>
  <si>
    <t>Component units</t>
  </si>
  <si>
    <t>Status</t>
  </si>
  <si>
    <t>Comments</t>
  </si>
  <si>
    <t>Control</t>
  </si>
  <si>
    <t>Connect this pin to a resistor divider between BP1V5 and AGND for different options of internal voltage feedback divider and default output voltage.</t>
  </si>
  <si>
    <t>VSEL top and bottom resistors chosen correctly to set output voltage. Recommend placeholders for a divider.</t>
  </si>
  <si>
    <t>VOSNS</t>
  </si>
  <si>
    <t>The positive input of the remote sense amplifier.</t>
  </si>
  <si>
    <t>VOSNS connected to output voltage at the load using a 10 to 100 ohm resistor in series.</t>
  </si>
  <si>
    <t>VOSNS bypassed to GOSNS with 47pF or larger capacitor.  This combined with series resistor creates high frequency filter. This capacitor should be less than:
1/(2*PI*R*fsw)</t>
  </si>
  <si>
    <t>This capacitor combined the capacitor serves as a high frequency filter. Keeping the value less than calculated to the left minimizes the phase shift imposed by the filter.</t>
  </si>
  <si>
    <t>Configuration</t>
  </si>
  <si>
    <t>Connect this pin to a resistor divider between BP1V5 and AGND for different options of switching frequency and internal compensation parameters.</t>
  </si>
  <si>
    <t>Connect this pin to a resistor divider between BP1V5 and AGND for different options of soft-start time, overcurrent fault limit, and multi-phase information.</t>
  </si>
  <si>
    <t>MSEL2 top and bottom resistors chosen correctly to set soft start, current limits and stack configuration. Recommend placeholders for a divider.</t>
  </si>
  <si>
    <t>Connect this pin to a resistor divider between BP1V5 and AGND for different options of PMBus addresses and frequency sync (including determination of SYNC pin as SYNC IN or SYNC OUT function).</t>
  </si>
  <si>
    <t>ADRSEL top and bottom resistors chosen correctly to set PMBus slave address and SYNC configuration. Recommend placeholders for a divider.</t>
  </si>
  <si>
    <t>29, 30, 31, 32</t>
  </si>
  <si>
    <t>MSEL1, MSEL2, VSEL, ADRSEL</t>
  </si>
  <si>
    <t>Pin strap resistors should be terminated to AGND.</t>
  </si>
  <si>
    <t>AGND is the analog ground and is clean. Connecting it to PGND will create noise to be coupled on to the pins and should be strictly avoided.</t>
  </si>
  <si>
    <t>GOSNS/SLAVE</t>
  </si>
  <si>
    <t>The negative input of the remote sense amplifier for loop master device or should be pulled up high to indicate loop slave.</t>
  </si>
  <si>
    <t>GOSNS connected to ground at the load using a 10 to 100 ohm resistor in series. Only for a single phase design or master in a multi-phase design.</t>
  </si>
  <si>
    <t>The resistor breaks the net to help ensure it is connected remotely to the load. This resistor combined the capacitor also serves as a high frequency filter.</t>
  </si>
  <si>
    <t>SLAVE connected to BP1V5 for slave devices in a multi-phase design</t>
  </si>
  <si>
    <t>VSHARE</t>
  </si>
  <si>
    <t>Voltage sharing signal for multi-phase operation.</t>
  </si>
  <si>
    <t>Single phase design: VSHARE left floating for single phase design</t>
  </si>
  <si>
    <t xml:space="preserve">Multi-phase design: VSHARE tied to AGND with a 33pF or larger bypass capacitor.  VSHARE is a low impedance output and internally sensed at the pin.  </t>
  </si>
  <si>
    <t>This bypassing capacitor is used to prevent external noise from adding to VSHARE signal between stacked multi-phase devices.</t>
  </si>
  <si>
    <t>EN/UVLO</t>
  </si>
  <si>
    <t>Enable switching as the PMBus CONTROL pin.</t>
  </si>
  <si>
    <t>The recommended max voltage on the EN pin is only 5.5V. It cannot be connected to PVIN directly (unless PVIN max is below 5.5V)</t>
  </si>
  <si>
    <t>Multi-phase design: recommend connecting between stacked devices. If a resistor divider is use, the hysteresis current is multiplied by the number of phases tied together.</t>
  </si>
  <si>
    <t>PGD/RST_B</t>
  </si>
  <si>
    <t>Open-drain power good or reset#</t>
  </si>
  <si>
    <t>When configured as PGOOD, pull-up resistor is present</t>
  </si>
  <si>
    <t>Open-drain output</t>
  </si>
  <si>
    <t>SYNC</t>
  </si>
  <si>
    <t>For frequency synchronization</t>
  </si>
  <si>
    <t>SYNC floating if not used, if used ADRSEL confirmed for application. Must be connected between stacked devices.</t>
  </si>
  <si>
    <t>39, 40</t>
  </si>
  <si>
    <t>BCX_CLK BCX_DAT</t>
  </si>
  <si>
    <t>Clock and data for back-channel communications between stacked devices</t>
  </si>
  <si>
    <t>Power Stage</t>
  </si>
  <si>
    <t>BOOT</t>
  </si>
  <si>
    <t>Bootstrap pin for the internal flying high side driver</t>
  </si>
  <si>
    <t>BOOT tied to SW with 0.1 µF capacitor with X5R or better grade dielectric. Use an 0603 package size to minimize derating.</t>
  </si>
  <si>
    <t xml:space="preserve">Add optional series BOOT resistor of up to 8 Ω. A 0-Ω placeholder for the BOOT resistor is recommended.  </t>
  </si>
  <si>
    <t>Series BOOT resistor helps reduce voltage spikes at switch by slowing down the turn-on of the high-side FET.</t>
  </si>
  <si>
    <t>8, 9, 10, 11, 12</t>
  </si>
  <si>
    <t>SW</t>
  </si>
  <si>
    <t>Switched power output of the device.</t>
  </si>
  <si>
    <t>R-C snubber placed between the SW and PGND. Resistor must be rated for the power dissipation in it. Typical values are 1-nF, 1-Ω with the resistor in an 0805 package.</t>
  </si>
  <si>
    <t>These components are chosen to reduce voltage spikes at switch by slowing down the turn-on of the high-side FET</t>
  </si>
  <si>
    <t>21, 22, 23, 24, 25</t>
  </si>
  <si>
    <t>PVIN</t>
  </si>
  <si>
    <t>Input power to the power stage.</t>
  </si>
  <si>
    <t>At least one ( two capacitors preferred) 2.2nF – 10nF capacitor in a 0402 package from PVIN to PGND to provide low inductance bypassing for the rising edge of SW.</t>
  </si>
  <si>
    <t>High-frequency bypass capacitor can help reduce switching spikes.
The 0402 capacitors, along with the vias (discussed in the layout review checklist) for returning the PVIN current to the thermal path through as many internal layers as possible to minimize the loop inductance, will help reduce the energy stored in the parasitic inductance during the charging of the switching node, and thus the ringing of the switch node on the turn-on of the high-side FET.</t>
  </si>
  <si>
    <t>Low-impedance bypassing of these pins to PGND is critical. At a minimum recommend enough capacitance to limit the input ripple to 5% Vin. Include derating for ceramic capacitors.</t>
  </si>
  <si>
    <t>Supplies the high switching currents demanded when the high-side MOSFET switches on.</t>
  </si>
  <si>
    <t>AVIN</t>
  </si>
  <si>
    <t>Input power to the controller.</t>
  </si>
  <si>
    <t>AVIN bypassed to AGND with 1µF or larger bypass capacitor placed as close as possible to the AVIN pin, through a low impedance path, to AVIN and AGND pins. Do not bypass to PGND.</t>
  </si>
  <si>
    <t>Must return to AGND because the PGND is noisy and having the capacitor sitting between AVIN and PGND will cause noise to be injected onto the AVIN pin.</t>
  </si>
  <si>
    <t>If single supply (AVIN = PVIN), AVIN tied to PVIN with 10-Ω resistor to create a 10-µs filter.  Also needed if AVIN = VDD5.</t>
  </si>
  <si>
    <t xml:space="preserve">Resistor is used to filter switching noise to limit the noise on AVIN.  </t>
  </si>
  <si>
    <t>Lout</t>
  </si>
  <si>
    <t>Output inductor</t>
  </si>
  <si>
    <t>Inductor properly rated and selected for ripple current relative to full load current between 0.1 and 0.4. The absolute minimum ripple current recommended is 5% the devices rated current.</t>
  </si>
  <si>
    <t>Cout</t>
  </si>
  <si>
    <t>Output capacitors</t>
  </si>
  <si>
    <t>Output capacitors properly rated and selected to support output voltage ripple and load transient requirements. Include derating for ceramic capacitors.</t>
  </si>
  <si>
    <t>AGND</t>
  </si>
  <si>
    <t>Analog ground return for controller.</t>
  </si>
  <si>
    <t>AGND and PGND tied together and connected directly to the thermal pad.</t>
  </si>
  <si>
    <t>This is critical to minimize noise.</t>
  </si>
  <si>
    <t>13, 14, 15, 16, 17, 18, 19, 20</t>
  </si>
  <si>
    <t>PGND</t>
  </si>
  <si>
    <t>Power stage ground return.</t>
  </si>
  <si>
    <t>On Chip Regulator</t>
  </si>
  <si>
    <t>BP1V5</t>
  </si>
  <si>
    <t>Output of the 1.5-V internal regulator.</t>
  </si>
  <si>
    <t>A 1µF or larger bypass capacitor is required between BP1V5 and DRTN.</t>
  </si>
  <si>
    <t>This is critical to stabilize LDO.</t>
  </si>
  <si>
    <t>DRTN</t>
  </si>
  <si>
    <t>Digital bypass return for bypass capacitor for BP1V5.</t>
  </si>
  <si>
    <t xml:space="preserve">DRTN must not be connected to PGND or AGND. </t>
  </si>
  <si>
    <t>Pin is internally connected. Connecting to AGND or PGND grounds externally could create a loop for current to flow and create a voltage differential.</t>
  </si>
  <si>
    <t>VDD5</t>
  </si>
  <si>
    <t>Output of the 5-V internal regulator.</t>
  </si>
  <si>
    <t>VDD5 bypassed to PGND at the thermal pad, through a low impedance path, with 4.7µF or larger bypass capacitor.</t>
  </si>
  <si>
    <t>Provides charge for the gate driver.</t>
  </si>
  <si>
    <t>PMBus</t>
  </si>
  <si>
    <t>PMB_CLK</t>
  </si>
  <si>
    <t>PMBus CLK pin.</t>
  </si>
  <si>
    <t xml:space="preserve">Use this app note to calculate the required pullup for your design. </t>
  </si>
  <si>
    <t>PMB_DATA</t>
  </si>
  <si>
    <t>PMBus DATA pin.</t>
  </si>
  <si>
    <t>SMB_ALRT</t>
  </si>
  <si>
    <t>SMBus alert pin.</t>
  </si>
  <si>
    <t>Misc</t>
  </si>
  <si>
    <t xml:space="preserve">NC </t>
  </si>
  <si>
    <t>Not internally connected.</t>
  </si>
  <si>
    <t>Pin can be left floating or connected to PGND at the thermal pad.</t>
  </si>
  <si>
    <t>Placement or Routing?</t>
  </si>
  <si>
    <t>Remarks</t>
  </si>
  <si>
    <t>29, 30, 31, 32, 33, 34</t>
  </si>
  <si>
    <t>MSEL2, VSEL, ADRSEL, MSEL1, VOSNS, GOSNS</t>
  </si>
  <si>
    <t>Placement</t>
  </si>
  <si>
    <t>Keep signal components local to the device, and place them as close as possible to the pins to which they are connected. These components include the VOSNS and GOSNS series resistors and differential filter capacitor as well as MSEL1, MSEL2, VSEL, and ADRSEL resistors. Those components must be terminated to AGND with a minimum return loop or bypassed to the copper area of a separate low-impedance analog ground (AGND) that is isolated from fast switching voltages and current paths and has single connection to PGND on the thermal pad through the AGND pin.</t>
  </si>
  <si>
    <t>33, 34</t>
  </si>
  <si>
    <t>VOSNS, GOSNS</t>
  </si>
  <si>
    <t>Routing</t>
  </si>
  <si>
    <t>Route the VOSNS and GOSNS lines from the output capacitor bank at the load back to the device pins as a tightly coupled differential pair.  These traces must be kept away from switching or noisy areas which can add differential-mode noise.</t>
  </si>
  <si>
    <t>35, 38, 39, 40</t>
  </si>
  <si>
    <t>VSHARE, SYNC, BCX_CLK, BCX_DATA</t>
  </si>
  <si>
    <t>Use caution when routing of the SYNC, VSHARE, BCX_CLK and BCX_DATA traces for stackable configurations.  The SYNC trace carries a rail-to-rail signal and should be routed away from sensitive analog signals, including the VSHARE, FB signals. The VSHARE traces should also be kept away from fast switching voltages or currents formed by the PVIN, AVIN, SW, BOOT, VDD5 pins.</t>
  </si>
  <si>
    <t>7, 8, 9, 10, 11, 12</t>
  </si>
  <si>
    <t>BOOT, SW</t>
  </si>
  <si>
    <t>Route sensitive traces away from the SW and BOOT pins as these nets contain fast switching voltages and lend easily to capacitive coupling</t>
  </si>
  <si>
    <t>Minimize the SW copper area for best noise performance. Route sensitive traces away from the SW and BOOT pins as these nets contain fast switching voltages and lend easily to capacitive coupling.</t>
  </si>
  <si>
    <t>Snubber component placement is critical for effective ringing reduction.  These components should be on the same layer as the TPS546D24A devices and be kept as close as possible to the SW and PGND copper areas.</t>
  </si>
  <si>
    <t>SW, Cout</t>
  </si>
  <si>
    <t>The output capacitor is the second one which should be considered. Below shows an example of building a “pyramid” arrangement.
Start with some of the ceramic capacitors close to the inductor;
Then build to the bulk capacitors;
Finally, decreasing ceramic capacitors down to the smallest, lowest values close to the load.</t>
  </si>
  <si>
    <t>21, 22, 23, 24, 25, 26</t>
  </si>
  <si>
    <t>PVIN, AVIN</t>
  </si>
  <si>
    <t>The AVIN bypass capacitor should be placed close to the AVIN pin and provide a low-impedance path to PGND at the thermal pad. If AVIN is powered from PVIN for single supply operation, AVIN and PVIN should be separated with a 10-μs R-C filter to reduce PVIN switching noise on AVIN.</t>
  </si>
  <si>
    <t>7, 8, 9, 10, 11, 12, 21, 22, 23, 24, 25, 26, 28</t>
  </si>
  <si>
    <t>BOOT, SW, PVIN, AVIN, VDD5</t>
  </si>
  <si>
    <t>The PGND pin (pin 26) must be directly connected to the thermal pad of the device on the PCB, with a low noise, low-impedance path.</t>
  </si>
  <si>
    <t>13, 14, 15, 16, 17, 18, 19, 20, 37</t>
  </si>
  <si>
    <t>PGND, AGND</t>
  </si>
  <si>
    <t>AGND and PGND tied together and connected directly to the thermal pad</t>
  </si>
  <si>
    <t>4, 5</t>
  </si>
  <si>
    <t>BP1V5, DRTN</t>
  </si>
  <si>
    <t xml:space="preserve">The BP1V5 bypass capacitor should be placed close to the BP1V5 pin and provide a low-impedance path to DRTN. </t>
  </si>
  <si>
    <t>DRTN should not be connected to any other pin or node. DRTN is internally connected to AGND and by external connection to System Ground. Connecting DRTN to PGND or AGND could introduce a ground loop and errant operation.</t>
  </si>
  <si>
    <t>Output of the 5-V internal regulator</t>
  </si>
  <si>
    <t>The VDD5 bypass capacitor carries a large switching current for the gate driver. Bypassing the VDD5 pin to PGND at the thermal pad with a low-impedance path is very critical to the stable operation of the TPS546D24 devices. Place the VDD5 high-frequency bypass capacitors as close as possible to the device pins, with a minimum return loop back to the Thermal Pad.</t>
  </si>
  <si>
    <t>2, 3, 6</t>
  </si>
  <si>
    <t>PMB_DATA, PMB_CLK, SMB_ALRT</t>
  </si>
  <si>
    <t>Keep the pullup resistors close to the pin and rout these signals away from noisy areas and other noise sensitive traces.</t>
  </si>
  <si>
    <t>Vias</t>
  </si>
  <si>
    <t>There is not a specific rule for via’s size. Typically, small size is recommended as it allows vias to be placed together while maintaining connectivity to internal layers. However, it will also increase the cost since drills used for smaller via tend to break more.
The general rule is that designers can pick smallest via size with minimum plated internal diameter and annular ring diameter which do not increase PCB cost. 
A typical example is:
Drilled Hole: 13 mils
Plated Hole: 10 mils (1oz plating reduces a hole size about 3 mils)
Annular Ring: 20 mils</t>
  </si>
  <si>
    <t>Vias help reduce current loop and help thermal dissipation by providing additional copper area for heat to dissipate. Also vias help to reduce the parasitic resistance and inductance caused by long loops through which current flows.</t>
  </si>
  <si>
    <t>Via-to-via spacing</t>
  </si>
  <si>
    <t xml:space="preserve">In order to reduce parasitic parameters’ effect brought by inappropriate vias placement, it is best to space vias out wide enough to allow a minimum width line to round between them. The specific rule is shown below.
• Check minimum trace width and minimum trace to trace spacing;
• Check via’s annular ring;
• Via’s minimum center to center spacing is 1×annular ring+2×minimum trace to trace spacing+1×minimum trace width;
• Drilled Hole: 13 mils
• Plated Hole: 10 mils (1oz plating reduces a hole size about 3 mils)
• Annular Ring: 20 mils
• Minimum spacing between vias and traces: 8 mils
• Minimum line spacing: 8 mils
• Minimum Center to Center Via spacing: 2x 18mils/2 + 2x 7 mils + 7 mils = 18 + 3x 7 = 18 + 21 = 39 mils (1mm)
Its worth pointing out that in the ground under the thermal pad we generally don’t want other signals flowing and we want to maximize thermal and electrical conduction, so we typically space vias closer within the thermal pad.
</t>
  </si>
  <si>
    <t>The distance of a via to its proximate via is critical. When vias are tightly spaced, planes and pours on other layers cannot route between the vias. In this case, current cannot flow in its most direct path with the lowest inductance and resistance. In other words, it will find some ways else which have larger distance to finish the loop. This leads to undesirable parasitic parameters.</t>
  </si>
  <si>
    <t>Via placement</t>
  </si>
  <si>
    <t>Via should be placed near output capacitors to provide the shortest possible loop to minimize parasitic resistance and inductance. It is recommended to position via near terminals of capacitors. Regarding to large package capacitors, for example 0805, 1206 and 1210 packages, vias can be placed under the capacitors. This will further reduce the current loop.</t>
  </si>
  <si>
    <t>Via quantity</t>
  </si>
  <si>
    <t>Depending on via’s size and minimum center-to-center spacing, 2 to 4 vias per capacitor terminal are effective to provide direct connection to internal and bottom layers. It should be noted those vias must be paralleled to lead, as which has been shown below.</t>
  </si>
  <si>
    <t>Validation Options</t>
  </si>
  <si>
    <t>Complete</t>
  </si>
  <si>
    <t>Not Applicable</t>
  </si>
  <si>
    <t>Internal Reference Voltage (VOUT x VOUT_SCALE_LOOP - Warning or Caution - See Comment)</t>
  </si>
  <si>
    <t>User Entered Value</t>
  </si>
  <si>
    <t>Fixed IC Parameter</t>
  </si>
  <si>
    <t>Calculated Parameter</t>
  </si>
  <si>
    <t>Design Calculations</t>
  </si>
  <si>
    <t>Input</t>
  </si>
  <si>
    <t>Recommended</t>
  </si>
  <si>
    <t>Selected Value</t>
  </si>
  <si>
    <t>Calculated with Selected Value</t>
  </si>
  <si>
    <t>Description</t>
  </si>
  <si>
    <r>
      <rPr>
        <b/>
        <sz val="12"/>
        <color rgb="FF9C0006"/>
        <rFont val="Arial"/>
        <family val="2"/>
      </rPr>
      <t>IMPORTANT NOTE:</t>
    </r>
    <r>
      <rPr>
        <sz val="12"/>
        <color rgb="FF9C0006"/>
        <rFont val="Arial"/>
        <family val="2"/>
      </rPr>
      <t xml:space="preserve"> The COMPENSATION_CONFIG settings are limited when using pin strap. The design will be stable but may not be optimized.</t>
    </r>
  </si>
  <si>
    <t>Pinstrap Setting</t>
  </si>
  <si>
    <t>R_Divider</t>
  </si>
  <si>
    <t>R_Bot</t>
  </si>
  <si>
    <t>EEPROM Value</t>
  </si>
  <si>
    <t>kΩ</t>
  </si>
  <si>
    <t>MSEL1 Comp Config</t>
  </si>
  <si>
    <t>ILOOP gain mb = EEPROM; VLOOP gain mb = EEPROM, FSW = EEPROM</t>
  </si>
  <si>
    <t>ILOOP gain mb = EEPROM, VLOOP gain mb = EEPROM</t>
  </si>
  <si>
    <t>ILOOP gain mb = 2, VLOOP gain mb = 0.5</t>
  </si>
  <si>
    <t>ILOOP gain mb = 2, VLOOP gain mb = 1</t>
  </si>
  <si>
    <t>ILOOP gain mb = 2, VLOOP gain mb = 2</t>
  </si>
  <si>
    <t>ILOOP gain mb = 2, VLOOP gain mb = 4</t>
  </si>
  <si>
    <t>ILOOP gain mb = 2, VLOOP gain mb = 8</t>
  </si>
  <si>
    <t>ILOOP gain mb = 3, VLOOP gain mb = 0.5</t>
  </si>
  <si>
    <t>ILOOP gain mb = 3, VLOOP gain mb = 1</t>
  </si>
  <si>
    <t>ILOOP gain mb = 3, VLOOP gain mb = 2</t>
  </si>
  <si>
    <t>ILOOP gain mb = 3, VLOOP gain mb = 4</t>
  </si>
  <si>
    <t>ILOOP gain mb = 3, VLOOP gain mb = 8</t>
  </si>
  <si>
    <t>ILOOP gain mb = 4, VLOOP gain mb = 0.5</t>
  </si>
  <si>
    <t>ILOOP gain mb = 4, VLOOP gain mb = 1</t>
  </si>
  <si>
    <t>ILOOP gain mb = 4, VLOOP gain mb = 2</t>
  </si>
  <si>
    <t>ILOOP gain mb = 4, VLOOP gain mb = 4</t>
  </si>
  <si>
    <t>ILOOP gain mb = 4, VLOOP gain mb = 8</t>
  </si>
  <si>
    <t>ILOOP gain mb = 5, VLOOP gain mb = 0.5</t>
  </si>
  <si>
    <t>ILOOP gain mb = 5, VLOOP gain mb = 1</t>
  </si>
  <si>
    <t>ILOOP gain mb = 5, VLOOP gain mb = 2</t>
  </si>
  <si>
    <t>ILOOP gain mb = 5, VLOOP gain mb = 4</t>
  </si>
  <si>
    <t>ILOOP gain mb = 5, VLOOP gain mb = 8</t>
  </si>
  <si>
    <t>ILOOP gain mb = 6, VLOOP gain mb = 0.5</t>
  </si>
  <si>
    <t>ILOOP gain mb = 6, VLOOP gain mb = 1</t>
  </si>
  <si>
    <t>ILOOP gain mb = 6, VLOOP gain mb = 2</t>
  </si>
  <si>
    <t>ILOOP gain mb = 6, VLOOP gain mb = 4</t>
  </si>
  <si>
    <t>ILOOP gain mb = 6, VLOOP gain mb = 8</t>
  </si>
  <si>
    <t>ILOOP gain mb = 7, VLOOP gain mb = 0.5</t>
  </si>
  <si>
    <t>ILOOP gain mb = 7, VLOOP gain mb = 1</t>
  </si>
  <si>
    <t>ILOOP gain mb = 7, VLOOP gain mb = 2</t>
  </si>
  <si>
    <t>ILOOP gain mb = 7, VLOOP gain mb = 4</t>
  </si>
  <si>
    <t>ILOOP gain mb = 7, VLOOP gain mb = 8</t>
  </si>
  <si>
    <t>ILOOP gain mb = 10, VLOOP gain mb = 2</t>
  </si>
  <si>
    <t>MSEL1 Freq Switch</t>
  </si>
  <si>
    <t>MSEL2 OC FAULT/OC_WARN</t>
  </si>
  <si>
    <t>OCF = 52, OCW = 40</t>
  </si>
  <si>
    <t>OCF = 39, OCW = 30</t>
  </si>
  <si>
    <t>OCF = 26, OCW = 20</t>
  </si>
  <si>
    <t>OCF = 14, OCW = 10</t>
  </si>
  <si>
    <t>MSEL2 TON_RISE</t>
  </si>
  <si>
    <t>Number of Slaves</t>
  </si>
  <si>
    <t>None, stand alone</t>
  </si>
  <si>
    <t>1 Slave, 2 Phases</t>
  </si>
  <si>
    <t>2 Slaves, 3 Phases</t>
  </si>
  <si>
    <t>3 Slaves, 4 Phases</t>
  </si>
  <si>
    <t>VSEL V Range</t>
  </si>
  <si>
    <t>VSEL Vout Command</t>
  </si>
  <si>
    <t>VSEL Vout scale loop</t>
  </si>
  <si>
    <t>ADDRSEL PMB ADDR</t>
  </si>
  <si>
    <t>ADDRSEL Phase shift/sync/IL</t>
  </si>
  <si>
    <t>10h / 16b</t>
  </si>
  <si>
    <t>11h / 17b</t>
  </si>
  <si>
    <t>12h / 18b</t>
  </si>
  <si>
    <t>13h / 19b</t>
  </si>
  <si>
    <t>14h / 20b</t>
  </si>
  <si>
    <t>15h / 21b</t>
  </si>
  <si>
    <t>16h / 22b</t>
  </si>
  <si>
    <t>17h / 23b</t>
  </si>
  <si>
    <t>18h / 24b</t>
  </si>
  <si>
    <t>19h / 25b</t>
  </si>
  <si>
    <t>1Ah / 26b</t>
  </si>
  <si>
    <t>1Bh / 27b</t>
  </si>
  <si>
    <t>1Ch / 28b</t>
  </si>
  <si>
    <t>1Dh / 29b</t>
  </si>
  <si>
    <t>1Eh / 30b</t>
  </si>
  <si>
    <t>1Fh / 31b</t>
  </si>
  <si>
    <t>EEPROMP (24h / 36d)</t>
  </si>
  <si>
    <t>0°, Auto, 0x0020</t>
  </si>
  <si>
    <t>0°, In 0x0040</t>
  </si>
  <si>
    <t>90°, In 0x0041</t>
  </si>
  <si>
    <t>120°, In 0x0031</t>
  </si>
  <si>
    <t>180°, In 0x0042</t>
  </si>
  <si>
    <t>270°, In 0x0043</t>
  </si>
  <si>
    <t>240°, In 0x0032</t>
  </si>
  <si>
    <t>0°, Out, 0x0020</t>
  </si>
  <si>
    <t>180°, Out, 0x0042</t>
  </si>
  <si>
    <t>0.50 to 0.55</t>
  </si>
  <si>
    <t>0.60 to 0.74</t>
  </si>
  <si>
    <t>0.75 to 0.89</t>
  </si>
  <si>
    <t>0.90 to 1.04</t>
  </si>
  <si>
    <t>1.05 to 1.19</t>
  </si>
  <si>
    <t>1.20 to 1.49</t>
  </si>
  <si>
    <t>1.50 to 1.79</t>
  </si>
  <si>
    <t>1.80 to 2.09</t>
  </si>
  <si>
    <t>2.10 to 2.39</t>
  </si>
  <si>
    <t>ILOOP mb = 3, VLOOP mb = 4</t>
  </si>
  <si>
    <t>550.000 kHz</t>
  </si>
  <si>
    <t>52 / 40 A</t>
  </si>
  <si>
    <t>3 ms</t>
  </si>
  <si>
    <t>1 slave</t>
  </si>
  <si>
    <t>0.5 to 1.5 V</t>
  </si>
  <si>
    <t>0.798828125 V</t>
  </si>
  <si>
    <t>24h / 36d</t>
  </si>
  <si>
    <t>0°, Auto Detect SYNC, 0x0020</t>
  </si>
  <si>
    <t>2.40 to 2.99</t>
  </si>
  <si>
    <t>3.00 to 3.59</t>
  </si>
  <si>
    <t>3.60 to 4.19</t>
  </si>
  <si>
    <t>4.20 to 4.76</t>
  </si>
  <si>
    <t>4.80 to 5.39</t>
  </si>
  <si>
    <t>5.40 to 6.00</t>
  </si>
  <si>
    <t>Rd</t>
  </si>
  <si>
    <t>Rb</t>
  </si>
  <si>
    <t xml:space="preserve">Top Resistor: </t>
  </si>
  <si>
    <t xml:space="preserve">
Bottom Resistor: </t>
  </si>
  <si>
    <t>Ω</t>
  </si>
  <si>
    <t xml:space="preserve">Minimum: </t>
  </si>
  <si>
    <t xml:space="preserve">
Maximum: </t>
  </si>
  <si>
    <t>Choose the Output Inductor (Lout)</t>
  </si>
  <si>
    <t>The inductance is selected based on a p-p ripple current target. Smaller L reduces solution size while larger L reduces AC loss.</t>
  </si>
  <si>
    <t>Choose the Output Capacitor (Cout)</t>
  </si>
  <si>
    <t>The output capacitance is deteremind based on the output ripple, transient and stability requirements. These calculations do not support mixed type output capacitors.</t>
  </si>
  <si>
    <t>Choose the Input Capacitor (Cin)</t>
  </si>
  <si>
    <t>The input capacitance is deteremind based on the input ripple requirements. Additional bulk input capacitance may be needed for transients. 0.1µF high frequency bypass capacitors are also required.</t>
  </si>
  <si>
    <t>Current Loop and Voltage Loop Calculations</t>
  </si>
  <si>
    <t>These pins must be connected between stacked devices. If standalone, short to PGND per Table 5 in the datasheet.</t>
  </si>
  <si>
    <t>Inductor Value after derating</t>
  </si>
  <si>
    <t>Phase Position &amp; Total Number of devices in the stack (master+slaves)</t>
  </si>
  <si>
    <t>Master Resistor Selection</t>
  </si>
  <si>
    <t>Slave 1 Resistor Selection</t>
  </si>
  <si>
    <t>Slave 3 Resistor Selection</t>
  </si>
  <si>
    <t>Slave 2 Resistor Selection</t>
  </si>
  <si>
    <t>Recommended Connection</t>
  </si>
  <si>
    <t>Rbot (Ω)</t>
  </si>
  <si>
    <t>Rtop (Ω)</t>
  </si>
  <si>
    <t>180°, 2</t>
  </si>
  <si>
    <t>120°, 3</t>
  </si>
  <si>
    <t>90°, 4</t>
  </si>
  <si>
    <t>240°, 3</t>
  </si>
  <si>
    <t>180°, 4</t>
  </si>
  <si>
    <t>270°, 4</t>
  </si>
  <si>
    <t>L(target)</t>
  </si>
  <si>
    <t>Recommended target inductor value (Inductor ripple 30% of full load)</t>
  </si>
  <si>
    <t>Selected input capacitance</t>
  </si>
  <si>
    <t>Calculated input voltage ripple</t>
  </si>
  <si>
    <t>Pin Configuration when Shorted</t>
  </si>
  <si>
    <t>Pin Configuration when Floating</t>
  </si>
  <si>
    <t>Code to achieve Selected Value</t>
  </si>
  <si>
    <t>CATFISH  Loop model</t>
  </si>
  <si>
    <t>Iout_max</t>
  </si>
  <si>
    <t>40 for d24a ,20 for b24a, 10 for a24a</t>
  </si>
  <si>
    <t>N_ph</t>
  </si>
  <si>
    <t>GM_IC</t>
  </si>
  <si>
    <t>Rv_IC</t>
  </si>
  <si>
    <t>Cp_IC</t>
  </si>
  <si>
    <t>Rint_IC</t>
  </si>
  <si>
    <t>Cint_IC</t>
  </si>
  <si>
    <t>AMID_IC</t>
  </si>
  <si>
    <t xml:space="preserve"> Current Compensator mid-band gain</t>
  </si>
  <si>
    <t>(GM_IC)*(Rv_IC)</t>
  </si>
  <si>
    <t>wz1_IC</t>
  </si>
  <si>
    <t>Current compensator zero frequency</t>
  </si>
  <si>
    <t>1/(AMID_IC*(Rint_IC)*(Cint_IC))</t>
  </si>
  <si>
    <t>wp1_IC</t>
  </si>
  <si>
    <t>Current Compensator pole frequency</t>
  </si>
  <si>
    <t>1/((Rv_IC)*(Cp_IC))</t>
  </si>
  <si>
    <t>Rload</t>
  </si>
  <si>
    <t>C_cer</t>
  </si>
  <si>
    <t>Single ceramic Cout capacitance</t>
  </si>
  <si>
    <t>ESR_cer</t>
  </si>
  <si>
    <t>Single ceramic Cout ESR</t>
  </si>
  <si>
    <t>N_cer</t>
  </si>
  <si>
    <t>Number of ceramic capacitor</t>
  </si>
  <si>
    <t>C_ele</t>
  </si>
  <si>
    <t>Single electroletic Cout capacitance</t>
  </si>
  <si>
    <t>ESR_ele</t>
  </si>
  <si>
    <t>Single electroletic Cout  ESR</t>
  </si>
  <si>
    <t>N_ele</t>
  </si>
  <si>
    <t xml:space="preserve">Number of Cout electroletic capacitor </t>
  </si>
  <si>
    <t>L</t>
  </si>
  <si>
    <t>MOD</t>
  </si>
  <si>
    <t>MOD=5.5/Vin,</t>
  </si>
  <si>
    <t>K</t>
  </si>
  <si>
    <t>(K = 1 for 40A, 2 for 20A and 10A)</t>
  </si>
  <si>
    <t>RCSA</t>
  </si>
  <si>
    <t xml:space="preserve">RCSR  </t>
  </si>
  <si>
    <t>GM_VC</t>
  </si>
  <si>
    <t>for converting into rad/s</t>
  </si>
  <si>
    <t>Rv_VC</t>
  </si>
  <si>
    <t>Cp_VC</t>
  </si>
  <si>
    <t>Rint_VC</t>
  </si>
  <si>
    <t>Rint_VC=4e+06;</t>
  </si>
  <si>
    <t>Cint_VC</t>
  </si>
  <si>
    <t>Cint_VC=18.75e-12;</t>
  </si>
  <si>
    <t>AMID_VC</t>
  </si>
  <si>
    <t xml:space="preserve"> Voltage Compensator mid-band gain</t>
  </si>
  <si>
    <t>AMID_VC=GM_VC*Rv_VC</t>
  </si>
  <si>
    <t>wz1_VC</t>
  </si>
  <si>
    <t>Voltage compensator zero frequency</t>
  </si>
  <si>
    <t>wz1_VC=1/(AMID_VC*Rint_VC*Cint_VC)</t>
  </si>
  <si>
    <t>wp1_VC</t>
  </si>
  <si>
    <t xml:space="preserve"> Voltage Compensator pole frequency</t>
  </si>
  <si>
    <t>wp1_VC=1/(Rv_VC*Cp_VC)</t>
  </si>
  <si>
    <t>RSA</t>
  </si>
  <si>
    <t xml:space="preserve">  Overall current loop loop gain</t>
  </si>
  <si>
    <t>Overall loop</t>
  </si>
  <si>
    <t>VFBAMP</t>
  </si>
  <si>
    <t>Vshare to inductor current transfer function</t>
  </si>
  <si>
    <t>IFBAMP</t>
  </si>
  <si>
    <t>FF_IFBAMP</t>
  </si>
  <si>
    <t>Gid</t>
  </si>
  <si>
    <t>TCL</t>
  </si>
  <si>
    <t>Zout</t>
  </si>
  <si>
    <t>Zout_cer</t>
  </si>
  <si>
    <t>Zout_ele</t>
  </si>
  <si>
    <t>Frequency Range(in rad/s)</t>
  </si>
  <si>
    <t>Frequency Range</t>
  </si>
  <si>
    <t>T_VL=VFBAMP*H_vsh2i_FF*N_ph*Zout*RSA</t>
  </si>
  <si>
    <t>AMID_VC*wz1_VC*(s/wz1_VC+1)/(s^2/wp1_VC+s)</t>
  </si>
  <si>
    <t>H_vsh2i_FF=((IFBAMP+FF_IFBAMP)*MOD*Gid)/(1+T_CL);</t>
  </si>
  <si>
    <t>AMID_IC*wz1_IC*(s/wz1_IC+1)/(s^2/w_p1_IC+s)</t>
  </si>
  <si>
    <t>1/(s*Rv_IC*Cp_IC+1);</t>
  </si>
  <si>
    <t>Gid=Vin/(L*s+Zout);</t>
  </si>
  <si>
    <t>IFBAMP*MOD*Gid*RCSA</t>
  </si>
  <si>
    <t xml:space="preserve">  </t>
  </si>
  <si>
    <t>Zout=1/((1/Zout_cer)+1/(Zout_ele)+1/R);</t>
  </si>
  <si>
    <t>(ESR_cer/N_cer)+1/(C_cer*N_cer*s)</t>
  </si>
  <si>
    <t>(ESR_ele/N_ele)+1/(C_ele*N_ele*s)</t>
  </si>
  <si>
    <t>Total_gain</t>
  </si>
  <si>
    <t>Total_phase*</t>
  </si>
  <si>
    <t>Cout Capacitor</t>
  </si>
  <si>
    <t>Phase Margin</t>
  </si>
  <si>
    <t>Frequency (kHz)</t>
  </si>
  <si>
    <t>Bandwidth (kHz)</t>
  </si>
  <si>
    <t>Total Phase Margin</t>
  </si>
  <si>
    <t>Gain Lookup</t>
  </si>
  <si>
    <t>Phase Lookup</t>
  </si>
  <si>
    <t>Gain Margin (dB)</t>
  </si>
  <si>
    <t>Loop Bandwidth</t>
  </si>
  <si>
    <t>Loop Phase Margin</t>
  </si>
  <si>
    <t>Loop Gain Margin</t>
  </si>
  <si>
    <t>dB</t>
  </si>
  <si>
    <t>degrees</t>
  </si>
  <si>
    <t>Loop Performance Based on Custom Programmed Compensation</t>
  </si>
  <si>
    <t>Estimated Voltage Loop Bandwidth (See 142 C for detailed Loop response bandwidth)</t>
  </si>
  <si>
    <t>Low Frequency Ripple</t>
  </si>
  <si>
    <t>Total Output Ripple</t>
  </si>
  <si>
    <t>Estimated Low Frequency Ripple</t>
  </si>
  <si>
    <t>Estimated Total Ripple - Including Switching Frequency and Low Frequency</t>
  </si>
  <si>
    <t>MSEL1 top and bottom resistors chosen correctly to set fsw and compensation. Recommend placeholders for a divider.</t>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</si>
</sst>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76" formatCode="0.000"/>
    <numFmt numFmtId="177" formatCode="0.0"/>
    <numFmt numFmtId="178" formatCode="_(* #,##0_);_(* \(#,##0\);_(* &quot;-&quot;??_);_(@_)"/>
    <numFmt numFmtId="179" formatCode="0.0000"/>
    <numFmt numFmtId="180" formatCode="0.0000000000E+00"/>
  </numFmts>
  <fonts count="29" x14ac:knownFonts="1">
    <font>
      <sz val="11"/>
      <color theme="1"/>
      <name val="新細明體"/>
      <family val="2"/>
      <scheme val="minor"/>
    </font>
    <font>
      <sz val="11"/>
      <color theme="0"/>
      <name val="新細明體"/>
      <family val="2"/>
      <scheme val="minor"/>
    </font>
    <font>
      <sz val="9"/>
      <color indexed="81"/>
      <name val="Tahoma"/>
      <family val="2"/>
    </font>
    <font>
      <sz val="11"/>
      <color theme="1"/>
      <name val="新細明體"/>
      <family val="2"/>
      <scheme val="minor"/>
    </font>
    <font>
      <sz val="11"/>
      <name val="新細明體"/>
      <family val="2"/>
      <scheme val="minor"/>
    </font>
    <font>
      <sz val="11"/>
      <color rgb="FF9C0006"/>
      <name val="新細明體"/>
      <family val="2"/>
      <scheme val="minor"/>
    </font>
    <font>
      <b/>
      <sz val="11"/>
      <color theme="1"/>
      <name val="新細明體"/>
      <family val="2"/>
      <scheme val="minor"/>
    </font>
    <font>
      <u/>
      <sz val="11"/>
      <color theme="10"/>
      <name val="新細明體"/>
      <family val="2"/>
      <scheme val="minor"/>
    </font>
    <font>
      <sz val="10"/>
      <name val="Arial"/>
      <family val="2"/>
    </font>
    <font>
      <sz val="10"/>
      <color theme="1"/>
      <name val="新細明體"/>
      <family val="2"/>
      <scheme val="minor"/>
    </font>
    <font>
      <sz val="12"/>
      <color theme="1"/>
      <name val="Arial"/>
      <family val="2"/>
    </font>
    <font>
      <sz val="12"/>
      <color rgb="FFCC9900"/>
      <name val="Arial"/>
      <family val="2"/>
    </font>
    <font>
      <sz val="12"/>
      <color rgb="FFFF0000"/>
      <name val="Arial"/>
      <family val="2"/>
    </font>
    <font>
      <sz val="11"/>
      <color theme="1"/>
      <name val="Arial"/>
      <family val="2"/>
    </font>
    <font>
      <sz val="11"/>
      <color theme="0"/>
      <name val="Arial"/>
      <family val="2"/>
    </font>
    <font>
      <sz val="11"/>
      <name val="Arial"/>
      <family val="2"/>
    </font>
    <font>
      <sz val="12"/>
      <color rgb="FF9C0006"/>
      <name val="Arial"/>
      <family val="2"/>
    </font>
    <font>
      <b/>
      <sz val="12"/>
      <color rgb="FF9C0006"/>
      <name val="Arial"/>
      <family val="2"/>
    </font>
    <font>
      <b/>
      <sz val="11"/>
      <color rgb="FFFF0000"/>
      <name val="Arial"/>
      <family val="2"/>
    </font>
    <font>
      <b/>
      <sz val="12"/>
      <color rgb="FFFF0000"/>
      <name val="Arial"/>
      <family val="2"/>
    </font>
    <font>
      <sz val="10"/>
      <color theme="1"/>
      <name val="Arial"/>
      <family val="2"/>
    </font>
    <font>
      <b/>
      <sz val="12"/>
      <color theme="0"/>
      <name val="Arial"/>
      <family val="2"/>
    </font>
    <font>
      <b/>
      <sz val="11"/>
      <color theme="0"/>
      <name val="Arial"/>
      <family val="2"/>
    </font>
    <font>
      <sz val="10"/>
      <color indexed="12"/>
      <name val="Arial"/>
      <family val="2"/>
    </font>
    <font>
      <b/>
      <u/>
      <sz val="18"/>
      <color rgb="FFFF0000"/>
      <name val="Arial"/>
      <family val="2"/>
    </font>
    <font>
      <b/>
      <sz val="10"/>
      <name val="Arial"/>
      <family val="2"/>
    </font>
    <font>
      <sz val="10"/>
      <color rgb="FF000000"/>
      <name val="Courier New"/>
      <family val="3"/>
    </font>
    <font>
      <b/>
      <sz val="11"/>
      <color rgb="FF1F497D"/>
      <name val="新細明體"/>
      <family val="2"/>
      <scheme val="minor"/>
    </font>
    <font>
      <sz val="9"/>
      <name val="新細明體"/>
      <family val="3"/>
      <charset val="136"/>
      <scheme val="minor"/>
    </font>
  </fonts>
  <fills count="20">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F8F573"/>
        <bgColor indexed="64"/>
      </patternFill>
    </fill>
    <fill>
      <patternFill patternType="solid">
        <fgColor rgb="FFFFCC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C7CE"/>
      </patternFill>
    </fill>
    <fill>
      <patternFill patternType="solid">
        <fgColor theme="0"/>
        <bgColor indexed="64"/>
      </patternFill>
    </fill>
    <fill>
      <patternFill patternType="solid">
        <fgColor rgb="FFFF0000"/>
        <bgColor indexed="64"/>
      </patternFill>
    </fill>
    <fill>
      <patternFill patternType="solid">
        <fgColor theme="1" tint="0.249977111117893"/>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25">
    <xf numFmtId="0" fontId="0" fillId="0" borderId="0"/>
    <xf numFmtId="43" fontId="3" fillId="0" borderId="0" applyFont="0" applyFill="0" applyBorder="0" applyAlignment="0" applyProtection="0"/>
    <xf numFmtId="0" fontId="5" fillId="16" borderId="0" applyNumberFormat="0" applyBorder="0" applyAlignment="0" applyProtection="0"/>
    <xf numFmtId="0" fontId="7" fillId="0" borderId="0" applyNumberForma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cellStyleXfs>
  <cellXfs count="424">
    <xf numFmtId="0" fontId="0" fillId="0" borderId="0" xfId="0"/>
    <xf numFmtId="0" fontId="0" fillId="0" borderId="1" xfId="0" applyBorder="1" applyAlignment="1">
      <alignment horizontal="center"/>
    </xf>
    <xf numFmtId="2" fontId="0" fillId="0" borderId="0" xfId="0" applyNumberFormat="1"/>
    <xf numFmtId="0" fontId="0" fillId="0" borderId="1" xfId="0" applyBorder="1"/>
    <xf numFmtId="0" fontId="0" fillId="0" borderId="1" xfId="0" applyBorder="1" applyAlignment="1">
      <alignment horizontal="center" vertical="center"/>
    </xf>
    <xf numFmtId="0" fontId="0" fillId="5" borderId="1" xfId="0" applyFill="1" applyBorder="1" applyProtection="1">
      <protection locked="0"/>
    </xf>
    <xf numFmtId="0" fontId="0" fillId="5" borderId="1" xfId="0" applyFill="1" applyBorder="1" applyAlignment="1">
      <alignment horizontal="center"/>
    </xf>
    <xf numFmtId="49" fontId="0" fillId="0" borderId="0" xfId="0" applyNumberFormat="1"/>
    <xf numFmtId="176" fontId="0" fillId="0" borderId="0" xfId="0" applyNumberFormat="1"/>
    <xf numFmtId="0" fontId="1" fillId="0" borderId="0" xfId="0" applyFont="1"/>
    <xf numFmtId="0" fontId="0" fillId="0" borderId="0" xfId="0" applyAlignment="1" applyProtection="1">
      <alignment wrapText="1"/>
      <protection locked="0"/>
    </xf>
    <xf numFmtId="0" fontId="0" fillId="0" borderId="0" xfId="0" applyProtection="1">
      <protection locked="0"/>
    </xf>
    <xf numFmtId="0" fontId="0" fillId="0" borderId="0" xfId="0" applyAlignment="1">
      <alignment wrapText="1"/>
    </xf>
    <xf numFmtId="0" fontId="0" fillId="0" borderId="1" xfId="0" applyBorder="1" applyAlignment="1">
      <alignment horizontal="left" vertical="top"/>
    </xf>
    <xf numFmtId="0" fontId="0" fillId="0" borderId="1" xfId="0" applyBorder="1" applyAlignment="1">
      <alignment vertical="top" wrapText="1"/>
    </xf>
    <xf numFmtId="0" fontId="0" fillId="0" borderId="1" xfId="0" applyBorder="1" applyAlignment="1">
      <alignment horizontal="left" vertical="top" wrapText="1"/>
    </xf>
    <xf numFmtId="0" fontId="0" fillId="0" borderId="1" xfId="0" applyBorder="1" applyAlignment="1" applyProtection="1">
      <alignment horizontal="center" vertical="center" wrapText="1"/>
      <protection locked="0"/>
    </xf>
    <xf numFmtId="0" fontId="0" fillId="0" borderId="14" xfId="0" applyBorder="1" applyAlignment="1">
      <alignment horizontal="left" vertical="top"/>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center" vertical="center" wrapText="1"/>
    </xf>
    <xf numFmtId="0" fontId="0" fillId="0" borderId="0" xfId="0" applyAlignment="1">
      <alignment horizontal="center" vertical="center"/>
    </xf>
    <xf numFmtId="0" fontId="7" fillId="0" borderId="0" xfId="3" quotePrefix="1" applyFill="1" applyBorder="1" applyAlignment="1" applyProtection="1">
      <alignment wrapText="1"/>
      <protection locked="0"/>
    </xf>
    <xf numFmtId="0" fontId="0" fillId="0" borderId="0" xfId="0" applyAlignment="1">
      <alignment vertical="top" wrapText="1"/>
    </xf>
    <xf numFmtId="0" fontId="7" fillId="0" borderId="0" xfId="3" applyFill="1" applyBorder="1" applyProtection="1"/>
    <xf numFmtId="0" fontId="4" fillId="0" borderId="0" xfId="0" applyFont="1" applyAlignment="1">
      <alignment horizontal="center" vertical="center" wrapText="1"/>
    </xf>
    <xf numFmtId="0" fontId="0" fillId="0" borderId="36" xfId="0" applyBorder="1" applyAlignment="1">
      <alignment vertical="top" wrapText="1"/>
    </xf>
    <xf numFmtId="0" fontId="4" fillId="0" borderId="0" xfId="0" applyFont="1"/>
    <xf numFmtId="0" fontId="4" fillId="0" borderId="0" xfId="0" applyFont="1" applyAlignment="1">
      <alignment horizontal="left" vertical="top"/>
    </xf>
    <xf numFmtId="0" fontId="4" fillId="0" borderId="0" xfId="0" applyFont="1" applyAlignment="1">
      <alignment horizontal="left" vertical="top" wrapText="1"/>
    </xf>
    <xf numFmtId="0" fontId="4" fillId="0" borderId="0" xfId="0" applyFont="1" applyAlignment="1">
      <alignment wrapText="1"/>
    </xf>
    <xf numFmtId="0" fontId="10" fillId="5" borderId="1" xfId="0" applyFont="1" applyFill="1" applyBorder="1" applyAlignment="1">
      <alignment vertical="center"/>
    </xf>
    <xf numFmtId="0" fontId="10" fillId="9" borderId="1" xfId="0" applyFont="1" applyFill="1" applyBorder="1" applyAlignment="1">
      <alignment vertical="center"/>
    </xf>
    <xf numFmtId="0" fontId="10" fillId="4" borderId="1" xfId="0" applyFont="1" applyFill="1" applyBorder="1" applyAlignment="1">
      <alignment vertical="center"/>
    </xf>
    <xf numFmtId="0" fontId="10" fillId="13" borderId="1" xfId="0" applyFont="1" applyFill="1" applyBorder="1" applyAlignment="1">
      <alignment vertical="center"/>
    </xf>
    <xf numFmtId="0" fontId="11" fillId="6" borderId="1" xfId="0" applyFont="1" applyFill="1" applyBorder="1" applyAlignment="1">
      <alignment vertical="center"/>
    </xf>
    <xf numFmtId="0" fontId="12" fillId="7" borderId="1" xfId="0" applyFont="1" applyFill="1" applyBorder="1" applyAlignment="1">
      <alignment vertical="center"/>
    </xf>
    <xf numFmtId="0" fontId="13" fillId="0" borderId="0" xfId="0" applyFont="1"/>
    <xf numFmtId="0" fontId="13" fillId="5" borderId="1" xfId="0" applyFont="1" applyFill="1" applyBorder="1" applyAlignment="1" applyProtection="1">
      <alignment horizontal="center"/>
      <protection locked="0"/>
    </xf>
    <xf numFmtId="0" fontId="13" fillId="0" borderId="1" xfId="0" applyFont="1" applyBorder="1" applyAlignment="1" applyProtection="1">
      <alignment horizontal="center"/>
      <protection locked="0"/>
    </xf>
    <xf numFmtId="0" fontId="13" fillId="0" borderId="1" xfId="0" applyFont="1" applyBorder="1" applyAlignment="1">
      <alignment horizontal="center"/>
    </xf>
    <xf numFmtId="0" fontId="13" fillId="0" borderId="1" xfId="0" applyFont="1" applyBorder="1"/>
    <xf numFmtId="0" fontId="13" fillId="0" borderId="17" xfId="0" applyFont="1" applyBorder="1"/>
    <xf numFmtId="0" fontId="13" fillId="0" borderId="27" xfId="0" applyFont="1" applyBorder="1"/>
    <xf numFmtId="0" fontId="13" fillId="0" borderId="16" xfId="0" applyFont="1" applyBorder="1"/>
    <xf numFmtId="0" fontId="13" fillId="0" borderId="22" xfId="0" applyFont="1" applyBorder="1"/>
    <xf numFmtId="0" fontId="13" fillId="8" borderId="1" xfId="0" applyFont="1" applyFill="1" applyBorder="1" applyAlignment="1">
      <alignment horizontal="center"/>
    </xf>
    <xf numFmtId="176" fontId="13" fillId="0" borderId="1" xfId="0" applyNumberFormat="1" applyFont="1" applyBorder="1" applyAlignment="1">
      <alignment horizontal="center"/>
    </xf>
    <xf numFmtId="0" fontId="13" fillId="0" borderId="17" xfId="0" applyFont="1" applyBorder="1" applyAlignment="1">
      <alignment horizontal="center"/>
    </xf>
    <xf numFmtId="0" fontId="13" fillId="0" borderId="36" xfId="0" applyFont="1" applyBorder="1" applyAlignment="1" applyProtection="1">
      <alignment horizontal="center"/>
      <protection locked="0"/>
    </xf>
    <xf numFmtId="0" fontId="13" fillId="5" borderId="36" xfId="0" applyFont="1" applyFill="1" applyBorder="1" applyAlignment="1" applyProtection="1">
      <alignment horizontal="center" vertical="top"/>
      <protection locked="0"/>
    </xf>
    <xf numFmtId="2" fontId="13" fillId="0" borderId="1" xfId="0" applyNumberFormat="1" applyFont="1" applyBorder="1" applyAlignment="1" applyProtection="1">
      <alignment horizontal="center"/>
      <protection locked="0"/>
    </xf>
    <xf numFmtId="2" fontId="13" fillId="5" borderId="1" xfId="0" applyNumberFormat="1" applyFont="1" applyFill="1" applyBorder="1" applyAlignment="1" applyProtection="1">
      <alignment horizontal="center"/>
      <protection locked="0"/>
    </xf>
    <xf numFmtId="0" fontId="13" fillId="0" borderId="27" xfId="0" applyFont="1" applyBorder="1" applyAlignment="1">
      <alignment horizontal="center"/>
    </xf>
    <xf numFmtId="0" fontId="15" fillId="0" borderId="0" xfId="0" applyFont="1"/>
    <xf numFmtId="0" fontId="14" fillId="10" borderId="22" xfId="0" applyFont="1" applyFill="1" applyBorder="1" applyAlignment="1">
      <alignment horizontal="center"/>
    </xf>
    <xf numFmtId="0" fontId="14" fillId="10" borderId="1" xfId="0" applyFont="1" applyFill="1" applyBorder="1" applyAlignment="1">
      <alignment horizontal="center"/>
    </xf>
    <xf numFmtId="0" fontId="14" fillId="10" borderId="23" xfId="0" applyFont="1" applyFill="1" applyBorder="1" applyAlignment="1">
      <alignment horizontal="center"/>
    </xf>
    <xf numFmtId="0" fontId="14" fillId="10" borderId="19" xfId="0" applyFont="1" applyFill="1" applyBorder="1" applyAlignment="1">
      <alignment horizontal="center"/>
    </xf>
    <xf numFmtId="0" fontId="14" fillId="10" borderId="20" xfId="0" applyFont="1" applyFill="1" applyBorder="1" applyAlignment="1">
      <alignment horizontal="center"/>
    </xf>
    <xf numFmtId="0" fontId="14" fillId="10" borderId="21" xfId="0" applyFont="1" applyFill="1" applyBorder="1" applyAlignment="1">
      <alignment horizontal="center"/>
    </xf>
    <xf numFmtId="0" fontId="15" fillId="3" borderId="22" xfId="0" applyFont="1" applyFill="1" applyBorder="1" applyAlignment="1">
      <alignment horizontal="left"/>
    </xf>
    <xf numFmtId="0" fontId="15" fillId="3" borderId="1" xfId="0" applyFont="1" applyFill="1" applyBorder="1" applyAlignment="1">
      <alignment horizontal="center"/>
    </xf>
    <xf numFmtId="0" fontId="15" fillId="3" borderId="23" xfId="0" applyFont="1" applyFill="1" applyBorder="1" applyAlignment="1">
      <alignment horizontal="center"/>
    </xf>
    <xf numFmtId="0" fontId="15" fillId="11" borderId="22" xfId="0" applyFont="1" applyFill="1" applyBorder="1" applyAlignment="1">
      <alignment horizontal="center" vertical="center"/>
    </xf>
    <xf numFmtId="178" fontId="15" fillId="11" borderId="1" xfId="1" applyNumberFormat="1" applyFont="1" applyFill="1" applyBorder="1" applyAlignment="1">
      <alignment horizontal="center" vertical="center"/>
    </xf>
    <xf numFmtId="178" fontId="15" fillId="11" borderId="23" xfId="1" applyNumberFormat="1" applyFont="1" applyFill="1" applyBorder="1" applyAlignment="1">
      <alignment horizontal="center" vertical="center"/>
    </xf>
    <xf numFmtId="0" fontId="13" fillId="15" borderId="17" xfId="0" applyFont="1" applyFill="1" applyBorder="1" applyAlignment="1">
      <alignment horizontal="center"/>
    </xf>
    <xf numFmtId="0" fontId="15" fillId="4" borderId="22" xfId="0" applyFont="1" applyFill="1" applyBorder="1"/>
    <xf numFmtId="0" fontId="15" fillId="4" borderId="23" xfId="0" applyFont="1" applyFill="1" applyBorder="1"/>
    <xf numFmtId="0" fontId="15" fillId="0" borderId="22" xfId="0" applyFont="1" applyBorder="1" applyAlignment="1">
      <alignment horizontal="center" vertical="center"/>
    </xf>
    <xf numFmtId="0" fontId="15" fillId="0" borderId="1" xfId="0" applyFont="1" applyBorder="1" applyAlignment="1">
      <alignment horizontal="center" vertical="center"/>
    </xf>
    <xf numFmtId="0" fontId="15" fillId="0" borderId="23" xfId="0" applyFont="1" applyBorder="1" applyAlignment="1">
      <alignment horizontal="center" vertical="center"/>
    </xf>
    <xf numFmtId="0" fontId="13" fillId="0" borderId="26" xfId="0" applyFont="1" applyBorder="1"/>
    <xf numFmtId="0" fontId="13" fillId="15" borderId="27" xfId="0" applyFont="1" applyFill="1" applyBorder="1" applyAlignment="1">
      <alignment horizontal="center"/>
    </xf>
    <xf numFmtId="0" fontId="15" fillId="11" borderId="1" xfId="0" applyFont="1" applyFill="1" applyBorder="1" applyAlignment="1">
      <alignment horizontal="center" vertical="center"/>
    </xf>
    <xf numFmtId="0" fontId="15" fillId="11" borderId="23" xfId="0" applyFont="1" applyFill="1" applyBorder="1" applyAlignment="1">
      <alignment horizontal="center" vertical="center"/>
    </xf>
    <xf numFmtId="0" fontId="15" fillId="3" borderId="22" xfId="0" applyFont="1" applyFill="1" applyBorder="1"/>
    <xf numFmtId="0" fontId="15" fillId="3" borderId="23" xfId="0" applyFont="1" applyFill="1" applyBorder="1"/>
    <xf numFmtId="0" fontId="13" fillId="0" borderId="31" xfId="0" applyFont="1" applyBorder="1"/>
    <xf numFmtId="0" fontId="15" fillId="3" borderId="26" xfId="0" applyFont="1" applyFill="1" applyBorder="1"/>
    <xf numFmtId="0" fontId="15" fillId="3" borderId="40" xfId="0" applyFont="1" applyFill="1" applyBorder="1"/>
    <xf numFmtId="0" fontId="13" fillId="0" borderId="35" xfId="0" applyFont="1" applyBorder="1"/>
    <xf numFmtId="0" fontId="14" fillId="10" borderId="32" xfId="0" applyFont="1" applyFill="1" applyBorder="1" applyAlignment="1">
      <alignment horizontal="center"/>
    </xf>
    <xf numFmtId="0" fontId="14" fillId="10" borderId="37" xfId="0" applyFont="1" applyFill="1" applyBorder="1" applyAlignment="1">
      <alignment horizontal="center"/>
    </xf>
    <xf numFmtId="0" fontId="14" fillId="10" borderId="16" xfId="0" applyFont="1" applyFill="1" applyBorder="1"/>
    <xf numFmtId="0" fontId="13" fillId="8" borderId="17" xfId="0" applyFont="1" applyFill="1" applyBorder="1" applyAlignment="1">
      <alignment horizontal="center"/>
    </xf>
    <xf numFmtId="0" fontId="13" fillId="8" borderId="18" xfId="0" applyFont="1" applyFill="1" applyBorder="1" applyAlignment="1">
      <alignment horizontal="center"/>
    </xf>
    <xf numFmtId="0" fontId="14" fillId="10" borderId="22" xfId="0" applyFont="1" applyFill="1" applyBorder="1"/>
    <xf numFmtId="0" fontId="13" fillId="8" borderId="23" xfId="0" applyFont="1" applyFill="1" applyBorder="1" applyAlignment="1">
      <alignment horizontal="center"/>
    </xf>
    <xf numFmtId="0" fontId="14" fillId="10" borderId="26" xfId="0" applyFont="1" applyFill="1" applyBorder="1"/>
    <xf numFmtId="0" fontId="13" fillId="8" borderId="27" xfId="0" applyFont="1" applyFill="1" applyBorder="1" applyAlignment="1">
      <alignment horizontal="center"/>
    </xf>
    <xf numFmtId="0" fontId="13" fillId="8" borderId="40" xfId="0" applyFont="1" applyFill="1" applyBorder="1" applyAlignment="1">
      <alignment horizontal="center"/>
    </xf>
    <xf numFmtId="0" fontId="14" fillId="10" borderId="42" xfId="0" applyFont="1" applyFill="1" applyBorder="1" applyAlignment="1">
      <alignment horizont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40" xfId="0" applyFont="1" applyBorder="1" applyAlignment="1">
      <alignment horizontal="center" vertical="center"/>
    </xf>
    <xf numFmtId="0" fontId="13" fillId="3" borderId="17" xfId="0" applyFont="1" applyFill="1" applyBorder="1" applyAlignment="1" applyProtection="1">
      <alignment horizontal="center"/>
      <protection locked="0"/>
    </xf>
    <xf numFmtId="0" fontId="13" fillId="3" borderId="27" xfId="0" applyFont="1" applyFill="1" applyBorder="1" applyAlignment="1" applyProtection="1">
      <alignment horizontal="center"/>
      <protection locked="0"/>
    </xf>
    <xf numFmtId="0" fontId="13" fillId="0" borderId="17" xfId="0" applyFont="1" applyBorder="1" applyAlignment="1">
      <alignment horizontal="left"/>
    </xf>
    <xf numFmtId="0" fontId="13" fillId="0" borderId="27" xfId="0" applyFont="1" applyBorder="1" applyAlignment="1">
      <alignment horizontal="left"/>
    </xf>
    <xf numFmtId="0" fontId="13" fillId="12" borderId="17" xfId="0" applyFont="1" applyFill="1" applyBorder="1" applyAlignment="1">
      <alignment horizontal="center"/>
    </xf>
    <xf numFmtId="0" fontId="13" fillId="13" borderId="17" xfId="0" applyFont="1" applyFill="1" applyBorder="1" applyAlignment="1">
      <alignment horizontal="center"/>
    </xf>
    <xf numFmtId="0" fontId="13" fillId="14" borderId="17" xfId="0" applyFont="1" applyFill="1" applyBorder="1" applyAlignment="1">
      <alignment horizontal="center"/>
    </xf>
    <xf numFmtId="0" fontId="13" fillId="12" borderId="27" xfId="0" applyFont="1" applyFill="1" applyBorder="1" applyAlignment="1">
      <alignment horizontal="center"/>
    </xf>
    <xf numFmtId="0" fontId="13" fillId="13" borderId="27" xfId="0" applyFont="1" applyFill="1" applyBorder="1" applyAlignment="1">
      <alignment horizontal="center"/>
    </xf>
    <xf numFmtId="0" fontId="13" fillId="14" borderId="27" xfId="0" applyFont="1" applyFill="1" applyBorder="1" applyAlignment="1">
      <alignment horizontal="center"/>
    </xf>
    <xf numFmtId="0" fontId="13" fillId="12" borderId="1" xfId="0" applyFont="1" applyFill="1" applyBorder="1" applyAlignment="1">
      <alignment horizontal="center"/>
    </xf>
    <xf numFmtId="177" fontId="15" fillId="4" borderId="1" xfId="0" applyNumberFormat="1" applyFont="1" applyFill="1" applyBorder="1" applyAlignment="1">
      <alignment horizontal="center"/>
    </xf>
    <xf numFmtId="0" fontId="15" fillId="3" borderId="27" xfId="0" applyFont="1" applyFill="1" applyBorder="1" applyAlignment="1">
      <alignment horizontal="center"/>
    </xf>
    <xf numFmtId="0" fontId="14" fillId="10" borderId="18" xfId="0" applyFont="1" applyFill="1" applyBorder="1" applyAlignment="1">
      <alignment horizontal="center"/>
    </xf>
    <xf numFmtId="0" fontId="14" fillId="10" borderId="27" xfId="0" applyFont="1" applyFill="1" applyBorder="1" applyAlignment="1">
      <alignment horizontal="center"/>
    </xf>
    <xf numFmtId="0" fontId="14" fillId="10" borderId="40" xfId="0" applyFont="1" applyFill="1" applyBorder="1" applyAlignment="1">
      <alignment horizontal="center"/>
    </xf>
    <xf numFmtId="0" fontId="13" fillId="0" borderId="36" xfId="0" applyFont="1" applyBorder="1" applyAlignment="1">
      <alignment horizontal="left"/>
    </xf>
    <xf numFmtId="0" fontId="13" fillId="0" borderId="36" xfId="0" applyFont="1" applyBorder="1" applyAlignment="1">
      <alignment horizontal="center"/>
    </xf>
    <xf numFmtId="0" fontId="13" fillId="0" borderId="27" xfId="0" applyFont="1" applyBorder="1" applyAlignment="1" applyProtection="1">
      <alignment horizontal="center"/>
      <protection locked="0"/>
    </xf>
    <xf numFmtId="0" fontId="13" fillId="0" borderId="17" xfId="0" applyFont="1" applyBorder="1" applyAlignment="1" applyProtection="1">
      <alignment horizontal="center"/>
      <protection locked="0"/>
    </xf>
    <xf numFmtId="0" fontId="13" fillId="0" borderId="14" xfId="0" applyFont="1" applyBorder="1" applyAlignment="1" applyProtection="1">
      <alignment horizontal="center"/>
      <protection locked="0"/>
    </xf>
    <xf numFmtId="0" fontId="13" fillId="0" borderId="14" xfId="0" applyFont="1" applyBorder="1" applyAlignment="1">
      <alignment horizontal="center"/>
    </xf>
    <xf numFmtId="176" fontId="13" fillId="0" borderId="1" xfId="0" applyNumberFormat="1" applyFont="1" applyBorder="1" applyAlignment="1" applyProtection="1">
      <alignment horizontal="center"/>
      <protection locked="0"/>
    </xf>
    <xf numFmtId="0" fontId="0" fillId="0" borderId="0" xfId="0" applyAlignment="1">
      <alignment horizontal="right"/>
    </xf>
    <xf numFmtId="177" fontId="13" fillId="0" borderId="27" xfId="0" applyNumberFormat="1" applyFont="1" applyBorder="1" applyAlignment="1">
      <alignment horizontal="center"/>
    </xf>
    <xf numFmtId="1" fontId="0" fillId="0" borderId="0" xfId="0" applyNumberFormat="1" applyAlignment="1">
      <alignment horizontal="left" vertical="top"/>
    </xf>
    <xf numFmtId="1" fontId="8" fillId="0" borderId="0" xfId="14" applyNumberFormat="1" applyAlignment="1">
      <alignment horizontal="left" vertical="top"/>
    </xf>
    <xf numFmtId="0" fontId="8" fillId="0" borderId="0" xfId="14" applyAlignment="1">
      <alignment horizontal="left" vertical="top" wrapText="1"/>
    </xf>
    <xf numFmtId="0" fontId="8" fillId="0" borderId="0" xfId="14" applyAlignment="1">
      <alignment horizontal="left" vertical="top"/>
    </xf>
    <xf numFmtId="0" fontId="8" fillId="0" borderId="0" xfId="14"/>
    <xf numFmtId="0" fontId="0" fillId="0" borderId="0" xfId="0" applyAlignment="1" applyProtection="1">
      <alignment horizontal="center" vertical="center"/>
      <protection hidden="1"/>
    </xf>
    <xf numFmtId="11" fontId="0" fillId="0" borderId="0" xfId="0" applyNumberFormat="1" applyAlignment="1" applyProtection="1">
      <alignment horizontal="center" vertical="center"/>
      <protection hidden="1"/>
    </xf>
    <xf numFmtId="0" fontId="23" fillId="0" borderId="0" xfId="0" applyFont="1" applyAlignment="1" applyProtection="1">
      <alignment horizontal="center" vertical="center"/>
      <protection locked="0"/>
    </xf>
    <xf numFmtId="0" fontId="0" fillId="0" borderId="0" xfId="0" applyAlignment="1" applyProtection="1">
      <alignment horizontal="left" vertical="top"/>
      <protection hidden="1"/>
    </xf>
    <xf numFmtId="11" fontId="0" fillId="0" borderId="0" xfId="0" applyNumberFormat="1" applyAlignment="1" applyProtection="1">
      <alignment horizontal="left" vertical="top"/>
      <protection hidden="1"/>
    </xf>
    <xf numFmtId="0" fontId="0" fillId="0" borderId="1" xfId="0" applyBorder="1" applyAlignment="1">
      <alignment horizontal="center" vertical="center" wrapText="1"/>
    </xf>
    <xf numFmtId="2" fontId="0" fillId="0" borderId="1" xfId="0" applyNumberFormat="1" applyBorder="1" applyAlignment="1">
      <alignment horizontal="center" vertical="center" wrapText="1"/>
    </xf>
    <xf numFmtId="179" fontId="0" fillId="0" borderId="1" xfId="0" applyNumberFormat="1" applyBorder="1" applyAlignment="1">
      <alignment horizontal="center" vertical="center" wrapText="1"/>
    </xf>
    <xf numFmtId="0" fontId="25" fillId="0" borderId="46" xfId="0" applyFont="1" applyBorder="1" applyAlignment="1">
      <alignment horizontal="left" vertical="center" wrapText="1"/>
    </xf>
    <xf numFmtId="0" fontId="25" fillId="0" borderId="46" xfId="0" applyFont="1" applyBorder="1" applyAlignment="1">
      <alignment vertical="center" wrapText="1"/>
    </xf>
    <xf numFmtId="0" fontId="14" fillId="0" borderId="0" xfId="0" applyFont="1"/>
    <xf numFmtId="0" fontId="13" fillId="0" borderId="0" xfId="0" applyFont="1" applyAlignment="1">
      <alignment horizontal="center"/>
    </xf>
    <xf numFmtId="49" fontId="13" fillId="0" borderId="0" xfId="0" applyNumberFormat="1" applyFont="1" applyAlignment="1">
      <alignment horizontal="center"/>
    </xf>
    <xf numFmtId="0" fontId="13" fillId="0" borderId="23" xfId="0" applyFont="1" applyBorder="1"/>
    <xf numFmtId="0" fontId="14" fillId="2" borderId="1" xfId="0" applyFont="1" applyFill="1" applyBorder="1"/>
    <xf numFmtId="0" fontId="13" fillId="4" borderId="1" xfId="0" applyFont="1" applyFill="1" applyBorder="1" applyAlignment="1">
      <alignment horizontal="center"/>
    </xf>
    <xf numFmtId="0" fontId="13" fillId="13" borderId="1" xfId="0" applyFont="1" applyFill="1" applyBorder="1" applyAlignment="1">
      <alignment horizontal="center"/>
    </xf>
    <xf numFmtId="0" fontId="13" fillId="0" borderId="0" xfId="0" applyFont="1" applyAlignment="1">
      <alignment horizontal="left" vertical="center"/>
    </xf>
    <xf numFmtId="0" fontId="13" fillId="0" borderId="0" xfId="0" applyFont="1" applyAlignment="1">
      <alignment horizontal="left" vertical="center" wrapText="1"/>
    </xf>
    <xf numFmtId="176" fontId="13" fillId="13" borderId="1" xfId="0" applyNumberFormat="1" applyFont="1" applyFill="1" applyBorder="1" applyAlignment="1">
      <alignment horizontal="center"/>
    </xf>
    <xf numFmtId="2" fontId="13" fillId="13" borderId="1" xfId="0" applyNumberFormat="1" applyFont="1" applyFill="1" applyBorder="1" applyAlignment="1">
      <alignment horizontal="center"/>
    </xf>
    <xf numFmtId="2" fontId="13" fillId="0" borderId="1" xfId="0" applyNumberFormat="1" applyFont="1" applyBorder="1" applyAlignment="1">
      <alignment horizontal="center"/>
    </xf>
    <xf numFmtId="1" fontId="13" fillId="13" borderId="1" xfId="0" applyNumberFormat="1" applyFont="1" applyFill="1" applyBorder="1" applyAlignment="1">
      <alignment horizontal="center"/>
    </xf>
    <xf numFmtId="1" fontId="13" fillId="0" borderId="1" xfId="0" applyNumberFormat="1" applyFont="1" applyBorder="1" applyAlignment="1">
      <alignment horizontal="center"/>
    </xf>
    <xf numFmtId="2" fontId="13" fillId="0" borderId="0" xfId="0" applyNumberFormat="1" applyFont="1"/>
    <xf numFmtId="1" fontId="13" fillId="4" borderId="1" xfId="0" applyNumberFormat="1" applyFont="1" applyFill="1" applyBorder="1" applyAlignment="1">
      <alignment horizontal="center"/>
    </xf>
    <xf numFmtId="176" fontId="13" fillId="4" borderId="1" xfId="0" applyNumberFormat="1" applyFont="1" applyFill="1" applyBorder="1" applyAlignment="1">
      <alignment horizontal="center"/>
    </xf>
    <xf numFmtId="0" fontId="13" fillId="0" borderId="23" xfId="0" applyFont="1" applyBorder="1" applyAlignment="1">
      <alignment wrapText="1"/>
    </xf>
    <xf numFmtId="0" fontId="13" fillId="0" borderId="22" xfId="0" applyFont="1" applyBorder="1" applyAlignment="1">
      <alignment vertical="center"/>
    </xf>
    <xf numFmtId="1" fontId="13" fillId="13" borderId="1" xfId="0" applyNumberFormat="1" applyFont="1" applyFill="1" applyBorder="1" applyAlignment="1">
      <alignment horizontal="center" vertical="center"/>
    </xf>
    <xf numFmtId="2" fontId="13" fillId="4" borderId="1" xfId="0" applyNumberFormat="1" applyFont="1" applyFill="1" applyBorder="1" applyAlignment="1">
      <alignment horizontal="center"/>
    </xf>
    <xf numFmtId="2" fontId="13" fillId="0" borderId="1" xfId="0" applyNumberFormat="1" applyFont="1" applyBorder="1" applyAlignment="1">
      <alignment horizontal="center" vertical="center"/>
    </xf>
    <xf numFmtId="2" fontId="13" fillId="4" borderId="1" xfId="0" applyNumberFormat="1" applyFont="1" applyFill="1" applyBorder="1" applyAlignment="1">
      <alignment horizontal="center" vertical="center"/>
    </xf>
    <xf numFmtId="0" fontId="13" fillId="0" borderId="1" xfId="0" applyFont="1" applyBorder="1" applyAlignment="1">
      <alignment vertical="center"/>
    </xf>
    <xf numFmtId="0" fontId="13" fillId="0" borderId="23" xfId="0" applyFont="1" applyBorder="1" applyAlignment="1">
      <alignment vertical="center" wrapText="1"/>
    </xf>
    <xf numFmtId="177" fontId="13" fillId="13" borderId="1" xfId="0" applyNumberFormat="1" applyFont="1" applyFill="1" applyBorder="1" applyAlignment="1">
      <alignment horizontal="center"/>
    </xf>
    <xf numFmtId="177" fontId="13" fillId="0" borderId="1" xfId="0" applyNumberFormat="1" applyFont="1" applyBorder="1" applyAlignment="1">
      <alignment horizontal="center"/>
    </xf>
    <xf numFmtId="0" fontId="13" fillId="0" borderId="33" xfId="0" applyFont="1" applyBorder="1"/>
    <xf numFmtId="0" fontId="13" fillId="0" borderId="39" xfId="0" applyFont="1" applyBorder="1"/>
    <xf numFmtId="0" fontId="18" fillId="0" borderId="15" xfId="0" quotePrefix="1" applyFont="1" applyBorder="1"/>
    <xf numFmtId="0" fontId="13" fillId="0" borderId="17" xfId="0" applyFont="1" applyBorder="1" applyAlignment="1">
      <alignment horizontal="center" vertical="top"/>
    </xf>
    <xf numFmtId="0" fontId="13" fillId="0" borderId="36" xfId="0" applyFont="1" applyBorder="1" applyAlignment="1">
      <alignment horizontal="center" vertical="top"/>
    </xf>
    <xf numFmtId="0" fontId="13" fillId="0" borderId="36" xfId="0" applyFont="1" applyBorder="1"/>
    <xf numFmtId="0" fontId="13" fillId="0" borderId="47" xfId="0" applyFont="1" applyBorder="1"/>
    <xf numFmtId="0" fontId="13" fillId="0" borderId="46" xfId="0" applyFont="1" applyBorder="1" applyAlignment="1">
      <alignment horizontal="center" vertical="center"/>
    </xf>
    <xf numFmtId="0" fontId="13" fillId="0" borderId="44" xfId="0" applyFont="1" applyBorder="1" applyAlignment="1">
      <alignment horizontal="center" vertical="center"/>
    </xf>
    <xf numFmtId="0" fontId="13" fillId="0" borderId="38" xfId="0" applyFont="1" applyBorder="1" applyAlignment="1">
      <alignment horizontal="center" vertical="center"/>
    </xf>
    <xf numFmtId="0" fontId="13" fillId="0" borderId="1" xfId="0" applyFont="1" applyBorder="1" applyAlignment="1">
      <alignment horizontal="center" vertical="top"/>
    </xf>
    <xf numFmtId="0" fontId="13" fillId="4" borderId="1" xfId="0" applyFont="1" applyFill="1" applyBorder="1" applyAlignment="1">
      <alignment horizontal="center" vertical="top"/>
    </xf>
    <xf numFmtId="0" fontId="13" fillId="0" borderId="55" xfId="0" applyFont="1" applyBorder="1" applyAlignment="1">
      <alignment horizontal="center"/>
    </xf>
    <xf numFmtId="0" fontId="13" fillId="0" borderId="6" xfId="0" applyFont="1" applyBorder="1" applyAlignment="1">
      <alignment horizontal="center"/>
    </xf>
    <xf numFmtId="0" fontId="13" fillId="0" borderId="51" xfId="0" applyFont="1" applyBorder="1" applyAlignment="1">
      <alignment horizontal="center"/>
    </xf>
    <xf numFmtId="0" fontId="13" fillId="0" borderId="52" xfId="0" applyFont="1" applyBorder="1" applyAlignment="1">
      <alignment horizontal="center"/>
    </xf>
    <xf numFmtId="0" fontId="13" fillId="0" borderId="4" xfId="0" applyFont="1" applyBorder="1" applyAlignment="1">
      <alignment horizontal="center"/>
    </xf>
    <xf numFmtId="177" fontId="13" fillId="0" borderId="1" xfId="0" applyNumberFormat="1" applyFont="1" applyBorder="1" applyAlignment="1">
      <alignment horizontal="center" vertical="top"/>
    </xf>
    <xf numFmtId="177" fontId="13" fillId="4" borderId="1" xfId="0" applyNumberFormat="1" applyFont="1" applyFill="1" applyBorder="1" applyAlignment="1">
      <alignment horizontal="center" vertical="top"/>
    </xf>
    <xf numFmtId="2" fontId="13" fillId="0" borderId="1" xfId="0" applyNumberFormat="1" applyFont="1" applyBorder="1" applyAlignment="1">
      <alignment horizontal="center" vertical="top"/>
    </xf>
    <xf numFmtId="2" fontId="13" fillId="4" borderId="1" xfId="0" applyNumberFormat="1" applyFont="1" applyFill="1" applyBorder="1" applyAlignment="1">
      <alignment horizontal="center" vertical="top"/>
    </xf>
    <xf numFmtId="176" fontId="13" fillId="0" borderId="1" xfId="0" applyNumberFormat="1" applyFont="1" applyBorder="1" applyAlignment="1">
      <alignment horizontal="center" vertical="top"/>
    </xf>
    <xf numFmtId="176" fontId="13" fillId="4" borderId="1" xfId="0" applyNumberFormat="1" applyFont="1" applyFill="1" applyBorder="1" applyAlignment="1">
      <alignment horizontal="center" vertical="top"/>
    </xf>
    <xf numFmtId="0" fontId="13" fillId="17" borderId="33" xfId="0" applyFont="1" applyFill="1" applyBorder="1"/>
    <xf numFmtId="0" fontId="13" fillId="17" borderId="0" xfId="0" applyFont="1" applyFill="1"/>
    <xf numFmtId="0" fontId="13" fillId="17" borderId="39" xfId="0" applyFont="1" applyFill="1" applyBorder="1"/>
    <xf numFmtId="177" fontId="13" fillId="4" borderId="1" xfId="0" applyNumberFormat="1" applyFont="1" applyFill="1" applyBorder="1" applyAlignment="1">
      <alignment horizontal="center"/>
    </xf>
    <xf numFmtId="0" fontId="13" fillId="0" borderId="53" xfId="0" applyFont="1" applyBorder="1" applyAlignment="1">
      <alignment horizontal="center"/>
    </xf>
    <xf numFmtId="0" fontId="13" fillId="0" borderId="54" xfId="0" applyFont="1" applyBorder="1" applyAlignment="1">
      <alignment horizontal="center"/>
    </xf>
    <xf numFmtId="0" fontId="13" fillId="0" borderId="1" xfId="0" applyFont="1" applyBorder="1" applyAlignment="1">
      <alignment horizontal="center" vertical="center"/>
    </xf>
    <xf numFmtId="0" fontId="13" fillId="4" borderId="1" xfId="0" applyFont="1" applyFill="1" applyBorder="1" applyAlignment="1">
      <alignment horizontal="center" vertical="center"/>
    </xf>
    <xf numFmtId="0" fontId="13" fillId="0" borderId="23" xfId="0" applyFont="1" applyBorder="1" applyAlignment="1">
      <alignment vertical="center"/>
    </xf>
    <xf numFmtId="0" fontId="13" fillId="0" borderId="26" xfId="0" applyFont="1" applyBorder="1" applyAlignment="1">
      <alignment vertical="center"/>
    </xf>
    <xf numFmtId="0" fontId="13" fillId="0" borderId="27" xfId="0" applyFont="1" applyBorder="1" applyAlignment="1">
      <alignment horizontal="center" vertical="center"/>
    </xf>
    <xf numFmtId="0" fontId="13" fillId="4" borderId="27" xfId="0" applyFont="1" applyFill="1" applyBorder="1" applyAlignment="1">
      <alignment horizontal="center" vertical="center"/>
    </xf>
    <xf numFmtId="0" fontId="13" fillId="0" borderId="27" xfId="0" applyFont="1" applyBorder="1" applyAlignment="1">
      <alignment vertical="center"/>
    </xf>
    <xf numFmtId="0" fontId="13" fillId="0" borderId="40" xfId="0" applyFont="1" applyBorder="1" applyAlignment="1">
      <alignment vertical="center"/>
    </xf>
    <xf numFmtId="0" fontId="13" fillId="8" borderId="1" xfId="0" applyFont="1" applyFill="1" applyBorder="1" applyAlignment="1" applyProtection="1">
      <alignment horizontal="center"/>
      <protection locked="0"/>
    </xf>
    <xf numFmtId="1" fontId="13" fillId="0" borderId="1" xfId="0" applyNumberFormat="1" applyFont="1" applyBorder="1" applyAlignment="1" applyProtection="1">
      <alignment horizontal="center"/>
      <protection locked="0"/>
    </xf>
    <xf numFmtId="2" fontId="13" fillId="0" borderId="1" xfId="0" applyNumberFormat="1" applyFont="1" applyBorder="1" applyAlignment="1" applyProtection="1">
      <alignment horizontal="center" vertical="center"/>
      <protection locked="0"/>
    </xf>
    <xf numFmtId="177" fontId="13" fillId="0" borderId="1" xfId="0" applyNumberFormat="1" applyFont="1" applyBorder="1" applyAlignment="1" applyProtection="1">
      <alignment horizontal="center"/>
      <protection locked="0"/>
    </xf>
    <xf numFmtId="0" fontId="13" fillId="0" borderId="1" xfId="0" applyFont="1" applyBorder="1" applyAlignment="1" applyProtection="1">
      <alignment horizontal="center" vertical="top"/>
      <protection locked="0"/>
    </xf>
    <xf numFmtId="177" fontId="13" fillId="0" borderId="1" xfId="0" applyNumberFormat="1" applyFont="1" applyBorder="1" applyAlignment="1" applyProtection="1">
      <alignment horizontal="center" vertical="top"/>
      <protection locked="0"/>
    </xf>
    <xf numFmtId="2" fontId="13" fillId="0" borderId="1" xfId="0" applyNumberFormat="1" applyFont="1" applyBorder="1" applyAlignment="1" applyProtection="1">
      <alignment horizontal="center" vertical="top"/>
      <protection locked="0"/>
    </xf>
    <xf numFmtId="176" fontId="13" fillId="0" borderId="1" xfId="0" applyNumberFormat="1" applyFont="1" applyBorder="1" applyAlignment="1" applyProtection="1">
      <alignment horizontal="center" vertical="top"/>
      <protection locked="0"/>
    </xf>
    <xf numFmtId="0" fontId="13" fillId="5" borderId="17" xfId="0" applyFont="1" applyFill="1" applyBorder="1" applyAlignment="1" applyProtection="1">
      <alignment horizontal="center"/>
      <protection locked="0"/>
    </xf>
    <xf numFmtId="0" fontId="13" fillId="5" borderId="27" xfId="0" applyFont="1" applyFill="1" applyBorder="1" applyAlignment="1" applyProtection="1">
      <alignment horizontal="center"/>
      <protection locked="0"/>
    </xf>
    <xf numFmtId="0" fontId="13" fillId="5" borderId="14" xfId="0" applyFont="1" applyFill="1" applyBorder="1" applyAlignment="1" applyProtection="1">
      <alignment horizontal="center"/>
      <protection locked="0"/>
    </xf>
    <xf numFmtId="176" fontId="13" fillId="5" borderId="1" xfId="0" applyNumberFormat="1" applyFont="1" applyFill="1" applyBorder="1" applyAlignment="1" applyProtection="1">
      <alignment horizontal="center"/>
      <protection locked="0"/>
    </xf>
    <xf numFmtId="0" fontId="13" fillId="5" borderId="27" xfId="0" applyFont="1" applyFill="1" applyBorder="1" applyAlignment="1">
      <alignment horizontal="center"/>
    </xf>
    <xf numFmtId="0" fontId="13" fillId="5" borderId="36" xfId="0" applyFont="1" applyFill="1" applyBorder="1" applyAlignment="1" applyProtection="1">
      <alignment horizontal="center"/>
      <protection locked="0"/>
    </xf>
    <xf numFmtId="0" fontId="14" fillId="19" borderId="22" xfId="0" applyFont="1" applyFill="1" applyBorder="1" applyAlignment="1">
      <alignment horizontal="center"/>
    </xf>
    <xf numFmtId="0" fontId="14" fillId="19" borderId="1" xfId="0" applyFont="1" applyFill="1" applyBorder="1" applyAlignment="1">
      <alignment horizontal="center"/>
    </xf>
    <xf numFmtId="0" fontId="14" fillId="19" borderId="23" xfId="0" applyFont="1" applyFill="1" applyBorder="1" applyAlignment="1">
      <alignment horizontal="center"/>
    </xf>
    <xf numFmtId="0" fontId="14" fillId="19" borderId="19" xfId="0" applyFont="1" applyFill="1" applyBorder="1" applyAlignment="1">
      <alignment horizontal="center"/>
    </xf>
    <xf numFmtId="0" fontId="14" fillId="19" borderId="20" xfId="0" applyFont="1" applyFill="1" applyBorder="1" applyAlignment="1">
      <alignment horizontal="center"/>
    </xf>
    <xf numFmtId="0" fontId="14" fillId="19" borderId="21" xfId="0" applyFont="1" applyFill="1" applyBorder="1" applyAlignment="1">
      <alignment horizontal="center"/>
    </xf>
    <xf numFmtId="0" fontId="14" fillId="19" borderId="46" xfId="0" applyFont="1" applyFill="1" applyBorder="1" applyAlignment="1">
      <alignment horizontal="center"/>
    </xf>
    <xf numFmtId="0" fontId="15" fillId="5" borderId="22" xfId="0" applyFont="1" applyFill="1" applyBorder="1" applyAlignment="1">
      <alignment horizontal="left"/>
    </xf>
    <xf numFmtId="0" fontId="15" fillId="5" borderId="1" xfId="0" applyFont="1" applyFill="1" applyBorder="1" applyAlignment="1">
      <alignment horizontal="center"/>
    </xf>
    <xf numFmtId="0" fontId="15" fillId="5" borderId="23" xfId="0" applyFont="1" applyFill="1" applyBorder="1" applyAlignment="1">
      <alignment horizontal="center"/>
    </xf>
    <xf numFmtId="178" fontId="15" fillId="11" borderId="1" xfId="1" applyNumberFormat="1" applyFont="1" applyFill="1" applyBorder="1" applyAlignment="1" applyProtection="1">
      <alignment horizontal="center" vertical="center"/>
    </xf>
    <xf numFmtId="178" fontId="15" fillId="11" borderId="23" xfId="1" applyNumberFormat="1" applyFont="1" applyFill="1" applyBorder="1" applyAlignment="1" applyProtection="1">
      <alignment horizontal="center" vertical="center"/>
    </xf>
    <xf numFmtId="0" fontId="13" fillId="0" borderId="59" xfId="0" applyFont="1" applyBorder="1"/>
    <xf numFmtId="0" fontId="13" fillId="4" borderId="17" xfId="0" applyFont="1" applyFill="1" applyBorder="1" applyAlignment="1">
      <alignment horizontal="center"/>
    </xf>
    <xf numFmtId="0" fontId="13" fillId="0" borderId="58" xfId="0" applyFont="1" applyBorder="1"/>
    <xf numFmtId="0" fontId="13" fillId="4" borderId="27" xfId="0" applyFont="1" applyFill="1" applyBorder="1" applyAlignment="1">
      <alignment horizontal="center"/>
    </xf>
    <xf numFmtId="0" fontId="15" fillId="5" borderId="22" xfId="0" applyFont="1" applyFill="1" applyBorder="1"/>
    <xf numFmtId="0" fontId="15" fillId="5" borderId="23" xfId="0" applyFont="1" applyFill="1" applyBorder="1"/>
    <xf numFmtId="0" fontId="13" fillId="0" borderId="5" xfId="0" applyFont="1" applyBorder="1"/>
    <xf numFmtId="0" fontId="13" fillId="0" borderId="1" xfId="0" applyFont="1" applyBorder="1" applyAlignment="1">
      <alignment horizontal="left"/>
    </xf>
    <xf numFmtId="0" fontId="13" fillId="0" borderId="9" xfId="0" applyFont="1" applyBorder="1"/>
    <xf numFmtId="0" fontId="13" fillId="0" borderId="14" xfId="0" applyFont="1" applyBorder="1" applyAlignment="1">
      <alignment horizontal="left"/>
    </xf>
    <xf numFmtId="0" fontId="13" fillId="4" borderId="14" xfId="0" applyFont="1" applyFill="1" applyBorder="1" applyAlignment="1">
      <alignment horizontal="center"/>
    </xf>
    <xf numFmtId="176" fontId="13" fillId="4" borderId="17" xfId="0" applyNumberFormat="1" applyFont="1" applyFill="1" applyBorder="1" applyAlignment="1">
      <alignment horizontal="center"/>
    </xf>
    <xf numFmtId="176" fontId="13" fillId="4" borderId="27" xfId="0" applyNumberFormat="1" applyFont="1" applyFill="1" applyBorder="1" applyAlignment="1">
      <alignment horizontal="center"/>
    </xf>
    <xf numFmtId="0" fontId="15" fillId="5" borderId="26" xfId="0" applyFont="1" applyFill="1" applyBorder="1"/>
    <xf numFmtId="0" fontId="15" fillId="5" borderId="27" xfId="0" applyFont="1" applyFill="1" applyBorder="1" applyAlignment="1">
      <alignment horizontal="center"/>
    </xf>
    <xf numFmtId="0" fontId="15" fillId="5" borderId="40" xfId="0" applyFont="1" applyFill="1" applyBorder="1"/>
    <xf numFmtId="0" fontId="13" fillId="0" borderId="12" xfId="0" applyFont="1" applyBorder="1"/>
    <xf numFmtId="0" fontId="13" fillId="4" borderId="36" xfId="0" applyFont="1" applyFill="1" applyBorder="1" applyAlignment="1">
      <alignment horizontal="center"/>
    </xf>
    <xf numFmtId="0" fontId="14" fillId="19" borderId="46" xfId="0" applyFont="1" applyFill="1" applyBorder="1"/>
    <xf numFmtId="0" fontId="13" fillId="13" borderId="18" xfId="0" applyFont="1" applyFill="1" applyBorder="1" applyAlignment="1">
      <alignment horizontal="center"/>
    </xf>
    <xf numFmtId="0" fontId="13" fillId="13" borderId="23" xfId="0" applyFont="1" applyFill="1" applyBorder="1" applyAlignment="1">
      <alignment horizontal="center"/>
    </xf>
    <xf numFmtId="0" fontId="13" fillId="13" borderId="40" xfId="0" applyFont="1" applyFill="1" applyBorder="1" applyAlignment="1">
      <alignment horizontal="center"/>
    </xf>
    <xf numFmtId="0" fontId="1" fillId="18" borderId="27" xfId="0" applyFont="1" applyFill="1" applyBorder="1" applyAlignment="1">
      <alignment horizontal="left" vertical="center" wrapText="1"/>
    </xf>
    <xf numFmtId="0" fontId="1" fillId="18" borderId="14" xfId="0" applyFont="1" applyFill="1" applyBorder="1" applyAlignment="1">
      <alignment horizontal="left" vertical="center" wrapText="1"/>
    </xf>
    <xf numFmtId="0" fontId="1" fillId="18" borderId="1" xfId="0" applyFont="1" applyFill="1" applyBorder="1" applyAlignment="1">
      <alignment horizontal="left" vertical="center" wrapText="1"/>
    </xf>
    <xf numFmtId="0" fontId="7" fillId="0" borderId="1" xfId="3" applyFill="1" applyBorder="1" applyAlignment="1" applyProtection="1">
      <alignment horizontal="left" vertical="top" wrapText="1"/>
    </xf>
    <xf numFmtId="0" fontId="9" fillId="0" borderId="1" xfId="0" applyFont="1" applyBorder="1" applyAlignment="1">
      <alignment horizontal="left" vertical="top" wrapText="1"/>
    </xf>
    <xf numFmtId="0" fontId="9" fillId="0" borderId="0" xfId="0" applyFont="1" applyAlignment="1">
      <alignment horizontal="left" vertical="top" wrapText="1"/>
    </xf>
    <xf numFmtId="0" fontId="13" fillId="17" borderId="1" xfId="0" applyFont="1" applyFill="1" applyBorder="1" applyAlignment="1">
      <alignment horizontal="center"/>
    </xf>
    <xf numFmtId="0" fontId="13" fillId="17" borderId="1" xfId="0" applyFont="1" applyFill="1" applyBorder="1"/>
    <xf numFmtId="2" fontId="13" fillId="17" borderId="1" xfId="0" applyNumberFormat="1" applyFont="1" applyFill="1" applyBorder="1" applyAlignment="1">
      <alignment horizontal="center"/>
    </xf>
    <xf numFmtId="176" fontId="13" fillId="13" borderId="17" xfId="0" applyNumberFormat="1" applyFont="1" applyFill="1" applyBorder="1" applyAlignment="1">
      <alignment horizontal="center"/>
    </xf>
    <xf numFmtId="176" fontId="13" fillId="0" borderId="17" xfId="0" applyNumberFormat="1" applyFont="1" applyBorder="1" applyAlignment="1" applyProtection="1">
      <alignment horizontal="center"/>
      <protection locked="0"/>
    </xf>
    <xf numFmtId="176" fontId="13" fillId="0" borderId="17" xfId="0" applyNumberFormat="1" applyFont="1" applyBorder="1" applyAlignment="1">
      <alignment horizontal="center"/>
    </xf>
    <xf numFmtId="0" fontId="13" fillId="0" borderId="18" xfId="0" applyFont="1" applyBorder="1"/>
    <xf numFmtId="2" fontId="13" fillId="0" borderId="27" xfId="0" applyNumberFormat="1" applyFont="1" applyBorder="1" applyAlignment="1" applyProtection="1">
      <alignment horizontal="center"/>
      <protection locked="0"/>
    </xf>
    <xf numFmtId="2" fontId="13" fillId="4" borderId="27" xfId="0" applyNumberFormat="1" applyFont="1" applyFill="1" applyBorder="1" applyAlignment="1">
      <alignment horizontal="center"/>
    </xf>
    <xf numFmtId="0" fontId="13" fillId="0" borderId="40" xfId="0" applyFont="1" applyBorder="1"/>
    <xf numFmtId="0" fontId="21" fillId="19" borderId="42" xfId="0" applyFont="1" applyFill="1" applyBorder="1" applyAlignment="1">
      <alignment wrapText="1"/>
    </xf>
    <xf numFmtId="0" fontId="13" fillId="0" borderId="59" xfId="0" applyFont="1" applyBorder="1" applyAlignment="1">
      <alignment wrapText="1"/>
    </xf>
    <xf numFmtId="0" fontId="13" fillId="5" borderId="17" xfId="0" applyFont="1" applyFill="1" applyBorder="1" applyAlignment="1" applyProtection="1">
      <alignment horizontal="center" vertical="center"/>
      <protection locked="0"/>
    </xf>
    <xf numFmtId="0" fontId="13" fillId="12" borderId="14" xfId="0" applyFont="1" applyFill="1" applyBorder="1" applyAlignment="1">
      <alignment horizontal="center"/>
    </xf>
    <xf numFmtId="0" fontId="13" fillId="12" borderId="36" xfId="0" applyFont="1" applyFill="1" applyBorder="1" applyAlignment="1">
      <alignment horizontal="center"/>
    </xf>
    <xf numFmtId="0" fontId="13" fillId="13" borderId="14" xfId="0" applyFont="1" applyFill="1" applyBorder="1" applyAlignment="1">
      <alignment horizontal="center"/>
    </xf>
    <xf numFmtId="0" fontId="13" fillId="13" borderId="36" xfId="0" applyFont="1" applyFill="1" applyBorder="1" applyAlignment="1">
      <alignment horizontal="center"/>
    </xf>
    <xf numFmtId="0" fontId="13" fillId="15" borderId="1" xfId="0" applyFont="1" applyFill="1" applyBorder="1" applyAlignment="1">
      <alignment horizontal="center"/>
    </xf>
    <xf numFmtId="0" fontId="13" fillId="15" borderId="14" xfId="0" applyFont="1" applyFill="1" applyBorder="1" applyAlignment="1">
      <alignment horizontal="center"/>
    </xf>
    <xf numFmtId="176" fontId="13" fillId="15" borderId="1" xfId="0" applyNumberFormat="1" applyFont="1" applyFill="1" applyBorder="1" applyAlignment="1">
      <alignment horizontal="center"/>
    </xf>
    <xf numFmtId="176" fontId="13" fillId="15" borderId="27" xfId="0" applyNumberFormat="1" applyFont="1" applyFill="1" applyBorder="1" applyAlignment="1">
      <alignment horizontal="center"/>
    </xf>
    <xf numFmtId="0" fontId="13" fillId="15" borderId="36" xfId="0" applyFont="1" applyFill="1" applyBorder="1" applyAlignment="1">
      <alignment horizontal="center"/>
    </xf>
    <xf numFmtId="0" fontId="8" fillId="0" borderId="0" xfId="0" applyFont="1" applyAlignment="1">
      <alignment horizontal="left"/>
    </xf>
    <xf numFmtId="0" fontId="14" fillId="19" borderId="46" xfId="0" applyFont="1" applyFill="1" applyBorder="1" applyAlignment="1">
      <alignment horizontal="center" wrapText="1"/>
    </xf>
    <xf numFmtId="0" fontId="6" fillId="0" borderId="0" xfId="0" applyFont="1"/>
    <xf numFmtId="0" fontId="26" fillId="0" borderId="0" xfId="0" applyFont="1"/>
    <xf numFmtId="0" fontId="27" fillId="0" borderId="0" xfId="0" applyFont="1"/>
    <xf numFmtId="180" fontId="0" fillId="0" borderId="0" xfId="0" applyNumberFormat="1" applyAlignment="1">
      <alignment wrapText="1"/>
    </xf>
    <xf numFmtId="0" fontId="26" fillId="0" borderId="0" xfId="0" applyFont="1" applyAlignment="1">
      <alignment vertical="center"/>
    </xf>
    <xf numFmtId="180" fontId="0" fillId="0" borderId="1" xfId="0" applyNumberFormat="1" applyBorder="1"/>
    <xf numFmtId="180" fontId="0" fillId="0" borderId="0" xfId="0" applyNumberFormat="1"/>
    <xf numFmtId="177" fontId="13" fillId="0" borderId="0" xfId="0" applyNumberFormat="1" applyFont="1"/>
    <xf numFmtId="43" fontId="4" fillId="0" borderId="0" xfId="1" applyFont="1"/>
    <xf numFmtId="11" fontId="4" fillId="0" borderId="0" xfId="0" applyNumberFormat="1" applyFont="1"/>
    <xf numFmtId="0" fontId="4" fillId="0" borderId="0" xfId="0" applyFont="1" applyAlignment="1">
      <alignment vertical="center"/>
    </xf>
    <xf numFmtId="0" fontId="4" fillId="0" borderId="0" xfId="0" applyFont="1" applyAlignment="1">
      <alignment horizontal="left" vertical="center" indent="5"/>
    </xf>
    <xf numFmtId="0" fontId="13" fillId="0" borderId="45" xfId="0" applyFont="1" applyBorder="1" applyAlignment="1">
      <alignment horizontal="center"/>
    </xf>
    <xf numFmtId="0" fontId="24" fillId="0" borderId="13" xfId="0" applyFont="1" applyBorder="1" applyAlignment="1">
      <alignment horizontal="center" vertical="center"/>
    </xf>
    <xf numFmtId="0" fontId="13" fillId="0" borderId="48"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50" xfId="0" applyFont="1" applyBorder="1" applyAlignment="1">
      <alignment horizontal="center" vertical="center" wrapText="1"/>
    </xf>
    <xf numFmtId="0" fontId="18" fillId="0" borderId="32" xfId="0" applyFont="1" applyBorder="1" applyAlignment="1">
      <alignment horizontal="left" wrapText="1"/>
    </xf>
    <xf numFmtId="0" fontId="18" fillId="0" borderId="45" xfId="0" applyFont="1" applyBorder="1" applyAlignment="1">
      <alignment horizontal="left" wrapText="1"/>
    </xf>
    <xf numFmtId="0" fontId="18" fillId="0" borderId="38" xfId="0" applyFont="1" applyBorder="1" applyAlignment="1">
      <alignment horizontal="left" wrapText="1"/>
    </xf>
    <xf numFmtId="0" fontId="18" fillId="0" borderId="33" xfId="0" applyFont="1" applyBorder="1" applyAlignment="1">
      <alignment horizontal="left" wrapText="1"/>
    </xf>
    <xf numFmtId="0" fontId="18" fillId="0" borderId="0" xfId="0" applyFont="1" applyAlignment="1">
      <alignment horizontal="left" wrapText="1"/>
    </xf>
    <xf numFmtId="0" fontId="18" fillId="0" borderId="39" xfId="0" applyFont="1" applyBorder="1" applyAlignment="1">
      <alignment horizontal="left" wrapText="1"/>
    </xf>
    <xf numFmtId="0" fontId="18" fillId="0" borderId="34" xfId="0" applyFont="1" applyBorder="1" applyAlignment="1">
      <alignment horizontal="left" wrapText="1"/>
    </xf>
    <xf numFmtId="0" fontId="18" fillId="0" borderId="13" xfId="0" applyFont="1" applyBorder="1" applyAlignment="1">
      <alignment horizontal="left" wrapText="1"/>
    </xf>
    <xf numFmtId="0" fontId="18" fillId="0" borderId="41" xfId="0" applyFont="1" applyBorder="1" applyAlignment="1">
      <alignment horizontal="left" wrapText="1"/>
    </xf>
    <xf numFmtId="0" fontId="13" fillId="5" borderId="7" xfId="0" applyFont="1" applyFill="1" applyBorder="1" applyAlignment="1">
      <alignment horizontal="left" vertical="top" wrapText="1"/>
    </xf>
    <xf numFmtId="0" fontId="13" fillId="5" borderId="8" xfId="0" applyFont="1" applyFill="1" applyBorder="1" applyAlignment="1">
      <alignment horizontal="left" vertical="top" wrapText="1"/>
    </xf>
    <xf numFmtId="0" fontId="13" fillId="5" borderId="9" xfId="0" applyFont="1" applyFill="1" applyBorder="1" applyAlignment="1">
      <alignment horizontal="left" vertical="top" wrapText="1"/>
    </xf>
    <xf numFmtId="0" fontId="13" fillId="5" borderId="2" xfId="0" applyFont="1" applyFill="1" applyBorder="1" applyAlignment="1">
      <alignment horizontal="left" vertical="top" wrapText="1"/>
    </xf>
    <xf numFmtId="0" fontId="13" fillId="5" borderId="0" xfId="0" applyFont="1" applyFill="1" applyAlignment="1">
      <alignment horizontal="left" vertical="top" wrapText="1"/>
    </xf>
    <xf numFmtId="0" fontId="13" fillId="5" borderId="10" xfId="0" applyFont="1" applyFill="1" applyBorder="1" applyAlignment="1">
      <alignment horizontal="left" vertical="top" wrapText="1"/>
    </xf>
    <xf numFmtId="0" fontId="18" fillId="0" borderId="15" xfId="0" applyFont="1" applyBorder="1" applyAlignment="1">
      <alignment horizontal="center"/>
    </xf>
    <xf numFmtId="0" fontId="18" fillId="0" borderId="44" xfId="0" applyFont="1" applyBorder="1" applyAlignment="1">
      <alignment horizontal="center"/>
    </xf>
    <xf numFmtId="0" fontId="18" fillId="0" borderId="34" xfId="0" applyFont="1" applyBorder="1" applyAlignment="1">
      <alignment horizontal="left"/>
    </xf>
    <xf numFmtId="0" fontId="18" fillId="0" borderId="13" xfId="0" applyFont="1" applyBorder="1" applyAlignment="1">
      <alignment horizontal="left"/>
    </xf>
    <xf numFmtId="0" fontId="18" fillId="0" borderId="32" xfId="0" applyFont="1" applyBorder="1" applyAlignment="1">
      <alignment horizontal="center"/>
    </xf>
    <xf numFmtId="0" fontId="18" fillId="0" borderId="45" xfId="0" applyFont="1" applyBorder="1" applyAlignment="1">
      <alignment horizontal="center"/>
    </xf>
    <xf numFmtId="0" fontId="18" fillId="0" borderId="38" xfId="0" applyFont="1" applyBorder="1" applyAlignment="1">
      <alignment horizontal="center"/>
    </xf>
    <xf numFmtId="0" fontId="16" fillId="16" borderId="42" xfId="2" applyFont="1" applyBorder="1" applyAlignment="1" applyProtection="1">
      <alignment horizontal="left"/>
    </xf>
    <xf numFmtId="0" fontId="16" fillId="16" borderId="15" xfId="2" applyFont="1" applyBorder="1" applyAlignment="1" applyProtection="1">
      <alignment horizontal="left"/>
    </xf>
    <xf numFmtId="0" fontId="16" fillId="16" borderId="44" xfId="2" applyFont="1" applyBorder="1" applyAlignment="1" applyProtection="1">
      <alignment horizontal="left"/>
    </xf>
    <xf numFmtId="0" fontId="19" fillId="17" borderId="32" xfId="0" applyFont="1" applyFill="1" applyBorder="1" applyAlignment="1">
      <alignment vertical="center" wrapText="1"/>
    </xf>
    <xf numFmtId="0" fontId="19" fillId="17" borderId="45" xfId="0" applyFont="1" applyFill="1" applyBorder="1" applyAlignment="1">
      <alignment vertical="center" wrapText="1"/>
    </xf>
    <xf numFmtId="0" fontId="19" fillId="17" borderId="38" xfId="0" applyFont="1" applyFill="1" applyBorder="1" applyAlignment="1">
      <alignment vertical="center" wrapText="1"/>
    </xf>
    <xf numFmtId="0" fontId="13" fillId="17" borderId="34" xfId="0" applyFont="1" applyFill="1" applyBorder="1" applyAlignment="1">
      <alignment horizontal="left" vertical="center" wrapText="1"/>
    </xf>
    <xf numFmtId="0" fontId="13" fillId="17" borderId="13" xfId="0" applyFont="1" applyFill="1" applyBorder="1" applyAlignment="1">
      <alignment horizontal="left" vertical="center" wrapText="1"/>
    </xf>
    <xf numFmtId="0" fontId="13" fillId="17" borderId="41" xfId="0" applyFont="1" applyFill="1" applyBorder="1" applyAlignment="1">
      <alignment horizontal="left" vertical="center" wrapText="1"/>
    </xf>
    <xf numFmtId="0" fontId="19" fillId="17" borderId="33" xfId="0" applyFont="1" applyFill="1" applyBorder="1" applyAlignment="1">
      <alignment vertical="center" wrapText="1"/>
    </xf>
    <xf numFmtId="0" fontId="19" fillId="17" borderId="0" xfId="0" applyFont="1" applyFill="1" applyAlignment="1">
      <alignment vertical="center" wrapText="1"/>
    </xf>
    <xf numFmtId="0" fontId="19" fillId="17" borderId="39" xfId="0" applyFont="1" applyFill="1" applyBorder="1" applyAlignment="1">
      <alignment vertical="center" wrapText="1"/>
    </xf>
    <xf numFmtId="0" fontId="20" fillId="3" borderId="45" xfId="0" applyFont="1" applyFill="1" applyBorder="1" applyAlignment="1">
      <alignment horizontal="left" vertical="top" wrapText="1"/>
    </xf>
    <xf numFmtId="0" fontId="20" fillId="3" borderId="38" xfId="0" applyFont="1" applyFill="1" applyBorder="1" applyAlignment="1">
      <alignment horizontal="left" vertical="top" wrapText="1"/>
    </xf>
    <xf numFmtId="0" fontId="20" fillId="3" borderId="33" xfId="0" applyFont="1" applyFill="1" applyBorder="1" applyAlignment="1">
      <alignment horizontal="left" vertical="top" wrapText="1"/>
    </xf>
    <xf numFmtId="0" fontId="20" fillId="3" borderId="39" xfId="0" applyFont="1" applyFill="1" applyBorder="1" applyAlignment="1">
      <alignment horizontal="left" vertical="top" wrapText="1"/>
    </xf>
    <xf numFmtId="0" fontId="20" fillId="3" borderId="34" xfId="0" applyFont="1" applyFill="1" applyBorder="1" applyAlignment="1">
      <alignment horizontal="left" vertical="top" wrapText="1"/>
    </xf>
    <xf numFmtId="0" fontId="20" fillId="3" borderId="41" xfId="0" applyFont="1" applyFill="1" applyBorder="1" applyAlignment="1">
      <alignment horizontal="left" vertical="top" wrapText="1"/>
    </xf>
    <xf numFmtId="0" fontId="22" fillId="18" borderId="16" xfId="0" applyFont="1" applyFill="1" applyBorder="1" applyAlignment="1">
      <alignment horizontal="center" vertical="center"/>
    </xf>
    <xf numFmtId="0" fontId="22" fillId="18" borderId="17" xfId="0" applyFont="1" applyFill="1" applyBorder="1" applyAlignment="1">
      <alignment horizontal="center" vertical="center"/>
    </xf>
    <xf numFmtId="0" fontId="22" fillId="18" borderId="18" xfId="0" applyFont="1" applyFill="1" applyBorder="1" applyAlignment="1">
      <alignment horizontal="center" vertical="center"/>
    </xf>
    <xf numFmtId="0" fontId="14" fillId="19" borderId="46" xfId="0" applyFont="1" applyFill="1" applyBorder="1" applyAlignment="1">
      <alignment horizontal="center" vertical="center"/>
    </xf>
    <xf numFmtId="0" fontId="13" fillId="17" borderId="21" xfId="0" applyFont="1" applyFill="1" applyBorder="1" applyAlignment="1">
      <alignment horizontal="center" vertical="center"/>
    </xf>
    <xf numFmtId="0" fontId="13" fillId="17" borderId="28" xfId="0" applyFont="1" applyFill="1" applyBorder="1" applyAlignment="1">
      <alignment horizontal="center" vertical="center"/>
    </xf>
    <xf numFmtId="0" fontId="22" fillId="18" borderId="42" xfId="0" applyFont="1" applyFill="1" applyBorder="1" applyAlignment="1">
      <alignment horizontal="center"/>
    </xf>
    <xf numFmtId="0" fontId="22" fillId="18" borderId="15" xfId="0" applyFont="1" applyFill="1" applyBorder="1" applyAlignment="1">
      <alignment horizontal="center"/>
    </xf>
    <xf numFmtId="0" fontId="22" fillId="18" borderId="44" xfId="0" applyFont="1" applyFill="1" applyBorder="1" applyAlignment="1">
      <alignment horizontal="center"/>
    </xf>
    <xf numFmtId="0" fontId="20" fillId="3" borderId="32" xfId="0" applyFont="1" applyFill="1" applyBorder="1" applyAlignment="1">
      <alignment horizontal="left" vertical="top" wrapText="1"/>
    </xf>
    <xf numFmtId="0" fontId="13" fillId="17" borderId="30" xfId="0" applyFont="1" applyFill="1" applyBorder="1" applyAlignment="1">
      <alignment horizontal="center" vertical="center"/>
    </xf>
    <xf numFmtId="0" fontId="21" fillId="18" borderId="42" xfId="0" applyFont="1" applyFill="1" applyBorder="1" applyAlignment="1">
      <alignment horizontal="center"/>
    </xf>
    <xf numFmtId="0" fontId="21" fillId="18" borderId="15" xfId="0" applyFont="1" applyFill="1" applyBorder="1" applyAlignment="1">
      <alignment horizontal="center"/>
    </xf>
    <xf numFmtId="0" fontId="21" fillId="18" borderId="44" xfId="0" applyFont="1" applyFill="1" applyBorder="1" applyAlignment="1">
      <alignment horizontal="center"/>
    </xf>
    <xf numFmtId="0" fontId="22" fillId="18" borderId="19" xfId="0" applyFont="1" applyFill="1" applyBorder="1" applyAlignment="1">
      <alignment horizontal="center" vertical="center"/>
    </xf>
    <xf numFmtId="0" fontId="22" fillId="18" borderId="20" xfId="0" applyFont="1" applyFill="1" applyBorder="1" applyAlignment="1">
      <alignment horizontal="center" vertical="center"/>
    </xf>
    <xf numFmtId="0" fontId="22" fillId="18" borderId="21" xfId="0" applyFont="1" applyFill="1" applyBorder="1" applyAlignment="1">
      <alignment horizontal="center" vertical="center"/>
    </xf>
    <xf numFmtId="0" fontId="22" fillId="19" borderId="15" xfId="0" applyFont="1" applyFill="1" applyBorder="1" applyAlignment="1">
      <alignment horizontal="center" vertical="center"/>
    </xf>
    <xf numFmtId="0" fontId="22" fillId="19" borderId="44" xfId="0" applyFont="1" applyFill="1" applyBorder="1" applyAlignment="1">
      <alignment horizontal="center" vertical="center"/>
    </xf>
    <xf numFmtId="0" fontId="1" fillId="19" borderId="1" xfId="0" applyFont="1" applyFill="1" applyBorder="1" applyAlignment="1">
      <alignment horizontal="center" vertical="top" wrapText="1"/>
    </xf>
    <xf numFmtId="0" fontId="1" fillId="19" borderId="11" xfId="0" applyFont="1" applyFill="1" applyBorder="1" applyAlignment="1">
      <alignment horizontal="center" vertical="top" wrapText="1"/>
    </xf>
    <xf numFmtId="0" fontId="1" fillId="19" borderId="6" xfId="0" applyFont="1" applyFill="1" applyBorder="1" applyAlignment="1">
      <alignment horizontal="center" vertical="top" wrapText="1"/>
    </xf>
    <xf numFmtId="0" fontId="1" fillId="19" borderId="12" xfId="0" applyFont="1" applyFill="1" applyBorder="1" applyAlignment="1">
      <alignment horizontal="center" vertical="top" wrapText="1"/>
    </xf>
    <xf numFmtId="0" fontId="1" fillId="19" borderId="3" xfId="0" applyFont="1" applyFill="1" applyBorder="1" applyAlignment="1">
      <alignment horizontal="center" vertical="center" wrapText="1"/>
    </xf>
    <xf numFmtId="0" fontId="1" fillId="19" borderId="4" xfId="0" applyFont="1" applyFill="1" applyBorder="1" applyAlignment="1">
      <alignment horizontal="center" vertical="center" wrapText="1"/>
    </xf>
    <xf numFmtId="0" fontId="1" fillId="19" borderId="5"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32" xfId="0" applyFont="1" applyFill="1" applyBorder="1" applyAlignment="1">
      <alignment horizontal="center" vertical="center" wrapText="1"/>
    </xf>
    <xf numFmtId="0" fontId="1" fillId="19" borderId="45" xfId="0" applyFont="1" applyFill="1" applyBorder="1" applyAlignment="1">
      <alignment horizontal="center" vertical="center" wrapText="1"/>
    </xf>
    <xf numFmtId="0" fontId="1" fillId="19" borderId="38" xfId="0" applyFont="1" applyFill="1" applyBorder="1" applyAlignment="1">
      <alignment horizontal="center" vertical="center" wrapText="1"/>
    </xf>
    <xf numFmtId="0" fontId="1" fillId="19" borderId="3" xfId="0" applyFont="1" applyFill="1" applyBorder="1" applyAlignment="1">
      <alignment horizontal="center" vertical="top" wrapText="1"/>
    </xf>
    <xf numFmtId="0" fontId="1" fillId="19" borderId="4" xfId="0" applyFont="1" applyFill="1" applyBorder="1" applyAlignment="1">
      <alignment horizontal="center" vertical="top" wrapText="1"/>
    </xf>
    <xf numFmtId="0" fontId="1" fillId="19" borderId="5" xfId="0" applyFont="1" applyFill="1" applyBorder="1" applyAlignment="1">
      <alignment horizontal="center" vertical="top" wrapText="1"/>
    </xf>
    <xf numFmtId="176" fontId="13" fillId="0" borderId="20" xfId="0" applyNumberFormat="1" applyFont="1" applyBorder="1" applyAlignment="1">
      <alignment horizontal="center"/>
    </xf>
    <xf numFmtId="176" fontId="13" fillId="0" borderId="43" xfId="0" applyNumberFormat="1" applyFont="1" applyBorder="1" applyAlignment="1">
      <alignment horizontal="center"/>
    </xf>
    <xf numFmtId="176" fontId="13" fillId="0" borderId="57" xfId="0" applyNumberFormat="1" applyFont="1" applyBorder="1" applyAlignment="1">
      <alignment horizontal="center"/>
    </xf>
    <xf numFmtId="0" fontId="14" fillId="10" borderId="56" xfId="0" applyFont="1" applyFill="1" applyBorder="1" applyAlignment="1">
      <alignment horizontal="center" vertical="center"/>
    </xf>
    <xf numFmtId="0" fontId="14" fillId="10" borderId="25" xfId="0" applyFont="1" applyFill="1" applyBorder="1" applyAlignment="1">
      <alignment horizontal="center" vertical="center"/>
    </xf>
    <xf numFmtId="0" fontId="13" fillId="0" borderId="30" xfId="0" applyFont="1" applyBorder="1" applyAlignment="1">
      <alignment horizontal="center" vertical="center"/>
    </xf>
    <xf numFmtId="0" fontId="13" fillId="0" borderId="28" xfId="0" applyFont="1" applyBorder="1" applyAlignment="1">
      <alignment horizontal="center" vertical="center"/>
    </xf>
    <xf numFmtId="0" fontId="13" fillId="0" borderId="20" xfId="0" applyFont="1" applyBorder="1" applyAlignment="1">
      <alignment horizontal="center"/>
    </xf>
    <xf numFmtId="0" fontId="13" fillId="0" borderId="57" xfId="0" applyFont="1" applyBorder="1" applyAlignment="1">
      <alignment horizontal="center"/>
    </xf>
    <xf numFmtId="0" fontId="19" fillId="0" borderId="42" xfId="0" applyFont="1" applyBorder="1" applyAlignment="1">
      <alignment horizontal="center"/>
    </xf>
    <xf numFmtId="0" fontId="19" fillId="0" borderId="15" xfId="0" applyFont="1" applyBorder="1" applyAlignment="1">
      <alignment horizontal="center"/>
    </xf>
    <xf numFmtId="0" fontId="19" fillId="0" borderId="44" xfId="0" applyFont="1" applyBorder="1" applyAlignment="1">
      <alignment horizont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18" fillId="0" borderId="21" xfId="0" applyFont="1" applyBorder="1" applyAlignment="1">
      <alignment horizontal="center" vertical="center"/>
    </xf>
    <xf numFmtId="0" fontId="19" fillId="0" borderId="32" xfId="0" applyFont="1" applyBorder="1" applyAlignment="1">
      <alignment horizontal="center"/>
    </xf>
    <xf numFmtId="0" fontId="19" fillId="0" borderId="38" xfId="0" applyFont="1" applyBorder="1" applyAlignment="1">
      <alignment horizontal="center"/>
    </xf>
    <xf numFmtId="0" fontId="18" fillId="0" borderId="32" xfId="0" applyFont="1" applyBorder="1" applyAlignment="1" applyProtection="1">
      <alignment horizontal="center"/>
      <protection locked="0"/>
    </xf>
    <xf numFmtId="0" fontId="18" fillId="0" borderId="45" xfId="0" applyFont="1" applyBorder="1" applyAlignment="1" applyProtection="1">
      <alignment horizontal="center"/>
      <protection locked="0"/>
    </xf>
    <xf numFmtId="0" fontId="18" fillId="0" borderId="38" xfId="0" applyFont="1" applyBorder="1" applyAlignment="1" applyProtection="1">
      <alignment horizontal="center"/>
      <protection locked="0"/>
    </xf>
    <xf numFmtId="0" fontId="13" fillId="0" borderId="21" xfId="0" applyFont="1" applyBorder="1" applyAlignment="1">
      <alignment horizontal="center" vertical="center"/>
    </xf>
    <xf numFmtId="0" fontId="13" fillId="5" borderId="32" xfId="0" applyFont="1" applyFill="1" applyBorder="1" applyAlignment="1">
      <alignment horizontal="left" vertical="top" wrapText="1"/>
    </xf>
    <xf numFmtId="0" fontId="13" fillId="5" borderId="38" xfId="0" applyFont="1" applyFill="1" applyBorder="1" applyAlignment="1">
      <alignment horizontal="left" vertical="top" wrapText="1"/>
    </xf>
    <xf numFmtId="0" fontId="13" fillId="5" borderId="33" xfId="0" applyFont="1" applyFill="1" applyBorder="1" applyAlignment="1">
      <alignment horizontal="left" vertical="top" wrapText="1"/>
    </xf>
    <xf numFmtId="0" fontId="13" fillId="5" borderId="39" xfId="0" applyFont="1" applyFill="1" applyBorder="1" applyAlignment="1">
      <alignment horizontal="left" vertical="top" wrapText="1"/>
    </xf>
    <xf numFmtId="0" fontId="13" fillId="5" borderId="34" xfId="0" applyFont="1" applyFill="1" applyBorder="1" applyAlignment="1">
      <alignment horizontal="left" vertical="top" wrapText="1"/>
    </xf>
    <xf numFmtId="0" fontId="13" fillId="5" borderId="41" xfId="0" applyFont="1" applyFill="1" applyBorder="1" applyAlignment="1">
      <alignment horizontal="left" vertical="top" wrapText="1"/>
    </xf>
    <xf numFmtId="0" fontId="18" fillId="0" borderId="42" xfId="0" applyFont="1" applyBorder="1" applyAlignment="1">
      <alignment horizontal="center"/>
    </xf>
    <xf numFmtId="0" fontId="14" fillId="10" borderId="24" xfId="0" applyFont="1" applyFill="1" applyBorder="1" applyAlignment="1">
      <alignment horizontal="center" vertical="center"/>
    </xf>
    <xf numFmtId="0" fontId="14" fillId="10" borderId="29" xfId="0" applyFont="1" applyFill="1" applyBorder="1" applyAlignment="1">
      <alignment horizontal="center" vertical="center"/>
    </xf>
    <xf numFmtId="0" fontId="14" fillId="10" borderId="32" xfId="0" applyFont="1" applyFill="1" applyBorder="1" applyAlignment="1">
      <alignment horizontal="center" vertical="center"/>
    </xf>
    <xf numFmtId="0" fontId="14" fillId="10" borderId="33" xfId="0" applyFont="1" applyFill="1" applyBorder="1" applyAlignment="1">
      <alignment horizontal="center" vertical="center"/>
    </xf>
    <xf numFmtId="0" fontId="14" fillId="10" borderId="34" xfId="0" applyFont="1" applyFill="1" applyBorder="1" applyAlignment="1">
      <alignment horizontal="center" vertical="center"/>
    </xf>
    <xf numFmtId="0" fontId="13" fillId="0" borderId="43" xfId="0" applyFont="1" applyBorder="1" applyAlignment="1">
      <alignment horizontal="center"/>
    </xf>
    <xf numFmtId="0" fontId="14" fillId="10" borderId="16" xfId="0" applyFont="1" applyFill="1" applyBorder="1" applyAlignment="1">
      <alignment horizontal="center" vertical="center"/>
    </xf>
    <xf numFmtId="0" fontId="14" fillId="10" borderId="26" xfId="0" applyFont="1" applyFill="1" applyBorder="1" applyAlignment="1">
      <alignment horizontal="center" vertical="center"/>
    </xf>
    <xf numFmtId="0" fontId="14" fillId="10" borderId="17"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17" xfId="0" applyFont="1" applyFill="1" applyBorder="1" applyAlignment="1">
      <alignment horizontal="center"/>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 xfId="0" applyBorder="1" applyAlignment="1">
      <alignment horizontal="center" wrapText="1"/>
    </xf>
    <xf numFmtId="0" fontId="0" fillId="0" borderId="1" xfId="0" applyBorder="1" applyAlignment="1">
      <alignment horizontal="center"/>
    </xf>
    <xf numFmtId="0" fontId="0" fillId="0" borderId="14" xfId="0" applyBorder="1" applyAlignment="1">
      <alignment horizontal="center" vertical="center"/>
    </xf>
    <xf numFmtId="0" fontId="0" fillId="0" borderId="36" xfId="0" applyBorder="1" applyAlignment="1">
      <alignment horizontal="center" vertical="center"/>
    </xf>
    <xf numFmtId="0" fontId="1" fillId="2" borderId="0" xfId="0" applyFont="1" applyFill="1" applyAlignment="1">
      <alignment horizontal="center"/>
    </xf>
    <xf numFmtId="0" fontId="1" fillId="2" borderId="6" xfId="0" applyFont="1" applyFill="1" applyBorder="1" applyAlignment="1">
      <alignment horizontal="center"/>
    </xf>
    <xf numFmtId="0" fontId="0" fillId="0" borderId="43" xfId="0" applyBorder="1" applyAlignment="1">
      <alignment horizontal="center" vertical="center"/>
    </xf>
    <xf numFmtId="0" fontId="1" fillId="0" borderId="0" xfId="0" applyFont="1" applyAlignment="1">
      <alignment horizontal="left"/>
    </xf>
    <xf numFmtId="0" fontId="0" fillId="0" borderId="0" xfId="0" applyAlignment="1">
      <alignment horizontal="left"/>
    </xf>
  </cellXfs>
  <cellStyles count="25">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 4" xfId="8" xr:uid="{00000000-0005-0000-0000-000008000000}"/>
    <cellStyle name="Normal 4 2" xfId="9" xr:uid="{00000000-0005-0000-0000-000009000000}"/>
    <cellStyle name="Normal 5" xfId="10" xr:uid="{00000000-0005-0000-0000-00000A000000}"/>
    <cellStyle name="Normal 5 2" xfId="11" xr:uid="{00000000-0005-0000-0000-00000B000000}"/>
    <cellStyle name="Normal 6" xfId="12" xr:uid="{00000000-0005-0000-0000-00000C000000}"/>
    <cellStyle name="Normal 6 2" xfId="13" xr:uid="{00000000-0005-0000-0000-00000D000000}"/>
    <cellStyle name="Normal 7" xfId="14" xr:uid="{00000000-0005-0000-0000-00000E000000}"/>
    <cellStyle name="Normal 8" xfId="15" xr:uid="{00000000-0005-0000-0000-00000F000000}"/>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 name="一般" xfId="0" builtinId="0"/>
    <cellStyle name="千分位" xfId="1" builtinId="3"/>
    <cellStyle name="壞" xfId="2" builtinId="27"/>
    <cellStyle name="超連結" xfId="3" builtinId="8"/>
  </cellStyles>
  <dxfs count="10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s>
  <tableStyles count="0" defaultTableStyle="TableStyleMedium2" defaultPivotStyle="PivotStyleLight16"/>
  <colors>
    <mruColors>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Loop Performance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88.251841589351798</c:v>
                </c:pt>
                <c:pt idx="1">
                  <c:v>88.218897763206712</c:v>
                </c:pt>
                <c:pt idx="2">
                  <c:v>88.185953937067424</c:v>
                </c:pt>
                <c:pt idx="3">
                  <c:v>88.15301011093409</c:v>
                </c:pt>
                <c:pt idx="4">
                  <c:v>88.120066284806825</c:v>
                </c:pt>
                <c:pt idx="5">
                  <c:v>88.087122458685599</c:v>
                </c:pt>
                <c:pt idx="6">
                  <c:v>88.054178632570469</c:v>
                </c:pt>
                <c:pt idx="7">
                  <c:v>88.021234806461393</c:v>
                </c:pt>
                <c:pt idx="8">
                  <c:v>87.988290980358528</c:v>
                </c:pt>
                <c:pt idx="9">
                  <c:v>87.955347154261915</c:v>
                </c:pt>
                <c:pt idx="10">
                  <c:v>87.922403328171526</c:v>
                </c:pt>
                <c:pt idx="11">
                  <c:v>87.889459502087504</c:v>
                </c:pt>
                <c:pt idx="12">
                  <c:v>87.856515676009906</c:v>
                </c:pt>
                <c:pt idx="13">
                  <c:v>87.823571849938702</c:v>
                </c:pt>
                <c:pt idx="14">
                  <c:v>87.790628023873921</c:v>
                </c:pt>
                <c:pt idx="15">
                  <c:v>87.757684197815649</c:v>
                </c:pt>
                <c:pt idx="16">
                  <c:v>87.724740371763914</c:v>
                </c:pt>
                <c:pt idx="17">
                  <c:v>87.691796545718915</c:v>
                </c:pt>
                <c:pt idx="18">
                  <c:v>87.658852719680468</c:v>
                </c:pt>
                <c:pt idx="19">
                  <c:v>87.625908893648798</c:v>
                </c:pt>
                <c:pt idx="20">
                  <c:v>87.592965067623837</c:v>
                </c:pt>
                <c:pt idx="21">
                  <c:v>87.560021241605867</c:v>
                </c:pt>
                <c:pt idx="22">
                  <c:v>87.527077415594633</c:v>
                </c:pt>
                <c:pt idx="23">
                  <c:v>87.494133589590348</c:v>
                </c:pt>
                <c:pt idx="24">
                  <c:v>87.461189763592984</c:v>
                </c:pt>
                <c:pt idx="25">
                  <c:v>87.428245937602725</c:v>
                </c:pt>
                <c:pt idx="26">
                  <c:v>87.395302111619486</c:v>
                </c:pt>
                <c:pt idx="27">
                  <c:v>87.362358285643523</c:v>
                </c:pt>
                <c:pt idx="28">
                  <c:v>87.329414459674581</c:v>
                </c:pt>
                <c:pt idx="29">
                  <c:v>87.296470633713042</c:v>
                </c:pt>
                <c:pt idx="30">
                  <c:v>87.263526807758694</c:v>
                </c:pt>
                <c:pt idx="31">
                  <c:v>87.23058298181175</c:v>
                </c:pt>
                <c:pt idx="32">
                  <c:v>87.197639155872281</c:v>
                </c:pt>
                <c:pt idx="33">
                  <c:v>87.164695329940187</c:v>
                </c:pt>
                <c:pt idx="34">
                  <c:v>87.131751504015654</c:v>
                </c:pt>
                <c:pt idx="35">
                  <c:v>87.098807678098652</c:v>
                </c:pt>
                <c:pt idx="36">
                  <c:v>87.065863852189437</c:v>
                </c:pt>
                <c:pt idx="37">
                  <c:v>87.032920026287783</c:v>
                </c:pt>
                <c:pt idx="38">
                  <c:v>86.999976200393945</c:v>
                </c:pt>
                <c:pt idx="39">
                  <c:v>86.967032374507909</c:v>
                </c:pt>
                <c:pt idx="40">
                  <c:v>86.934088548629816</c:v>
                </c:pt>
                <c:pt idx="41">
                  <c:v>86.901144722759597</c:v>
                </c:pt>
                <c:pt idx="42">
                  <c:v>86.868200896897392</c:v>
                </c:pt>
                <c:pt idx="43">
                  <c:v>86.835257071043202</c:v>
                </c:pt>
                <c:pt idx="44">
                  <c:v>86.802313245197183</c:v>
                </c:pt>
                <c:pt idx="45">
                  <c:v>86.76936941935935</c:v>
                </c:pt>
                <c:pt idx="46">
                  <c:v>86.736425593529717</c:v>
                </c:pt>
                <c:pt idx="47">
                  <c:v>86.703481767708467</c:v>
                </c:pt>
                <c:pt idx="48">
                  <c:v>86.67053794189556</c:v>
                </c:pt>
                <c:pt idx="49">
                  <c:v>86.637594116091037</c:v>
                </c:pt>
                <c:pt idx="50">
                  <c:v>86.604650290295126</c:v>
                </c:pt>
                <c:pt idx="51">
                  <c:v>86.57170646450777</c:v>
                </c:pt>
                <c:pt idx="52">
                  <c:v>86.538762638728869</c:v>
                </c:pt>
                <c:pt idx="53">
                  <c:v>86.505818812958807</c:v>
                </c:pt>
                <c:pt idx="54">
                  <c:v>86.472874987197457</c:v>
                </c:pt>
                <c:pt idx="55">
                  <c:v>86.439931161445017</c:v>
                </c:pt>
                <c:pt idx="56">
                  <c:v>86.406987335701359</c:v>
                </c:pt>
                <c:pt idx="57">
                  <c:v>86.374043509966754</c:v>
                </c:pt>
                <c:pt idx="58">
                  <c:v>86.341099684241158</c:v>
                </c:pt>
                <c:pt idx="59">
                  <c:v>86.308155858524586</c:v>
                </c:pt>
                <c:pt idx="60">
                  <c:v>86.275212032817308</c:v>
                </c:pt>
                <c:pt idx="61">
                  <c:v>86.242268207119196</c:v>
                </c:pt>
                <c:pt idx="62">
                  <c:v>86.209324381430463</c:v>
                </c:pt>
                <c:pt idx="63">
                  <c:v>86.176380555751052</c:v>
                </c:pt>
                <c:pt idx="64">
                  <c:v>86.143436730081049</c:v>
                </c:pt>
                <c:pt idx="65">
                  <c:v>86.110492904420681</c:v>
                </c:pt>
                <c:pt idx="66">
                  <c:v>86.077549078769778</c:v>
                </c:pt>
                <c:pt idx="67">
                  <c:v>86.044605253128722</c:v>
                </c:pt>
                <c:pt idx="68">
                  <c:v>86.011661427497202</c:v>
                </c:pt>
                <c:pt idx="69">
                  <c:v>85.978717601875715</c:v>
                </c:pt>
                <c:pt idx="70">
                  <c:v>85.945773776263906</c:v>
                </c:pt>
                <c:pt idx="71">
                  <c:v>85.912829950662172</c:v>
                </c:pt>
                <c:pt idx="72">
                  <c:v>85.879886125070485</c:v>
                </c:pt>
                <c:pt idx="73">
                  <c:v>85.846942299488916</c:v>
                </c:pt>
                <c:pt idx="74">
                  <c:v>85.813998473917493</c:v>
                </c:pt>
                <c:pt idx="75">
                  <c:v>85.781054648356431</c:v>
                </c:pt>
                <c:pt idx="76">
                  <c:v>85.748110822805671</c:v>
                </c:pt>
                <c:pt idx="77">
                  <c:v>85.715166997265356</c:v>
                </c:pt>
                <c:pt idx="78">
                  <c:v>85.682223171735487</c:v>
                </c:pt>
                <c:pt idx="79">
                  <c:v>85.64927934621636</c:v>
                </c:pt>
                <c:pt idx="80">
                  <c:v>85.616335520707878</c:v>
                </c:pt>
                <c:pt idx="81">
                  <c:v>85.583391695209912</c:v>
                </c:pt>
                <c:pt idx="82">
                  <c:v>85.550447869723001</c:v>
                </c:pt>
                <c:pt idx="83">
                  <c:v>85.517504044247005</c:v>
                </c:pt>
                <c:pt idx="84">
                  <c:v>85.484560218781951</c:v>
                </c:pt>
                <c:pt idx="85">
                  <c:v>85.451616393327924</c:v>
                </c:pt>
                <c:pt idx="86">
                  <c:v>85.418672567885267</c:v>
                </c:pt>
                <c:pt idx="87">
                  <c:v>85.385728742453637</c:v>
                </c:pt>
                <c:pt idx="88">
                  <c:v>85.352784917033446</c:v>
                </c:pt>
                <c:pt idx="89">
                  <c:v>85.319841091624738</c:v>
                </c:pt>
                <c:pt idx="90">
                  <c:v>85.286897266227456</c:v>
                </c:pt>
                <c:pt idx="91">
                  <c:v>85.253953440841812</c:v>
                </c:pt>
                <c:pt idx="92">
                  <c:v>85.221009615467906</c:v>
                </c:pt>
                <c:pt idx="93">
                  <c:v>85.188065790105583</c:v>
                </c:pt>
                <c:pt idx="94">
                  <c:v>85.155121964755352</c:v>
                </c:pt>
                <c:pt idx="95">
                  <c:v>85.122178139416903</c:v>
                </c:pt>
                <c:pt idx="96">
                  <c:v>85.089234314090703</c:v>
                </c:pt>
                <c:pt idx="97">
                  <c:v>85.056290488776497</c:v>
                </c:pt>
                <c:pt idx="98">
                  <c:v>85.023346663474584</c:v>
                </c:pt>
                <c:pt idx="99">
                  <c:v>84.990402838184934</c:v>
                </c:pt>
                <c:pt idx="100">
                  <c:v>84.957459012907748</c:v>
                </c:pt>
                <c:pt idx="101">
                  <c:v>84.924515187643053</c:v>
                </c:pt>
                <c:pt idx="102">
                  <c:v>84.891571362391005</c:v>
                </c:pt>
                <c:pt idx="103">
                  <c:v>84.858627537151676</c:v>
                </c:pt>
                <c:pt idx="104">
                  <c:v>84.825683711925009</c:v>
                </c:pt>
                <c:pt idx="105">
                  <c:v>84.792739886711416</c:v>
                </c:pt>
                <c:pt idx="106">
                  <c:v>84.759796061510784</c:v>
                </c:pt>
                <c:pt idx="107">
                  <c:v>84.726852236323182</c:v>
                </c:pt>
                <c:pt idx="108">
                  <c:v>84.693908411148854</c:v>
                </c:pt>
                <c:pt idx="109">
                  <c:v>84.660964585987827</c:v>
                </c:pt>
                <c:pt idx="110">
                  <c:v>84.628020760840172</c:v>
                </c:pt>
                <c:pt idx="111">
                  <c:v>84.59507693570589</c:v>
                </c:pt>
                <c:pt idx="112">
                  <c:v>84.562133110585449</c:v>
                </c:pt>
                <c:pt idx="113">
                  <c:v>84.529189285478608</c:v>
                </c:pt>
                <c:pt idx="114">
                  <c:v>84.496245460385495</c:v>
                </c:pt>
                <c:pt idx="115">
                  <c:v>84.463301635306451</c:v>
                </c:pt>
                <c:pt idx="116">
                  <c:v>84.430357810241276</c:v>
                </c:pt>
                <c:pt idx="117">
                  <c:v>84.397413985190298</c:v>
                </c:pt>
                <c:pt idx="118">
                  <c:v>84.36447016015353</c:v>
                </c:pt>
                <c:pt idx="119">
                  <c:v>84.331526335131159</c:v>
                </c:pt>
                <c:pt idx="120">
                  <c:v>84.298582510123282</c:v>
                </c:pt>
                <c:pt idx="121">
                  <c:v>84.265638685129915</c:v>
                </c:pt>
                <c:pt idx="122">
                  <c:v>84.232694860151213</c:v>
                </c:pt>
                <c:pt idx="123">
                  <c:v>84.199751035187305</c:v>
                </c:pt>
                <c:pt idx="124">
                  <c:v>84.166807210238304</c:v>
                </c:pt>
                <c:pt idx="125">
                  <c:v>84.133863385304267</c:v>
                </c:pt>
                <c:pt idx="126">
                  <c:v>84.100919560385478</c:v>
                </c:pt>
                <c:pt idx="127">
                  <c:v>84.067975735481753</c:v>
                </c:pt>
                <c:pt idx="128">
                  <c:v>84.03503191059356</c:v>
                </c:pt>
                <c:pt idx="129">
                  <c:v>84.002088085720771</c:v>
                </c:pt>
                <c:pt idx="130">
                  <c:v>83.969144260863601</c:v>
                </c:pt>
                <c:pt idx="131">
                  <c:v>83.936200436022105</c:v>
                </c:pt>
                <c:pt idx="132">
                  <c:v>83.903256611196468</c:v>
                </c:pt>
                <c:pt idx="133">
                  <c:v>83.870312786386748</c:v>
                </c:pt>
                <c:pt idx="134">
                  <c:v>83.837368961593185</c:v>
                </c:pt>
                <c:pt idx="135">
                  <c:v>83.804425136815752</c:v>
                </c:pt>
                <c:pt idx="136">
                  <c:v>83.771481312054661</c:v>
                </c:pt>
                <c:pt idx="137">
                  <c:v>83.738537487310055</c:v>
                </c:pt>
                <c:pt idx="138">
                  <c:v>83.705593662581933</c:v>
                </c:pt>
                <c:pt idx="139">
                  <c:v>83.67264983787058</c:v>
                </c:pt>
                <c:pt idx="140">
                  <c:v>83.639706013176038</c:v>
                </c:pt>
                <c:pt idx="141">
                  <c:v>83.606762188498408</c:v>
                </c:pt>
                <c:pt idx="142">
                  <c:v>83.573818363837859</c:v>
                </c:pt>
                <c:pt idx="143">
                  <c:v>83.540874539194462</c:v>
                </c:pt>
                <c:pt idx="144">
                  <c:v>83.507930714568516</c:v>
                </c:pt>
                <c:pt idx="145">
                  <c:v>83.474986889960064</c:v>
                </c:pt>
                <c:pt idx="146">
                  <c:v>83.442043065369148</c:v>
                </c:pt>
                <c:pt idx="147">
                  <c:v>83.409099240795953</c:v>
                </c:pt>
                <c:pt idx="148">
                  <c:v>83.376155416240749</c:v>
                </c:pt>
                <c:pt idx="149">
                  <c:v>83.343211591703422</c:v>
                </c:pt>
                <c:pt idx="150">
                  <c:v>83.310267767184342</c:v>
                </c:pt>
                <c:pt idx="151">
                  <c:v>83.277323942683466</c:v>
                </c:pt>
                <c:pt idx="152">
                  <c:v>83.244380118201079</c:v>
                </c:pt>
                <c:pt idx="153">
                  <c:v>83.211436293737279</c:v>
                </c:pt>
                <c:pt idx="154">
                  <c:v>83.178492469292109</c:v>
                </c:pt>
                <c:pt idx="155">
                  <c:v>83.145548644865741</c:v>
                </c:pt>
                <c:pt idx="156">
                  <c:v>83.112604820458543</c:v>
                </c:pt>
                <c:pt idx="157">
                  <c:v>83.079660996070317</c:v>
                </c:pt>
                <c:pt idx="158">
                  <c:v>83.046717171701587</c:v>
                </c:pt>
                <c:pt idx="159">
                  <c:v>83.013773347352085</c:v>
                </c:pt>
                <c:pt idx="160">
                  <c:v>82.980829523022209</c:v>
                </c:pt>
                <c:pt idx="161">
                  <c:v>82.947885698712128</c:v>
                </c:pt>
                <c:pt idx="162">
                  <c:v>82.914941874421828</c:v>
                </c:pt>
                <c:pt idx="163">
                  <c:v>82.881998050151594</c:v>
                </c:pt>
                <c:pt idx="164">
                  <c:v>82.849054225901554</c:v>
                </c:pt>
                <c:pt idx="165">
                  <c:v>82.816110401671921</c:v>
                </c:pt>
                <c:pt idx="166">
                  <c:v>82.783166577462794</c:v>
                </c:pt>
                <c:pt idx="167">
                  <c:v>82.750222753274073</c:v>
                </c:pt>
                <c:pt idx="168">
                  <c:v>82.717278929106385</c:v>
                </c:pt>
                <c:pt idx="169">
                  <c:v>82.68433510495953</c:v>
                </c:pt>
                <c:pt idx="170">
                  <c:v>82.65139128083392</c:v>
                </c:pt>
                <c:pt idx="171">
                  <c:v>82.618447456729513</c:v>
                </c:pt>
                <c:pt idx="172">
                  <c:v>82.585503632646493</c:v>
                </c:pt>
                <c:pt idx="173">
                  <c:v>82.552559808585229</c:v>
                </c:pt>
                <c:pt idx="174">
                  <c:v>82.519615984545638</c:v>
                </c:pt>
                <c:pt idx="175">
                  <c:v>82.486672160527974</c:v>
                </c:pt>
                <c:pt idx="176">
                  <c:v>82.453728336532436</c:v>
                </c:pt>
                <c:pt idx="177">
                  <c:v>82.420784512559322</c:v>
                </c:pt>
                <c:pt idx="178">
                  <c:v>82.387840688608449</c:v>
                </c:pt>
                <c:pt idx="179">
                  <c:v>82.354896864680285</c:v>
                </c:pt>
                <c:pt idx="180">
                  <c:v>82.321953040774929</c:v>
                </c:pt>
                <c:pt idx="181">
                  <c:v>82.289009216892438</c:v>
                </c:pt>
                <c:pt idx="182">
                  <c:v>82.256065393033069</c:v>
                </c:pt>
                <c:pt idx="183">
                  <c:v>82.223121569197161</c:v>
                </c:pt>
                <c:pt idx="184">
                  <c:v>82.190177745384631</c:v>
                </c:pt>
                <c:pt idx="185">
                  <c:v>82.157233921595818</c:v>
                </c:pt>
                <c:pt idx="186">
                  <c:v>82.124290097830738</c:v>
                </c:pt>
                <c:pt idx="187">
                  <c:v>82.091346274089787</c:v>
                </c:pt>
                <c:pt idx="188">
                  <c:v>82.058402450373094</c:v>
                </c:pt>
                <c:pt idx="189">
                  <c:v>82.025458626680731</c:v>
                </c:pt>
                <c:pt idx="190">
                  <c:v>81.992514803012881</c:v>
                </c:pt>
                <c:pt idx="191">
                  <c:v>81.959570979370028</c:v>
                </c:pt>
                <c:pt idx="192">
                  <c:v>81.926627155751973</c:v>
                </c:pt>
                <c:pt idx="193">
                  <c:v>81.893683332159029</c:v>
                </c:pt>
                <c:pt idx="194">
                  <c:v>81.860739508591422</c:v>
                </c:pt>
                <c:pt idx="195">
                  <c:v>81.82779568504948</c:v>
                </c:pt>
                <c:pt idx="196">
                  <c:v>81.794851861533118</c:v>
                </c:pt>
                <c:pt idx="197">
                  <c:v>81.761908038042861</c:v>
                </c:pt>
                <c:pt idx="198">
                  <c:v>81.728964214578525</c:v>
                </c:pt>
                <c:pt idx="199">
                  <c:v>81.696020391140593</c:v>
                </c:pt>
                <c:pt idx="200">
                  <c:v>81.663076567729206</c:v>
                </c:pt>
                <c:pt idx="201">
                  <c:v>81.630132744344479</c:v>
                </c:pt>
                <c:pt idx="202">
                  <c:v>81.597188920986781</c:v>
                </c:pt>
                <c:pt idx="203">
                  <c:v>81.564245097656112</c:v>
                </c:pt>
                <c:pt idx="204">
                  <c:v>81.531301274352842</c:v>
                </c:pt>
                <c:pt idx="205">
                  <c:v>81.498357451077069</c:v>
                </c:pt>
                <c:pt idx="206">
                  <c:v>81.465413627829108</c:v>
                </c:pt>
                <c:pt idx="207">
                  <c:v>81.432469804609156</c:v>
                </c:pt>
                <c:pt idx="208">
                  <c:v>81.399525981417199</c:v>
                </c:pt>
                <c:pt idx="209">
                  <c:v>81.366582158253792</c:v>
                </c:pt>
                <c:pt idx="210">
                  <c:v>81.333638335118962</c:v>
                </c:pt>
                <c:pt idx="211">
                  <c:v>81.300694512012882</c:v>
                </c:pt>
                <c:pt idx="212">
                  <c:v>81.267750688935863</c:v>
                </c:pt>
                <c:pt idx="213">
                  <c:v>81.234806865888189</c:v>
                </c:pt>
                <c:pt idx="214">
                  <c:v>81.201863042870016</c:v>
                </c:pt>
                <c:pt idx="215">
                  <c:v>81.168919219881531</c:v>
                </c:pt>
                <c:pt idx="216">
                  <c:v>81.135975396922916</c:v>
                </c:pt>
                <c:pt idx="217">
                  <c:v>81.103031573994542</c:v>
                </c:pt>
                <c:pt idx="218">
                  <c:v>81.070087751096537</c:v>
                </c:pt>
                <c:pt idx="219">
                  <c:v>81.037143928229241</c:v>
                </c:pt>
                <c:pt idx="220">
                  <c:v>81.00420010539267</c:v>
                </c:pt>
                <c:pt idx="221">
                  <c:v>80.971256282587305</c:v>
                </c:pt>
                <c:pt idx="222">
                  <c:v>80.938312459813275</c:v>
                </c:pt>
                <c:pt idx="223">
                  <c:v>80.90536863707085</c:v>
                </c:pt>
                <c:pt idx="224">
                  <c:v>80.872424814360016</c:v>
                </c:pt>
                <c:pt idx="225">
                  <c:v>80.83948099168154</c:v>
                </c:pt>
                <c:pt idx="226">
                  <c:v>80.806537169035124</c:v>
                </c:pt>
                <c:pt idx="227">
                  <c:v>80.773593346421393</c:v>
                </c:pt>
                <c:pt idx="228">
                  <c:v>80.74064952384056</c:v>
                </c:pt>
                <c:pt idx="229">
                  <c:v>80.707705701292539</c:v>
                </c:pt>
                <c:pt idx="230">
                  <c:v>80.674761878777986</c:v>
                </c:pt>
                <c:pt idx="231">
                  <c:v>80.641818056296884</c:v>
                </c:pt>
                <c:pt idx="232">
                  <c:v>80.608874233849676</c:v>
                </c:pt>
                <c:pt idx="233">
                  <c:v>80.575930411436403</c:v>
                </c:pt>
                <c:pt idx="234">
                  <c:v>80.542986589057492</c:v>
                </c:pt>
                <c:pt idx="235">
                  <c:v>80.510042766713326</c:v>
                </c:pt>
                <c:pt idx="236">
                  <c:v>80.477098944403792</c:v>
                </c:pt>
                <c:pt idx="237">
                  <c:v>80.444155122129558</c:v>
                </c:pt>
                <c:pt idx="238">
                  <c:v>80.411211299890567</c:v>
                </c:pt>
                <c:pt idx="239">
                  <c:v>80.378267477687203</c:v>
                </c:pt>
                <c:pt idx="240">
                  <c:v>80.345323655519834</c:v>
                </c:pt>
                <c:pt idx="241">
                  <c:v>80.312379833388619</c:v>
                </c:pt>
                <c:pt idx="242">
                  <c:v>80.279436011293939</c:v>
                </c:pt>
                <c:pt idx="243">
                  <c:v>80.24649218923588</c:v>
                </c:pt>
                <c:pt idx="244">
                  <c:v>80.213548367214997</c:v>
                </c:pt>
                <c:pt idx="245">
                  <c:v>80.180604545231361</c:v>
                </c:pt>
                <c:pt idx="246">
                  <c:v>80.147660723285284</c:v>
                </c:pt>
                <c:pt idx="247">
                  <c:v>80.114716901377136</c:v>
                </c:pt>
                <c:pt idx="248">
                  <c:v>80.081773079507229</c:v>
                </c:pt>
                <c:pt idx="249">
                  <c:v>80.048829257675607</c:v>
                </c:pt>
                <c:pt idx="250">
                  <c:v>80.015885435882893</c:v>
                </c:pt>
                <c:pt idx="251">
                  <c:v>79.982941614129132</c:v>
                </c:pt>
                <c:pt idx="252">
                  <c:v>79.94999779241472</c:v>
                </c:pt>
                <c:pt idx="253">
                  <c:v>79.917053970739985</c:v>
                </c:pt>
                <c:pt idx="254">
                  <c:v>79.88411014910514</c:v>
                </c:pt>
                <c:pt idx="255">
                  <c:v>79.851166327510626</c:v>
                </c:pt>
                <c:pt idx="256">
                  <c:v>79.818222505956527</c:v>
                </c:pt>
                <c:pt idx="257">
                  <c:v>79.785278684443426</c:v>
                </c:pt>
                <c:pt idx="258">
                  <c:v>79.752334862971495</c:v>
                </c:pt>
                <c:pt idx="259">
                  <c:v>79.719391041541002</c:v>
                </c:pt>
                <c:pt idx="260">
                  <c:v>79.686447220152317</c:v>
                </c:pt>
                <c:pt idx="261">
                  <c:v>79.653503398805853</c:v>
                </c:pt>
                <c:pt idx="262">
                  <c:v>79.620559577501751</c:v>
                </c:pt>
                <c:pt idx="263">
                  <c:v>79.58761575624041</c:v>
                </c:pt>
                <c:pt idx="264">
                  <c:v>79.554671935022185</c:v>
                </c:pt>
                <c:pt idx="265">
                  <c:v>79.52172811384736</c:v>
                </c:pt>
                <c:pt idx="266">
                  <c:v>79.488784292716304</c:v>
                </c:pt>
                <c:pt idx="267">
                  <c:v>79.455840471629273</c:v>
                </c:pt>
                <c:pt idx="268">
                  <c:v>79.422896650586807</c:v>
                </c:pt>
                <c:pt idx="269">
                  <c:v>79.389952829589006</c:v>
                </c:pt>
                <c:pt idx="270">
                  <c:v>79.357009008636254</c:v>
                </c:pt>
                <c:pt idx="271">
                  <c:v>79.324065187729076</c:v>
                </c:pt>
                <c:pt idx="272">
                  <c:v>79.291121366867557</c:v>
                </c:pt>
                <c:pt idx="273">
                  <c:v>79.258177546052281</c:v>
                </c:pt>
                <c:pt idx="274">
                  <c:v>79.225233725283402</c:v>
                </c:pt>
                <c:pt idx="275">
                  <c:v>79.192289904561392</c:v>
                </c:pt>
                <c:pt idx="276">
                  <c:v>79.159346083886632</c:v>
                </c:pt>
                <c:pt idx="277">
                  <c:v>79.126402263259351</c:v>
                </c:pt>
                <c:pt idx="278">
                  <c:v>79.093458442680074</c:v>
                </c:pt>
                <c:pt idx="279">
                  <c:v>79.060514622149086</c:v>
                </c:pt>
                <c:pt idx="280">
                  <c:v>79.027570801666641</c:v>
                </c:pt>
                <c:pt idx="281">
                  <c:v>78.994626981233409</c:v>
                </c:pt>
                <c:pt idx="282">
                  <c:v>78.96168316084939</c:v>
                </c:pt>
                <c:pt idx="283">
                  <c:v>78.92873934051525</c:v>
                </c:pt>
                <c:pt idx="284">
                  <c:v>78.895795520231246</c:v>
                </c:pt>
                <c:pt idx="285">
                  <c:v>78.862851699997719</c:v>
                </c:pt>
                <c:pt idx="286">
                  <c:v>78.82990787981521</c:v>
                </c:pt>
                <c:pt idx="287">
                  <c:v>78.796964059683873</c:v>
                </c:pt>
                <c:pt idx="288">
                  <c:v>78.764020239604292</c:v>
                </c:pt>
                <c:pt idx="289">
                  <c:v>78.73107641957688</c:v>
                </c:pt>
                <c:pt idx="290">
                  <c:v>78.698132599601891</c:v>
                </c:pt>
                <c:pt idx="291">
                  <c:v>78.665188779679852</c:v>
                </c:pt>
                <c:pt idx="292">
                  <c:v>78.632244959811089</c:v>
                </c:pt>
                <c:pt idx="293">
                  <c:v>78.599301139995845</c:v>
                </c:pt>
                <c:pt idx="294">
                  <c:v>78.566357320234928</c:v>
                </c:pt>
                <c:pt idx="295">
                  <c:v>78.533413500528468</c:v>
                </c:pt>
                <c:pt idx="296">
                  <c:v>78.500469680876861</c:v>
                </c:pt>
                <c:pt idx="297">
                  <c:v>78.467525861280677</c:v>
                </c:pt>
                <c:pt idx="298">
                  <c:v>78.434582041740299</c:v>
                </c:pt>
                <c:pt idx="299">
                  <c:v>78.401638222256068</c:v>
                </c:pt>
                <c:pt idx="300">
                  <c:v>78.368694402828496</c:v>
                </c:pt>
                <c:pt idx="301">
                  <c:v>78.335750583457923</c:v>
                </c:pt>
                <c:pt idx="302">
                  <c:v>78.30280676414489</c:v>
                </c:pt>
                <c:pt idx="303">
                  <c:v>78.269862944889752</c:v>
                </c:pt>
                <c:pt idx="304">
                  <c:v>78.236919125692992</c:v>
                </c:pt>
                <c:pt idx="305">
                  <c:v>78.203975306555051</c:v>
                </c:pt>
                <c:pt idx="306">
                  <c:v>78.17103148747637</c:v>
                </c:pt>
                <c:pt idx="307">
                  <c:v>78.138087668457445</c:v>
                </c:pt>
                <c:pt idx="308">
                  <c:v>78.105143849498589</c:v>
                </c:pt>
                <c:pt idx="309">
                  <c:v>78.072200030600484</c:v>
                </c:pt>
                <c:pt idx="310">
                  <c:v>78.039256211763359</c:v>
                </c:pt>
                <c:pt idx="311">
                  <c:v>78.006312392987837</c:v>
                </c:pt>
                <c:pt idx="312">
                  <c:v>77.973368574274275</c:v>
                </c:pt>
                <c:pt idx="313">
                  <c:v>77.94042475562334</c:v>
                </c:pt>
                <c:pt idx="314">
                  <c:v>77.907480937035245</c:v>
                </c:pt>
                <c:pt idx="315">
                  <c:v>77.874537118510588</c:v>
                </c:pt>
                <c:pt idx="316">
                  <c:v>77.841593300049922</c:v>
                </c:pt>
                <c:pt idx="317">
                  <c:v>77.808649481653674</c:v>
                </c:pt>
                <c:pt idx="318">
                  <c:v>77.775705663322341</c:v>
                </c:pt>
                <c:pt idx="319">
                  <c:v>77.742761845056449</c:v>
                </c:pt>
                <c:pt idx="320">
                  <c:v>77.709818026856368</c:v>
                </c:pt>
                <c:pt idx="321">
                  <c:v>77.676874208722779</c:v>
                </c:pt>
                <c:pt idx="322">
                  <c:v>77.643930390656081</c:v>
                </c:pt>
                <c:pt idx="323">
                  <c:v>77.61098657265677</c:v>
                </c:pt>
                <c:pt idx="324">
                  <c:v>77.578042754725459</c:v>
                </c:pt>
                <c:pt idx="325">
                  <c:v>77.545098936862487</c:v>
                </c:pt>
                <c:pt idx="326">
                  <c:v>77.512155119068495</c:v>
                </c:pt>
                <c:pt idx="327">
                  <c:v>77.479211301344051</c:v>
                </c:pt>
                <c:pt idx="328">
                  <c:v>77.446267483689567</c:v>
                </c:pt>
                <c:pt idx="329">
                  <c:v>77.413323666105825</c:v>
                </c:pt>
                <c:pt idx="330">
                  <c:v>77.38037984859298</c:v>
                </c:pt>
                <c:pt idx="331">
                  <c:v>77.347436031151844</c:v>
                </c:pt>
                <c:pt idx="332">
                  <c:v>77.314492213782799</c:v>
                </c:pt>
                <c:pt idx="333">
                  <c:v>77.281548396486542</c:v>
                </c:pt>
                <c:pt idx="334">
                  <c:v>77.248604579263713</c:v>
                </c:pt>
                <c:pt idx="335">
                  <c:v>77.215660762114666</c:v>
                </c:pt>
                <c:pt idx="336">
                  <c:v>77.182716945039871</c:v>
                </c:pt>
                <c:pt idx="337">
                  <c:v>77.149773128040152</c:v>
                </c:pt>
                <c:pt idx="338">
                  <c:v>77.116829311115964</c:v>
                </c:pt>
                <c:pt idx="339">
                  <c:v>77.083885494267889</c:v>
                </c:pt>
                <c:pt idx="340">
                  <c:v>77.050941677496496</c:v>
                </c:pt>
                <c:pt idx="341">
                  <c:v>77.017997860802467</c:v>
                </c:pt>
                <c:pt idx="342">
                  <c:v>76.985054044186299</c:v>
                </c:pt>
                <c:pt idx="343">
                  <c:v>76.952110227648575</c:v>
                </c:pt>
                <c:pt idx="344">
                  <c:v>76.919166411189764</c:v>
                </c:pt>
                <c:pt idx="345">
                  <c:v>76.886222594810818</c:v>
                </c:pt>
                <c:pt idx="346">
                  <c:v>76.853278778512063</c:v>
                </c:pt>
                <c:pt idx="347">
                  <c:v>76.820334962294154</c:v>
                </c:pt>
                <c:pt idx="348">
                  <c:v>76.787391146157844</c:v>
                </c:pt>
                <c:pt idx="349">
                  <c:v>76.754447330103531</c:v>
                </c:pt>
                <c:pt idx="350">
                  <c:v>76.721503514132053</c:v>
                </c:pt>
                <c:pt idx="351">
                  <c:v>76.688559698243864</c:v>
                </c:pt>
                <c:pt idx="352">
                  <c:v>76.65561588243969</c:v>
                </c:pt>
                <c:pt idx="353">
                  <c:v>76.62267206672027</c:v>
                </c:pt>
                <c:pt idx="354">
                  <c:v>76.589728251086029</c:v>
                </c:pt>
                <c:pt idx="355">
                  <c:v>76.556784435537793</c:v>
                </c:pt>
                <c:pt idx="356">
                  <c:v>76.523840620076058</c:v>
                </c:pt>
                <c:pt idx="357">
                  <c:v>76.490896804701748</c:v>
                </c:pt>
                <c:pt idx="358">
                  <c:v>76.457952989415162</c:v>
                </c:pt>
                <c:pt idx="359">
                  <c:v>76.425009174217294</c:v>
                </c:pt>
                <c:pt idx="360">
                  <c:v>76.392065359108571</c:v>
                </c:pt>
                <c:pt idx="361">
                  <c:v>76.359121544089902</c:v>
                </c:pt>
                <c:pt idx="362">
                  <c:v>76.326177729161927</c:v>
                </c:pt>
                <c:pt idx="363">
                  <c:v>76.293233914325157</c:v>
                </c:pt>
                <c:pt idx="364">
                  <c:v>76.260290099580303</c:v>
                </c:pt>
                <c:pt idx="365">
                  <c:v>76.227346284928331</c:v>
                </c:pt>
                <c:pt idx="366">
                  <c:v>76.194402470369781</c:v>
                </c:pt>
                <c:pt idx="367">
                  <c:v>76.161458655905292</c:v>
                </c:pt>
                <c:pt idx="368">
                  <c:v>76.128514841535704</c:v>
                </c:pt>
                <c:pt idx="369">
                  <c:v>76.095571027261585</c:v>
                </c:pt>
                <c:pt idx="370">
                  <c:v>76.062627213083815</c:v>
                </c:pt>
                <c:pt idx="371">
                  <c:v>76.029683399003076</c:v>
                </c:pt>
                <c:pt idx="372">
                  <c:v>75.996739585020052</c:v>
                </c:pt>
                <c:pt idx="373">
                  <c:v>75.963795771135679</c:v>
                </c:pt>
                <c:pt idx="374">
                  <c:v>75.930851957350484</c:v>
                </c:pt>
                <c:pt idx="375">
                  <c:v>75.897908143665362</c:v>
                </c:pt>
                <c:pt idx="376">
                  <c:v>75.864964330080923</c:v>
                </c:pt>
                <c:pt idx="377">
                  <c:v>75.832020516598078</c:v>
                </c:pt>
                <c:pt idx="378">
                  <c:v>75.799076703217594</c:v>
                </c:pt>
                <c:pt idx="379">
                  <c:v>75.766132889940167</c:v>
                </c:pt>
                <c:pt idx="380">
                  <c:v>75.733189076766678</c:v>
                </c:pt>
                <c:pt idx="381">
                  <c:v>75.700245263697767</c:v>
                </c:pt>
                <c:pt idx="382">
                  <c:v>75.667301450734442</c:v>
                </c:pt>
                <c:pt idx="383">
                  <c:v>75.634357637877287</c:v>
                </c:pt>
                <c:pt idx="384">
                  <c:v>75.60141382512731</c:v>
                </c:pt>
                <c:pt idx="385">
                  <c:v>75.568470012485221</c:v>
                </c:pt>
                <c:pt idx="386">
                  <c:v>75.53552619995186</c:v>
                </c:pt>
                <c:pt idx="387">
                  <c:v>75.502582387527951</c:v>
                </c:pt>
                <c:pt idx="388">
                  <c:v>75.469638575214532</c:v>
                </c:pt>
                <c:pt idx="389">
                  <c:v>75.436694763012298</c:v>
                </c:pt>
                <c:pt idx="390">
                  <c:v>75.403750950922202</c:v>
                </c:pt>
                <c:pt idx="391">
                  <c:v>75.37080713894494</c:v>
                </c:pt>
                <c:pt idx="392">
                  <c:v>75.337863327081593</c:v>
                </c:pt>
                <c:pt idx="393">
                  <c:v>75.304919515332756</c:v>
                </c:pt>
                <c:pt idx="394">
                  <c:v>75.271975703699468</c:v>
                </c:pt>
                <c:pt idx="395">
                  <c:v>75.239031892182709</c:v>
                </c:pt>
                <c:pt idx="396">
                  <c:v>75.206088080783132</c:v>
                </c:pt>
                <c:pt idx="397">
                  <c:v>75.173144269501734</c:v>
                </c:pt>
                <c:pt idx="398">
                  <c:v>75.140200458339436</c:v>
                </c:pt>
                <c:pt idx="399">
                  <c:v>75.107256647297177</c:v>
                </c:pt>
                <c:pt idx="400">
                  <c:v>75.074312836375782</c:v>
                </c:pt>
                <c:pt idx="401">
                  <c:v>75.041369025576174</c:v>
                </c:pt>
                <c:pt idx="402">
                  <c:v>75.00842521489939</c:v>
                </c:pt>
                <c:pt idx="403">
                  <c:v>74.97548140434624</c:v>
                </c:pt>
                <c:pt idx="404">
                  <c:v>74.942537593917805</c:v>
                </c:pt>
                <c:pt idx="405">
                  <c:v>74.909593783614838</c:v>
                </c:pt>
                <c:pt idx="406">
                  <c:v>74.876649973438461</c:v>
                </c:pt>
                <c:pt idx="407">
                  <c:v>74.843706163389612</c:v>
                </c:pt>
                <c:pt idx="408">
                  <c:v>74.810762353469173</c:v>
                </c:pt>
                <c:pt idx="409">
                  <c:v>74.777818543678222</c:v>
                </c:pt>
                <c:pt idx="410">
                  <c:v>74.744874734017685</c:v>
                </c:pt>
                <c:pt idx="411">
                  <c:v>74.711930924488598</c:v>
                </c:pt>
                <c:pt idx="412">
                  <c:v>74.678987115091914</c:v>
                </c:pt>
                <c:pt idx="413">
                  <c:v>74.646043305828712</c:v>
                </c:pt>
                <c:pt idx="414">
                  <c:v>74.613099496699903</c:v>
                </c:pt>
                <c:pt idx="415">
                  <c:v>74.580155687706565</c:v>
                </c:pt>
                <c:pt idx="416">
                  <c:v>74.547211878849836</c:v>
                </c:pt>
                <c:pt idx="417">
                  <c:v>74.514268070130569</c:v>
                </c:pt>
                <c:pt idx="418">
                  <c:v>74.481324261549887</c:v>
                </c:pt>
                <c:pt idx="419">
                  <c:v>74.448380453108825</c:v>
                </c:pt>
                <c:pt idx="420">
                  <c:v>74.415436644808523</c:v>
                </c:pt>
                <c:pt idx="421">
                  <c:v>74.382492836650073</c:v>
                </c:pt>
                <c:pt idx="422">
                  <c:v>74.349549028634371</c:v>
                </c:pt>
                <c:pt idx="423">
                  <c:v>74.316605220762668</c:v>
                </c:pt>
                <c:pt idx="424">
                  <c:v>74.283661413036015</c:v>
                </c:pt>
                <c:pt idx="425">
                  <c:v>74.250717605455549</c:v>
                </c:pt>
                <c:pt idx="426">
                  <c:v>74.217773798022264</c:v>
                </c:pt>
                <c:pt idx="427">
                  <c:v>74.184829990737413</c:v>
                </c:pt>
                <c:pt idx="428">
                  <c:v>74.151886183602102</c:v>
                </c:pt>
                <c:pt idx="429">
                  <c:v>74.11894237661744</c:v>
                </c:pt>
                <c:pt idx="430">
                  <c:v>74.08599856978455</c:v>
                </c:pt>
                <c:pt idx="431">
                  <c:v>74.053054763104598</c:v>
                </c:pt>
                <c:pt idx="432">
                  <c:v>74.020110956578819</c:v>
                </c:pt>
                <c:pt idx="433">
                  <c:v>73.98716715020835</c:v>
                </c:pt>
                <c:pt idx="434">
                  <c:v>73.954223343994286</c:v>
                </c:pt>
                <c:pt idx="435">
                  <c:v>73.921279537937892</c:v>
                </c:pt>
                <c:pt idx="436">
                  <c:v>73.888335732040474</c:v>
                </c:pt>
                <c:pt idx="437">
                  <c:v>73.855391926303113</c:v>
                </c:pt>
                <c:pt idx="438">
                  <c:v>73.822448120726946</c:v>
                </c:pt>
                <c:pt idx="439">
                  <c:v>73.78950431531338</c:v>
                </c:pt>
                <c:pt idx="440">
                  <c:v>73.756560510063537</c:v>
                </c:pt>
                <c:pt idx="441">
                  <c:v>73.723616704978767</c:v>
                </c:pt>
                <c:pt idx="442">
                  <c:v>73.690672900060264</c:v>
                </c:pt>
                <c:pt idx="443">
                  <c:v>73.657729095309222</c:v>
                </c:pt>
                <c:pt idx="444">
                  <c:v>73.624785290727061</c:v>
                </c:pt>
                <c:pt idx="445">
                  <c:v>73.591841486314962</c:v>
                </c:pt>
                <c:pt idx="446">
                  <c:v>73.55889768207426</c:v>
                </c:pt>
                <c:pt idx="447">
                  <c:v>73.52595387800622</c:v>
                </c:pt>
                <c:pt idx="448">
                  <c:v>73.49301007411222</c:v>
                </c:pt>
                <c:pt idx="449">
                  <c:v>73.460066270393611</c:v>
                </c:pt>
                <c:pt idx="450">
                  <c:v>73.427122466851614</c:v>
                </c:pt>
                <c:pt idx="451">
                  <c:v>73.394178663487665</c:v>
                </c:pt>
                <c:pt idx="452">
                  <c:v>73.361234860303014</c:v>
                </c:pt>
                <c:pt idx="453">
                  <c:v>73.32829105729914</c:v>
                </c:pt>
                <c:pt idx="454">
                  <c:v>73.295347254477448</c:v>
                </c:pt>
                <c:pt idx="455">
                  <c:v>73.262403451839091</c:v>
                </c:pt>
                <c:pt idx="456">
                  <c:v>73.229459649385802</c:v>
                </c:pt>
                <c:pt idx="457">
                  <c:v>73.196515847118718</c:v>
                </c:pt>
                <c:pt idx="458">
                  <c:v>73.163572045039388</c:v>
                </c:pt>
                <c:pt idx="459">
                  <c:v>73.130628243149189</c:v>
                </c:pt>
                <c:pt idx="460">
                  <c:v>73.097684441449658</c:v>
                </c:pt>
                <c:pt idx="461">
                  <c:v>73.064740639942087</c:v>
                </c:pt>
                <c:pt idx="462">
                  <c:v>73.031796838628111</c:v>
                </c:pt>
                <c:pt idx="463">
                  <c:v>72.998853037509022</c:v>
                </c:pt>
                <c:pt idx="464">
                  <c:v>72.965909236586398</c:v>
                </c:pt>
                <c:pt idx="465">
                  <c:v>72.932965435861774</c:v>
                </c:pt>
                <c:pt idx="466">
                  <c:v>72.900021635336685</c:v>
                </c:pt>
                <c:pt idx="467">
                  <c:v>72.867077835012495</c:v>
                </c:pt>
                <c:pt idx="468">
                  <c:v>72.834134034890809</c:v>
                </c:pt>
                <c:pt idx="469">
                  <c:v>72.80119023497322</c:v>
                </c:pt>
                <c:pt idx="470">
                  <c:v>72.768246435261261</c:v>
                </c:pt>
                <c:pt idx="471">
                  <c:v>72.735302635756526</c:v>
                </c:pt>
                <c:pt idx="472">
                  <c:v>72.702358836460405</c:v>
                </c:pt>
                <c:pt idx="473">
                  <c:v>72.669415037374705</c:v>
                </c:pt>
                <c:pt idx="474">
                  <c:v>72.63647123850096</c:v>
                </c:pt>
                <c:pt idx="475">
                  <c:v>72.603527439840761</c:v>
                </c:pt>
                <c:pt idx="476">
                  <c:v>72.5705836413958</c:v>
                </c:pt>
                <c:pt idx="477">
                  <c:v>72.537639843167611</c:v>
                </c:pt>
                <c:pt idx="478">
                  <c:v>72.504696045157942</c:v>
                </c:pt>
                <c:pt idx="479">
                  <c:v>72.471752247368372</c:v>
                </c:pt>
                <c:pt idx="480">
                  <c:v>72.438808449800575</c:v>
                </c:pt>
                <c:pt idx="481">
                  <c:v>72.40586465245633</c:v>
                </c:pt>
                <c:pt idx="482">
                  <c:v>72.372920855337355</c:v>
                </c:pt>
                <c:pt idx="483">
                  <c:v>72.339977058445214</c:v>
                </c:pt>
                <c:pt idx="484">
                  <c:v>72.307033261781839</c:v>
                </c:pt>
                <c:pt idx="485">
                  <c:v>72.274089465348723</c:v>
                </c:pt>
                <c:pt idx="486">
                  <c:v>72.241145669147812</c:v>
                </c:pt>
                <c:pt idx="487">
                  <c:v>72.208201873180784</c:v>
                </c:pt>
                <c:pt idx="488">
                  <c:v>72.175258077449513</c:v>
                </c:pt>
                <c:pt idx="489">
                  <c:v>72.142314281955663</c:v>
                </c:pt>
                <c:pt idx="490">
                  <c:v>72.109370486701195</c:v>
                </c:pt>
                <c:pt idx="491">
                  <c:v>72.076426691687757</c:v>
                </c:pt>
                <c:pt idx="492">
                  <c:v>72.043482896917254</c:v>
                </c:pt>
                <c:pt idx="493">
                  <c:v>72.010539102391661</c:v>
                </c:pt>
                <c:pt idx="494">
                  <c:v>71.977595308112697</c:v>
                </c:pt>
                <c:pt idx="495">
                  <c:v>71.944651514082253</c:v>
                </c:pt>
                <c:pt idx="496">
                  <c:v>71.911707720302218</c:v>
                </c:pt>
                <c:pt idx="497">
                  <c:v>71.87876392677461</c:v>
                </c:pt>
                <c:pt idx="498">
                  <c:v>71.845820133501292</c:v>
                </c:pt>
                <c:pt idx="499">
                  <c:v>71.812876340484166</c:v>
                </c:pt>
                <c:pt idx="500">
                  <c:v>71.779932547725096</c:v>
                </c:pt>
                <c:pt idx="501">
                  <c:v>71.746988755226184</c:v>
                </c:pt>
                <c:pt idx="502">
                  <c:v>71.714044962989462</c:v>
                </c:pt>
                <c:pt idx="503">
                  <c:v>71.681101171016806</c:v>
                </c:pt>
                <c:pt idx="504">
                  <c:v>71.648157379310234</c:v>
                </c:pt>
                <c:pt idx="505">
                  <c:v>71.615213587871779</c:v>
                </c:pt>
                <c:pt idx="506">
                  <c:v>71.5822697967035</c:v>
                </c:pt>
                <c:pt idx="507">
                  <c:v>71.549326005807487</c:v>
                </c:pt>
                <c:pt idx="508">
                  <c:v>71.516382215185743</c:v>
                </c:pt>
                <c:pt idx="509">
                  <c:v>71.483438424840415</c:v>
                </c:pt>
                <c:pt idx="510">
                  <c:v>71.450494634773591</c:v>
                </c:pt>
                <c:pt idx="511">
                  <c:v>71.417550844987417</c:v>
                </c:pt>
                <c:pt idx="512">
                  <c:v>71.384607055483954</c:v>
                </c:pt>
                <c:pt idx="513">
                  <c:v>71.351663266265405</c:v>
                </c:pt>
                <c:pt idx="514">
                  <c:v>71.318719477333929</c:v>
                </c:pt>
                <c:pt idx="515">
                  <c:v>71.285775688691785</c:v>
                </c:pt>
                <c:pt idx="516">
                  <c:v>71.25283190034105</c:v>
                </c:pt>
                <c:pt idx="517">
                  <c:v>71.219888112283996</c:v>
                </c:pt>
                <c:pt idx="518">
                  <c:v>71.186944324522813</c:v>
                </c:pt>
                <c:pt idx="519">
                  <c:v>71.154000537059915</c:v>
                </c:pt>
                <c:pt idx="520">
                  <c:v>71.121056749897392</c:v>
                </c:pt>
                <c:pt idx="521">
                  <c:v>71.088112963037659</c:v>
                </c:pt>
                <c:pt idx="522">
                  <c:v>71.05516917648302</c:v>
                </c:pt>
                <c:pt idx="523">
                  <c:v>71.022225390235619</c:v>
                </c:pt>
                <c:pt idx="524">
                  <c:v>70.989281604297972</c:v>
                </c:pt>
                <c:pt idx="525">
                  <c:v>70.956337818672395</c:v>
                </c:pt>
                <c:pt idx="526">
                  <c:v>70.923394033361276</c:v>
                </c:pt>
                <c:pt idx="527">
                  <c:v>70.890450248366975</c:v>
                </c:pt>
                <c:pt idx="528">
                  <c:v>70.857506463691877</c:v>
                </c:pt>
                <c:pt idx="529">
                  <c:v>70.824562679338513</c:v>
                </c:pt>
                <c:pt idx="530">
                  <c:v>70.791618895309199</c:v>
                </c:pt>
                <c:pt idx="531">
                  <c:v>70.758675111606593</c:v>
                </c:pt>
                <c:pt idx="532">
                  <c:v>70.725731328232953</c:v>
                </c:pt>
                <c:pt idx="533">
                  <c:v>70.692787545190996</c:v>
                </c:pt>
                <c:pt idx="534">
                  <c:v>70.659843762483035</c:v>
                </c:pt>
                <c:pt idx="535">
                  <c:v>70.626899980111801</c:v>
                </c:pt>
                <c:pt idx="536">
                  <c:v>70.593956198079781</c:v>
                </c:pt>
                <c:pt idx="537">
                  <c:v>70.561012416389531</c:v>
                </c:pt>
                <c:pt idx="538">
                  <c:v>70.52806863504378</c:v>
                </c:pt>
                <c:pt idx="539">
                  <c:v>70.495124854044974</c:v>
                </c:pt>
                <c:pt idx="540">
                  <c:v>70.462181073395811</c:v>
                </c:pt>
                <c:pt idx="541">
                  <c:v>70.42923729309905</c:v>
                </c:pt>
                <c:pt idx="542">
                  <c:v>70.396293513157204</c:v>
                </c:pt>
                <c:pt idx="543">
                  <c:v>70.363349733573159</c:v>
                </c:pt>
                <c:pt idx="544">
                  <c:v>70.330405954349573</c:v>
                </c:pt>
                <c:pt idx="545">
                  <c:v>70.297462175489102</c:v>
                </c:pt>
                <c:pt idx="546">
                  <c:v>70.264518396994561</c:v>
                </c:pt>
                <c:pt idx="547">
                  <c:v>70.231574618868777</c:v>
                </c:pt>
                <c:pt idx="548">
                  <c:v>70.19863084111465</c:v>
                </c:pt>
                <c:pt idx="549">
                  <c:v>70.165687063734737</c:v>
                </c:pt>
                <c:pt idx="550">
                  <c:v>70.132743286732165</c:v>
                </c:pt>
                <c:pt idx="551">
                  <c:v>70.099799510109619</c:v>
                </c:pt>
                <c:pt idx="552">
                  <c:v>70.066855733870113</c:v>
                </c:pt>
                <c:pt idx="553">
                  <c:v>70.033911958016489</c:v>
                </c:pt>
                <c:pt idx="554">
                  <c:v>70.000968182551645</c:v>
                </c:pt>
                <c:pt idx="555">
                  <c:v>69.968024407478708</c:v>
                </c:pt>
                <c:pt idx="556">
                  <c:v>69.935080632800492</c:v>
                </c:pt>
                <c:pt idx="557">
                  <c:v>69.902136858520194</c:v>
                </c:pt>
                <c:pt idx="558">
                  <c:v>69.869193084640557</c:v>
                </c:pt>
                <c:pt idx="559">
                  <c:v>69.836249311164863</c:v>
                </c:pt>
                <c:pt idx="560">
                  <c:v>69.803305538096168</c:v>
                </c:pt>
                <c:pt idx="561">
                  <c:v>69.770361765437485</c:v>
                </c:pt>
                <c:pt idx="562">
                  <c:v>69.737417993191983</c:v>
                </c:pt>
                <c:pt idx="563">
                  <c:v>69.704474221362801</c:v>
                </c:pt>
                <c:pt idx="564">
                  <c:v>69.671530449953039</c:v>
                </c:pt>
                <c:pt idx="565">
                  <c:v>69.638586678966035</c:v>
                </c:pt>
                <c:pt idx="566">
                  <c:v>69.605642908404931</c:v>
                </c:pt>
                <c:pt idx="567">
                  <c:v>69.572699138272981</c:v>
                </c:pt>
                <c:pt idx="568">
                  <c:v>69.53975536857331</c:v>
                </c:pt>
                <c:pt idx="569">
                  <c:v>69.506811599309501</c:v>
                </c:pt>
                <c:pt idx="570">
                  <c:v>69.473867830484664</c:v>
                </c:pt>
                <c:pt idx="571">
                  <c:v>69.440924062102155</c:v>
                </c:pt>
                <c:pt idx="572">
                  <c:v>69.407980294165398</c:v>
                </c:pt>
                <c:pt idx="573">
                  <c:v>69.375036526677832</c:v>
                </c:pt>
                <c:pt idx="574">
                  <c:v>69.342092759642753</c:v>
                </c:pt>
                <c:pt idx="575">
                  <c:v>69.309148993063658</c:v>
                </c:pt>
                <c:pt idx="576">
                  <c:v>69.276205226943958</c:v>
                </c:pt>
                <c:pt idx="577">
                  <c:v>69.243261461287403</c:v>
                </c:pt>
                <c:pt idx="578">
                  <c:v>69.210317696097206</c:v>
                </c:pt>
                <c:pt idx="579">
                  <c:v>69.177373931377105</c:v>
                </c:pt>
                <c:pt idx="580">
                  <c:v>69.144430167130565</c:v>
                </c:pt>
                <c:pt idx="581">
                  <c:v>69.111486403361241</c:v>
                </c:pt>
                <c:pt idx="582">
                  <c:v>69.078542640072868</c:v>
                </c:pt>
                <c:pt idx="583">
                  <c:v>69.045598877268958</c:v>
                </c:pt>
                <c:pt idx="584">
                  <c:v>69.012655114953276</c:v>
                </c:pt>
                <c:pt idx="585">
                  <c:v>68.979711353129503</c:v>
                </c:pt>
                <c:pt idx="586">
                  <c:v>68.946767591801404</c:v>
                </c:pt>
                <c:pt idx="587">
                  <c:v>68.913823830972774</c:v>
                </c:pt>
                <c:pt idx="588">
                  <c:v>68.880880070647393</c:v>
                </c:pt>
                <c:pt idx="589">
                  <c:v>68.847936310829155</c:v>
                </c:pt>
                <c:pt idx="590">
                  <c:v>68.814992551521783</c:v>
                </c:pt>
                <c:pt idx="591">
                  <c:v>68.782048792729185</c:v>
                </c:pt>
                <c:pt idx="592">
                  <c:v>68.749105034455454</c:v>
                </c:pt>
                <c:pt idx="593">
                  <c:v>68.716161276704327</c:v>
                </c:pt>
                <c:pt idx="594">
                  <c:v>68.683217519479967</c:v>
                </c:pt>
                <c:pt idx="595">
                  <c:v>68.65027376278627</c:v>
                </c:pt>
                <c:pt idx="596">
                  <c:v>68.617330006627299</c:v>
                </c:pt>
                <c:pt idx="597">
                  <c:v>68.584386251007103</c:v>
                </c:pt>
                <c:pt idx="598">
                  <c:v>68.551442495929905</c:v>
                </c:pt>
                <c:pt idx="599">
                  <c:v>68.518498741399682</c:v>
                </c:pt>
                <c:pt idx="600">
                  <c:v>68.48555498742067</c:v>
                </c:pt>
                <c:pt idx="601">
                  <c:v>68.452611233997089</c:v>
                </c:pt>
                <c:pt idx="602">
                  <c:v>68.419667481133132</c:v>
                </c:pt>
                <c:pt idx="603">
                  <c:v>68.38672372883309</c:v>
                </c:pt>
                <c:pt idx="604">
                  <c:v>68.353779977101141</c:v>
                </c:pt>
                <c:pt idx="605">
                  <c:v>68.320836225941889</c:v>
                </c:pt>
                <c:pt idx="606">
                  <c:v>68.2878924753593</c:v>
                </c:pt>
                <c:pt idx="607">
                  <c:v>68.254948725358219</c:v>
                </c:pt>
                <c:pt idx="608">
                  <c:v>68.222004975942625</c:v>
                </c:pt>
                <c:pt idx="609">
                  <c:v>68.189061227117293</c:v>
                </c:pt>
                <c:pt idx="610">
                  <c:v>68.156117478886557</c:v>
                </c:pt>
                <c:pt idx="611">
                  <c:v>68.12317373125498</c:v>
                </c:pt>
                <c:pt idx="612">
                  <c:v>68.090229984227221</c:v>
                </c:pt>
                <c:pt idx="613">
                  <c:v>68.057286237807674</c:v>
                </c:pt>
                <c:pt idx="614">
                  <c:v>68.02434249200121</c:v>
                </c:pt>
                <c:pt idx="615">
                  <c:v>67.991398746812294</c:v>
                </c:pt>
                <c:pt idx="616">
                  <c:v>67.958455002245771</c:v>
                </c:pt>
                <c:pt idx="617">
                  <c:v>67.925511258306372</c:v>
                </c:pt>
                <c:pt idx="618">
                  <c:v>67.892567514998703</c:v>
                </c:pt>
                <c:pt idx="619">
                  <c:v>67.859623772327708</c:v>
                </c:pt>
                <c:pt idx="620">
                  <c:v>67.826680030298235</c:v>
                </c:pt>
                <c:pt idx="621">
                  <c:v>67.793736288915298</c:v>
                </c:pt>
                <c:pt idx="622">
                  <c:v>67.760792548183417</c:v>
                </c:pt>
                <c:pt idx="623">
                  <c:v>67.72784880810805</c:v>
                </c:pt>
                <c:pt idx="624">
                  <c:v>67.694905068693842</c:v>
                </c:pt>
                <c:pt idx="625">
                  <c:v>67.661961329945967</c:v>
                </c:pt>
                <c:pt idx="626">
                  <c:v>67.629017591869342</c:v>
                </c:pt>
                <c:pt idx="627">
                  <c:v>67.596073854469282</c:v>
                </c:pt>
                <c:pt idx="628">
                  <c:v>67.563130117750958</c:v>
                </c:pt>
                <c:pt idx="629">
                  <c:v>67.530186381719432</c:v>
                </c:pt>
                <c:pt idx="630">
                  <c:v>67.497242646380016</c:v>
                </c:pt>
                <c:pt idx="631">
                  <c:v>67.464298911737828</c:v>
                </c:pt>
                <c:pt idx="632">
                  <c:v>67.431355177798324</c:v>
                </c:pt>
                <c:pt idx="633">
                  <c:v>67.398411444566818</c:v>
                </c:pt>
                <c:pt idx="634">
                  <c:v>67.365467712048613</c:v>
                </c:pt>
                <c:pt idx="635">
                  <c:v>67.332523980249249</c:v>
                </c:pt>
                <c:pt idx="636">
                  <c:v>67.299580249174255</c:v>
                </c:pt>
                <c:pt idx="637">
                  <c:v>67.266636518829031</c:v>
                </c:pt>
                <c:pt idx="638">
                  <c:v>67.233692789219148</c:v>
                </c:pt>
                <c:pt idx="639">
                  <c:v>67.200749060350262</c:v>
                </c:pt>
                <c:pt idx="640">
                  <c:v>67.167805332227914</c:v>
                </c:pt>
                <c:pt idx="641">
                  <c:v>67.134861604857875</c:v>
                </c:pt>
                <c:pt idx="642">
                  <c:v>67.101917878245828</c:v>
                </c:pt>
                <c:pt idx="643">
                  <c:v>67.068974152397686</c:v>
                </c:pt>
                <c:pt idx="644">
                  <c:v>67.03603042731902</c:v>
                </c:pt>
                <c:pt idx="645">
                  <c:v>67.003086703015782</c:v>
                </c:pt>
                <c:pt idx="646">
                  <c:v>66.970142979494</c:v>
                </c:pt>
                <c:pt idx="647">
                  <c:v>66.937199256759612</c:v>
                </c:pt>
                <c:pt idx="648">
                  <c:v>66.904255534818375</c:v>
                </c:pt>
                <c:pt idx="649">
                  <c:v>66.871311813676542</c:v>
                </c:pt>
                <c:pt idx="650">
                  <c:v>66.838368093340137</c:v>
                </c:pt>
                <c:pt idx="651">
                  <c:v>66.805424373815271</c:v>
                </c:pt>
                <c:pt idx="652">
                  <c:v>66.772480655108225</c:v>
                </c:pt>
                <c:pt idx="653">
                  <c:v>66.739536937225054</c:v>
                </c:pt>
                <c:pt idx="654">
                  <c:v>66.706593220172266</c:v>
                </c:pt>
                <c:pt idx="655">
                  <c:v>66.673649503955971</c:v>
                </c:pt>
                <c:pt idx="656">
                  <c:v>66.640705788582608</c:v>
                </c:pt>
                <c:pt idx="657">
                  <c:v>66.607762074058613</c:v>
                </c:pt>
                <c:pt idx="658">
                  <c:v>66.57481836039041</c:v>
                </c:pt>
                <c:pt idx="659">
                  <c:v>66.541874647584592</c:v>
                </c:pt>
                <c:pt idx="660">
                  <c:v>66.508930935647754</c:v>
                </c:pt>
                <c:pt idx="661">
                  <c:v>66.475987224586319</c:v>
                </c:pt>
                <c:pt idx="662">
                  <c:v>66.443043514407137</c:v>
                </c:pt>
                <c:pt idx="663">
                  <c:v>66.410099805116857</c:v>
                </c:pt>
                <c:pt idx="664">
                  <c:v>66.377156096722189</c:v>
                </c:pt>
                <c:pt idx="665">
                  <c:v>66.344212389230179</c:v>
                </c:pt>
                <c:pt idx="666">
                  <c:v>66.311268682647324</c:v>
                </c:pt>
                <c:pt idx="667">
                  <c:v>66.278324976980898</c:v>
                </c:pt>
                <c:pt idx="668">
                  <c:v>66.245381272237708</c:v>
                </c:pt>
                <c:pt idx="669">
                  <c:v>66.212437568424804</c:v>
                </c:pt>
                <c:pt idx="670">
                  <c:v>66.17949386554929</c:v>
                </c:pt>
                <c:pt idx="671">
                  <c:v>66.146550163618258</c:v>
                </c:pt>
                <c:pt idx="672">
                  <c:v>66.113606462639041</c:v>
                </c:pt>
                <c:pt idx="673">
                  <c:v>66.080662762618672</c:v>
                </c:pt>
                <c:pt idx="674">
                  <c:v>66.047719063564642</c:v>
                </c:pt>
                <c:pt idx="675">
                  <c:v>66.014775365484184</c:v>
                </c:pt>
                <c:pt idx="676">
                  <c:v>65.981831668384828</c:v>
                </c:pt>
                <c:pt idx="677">
                  <c:v>65.948887972273866</c:v>
                </c:pt>
                <c:pt idx="678">
                  <c:v>65.915944277158985</c:v>
                </c:pt>
                <c:pt idx="679">
                  <c:v>65.883000583047746</c:v>
                </c:pt>
                <c:pt idx="680">
                  <c:v>65.850056889947808</c:v>
                </c:pt>
                <c:pt idx="681">
                  <c:v>65.817113197866703</c:v>
                </c:pt>
                <c:pt idx="682">
                  <c:v>65.784169506812333</c:v>
                </c:pt>
                <c:pt idx="683">
                  <c:v>65.751225816792413</c:v>
                </c:pt>
                <c:pt idx="684">
                  <c:v>65.718282127815101</c:v>
                </c:pt>
                <c:pt idx="685">
                  <c:v>65.685338439887929</c:v>
                </c:pt>
                <c:pt idx="686">
                  <c:v>65.652394753019209</c:v>
                </c:pt>
                <c:pt idx="687">
                  <c:v>65.619451067216858</c:v>
                </c:pt>
                <c:pt idx="688">
                  <c:v>65.586507382489046</c:v>
                </c:pt>
                <c:pt idx="689">
                  <c:v>65.553563698843931</c:v>
                </c:pt>
                <c:pt idx="690">
                  <c:v>65.520620016289712</c:v>
                </c:pt>
                <c:pt idx="691">
                  <c:v>65.487676334834759</c:v>
                </c:pt>
                <c:pt idx="692">
                  <c:v>65.454732654487543</c:v>
                </c:pt>
                <c:pt idx="693">
                  <c:v>65.42178897525622</c:v>
                </c:pt>
                <c:pt idx="694">
                  <c:v>65.388845297149501</c:v>
                </c:pt>
                <c:pt idx="695">
                  <c:v>65.355901620175928</c:v>
                </c:pt>
                <c:pt idx="696">
                  <c:v>65.322957944344083</c:v>
                </c:pt>
                <c:pt idx="697">
                  <c:v>65.290014269662606</c:v>
                </c:pt>
                <c:pt idx="698">
                  <c:v>65.257070596140423</c:v>
                </c:pt>
                <c:pt idx="699">
                  <c:v>65.224126923786173</c:v>
                </c:pt>
                <c:pt idx="700">
                  <c:v>65.191183252608923</c:v>
                </c:pt>
                <c:pt idx="701">
                  <c:v>65.158239582617441</c:v>
                </c:pt>
                <c:pt idx="702">
                  <c:v>65.125295913820821</c:v>
                </c:pt>
                <c:pt idx="703">
                  <c:v>65.092352246228401</c:v>
                </c:pt>
                <c:pt idx="704">
                  <c:v>65.059408579849119</c:v>
                </c:pt>
                <c:pt idx="705">
                  <c:v>65.026464914692085</c:v>
                </c:pt>
                <c:pt idx="706">
                  <c:v>64.993521250766818</c:v>
                </c:pt>
                <c:pt idx="707">
                  <c:v>64.960577588082757</c:v>
                </c:pt>
                <c:pt idx="708">
                  <c:v>64.927633926649165</c:v>
                </c:pt>
                <c:pt idx="709">
                  <c:v>64.894690266475607</c:v>
                </c:pt>
                <c:pt idx="710">
                  <c:v>64.86174660757176</c:v>
                </c:pt>
                <c:pt idx="711">
                  <c:v>64.828802949947175</c:v>
                </c:pt>
                <c:pt idx="712">
                  <c:v>64.795859293611699</c:v>
                </c:pt>
                <c:pt idx="713">
                  <c:v>64.762915638575251</c:v>
                </c:pt>
                <c:pt idx="714">
                  <c:v>64.729971984847467</c:v>
                </c:pt>
                <c:pt idx="715">
                  <c:v>64.697028332438308</c:v>
                </c:pt>
                <c:pt idx="716">
                  <c:v>64.664084681358048</c:v>
                </c:pt>
                <c:pt idx="717">
                  <c:v>64.631141031616664</c:v>
                </c:pt>
                <c:pt idx="718">
                  <c:v>64.598197383224246</c:v>
                </c:pt>
                <c:pt idx="719">
                  <c:v>64.565253736191409</c:v>
                </c:pt>
                <c:pt idx="720">
                  <c:v>64.532310090528085</c:v>
                </c:pt>
                <c:pt idx="721">
                  <c:v>64.499366446244977</c:v>
                </c:pt>
                <c:pt idx="722">
                  <c:v>64.466422803352515</c:v>
                </c:pt>
                <c:pt idx="723">
                  <c:v>64.433479161861328</c:v>
                </c:pt>
                <c:pt idx="724">
                  <c:v>64.400535521782118</c:v>
                </c:pt>
                <c:pt idx="725">
                  <c:v>64.367591883125371</c:v>
                </c:pt>
                <c:pt idx="726">
                  <c:v>64.33464824590223</c:v>
                </c:pt>
                <c:pt idx="727">
                  <c:v>64.301704610123508</c:v>
                </c:pt>
                <c:pt idx="728">
                  <c:v>64.268760975800134</c:v>
                </c:pt>
                <c:pt idx="729">
                  <c:v>64.235817342943363</c:v>
                </c:pt>
                <c:pt idx="730">
                  <c:v>64.202873711564067</c:v>
                </c:pt>
                <c:pt idx="731">
                  <c:v>64.169930081673783</c:v>
                </c:pt>
                <c:pt idx="732">
                  <c:v>64.136986453283697</c:v>
                </c:pt>
                <c:pt idx="733">
                  <c:v>64.104042826405305</c:v>
                </c:pt>
                <c:pt idx="734">
                  <c:v>64.071099201050089</c:v>
                </c:pt>
                <c:pt idx="735">
                  <c:v>64.038155577229517</c:v>
                </c:pt>
                <c:pt idx="736">
                  <c:v>64.00521195495547</c:v>
                </c:pt>
                <c:pt idx="737">
                  <c:v>63.972268334239786</c:v>
                </c:pt>
                <c:pt idx="738">
                  <c:v>63.939324715094017</c:v>
                </c:pt>
                <c:pt idx="739">
                  <c:v>63.906381097530414</c:v>
                </c:pt>
                <c:pt idx="740">
                  <c:v>63.873437481560835</c:v>
                </c:pt>
                <c:pt idx="741">
                  <c:v>63.840493867197587</c:v>
                </c:pt>
                <c:pt idx="742">
                  <c:v>63.807550254452714</c:v>
                </c:pt>
                <c:pt idx="743">
                  <c:v>63.774606643338629</c:v>
                </c:pt>
                <c:pt idx="744">
                  <c:v>63.741663033867766</c:v>
                </c:pt>
                <c:pt idx="745">
                  <c:v>63.708719426052568</c:v>
                </c:pt>
                <c:pt idx="746">
                  <c:v>63.675775819905724</c:v>
                </c:pt>
                <c:pt idx="747">
                  <c:v>63.642832215439789</c:v>
                </c:pt>
                <c:pt idx="748">
                  <c:v>63.609888612667845</c:v>
                </c:pt>
                <c:pt idx="749">
                  <c:v>63.576945011602504</c:v>
                </c:pt>
                <c:pt idx="750">
                  <c:v>63.544001412256968</c:v>
                </c:pt>
                <c:pt idx="751">
                  <c:v>63.511057814644133</c:v>
                </c:pt>
                <c:pt idx="752">
                  <c:v>63.478114218777399</c:v>
                </c:pt>
                <c:pt idx="753">
                  <c:v>63.445170624669899</c:v>
                </c:pt>
                <c:pt idx="754">
                  <c:v>63.412227032335046</c:v>
                </c:pt>
                <c:pt idx="755">
                  <c:v>63.379283441786498</c:v>
                </c:pt>
                <c:pt idx="756">
                  <c:v>63.346339853037612</c:v>
                </c:pt>
                <c:pt idx="757">
                  <c:v>63.313396266102373</c:v>
                </c:pt>
                <c:pt idx="758">
                  <c:v>63.280452680994273</c:v>
                </c:pt>
                <c:pt idx="759">
                  <c:v>63.247509097727423</c:v>
                </c:pt>
                <c:pt idx="760">
                  <c:v>63.214565516315851</c:v>
                </c:pt>
                <c:pt idx="761">
                  <c:v>63.181621936773588</c:v>
                </c:pt>
                <c:pt idx="762">
                  <c:v>63.148678359114854</c:v>
                </c:pt>
                <c:pt idx="763">
                  <c:v>63.115734783354185</c:v>
                </c:pt>
                <c:pt idx="764">
                  <c:v>63.082791209505736</c:v>
                </c:pt>
                <c:pt idx="765">
                  <c:v>63.049847637584435</c:v>
                </c:pt>
                <c:pt idx="766">
                  <c:v>63.016904067604607</c:v>
                </c:pt>
                <c:pt idx="767">
                  <c:v>62.983960499581208</c:v>
                </c:pt>
                <c:pt idx="768">
                  <c:v>62.95101693352909</c:v>
                </c:pt>
                <c:pt idx="769">
                  <c:v>62.918073369463215</c:v>
                </c:pt>
                <c:pt idx="770">
                  <c:v>62.885129807398883</c:v>
                </c:pt>
                <c:pt idx="771">
                  <c:v>62.852186247351085</c:v>
                </c:pt>
                <c:pt idx="772">
                  <c:v>62.819242689335454</c:v>
                </c:pt>
                <c:pt idx="773">
                  <c:v>62.786299133367237</c:v>
                </c:pt>
                <c:pt idx="774">
                  <c:v>62.753355579462109</c:v>
                </c:pt>
                <c:pt idx="775">
                  <c:v>62.720412027635703</c:v>
                </c:pt>
                <c:pt idx="776">
                  <c:v>62.687468477904027</c:v>
                </c:pt>
                <c:pt idx="777">
                  <c:v>62.654524930282818</c:v>
                </c:pt>
                <c:pt idx="778">
                  <c:v>62.6215813847883</c:v>
                </c:pt>
                <c:pt idx="779">
                  <c:v>62.58863784143648</c:v>
                </c:pt>
                <c:pt idx="780">
                  <c:v>62.555694300243971</c:v>
                </c:pt>
                <c:pt idx="781">
                  <c:v>62.522750761226902</c:v>
                </c:pt>
                <c:pt idx="782">
                  <c:v>62.489807224402092</c:v>
                </c:pt>
                <c:pt idx="783">
                  <c:v>62.45686368978604</c:v>
                </c:pt>
                <c:pt idx="784">
                  <c:v>62.423920157395671</c:v>
                </c:pt>
                <c:pt idx="785">
                  <c:v>62.390976627247852</c:v>
                </c:pt>
                <c:pt idx="786">
                  <c:v>62.35803309935973</c:v>
                </c:pt>
                <c:pt idx="787">
                  <c:v>62.325089573748471</c:v>
                </c:pt>
                <c:pt idx="788">
                  <c:v>62.292146050431434</c:v>
                </c:pt>
                <c:pt idx="789">
                  <c:v>62.259202529426091</c:v>
                </c:pt>
                <c:pt idx="790">
                  <c:v>62.226259010750084</c:v>
                </c:pt>
                <c:pt idx="791">
                  <c:v>62.193315494421071</c:v>
                </c:pt>
                <c:pt idx="792">
                  <c:v>62.160371980456802</c:v>
                </c:pt>
                <c:pt idx="793">
                  <c:v>62.127428468875642</c:v>
                </c:pt>
                <c:pt idx="794">
                  <c:v>62.09448495969535</c:v>
                </c:pt>
                <c:pt idx="795">
                  <c:v>62.061541452934392</c:v>
                </c:pt>
                <c:pt idx="796">
                  <c:v>62.028597948611264</c:v>
                </c:pt>
                <c:pt idx="797">
                  <c:v>61.995654446744297</c:v>
                </c:pt>
                <c:pt idx="798">
                  <c:v>61.962710947352384</c:v>
                </c:pt>
                <c:pt idx="799">
                  <c:v>61.929767450454378</c:v>
                </c:pt>
                <c:pt idx="800">
                  <c:v>61.896823956069099</c:v>
                </c:pt>
                <c:pt idx="801">
                  <c:v>61.863880464215875</c:v>
                </c:pt>
                <c:pt idx="802">
                  <c:v>61.830936974913911</c:v>
                </c:pt>
                <c:pt idx="803">
                  <c:v>61.797993488182541</c:v>
                </c:pt>
                <c:pt idx="804">
                  <c:v>61.765050004041314</c:v>
                </c:pt>
                <c:pt idx="805">
                  <c:v>61.732106522510144</c:v>
                </c:pt>
                <c:pt idx="806">
                  <c:v>61.69916304360882</c:v>
                </c:pt>
                <c:pt idx="807">
                  <c:v>61.666219567357402</c:v>
                </c:pt>
                <c:pt idx="808">
                  <c:v>61.633276093775883</c:v>
                </c:pt>
                <c:pt idx="809">
                  <c:v>61.600332622884679</c:v>
                </c:pt>
                <c:pt idx="810">
                  <c:v>61.567389154704486</c:v>
                </c:pt>
                <c:pt idx="811">
                  <c:v>61.534445689255733</c:v>
                </c:pt>
                <c:pt idx="812">
                  <c:v>61.501502226559239</c:v>
                </c:pt>
                <c:pt idx="813">
                  <c:v>61.468558766635951</c:v>
                </c:pt>
                <c:pt idx="814">
                  <c:v>61.435615309506971</c:v>
                </c:pt>
                <c:pt idx="815">
                  <c:v>61.402671855193667</c:v>
                </c:pt>
                <c:pt idx="816">
                  <c:v>61.369728403717367</c:v>
                </c:pt>
                <c:pt idx="817">
                  <c:v>61.336784955099787</c:v>
                </c:pt>
                <c:pt idx="818">
                  <c:v>61.303841509362648</c:v>
                </c:pt>
                <c:pt idx="819">
                  <c:v>61.270898066527764</c:v>
                </c:pt>
                <c:pt idx="820">
                  <c:v>61.237954626617402</c:v>
                </c:pt>
                <c:pt idx="821">
                  <c:v>61.205011189653746</c:v>
                </c:pt>
                <c:pt idx="822">
                  <c:v>61.17206775565915</c:v>
                </c:pt>
                <c:pt idx="823">
                  <c:v>61.139124324656599</c:v>
                </c:pt>
                <c:pt idx="824">
                  <c:v>61.106180896668285</c:v>
                </c:pt>
                <c:pt idx="825">
                  <c:v>61.073237471717533</c:v>
                </c:pt>
                <c:pt idx="826">
                  <c:v>61.040294049827331</c:v>
                </c:pt>
                <c:pt idx="827">
                  <c:v>61.007350631021311</c:v>
                </c:pt>
                <c:pt idx="828">
                  <c:v>60.974407215322415</c:v>
                </c:pt>
                <c:pt idx="829">
                  <c:v>60.941463802754768</c:v>
                </c:pt>
                <c:pt idx="830">
                  <c:v>60.908520393341831</c:v>
                </c:pt>
                <c:pt idx="831">
                  <c:v>60.875576987107991</c:v>
                </c:pt>
                <c:pt idx="832">
                  <c:v>60.842633584077106</c:v>
                </c:pt>
                <c:pt idx="833">
                  <c:v>60.809690184273862</c:v>
                </c:pt>
                <c:pt idx="834">
                  <c:v>60.776746787722537</c:v>
                </c:pt>
                <c:pt idx="835">
                  <c:v>60.743803394448214</c:v>
                </c:pt>
                <c:pt idx="836">
                  <c:v>60.710860004475521</c:v>
                </c:pt>
                <c:pt idx="837">
                  <c:v>60.677916617829823</c:v>
                </c:pt>
                <c:pt idx="838">
                  <c:v>60.644973234536479</c:v>
                </c:pt>
                <c:pt idx="839">
                  <c:v>60.612029854620808</c:v>
                </c:pt>
                <c:pt idx="840">
                  <c:v>60.579086478108621</c:v>
                </c:pt>
                <c:pt idx="841">
                  <c:v>60.546143105025905</c:v>
                </c:pt>
                <c:pt idx="842">
                  <c:v>60.513199735398551</c:v>
                </c:pt>
                <c:pt idx="843">
                  <c:v>60.480256369253254</c:v>
                </c:pt>
                <c:pt idx="844">
                  <c:v>60.447313006616056</c:v>
                </c:pt>
                <c:pt idx="845">
                  <c:v>60.414369647514022</c:v>
                </c:pt>
                <c:pt idx="846">
                  <c:v>60.381426291973966</c:v>
                </c:pt>
                <c:pt idx="847">
                  <c:v>60.348482940022919</c:v>
                </c:pt>
                <c:pt idx="848">
                  <c:v>60.315539591688307</c:v>
                </c:pt>
                <c:pt idx="849">
                  <c:v>60.28259624699767</c:v>
                </c:pt>
                <c:pt idx="850">
                  <c:v>60.249652905978756</c:v>
                </c:pt>
                <c:pt idx="851">
                  <c:v>60.216709568659255</c:v>
                </c:pt>
                <c:pt idx="852">
                  <c:v>60.183766235067722</c:v>
                </c:pt>
                <c:pt idx="853">
                  <c:v>60.150822905232459</c:v>
                </c:pt>
                <c:pt idx="854">
                  <c:v>60.11787957918181</c:v>
                </c:pt>
                <c:pt idx="855">
                  <c:v>60.084936256944701</c:v>
                </c:pt>
                <c:pt idx="856">
                  <c:v>60.051992938550363</c:v>
                </c:pt>
                <c:pt idx="857">
                  <c:v>60.019049624027872</c:v>
                </c:pt>
                <c:pt idx="858">
                  <c:v>59.986106313406736</c:v>
                </c:pt>
                <c:pt idx="859">
                  <c:v>59.953163006716714</c:v>
                </c:pt>
                <c:pt idx="860">
                  <c:v>59.920219703987676</c:v>
                </c:pt>
                <c:pt idx="861">
                  <c:v>59.8872764052497</c:v>
                </c:pt>
                <c:pt idx="862">
                  <c:v>59.854333110533311</c:v>
                </c:pt>
                <c:pt idx="863">
                  <c:v>59.82138981986914</c:v>
                </c:pt>
                <c:pt idx="864">
                  <c:v>59.788446533287868</c:v>
                </c:pt>
                <c:pt idx="865">
                  <c:v>59.755503250820745</c:v>
                </c:pt>
                <c:pt idx="866">
                  <c:v>59.722559972498971</c:v>
                </c:pt>
                <c:pt idx="867">
                  <c:v>59.689616698354257</c:v>
                </c:pt>
                <c:pt idx="868">
                  <c:v>59.656673428418294</c:v>
                </c:pt>
                <c:pt idx="869">
                  <c:v>59.623730162723149</c:v>
                </c:pt>
                <c:pt idx="870">
                  <c:v>59.590786901301058</c:v>
                </c:pt>
                <c:pt idx="871">
                  <c:v>59.557843644184636</c:v>
                </c:pt>
                <c:pt idx="872">
                  <c:v>59.524900391406597</c:v>
                </c:pt>
                <c:pt idx="873">
                  <c:v>59.491957143000043</c:v>
                </c:pt>
                <c:pt idx="874">
                  <c:v>59.459013898998222</c:v>
                </c:pt>
                <c:pt idx="875">
                  <c:v>59.426070659434622</c:v>
                </c:pt>
                <c:pt idx="876">
                  <c:v>59.393127424343071</c:v>
                </c:pt>
                <c:pt idx="877">
                  <c:v>59.360184193757661</c:v>
                </c:pt>
                <c:pt idx="878">
                  <c:v>59.327240967712662</c:v>
                </c:pt>
                <c:pt idx="879">
                  <c:v>59.29429774624252</c:v>
                </c:pt>
                <c:pt idx="880">
                  <c:v>59.261354529382295</c:v>
                </c:pt>
                <c:pt idx="881">
                  <c:v>59.228411317166973</c:v>
                </c:pt>
                <c:pt idx="882">
                  <c:v>59.195468109631861</c:v>
                </c:pt>
                <c:pt idx="883">
                  <c:v>59.162524906812628</c:v>
                </c:pt>
                <c:pt idx="884">
                  <c:v>59.129581708745249</c:v>
                </c:pt>
                <c:pt idx="885">
                  <c:v>59.09663851546572</c:v>
                </c:pt>
                <c:pt idx="886">
                  <c:v>59.063695327010713</c:v>
                </c:pt>
                <c:pt idx="887">
                  <c:v>59.030752143416791</c:v>
                </c:pt>
                <c:pt idx="888">
                  <c:v>58.997808964721123</c:v>
                </c:pt>
                <c:pt idx="889">
                  <c:v>58.964865790960779</c:v>
                </c:pt>
                <c:pt idx="890">
                  <c:v>58.93192262217358</c:v>
                </c:pt>
                <c:pt idx="891">
                  <c:v>58.898979458397243</c:v>
                </c:pt>
                <c:pt idx="892">
                  <c:v>58.866036299669844</c:v>
                </c:pt>
                <c:pt idx="893">
                  <c:v>58.833093146029952</c:v>
                </c:pt>
                <c:pt idx="894">
                  <c:v>58.800149997516264</c:v>
                </c:pt>
                <c:pt idx="895">
                  <c:v>58.767206854167888</c:v>
                </c:pt>
                <c:pt idx="896">
                  <c:v>58.734263716023975</c:v>
                </c:pt>
                <c:pt idx="897">
                  <c:v>58.70132058312425</c:v>
                </c:pt>
                <c:pt idx="898">
                  <c:v>58.668377455508711</c:v>
                </c:pt>
                <c:pt idx="899">
                  <c:v>58.635434333217383</c:v>
                </c:pt>
                <c:pt idx="900">
                  <c:v>58.602491216290929</c:v>
                </c:pt>
                <c:pt idx="901">
                  <c:v>58.569548104770213</c:v>
                </c:pt>
                <c:pt idx="902">
                  <c:v>58.536604998696326</c:v>
                </c:pt>
                <c:pt idx="903">
                  <c:v>58.503661898110806</c:v>
                </c:pt>
                <c:pt idx="904">
                  <c:v>58.470718803055348</c:v>
                </c:pt>
                <c:pt idx="905">
                  <c:v>58.437775713572165</c:v>
                </c:pt>
                <c:pt idx="906">
                  <c:v>58.404832629703556</c:v>
                </c:pt>
                <c:pt idx="907">
                  <c:v>58.371889551492266</c:v>
                </c:pt>
                <c:pt idx="908">
                  <c:v>58.338946478981491</c:v>
                </c:pt>
                <c:pt idx="909">
                  <c:v>58.306003412214487</c:v>
                </c:pt>
                <c:pt idx="910">
                  <c:v>58.273060351235138</c:v>
                </c:pt>
                <c:pt idx="911">
                  <c:v>58.240117296087419</c:v>
                </c:pt>
                <c:pt idx="912">
                  <c:v>58.207174246815647</c:v>
                </c:pt>
                <c:pt idx="913">
                  <c:v>58.174231203464672</c:v>
                </c:pt>
                <c:pt idx="914">
                  <c:v>58.141288166079562</c:v>
                </c:pt>
                <c:pt idx="915">
                  <c:v>58.108345134705615</c:v>
                </c:pt>
                <c:pt idx="916">
                  <c:v>58.075402109388705</c:v>
                </c:pt>
                <c:pt idx="917">
                  <c:v>58.042459090174894</c:v>
                </c:pt>
                <c:pt idx="918">
                  <c:v>58.009516077110732</c:v>
                </c:pt>
                <c:pt idx="919">
                  <c:v>57.976573070242935</c:v>
                </c:pt>
                <c:pt idx="920">
                  <c:v>57.943630069618692</c:v>
                </c:pt>
                <c:pt idx="921">
                  <c:v>57.910687075285537</c:v>
                </c:pt>
                <c:pt idx="922">
                  <c:v>57.877744087291362</c:v>
                </c:pt>
                <c:pt idx="923">
                  <c:v>57.844801105684532</c:v>
                </c:pt>
                <c:pt idx="924">
                  <c:v>57.811858130513478</c:v>
                </c:pt>
                <c:pt idx="925">
                  <c:v>57.778915161827271</c:v>
                </c:pt>
                <c:pt idx="926">
                  <c:v>57.745972199675322</c:v>
                </c:pt>
                <c:pt idx="927">
                  <c:v>57.713029244107489</c:v>
                </c:pt>
                <c:pt idx="928">
                  <c:v>57.680086295173645</c:v>
                </c:pt>
                <c:pt idx="929">
                  <c:v>57.647143352924417</c:v>
                </c:pt>
                <c:pt idx="930">
                  <c:v>57.614200417410622</c:v>
                </c:pt>
                <c:pt idx="931">
                  <c:v>57.58125748868374</c:v>
                </c:pt>
                <c:pt idx="932">
                  <c:v>57.548314566795177</c:v>
                </c:pt>
                <c:pt idx="933">
                  <c:v>57.515371651797068</c:v>
                </c:pt>
                <c:pt idx="934">
                  <c:v>57.482428743742076</c:v>
                </c:pt>
                <c:pt idx="935">
                  <c:v>57.449485842682712</c:v>
                </c:pt>
                <c:pt idx="936">
                  <c:v>57.416542948672472</c:v>
                </c:pt>
                <c:pt idx="937">
                  <c:v>57.383600061764959</c:v>
                </c:pt>
                <c:pt idx="938">
                  <c:v>57.350657182014267</c:v>
                </c:pt>
                <c:pt idx="939">
                  <c:v>57.317714309474738</c:v>
                </c:pt>
                <c:pt idx="940">
                  <c:v>57.284771444201454</c:v>
                </c:pt>
                <c:pt idx="941">
                  <c:v>57.251828586249623</c:v>
                </c:pt>
                <c:pt idx="942">
                  <c:v>57.218885735674988</c:v>
                </c:pt>
                <c:pt idx="943">
                  <c:v>57.185942892533824</c:v>
                </c:pt>
                <c:pt idx="944">
                  <c:v>57.153000056882554</c:v>
                </c:pt>
                <c:pt idx="945">
                  <c:v>57.120057228778229</c:v>
                </c:pt>
                <c:pt idx="946">
                  <c:v>57.087114408278353</c:v>
                </c:pt>
                <c:pt idx="947">
                  <c:v>57.054171595440771</c:v>
                </c:pt>
                <c:pt idx="948">
                  <c:v>57.021228790323789</c:v>
                </c:pt>
                <c:pt idx="949">
                  <c:v>56.988285992986377</c:v>
                </c:pt>
                <c:pt idx="950">
                  <c:v>56.955343203487494</c:v>
                </c:pt>
                <c:pt idx="951">
                  <c:v>56.92240042188692</c:v>
                </c:pt>
                <c:pt idx="952">
                  <c:v>56.889457648244843</c:v>
                </c:pt>
                <c:pt idx="953">
                  <c:v>56.85651488262171</c:v>
                </c:pt>
                <c:pt idx="954">
                  <c:v>56.823572125078613</c:v>
                </c:pt>
                <c:pt idx="955">
                  <c:v>56.790629375677113</c:v>
                </c:pt>
                <c:pt idx="956">
                  <c:v>56.757686634479192</c:v>
                </c:pt>
                <c:pt idx="957">
                  <c:v>56.724743901547242</c:v>
                </c:pt>
                <c:pt idx="958">
                  <c:v>56.691801176944203</c:v>
                </c:pt>
                <c:pt idx="959">
                  <c:v>56.658858460733484</c:v>
                </c:pt>
                <c:pt idx="960">
                  <c:v>56.625915752978813</c:v>
                </c:pt>
                <c:pt idx="961">
                  <c:v>56.592973053744863</c:v>
                </c:pt>
                <c:pt idx="962">
                  <c:v>56.56003036309631</c:v>
                </c:pt>
                <c:pt idx="963">
                  <c:v>56.527087681098543</c:v>
                </c:pt>
                <c:pt idx="964">
                  <c:v>56.494145007817409</c:v>
                </c:pt>
                <c:pt idx="965">
                  <c:v>56.461202343319272</c:v>
                </c:pt>
                <c:pt idx="966">
                  <c:v>56.428259687670945</c:v>
                </c:pt>
                <c:pt idx="967">
                  <c:v>56.395317040939823</c:v>
                </c:pt>
                <c:pt idx="968">
                  <c:v>56.362374403193805</c:v>
                </c:pt>
                <c:pt idx="969">
                  <c:v>56.329431774501217</c:v>
                </c:pt>
                <c:pt idx="970">
                  <c:v>56.296489154931123</c:v>
                </c:pt>
                <c:pt idx="971">
                  <c:v>56.263546544552781</c:v>
                </c:pt>
                <c:pt idx="972">
                  <c:v>56.230603943436336</c:v>
                </c:pt>
                <c:pt idx="973">
                  <c:v>56.197661351652009</c:v>
                </c:pt>
                <c:pt idx="974">
                  <c:v>56.164718769271211</c:v>
                </c:pt>
                <c:pt idx="975">
                  <c:v>56.131776196365237</c:v>
                </c:pt>
                <c:pt idx="976">
                  <c:v>56.098833633006336</c:v>
                </c:pt>
                <c:pt idx="977">
                  <c:v>56.065891079267161</c:v>
                </c:pt>
                <c:pt idx="978">
                  <c:v>56.032948535220925</c:v>
                </c:pt>
                <c:pt idx="979">
                  <c:v>56.000006000941312</c:v>
                </c:pt>
                <c:pt idx="980">
                  <c:v>55.967063476502894</c:v>
                </c:pt>
                <c:pt idx="981">
                  <c:v>55.934120961980405</c:v>
                </c:pt>
                <c:pt idx="982">
                  <c:v>55.901178457449348</c:v>
                </c:pt>
                <c:pt idx="983">
                  <c:v>55.86823596298575</c:v>
                </c:pt>
                <c:pt idx="984">
                  <c:v>55.835293478666358</c:v>
                </c:pt>
                <c:pt idx="985">
                  <c:v>55.802351004568294</c:v>
                </c:pt>
                <c:pt idx="986">
                  <c:v>55.769408540769348</c:v>
                </c:pt>
                <c:pt idx="987">
                  <c:v>55.736466087348013</c:v>
                </c:pt>
                <c:pt idx="988">
                  <c:v>55.703523644383147</c:v>
                </c:pt>
                <c:pt idx="989">
                  <c:v>55.670581211954435</c:v>
                </c:pt>
                <c:pt idx="990">
                  <c:v>55.637638790142063</c:v>
                </c:pt>
                <c:pt idx="991">
                  <c:v>55.604696379026748</c:v>
                </c:pt>
                <c:pt idx="992">
                  <c:v>55.57175397869009</c:v>
                </c:pt>
                <c:pt idx="993">
                  <c:v>55.538811589213964</c:v>
                </c:pt>
                <c:pt idx="994">
                  <c:v>55.505869210681134</c:v>
                </c:pt>
                <c:pt idx="995">
                  <c:v>55.472926843174832</c:v>
                </c:pt>
                <c:pt idx="996">
                  <c:v>55.439984486779032</c:v>
                </c:pt>
                <c:pt idx="997">
                  <c:v>55.407042141578287</c:v>
                </c:pt>
                <c:pt idx="998">
                  <c:v>55.374099807657764</c:v>
                </c:pt>
                <c:pt idx="999">
                  <c:v>55.341157485103423</c:v>
                </c:pt>
                <c:pt idx="1000">
                  <c:v>55.308215174001731</c:v>
                </c:pt>
                <c:pt idx="1001">
                  <c:v>55.275272874439779</c:v>
                </c:pt>
                <c:pt idx="1002">
                  <c:v>55.242330586505531</c:v>
                </c:pt>
                <c:pt idx="1003">
                  <c:v>55.209388310287366</c:v>
                </c:pt>
                <c:pt idx="1004">
                  <c:v>55.176446045874542</c:v>
                </c:pt>
                <c:pt idx="1005">
                  <c:v>55.143503793356892</c:v>
                </c:pt>
                <c:pt idx="1006">
                  <c:v>55.110561552824976</c:v>
                </c:pt>
                <c:pt idx="1007">
                  <c:v>55.077619324369884</c:v>
                </c:pt>
                <c:pt idx="1008">
                  <c:v>55.044677108083789</c:v>
                </c:pt>
                <c:pt idx="1009">
                  <c:v>55.011734904059125</c:v>
                </c:pt>
                <c:pt idx="1010">
                  <c:v>54.978792712389264</c:v>
                </c:pt>
                <c:pt idx="1011">
                  <c:v>54.945850533168226</c:v>
                </c:pt>
                <c:pt idx="1012">
                  <c:v>54.91290836649074</c:v>
                </c:pt>
                <c:pt idx="1013">
                  <c:v>54.879966212452373</c:v>
                </c:pt>
                <c:pt idx="1014">
                  <c:v>54.847024071149221</c:v>
                </c:pt>
                <c:pt idx="1015">
                  <c:v>54.814081942678257</c:v>
                </c:pt>
                <c:pt idx="1016">
                  <c:v>54.781139827137139</c:v>
                </c:pt>
                <c:pt idx="1017">
                  <c:v>54.748197724624262</c:v>
                </c:pt>
                <c:pt idx="1018">
                  <c:v>54.715255635238826</c:v>
                </c:pt>
                <c:pt idx="1019">
                  <c:v>54.682313559080754</c:v>
                </c:pt>
                <c:pt idx="1020">
                  <c:v>54.649371496250623</c:v>
                </c:pt>
                <c:pt idx="1021">
                  <c:v>54.61642944684997</c:v>
                </c:pt>
                <c:pt idx="1022">
                  <c:v>54.583487410980986</c:v>
                </c:pt>
                <c:pt idx="1023">
                  <c:v>54.550545388746563</c:v>
                </c:pt>
                <c:pt idx="1024">
                  <c:v>54.51760338025062</c:v>
                </c:pt>
                <c:pt idx="1025">
                  <c:v>54.484661385597526</c:v>
                </c:pt>
                <c:pt idx="1026">
                  <c:v>54.451719404892877</c:v>
                </c:pt>
                <c:pt idx="1027">
                  <c:v>54.418777438242643</c:v>
                </c:pt>
                <c:pt idx="1028">
                  <c:v>54.385835485753908</c:v>
                </c:pt>
                <c:pt idx="1029">
                  <c:v>54.352893547534336</c:v>
                </c:pt>
                <c:pt idx="1030">
                  <c:v>54.319951623692631</c:v>
                </c:pt>
                <c:pt idx="1031">
                  <c:v>54.287009714338126</c:v>
                </c:pt>
                <c:pt idx="1032">
                  <c:v>54.254067819581167</c:v>
                </c:pt>
                <c:pt idx="1033">
                  <c:v>54.221125939532811</c:v>
                </c:pt>
                <c:pt idx="1034">
                  <c:v>54.188184074304999</c:v>
                </c:pt>
                <c:pt idx="1035">
                  <c:v>54.155242224010451</c:v>
                </c:pt>
                <c:pt idx="1036">
                  <c:v>54.122300388762945</c:v>
                </c:pt>
                <c:pt idx="1037">
                  <c:v>54.089358568676886</c:v>
                </c:pt>
                <c:pt idx="1038">
                  <c:v>54.056416763867745</c:v>
                </c:pt>
                <c:pt idx="1039">
                  <c:v>54.023474974451702</c:v>
                </c:pt>
                <c:pt idx="1040">
                  <c:v>53.99053320054599</c:v>
                </c:pt>
                <c:pt idx="1041">
                  <c:v>53.957591442268573</c:v>
                </c:pt>
                <c:pt idx="1042">
                  <c:v>53.924649699738445</c:v>
                </c:pt>
                <c:pt idx="1043">
                  <c:v>53.891707973075462</c:v>
                </c:pt>
                <c:pt idx="1044">
                  <c:v>53.858766262400344</c:v>
                </c:pt>
                <c:pt idx="1045">
                  <c:v>53.825824567834665</c:v>
                </c:pt>
                <c:pt idx="1046">
                  <c:v>53.792882889501087</c:v>
                </c:pt>
                <c:pt idx="1047">
                  <c:v>53.759941227523278</c:v>
                </c:pt>
                <c:pt idx="1048">
                  <c:v>53.726999582025499</c:v>
                </c:pt>
                <c:pt idx="1049">
                  <c:v>53.694057953133353</c:v>
                </c:pt>
                <c:pt idx="1050">
                  <c:v>53.661116340973081</c:v>
                </c:pt>
                <c:pt idx="1051">
                  <c:v>53.62817474567202</c:v>
                </c:pt>
                <c:pt idx="1052">
                  <c:v>53.595233167358487</c:v>
                </c:pt>
                <c:pt idx="1053">
                  <c:v>53.562291606161764</c:v>
                </c:pt>
                <c:pt idx="1054">
                  <c:v>53.529350062212117</c:v>
                </c:pt>
                <c:pt idx="1055">
                  <c:v>53.496408535640782</c:v>
                </c:pt>
                <c:pt idx="1056">
                  <c:v>53.46346702658002</c:v>
                </c:pt>
                <c:pt idx="1057">
                  <c:v>53.430525535163049</c:v>
                </c:pt>
                <c:pt idx="1058">
                  <c:v>53.397584061524171</c:v>
                </c:pt>
                <c:pt idx="1059">
                  <c:v>53.364642605798657</c:v>
                </c:pt>
                <c:pt idx="1060">
                  <c:v>53.331701168122827</c:v>
                </c:pt>
                <c:pt idx="1061">
                  <c:v>53.298759748634019</c:v>
                </c:pt>
                <c:pt idx="1062">
                  <c:v>53.265818347470635</c:v>
                </c:pt>
                <c:pt idx="1063">
                  <c:v>53.232876964772153</c:v>
                </c:pt>
                <c:pt idx="1064">
                  <c:v>53.199935600678998</c:v>
                </c:pt>
                <c:pt idx="1065">
                  <c:v>53.166994255332867</c:v>
                </c:pt>
                <c:pt idx="1066">
                  <c:v>53.134052928876365</c:v>
                </c:pt>
                <c:pt idx="1067">
                  <c:v>53.101111621453214</c:v>
                </c:pt>
                <c:pt idx="1068">
                  <c:v>53.068170333208187</c:v>
                </c:pt>
                <c:pt idx="1069">
                  <c:v>53.035229064287314</c:v>
                </c:pt>
                <c:pt idx="1070">
                  <c:v>53.002287814837615</c:v>
                </c:pt>
                <c:pt idx="1071">
                  <c:v>52.969346585007237</c:v>
                </c:pt>
                <c:pt idx="1072">
                  <c:v>52.936405374945544</c:v>
                </c:pt>
                <c:pt idx="1073">
                  <c:v>52.903464184802765</c:v>
                </c:pt>
                <c:pt idx="1074">
                  <c:v>52.870523014730722</c:v>
                </c:pt>
                <c:pt idx="1075">
                  <c:v>52.837581864881933</c:v>
                </c:pt>
                <c:pt idx="1076">
                  <c:v>52.804640735410374</c:v>
                </c:pt>
                <c:pt idx="1077">
                  <c:v>52.771699626471069</c:v>
                </c:pt>
                <c:pt idx="1078">
                  <c:v>52.738758538220296</c:v>
                </c:pt>
                <c:pt idx="1079">
                  <c:v>52.705817470815418</c:v>
                </c:pt>
                <c:pt idx="1080">
                  <c:v>52.672876424414994</c:v>
                </c:pt>
                <c:pt idx="1081">
                  <c:v>52.639935399178945</c:v>
                </c:pt>
                <c:pt idx="1082">
                  <c:v>52.606994395268352</c:v>
                </c:pt>
                <c:pt idx="1083">
                  <c:v>52.574053412845231</c:v>
                </c:pt>
                <c:pt idx="1084">
                  <c:v>52.541112452073364</c:v>
                </c:pt>
                <c:pt idx="1085">
                  <c:v>52.508171513117418</c:v>
                </c:pt>
                <c:pt idx="1086">
                  <c:v>52.475230596143263</c:v>
                </c:pt>
                <c:pt idx="1087">
                  <c:v>52.44228970131828</c:v>
                </c:pt>
                <c:pt idx="1088">
                  <c:v>52.409348828810892</c:v>
                </c:pt>
                <c:pt idx="1089">
                  <c:v>52.376407978790873</c:v>
                </c:pt>
                <c:pt idx="1090">
                  <c:v>52.343467151429479</c:v>
                </c:pt>
                <c:pt idx="1091">
                  <c:v>52.310526346898961</c:v>
                </c:pt>
                <c:pt idx="1092">
                  <c:v>52.277585565373101</c:v>
                </c:pt>
                <c:pt idx="1093">
                  <c:v>52.244644807026965</c:v>
                </c:pt>
                <c:pt idx="1094">
                  <c:v>52.211704072036753</c:v>
                </c:pt>
                <c:pt idx="1095">
                  <c:v>52.178763360580326</c:v>
                </c:pt>
                <c:pt idx="1096">
                  <c:v>52.145822672836644</c:v>
                </c:pt>
                <c:pt idx="1097">
                  <c:v>52.112882008986219</c:v>
                </c:pt>
                <c:pt idx="1098">
                  <c:v>52.079941369210658</c:v>
                </c:pt>
                <c:pt idx="1099">
                  <c:v>52.047000753693275</c:v>
                </c:pt>
                <c:pt idx="1100">
                  <c:v>52.014060162618563</c:v>
                </c:pt>
                <c:pt idx="1101">
                  <c:v>51.981119596172434</c:v>
                </c:pt>
                <c:pt idx="1102">
                  <c:v>51.9481790545425</c:v>
                </c:pt>
                <c:pt idx="1103">
                  <c:v>51.91523853791719</c:v>
                </c:pt>
                <c:pt idx="1104">
                  <c:v>51.882298046487008</c:v>
                </c:pt>
                <c:pt idx="1105">
                  <c:v>51.849357580443566</c:v>
                </c:pt>
                <c:pt idx="1106">
                  <c:v>51.816417139979976</c:v>
                </c:pt>
                <c:pt idx="1107">
                  <c:v>51.783476725290754</c:v>
                </c:pt>
                <c:pt idx="1108">
                  <c:v>51.750536336572154</c:v>
                </c:pt>
                <c:pt idx="1109">
                  <c:v>51.717595974021663</c:v>
                </c:pt>
                <c:pt idx="1110">
                  <c:v>51.684655637838375</c:v>
                </c:pt>
                <c:pt idx="1111">
                  <c:v>51.651715328222835</c:v>
                </c:pt>
                <c:pt idx="1112">
                  <c:v>51.618775045377213</c:v>
                </c:pt>
                <c:pt idx="1113">
                  <c:v>51.585834789505142</c:v>
                </c:pt>
                <c:pt idx="1114">
                  <c:v>51.552894560811765</c:v>
                </c:pt>
                <c:pt idx="1115">
                  <c:v>51.519954359503863</c:v>
                </c:pt>
                <c:pt idx="1116">
                  <c:v>51.487014185789839</c:v>
                </c:pt>
                <c:pt idx="1117">
                  <c:v>51.454074039879515</c:v>
                </c:pt>
                <c:pt idx="1118">
                  <c:v>51.421133921984357</c:v>
                </c:pt>
                <c:pt idx="1119">
                  <c:v>51.38819383231759</c:v>
                </c:pt>
                <c:pt idx="1120">
                  <c:v>51.355253771093921</c:v>
                </c:pt>
                <c:pt idx="1121">
                  <c:v>51.322313738529687</c:v>
                </c:pt>
                <c:pt idx="1122">
                  <c:v>51.289373734842869</c:v>
                </c:pt>
                <c:pt idx="1123">
                  <c:v>51.256433760253145</c:v>
                </c:pt>
                <c:pt idx="1124">
                  <c:v>51.2234938149819</c:v>
                </c:pt>
                <c:pt idx="1125">
                  <c:v>51.190553899252009</c:v>
                </c:pt>
                <c:pt idx="1126">
                  <c:v>51.15761401328843</c:v>
                </c:pt>
                <c:pt idx="1127">
                  <c:v>51.124674157317472</c:v>
                </c:pt>
                <c:pt idx="1128">
                  <c:v>51.091734331567068</c:v>
                </c:pt>
                <c:pt idx="1129">
                  <c:v>51.058794536267357</c:v>
                </c:pt>
                <c:pt idx="1130">
                  <c:v>51.02585477164989</c:v>
                </c:pt>
                <c:pt idx="1131">
                  <c:v>50.992915037948009</c:v>
                </c:pt>
                <c:pt idx="1132">
                  <c:v>50.959975335396834</c:v>
                </c:pt>
                <c:pt idx="1133">
                  <c:v>50.927035664233401</c:v>
                </c:pt>
                <c:pt idx="1134">
                  <c:v>50.894096024696289</c:v>
                </c:pt>
                <c:pt idx="1135">
                  <c:v>50.861156417026272</c:v>
                </c:pt>
                <c:pt idx="1136">
                  <c:v>50.828216841465519</c:v>
                </c:pt>
                <c:pt idx="1137">
                  <c:v>50.795277298258448</c:v>
                </c:pt>
                <c:pt idx="1138">
                  <c:v>50.762337787650942</c:v>
                </c:pt>
                <c:pt idx="1139">
                  <c:v>50.729398309891096</c:v>
                </c:pt>
                <c:pt idx="1140">
                  <c:v>50.6964588652286</c:v>
                </c:pt>
                <c:pt idx="1141">
                  <c:v>50.66351945391542</c:v>
                </c:pt>
                <c:pt idx="1142">
                  <c:v>50.6305800762049</c:v>
                </c:pt>
                <c:pt idx="1143">
                  <c:v>50.597640732352801</c:v>
                </c:pt>
                <c:pt idx="1144">
                  <c:v>50.564701422616587</c:v>
                </c:pt>
                <c:pt idx="1145">
                  <c:v>50.53176214725567</c:v>
                </c:pt>
                <c:pt idx="1146">
                  <c:v>50.498822906531586</c:v>
                </c:pt>
                <c:pt idx="1147">
                  <c:v>50.465883700707707</c:v>
                </c:pt>
                <c:pt idx="1148">
                  <c:v>50.43294453004939</c:v>
                </c:pt>
                <c:pt idx="1149">
                  <c:v>50.400005394824177</c:v>
                </c:pt>
                <c:pt idx="1150">
                  <c:v>50.367066295301527</c:v>
                </c:pt>
                <c:pt idx="1151">
                  <c:v>50.334127231752873</c:v>
                </c:pt>
                <c:pt idx="1152">
                  <c:v>50.301188204451876</c:v>
                </c:pt>
                <c:pt idx="1153">
                  <c:v>50.268249213674132</c:v>
                </c:pt>
                <c:pt idx="1154">
                  <c:v>50.235310259697471</c:v>
                </c:pt>
                <c:pt idx="1155">
                  <c:v>50.202371342801662</c:v>
                </c:pt>
                <c:pt idx="1156">
                  <c:v>50.169432463268748</c:v>
                </c:pt>
                <c:pt idx="1157">
                  <c:v>50.136493621382876</c:v>
                </c:pt>
                <c:pt idx="1158">
                  <c:v>50.103554817430322</c:v>
                </c:pt>
                <c:pt idx="1159">
                  <c:v>50.070616051699581</c:v>
                </c:pt>
                <c:pt idx="1160">
                  <c:v>50.037677324481052</c:v>
                </c:pt>
                <c:pt idx="1161">
                  <c:v>50.004738636067934</c:v>
                </c:pt>
                <c:pt idx="1162">
                  <c:v>49.971799986755059</c:v>
                </c:pt>
                <c:pt idx="1163">
                  <c:v>49.938861376839924</c:v>
                </c:pt>
                <c:pt idx="1164">
                  <c:v>49.905922806622094</c:v>
                </c:pt>
                <c:pt idx="1165">
                  <c:v>49.872984276403301</c:v>
                </c:pt>
                <c:pt idx="1166">
                  <c:v>49.840045786487721</c:v>
                </c:pt>
                <c:pt idx="1167">
                  <c:v>49.807107337181939</c:v>
                </c:pt>
                <c:pt idx="1168">
                  <c:v>49.774168928794552</c:v>
                </c:pt>
                <c:pt idx="1169">
                  <c:v>49.741230561636804</c:v>
                </c:pt>
                <c:pt idx="1170">
                  <c:v>49.708292236022224</c:v>
                </c:pt>
                <c:pt idx="1171">
                  <c:v>49.675353952266548</c:v>
                </c:pt>
                <c:pt idx="1172">
                  <c:v>49.64241571068812</c:v>
                </c:pt>
                <c:pt idx="1173">
                  <c:v>49.609477511607736</c:v>
                </c:pt>
                <c:pt idx="1174">
                  <c:v>49.57653935534826</c:v>
                </c:pt>
                <c:pt idx="1175">
                  <c:v>49.543601242235425</c:v>
                </c:pt>
                <c:pt idx="1176">
                  <c:v>49.510663172597361</c:v>
                </c:pt>
                <c:pt idx="1177">
                  <c:v>49.477725146764406</c:v>
                </c:pt>
                <c:pt idx="1178">
                  <c:v>49.444787165069705</c:v>
                </c:pt>
                <c:pt idx="1179">
                  <c:v>49.411849227848812</c:v>
                </c:pt>
                <c:pt idx="1180">
                  <c:v>49.378911335439888</c:v>
                </c:pt>
                <c:pt idx="1181">
                  <c:v>49.345973488183603</c:v>
                </c:pt>
                <c:pt idx="1182">
                  <c:v>49.313035686423135</c:v>
                </c:pt>
                <c:pt idx="1183">
                  <c:v>49.280097930504461</c:v>
                </c:pt>
                <c:pt idx="1184">
                  <c:v>49.247160220776081</c:v>
                </c:pt>
                <c:pt idx="1185">
                  <c:v>49.214222557589196</c:v>
                </c:pt>
                <c:pt idx="1186">
                  <c:v>49.181284941297392</c:v>
                </c:pt>
                <c:pt idx="1187">
                  <c:v>49.14834737225739</c:v>
                </c:pt>
                <c:pt idx="1188">
                  <c:v>49.115409850828399</c:v>
                </c:pt>
                <c:pt idx="1189">
                  <c:v>49.08247237737217</c:v>
                </c:pt>
                <c:pt idx="1190">
                  <c:v>49.049534952253524</c:v>
                </c:pt>
                <c:pt idx="1191">
                  <c:v>49.016597575839896</c:v>
                </c:pt>
                <c:pt idx="1192">
                  <c:v>48.983660248501351</c:v>
                </c:pt>
                <c:pt idx="1193">
                  <c:v>48.950722970611125</c:v>
                </c:pt>
                <c:pt idx="1194">
                  <c:v>48.917785742545092</c:v>
                </c:pt>
                <c:pt idx="1195">
                  <c:v>48.884848564681874</c:v>
                </c:pt>
                <c:pt idx="1196">
                  <c:v>48.851911437403103</c:v>
                </c:pt>
                <c:pt idx="1197">
                  <c:v>48.818974361093296</c:v>
                </c:pt>
                <c:pt idx="1198">
                  <c:v>48.78603733613982</c:v>
                </c:pt>
                <c:pt idx="1199">
                  <c:v>48.753100362933125</c:v>
                </c:pt>
                <c:pt idx="1200">
                  <c:v>48.720163441866397</c:v>
                </c:pt>
                <c:pt idx="1201">
                  <c:v>48.687226573336034</c:v>
                </c:pt>
                <c:pt idx="1202">
                  <c:v>48.654289757741331</c:v>
                </c:pt>
                <c:pt idx="1203">
                  <c:v>48.621352995484564</c:v>
                </c:pt>
                <c:pt idx="1204">
                  <c:v>48.588416286971039</c:v>
                </c:pt>
                <c:pt idx="1205">
                  <c:v>48.555479632609376</c:v>
                </c:pt>
                <c:pt idx="1206">
                  <c:v>48.522543032811043</c:v>
                </c:pt>
                <c:pt idx="1207">
                  <c:v>48.489606487990777</c:v>
                </c:pt>
                <c:pt idx="1208">
                  <c:v>48.456669998566497</c:v>
                </c:pt>
                <c:pt idx="1209">
                  <c:v>48.423733564958866</c:v>
                </c:pt>
                <c:pt idx="1210">
                  <c:v>48.390797187592383</c:v>
                </c:pt>
                <c:pt idx="1211">
                  <c:v>48.357860866894384</c:v>
                </c:pt>
                <c:pt idx="1212">
                  <c:v>48.324924603295472</c:v>
                </c:pt>
                <c:pt idx="1213">
                  <c:v>48.291988397229545</c:v>
                </c:pt>
                <c:pt idx="1214">
                  <c:v>48.259052249133852</c:v>
                </c:pt>
                <c:pt idx="1215">
                  <c:v>48.226116159448857</c:v>
                </c:pt>
                <c:pt idx="1216">
                  <c:v>48.193180128618536</c:v>
                </c:pt>
                <c:pt idx="1217">
                  <c:v>48.160244157090048</c:v>
                </c:pt>
                <c:pt idx="1218">
                  <c:v>48.127308245313863</c:v>
                </c:pt>
                <c:pt idx="1219">
                  <c:v>48.094372393744393</c:v>
                </c:pt>
                <c:pt idx="1220">
                  <c:v>48.061436602838654</c:v>
                </c:pt>
                <c:pt idx="1221">
                  <c:v>48.028500873057922</c:v>
                </c:pt>
                <c:pt idx="1222">
                  <c:v>47.995565204866573</c:v>
                </c:pt>
                <c:pt idx="1223">
                  <c:v>47.96262959873247</c:v>
                </c:pt>
                <c:pt idx="1224">
                  <c:v>47.929694055127143</c:v>
                </c:pt>
                <c:pt idx="1225">
                  <c:v>47.896758574525862</c:v>
                </c:pt>
                <c:pt idx="1226">
                  <c:v>47.863823157406983</c:v>
                </c:pt>
                <c:pt idx="1227">
                  <c:v>47.83088780425318</c:v>
                </c:pt>
                <c:pt idx="1228">
                  <c:v>47.797952515550143</c:v>
                </c:pt>
                <c:pt idx="1229">
                  <c:v>47.765017291787714</c:v>
                </c:pt>
                <c:pt idx="1230">
                  <c:v>47.732082133459166</c:v>
                </c:pt>
                <c:pt idx="1231">
                  <c:v>47.69914704106165</c:v>
                </c:pt>
                <c:pt idx="1232">
                  <c:v>47.666212015095979</c:v>
                </c:pt>
                <c:pt idx="1233">
                  <c:v>47.633277056066788</c:v>
                </c:pt>
                <c:pt idx="1234">
                  <c:v>47.600342164482761</c:v>
                </c:pt>
                <c:pt idx="1235">
                  <c:v>47.567407340856207</c:v>
                </c:pt>
                <c:pt idx="1236">
                  <c:v>47.534472585703121</c:v>
                </c:pt>
                <c:pt idx="1237">
                  <c:v>47.501537899543813</c:v>
                </c:pt>
                <c:pt idx="1238">
                  <c:v>47.468603282902521</c:v>
                </c:pt>
                <c:pt idx="1239">
                  <c:v>47.435668736307058</c:v>
                </c:pt>
                <c:pt idx="1240">
                  <c:v>47.402734260289606</c:v>
                </c:pt>
                <c:pt idx="1241">
                  <c:v>47.369799855386191</c:v>
                </c:pt>
                <c:pt idx="1242">
                  <c:v>47.33686552213701</c:v>
                </c:pt>
                <c:pt idx="1243">
                  <c:v>47.303931261086404</c:v>
                </c:pt>
                <c:pt idx="1244">
                  <c:v>47.270997072782592</c:v>
                </c:pt>
                <c:pt idx="1245">
                  <c:v>47.238062957778098</c:v>
                </c:pt>
                <c:pt idx="1246">
                  <c:v>47.20512891662964</c:v>
                </c:pt>
                <c:pt idx="1247">
                  <c:v>47.17219494989817</c:v>
                </c:pt>
                <c:pt idx="1248">
                  <c:v>47.139261058149053</c:v>
                </c:pt>
                <c:pt idx="1249">
                  <c:v>47.106327241951369</c:v>
                </c:pt>
                <c:pt idx="1250">
                  <c:v>47.073393501879238</c:v>
                </c:pt>
                <c:pt idx="1251">
                  <c:v>47.0404598385105</c:v>
                </c:pt>
                <c:pt idx="1252">
                  <c:v>47.00752625242788</c:v>
                </c:pt>
                <c:pt idx="1253">
                  <c:v>46.9745927442181</c:v>
                </c:pt>
                <c:pt idx="1254">
                  <c:v>46.941659314472574</c:v>
                </c:pt>
                <c:pt idx="1255">
                  <c:v>46.908725963787276</c:v>
                </c:pt>
                <c:pt idx="1256">
                  <c:v>46.875792692762211</c:v>
                </c:pt>
                <c:pt idx="1257">
                  <c:v>46.842859502002518</c:v>
                </c:pt>
                <c:pt idx="1258">
                  <c:v>46.809926392117696</c:v>
                </c:pt>
                <c:pt idx="1259">
                  <c:v>46.776993363721722</c:v>
                </c:pt>
                <c:pt idx="1260">
                  <c:v>46.744060417433282</c:v>
                </c:pt>
                <c:pt idx="1261">
                  <c:v>46.711127553875869</c:v>
                </c:pt>
                <c:pt idx="1262">
                  <c:v>46.67819477367766</c:v>
                </c:pt>
                <c:pt idx="1263">
                  <c:v>46.645262077471443</c:v>
                </c:pt>
                <c:pt idx="1264">
                  <c:v>46.61232946589503</c:v>
                </c:pt>
                <c:pt idx="1265">
                  <c:v>46.579396939590715</c:v>
                </c:pt>
                <c:pt idx="1266">
                  <c:v>46.546464499206081</c:v>
                </c:pt>
                <c:pt idx="1267">
                  <c:v>46.51353214539327</c:v>
                </c:pt>
                <c:pt idx="1268">
                  <c:v>46.48059987880945</c:v>
                </c:pt>
                <c:pt idx="1269">
                  <c:v>46.447667700117037</c:v>
                </c:pt>
                <c:pt idx="1270">
                  <c:v>46.414735609983062</c:v>
                </c:pt>
                <c:pt idx="1271">
                  <c:v>46.381803609079725</c:v>
                </c:pt>
                <c:pt idx="1272">
                  <c:v>46.348871698084395</c:v>
                </c:pt>
                <c:pt idx="1273">
                  <c:v>46.315939877679668</c:v>
                </c:pt>
                <c:pt idx="1274">
                  <c:v>46.283008148552909</c:v>
                </c:pt>
                <c:pt idx="1275">
                  <c:v>46.250076511397033</c:v>
                </c:pt>
                <c:pt idx="1276">
                  <c:v>46.217144966910233</c:v>
                </c:pt>
                <c:pt idx="1277">
                  <c:v>46.18421351579574</c:v>
                </c:pt>
                <c:pt idx="1278">
                  <c:v>46.151282158762264</c:v>
                </c:pt>
                <c:pt idx="1279">
                  <c:v>46.11835089652368</c:v>
                </c:pt>
                <c:pt idx="1280">
                  <c:v>46.085419729799533</c:v>
                </c:pt>
                <c:pt idx="1281">
                  <c:v>46.052488659314733</c:v>
                </c:pt>
                <c:pt idx="1282">
                  <c:v>46.019557685799633</c:v>
                </c:pt>
                <c:pt idx="1283">
                  <c:v>45.986626809990121</c:v>
                </c:pt>
                <c:pt idx="1284">
                  <c:v>45.953696032627462</c:v>
                </c:pt>
                <c:pt idx="1285">
                  <c:v>45.920765354458851</c:v>
                </c:pt>
                <c:pt idx="1286">
                  <c:v>45.887834776237</c:v>
                </c:pt>
                <c:pt idx="1287">
                  <c:v>45.854904298720207</c:v>
                </c:pt>
                <c:pt idx="1288">
                  <c:v>45.821973922672619</c:v>
                </c:pt>
                <c:pt idx="1289">
                  <c:v>45.789043648864258</c:v>
                </c:pt>
                <c:pt idx="1290">
                  <c:v>45.756113478070517</c:v>
                </c:pt>
                <c:pt idx="1291">
                  <c:v>45.723183411073322</c:v>
                </c:pt>
                <c:pt idx="1292">
                  <c:v>45.690253448660101</c:v>
                </c:pt>
                <c:pt idx="1293">
                  <c:v>45.657323591624106</c:v>
                </c:pt>
                <c:pt idx="1294">
                  <c:v>45.624393840764995</c:v>
                </c:pt>
                <c:pt idx="1295">
                  <c:v>45.59146419688809</c:v>
                </c:pt>
                <c:pt idx="1296">
                  <c:v>45.558534660805151</c:v>
                </c:pt>
                <c:pt idx="1297">
                  <c:v>45.525605233333678</c:v>
                </c:pt>
                <c:pt idx="1298">
                  <c:v>45.49267591529771</c:v>
                </c:pt>
                <c:pt idx="1299">
                  <c:v>45.459746707527266</c:v>
                </c:pt>
                <c:pt idx="1300">
                  <c:v>45.426817610858741</c:v>
                </c:pt>
                <c:pt idx="1301">
                  <c:v>45.393888626134867</c:v>
                </c:pt>
                <c:pt idx="1302">
                  <c:v>45.360959754204799</c:v>
                </c:pt>
                <c:pt idx="1303">
                  <c:v>45.328030995923719</c:v>
                </c:pt>
                <c:pt idx="1304">
                  <c:v>45.295102352153833</c:v>
                </c:pt>
                <c:pt idx="1305">
                  <c:v>45.262173823763625</c:v>
                </c:pt>
                <c:pt idx="1306">
                  <c:v>45.229245411628028</c:v>
                </c:pt>
                <c:pt idx="1307">
                  <c:v>45.196317116628613</c:v>
                </c:pt>
                <c:pt idx="1308">
                  <c:v>45.163388939653714</c:v>
                </c:pt>
                <c:pt idx="1309">
                  <c:v>45.130460881598388</c:v>
                </c:pt>
                <c:pt idx="1310">
                  <c:v>45.097532943364165</c:v>
                </c:pt>
                <c:pt idx="1311">
                  <c:v>45.064605125859849</c:v>
                </c:pt>
                <c:pt idx="1312">
                  <c:v>45.031677430000812</c:v>
                </c:pt>
                <c:pt idx="1313">
                  <c:v>44.998749856709324</c:v>
                </c:pt>
                <c:pt idx="1314">
                  <c:v>44.965822406914633</c:v>
                </c:pt>
                <c:pt idx="1315">
                  <c:v>44.932895081553148</c:v>
                </c:pt>
                <c:pt idx="1316">
                  <c:v>44.899967881568244</c:v>
                </c:pt>
                <c:pt idx="1317">
                  <c:v>44.867040807910328</c:v>
                </c:pt>
                <c:pt idx="1318">
                  <c:v>44.834113861537219</c:v>
                </c:pt>
                <c:pt idx="1319">
                  <c:v>44.801187043413584</c:v>
                </c:pt>
                <c:pt idx="1320">
                  <c:v>44.768260354511746</c:v>
                </c:pt>
                <c:pt idx="1321">
                  <c:v>44.735333795811357</c:v>
                </c:pt>
                <c:pt idx="1322">
                  <c:v>44.702407368298999</c:v>
                </c:pt>
                <c:pt idx="1323">
                  <c:v>44.669481072969397</c:v>
                </c:pt>
                <c:pt idx="1324">
                  <c:v>44.636554910824145</c:v>
                </c:pt>
                <c:pt idx="1325">
                  <c:v>44.603628882872634</c:v>
                </c:pt>
                <c:pt idx="1326">
                  <c:v>44.570702990131991</c:v>
                </c:pt>
                <c:pt idx="1327">
                  <c:v>44.537777233627054</c:v>
                </c:pt>
                <c:pt idx="1328">
                  <c:v>44.504851614390034</c:v>
                </c:pt>
                <c:pt idx="1329">
                  <c:v>44.471926133461125</c:v>
                </c:pt>
                <c:pt idx="1330">
                  <c:v>44.439000791888546</c:v>
                </c:pt>
                <c:pt idx="1331">
                  <c:v>44.406075590728136</c:v>
                </c:pt>
                <c:pt idx="1332">
                  <c:v>44.373150531043976</c:v>
                </c:pt>
                <c:pt idx="1333">
                  <c:v>44.340225613907847</c:v>
                </c:pt>
                <c:pt idx="1334">
                  <c:v>44.307300840399648</c:v>
                </c:pt>
                <c:pt idx="1335">
                  <c:v>44.27437621160788</c:v>
                </c:pt>
                <c:pt idx="1336">
                  <c:v>44.241451728628718</c:v>
                </c:pt>
                <c:pt idx="1337">
                  <c:v>44.208527392566801</c:v>
                </c:pt>
                <c:pt idx="1338">
                  <c:v>44.175603204535093</c:v>
                </c:pt>
                <c:pt idx="1339">
                  <c:v>44.142679165655004</c:v>
                </c:pt>
                <c:pt idx="1340">
                  <c:v>44.109755277056308</c:v>
                </c:pt>
                <c:pt idx="1341">
                  <c:v>44.076831539877183</c:v>
                </c:pt>
                <c:pt idx="1342">
                  <c:v>44.043907955264608</c:v>
                </c:pt>
                <c:pt idx="1343">
                  <c:v>44.01098452437413</c:v>
                </c:pt>
                <c:pt idx="1344">
                  <c:v>43.978061248369954</c:v>
                </c:pt>
                <c:pt idx="1345">
                  <c:v>43.945138128424972</c:v>
                </c:pt>
                <c:pt idx="1346">
                  <c:v>43.912215165721179</c:v>
                </c:pt>
                <c:pt idx="1347">
                  <c:v>43.879292361449167</c:v>
                </c:pt>
                <c:pt idx="1348">
                  <c:v>43.846369716808844</c:v>
                </c:pt>
                <c:pt idx="1349">
                  <c:v>43.813447233008709</c:v>
                </c:pt>
                <c:pt idx="1350">
                  <c:v>43.780524911266667</c:v>
                </c:pt>
                <c:pt idx="1351">
                  <c:v>43.747602752809705</c:v>
                </c:pt>
                <c:pt idx="1352">
                  <c:v>43.714680758874081</c:v>
                </c:pt>
                <c:pt idx="1353">
                  <c:v>43.681758930705435</c:v>
                </c:pt>
                <c:pt idx="1354">
                  <c:v>43.648837269558484</c:v>
                </c:pt>
                <c:pt idx="1355">
                  <c:v>43.615915776697705</c:v>
                </c:pt>
                <c:pt idx="1356">
                  <c:v>43.582994453397006</c:v>
                </c:pt>
                <c:pt idx="1357">
                  <c:v>43.550073300939701</c:v>
                </c:pt>
                <c:pt idx="1358">
                  <c:v>43.517152320619054</c:v>
                </c:pt>
                <c:pt idx="1359">
                  <c:v>43.484231513737939</c:v>
                </c:pt>
                <c:pt idx="1360">
                  <c:v>43.451310881608727</c:v>
                </c:pt>
                <c:pt idx="1361">
                  <c:v>43.418390425554215</c:v>
                </c:pt>
                <c:pt idx="1362">
                  <c:v>43.385470146906755</c:v>
                </c:pt>
                <c:pt idx="1363">
                  <c:v>43.352550047008677</c:v>
                </c:pt>
                <c:pt idx="1364">
                  <c:v>43.319630127213003</c:v>
                </c:pt>
                <c:pt idx="1365">
                  <c:v>43.286710388882071</c:v>
                </c:pt>
                <c:pt idx="1366">
                  <c:v>43.25379083338894</c:v>
                </c:pt>
                <c:pt idx="1367">
                  <c:v>43.220871462117138</c:v>
                </c:pt>
                <c:pt idx="1368">
                  <c:v>43.187952276460166</c:v>
                </c:pt>
                <c:pt idx="1369">
                  <c:v>43.155033277822227</c:v>
                </c:pt>
                <c:pt idx="1370">
                  <c:v>43.122114467618182</c:v>
                </c:pt>
                <c:pt idx="1371">
                  <c:v>43.089195847273189</c:v>
                </c:pt>
                <c:pt idx="1372">
                  <c:v>43.056277418223601</c:v>
                </c:pt>
                <c:pt idx="1373">
                  <c:v>43.023359181916121</c:v>
                </c:pt>
                <c:pt idx="1374">
                  <c:v>42.990441139808588</c:v>
                </c:pt>
                <c:pt idx="1375">
                  <c:v>42.957523293369412</c:v>
                </c:pt>
                <c:pt idx="1376">
                  <c:v>42.924605644078646</c:v>
                </c:pt>
                <c:pt idx="1377">
                  <c:v>42.891688193426972</c:v>
                </c:pt>
                <c:pt idx="1378">
                  <c:v>42.858770942916394</c:v>
                </c:pt>
                <c:pt idx="1379">
                  <c:v>42.825853894060309</c:v>
                </c:pt>
                <c:pt idx="1380">
                  <c:v>42.792937048383315</c:v>
                </c:pt>
                <c:pt idx="1381">
                  <c:v>42.760020407421422</c:v>
                </c:pt>
                <c:pt idx="1382">
                  <c:v>42.727103972722404</c:v>
                </c:pt>
                <c:pt idx="1383">
                  <c:v>42.694187745845504</c:v>
                </c:pt>
                <c:pt idx="1384">
                  <c:v>42.661271728361626</c:v>
                </c:pt>
                <c:pt idx="1385">
                  <c:v>42.628355921853498</c:v>
                </c:pt>
                <c:pt idx="1386">
                  <c:v>42.595440327915732</c:v>
                </c:pt>
                <c:pt idx="1387">
                  <c:v>42.562524948154881</c:v>
                </c:pt>
                <c:pt idx="1388">
                  <c:v>42.529609784189653</c:v>
                </c:pt>
                <c:pt idx="1389">
                  <c:v>42.496694837650764</c:v>
                </c:pt>
                <c:pt idx="1390">
                  <c:v>42.463780110181176</c:v>
                </c:pt>
                <c:pt idx="1391">
                  <c:v>42.43086560343626</c:v>
                </c:pt>
                <c:pt idx="1392">
                  <c:v>42.397951319083575</c:v>
                </c:pt>
                <c:pt idx="1393">
                  <c:v>42.365037258803575</c:v>
                </c:pt>
                <c:pt idx="1394">
                  <c:v>42.332123424288959</c:v>
                </c:pt>
                <c:pt idx="1395">
                  <c:v>42.299209817245256</c:v>
                </c:pt>
                <c:pt idx="1396">
                  <c:v>42.266296439390686</c:v>
                </c:pt>
                <c:pt idx="1397">
                  <c:v>42.233383292456281</c:v>
                </c:pt>
                <c:pt idx="1398">
                  <c:v>42.200470378186566</c:v>
                </c:pt>
                <c:pt idx="1399">
                  <c:v>42.167557698338285</c:v>
                </c:pt>
                <c:pt idx="1400">
                  <c:v>42.134645254682042</c:v>
                </c:pt>
                <c:pt idx="1401">
                  <c:v>42.101733049001353</c:v>
                </c:pt>
                <c:pt idx="1402">
                  <c:v>42.068821083093312</c:v>
                </c:pt>
                <c:pt idx="1403">
                  <c:v>42.035909358768038</c:v>
                </c:pt>
                <c:pt idx="1404">
                  <c:v>42.002997877849964</c:v>
                </c:pt>
                <c:pt idx="1405">
                  <c:v>41.970086642176128</c:v>
                </c:pt>
                <c:pt idx="1406">
                  <c:v>41.937175653598374</c:v>
                </c:pt>
                <c:pt idx="1407">
                  <c:v>41.904264913981578</c:v>
                </c:pt>
                <c:pt idx="1408">
                  <c:v>41.871354425205247</c:v>
                </c:pt>
                <c:pt idx="1409">
                  <c:v>41.838444189162416</c:v>
                </c:pt>
                <c:pt idx="1410">
                  <c:v>41.805534207760537</c:v>
                </c:pt>
                <c:pt idx="1411">
                  <c:v>41.772624482921159</c:v>
                </c:pt>
                <c:pt idx="1412">
                  <c:v>41.739715016580512</c:v>
                </c:pt>
                <c:pt idx="1413">
                  <c:v>41.706805810689019</c:v>
                </c:pt>
                <c:pt idx="1414">
                  <c:v>41.673896867211653</c:v>
                </c:pt>
                <c:pt idx="1415">
                  <c:v>41.640988188128354</c:v>
                </c:pt>
                <c:pt idx="1416">
                  <c:v>41.608079775433566</c:v>
                </c:pt>
                <c:pt idx="1417">
                  <c:v>41.575171631136897</c:v>
                </c:pt>
                <c:pt idx="1418">
                  <c:v>41.542263757262717</c:v>
                </c:pt>
                <c:pt idx="1419">
                  <c:v>41.50935615585059</c:v>
                </c:pt>
                <c:pt idx="1420">
                  <c:v>41.476448828955554</c:v>
                </c:pt>
                <c:pt idx="1421">
                  <c:v>41.443541778647692</c:v>
                </c:pt>
                <c:pt idx="1422">
                  <c:v>41.410635007012658</c:v>
                </c:pt>
                <c:pt idx="1423">
                  <c:v>41.37772851615162</c:v>
                </c:pt>
                <c:pt idx="1424">
                  <c:v>41.344822308181541</c:v>
                </c:pt>
                <c:pt idx="1425">
                  <c:v>41.311916385235136</c:v>
                </c:pt>
                <c:pt idx="1426">
                  <c:v>41.279010749460937</c:v>
                </c:pt>
                <c:pt idx="1427">
                  <c:v>41.246105403023698</c:v>
                </c:pt>
                <c:pt idx="1428">
                  <c:v>41.213200348104237</c:v>
                </c:pt>
                <c:pt idx="1429">
                  <c:v>41.180295586899518</c:v>
                </c:pt>
                <c:pt idx="1430">
                  <c:v>41.147391121622967</c:v>
                </c:pt>
                <c:pt idx="1431">
                  <c:v>41.114486954504613</c:v>
                </c:pt>
                <c:pt idx="1432">
                  <c:v>41.08158308779111</c:v>
                </c:pt>
                <c:pt idx="1433">
                  <c:v>41.048679523745676</c:v>
                </c:pt>
                <c:pt idx="1434">
                  <c:v>41.015776264648373</c:v>
                </c:pt>
                <c:pt idx="1435">
                  <c:v>40.982873312796677</c:v>
                </c:pt>
                <c:pt idx="1436">
                  <c:v>40.949970670504634</c:v>
                </c:pt>
                <c:pt idx="1437">
                  <c:v>40.917068340103867</c:v>
                </c:pt>
                <c:pt idx="1438">
                  <c:v>40.88416632394334</c:v>
                </c:pt>
                <c:pt idx="1439">
                  <c:v>40.851264624389387</c:v>
                </c:pt>
                <c:pt idx="1440">
                  <c:v>40.818363243826042</c:v>
                </c:pt>
                <c:pt idx="1441">
                  <c:v>40.785462184655074</c:v>
                </c:pt>
                <c:pt idx="1442">
                  <c:v>40.752561449296053</c:v>
                </c:pt>
                <c:pt idx="1443">
                  <c:v>40.719661040186502</c:v>
                </c:pt>
                <c:pt idx="1444">
                  <c:v>40.686760959782447</c:v>
                </c:pt>
                <c:pt idx="1445">
                  <c:v>40.653861210557807</c:v>
                </c:pt>
                <c:pt idx="1446">
                  <c:v>40.62096179500508</c:v>
                </c:pt>
                <c:pt idx="1447">
                  <c:v>40.588062715635125</c:v>
                </c:pt>
                <c:pt idx="1448">
                  <c:v>40.555163974977745</c:v>
                </c:pt>
                <c:pt idx="1449">
                  <c:v>40.522265575581301</c:v>
                </c:pt>
                <c:pt idx="1450">
                  <c:v>40.489367520012998</c:v>
                </c:pt>
                <c:pt idx="1451">
                  <c:v>40.456469810859588</c:v>
                </c:pt>
                <c:pt idx="1452">
                  <c:v>40.423572450726638</c:v>
                </c:pt>
                <c:pt idx="1453">
                  <c:v>40.390675442239171</c:v>
                </c:pt>
                <c:pt idx="1454">
                  <c:v>40.357778788041628</c:v>
                </c:pt>
                <c:pt idx="1455">
                  <c:v>40.324882490798345</c:v>
                </c:pt>
                <c:pt idx="1456">
                  <c:v>40.291986553192999</c:v>
                </c:pt>
                <c:pt idx="1457">
                  <c:v>40.259090977929837</c:v>
                </c:pt>
                <c:pt idx="1458">
                  <c:v>40.2261957677323</c:v>
                </c:pt>
                <c:pt idx="1459">
                  <c:v>40.193300925344921</c:v>
                </c:pt>
                <c:pt idx="1460">
                  <c:v>40.160406453532062</c:v>
                </c:pt>
                <c:pt idx="1461">
                  <c:v>40.12751235507853</c:v>
                </c:pt>
                <c:pt idx="1462">
                  <c:v>40.094618632790102</c:v>
                </c:pt>
                <c:pt idx="1463">
                  <c:v>40.061725289493296</c:v>
                </c:pt>
                <c:pt idx="1464">
                  <c:v>40.028832328035328</c:v>
                </c:pt>
                <c:pt idx="1465">
                  <c:v>39.995939751284752</c:v>
                </c:pt>
                <c:pt idx="1466">
                  <c:v>39.963047562131244</c:v>
                </c:pt>
                <c:pt idx="1467">
                  <c:v>39.930155763485956</c:v>
                </c:pt>
                <c:pt idx="1468">
                  <c:v>39.897264358281646</c:v>
                </c:pt>
                <c:pt idx="1469">
                  <c:v>39.864373349472586</c:v>
                </c:pt>
                <c:pt idx="1470">
                  <c:v>39.831482740035071</c:v>
                </c:pt>
                <c:pt idx="1471">
                  <c:v>39.798592532967497</c:v>
                </c:pt>
                <c:pt idx="1472">
                  <c:v>39.765702731290141</c:v>
                </c:pt>
                <c:pt idx="1473">
                  <c:v>39.732813338046057</c:v>
                </c:pt>
                <c:pt idx="1474">
                  <c:v>39.699924356300336</c:v>
                </c:pt>
                <c:pt idx="1475">
                  <c:v>39.667035789141153</c:v>
                </c:pt>
                <c:pt idx="1476">
                  <c:v>39.634147639679142</c:v>
                </c:pt>
                <c:pt idx="1477">
                  <c:v>39.601259911048153</c:v>
                </c:pt>
                <c:pt idx="1478">
                  <c:v>39.568372606405205</c:v>
                </c:pt>
                <c:pt idx="1479">
                  <c:v>39.535485728930553</c:v>
                </c:pt>
                <c:pt idx="1480">
                  <c:v>39.50259928182787</c:v>
                </c:pt>
                <c:pt idx="1481">
                  <c:v>39.469713268324675</c:v>
                </c:pt>
                <c:pt idx="1482">
                  <c:v>39.4368276916721</c:v>
                </c:pt>
                <c:pt idx="1483">
                  <c:v>39.403942555145306</c:v>
                </c:pt>
                <c:pt idx="1484">
                  <c:v>39.371057862043955</c:v>
                </c:pt>
                <c:pt idx="1485">
                  <c:v>39.33817361569151</c:v>
                </c:pt>
                <c:pt idx="1486">
                  <c:v>39.305289819436254</c:v>
                </c:pt>
                <c:pt idx="1487">
                  <c:v>39.272406476651177</c:v>
                </c:pt>
                <c:pt idx="1488">
                  <c:v>39.239523590734102</c:v>
                </c:pt>
                <c:pt idx="1489">
                  <c:v>39.206641165107669</c:v>
                </c:pt>
                <c:pt idx="1490">
                  <c:v>39.173759203220015</c:v>
                </c:pt>
                <c:pt idx="1491">
                  <c:v>39.140877708544643</c:v>
                </c:pt>
                <c:pt idx="1492">
                  <c:v>39.107996684580456</c:v>
                </c:pt>
                <c:pt idx="1493">
                  <c:v>39.075116134852216</c:v>
                </c:pt>
                <c:pt idx="1494">
                  <c:v>39.042236062910625</c:v>
                </c:pt>
                <c:pt idx="1495">
                  <c:v>39.009356472332577</c:v>
                </c:pt>
                <c:pt idx="1496">
                  <c:v>38.976477366721085</c:v>
                </c:pt>
                <c:pt idx="1497">
                  <c:v>38.943598749705778</c:v>
                </c:pt>
                <c:pt idx="1498">
                  <c:v>38.910720624943096</c:v>
                </c:pt>
                <c:pt idx="1499">
                  <c:v>38.877842996116129</c:v>
                </c:pt>
                <c:pt idx="1500">
                  <c:v>38.844965866935127</c:v>
                </c:pt>
                <c:pt idx="1501">
                  <c:v>38.812089241137471</c:v>
                </c:pt>
                <c:pt idx="1502">
                  <c:v>38.779213122488272</c:v>
                </c:pt>
                <c:pt idx="1503">
                  <c:v>38.746337514780059</c:v>
                </c:pt>
                <c:pt idx="1504">
                  <c:v>38.713462421833199</c:v>
                </c:pt>
                <c:pt idx="1505">
                  <c:v>38.680587847496149</c:v>
                </c:pt>
                <c:pt idx="1506">
                  <c:v>38.647713795645494</c:v>
                </c:pt>
                <c:pt idx="1507">
                  <c:v>38.614840270186392</c:v>
                </c:pt>
                <c:pt idx="1508">
                  <c:v>38.581967275052534</c:v>
                </c:pt>
                <c:pt idx="1509">
                  <c:v>38.549094814206633</c:v>
                </c:pt>
                <c:pt idx="1510">
                  <c:v>38.516222891639956</c:v>
                </c:pt>
                <c:pt idx="1511">
                  <c:v>38.48335151137357</c:v>
                </c:pt>
                <c:pt idx="1512">
                  <c:v>38.450480677457584</c:v>
                </c:pt>
                <c:pt idx="1513">
                  <c:v>38.417610393971898</c:v>
                </c:pt>
                <c:pt idx="1514">
                  <c:v>38.384740665026278</c:v>
                </c:pt>
                <c:pt idx="1515">
                  <c:v>38.351871494760552</c:v>
                </c:pt>
                <c:pt idx="1516">
                  <c:v>38.319002887344816</c:v>
                </c:pt>
                <c:pt idx="1517">
                  <c:v>38.286134846979564</c:v>
                </c:pt>
                <c:pt idx="1518">
                  <c:v>38.253267377896037</c:v>
                </c:pt>
                <c:pt idx="1519">
                  <c:v>38.220400484356503</c:v>
                </c:pt>
                <c:pt idx="1520">
                  <c:v>38.187534170654203</c:v>
                </c:pt>
                <c:pt idx="1521">
                  <c:v>38.154668441113756</c:v>
                </c:pt>
                <c:pt idx="1522">
                  <c:v>38.121803300091528</c:v>
                </c:pt>
                <c:pt idx="1523">
                  <c:v>38.088938751975149</c:v>
                </c:pt>
                <c:pt idx="1524">
                  <c:v>38.056074801185147</c:v>
                </c:pt>
                <c:pt idx="1525">
                  <c:v>38.023211452173207</c:v>
                </c:pt>
                <c:pt idx="1526">
                  <c:v>37.990348709424332</c:v>
                </c:pt>
                <c:pt idx="1527">
                  <c:v>37.957486577455754</c:v>
                </c:pt>
                <c:pt idx="1528">
                  <c:v>37.924625060817689</c:v>
                </c:pt>
                <c:pt idx="1529">
                  <c:v>37.891764164093722</c:v>
                </c:pt>
                <c:pt idx="1530">
                  <c:v>37.85890389190029</c:v>
                </c:pt>
                <c:pt idx="1531">
                  <c:v>37.826044248887925</c:v>
                </c:pt>
                <c:pt idx="1532">
                  <c:v>37.793185239740701</c:v>
                </c:pt>
                <c:pt idx="1533">
                  <c:v>37.760326869176978</c:v>
                </c:pt>
                <c:pt idx="1534">
                  <c:v>37.727469141949086</c:v>
                </c:pt>
                <c:pt idx="1535">
                  <c:v>37.69461206284408</c:v>
                </c:pt>
                <c:pt idx="1536">
                  <c:v>37.661755636683843</c:v>
                </c:pt>
                <c:pt idx="1537">
                  <c:v>37.628899868325142</c:v>
                </c:pt>
                <c:pt idx="1538">
                  <c:v>37.596044762659979</c:v>
                </c:pt>
                <c:pt idx="1539">
                  <c:v>37.563190324616052</c:v>
                </c:pt>
                <c:pt idx="1540">
                  <c:v>37.530336559156503</c:v>
                </c:pt>
                <c:pt idx="1541">
                  <c:v>37.497483471280518</c:v>
                </c:pt>
                <c:pt idx="1542">
                  <c:v>37.464631066023898</c:v>
                </c:pt>
                <c:pt idx="1543">
                  <c:v>37.431779348458313</c:v>
                </c:pt>
                <c:pt idx="1544">
                  <c:v>37.39892832369258</c:v>
                </c:pt>
                <c:pt idx="1545">
                  <c:v>37.366077996872328</c:v>
                </c:pt>
                <c:pt idx="1546">
                  <c:v>37.333228373180454</c:v>
                </c:pt>
                <c:pt idx="1547">
                  <c:v>37.300379457837266</c:v>
                </c:pt>
                <c:pt idx="1548">
                  <c:v>37.267531256101009</c:v>
                </c:pt>
                <c:pt idx="1549">
                  <c:v>37.234683773267719</c:v>
                </c:pt>
                <c:pt idx="1550">
                  <c:v>37.201837014671746</c:v>
                </c:pt>
                <c:pt idx="1551">
                  <c:v>37.168990985685902</c:v>
                </c:pt>
                <c:pt idx="1552">
                  <c:v>37.136145691721929</c:v>
                </c:pt>
                <c:pt idx="1553">
                  <c:v>37.103301138230634</c:v>
                </c:pt>
                <c:pt idx="1554">
                  <c:v>37.070457330701799</c:v>
                </c:pt>
                <c:pt idx="1555">
                  <c:v>37.037614274664989</c:v>
                </c:pt>
                <c:pt idx="1556">
                  <c:v>37.004771975689891</c:v>
                </c:pt>
                <c:pt idx="1557">
                  <c:v>36.971930439385694</c:v>
                </c:pt>
                <c:pt idx="1558">
                  <c:v>36.93908967140257</c:v>
                </c:pt>
                <c:pt idx="1559">
                  <c:v>36.906249677430836</c:v>
                </c:pt>
                <c:pt idx="1560">
                  <c:v>36.873410463202092</c:v>
                </c:pt>
                <c:pt idx="1561">
                  <c:v>36.840572034489064</c:v>
                </c:pt>
                <c:pt idx="1562">
                  <c:v>36.807734397105868</c:v>
                </c:pt>
                <c:pt idx="1563">
                  <c:v>36.774897556908371</c:v>
                </c:pt>
                <c:pt idx="1564">
                  <c:v>36.742061519794682</c:v>
                </c:pt>
                <c:pt idx="1565">
                  <c:v>36.70922629170488</c:v>
                </c:pt>
                <c:pt idx="1566">
                  <c:v>36.67639187862197</c:v>
                </c:pt>
                <c:pt idx="1567">
                  <c:v>36.643558286571668</c:v>
                </c:pt>
                <c:pt idx="1568">
                  <c:v>36.610725521623046</c:v>
                </c:pt>
                <c:pt idx="1569">
                  <c:v>36.57789358988839</c:v>
                </c:pt>
                <c:pt idx="1570">
                  <c:v>36.545062497524043</c:v>
                </c:pt>
                <c:pt idx="1571">
                  <c:v>36.512232250730101</c:v>
                </c:pt>
                <c:pt idx="1572">
                  <c:v>36.479402855751204</c:v>
                </c:pt>
                <c:pt idx="1573">
                  <c:v>36.446574318876429</c:v>
                </c:pt>
                <c:pt idx="1574">
                  <c:v>36.413746646439989</c:v>
                </c:pt>
                <c:pt idx="1575">
                  <c:v>36.380919844821385</c:v>
                </c:pt>
                <c:pt idx="1576">
                  <c:v>36.348093920445301</c:v>
                </c:pt>
                <c:pt idx="1577">
                  <c:v>36.315268879782522</c:v>
                </c:pt>
                <c:pt idx="1578">
                  <c:v>36.282444729350033</c:v>
                </c:pt>
                <c:pt idx="1579">
                  <c:v>36.249621475711031</c:v>
                </c:pt>
                <c:pt idx="1580">
                  <c:v>36.21679912547566</c:v>
                </c:pt>
                <c:pt idx="1581">
                  <c:v>36.183977685300825</c:v>
                </c:pt>
                <c:pt idx="1582">
                  <c:v>36.151157161891213</c:v>
                </c:pt>
                <c:pt idx="1583">
                  <c:v>36.118337561998914</c:v>
                </c:pt>
                <c:pt idx="1584">
                  <c:v>36.085518892423927</c:v>
                </c:pt>
                <c:pt idx="1585">
                  <c:v>36.052701160014898</c:v>
                </c:pt>
                <c:pt idx="1586">
                  <c:v>36.019884371668709</c:v>
                </c:pt>
                <c:pt idx="1587">
                  <c:v>35.987068534331399</c:v>
                </c:pt>
                <c:pt idx="1588">
                  <c:v>35.954253654998169</c:v>
                </c:pt>
                <c:pt idx="1589">
                  <c:v>35.921439740714021</c:v>
                </c:pt>
                <c:pt idx="1590">
                  <c:v>35.888626798573441</c:v>
                </c:pt>
                <c:pt idx="1591">
                  <c:v>35.855814835721475</c:v>
                </c:pt>
                <c:pt idx="1592">
                  <c:v>35.823003859353683</c:v>
                </c:pt>
                <c:pt idx="1593">
                  <c:v>35.790193876716387</c:v>
                </c:pt>
                <c:pt idx="1594">
                  <c:v>35.757384895107158</c:v>
                </c:pt>
                <c:pt idx="1595">
                  <c:v>35.724576921875105</c:v>
                </c:pt>
                <c:pt idx="1596">
                  <c:v>35.691769964421248</c:v>
                </c:pt>
                <c:pt idx="1597">
                  <c:v>35.658964030198845</c:v>
                </c:pt>
                <c:pt idx="1598">
                  <c:v>35.626159126713489</c:v>
                </c:pt>
                <c:pt idx="1599">
                  <c:v>35.593355261523868</c:v>
                </c:pt>
                <c:pt idx="1600">
                  <c:v>35.560552442241963</c:v>
                </c:pt>
                <c:pt idx="1601">
                  <c:v>35.527750676533032</c:v>
                </c:pt>
                <c:pt idx="1602">
                  <c:v>35.494949972116395</c:v>
                </c:pt>
                <c:pt idx="1603">
                  <c:v>35.462150336765568</c:v>
                </c:pt>
                <c:pt idx="1604">
                  <c:v>35.429351778308892</c:v>
                </c:pt>
                <c:pt idx="1605">
                  <c:v>35.396554304629127</c:v>
                </c:pt>
                <c:pt idx="1606">
                  <c:v>35.36375792366502</c:v>
                </c:pt>
                <c:pt idx="1607">
                  <c:v>35.330962643410388</c:v>
                </c:pt>
                <c:pt idx="1608">
                  <c:v>35.298168471915304</c:v>
                </c:pt>
                <c:pt idx="1609">
                  <c:v>35.265375417286108</c:v>
                </c:pt>
                <c:pt idx="1610">
                  <c:v>35.232583487685922</c:v>
                </c:pt>
                <c:pt idx="1611">
                  <c:v>35.199792691334906</c:v>
                </c:pt>
                <c:pt idx="1612">
                  <c:v>35.167003036510543</c:v>
                </c:pt>
                <c:pt idx="1613">
                  <c:v>35.134214531548267</c:v>
                </c:pt>
                <c:pt idx="1614">
                  <c:v>35.101427184841512</c:v>
                </c:pt>
                <c:pt idx="1615">
                  <c:v>35.068641004842249</c:v>
                </c:pt>
                <c:pt idx="1616">
                  <c:v>35.03585600006155</c:v>
                </c:pt>
                <c:pt idx="1617">
                  <c:v>35.00307217906937</c:v>
                </c:pt>
                <c:pt idx="1618">
                  <c:v>34.970289550495508</c:v>
                </c:pt>
                <c:pt idx="1619">
                  <c:v>34.937508123029723</c:v>
                </c:pt>
                <c:pt idx="1620">
                  <c:v>34.904727905421971</c:v>
                </c:pt>
                <c:pt idx="1621">
                  <c:v>34.871948906483318</c:v>
                </c:pt>
                <c:pt idx="1622">
                  <c:v>34.839171135085437</c:v>
                </c:pt>
                <c:pt idx="1623">
                  <c:v>34.806394600161987</c:v>
                </c:pt>
                <c:pt idx="1624">
                  <c:v>34.773619310708042</c:v>
                </c:pt>
                <c:pt idx="1625">
                  <c:v>34.740845275781261</c:v>
                </c:pt>
                <c:pt idx="1626">
                  <c:v>34.708072504501722</c:v>
                </c:pt>
                <c:pt idx="1627">
                  <c:v>34.675301006052528</c:v>
                </c:pt>
                <c:pt idx="1628">
                  <c:v>34.642530789680379</c:v>
                </c:pt>
                <c:pt idx="1629">
                  <c:v>34.609761864695486</c:v>
                </c:pt>
                <c:pt idx="1630">
                  <c:v>34.576994240472473</c:v>
                </c:pt>
                <c:pt idx="1631">
                  <c:v>34.544227926450418</c:v>
                </c:pt>
                <c:pt idx="1632">
                  <c:v>34.511462932133277</c:v>
                </c:pt>
                <c:pt idx="1633">
                  <c:v>34.478699267090342</c:v>
                </c:pt>
                <c:pt idx="1634">
                  <c:v>34.445936940956962</c:v>
                </c:pt>
                <c:pt idx="1635">
                  <c:v>34.413175963434185</c:v>
                </c:pt>
                <c:pt idx="1636">
                  <c:v>34.38041634428987</c:v>
                </c:pt>
                <c:pt idx="1637">
                  <c:v>34.347658093358895</c:v>
                </c:pt>
                <c:pt idx="1638">
                  <c:v>34.314901220543099</c:v>
                </c:pt>
                <c:pt idx="1639">
                  <c:v>34.282145735812392</c:v>
                </c:pt>
                <c:pt idx="1640">
                  <c:v>34.249391649204703</c:v>
                </c:pt>
                <c:pt idx="1641">
                  <c:v>34.216638970826459</c:v>
                </c:pt>
                <c:pt idx="1642">
                  <c:v>34.183887710853234</c:v>
                </c:pt>
                <c:pt idx="1643">
                  <c:v>34.151137879529749</c:v>
                </c:pt>
                <c:pt idx="1644">
                  <c:v>34.118389487170589</c:v>
                </c:pt>
                <c:pt idx="1645">
                  <c:v>34.085642544160521</c:v>
                </c:pt>
                <c:pt idx="1646">
                  <c:v>34.052897060954912</c:v>
                </c:pt>
                <c:pt idx="1647">
                  <c:v>34.020153048080132</c:v>
                </c:pt>
                <c:pt idx="1648">
                  <c:v>33.987410516133963</c:v>
                </c:pt>
                <c:pt idx="1649">
                  <c:v>33.954669475786091</c:v>
                </c:pt>
                <c:pt idx="1650">
                  <c:v>33.921929937778337</c:v>
                </c:pt>
                <c:pt idx="1651">
                  <c:v>33.889191912925426</c:v>
                </c:pt>
                <c:pt idx="1652">
                  <c:v>33.856455412114784</c:v>
                </c:pt>
                <c:pt idx="1653">
                  <c:v>33.82372044630786</c:v>
                </c:pt>
                <c:pt idx="1654">
                  <c:v>33.790987026539611</c:v>
                </c:pt>
                <c:pt idx="1655">
                  <c:v>33.758255163919621</c:v>
                </c:pt>
                <c:pt idx="1656">
                  <c:v>33.725524869632352</c:v>
                </c:pt>
                <c:pt idx="1657">
                  <c:v>33.692796154937113</c:v>
                </c:pt>
                <c:pt idx="1658">
                  <c:v>33.660069031169222</c:v>
                </c:pt>
                <c:pt idx="1659">
                  <c:v>33.627343509739916</c:v>
                </c:pt>
                <c:pt idx="1660">
                  <c:v>33.594619602136959</c:v>
                </c:pt>
                <c:pt idx="1661">
                  <c:v>33.561897319925144</c:v>
                </c:pt>
                <c:pt idx="1662">
                  <c:v>33.529176674746459</c:v>
                </c:pt>
                <c:pt idx="1663">
                  <c:v>33.496457678320994</c:v>
                </c:pt>
                <c:pt idx="1664">
                  <c:v>33.463740342446819</c:v>
                </c:pt>
                <c:pt idx="1665">
                  <c:v>33.431024679000856</c:v>
                </c:pt>
                <c:pt idx="1666">
                  <c:v>33.398310699938989</c:v>
                </c:pt>
                <c:pt idx="1667">
                  <c:v>33.365598417296873</c:v>
                </c:pt>
                <c:pt idx="1668">
                  <c:v>33.332887843189987</c:v>
                </c:pt>
                <c:pt idx="1669">
                  <c:v>33.300178989814249</c:v>
                </c:pt>
                <c:pt idx="1670">
                  <c:v>33.267471869446645</c:v>
                </c:pt>
                <c:pt idx="1671">
                  <c:v>33.234766494445466</c:v>
                </c:pt>
                <c:pt idx="1672">
                  <c:v>33.202062877250434</c:v>
                </c:pt>
                <c:pt idx="1673">
                  <c:v>33.16936103038401</c:v>
                </c:pt>
                <c:pt idx="1674">
                  <c:v>33.136660966450826</c:v>
                </c:pt>
                <c:pt idx="1675">
                  <c:v>33.103962698138943</c:v>
                </c:pt>
                <c:pt idx="1676">
                  <c:v>33.071266238219877</c:v>
                </c:pt>
                <c:pt idx="1677">
                  <c:v>33.038571599549144</c:v>
                </c:pt>
                <c:pt idx="1678">
                  <c:v>33.005878795066742</c:v>
                </c:pt>
                <c:pt idx="1679">
                  <c:v>32.973187837797639</c:v>
                </c:pt>
                <c:pt idx="1680">
                  <c:v>32.940498740851893</c:v>
                </c:pt>
                <c:pt idx="1681">
                  <c:v>32.9078115174256</c:v>
                </c:pt>
                <c:pt idx="1682">
                  <c:v>32.875126180801139</c:v>
                </c:pt>
                <c:pt idx="1683">
                  <c:v>32.842442744347473</c:v>
                </c:pt>
                <c:pt idx="1684">
                  <c:v>32.809761221520816</c:v>
                </c:pt>
                <c:pt idx="1685">
                  <c:v>32.777081625864895</c:v>
                </c:pt>
                <c:pt idx="1686">
                  <c:v>32.744403971011664</c:v>
                </c:pt>
                <c:pt idx="1687">
                  <c:v>32.711728270681391</c:v>
                </c:pt>
                <c:pt idx="1688">
                  <c:v>32.679054538683573</c:v>
                </c:pt>
                <c:pt idx="1689">
                  <c:v>32.646382788916945</c:v>
                </c:pt>
                <c:pt idx="1690">
                  <c:v>32.613713035370182</c:v>
                </c:pt>
                <c:pt idx="1691">
                  <c:v>32.581045292122397</c:v>
                </c:pt>
                <c:pt idx="1692">
                  <c:v>32.548379573343617</c:v>
                </c:pt>
                <c:pt idx="1693">
                  <c:v>32.515715893294718</c:v>
                </c:pt>
                <c:pt idx="1694">
                  <c:v>32.483054266328608</c:v>
                </c:pt>
                <c:pt idx="1695">
                  <c:v>32.450394706890343</c:v>
                </c:pt>
                <c:pt idx="1696">
                  <c:v>32.417737229517641</c:v>
                </c:pt>
                <c:pt idx="1697">
                  <c:v>32.385081848841246</c:v>
                </c:pt>
                <c:pt idx="1698">
                  <c:v>32.352428579585478</c:v>
                </c:pt>
                <c:pt idx="1699">
                  <c:v>32.319777436568671</c:v>
                </c:pt>
                <c:pt idx="1700">
                  <c:v>32.287128434703639</c:v>
                </c:pt>
                <c:pt idx="1701">
                  <c:v>32.25448158899809</c:v>
                </c:pt>
                <c:pt idx="1702">
                  <c:v>32.221836914555098</c:v>
                </c:pt>
                <c:pt idx="1703">
                  <c:v>32.189194426573749</c:v>
                </c:pt>
                <c:pt idx="1704">
                  <c:v>32.156554140349279</c:v>
                </c:pt>
                <c:pt idx="1705">
                  <c:v>32.123916071273591</c:v>
                </c:pt>
                <c:pt idx="1706">
                  <c:v>32.091280234836141</c:v>
                </c:pt>
                <c:pt idx="1707">
                  <c:v>32.058646646623728</c:v>
                </c:pt>
                <c:pt idx="1708">
                  <c:v>32.026015322321442</c:v>
                </c:pt>
                <c:pt idx="1709">
                  <c:v>31.993386277712865</c:v>
                </c:pt>
                <c:pt idx="1710">
                  <c:v>31.960759528680853</c:v>
                </c:pt>
                <c:pt idx="1711">
                  <c:v>31.928135091207391</c:v>
                </c:pt>
                <c:pt idx="1712">
                  <c:v>31.895512981374729</c:v>
                </c:pt>
                <c:pt idx="1713">
                  <c:v>31.862893215365432</c:v>
                </c:pt>
                <c:pt idx="1714">
                  <c:v>31.830275809462908</c:v>
                </c:pt>
                <c:pt idx="1715">
                  <c:v>31.797660780051782</c:v>
                </c:pt>
                <c:pt idx="1716">
                  <c:v>31.765048143618699</c:v>
                </c:pt>
                <c:pt idx="1717">
                  <c:v>31.732437916752268</c:v>
                </c:pt>
                <c:pt idx="1718">
                  <c:v>31.699830116143918</c:v>
                </c:pt>
                <c:pt idx="1719">
                  <c:v>31.667224758588127</c:v>
                </c:pt>
                <c:pt idx="1720">
                  <c:v>31.634621860982865</c:v>
                </c:pt>
                <c:pt idx="1721">
                  <c:v>31.602021440330393</c:v>
                </c:pt>
                <c:pt idx="1722">
                  <c:v>31.569423513737025</c:v>
                </c:pt>
                <c:pt idx="1723">
                  <c:v>31.536828098414347</c:v>
                </c:pt>
                <c:pt idx="1724">
                  <c:v>31.504235211679102</c:v>
                </c:pt>
                <c:pt idx="1725">
                  <c:v>31.471644870953774</c:v>
                </c:pt>
                <c:pt idx="1726">
                  <c:v>31.439057093767278</c:v>
                </c:pt>
                <c:pt idx="1727">
                  <c:v>31.406471897755001</c:v>
                </c:pt>
                <c:pt idx="1728">
                  <c:v>31.37388930065946</c:v>
                </c:pt>
                <c:pt idx="1729">
                  <c:v>31.34130932033079</c:v>
                </c:pt>
                <c:pt idx="1730">
                  <c:v>31.308731974727117</c:v>
                </c:pt>
                <c:pt idx="1731">
                  <c:v>31.27615728191487</c:v>
                </c:pt>
                <c:pt idx="1732">
                  <c:v>31.243585260069359</c:v>
                </c:pt>
                <c:pt idx="1733">
                  <c:v>31.211015927475184</c:v>
                </c:pt>
                <c:pt idx="1734">
                  <c:v>31.178449302526637</c:v>
                </c:pt>
                <c:pt idx="1735">
                  <c:v>31.145885403728073</c:v>
                </c:pt>
                <c:pt idx="1736">
                  <c:v>31.113324249694475</c:v>
                </c:pt>
                <c:pt idx="1737">
                  <c:v>31.080765859151636</c:v>
                </c:pt>
                <c:pt idx="1738">
                  <c:v>31.048210250936897</c:v>
                </c:pt>
                <c:pt idx="1739">
                  <c:v>31.015657443999274</c:v>
                </c:pt>
                <c:pt idx="1740">
                  <c:v>30.98310745740001</c:v>
                </c:pt>
                <c:pt idx="1741">
                  <c:v>30.950560310313001</c:v>
                </c:pt>
                <c:pt idx="1742">
                  <c:v>30.918016022025228</c:v>
                </c:pt>
                <c:pt idx="1743">
                  <c:v>30.885474611936935</c:v>
                </c:pt>
                <c:pt idx="1744">
                  <c:v>30.852936099562157</c:v>
                </c:pt>
                <c:pt idx="1745">
                  <c:v>30.820400504529353</c:v>
                </c:pt>
                <c:pt idx="1746">
                  <c:v>30.787867846581541</c:v>
                </c:pt>
                <c:pt idx="1747">
                  <c:v>30.755338145576836</c:v>
                </c:pt>
                <c:pt idx="1748">
                  <c:v>30.722811421488419</c:v>
                </c:pt>
                <c:pt idx="1749">
                  <c:v>30.690287694405658</c:v>
                </c:pt>
                <c:pt idx="1750">
                  <c:v>30.6577669845339</c:v>
                </c:pt>
                <c:pt idx="1751">
                  <c:v>30.625249312195024</c:v>
                </c:pt>
                <c:pt idx="1752">
                  <c:v>30.592734697827876</c:v>
                </c:pt>
                <c:pt idx="1753">
                  <c:v>30.56022316198878</c:v>
                </c:pt>
                <c:pt idx="1754">
                  <c:v>30.527714725351327</c:v>
                </c:pt>
                <c:pt idx="1755">
                  <c:v>30.495209408707616</c:v>
                </c:pt>
                <c:pt idx="1756">
                  <c:v>30.46270723296773</c:v>
                </c:pt>
                <c:pt idx="1757">
                  <c:v>30.430208219160701</c:v>
                </c:pt>
                <c:pt idx="1758">
                  <c:v>30.397712388434627</c:v>
                </c:pt>
                <c:pt idx="1759">
                  <c:v>30.365219762057137</c:v>
                </c:pt>
                <c:pt idx="1760">
                  <c:v>30.332730361415472</c:v>
                </c:pt>
                <c:pt idx="1761">
                  <c:v>30.300244208017183</c:v>
                </c:pt>
                <c:pt idx="1762">
                  <c:v>30.267761323490106</c:v>
                </c:pt>
                <c:pt idx="1763">
                  <c:v>30.235281729582866</c:v>
                </c:pt>
                <c:pt idx="1764">
                  <c:v>30.202805448165684</c:v>
                </c:pt>
                <c:pt idx="1765">
                  <c:v>30.170332501229407</c:v>
                </c:pt>
                <c:pt idx="1766">
                  <c:v>30.137862910887186</c:v>
                </c:pt>
                <c:pt idx="1767">
                  <c:v>30.105396699374246</c:v>
                </c:pt>
                <c:pt idx="1768">
                  <c:v>30.072933889047736</c:v>
                </c:pt>
                <c:pt idx="1769">
                  <c:v>30.040474502387895</c:v>
                </c:pt>
                <c:pt idx="1770">
                  <c:v>30.008018561997819</c:v>
                </c:pt>
                <c:pt idx="1771">
                  <c:v>29.975566090603589</c:v>
                </c:pt>
                <c:pt idx="1772">
                  <c:v>29.943117111055109</c:v>
                </c:pt>
                <c:pt idx="1773">
                  <c:v>29.91067164632582</c:v>
                </c:pt>
                <c:pt idx="1774">
                  <c:v>29.878229719513484</c:v>
                </c:pt>
                <c:pt idx="1775">
                  <c:v>29.845791353839893</c:v>
                </c:pt>
                <c:pt idx="1776">
                  <c:v>29.81335657265161</c:v>
                </c:pt>
                <c:pt idx="1777">
                  <c:v>29.780925399419907</c:v>
                </c:pt>
                <c:pt idx="1778">
                  <c:v>29.748497857741274</c:v>
                </c:pt>
                <c:pt idx="1779">
                  <c:v>29.716073971337252</c:v>
                </c:pt>
                <c:pt idx="1780">
                  <c:v>29.683653764055165</c:v>
                </c:pt>
                <c:pt idx="1781">
                  <c:v>29.651237259867749</c:v>
                </c:pt>
                <c:pt idx="1782">
                  <c:v>29.618824482874054</c:v>
                </c:pt>
                <c:pt idx="1783">
                  <c:v>29.586415457299054</c:v>
                </c:pt>
                <c:pt idx="1784">
                  <c:v>29.554010207494265</c:v>
                </c:pt>
                <c:pt idx="1785">
                  <c:v>29.521608757937557</c:v>
                </c:pt>
                <c:pt idx="1786">
                  <c:v>29.489211133233596</c:v>
                </c:pt>
                <c:pt idx="1787">
                  <c:v>29.456817358114115</c:v>
                </c:pt>
                <c:pt idx="1788">
                  <c:v>29.424427457437577</c:v>
                </c:pt>
                <c:pt idx="1789">
                  <c:v>29.392041456189993</c:v>
                </c:pt>
                <c:pt idx="1790">
                  <c:v>29.359659379484611</c:v>
                </c:pt>
                <c:pt idx="1791">
                  <c:v>29.327281252562432</c:v>
                </c:pt>
                <c:pt idx="1792">
                  <c:v>29.294907100791605</c:v>
                </c:pt>
                <c:pt idx="1793">
                  <c:v>29.26253694966843</c:v>
                </c:pt>
                <c:pt idx="1794">
                  <c:v>29.230170824817094</c:v>
                </c:pt>
                <c:pt idx="1795">
                  <c:v>29.197808751989626</c:v>
                </c:pt>
                <c:pt idx="1796">
                  <c:v>29.165450757066299</c:v>
                </c:pt>
                <c:pt idx="1797">
                  <c:v>29.133096866055268</c:v>
                </c:pt>
                <c:pt idx="1798">
                  <c:v>29.100747105093276</c:v>
                </c:pt>
                <c:pt idx="1799">
                  <c:v>29.068401500445127</c:v>
                </c:pt>
                <c:pt idx="1800">
                  <c:v>29.036060078504086</c:v>
                </c:pt>
                <c:pt idx="1801">
                  <c:v>29.003722865791865</c:v>
                </c:pt>
                <c:pt idx="1802">
                  <c:v>28.97138988895864</c:v>
                </c:pt>
                <c:pt idx="1803">
                  <c:v>28.939061174782822</c:v>
                </c:pt>
                <c:pt idx="1804">
                  <c:v>28.906736750171529</c:v>
                </c:pt>
                <c:pt idx="1805">
                  <c:v>28.874416642160227</c:v>
                </c:pt>
                <c:pt idx="1806">
                  <c:v>28.842100877912841</c:v>
                </c:pt>
                <c:pt idx="1807">
                  <c:v>28.809789484721886</c:v>
                </c:pt>
                <c:pt idx="1808">
                  <c:v>28.777482490008133</c:v>
                </c:pt>
                <c:pt idx="1809">
                  <c:v>28.745179921320801</c:v>
                </c:pt>
                <c:pt idx="1810">
                  <c:v>28.712881806337261</c:v>
                </c:pt>
                <c:pt idx="1811">
                  <c:v>28.680588172863324</c:v>
                </c:pt>
                <c:pt idx="1812">
                  <c:v>28.648299048832676</c:v>
                </c:pt>
                <c:pt idx="1813">
                  <c:v>28.616014462307508</c:v>
                </c:pt>
                <c:pt idx="1814">
                  <c:v>28.583734441477318</c:v>
                </c:pt>
                <c:pt idx="1815">
                  <c:v>28.551459014660125</c:v>
                </c:pt>
                <c:pt idx="1816">
                  <c:v>28.519188210300975</c:v>
                </c:pt>
                <c:pt idx="1817">
                  <c:v>28.486922056972919</c:v>
                </c:pt>
                <c:pt idx="1818">
                  <c:v>28.454660583376214</c:v>
                </c:pt>
                <c:pt idx="1819">
                  <c:v>28.422403818338321</c:v>
                </c:pt>
                <c:pt idx="1820">
                  <c:v>28.390151790813668</c:v>
                </c:pt>
                <c:pt idx="1821">
                  <c:v>28.357904529883523</c:v>
                </c:pt>
                <c:pt idx="1822">
                  <c:v>28.325662064755939</c:v>
                </c:pt>
                <c:pt idx="1823">
                  <c:v>28.293424424764719</c:v>
                </c:pt>
                <c:pt idx="1824">
                  <c:v>28.261191639370548</c:v>
                </c:pt>
                <c:pt idx="1825">
                  <c:v>28.228963738159436</c:v>
                </c:pt>
                <c:pt idx="1826">
                  <c:v>28.19674075084308</c:v>
                </c:pt>
                <c:pt idx="1827">
                  <c:v>28.164522707258399</c:v>
                </c:pt>
                <c:pt idx="1828">
                  <c:v>28.132309637367356</c:v>
                </c:pt>
                <c:pt idx="1829">
                  <c:v>28.100101571256491</c:v>
                </c:pt>
                <c:pt idx="1830">
                  <c:v>28.0678985391366</c:v>
                </c:pt>
                <c:pt idx="1831">
                  <c:v>28.035700571342318</c:v>
                </c:pt>
                <c:pt idx="1832">
                  <c:v>28.003507698332019</c:v>
                </c:pt>
                <c:pt idx="1833">
                  <c:v>27.971319950687029</c:v>
                </c:pt>
                <c:pt idx="1834">
                  <c:v>27.939137359111605</c:v>
                </c:pt>
                <c:pt idx="1835">
                  <c:v>27.906959954432097</c:v>
                </c:pt>
                <c:pt idx="1836">
                  <c:v>27.874787767596793</c:v>
                </c:pt>
                <c:pt idx="1837">
                  <c:v>27.842620829675472</c:v>
                </c:pt>
                <c:pt idx="1838">
                  <c:v>27.81045917185871</c:v>
                </c:pt>
                <c:pt idx="1839">
                  <c:v>27.77830282545748</c:v>
                </c:pt>
                <c:pt idx="1840">
                  <c:v>27.746151821902796</c:v>
                </c:pt>
                <c:pt idx="1841">
                  <c:v>27.714006192744751</c:v>
                </c:pt>
                <c:pt idx="1842">
                  <c:v>27.681865969652492</c:v>
                </c:pt>
                <c:pt idx="1843">
                  <c:v>27.649731184413305</c:v>
                </c:pt>
                <c:pt idx="1844">
                  <c:v>27.617601868932024</c:v>
                </c:pt>
                <c:pt idx="1845">
                  <c:v>27.585478055230492</c:v>
                </c:pt>
                <c:pt idx="1846">
                  <c:v>27.553359775446978</c:v>
                </c:pt>
                <c:pt idx="1847">
                  <c:v>27.521247061835421</c:v>
                </c:pt>
                <c:pt idx="1848">
                  <c:v>27.489139946764823</c:v>
                </c:pt>
                <c:pt idx="1849">
                  <c:v>27.457038462718458</c:v>
                </c:pt>
                <c:pt idx="1850">
                  <c:v>27.424942642293054</c:v>
                </c:pt>
                <c:pt idx="1851">
                  <c:v>27.392852518198623</c:v>
                </c:pt>
                <c:pt idx="1852">
                  <c:v>27.360768123256879</c:v>
                </c:pt>
                <c:pt idx="1853">
                  <c:v>27.328689490401072</c:v>
                </c:pt>
                <c:pt idx="1854">
                  <c:v>27.296616652674928</c:v>
                </c:pt>
                <c:pt idx="1855">
                  <c:v>27.264549643231618</c:v>
                </c:pt>
                <c:pt idx="1856">
                  <c:v>27.232488495333598</c:v>
                </c:pt>
                <c:pt idx="1857">
                  <c:v>27.20043324235068</c:v>
                </c:pt>
                <c:pt idx="1858">
                  <c:v>27.168383917760366</c:v>
                </c:pt>
                <c:pt idx="1859">
                  <c:v>27.136340555145718</c:v>
                </c:pt>
                <c:pt idx="1860">
                  <c:v>27.104303188195424</c:v>
                </c:pt>
                <c:pt idx="1861">
                  <c:v>27.072271850702009</c:v>
                </c:pt>
                <c:pt idx="1862">
                  <c:v>27.040246576561543</c:v>
                </c:pt>
                <c:pt idx="1863">
                  <c:v>27.008227399772121</c:v>
                </c:pt>
                <c:pt idx="1864">
                  <c:v>26.976214354432919</c:v>
                </c:pt>
                <c:pt idx="1865">
                  <c:v>26.944207474743585</c:v>
                </c:pt>
                <c:pt idx="1866">
                  <c:v>26.912206795002191</c:v>
                </c:pt>
                <c:pt idx="1867">
                  <c:v>26.880212349605117</c:v>
                </c:pt>
                <c:pt idx="1868">
                  <c:v>26.848224173045281</c:v>
                </c:pt>
                <c:pt idx="1869">
                  <c:v>26.816242299911206</c:v>
                </c:pt>
                <c:pt idx="1870">
                  <c:v>26.784266764885999</c:v>
                </c:pt>
                <c:pt idx="1871">
                  <c:v>26.752297602745443</c:v>
                </c:pt>
                <c:pt idx="1872">
                  <c:v>26.720334848357481</c:v>
                </c:pt>
                <c:pt idx="1873">
                  <c:v>26.688378536680737</c:v>
                </c:pt>
                <c:pt idx="1874">
                  <c:v>26.656428702763094</c:v>
                </c:pt>
                <c:pt idx="1875">
                  <c:v>26.624485381740392</c:v>
                </c:pt>
                <c:pt idx="1876">
                  <c:v>26.592548608834932</c:v>
                </c:pt>
                <c:pt idx="1877">
                  <c:v>26.560618419354363</c:v>
                </c:pt>
                <c:pt idx="1878">
                  <c:v>26.528694848690311</c:v>
                </c:pt>
                <c:pt idx="1879">
                  <c:v>26.496777932316512</c:v>
                </c:pt>
                <c:pt idx="1880">
                  <c:v>26.464867705787771</c:v>
                </c:pt>
                <c:pt idx="1881">
                  <c:v>26.432964204737988</c:v>
                </c:pt>
                <c:pt idx="1882">
                  <c:v>26.401067464879358</c:v>
                </c:pt>
                <c:pt idx="1883">
                  <c:v>26.369177522000143</c:v>
                </c:pt>
                <c:pt idx="1884">
                  <c:v>26.337294411963128</c:v>
                </c:pt>
                <c:pt idx="1885">
                  <c:v>26.30541817070452</c:v>
                </c:pt>
                <c:pt idx="1886">
                  <c:v>26.273548834231676</c:v>
                </c:pt>
                <c:pt idx="1887">
                  <c:v>26.241686438621823</c:v>
                </c:pt>
                <c:pt idx="1888">
                  <c:v>26.209831020020346</c:v>
                </c:pt>
                <c:pt idx="1889">
                  <c:v>26.17798261463853</c:v>
                </c:pt>
                <c:pt idx="1890">
                  <c:v>26.146141258752564</c:v>
                </c:pt>
                <c:pt idx="1891">
                  <c:v>26.114306988701159</c:v>
                </c:pt>
                <c:pt idx="1892">
                  <c:v>26.082479840884059</c:v>
                </c:pt>
                <c:pt idx="1893">
                  <c:v>26.050659851759615</c:v>
                </c:pt>
                <c:pt idx="1894">
                  <c:v>26.018847057843612</c:v>
                </c:pt>
                <c:pt idx="1895">
                  <c:v>25.987041495706794</c:v>
                </c:pt>
                <c:pt idx="1896">
                  <c:v>25.955243201973271</c:v>
                </c:pt>
                <c:pt idx="1897">
                  <c:v>25.923452213318349</c:v>
                </c:pt>
                <c:pt idx="1898">
                  <c:v>25.89166856646596</c:v>
                </c:pt>
                <c:pt idx="1899">
                  <c:v>25.859892298188008</c:v>
                </c:pt>
                <c:pt idx="1900">
                  <c:v>25.82812344530058</c:v>
                </c:pt>
                <c:pt idx="1901">
                  <c:v>25.79636204466301</c:v>
                </c:pt>
                <c:pt idx="1902">
                  <c:v>25.76460813317518</c:v>
                </c:pt>
                <c:pt idx="1903">
                  <c:v>25.732861747775434</c:v>
                </c:pt>
                <c:pt idx="1904">
                  <c:v>25.701122925438295</c:v>
                </c:pt>
                <c:pt idx="1905">
                  <c:v>25.669391703172519</c:v>
                </c:pt>
                <c:pt idx="1906">
                  <c:v>25.637668118018219</c:v>
                </c:pt>
                <c:pt idx="1907">
                  <c:v>25.605952207044783</c:v>
                </c:pt>
                <c:pt idx="1908">
                  <c:v>25.574244007348806</c:v>
                </c:pt>
                <c:pt idx="1909">
                  <c:v>25.542543556051047</c:v>
                </c:pt>
                <c:pt idx="1910">
                  <c:v>25.510850890294748</c:v>
                </c:pt>
                <c:pt idx="1911">
                  <c:v>25.479166047242423</c:v>
                </c:pt>
                <c:pt idx="1912">
                  <c:v>25.447489064073572</c:v>
                </c:pt>
                <c:pt idx="1913">
                  <c:v>25.415819977982615</c:v>
                </c:pt>
                <c:pt idx="1914">
                  <c:v>25.384158826175437</c:v>
                </c:pt>
                <c:pt idx="1915">
                  <c:v>25.352505645867474</c:v>
                </c:pt>
                <c:pt idx="1916">
                  <c:v>25.320860474280821</c:v>
                </c:pt>
                <c:pt idx="1917">
                  <c:v>25.289223348641233</c:v>
                </c:pt>
                <c:pt idx="1918">
                  <c:v>25.257594306175804</c:v>
                </c:pt>
                <c:pt idx="1919">
                  <c:v>25.225973384110073</c:v>
                </c:pt>
                <c:pt idx="1920">
                  <c:v>25.194360619665037</c:v>
                </c:pt>
                <c:pt idx="1921">
                  <c:v>25.162756050054536</c:v>
                </c:pt>
                <c:pt idx="1922">
                  <c:v>25.131159712482404</c:v>
                </c:pt>
                <c:pt idx="1923">
                  <c:v>25.099571644139104</c:v>
                </c:pt>
                <c:pt idx="1924">
                  <c:v>25.067991882199074</c:v>
                </c:pt>
                <c:pt idx="1925">
                  <c:v>25.036420463818029</c:v>
                </c:pt>
                <c:pt idx="1926">
                  <c:v>25.004857426129394</c:v>
                </c:pt>
                <c:pt idx="1927">
                  <c:v>24.973302806241495</c:v>
                </c:pt>
                <c:pt idx="1928">
                  <c:v>24.941756641234356</c:v>
                </c:pt>
                <c:pt idx="1929">
                  <c:v>24.910218968156769</c:v>
                </c:pt>
                <c:pt idx="1930">
                  <c:v>24.878689824022647</c:v>
                </c:pt>
                <c:pt idx="1931">
                  <c:v>24.847169245808175</c:v>
                </c:pt>
                <c:pt idx="1932">
                  <c:v>24.815657270448582</c:v>
                </c:pt>
                <c:pt idx="1933">
                  <c:v>24.784153934834659</c:v>
                </c:pt>
                <c:pt idx="1934">
                  <c:v>24.7526592758094</c:v>
                </c:pt>
                <c:pt idx="1935">
                  <c:v>24.721173330164703</c:v>
                </c:pt>
                <c:pt idx="1936">
                  <c:v>24.689696134637774</c:v>
                </c:pt>
                <c:pt idx="1937">
                  <c:v>24.658227725908265</c:v>
                </c:pt>
                <c:pt idx="1938">
                  <c:v>24.626768140593999</c:v>
                </c:pt>
                <c:pt idx="1939">
                  <c:v>24.595317415247692</c:v>
                </c:pt>
                <c:pt idx="1940">
                  <c:v>24.563875586353781</c:v>
                </c:pt>
                <c:pt idx="1941">
                  <c:v>24.532442690324441</c:v>
                </c:pt>
                <c:pt idx="1942">
                  <c:v>24.501018763495786</c:v>
                </c:pt>
                <c:pt idx="1943">
                  <c:v>24.469603842124595</c:v>
                </c:pt>
                <c:pt idx="1944">
                  <c:v>24.438197962384443</c:v>
                </c:pt>
                <c:pt idx="1945">
                  <c:v>24.406801160361749</c:v>
                </c:pt>
                <c:pt idx="1946">
                  <c:v>24.375413472052134</c:v>
                </c:pt>
                <c:pt idx="1947">
                  <c:v>24.344034933356614</c:v>
                </c:pt>
                <c:pt idx="1948">
                  <c:v>24.312665580077709</c:v>
                </c:pt>
                <c:pt idx="1949">
                  <c:v>24.281305447915472</c:v>
                </c:pt>
                <c:pt idx="1950">
                  <c:v>24.249954572463718</c:v>
                </c:pt>
                <c:pt idx="1951">
                  <c:v>24.218612989205578</c:v>
                </c:pt>
                <c:pt idx="1952">
                  <c:v>24.187280733509859</c:v>
                </c:pt>
                <c:pt idx="1953">
                  <c:v>24.155957840627394</c:v>
                </c:pt>
                <c:pt idx="1954">
                  <c:v>24.124644345685628</c:v>
                </c:pt>
                <c:pt idx="1955">
                  <c:v>24.093340283686256</c:v>
                </c:pt>
                <c:pt idx="1956">
                  <c:v>24.062045689499115</c:v>
                </c:pt>
                <c:pt idx="1957">
                  <c:v>24.030760597859867</c:v>
                </c:pt>
                <c:pt idx="1958">
                  <c:v>23.999485043364338</c:v>
                </c:pt>
                <c:pt idx="1959">
                  <c:v>23.968219060464797</c:v>
                </c:pt>
                <c:pt idx="1960">
                  <c:v>23.936962683465843</c:v>
                </c:pt>
                <c:pt idx="1961">
                  <c:v>23.905715946519592</c:v>
                </c:pt>
                <c:pt idx="1962">
                  <c:v>23.874478883621578</c:v>
                </c:pt>
                <c:pt idx="1963">
                  <c:v>23.843251528606274</c:v>
                </c:pt>
                <c:pt idx="1964">
                  <c:v>23.812033915142731</c:v>
                </c:pt>
                <c:pt idx="1965">
                  <c:v>23.780826076729632</c:v>
                </c:pt>
                <c:pt idx="1966">
                  <c:v>23.749628046691456</c:v>
                </c:pt>
                <c:pt idx="1967">
                  <c:v>23.718439858173589</c:v>
                </c:pt>
                <c:pt idx="1968">
                  <c:v>23.687261544137623</c:v>
                </c:pt>
                <c:pt idx="1969">
                  <c:v>23.656093137356624</c:v>
                </c:pt>
                <c:pt idx="1970">
                  <c:v>23.62493467041115</c:v>
                </c:pt>
                <c:pt idx="1971">
                  <c:v>23.59378617568348</c:v>
                </c:pt>
                <c:pt idx="1972">
                  <c:v>23.562647685354158</c:v>
                </c:pt>
                <c:pt idx="1973">
                  <c:v>23.53151923139615</c:v>
                </c:pt>
                <c:pt idx="1974">
                  <c:v>23.500400845570706</c:v>
                </c:pt>
                <c:pt idx="1975">
                  <c:v>23.469292559422211</c:v>
                </c:pt>
                <c:pt idx="1976">
                  <c:v>23.438194404273514</c:v>
                </c:pt>
                <c:pt idx="1977">
                  <c:v>23.407106411220862</c:v>
                </c:pt>
                <c:pt idx="1978">
                  <c:v>23.376028611129517</c:v>
                </c:pt>
                <c:pt idx="1979">
                  <c:v>23.344961034628145</c:v>
                </c:pt>
                <c:pt idx="1980">
                  <c:v>23.313903712104175</c:v>
                </c:pt>
                <c:pt idx="1981">
                  <c:v>23.282856673698838</c:v>
                </c:pt>
                <c:pt idx="1982">
                  <c:v>23.251819949302156</c:v>
                </c:pt>
                <c:pt idx="1983">
                  <c:v>23.220793568547666</c:v>
                </c:pt>
                <c:pt idx="1984">
                  <c:v>23.189777560807862</c:v>
                </c:pt>
                <c:pt idx="1985">
                  <c:v>23.158771955188222</c:v>
                </c:pt>
                <c:pt idx="1986">
                  <c:v>23.127776780523277</c:v>
                </c:pt>
                <c:pt idx="1987">
                  <c:v>23.096792065370522</c:v>
                </c:pt>
                <c:pt idx="1988">
                  <c:v>23.065817838005401</c:v>
                </c:pt>
                <c:pt idx="1989">
                  <c:v>23.034854126416626</c:v>
                </c:pt>
                <c:pt idx="1990">
                  <c:v>23.003900958300406</c:v>
                </c:pt>
                <c:pt idx="1991">
                  <c:v>22.972958361055447</c:v>
                </c:pt>
                <c:pt idx="1992">
                  <c:v>22.94202636177754</c:v>
                </c:pt>
                <c:pt idx="1993">
                  <c:v>22.911104987254628</c:v>
                </c:pt>
                <c:pt idx="1994">
                  <c:v>22.88019426396151</c:v>
                </c:pt>
                <c:pt idx="1995">
                  <c:v>22.849294218053675</c:v>
                </c:pt>
                <c:pt idx="1996">
                  <c:v>22.818404875363257</c:v>
                </c:pt>
                <c:pt idx="1997">
                  <c:v>22.787526261392724</c:v>
                </c:pt>
                <c:pt idx="1998">
                  <c:v>22.756658401309927</c:v>
                </c:pt>
                <c:pt idx="1999">
                  <c:v>22.7258013199428</c:v>
                </c:pt>
                <c:pt idx="2000">
                  <c:v>22.69495504177344</c:v>
                </c:pt>
                <c:pt idx="2001">
                  <c:v>22.664119590933417</c:v>
                </c:pt>
                <c:pt idx="2002">
                  <c:v>22.633294991197914</c:v>
                </c:pt>
                <c:pt idx="2003">
                  <c:v>22.602481265980352</c:v>
                </c:pt>
                <c:pt idx="2004">
                  <c:v>22.571678438326906</c:v>
                </c:pt>
                <c:pt idx="2005">
                  <c:v>22.540886530911514</c:v>
                </c:pt>
                <c:pt idx="2006">
                  <c:v>22.510105566029598</c:v>
                </c:pt>
                <c:pt idx="2007">
                  <c:v>22.479335565593075</c:v>
                </c:pt>
                <c:pt idx="2008">
                  <c:v>22.448576551125385</c:v>
                </c:pt>
                <c:pt idx="2009">
                  <c:v>22.417828543754595</c:v>
                </c:pt>
                <c:pt idx="2010">
                  <c:v>22.387091564209616</c:v>
                </c:pt>
                <c:pt idx="2011">
                  <c:v>22.3563656328135</c:v>
                </c:pt>
                <c:pt idx="2012">
                  <c:v>22.325650769478163</c:v>
                </c:pt>
                <c:pt idx="2013">
                  <c:v>22.294946993699376</c:v>
                </c:pt>
                <c:pt idx="2014">
                  <c:v>22.264254324550862</c:v>
                </c:pt>
                <c:pt idx="2015">
                  <c:v>22.233572780678806</c:v>
                </c:pt>
                <c:pt idx="2016">
                  <c:v>22.202902380296599</c:v>
                </c:pt>
                <c:pt idx="2017">
                  <c:v>22.172243141178893</c:v>
                </c:pt>
                <c:pt idx="2018">
                  <c:v>22.141595080656764</c:v>
                </c:pt>
                <c:pt idx="2019">
                  <c:v>22.110958215611582</c:v>
                </c:pt>
                <c:pt idx="2020">
                  <c:v>22.080332562470044</c:v>
                </c:pt>
                <c:pt idx="2021">
                  <c:v>22.049718137198351</c:v>
                </c:pt>
                <c:pt idx="2022">
                  <c:v>22.019114955296892</c:v>
                </c:pt>
                <c:pt idx="2023">
                  <c:v>21.988523031794852</c:v>
                </c:pt>
                <c:pt idx="2024">
                  <c:v>21.957942381244507</c:v>
                </c:pt>
                <c:pt idx="2025">
                  <c:v>21.927373017716288</c:v>
                </c:pt>
                <c:pt idx="2026">
                  <c:v>21.896814954792841</c:v>
                </c:pt>
                <c:pt idx="2027">
                  <c:v>21.866268205564005</c:v>
                </c:pt>
                <c:pt idx="2028">
                  <c:v>21.835732782621019</c:v>
                </c:pt>
                <c:pt idx="2029">
                  <c:v>21.805208698051665</c:v>
                </c:pt>
                <c:pt idx="2030">
                  <c:v>21.774695963434574</c:v>
                </c:pt>
                <c:pt idx="2031">
                  <c:v>21.744194589833825</c:v>
                </c:pt>
                <c:pt idx="2032">
                  <c:v>21.713704587794108</c:v>
                </c:pt>
                <c:pt idx="2033">
                  <c:v>21.683225967335048</c:v>
                </c:pt>
                <c:pt idx="2034">
                  <c:v>21.652758737945682</c:v>
                </c:pt>
                <c:pt idx="2035">
                  <c:v>21.622302908580124</c:v>
                </c:pt>
                <c:pt idx="2036">
                  <c:v>21.591858487651329</c:v>
                </c:pt>
                <c:pt idx="2037">
                  <c:v>21.561425483026824</c:v>
                </c:pt>
                <c:pt idx="2038">
                  <c:v>21.531003902022739</c:v>
                </c:pt>
                <c:pt idx="2039">
                  <c:v>21.500593751399201</c:v>
                </c:pt>
                <c:pt idx="2040">
                  <c:v>21.470195037355463</c:v>
                </c:pt>
                <c:pt idx="2041">
                  <c:v>21.439807765524058</c:v>
                </c:pt>
                <c:pt idx="2042">
                  <c:v>21.409431940966442</c:v>
                </c:pt>
                <c:pt idx="2043">
                  <c:v>21.379067568168018</c:v>
                </c:pt>
                <c:pt idx="2044">
                  <c:v>21.348714651032555</c:v>
                </c:pt>
                <c:pt idx="2045">
                  <c:v>21.318373192878163</c:v>
                </c:pt>
                <c:pt idx="2046">
                  <c:v>21.28804319643195</c:v>
                </c:pt>
                <c:pt idx="2047">
                  <c:v>21.257724663825286</c:v>
                </c:pt>
                <c:pt idx="2048">
                  <c:v>21.227417596588872</c:v>
                </c:pt>
                <c:pt idx="2049">
                  <c:v>21.197121995648338</c:v>
                </c:pt>
                <c:pt idx="2050">
                  <c:v>21.166837861319486</c:v>
                </c:pt>
                <c:pt idx="2051">
                  <c:v>21.136565193303504</c:v>
                </c:pt>
                <c:pt idx="2052">
                  <c:v>21.106303990682406</c:v>
                </c:pt>
                <c:pt idx="2053">
                  <c:v>21.076054251914918</c:v>
                </c:pt>
                <c:pt idx="2054">
                  <c:v>21.04581597483158</c:v>
                </c:pt>
                <c:pt idx="2055">
                  <c:v>21.015589156630231</c:v>
                </c:pt>
                <c:pt idx="2056">
                  <c:v>20.985373793872451</c:v>
                </c:pt>
                <c:pt idx="2057">
                  <c:v>20.955169882478209</c:v>
                </c:pt>
                <c:pt idx="2058">
                  <c:v>20.92497741772242</c:v>
                </c:pt>
                <c:pt idx="2059">
                  <c:v>20.894796394230667</c:v>
                </c:pt>
                <c:pt idx="2060">
                  <c:v>20.864626805974453</c:v>
                </c:pt>
                <c:pt idx="2061">
                  <c:v>20.834468646268412</c:v>
                </c:pt>
                <c:pt idx="2062">
                  <c:v>20.804321907765001</c:v>
                </c:pt>
                <c:pt idx="2063">
                  <c:v>20.774186582451513</c:v>
                </c:pt>
                <c:pt idx="2064">
                  <c:v>20.74406266164587</c:v>
                </c:pt>
                <c:pt idx="2065">
                  <c:v>20.713950135993329</c:v>
                </c:pt>
                <c:pt idx="2066">
                  <c:v>20.683848995461727</c:v>
                </c:pt>
                <c:pt idx="2067">
                  <c:v>20.653759229339066</c:v>
                </c:pt>
                <c:pt idx="2068">
                  <c:v>20.623680826229563</c:v>
                </c:pt>
                <c:pt idx="2069">
                  <c:v>20.593613774050144</c:v>
                </c:pt>
                <c:pt idx="2070">
                  <c:v>20.563558060026882</c:v>
                </c:pt>
                <c:pt idx="2071">
                  <c:v>20.533513670692116</c:v>
                </c:pt>
                <c:pt idx="2072">
                  <c:v>20.503480591881029</c:v>
                </c:pt>
                <c:pt idx="2073">
                  <c:v>20.473458808728818</c:v>
                </c:pt>
                <c:pt idx="2074">
                  <c:v>20.443448305666795</c:v>
                </c:pt>
                <c:pt idx="2075">
                  <c:v>20.413449066421073</c:v>
                </c:pt>
                <c:pt idx="2076">
                  <c:v>20.383461074008046</c:v>
                </c:pt>
                <c:pt idx="2077">
                  <c:v>20.353484310732352</c:v>
                </c:pt>
                <c:pt idx="2078">
                  <c:v>20.323518758184633</c:v>
                </c:pt>
                <c:pt idx="2079">
                  <c:v>20.293564397238299</c:v>
                </c:pt>
                <c:pt idx="2080">
                  <c:v>20.263621208047397</c:v>
                </c:pt>
                <c:pt idx="2081">
                  <c:v>20.233689170044048</c:v>
                </c:pt>
                <c:pt idx="2082">
                  <c:v>20.203768261936418</c:v>
                </c:pt>
                <c:pt idx="2083">
                  <c:v>20.17385846170653</c:v>
                </c:pt>
                <c:pt idx="2084">
                  <c:v>20.143959746607901</c:v>
                </c:pt>
                <c:pt idx="2085">
                  <c:v>20.114072093164026</c:v>
                </c:pt>
                <c:pt idx="2086">
                  <c:v>20.084195477166094</c:v>
                </c:pt>
                <c:pt idx="2087">
                  <c:v>20.05432987367168</c:v>
                </c:pt>
                <c:pt idx="2088">
                  <c:v>20.024475257002692</c:v>
                </c:pt>
                <c:pt idx="2089">
                  <c:v>19.994631600744309</c:v>
                </c:pt>
                <c:pt idx="2090">
                  <c:v>19.964798877743107</c:v>
                </c:pt>
                <c:pt idx="2091">
                  <c:v>19.934977060106164</c:v>
                </c:pt>
                <c:pt idx="2092">
                  <c:v>19.905166119199428</c:v>
                </c:pt>
                <c:pt idx="2093">
                  <c:v>19.875366025647182</c:v>
                </c:pt>
                <c:pt idx="2094">
                  <c:v>19.845576749330775</c:v>
                </c:pt>
                <c:pt idx="2095">
                  <c:v>19.815798259387829</c:v>
                </c:pt>
                <c:pt idx="2096">
                  <c:v>19.786030524211647</c:v>
                </c:pt>
                <c:pt idx="2097">
                  <c:v>19.756273511450257</c:v>
                </c:pt>
                <c:pt idx="2098">
                  <c:v>19.726527188006809</c:v>
                </c:pt>
                <c:pt idx="2099">
                  <c:v>19.696791520038225</c:v>
                </c:pt>
                <c:pt idx="2100">
                  <c:v>19.66706647295549</c:v>
                </c:pt>
                <c:pt idx="2101">
                  <c:v>19.637352011423705</c:v>
                </c:pt>
                <c:pt idx="2102">
                  <c:v>19.607648099361899</c:v>
                </c:pt>
                <c:pt idx="2103">
                  <c:v>19.577954699943124</c:v>
                </c:pt>
                <c:pt idx="2104">
                  <c:v>19.548271775595122</c:v>
                </c:pt>
                <c:pt idx="2105">
                  <c:v>19.518599288000399</c:v>
                </c:pt>
                <c:pt idx="2106">
                  <c:v>19.488937198096913</c:v>
                </c:pt>
                <c:pt idx="2107">
                  <c:v>19.459285466078871</c:v>
                </c:pt>
                <c:pt idx="2108">
                  <c:v>19.429644051397435</c:v>
                </c:pt>
                <c:pt idx="2109">
                  <c:v>19.400012912761763</c:v>
                </c:pt>
                <c:pt idx="2110">
                  <c:v>19.370392008140303</c:v>
                </c:pt>
                <c:pt idx="2111">
                  <c:v>19.340781294761634</c:v>
                </c:pt>
                <c:pt idx="2112">
                  <c:v>19.311180729116099</c:v>
                </c:pt>
                <c:pt idx="2113">
                  <c:v>19.281590266957441</c:v>
                </c:pt>
                <c:pt idx="2114">
                  <c:v>19.252009863304263</c:v>
                </c:pt>
                <c:pt idx="2115">
                  <c:v>19.222439472441955</c:v>
                </c:pt>
                <c:pt idx="2116">
                  <c:v>19.19287904792446</c:v>
                </c:pt>
                <c:pt idx="2117">
                  <c:v>19.163328542576906</c:v>
                </c:pt>
                <c:pt idx="2118">
                  <c:v>19.133787908497077</c:v>
                </c:pt>
                <c:pt idx="2119">
                  <c:v>19.104257097058259</c:v>
                </c:pt>
                <c:pt idx="2120">
                  <c:v>19.074736058911853</c:v>
                </c:pt>
                <c:pt idx="2121">
                  <c:v>19.04522474398977</c:v>
                </c:pt>
                <c:pt idx="2122">
                  <c:v>19.015723101507305</c:v>
                </c:pt>
                <c:pt idx="2123">
                  <c:v>18.986231079966267</c:v>
                </c:pt>
                <c:pt idx="2124">
                  <c:v>18.956748627158007</c:v>
                </c:pt>
                <c:pt idx="2125">
                  <c:v>18.92727569016666</c:v>
                </c:pt>
                <c:pt idx="2126">
                  <c:v>18.89781221537244</c:v>
                </c:pt>
                <c:pt idx="2127">
                  <c:v>18.868358148455499</c:v>
                </c:pt>
                <c:pt idx="2128">
                  <c:v>18.838913434399245</c:v>
                </c:pt>
                <c:pt idx="2129">
                  <c:v>18.809478017494506</c:v>
                </c:pt>
                <c:pt idx="2130">
                  <c:v>18.780051841343443</c:v>
                </c:pt>
                <c:pt idx="2131">
                  <c:v>18.75063484886368</c:v>
                </c:pt>
                <c:pt idx="2132">
                  <c:v>18.721226982292638</c:v>
                </c:pt>
                <c:pt idx="2133">
                  <c:v>18.691828183192051</c:v>
                </c:pt>
                <c:pt idx="2134">
                  <c:v>18.662438392452202</c:v>
                </c:pt>
                <c:pt idx="2135">
                  <c:v>18.633057550297252</c:v>
                </c:pt>
                <c:pt idx="2136">
                  <c:v>18.603685596289758</c:v>
                </c:pt>
                <c:pt idx="2137">
                  <c:v>18.574322469335623</c:v>
                </c:pt>
                <c:pt idx="2138">
                  <c:v>18.544968107689975</c:v>
                </c:pt>
                <c:pt idx="2139">
                  <c:v>18.515622448961452</c:v>
                </c:pt>
                <c:pt idx="2140">
                  <c:v>18.486285430118901</c:v>
                </c:pt>
                <c:pt idx="2141">
                  <c:v>18.45695698749584</c:v>
                </c:pt>
                <c:pt idx="2142">
                  <c:v>18.427637056797053</c:v>
                </c:pt>
                <c:pt idx="2143">
                  <c:v>18.398325573104486</c:v>
                </c:pt>
                <c:pt idx="2144">
                  <c:v>18.369022470882999</c:v>
                </c:pt>
                <c:pt idx="2145">
                  <c:v>18.339727683986816</c:v>
                </c:pt>
                <c:pt idx="2146">
                  <c:v>18.31044114566588</c:v>
                </c:pt>
                <c:pt idx="2147">
                  <c:v>18.281162788572345</c:v>
                </c:pt>
                <c:pt idx="2148">
                  <c:v>18.251892544767369</c:v>
                </c:pt>
                <c:pt idx="2149">
                  <c:v>18.222630345727918</c:v>
                </c:pt>
                <c:pt idx="2150">
                  <c:v>18.193376122353552</c:v>
                </c:pt>
                <c:pt idx="2151">
                  <c:v>18.164129804973779</c:v>
                </c:pt>
                <c:pt idx="2152">
                  <c:v>18.134891323355191</c:v>
                </c:pt>
                <c:pt idx="2153">
                  <c:v>18.105660606708991</c:v>
                </c:pt>
                <c:pt idx="2154">
                  <c:v>18.076437583698329</c:v>
                </c:pt>
                <c:pt idx="2155">
                  <c:v>18.047222182446106</c:v>
                </c:pt>
                <c:pt idx="2156">
                  <c:v>18.018014330542922</c:v>
                </c:pt>
                <c:pt idx="2157">
                  <c:v>17.988813955054724</c:v>
                </c:pt>
                <c:pt idx="2158">
                  <c:v>17.959620982531366</c:v>
                </c:pt>
                <c:pt idx="2159">
                  <c:v>17.930435339014174</c:v>
                </c:pt>
                <c:pt idx="2160">
                  <c:v>17.901256950045163</c:v>
                </c:pt>
                <c:pt idx="2161">
                  <c:v>17.872085740674791</c:v>
                </c:pt>
                <c:pt idx="2162">
                  <c:v>17.842921635471058</c:v>
                </c:pt>
                <c:pt idx="2163">
                  <c:v>17.813764558528071</c:v>
                </c:pt>
                <c:pt idx="2164">
                  <c:v>17.784614433475031</c:v>
                </c:pt>
                <c:pt idx="2165">
                  <c:v>17.75547118348539</c:v>
                </c:pt>
                <c:pt idx="2166">
                  <c:v>17.726334731285604</c:v>
                </c:pt>
                <c:pt idx="2167">
                  <c:v>17.6972049991648</c:v>
                </c:pt>
                <c:pt idx="2168">
                  <c:v>17.668081908984117</c:v>
                </c:pt>
                <c:pt idx="2169">
                  <c:v>17.638965382186282</c:v>
                </c:pt>
                <c:pt idx="2170">
                  <c:v>17.609855339804874</c:v>
                </c:pt>
                <c:pt idx="2171">
                  <c:v>17.580751702474771</c:v>
                </c:pt>
                <c:pt idx="2172">
                  <c:v>17.551654390441382</c:v>
                </c:pt>
                <c:pt idx="2173">
                  <c:v>17.522563323571056</c:v>
                </c:pt>
                <c:pt idx="2174">
                  <c:v>17.493478421361356</c:v>
                </c:pt>
                <c:pt idx="2175">
                  <c:v>17.464399602950596</c:v>
                </c:pt>
                <c:pt idx="2176">
                  <c:v>17.435326787129036</c:v>
                </c:pt>
                <c:pt idx="2177">
                  <c:v>17.406259892348785</c:v>
                </c:pt>
                <c:pt idx="2178">
                  <c:v>17.377198836734529</c:v>
                </c:pt>
                <c:pt idx="2179">
                  <c:v>17.34814353809433</c:v>
                </c:pt>
                <c:pt idx="2180">
                  <c:v>17.319093913930175</c:v>
                </c:pt>
                <c:pt idx="2181">
                  <c:v>17.290049881449018</c:v>
                </c:pt>
                <c:pt idx="2182">
                  <c:v>17.261011357573736</c:v>
                </c:pt>
                <c:pt idx="2183">
                  <c:v>17.231978258954147</c:v>
                </c:pt>
                <c:pt idx="2184">
                  <c:v>17.202950501978211</c:v>
                </c:pt>
                <c:pt idx="2185">
                  <c:v>17.173928002783374</c:v>
                </c:pt>
                <c:pt idx="2186">
                  <c:v>17.144910677267692</c:v>
                </c:pt>
                <c:pt idx="2187">
                  <c:v>17.115898441101539</c:v>
                </c:pt>
                <c:pt idx="2188">
                  <c:v>17.086891209739001</c:v>
                </c:pt>
                <c:pt idx="2189">
                  <c:v>17.057888898429528</c:v>
                </c:pt>
                <c:pt idx="2190">
                  <c:v>17.028891422229776</c:v>
                </c:pt>
                <c:pt idx="2191">
                  <c:v>16.999898696014753</c:v>
                </c:pt>
                <c:pt idx="2192">
                  <c:v>16.970910634490618</c:v>
                </c:pt>
                <c:pt idx="2193">
                  <c:v>16.941927152206048</c:v>
                </c:pt>
                <c:pt idx="2194">
                  <c:v>16.912948163564113</c:v>
                </c:pt>
                <c:pt idx="2195">
                  <c:v>16.883973582834713</c:v>
                </c:pt>
                <c:pt idx="2196">
                  <c:v>16.855003324166372</c:v>
                </c:pt>
                <c:pt idx="2197">
                  <c:v>16.826037301599015</c:v>
                </c:pt>
                <c:pt idx="2198">
                  <c:v>16.797075429075427</c:v>
                </c:pt>
                <c:pt idx="2199">
                  <c:v>16.768117620454213</c:v>
                </c:pt>
                <c:pt idx="2200">
                  <c:v>16.739163789521733</c:v>
                </c:pt>
                <c:pt idx="2201">
                  <c:v>16.710213850004973</c:v>
                </c:pt>
                <c:pt idx="2202">
                  <c:v>16.68126771558369</c:v>
                </c:pt>
                <c:pt idx="2203">
                  <c:v>16.652325299903094</c:v>
                </c:pt>
                <c:pt idx="2204">
                  <c:v>16.623386516586361</c:v>
                </c:pt>
                <c:pt idx="2205">
                  <c:v>16.594451279247323</c:v>
                </c:pt>
                <c:pt idx="2206">
                  <c:v>16.565519501502983</c:v>
                </c:pt>
                <c:pt idx="2207">
                  <c:v>16.536591096986658</c:v>
                </c:pt>
                <c:pt idx="2208">
                  <c:v>16.507665979359999</c:v>
                </c:pt>
                <c:pt idx="2209">
                  <c:v>16.478744062326399</c:v>
                </c:pt>
                <c:pt idx="2210">
                  <c:v>16.449825259643454</c:v>
                </c:pt>
                <c:pt idx="2211">
                  <c:v>16.420909485136054</c:v>
                </c:pt>
                <c:pt idx="2212">
                  <c:v>16.391996652708695</c:v>
                </c:pt>
                <c:pt idx="2213">
                  <c:v>16.363086676359231</c:v>
                </c:pt>
                <c:pt idx="2214">
                  <c:v>16.33417947019095</c:v>
                </c:pt>
                <c:pt idx="2215">
                  <c:v>16.305274948425954</c:v>
                </c:pt>
                <c:pt idx="2216">
                  <c:v>16.276373025417815</c:v>
                </c:pt>
                <c:pt idx="2217">
                  <c:v>16.24747361566477</c:v>
                </c:pt>
                <c:pt idx="2218">
                  <c:v>16.218576633822497</c:v>
                </c:pt>
                <c:pt idx="2219">
                  <c:v>16.189681994717048</c:v>
                </c:pt>
                <c:pt idx="2220">
                  <c:v>16.160789613357966</c:v>
                </c:pt>
                <c:pt idx="2221">
                  <c:v>16.131899404950737</c:v>
                </c:pt>
                <c:pt idx="2222">
                  <c:v>16.103011284910846</c:v>
                </c:pt>
                <c:pt idx="2223">
                  <c:v>16.074125168875447</c:v>
                </c:pt>
                <c:pt idx="2224">
                  <c:v>16.045240972716936</c:v>
                </c:pt>
                <c:pt idx="2225">
                  <c:v>16.016358612555873</c:v>
                </c:pt>
                <c:pt idx="2226">
                  <c:v>15.987478004773763</c:v>
                </c:pt>
                <c:pt idx="2227">
                  <c:v>15.958599066026171</c:v>
                </c:pt>
                <c:pt idx="2228">
                  <c:v>15.929721713255072</c:v>
                </c:pt>
                <c:pt idx="2229">
                  <c:v>15.900845863702365</c:v>
                </c:pt>
                <c:pt idx="2230">
                  <c:v>15.871971434922258</c:v>
                </c:pt>
                <c:pt idx="2231">
                  <c:v>15.843098344794114</c:v>
                </c:pt>
                <c:pt idx="2232">
                  <c:v>15.814226511535448</c:v>
                </c:pt>
                <c:pt idx="2233">
                  <c:v>15.785355853714506</c:v>
                </c:pt>
                <c:pt idx="2234">
                  <c:v>15.756486290262794</c:v>
                </c:pt>
                <c:pt idx="2235">
                  <c:v>15.727617740487938</c:v>
                </c:pt>
                <c:pt idx="2236">
                  <c:v>15.698750124086601</c:v>
                </c:pt>
                <c:pt idx="2237">
                  <c:v>15.669883361156415</c:v>
                </c:pt>
                <c:pt idx="2238">
                  <c:v>15.641017372208999</c:v>
                </c:pt>
                <c:pt idx="2239">
                  <c:v>15.612152078182064</c:v>
                </c:pt>
                <c:pt idx="2240">
                  <c:v>15.583287400452477</c:v>
                </c:pt>
                <c:pt idx="2241">
                  <c:v>15.554423260847761</c:v>
                </c:pt>
                <c:pt idx="2242">
                  <c:v>15.525559581659302</c:v>
                </c:pt>
                <c:pt idx="2243">
                  <c:v>15.496696285653739</c:v>
                </c:pt>
                <c:pt idx="2244">
                  <c:v>15.467833296086281</c:v>
                </c:pt>
                <c:pt idx="2245">
                  <c:v>15.438970536711514</c:v>
                </c:pt>
                <c:pt idx="2246">
                  <c:v>15.410107931796642</c:v>
                </c:pt>
                <c:pt idx="2247">
                  <c:v>15.381245406132823</c:v>
                </c:pt>
                <c:pt idx="2248">
                  <c:v>15.352382885047096</c:v>
                </c:pt>
                <c:pt idx="2249">
                  <c:v>15.323520294414958</c:v>
                </c:pt>
                <c:pt idx="2250">
                  <c:v>15.294657560671235</c:v>
                </c:pt>
                <c:pt idx="2251">
                  <c:v>15.265794610822258</c:v>
                </c:pt>
                <c:pt idx="2252">
                  <c:v>15.236931372457663</c:v>
                </c:pt>
                <c:pt idx="2253">
                  <c:v>15.208067773761529</c:v>
                </c:pt>
                <c:pt idx="2254">
                  <c:v>15.179203743524013</c:v>
                </c:pt>
                <c:pt idx="2255">
                  <c:v>15.150339211152964</c:v>
                </c:pt>
                <c:pt idx="2256">
                  <c:v>15.121474106685053</c:v>
                </c:pt>
                <c:pt idx="2257">
                  <c:v>15.09260836079671</c:v>
                </c:pt>
                <c:pt idx="2258">
                  <c:v>15.063741904815725</c:v>
                </c:pt>
                <c:pt idx="2259">
                  <c:v>15.034874670731906</c:v>
                </c:pt>
                <c:pt idx="2260">
                  <c:v>15.006006591208239</c:v>
                </c:pt>
                <c:pt idx="2261">
                  <c:v>14.977137599591742</c:v>
                </c:pt>
                <c:pt idx="2262">
                  <c:v>14.948267629923809</c:v>
                </c:pt>
                <c:pt idx="2263">
                  <c:v>14.919396616951415</c:v>
                </c:pt>
                <c:pt idx="2264">
                  <c:v>14.890524496137198</c:v>
                </c:pt>
                <c:pt idx="2265">
                  <c:v>14.861651203670077</c:v>
                </c:pt>
                <c:pt idx="2266">
                  <c:v>14.832776676475753</c:v>
                </c:pt>
                <c:pt idx="2267">
                  <c:v>14.803900852226377</c:v>
                </c:pt>
                <c:pt idx="2268">
                  <c:v>14.775023669351437</c:v>
                </c:pt>
                <c:pt idx="2269">
                  <c:v>14.746145067046946</c:v>
                </c:pt>
                <c:pt idx="2270">
                  <c:v>14.71726498528602</c:v>
                </c:pt>
                <c:pt idx="2271">
                  <c:v>14.688383364828352</c:v>
                </c:pt>
                <c:pt idx="2272">
                  <c:v>14.659500147229661</c:v>
                </c:pt>
                <c:pt idx="2273">
                  <c:v>14.630615274851511</c:v>
                </c:pt>
                <c:pt idx="2274">
                  <c:v>14.601728690871107</c:v>
                </c:pt>
                <c:pt idx="2275">
                  <c:v>14.572840339289595</c:v>
                </c:pt>
                <c:pt idx="2276">
                  <c:v>14.543950164942265</c:v>
                </c:pt>
                <c:pt idx="2277">
                  <c:v>14.515058113507155</c:v>
                </c:pt>
                <c:pt idx="2278">
                  <c:v>14.486164131514041</c:v>
                </c:pt>
                <c:pt idx="2279">
                  <c:v>14.457268166353252</c:v>
                </c:pt>
                <c:pt idx="2280">
                  <c:v>14.428370166284584</c:v>
                </c:pt>
                <c:pt idx="2281">
                  <c:v>14.399470080445557</c:v>
                </c:pt>
                <c:pt idx="2282">
                  <c:v>14.370567858860211</c:v>
                </c:pt>
                <c:pt idx="2283">
                  <c:v>14.341663452447166</c:v>
                </c:pt>
                <c:pt idx="2284">
                  <c:v>14.312756813028063</c:v>
                </c:pt>
                <c:pt idx="2285">
                  <c:v>14.283847893335436</c:v>
                </c:pt>
                <c:pt idx="2286">
                  <c:v>14.254936647020823</c:v>
                </c:pt>
                <c:pt idx="2287">
                  <c:v>14.226023028662569</c:v>
                </c:pt>
                <c:pt idx="2288">
                  <c:v>14.19710699377344</c:v>
                </c:pt>
                <c:pt idx="2289">
                  <c:v>14.168188498808139</c:v>
                </c:pt>
                <c:pt idx="2290">
                  <c:v>14.139267501171098</c:v>
                </c:pt>
                <c:pt idx="2291">
                  <c:v>14.11034395922335</c:v>
                </c:pt>
                <c:pt idx="2292">
                  <c:v>14.081417832289983</c:v>
                </c:pt>
                <c:pt idx="2293">
                  <c:v>14.052489080667026</c:v>
                </c:pt>
                <c:pt idx="2294">
                  <c:v>14.023557665628303</c:v>
                </c:pt>
                <c:pt idx="2295">
                  <c:v>13.994623549432781</c:v>
                </c:pt>
                <c:pt idx="2296">
                  <c:v>13.965686695330291</c:v>
                </c:pt>
                <c:pt idx="2297">
                  <c:v>13.936747067568781</c:v>
                </c:pt>
                <c:pt idx="2298">
                  <c:v>13.907804631400442</c:v>
                </c:pt>
                <c:pt idx="2299">
                  <c:v>13.878859353087918</c:v>
                </c:pt>
                <c:pt idx="2300">
                  <c:v>13.849911199910521</c:v>
                </c:pt>
                <c:pt idx="2301">
                  <c:v>13.820960140170326</c:v>
                </c:pt>
                <c:pt idx="2302">
                  <c:v>13.792006143197565</c:v>
                </c:pt>
                <c:pt idx="2303">
                  <c:v>13.763049179356983</c:v>
                </c:pt>
                <c:pt idx="2304">
                  <c:v>13.73408922005299</c:v>
                </c:pt>
                <c:pt idx="2305">
                  <c:v>13.705126237735243</c:v>
                </c:pt>
                <c:pt idx="2306">
                  <c:v>13.676160205904146</c:v>
                </c:pt>
                <c:pt idx="2307">
                  <c:v>13.647191099115641</c:v>
                </c:pt>
                <c:pt idx="2308">
                  <c:v>13.618218892986713</c:v>
                </c:pt>
                <c:pt idx="2309">
                  <c:v>13.589243564200064</c:v>
                </c:pt>
                <c:pt idx="2310">
                  <c:v>13.560265090509118</c:v>
                </c:pt>
                <c:pt idx="2311">
                  <c:v>13.531283450742338</c:v>
                </c:pt>
                <c:pt idx="2312">
                  <c:v>13.502298624808242</c:v>
                </c:pt>
                <c:pt idx="2313">
                  <c:v>13.473310593699521</c:v>
                </c:pt>
                <c:pt idx="2314">
                  <c:v>13.444319339497341</c:v>
                </c:pt>
                <c:pt idx="2315">
                  <c:v>13.415324845375681</c:v>
                </c:pt>
                <c:pt idx="2316">
                  <c:v>13.386327095605166</c:v>
                </c:pt>
                <c:pt idx="2317">
                  <c:v>13.357326075557236</c:v>
                </c:pt>
                <c:pt idx="2318">
                  <c:v>13.328321771707479</c:v>
                </c:pt>
                <c:pt idx="2319">
                  <c:v>13.299314171639923</c:v>
                </c:pt>
                <c:pt idx="2320">
                  <c:v>13.270303264049959</c:v>
                </c:pt>
                <c:pt idx="2321">
                  <c:v>13.241289038748114</c:v>
                </c:pt>
                <c:pt idx="2322">
                  <c:v>13.212271486663301</c:v>
                </c:pt>
                <c:pt idx="2323">
                  <c:v>13.183250599846005</c:v>
                </c:pt>
                <c:pt idx="2324">
                  <c:v>13.154226371471236</c:v>
                </c:pt>
                <c:pt idx="2325">
                  <c:v>13.125198795841355</c:v>
                </c:pt>
                <c:pt idx="2326">
                  <c:v>13.096167868389212</c:v>
                </c:pt>
                <c:pt idx="2327">
                  <c:v>13.067133585680562</c:v>
                </c:pt>
                <c:pt idx="2328">
                  <c:v>13.038095945416918</c:v>
                </c:pt>
                <c:pt idx="2329">
                  <c:v>13.009054946437553</c:v>
                </c:pt>
                <c:pt idx="2330">
                  <c:v>12.980010588722561</c:v>
                </c:pt>
                <c:pt idx="2331">
                  <c:v>12.95096287339428</c:v>
                </c:pt>
                <c:pt idx="2332">
                  <c:v>12.921911802720045</c:v>
                </c:pt>
                <c:pt idx="2333">
                  <c:v>12.892857380113893</c:v>
                </c:pt>
                <c:pt idx="2334">
                  <c:v>12.863799610138518</c:v>
                </c:pt>
                <c:pt idx="2335">
                  <c:v>12.834738498507329</c:v>
                </c:pt>
                <c:pt idx="2336">
                  <c:v>12.805674052085685</c:v>
                </c:pt>
                <c:pt idx="2337">
                  <c:v>12.776606278892819</c:v>
                </c:pt>
                <c:pt idx="2338">
                  <c:v>12.747535188103194</c:v>
                </c:pt>
                <c:pt idx="2339">
                  <c:v>12.718460790048045</c:v>
                </c:pt>
                <c:pt idx="2340">
                  <c:v>12.689383096216304</c:v>
                </c:pt>
                <c:pt idx="2341">
                  <c:v>12.660302119256119</c:v>
                </c:pt>
                <c:pt idx="2342">
                  <c:v>12.631217872975867</c:v>
                </c:pt>
                <c:pt idx="2343">
                  <c:v>12.602130372345044</c:v>
                </c:pt>
                <c:pt idx="2344">
                  <c:v>12.573039633495044</c:v>
                </c:pt>
                <c:pt idx="2345">
                  <c:v>12.54394567372054</c:v>
                </c:pt>
                <c:pt idx="2346">
                  <c:v>12.514848511479311</c:v>
                </c:pt>
                <c:pt idx="2347">
                  <c:v>12.485748166393529</c:v>
                </c:pt>
                <c:pt idx="2348">
                  <c:v>12.45664465925001</c:v>
                </c:pt>
                <c:pt idx="2349">
                  <c:v>12.427538012000648</c:v>
                </c:pt>
                <c:pt idx="2350">
                  <c:v>12.398428247762832</c:v>
                </c:pt>
                <c:pt idx="2351">
                  <c:v>12.369315390819786</c:v>
                </c:pt>
                <c:pt idx="2352">
                  <c:v>12.340199466620517</c:v>
                </c:pt>
                <c:pt idx="2353">
                  <c:v>12.311080501780072</c:v>
                </c:pt>
                <c:pt idx="2354">
                  <c:v>12.281958524079531</c:v>
                </c:pt>
                <c:pt idx="2355">
                  <c:v>12.252833562465963</c:v>
                </c:pt>
                <c:pt idx="2356">
                  <c:v>12.223705647052292</c:v>
                </c:pt>
                <c:pt idx="2357">
                  <c:v>12.194574809116927</c:v>
                </c:pt>
                <c:pt idx="2358">
                  <c:v>12.165441081103891</c:v>
                </c:pt>
                <c:pt idx="2359">
                  <c:v>12.136304496622008</c:v>
                </c:pt>
                <c:pt idx="2360">
                  <c:v>12.107165090444507</c:v>
                </c:pt>
                <c:pt idx="2361">
                  <c:v>12.078022898508864</c:v>
                </c:pt>
                <c:pt idx="2362">
                  <c:v>12.048877957916215</c:v>
                </c:pt>
                <c:pt idx="2363">
                  <c:v>12.01973030693023</c:v>
                </c:pt>
                <c:pt idx="2364">
                  <c:v>11.990579984976881</c:v>
                </c:pt>
                <c:pt idx="2365">
                  <c:v>11.961427032643766</c:v>
                </c:pt>
                <c:pt idx="2366">
                  <c:v>11.93227149167865</c:v>
                </c:pt>
                <c:pt idx="2367">
                  <c:v>11.903113404989632</c:v>
                </c:pt>
                <c:pt idx="2368">
                  <c:v>11.873952816643156</c:v>
                </c:pt>
                <c:pt idx="2369">
                  <c:v>11.844789771863622</c:v>
                </c:pt>
                <c:pt idx="2370">
                  <c:v>11.815624317032324</c:v>
                </c:pt>
                <c:pt idx="2371">
                  <c:v>11.786456499686466</c:v>
                </c:pt>
                <c:pt idx="2372">
                  <c:v>11.757286368517299</c:v>
                </c:pt>
                <c:pt idx="2373">
                  <c:v>11.728113973370085</c:v>
                </c:pt>
                <c:pt idx="2374">
                  <c:v>11.698939365241674</c:v>
                </c:pt>
                <c:pt idx="2375">
                  <c:v>11.669762596280426</c:v>
                </c:pt>
                <c:pt idx="2376">
                  <c:v>11.640583719783717</c:v>
                </c:pt>
                <c:pt idx="2377">
                  <c:v>11.611402790197596</c:v>
                </c:pt>
                <c:pt idx="2378">
                  <c:v>11.582219863114549</c:v>
                </c:pt>
                <c:pt idx="2379">
                  <c:v>11.553034995272933</c:v>
                </c:pt>
                <c:pt idx="2380">
                  <c:v>11.523848244554593</c:v>
                </c:pt>
                <c:pt idx="2381">
                  <c:v>11.49465966998396</c:v>
                </c:pt>
                <c:pt idx="2382">
                  <c:v>11.465469331726446</c:v>
                </c:pt>
                <c:pt idx="2383">
                  <c:v>11.436277291086705</c:v>
                </c:pt>
                <c:pt idx="2384">
                  <c:v>11.407083610506994</c:v>
                </c:pt>
                <c:pt idx="2385">
                  <c:v>11.377888353565865</c:v>
                </c:pt>
                <c:pt idx="2386">
                  <c:v>11.348691584976143</c:v>
                </c:pt>
                <c:pt idx="2387">
                  <c:v>11.319493370583579</c:v>
                </c:pt>
                <c:pt idx="2388">
                  <c:v>11.290293777364859</c:v>
                </c:pt>
                <c:pt idx="2389">
                  <c:v>11.261092873426097</c:v>
                </c:pt>
                <c:pt idx="2390">
                  <c:v>11.231890728000991</c:v>
                </c:pt>
                <c:pt idx="2391">
                  <c:v>11.202687411449194</c:v>
                </c:pt>
                <c:pt idx="2392">
                  <c:v>11.173482995254185</c:v>
                </c:pt>
                <c:pt idx="2393">
                  <c:v>11.144277552022015</c:v>
                </c:pt>
                <c:pt idx="2394">
                  <c:v>11.115071155479111</c:v>
                </c:pt>
                <c:pt idx="2395">
                  <c:v>11.085863880470582</c:v>
                </c:pt>
                <c:pt idx="2396">
                  <c:v>11.056655802958506</c:v>
                </c:pt>
                <c:pt idx="2397">
                  <c:v>11.027447000019839</c:v>
                </c:pt>
                <c:pt idx="2398">
                  <c:v>10.998237549844907</c:v>
                </c:pt>
                <c:pt idx="2399">
                  <c:v>10.969027531735332</c:v>
                </c:pt>
                <c:pt idx="2400">
                  <c:v>10.939817026102048</c:v>
                </c:pt>
                <c:pt idx="2401">
                  <c:v>10.910606114464017</c:v>
                </c:pt>
                <c:pt idx="2402">
                  <c:v>10.881394879445647</c:v>
                </c:pt>
                <c:pt idx="2403">
                  <c:v>10.852183404775765</c:v>
                </c:pt>
                <c:pt idx="2404">
                  <c:v>10.822971775284875</c:v>
                </c:pt>
                <c:pt idx="2405">
                  <c:v>10.793760076903943</c:v>
                </c:pt>
                <c:pt idx="2406">
                  <c:v>10.764548396662514</c:v>
                </c:pt>
                <c:pt idx="2407">
                  <c:v>10.735336822686461</c:v>
                </c:pt>
                <c:pt idx="2408">
                  <c:v>10.706125444196733</c:v>
                </c:pt>
                <c:pt idx="2409">
                  <c:v>10.676914351507067</c:v>
                </c:pt>
                <c:pt idx="2410">
                  <c:v>10.647703636022323</c:v>
                </c:pt>
                <c:pt idx="2411">
                  <c:v>10.618493390237038</c:v>
                </c:pt>
                <c:pt idx="2412">
                  <c:v>10.589283707733021</c:v>
                </c:pt>
                <c:pt idx="2413">
                  <c:v>10.560074683178112</c:v>
                </c:pt>
                <c:pt idx="2414">
                  <c:v>10.530866412324219</c:v>
                </c:pt>
                <c:pt idx="2415">
                  <c:v>10.501658992005506</c:v>
                </c:pt>
                <c:pt idx="2416">
                  <c:v>10.472452520136839</c:v>
                </c:pt>
                <c:pt idx="2417">
                  <c:v>10.44324709571214</c:v>
                </c:pt>
                <c:pt idx="2418">
                  <c:v>10.414042818802407</c:v>
                </c:pt>
                <c:pt idx="2419">
                  <c:v>10.384839790554368</c:v>
                </c:pt>
                <c:pt idx="2420">
                  <c:v>10.355638113188828</c:v>
                </c:pt>
                <c:pt idx="2421">
                  <c:v>10.326437889998857</c:v>
                </c:pt>
                <c:pt idx="2422">
                  <c:v>10.297239225348386</c:v>
                </c:pt>
                <c:pt idx="2423">
                  <c:v>10.268042224670761</c:v>
                </c:pt>
                <c:pt idx="2424">
                  <c:v>10.238846994466739</c:v>
                </c:pt>
                <c:pt idx="2425">
                  <c:v>10.209653642303627</c:v>
                </c:pt>
                <c:pt idx="2426">
                  <c:v>10.180462276813332</c:v>
                </c:pt>
                <c:pt idx="2427">
                  <c:v>10.151273007691213</c:v>
                </c:pt>
                <c:pt idx="2428">
                  <c:v>10.122085945694659</c:v>
                </c:pt>
                <c:pt idx="2429">
                  <c:v>10.092901202641329</c:v>
                </c:pt>
                <c:pt idx="2430">
                  <c:v>10.063718891408547</c:v>
                </c:pt>
                <c:pt idx="2431">
                  <c:v>10.034539125931172</c:v>
                </c:pt>
                <c:pt idx="2432">
                  <c:v>10.005362021201016</c:v>
                </c:pt>
                <c:pt idx="2433">
                  <c:v>9.9761876932652811</c:v>
                </c:pt>
                <c:pt idx="2434">
                  <c:v>9.9470162592253928</c:v>
                </c:pt>
                <c:pt idx="2435">
                  <c:v>9.9178478372358239</c:v>
                </c:pt>
                <c:pt idx="2436">
                  <c:v>9.8886825465033699</c:v>
                </c:pt>
                <c:pt idx="2437">
                  <c:v>9.8595205072853158</c:v>
                </c:pt>
                <c:pt idx="2438">
                  <c:v>9.8303618408891893</c:v>
                </c:pt>
                <c:pt idx="2439">
                  <c:v>9.8012066696713873</c:v>
                </c:pt>
                <c:pt idx="2440">
                  <c:v>9.7720551170360128</c:v>
                </c:pt>
                <c:pt idx="2441">
                  <c:v>9.7429073074346952</c:v>
                </c:pt>
                <c:pt idx="2442">
                  <c:v>9.7137633663650451</c:v>
                </c:pt>
                <c:pt idx="2443">
                  <c:v>9.6846234203699542</c:v>
                </c:pt>
                <c:pt idx="2444">
                  <c:v>9.6554875970373555</c:v>
                </c:pt>
                <c:pt idx="2445">
                  <c:v>9.6263560249986462</c:v>
                </c:pt>
                <c:pt idx="2446">
                  <c:v>9.5972288339289662</c:v>
                </c:pt>
                <c:pt idx="2447">
                  <c:v>9.5681061545458039</c:v>
                </c:pt>
                <c:pt idx="2448">
                  <c:v>9.5389881186087866</c:v>
                </c:pt>
                <c:pt idx="2449">
                  <c:v>9.5098748589193089</c:v>
                </c:pt>
                <c:pt idx="2450">
                  <c:v>9.4807665093193769</c:v>
                </c:pt>
                <c:pt idx="2451">
                  <c:v>9.4516632046923963</c:v>
                </c:pt>
                <c:pt idx="2452">
                  <c:v>9.4225650809614621</c:v>
                </c:pt>
                <c:pt idx="2453">
                  <c:v>9.3934722750899304</c:v>
                </c:pt>
                <c:pt idx="2454">
                  <c:v>9.3643849250807385</c:v>
                </c:pt>
                <c:pt idx="2455">
                  <c:v>9.3353031699764362</c:v>
                </c:pt>
                <c:pt idx="2456">
                  <c:v>9.3062271498590761</c:v>
                </c:pt>
                <c:pt idx="2457">
                  <c:v>9.2771570058498156</c:v>
                </c:pt>
                <c:pt idx="2458">
                  <c:v>9.2480928801089846</c:v>
                </c:pt>
                <c:pt idx="2459">
                  <c:v>9.2190349158363318</c:v>
                </c:pt>
                <c:pt idx="2460">
                  <c:v>9.1899832572705815</c:v>
                </c:pt>
                <c:pt idx="2461">
                  <c:v>9.1609380496901043</c:v>
                </c:pt>
                <c:pt idx="2462">
                  <c:v>9.1318994394128676</c:v>
                </c:pt>
                <c:pt idx="2463">
                  <c:v>9.1028675737965585</c:v>
                </c:pt>
                <c:pt idx="2464">
                  <c:v>9.073842601238983</c:v>
                </c:pt>
                <c:pt idx="2465">
                  <c:v>9.0448246711785085</c:v>
                </c:pt>
                <c:pt idx="2466">
                  <c:v>9.0158139340942238</c:v>
                </c:pt>
                <c:pt idx="2467">
                  <c:v>8.9868105415065873</c:v>
                </c:pt>
                <c:pt idx="2468">
                  <c:v>8.9578146459779848</c:v>
                </c:pt>
                <c:pt idx="2469">
                  <c:v>8.9288264011131862</c:v>
                </c:pt>
                <c:pt idx="2470">
                  <c:v>8.8998459615599828</c:v>
                </c:pt>
                <c:pt idx="2471">
                  <c:v>8.8708734830101061</c:v>
                </c:pt>
                <c:pt idx="2472">
                  <c:v>8.841909122199695</c:v>
                </c:pt>
                <c:pt idx="2473">
                  <c:v>8.8129530369101445</c:v>
                </c:pt>
                <c:pt idx="2474">
                  <c:v>8.7840053859693992</c:v>
                </c:pt>
                <c:pt idx="2475">
                  <c:v>8.7550663292524256</c:v>
                </c:pt>
                <c:pt idx="2476">
                  <c:v>8.7261360276821733</c:v>
                </c:pt>
                <c:pt idx="2477">
                  <c:v>8.6972146432312325</c:v>
                </c:pt>
                <c:pt idx="2478">
                  <c:v>8.6683023389223663</c:v>
                </c:pt>
                <c:pt idx="2479">
                  <c:v>8.6393992788297158</c:v>
                </c:pt>
                <c:pt idx="2480">
                  <c:v>8.6105056280806576</c:v>
                </c:pt>
                <c:pt idx="2481">
                  <c:v>8.5816215528563298</c:v>
                </c:pt>
                <c:pt idx="2482">
                  <c:v>8.5527472203934849</c:v>
                </c:pt>
                <c:pt idx="2483">
                  <c:v>8.5238827989857207</c:v>
                </c:pt>
                <c:pt idx="2484">
                  <c:v>8.4950284579851694</c:v>
                </c:pt>
                <c:pt idx="2485">
                  <c:v>8.4661843678038124</c:v>
                </c:pt>
                <c:pt idx="2486">
                  <c:v>8.4373506999151804</c:v>
                </c:pt>
                <c:pt idx="2487">
                  <c:v>8.4085276268561628</c:v>
                </c:pt>
                <c:pt idx="2488">
                  <c:v>8.3797153222286376</c:v>
                </c:pt>
                <c:pt idx="2489">
                  <c:v>8.3509139607010052</c:v>
                </c:pt>
                <c:pt idx="2490">
                  <c:v>8.3221237180106655</c:v>
                </c:pt>
                <c:pt idx="2491">
                  <c:v>8.2933447709654935</c:v>
                </c:pt>
                <c:pt idx="2492">
                  <c:v>8.2645772974458698</c:v>
                </c:pt>
                <c:pt idx="2493">
                  <c:v>8.2358214764065139</c:v>
                </c:pt>
                <c:pt idx="2494">
                  <c:v>8.2070774878795127</c:v>
                </c:pt>
                <c:pt idx="2495">
                  <c:v>8.1783455129750813</c:v>
                </c:pt>
                <c:pt idx="2496">
                  <c:v>8.1496257338849993</c:v>
                </c:pt>
                <c:pt idx="2497">
                  <c:v>8.1209183338844237</c:v>
                </c:pt>
                <c:pt idx="2498">
                  <c:v>8.0922234973340874</c:v>
                </c:pt>
                <c:pt idx="2499">
                  <c:v>8.0635414096827578</c:v>
                </c:pt>
                <c:pt idx="2500">
                  <c:v>8.0348722574702975</c:v>
                </c:pt>
                <c:pt idx="2501">
                  <c:v>8.0062162283291212</c:v>
                </c:pt>
                <c:pt idx="2502">
                  <c:v>7.9775735109879005</c:v>
                </c:pt>
                <c:pt idx="2503">
                  <c:v>7.9489442952734448</c:v>
                </c:pt>
                <c:pt idx="2504">
                  <c:v>7.9203287721137441</c:v>
                </c:pt>
                <c:pt idx="2505">
                  <c:v>7.8917271335404084</c:v>
                </c:pt>
                <c:pt idx="2506">
                  <c:v>7.8631395726922912</c:v>
                </c:pt>
                <c:pt idx="2507">
                  <c:v>7.8345662838173222</c:v>
                </c:pt>
                <c:pt idx="2508">
                  <c:v>7.8060074622762183</c:v>
                </c:pt>
                <c:pt idx="2509">
                  <c:v>7.7774633045451775</c:v>
                </c:pt>
                <c:pt idx="2510">
                  <c:v>7.7489340082189893</c:v>
                </c:pt>
                <c:pt idx="2511">
                  <c:v>7.7204197720141199</c:v>
                </c:pt>
                <c:pt idx="2512">
                  <c:v>7.6919207957721136</c:v>
                </c:pt>
                <c:pt idx="2513">
                  <c:v>7.6634372804624453</c:v>
                </c:pt>
                <c:pt idx="2514">
                  <c:v>7.6349694281859772</c:v>
                </c:pt>
                <c:pt idx="2515">
                  <c:v>7.6065174421785855</c:v>
                </c:pt>
                <c:pt idx="2516">
                  <c:v>7.5780815268140111</c:v>
                </c:pt>
                <c:pt idx="2517">
                  <c:v>7.5496618876078418</c:v>
                </c:pt>
                <c:pt idx="2518">
                  <c:v>7.5212587312206045</c:v>
                </c:pt>
                <c:pt idx="2519">
                  <c:v>7.4928722654616209</c:v>
                </c:pt>
                <c:pt idx="2520">
                  <c:v>7.4645026992927308</c:v>
                </c:pt>
                <c:pt idx="2521">
                  <c:v>7.4361502428311823</c:v>
                </c:pt>
                <c:pt idx="2522">
                  <c:v>7.4078151073545833</c:v>
                </c:pt>
                <c:pt idx="2523">
                  <c:v>7.379497505303771</c:v>
                </c:pt>
                <c:pt idx="2524">
                  <c:v>7.3511976502866059</c:v>
                </c:pt>
                <c:pt idx="2525">
                  <c:v>7.3229157570825345</c:v>
                </c:pt>
                <c:pt idx="2526">
                  <c:v>7.2946520416460467</c:v>
                </c:pt>
                <c:pt idx="2527">
                  <c:v>7.2664067211107639</c:v>
                </c:pt>
                <c:pt idx="2528">
                  <c:v>7.2381800137932428</c:v>
                </c:pt>
                <c:pt idx="2529">
                  <c:v>7.209972139197518</c:v>
                </c:pt>
                <c:pt idx="2530">
                  <c:v>7.1817833180188462</c:v>
                </c:pt>
                <c:pt idx="2531">
                  <c:v>7.1536137721479909</c:v>
                </c:pt>
                <c:pt idx="2532">
                  <c:v>7.1254637246757335</c:v>
                </c:pt>
                <c:pt idx="2533">
                  <c:v>7.0973333998965913</c:v>
                </c:pt>
                <c:pt idx="2534">
                  <c:v>7.0692230233134721</c:v>
                </c:pt>
                <c:pt idx="2535">
                  <c:v>7.0411328216419715</c:v>
                </c:pt>
                <c:pt idx="2536">
                  <c:v>7.0130630228151505</c:v>
                </c:pt>
                <c:pt idx="2537">
                  <c:v>6.9850138559872796</c:v>
                </c:pt>
                <c:pt idx="2538">
                  <c:v>6.956985551538704</c:v>
                </c:pt>
                <c:pt idx="2539">
                  <c:v>6.9289783410807306</c:v>
                </c:pt>
                <c:pt idx="2540">
                  <c:v>6.9009924574594503</c:v>
                </c:pt>
                <c:pt idx="2541">
                  <c:v>6.8730281347610163</c:v>
                </c:pt>
                <c:pt idx="2542">
                  <c:v>6.8450856083158733</c:v>
                </c:pt>
                <c:pt idx="2543">
                  <c:v>6.8171651147040349</c:v>
                </c:pt>
                <c:pt idx="2544">
                  <c:v>6.7892668917590218</c:v>
                </c:pt>
                <c:pt idx="2545">
                  <c:v>6.7613911785732554</c:v>
                </c:pt>
                <c:pt idx="2546">
                  <c:v>6.7335382155027181</c:v>
                </c:pt>
                <c:pt idx="2547">
                  <c:v>6.7057082441715297</c:v>
                </c:pt>
                <c:pt idx="2548">
                  <c:v>6.677901507477495</c:v>
                </c:pt>
                <c:pt idx="2549">
                  <c:v>6.6501182495963294</c:v>
                </c:pt>
                <c:pt idx="2550">
                  <c:v>6.6223587159868735</c:v>
                </c:pt>
                <c:pt idx="2551">
                  <c:v>6.5946231533962942</c:v>
                </c:pt>
                <c:pt idx="2552">
                  <c:v>6.5669118098649504</c:v>
                </c:pt>
                <c:pt idx="2553">
                  <c:v>6.5392249347312035</c:v>
                </c:pt>
                <c:pt idx="2554">
                  <c:v>6.5115627786370043</c:v>
                </c:pt>
                <c:pt idx="2555">
                  <c:v>6.4839255935326836</c:v>
                </c:pt>
                <c:pt idx="2556">
                  <c:v>6.4563136326817894</c:v>
                </c:pt>
                <c:pt idx="2557">
                  <c:v>6.428727150667207</c:v>
                </c:pt>
                <c:pt idx="2558">
                  <c:v>6.4011664033954503</c:v>
                </c:pt>
                <c:pt idx="2559">
                  <c:v>6.3736316481021893</c:v>
                </c:pt>
                <c:pt idx="2560">
                  <c:v>6.346123143357679</c:v>
                </c:pt>
                <c:pt idx="2561">
                  <c:v>6.3186411490719676</c:v>
                </c:pt>
                <c:pt idx="2562">
                  <c:v>6.2911859264995673</c:v>
                </c:pt>
                <c:pt idx="2563">
                  <c:v>6.2637577382460226</c:v>
                </c:pt>
                <c:pt idx="2564">
                  <c:v>6.2363568482719689</c:v>
                </c:pt>
                <c:pt idx="2565">
                  <c:v>6.2089835218996097</c:v>
                </c:pt>
                <c:pt idx="2566">
                  <c:v>6.1816380258168193</c:v>
                </c:pt>
                <c:pt idx="2567">
                  <c:v>6.1543206280839611</c:v>
                </c:pt>
                <c:pt idx="2568">
                  <c:v>6.127031598137985</c:v>
                </c:pt>
                <c:pt idx="2569">
                  <c:v>6.0997712067990326</c:v>
                </c:pt>
                <c:pt idx="2570">
                  <c:v>6.0725397262746972</c:v>
                </c:pt>
                <c:pt idx="2571">
                  <c:v>6.0453374301664802</c:v>
                </c:pt>
                <c:pt idx="2572">
                  <c:v>6.0181645934747419</c:v>
                </c:pt>
                <c:pt idx="2573">
                  <c:v>5.9910214926040748</c:v>
                </c:pt>
                <c:pt idx="2574">
                  <c:v>5.9639084053692271</c:v>
                </c:pt>
                <c:pt idx="2575">
                  <c:v>5.9368256110001383</c:v>
                </c:pt>
                <c:pt idx="2576">
                  <c:v>5.9097733901475014</c:v>
                </c:pt>
                <c:pt idx="2577">
                  <c:v>5.8827520248887923</c:v>
                </c:pt>
                <c:pt idx="2578">
                  <c:v>5.8557617987327548</c:v>
                </c:pt>
                <c:pt idx="2579">
                  <c:v>5.8288029966259582</c:v>
                </c:pt>
                <c:pt idx="2580">
                  <c:v>5.8018759049574502</c:v>
                </c:pt>
                <c:pt idx="2581">
                  <c:v>5.7749808115649532</c:v>
                </c:pt>
                <c:pt idx="2582">
                  <c:v>5.7481180057396681</c:v>
                </c:pt>
                <c:pt idx="2583">
                  <c:v>5.7212877782323934</c:v>
                </c:pt>
                <c:pt idx="2584">
                  <c:v>5.6944904212583483</c:v>
                </c:pt>
                <c:pt idx="2585">
                  <c:v>5.6677262285035024</c:v>
                </c:pt>
                <c:pt idx="2586">
                  <c:v>5.6409954951291432</c:v>
                </c:pt>
                <c:pt idx="2587">
                  <c:v>5.6142985177779252</c:v>
                </c:pt>
                <c:pt idx="2588">
                  <c:v>5.5876355945790017</c:v>
                </c:pt>
                <c:pt idx="2589">
                  <c:v>5.5610070251537476</c:v>
                </c:pt>
                <c:pt idx="2590">
                  <c:v>5.5344131106208074</c:v>
                </c:pt>
                <c:pt idx="2591">
                  <c:v>5.5078541536018708</c:v>
                </c:pt>
                <c:pt idx="2592">
                  <c:v>5.4813304582264246</c:v>
                </c:pt>
                <c:pt idx="2593">
                  <c:v>5.4548423301381996</c:v>
                </c:pt>
                <c:pt idx="2594">
                  <c:v>5.4283900764991024</c:v>
                </c:pt>
                <c:pt idx="2595">
                  <c:v>5.4019740059958572</c:v>
                </c:pt>
                <c:pt idx="2596">
                  <c:v>5.3755944288441251</c:v>
                </c:pt>
                <c:pt idx="2597">
                  <c:v>5.3492516567948254</c:v>
                </c:pt>
                <c:pt idx="2598">
                  <c:v>5.3229460031383873</c:v>
                </c:pt>
                <c:pt idx="2599">
                  <c:v>5.296677782710618</c:v>
                </c:pt>
                <c:pt idx="2600">
                  <c:v>5.2704473118975432</c:v>
                </c:pt>
                <c:pt idx="2601">
                  <c:v>5.2442549086404604</c:v>
                </c:pt>
                <c:pt idx="2602">
                  <c:v>5.2181008924413108</c:v>
                </c:pt>
                <c:pt idx="2603">
                  <c:v>5.1919855843675204</c:v>
                </c:pt>
                <c:pt idx="2604">
                  <c:v>5.1659093070568405</c:v>
                </c:pt>
                <c:pt idx="2605">
                  <c:v>5.1398723847227572</c:v>
                </c:pt>
                <c:pt idx="2606">
                  <c:v>5.1138751431587481</c:v>
                </c:pt>
                <c:pt idx="2607">
                  <c:v>5.087917909743779</c:v>
                </c:pt>
                <c:pt idx="2608">
                  <c:v>5.0620010134464675</c:v>
                </c:pt>
                <c:pt idx="2609">
                  <c:v>5.0361247848305437</c:v>
                </c:pt>
                <c:pt idx="2610">
                  <c:v>5.0102895560588294</c:v>
                </c:pt>
                <c:pt idx="2611">
                  <c:v>4.9844956608983093</c:v>
                </c:pt>
                <c:pt idx="2612">
                  <c:v>4.9587434347244237</c:v>
                </c:pt>
                <c:pt idx="2613">
                  <c:v>4.93303321452587</c:v>
                </c:pt>
                <c:pt idx="2614">
                  <c:v>4.9073653389087903</c:v>
                </c:pt>
                <c:pt idx="2615">
                  <c:v>4.8817401481012377</c:v>
                </c:pt>
                <c:pt idx="2616">
                  <c:v>4.8561579839572042</c:v>
                </c:pt>
                <c:pt idx="2617">
                  <c:v>4.8306191899613653</c:v>
                </c:pt>
                <c:pt idx="2618">
                  <c:v>4.8051241112327707</c:v>
                </c:pt>
                <c:pt idx="2619">
                  <c:v>4.7796730945288006</c:v>
                </c:pt>
                <c:pt idx="2620">
                  <c:v>4.7542664882497103</c:v>
                </c:pt>
                <c:pt idx="2621">
                  <c:v>4.7289046424419539</c:v>
                </c:pt>
                <c:pt idx="2622">
                  <c:v>4.703587908802235</c:v>
                </c:pt>
                <c:pt idx="2623">
                  <c:v>4.6783166406810048</c:v>
                </c:pt>
                <c:pt idx="2624">
                  <c:v>4.653091193086353</c:v>
                </c:pt>
                <c:pt idx="2625">
                  <c:v>4.6279119226872902</c:v>
                </c:pt>
                <c:pt idx="2626">
                  <c:v>4.6027791878171023</c:v>
                </c:pt>
                <c:pt idx="2627">
                  <c:v>4.5776933484769007</c:v>
                </c:pt>
                <c:pt idx="2628">
                  <c:v>4.5526547663384935</c:v>
                </c:pt>
                <c:pt idx="2629">
                  <c:v>4.5276638047477693</c:v>
                </c:pt>
                <c:pt idx="2630">
                  <c:v>4.5027208287271616</c:v>
                </c:pt>
                <c:pt idx="2631">
                  <c:v>4.4778262049790847</c:v>
                </c:pt>
                <c:pt idx="2632">
                  <c:v>4.45298030188812</c:v>
                </c:pt>
                <c:pt idx="2633">
                  <c:v>4.4281834895238879</c:v>
                </c:pt>
                <c:pt idx="2634">
                  <c:v>4.4034361396434765</c:v>
                </c:pt>
                <c:pt idx="2635">
                  <c:v>4.3787386256934715</c:v>
                </c:pt>
                <c:pt idx="2636">
                  <c:v>4.354091322812395</c:v>
                </c:pt>
                <c:pt idx="2637">
                  <c:v>4.3294946078327285</c:v>
                </c:pt>
                <c:pt idx="2638">
                  <c:v>4.3049488592826766</c:v>
                </c:pt>
                <c:pt idx="2639">
                  <c:v>4.2804544573876093</c:v>
                </c:pt>
                <c:pt idx="2640">
                  <c:v>4.2560117840725091</c:v>
                </c:pt>
                <c:pt idx="2641">
                  <c:v>4.2316212229621284</c:v>
                </c:pt>
                <c:pt idx="2642">
                  <c:v>4.2072831593832412</c:v>
                </c:pt>
                <c:pt idx="2643">
                  <c:v>4.1829979803652479</c:v>
                </c:pt>
                <c:pt idx="2644">
                  <c:v>4.1587660746412398</c:v>
                </c:pt>
                <c:pt idx="2645">
                  <c:v>4.1345878326481325</c:v>
                </c:pt>
                <c:pt idx="2646">
                  <c:v>4.1104636465281787</c:v>
                </c:pt>
                <c:pt idx="2647">
                  <c:v>4.0863939101283719</c:v>
                </c:pt>
                <c:pt idx="2648">
                  <c:v>4.0623790190013054</c:v>
                </c:pt>
                <c:pt idx="2649">
                  <c:v>4.038419370404319</c:v>
                </c:pt>
                <c:pt idx="2650">
                  <c:v>4.0145153633000072</c:v>
                </c:pt>
                <c:pt idx="2651">
                  <c:v>3.9906673983549008</c:v>
                </c:pt>
                <c:pt idx="2652">
                  <c:v>3.9668758779395468</c:v>
                </c:pt>
                <c:pt idx="2653">
                  <c:v>3.9431412061270077</c:v>
                </c:pt>
                <c:pt idx="2654">
                  <c:v>3.9194637886919264</c:v>
                </c:pt>
                <c:pt idx="2655">
                  <c:v>3.8958440331093587</c:v>
                </c:pt>
                <c:pt idx="2656">
                  <c:v>3.8722823485522051</c:v>
                </c:pt>
                <c:pt idx="2657">
                  <c:v>3.8487791458904392</c:v>
                </c:pt>
                <c:pt idx="2658">
                  <c:v>3.8253348376881631</c:v>
                </c:pt>
                <c:pt idx="2659">
                  <c:v>3.8019498382015522</c:v>
                </c:pt>
                <c:pt idx="2660">
                  <c:v>3.7786245633761446</c:v>
                </c:pt>
                <c:pt idx="2661">
                  <c:v>3.7553594308436695</c:v>
                </c:pt>
                <c:pt idx="2662">
                  <c:v>3.7321548599188286</c:v>
                </c:pt>
                <c:pt idx="2663">
                  <c:v>3.7090112715958341</c:v>
                </c:pt>
                <c:pt idx="2664">
                  <c:v>3.6859290885445963</c:v>
                </c:pt>
                <c:pt idx="2665">
                  <c:v>3.6629087351065355</c:v>
                </c:pt>
                <c:pt idx="2666">
                  <c:v>3.6399506372899832</c:v>
                </c:pt>
                <c:pt idx="2667">
                  <c:v>3.6170552227656518</c:v>
                </c:pt>
                <c:pt idx="2668">
                  <c:v>3.5942229208610859</c:v>
                </c:pt>
                <c:pt idx="2669">
                  <c:v>3.571454162555554</c:v>
                </c:pt>
                <c:pt idx="2670">
                  <c:v>3.5487493804742027</c:v>
                </c:pt>
                <c:pt idx="2671">
                  <c:v>3.5261090088816944</c:v>
                </c:pt>
                <c:pt idx="2672">
                  <c:v>3.5035334836758842</c:v>
                </c:pt>
                <c:pt idx="2673">
                  <c:v>3.4810232423806395</c:v>
                </c:pt>
                <c:pt idx="2674">
                  <c:v>3.458578724138798</c:v>
                </c:pt>
                <c:pt idx="2675">
                  <c:v>3.4362003697043697</c:v>
                </c:pt>
                <c:pt idx="2676">
                  <c:v>3.4138886214344422</c:v>
                </c:pt>
                <c:pt idx="2677">
                  <c:v>3.3916439232805824</c:v>
                </c:pt>
                <c:pt idx="2678">
                  <c:v>3.369466720779752</c:v>
                </c:pt>
                <c:pt idx="2679">
                  <c:v>3.3473574610456018</c:v>
                </c:pt>
                <c:pt idx="2680">
                  <c:v>3.3253165927577504</c:v>
                </c:pt>
                <c:pt idx="2681">
                  <c:v>3.3033445661520453</c:v>
                </c:pt>
                <c:pt idx="2682">
                  <c:v>3.2814418330098016</c:v>
                </c:pt>
                <c:pt idx="2683">
                  <c:v>3.2596088466459876</c:v>
                </c:pt>
                <c:pt idx="2684">
                  <c:v>3.2378460618985239</c:v>
                </c:pt>
                <c:pt idx="2685">
                  <c:v>3.2161539351148583</c:v>
                </c:pt>
                <c:pt idx="2686">
                  <c:v>3.1945329241400371</c:v>
                </c:pt>
                <c:pt idx="2687">
                  <c:v>3.1729834883030881</c:v>
                </c:pt>
                <c:pt idx="2688">
                  <c:v>3.1515060884032158</c:v>
                </c:pt>
                <c:pt idx="2689">
                  <c:v>3.1301011866953772</c:v>
                </c:pt>
                <c:pt idx="2690">
                  <c:v>3.108769246875378</c:v>
                </c:pt>
                <c:pt idx="2691">
                  <c:v>3.0875107340642352</c:v>
                </c:pt>
                <c:pt idx="2692">
                  <c:v>3.0663261147916177</c:v>
                </c:pt>
                <c:pt idx="2693">
                  <c:v>3.0452158569800392</c:v>
                </c:pt>
                <c:pt idx="2694">
                  <c:v>3.0241804299261204</c:v>
                </c:pt>
                <c:pt idx="2695">
                  <c:v>3.0032203042839196</c:v>
                </c:pt>
                <c:pt idx="2696">
                  <c:v>2.9823359520450383</c:v>
                </c:pt>
                <c:pt idx="2697">
                  <c:v>2.9615278465198402</c:v>
                </c:pt>
                <c:pt idx="2698">
                  <c:v>2.9407964623167118</c:v>
                </c:pt>
                <c:pt idx="2699">
                  <c:v>2.9201422753219197</c:v>
                </c:pt>
                <c:pt idx="2700">
                  <c:v>2.8995657626775069</c:v>
                </c:pt>
                <c:pt idx="2701">
                  <c:v>2.8790674027593743</c:v>
                </c:pt>
                <c:pt idx="2702">
                  <c:v>2.8586476751535796</c:v>
                </c:pt>
                <c:pt idx="2703">
                  <c:v>2.8383070606331051</c:v>
                </c:pt>
                <c:pt idx="2704">
                  <c:v>2.8180460411324235</c:v>
                </c:pt>
                <c:pt idx="2705">
                  <c:v>2.7978650997226859</c:v>
                </c:pt>
                <c:pt idx="2706">
                  <c:v>2.7777647205845515</c:v>
                </c:pt>
                <c:pt idx="2707">
                  <c:v>2.7577453889812231</c:v>
                </c:pt>
                <c:pt idx="2708">
                  <c:v>2.7378075912308675</c:v>
                </c:pt>
                <c:pt idx="2709">
                  <c:v>2.7179518146761166</c:v>
                </c:pt>
                <c:pt idx="2710">
                  <c:v>2.6981785476553073</c:v>
                </c:pt>
                <c:pt idx="2711">
                  <c:v>2.6784882794707836</c:v>
                </c:pt>
                <c:pt idx="2712">
                  <c:v>2.6588815003569293</c:v>
                </c:pt>
                <c:pt idx="2713">
                  <c:v>2.6393587014473945</c:v>
                </c:pt>
                <c:pt idx="2714">
                  <c:v>2.6199203747407322</c:v>
                </c:pt>
                <c:pt idx="2715">
                  <c:v>2.600567013065183</c:v>
                </c:pt>
                <c:pt idx="2716">
                  <c:v>2.581299110042905</c:v>
                </c:pt>
                <c:pt idx="2717">
                  <c:v>2.5621171600517862</c:v>
                </c:pt>
                <c:pt idx="2718">
                  <c:v>2.5430216581876324</c:v>
                </c:pt>
                <c:pt idx="2719">
                  <c:v>2.5240131002241588</c:v>
                </c:pt>
                <c:pt idx="2720">
                  <c:v>2.5050919825718427</c:v>
                </c:pt>
                <c:pt idx="2721">
                  <c:v>2.486258802236097</c:v>
                </c:pt>
                <c:pt idx="2722">
                  <c:v>2.4675140567735063</c:v>
                </c:pt>
                <c:pt idx="2723">
                  <c:v>2.4488582442471554</c:v>
                </c:pt>
                <c:pt idx="2724">
                  <c:v>2.430291863180813</c:v>
                </c:pt>
                <c:pt idx="2725">
                  <c:v>2.4118154125106757</c:v>
                </c:pt>
                <c:pt idx="2726">
                  <c:v>2.3934293915371216</c:v>
                </c:pt>
                <c:pt idx="2727">
                  <c:v>2.3751342998742873</c:v>
                </c:pt>
                <c:pt idx="2728">
                  <c:v>2.3569306373977867</c:v>
                </c:pt>
                <c:pt idx="2729">
                  <c:v>2.3388189041918093</c:v>
                </c:pt>
                <c:pt idx="2730">
                  <c:v>2.3207996004937632</c:v>
                </c:pt>
                <c:pt idx="2731">
                  <c:v>2.3028732266382232</c:v>
                </c:pt>
                <c:pt idx="2732">
                  <c:v>2.2850402829982208</c:v>
                </c:pt>
                <c:pt idx="2733">
                  <c:v>2.2673012699256336</c:v>
                </c:pt>
                <c:pt idx="2734">
                  <c:v>2.2496566876896225</c:v>
                </c:pt>
                <c:pt idx="2735">
                  <c:v>2.232107036413205</c:v>
                </c:pt>
                <c:pt idx="2736">
                  <c:v>2.2146528160078063</c:v>
                </c:pt>
                <c:pt idx="2737">
                  <c:v>2.1972945261067651</c:v>
                </c:pt>
                <c:pt idx="2738">
                  <c:v>2.1800326659955811</c:v>
                </c:pt>
                <c:pt idx="2739">
                  <c:v>2.1628677345414484</c:v>
                </c:pt>
                <c:pt idx="2740">
                  <c:v>2.1458002301202739</c:v>
                </c:pt>
                <c:pt idx="2741">
                  <c:v>2.1288306505416661</c:v>
                </c:pt>
                <c:pt idx="2742">
                  <c:v>2.1119594929714385</c:v>
                </c:pt>
                <c:pt idx="2743">
                  <c:v>2.0951872538523526</c:v>
                </c:pt>
                <c:pt idx="2744">
                  <c:v>2.0785144288230049</c:v>
                </c:pt>
                <c:pt idx="2745">
                  <c:v>2.0619415126336054</c:v>
                </c:pt>
                <c:pt idx="2746">
                  <c:v>2.0454689990596182</c:v>
                </c:pt>
                <c:pt idx="2747">
                  <c:v>2.0290973808133339</c:v>
                </c:pt>
                <c:pt idx="2748">
                  <c:v>2.0128271494531327</c:v>
                </c:pt>
                <c:pt idx="2749">
                  <c:v>1.9966587952891359</c:v>
                </c:pt>
                <c:pt idx="2750">
                  <c:v>1.9805928072873358</c:v>
                </c:pt>
                <c:pt idx="2751">
                  <c:v>1.96462967297101</c:v>
                </c:pt>
                <c:pt idx="2752">
                  <c:v>1.9487698783184695</c:v>
                </c:pt>
                <c:pt idx="2753">
                  <c:v>1.9330139076591821</c:v>
                </c:pt>
                <c:pt idx="2754">
                  <c:v>1.9173622435659541</c:v>
                </c:pt>
                <c:pt idx="2755">
                  <c:v>1.901815366744998</c:v>
                </c:pt>
                <c:pt idx="2756">
                  <c:v>1.886373755922623</c:v>
                </c:pt>
                <c:pt idx="2757">
                  <c:v>1.871037887728467</c:v>
                </c:pt>
                <c:pt idx="2758">
                  <c:v>1.8558082365761486</c:v>
                </c:pt>
                <c:pt idx="2759">
                  <c:v>1.8406852745406441</c:v>
                </c:pt>
                <c:pt idx="2760">
                  <c:v>1.8256694712313213</c:v>
                </c:pt>
                <c:pt idx="2761">
                  <c:v>1.8107612936628514</c:v>
                </c:pt>
                <c:pt idx="2762">
                  <c:v>1.7959612061219468</c:v>
                </c:pt>
                <c:pt idx="2763">
                  <c:v>1.7812696700300035</c:v>
                </c:pt>
                <c:pt idx="2764">
                  <c:v>1.7666871438031602</c:v>
                </c:pt>
                <c:pt idx="2765">
                  <c:v>1.752214082707515</c:v>
                </c:pt>
                <c:pt idx="2766">
                  <c:v>1.7378509387109831</c:v>
                </c:pt>
                <c:pt idx="2767">
                  <c:v>1.7235981603310326</c:v>
                </c:pt>
                <c:pt idx="2768">
                  <c:v>1.7094561924778962</c:v>
                </c:pt>
                <c:pt idx="2769">
                  <c:v>1.6954254762945744</c:v>
                </c:pt>
                <c:pt idx="2770">
                  <c:v>1.6815064489911835</c:v>
                </c:pt>
                <c:pt idx="2771">
                  <c:v>1.6676995436760444</c:v>
                </c:pt>
                <c:pt idx="2772">
                  <c:v>1.6540051891813055</c:v>
                </c:pt>
                <c:pt idx="2773">
                  <c:v>1.6404238098844126</c:v>
                </c:pt>
                <c:pt idx="2774">
                  <c:v>1.6269558255251624</c:v>
                </c:pt>
                <c:pt idx="2775">
                  <c:v>1.6136016510162143</c:v>
                </c:pt>
                <c:pt idx="2776">
                  <c:v>1.6003616962508622</c:v>
                </c:pt>
                <c:pt idx="2777">
                  <c:v>1.5872363659037927</c:v>
                </c:pt>
                <c:pt idx="2778">
                  <c:v>1.5742260592271482</c:v>
                </c:pt>
                <c:pt idx="2779">
                  <c:v>1.561331169841889</c:v>
                </c:pt>
                <c:pt idx="2780">
                  <c:v>1.5485520855221391</c:v>
                </c:pt>
                <c:pt idx="2781">
                  <c:v>1.5358891879749597</c:v>
                </c:pt>
                <c:pt idx="2782">
                  <c:v>1.5233428526137978</c:v>
                </c:pt>
                <c:pt idx="2783">
                  <c:v>1.510913448326098</c:v>
                </c:pt>
                <c:pt idx="2784">
                  <c:v>1.4986013372347111</c:v>
                </c:pt>
                <c:pt idx="2785">
                  <c:v>1.4864068744527441</c:v>
                </c:pt>
                <c:pt idx="2786">
                  <c:v>1.4743304078320918</c:v>
                </c:pt>
                <c:pt idx="2787">
                  <c:v>1.4623722777059998</c:v>
                </c:pt>
                <c:pt idx="2788">
                  <c:v>1.450532816623411</c:v>
                </c:pt>
                <c:pt idx="2789">
                  <c:v>1.4388123490776055</c:v>
                </c:pt>
                <c:pt idx="2790">
                  <c:v>1.4272111912271348</c:v>
                </c:pt>
                <c:pt idx="2791">
                  <c:v>1.4157296506095916</c:v>
                </c:pt>
                <c:pt idx="2792">
                  <c:v>1.4043680258478402</c:v>
                </c:pt>
                <c:pt idx="2793">
                  <c:v>1.3931266063483052</c:v>
                </c:pt>
                <c:pt idx="2794">
                  <c:v>1.3820056719919518</c:v>
                </c:pt>
                <c:pt idx="2795">
                  <c:v>1.3710054928167654</c:v>
                </c:pt>
                <c:pt idx="2796">
                  <c:v>1.360126328692137</c:v>
                </c:pt>
                <c:pt idx="2797">
                  <c:v>1.3493684289845234</c:v>
                </c:pt>
                <c:pt idx="2798">
                  <c:v>1.338732032214843</c:v>
                </c:pt>
                <c:pt idx="2799">
                  <c:v>1.3282173657070095</c:v>
                </c:pt>
                <c:pt idx="2800">
                  <c:v>1.3178246452263764</c:v>
                </c:pt>
                <c:pt idx="2801">
                  <c:v>1.3075540746106831</c:v>
                </c:pt>
                <c:pt idx="2802">
                  <c:v>1.2974058453902624</c:v>
                </c:pt>
                <c:pt idx="2803">
                  <c:v>1.2873801363978039</c:v>
                </c:pt>
                <c:pt idx="2804">
                  <c:v>1.2774771133700908</c:v>
                </c:pt>
                <c:pt idx="2805">
                  <c:v>1.2676969285380737</c:v>
                </c:pt>
                <c:pt idx="2806">
                  <c:v>1.2580397202067648</c:v>
                </c:pt>
                <c:pt idx="2807">
                  <c:v>1.2485056123248919</c:v>
                </c:pt>
                <c:pt idx="2808">
                  <c:v>1.2390947140429285</c:v>
                </c:pt>
                <c:pt idx="2809">
                  <c:v>1.2298071192605371</c:v>
                </c:pt>
                <c:pt idx="2810">
                  <c:v>1.2206429061625761</c:v>
                </c:pt>
                <c:pt idx="2811">
                  <c:v>1.2116021367422647</c:v>
                </c:pt>
                <c:pt idx="2812">
                  <c:v>1.2026848563148156</c:v>
                </c:pt>
                <c:pt idx="2813">
                  <c:v>1.1938910930157878</c:v>
                </c:pt>
                <c:pt idx="2814">
                  <c:v>1.1852208572893694</c:v>
                </c:pt>
                <c:pt idx="2815">
                  <c:v>1.1766741413630111</c:v>
                </c:pt>
                <c:pt idx="2816">
                  <c:v>1.1682509187087406</c:v>
                </c:pt>
                <c:pt idx="2817">
                  <c:v>1.1599511434918024</c:v>
                </c:pt>
                <c:pt idx="2818">
                  <c:v>1.1517747500053013</c:v>
                </c:pt>
                <c:pt idx="2819">
                  <c:v>1.1437216520906861</c:v>
                </c:pt>
                <c:pt idx="2820">
                  <c:v>1.1357917425449191</c:v>
                </c:pt>
                <c:pt idx="2821">
                  <c:v>1.1279848925125111</c:v>
                </c:pt>
                <c:pt idx="2822">
                  <c:v>1.1203009508629409</c:v>
                </c:pt>
                <c:pt idx="2823">
                  <c:v>1.1127397435535731</c:v>
                </c:pt>
                <c:pt idx="2824">
                  <c:v>1.1053010729758448</c:v>
                </c:pt>
                <c:pt idx="2825">
                  <c:v>1.0979847172878978</c:v>
                </c:pt>
                <c:pt idx="2826">
                  <c:v>1.0907904297293483</c:v>
                </c:pt>
                <c:pt idx="2827">
                  <c:v>1.083717937921034</c:v>
                </c:pt>
                <c:pt idx="2828">
                  <c:v>1.0767669431478821</c:v>
                </c:pt>
                <c:pt idx="2829">
                  <c:v>1.0699371196245149</c:v>
                </c:pt>
                <c:pt idx="2830">
                  <c:v>1.0632281137450743</c:v>
                </c:pt>
                <c:pt idx="2831">
                  <c:v>1.0566395433135591</c:v>
                </c:pt>
                <c:pt idx="2832">
                  <c:v>1.0501709967588393</c:v>
                </c:pt>
                <c:pt idx="2833">
                  <c:v>1.0438220323298562</c:v>
                </c:pt>
                <c:pt idx="2834">
                  <c:v>1.0375921772730496</c:v>
                </c:pt>
                <c:pt idx="2835">
                  <c:v>1.0314809269917453</c:v>
                </c:pt>
                <c:pt idx="2836">
                  <c:v>1.0254877441864749</c:v>
                </c:pt>
                <c:pt idx="2837">
                  <c:v>1.0196120579751458</c:v>
                </c:pt>
                <c:pt idx="2838">
                  <c:v>1.0138532629958255</c:v>
                </c:pt>
                <c:pt idx="2839">
                  <c:v>1.0082107184881017</c:v>
                </c:pt>
                <c:pt idx="2840">
                  <c:v>1.0026837473552144</c:v>
                </c:pt>
                <c:pt idx="2841">
                  <c:v>0.99727163520584394</c:v>
                </c:pt>
                <c:pt idx="2842">
                  <c:v>0.99197362937661215</c:v>
                </c:pt>
                <c:pt idx="2843">
                  <c:v>0.98678893793182043</c:v>
                </c:pt>
                <c:pt idx="2844">
                  <c:v>0.98171672864424675</c:v>
                </c:pt>
                <c:pt idx="2845">
                  <c:v>0.97675612795419486</c:v>
                </c:pt>
                <c:pt idx="2846">
                  <c:v>0.97190621990749337</c:v>
                </c:pt>
                <c:pt idx="2847">
                  <c:v>0.96716604507134052</c:v>
                </c:pt>
                <c:pt idx="2848">
                  <c:v>0.9625345994304525</c:v>
                </c:pt>
                <c:pt idx="2849">
                  <c:v>0.9580108332589915</c:v>
                </c:pt>
                <c:pt idx="2850">
                  <c:v>0.95359364997319251</c:v>
                </c:pt>
                <c:pt idx="2851">
                  <c:v>0.94928190496036269</c:v>
                </c:pt>
                <c:pt idx="2852">
                  <c:v>0.94507440438674317</c:v>
                </c:pt>
                <c:pt idx="2853">
                  <c:v>0.94096990398341651</c:v>
                </c:pt>
                <c:pt idx="2854">
                  <c:v>0.93696710780971582</c:v>
                </c:pt>
                <c:pt idx="2855">
                  <c:v>0.933064666994879</c:v>
                </c:pt>
                <c:pt idx="2856">
                  <c:v>0.92926117845817147</c:v>
                </c:pt>
                <c:pt idx="2857">
                  <c:v>0.92555518360672429</c:v>
                </c:pt>
                <c:pt idx="2858">
                  <c:v>0.92194516701136942</c:v>
                </c:pt>
                <c:pt idx="2859">
                  <c:v>0.91842955506167123</c:v>
                </c:pt>
                <c:pt idx="2860">
                  <c:v>0.9150067145987234</c:v>
                </c:pt>
                <c:pt idx="2861">
                  <c:v>0.91167495152791678</c:v>
                </c:pt>
                <c:pt idx="2862">
                  <c:v>0.90843250940947906</c:v>
                </c:pt>
                <c:pt idx="2863">
                  <c:v>0.90527756802960779</c:v>
                </c:pt>
                <c:pt idx="2864">
                  <c:v>0.9022082419509615</c:v>
                </c:pt>
                <c:pt idx="2865">
                  <c:v>0.89922257904383629</c:v>
                </c:pt>
                <c:pt idx="2866">
                  <c:v>0.89631855899805823</c:v>
                </c:pt>
                <c:pt idx="2867">
                  <c:v>0.89349409181611705</c:v>
                </c:pt>
                <c:pt idx="2868">
                  <c:v>0.89074701628855957</c:v>
                </c:pt>
                <c:pt idx="2869">
                  <c:v>0.8880750984520982</c:v>
                </c:pt>
                <c:pt idx="2870">
                  <c:v>0.88547603003181596</c:v>
                </c:pt>
                <c:pt idx="2871">
                  <c:v>0.88294742686694072</c:v>
                </c:pt>
                <c:pt idx="2872">
                  <c:v>0.88048682732260952</c:v>
                </c:pt>
                <c:pt idx="2873">
                  <c:v>0.87809169068792148</c:v>
                </c:pt>
                <c:pt idx="2874">
                  <c:v>0.87575939556176929</c:v>
                </c:pt>
                <c:pt idx="2875">
                  <c:v>0.87348723822640417</c:v>
                </c:pt>
                <c:pt idx="2876">
                  <c:v>0.87127243101335305</c:v>
                </c:pt>
                <c:pt idx="2877">
                  <c:v>0.869112100658057</c:v>
                </c:pt>
                <c:pt idx="2878">
                  <c:v>0.86700328664968451</c:v>
                </c:pt>
                <c:pt idx="2879">
                  <c:v>0.86494293957486479</c:v>
                </c:pt>
                <c:pt idx="2880">
                  <c:v>0.86292791945762426</c:v>
                </c:pt>
                <c:pt idx="2881">
                  <c:v>0.86095499409814269</c:v>
                </c:pt>
                <c:pt idx="2882">
                  <c:v>0.85902083741211155</c:v>
                </c:pt>
                <c:pt idx="2883">
                  <c:v>0.85712202777150504</c:v>
                </c:pt>
                <c:pt idx="2884">
                  <c:v>0.85525504635156946</c:v>
                </c:pt>
                <c:pt idx="2885">
                  <c:v>0.85341627548339793</c:v>
                </c:pt>
                <c:pt idx="2886">
                  <c:v>0.85160199701877692</c:v>
                </c:pt>
                <c:pt idx="2887">
                  <c:v>0.84980839070413217</c:v>
                </c:pt>
                <c:pt idx="2888">
                  <c:v>0.84803153257305652</c:v>
                </c:pt>
                <c:pt idx="2889">
                  <c:v>0.84626739335569312</c:v>
                </c:pt>
                <c:pt idx="2890">
                  <c:v>0.84451183690953957</c:v>
                </c:pt>
                <c:pt idx="2891">
                  <c:v>0.84276061867639307</c:v>
                </c:pt>
                <c:pt idx="2892">
                  <c:v>0.84100938416668858</c:v>
                </c:pt>
                <c:pt idx="2893">
                  <c:v>0.83925366747675756</c:v>
                </c:pt>
                <c:pt idx="2894">
                  <c:v>0.83748888984235925</c:v>
                </c:pt>
                <c:pt idx="2895">
                  <c:v>0.83571035823197048</c:v>
                </c:pt>
                <c:pt idx="2896">
                  <c:v>0.83391326398490284</c:v>
                </c:pt>
                <c:pt idx="2897">
                  <c:v>0.8320926814982561</c:v>
                </c:pt>
                <c:pt idx="2898">
                  <c:v>0.83024356696798585</c:v>
                </c:pt>
                <c:pt idx="2899">
                  <c:v>0.82836075718748681</c:v>
                </c:pt>
                <c:pt idx="2900">
                  <c:v>0.82643896841069642</c:v>
                </c:pt>
                <c:pt idx="2901">
                  <c:v>0.82447279528317152</c:v>
                </c:pt>
                <c:pt idx="2902">
                  <c:v>0.822456709847455</c:v>
                </c:pt>
                <c:pt idx="2903">
                  <c:v>0.82038506062856908</c:v>
                </c:pt>
                <c:pt idx="2904">
                  <c:v>0.81825207180429982</c:v>
                </c:pt>
                <c:pt idx="2905">
                  <c:v>0.81605184246738838</c:v>
                </c:pt>
                <c:pt idx="2906">
                  <c:v>0.81377834598517329</c:v>
                </c:pt>
                <c:pt idx="2907">
                  <c:v>0.8114254294635066</c:v>
                </c:pt>
                <c:pt idx="2908">
                  <c:v>0.80898681332038569</c:v>
                </c:pt>
                <c:pt idx="2909">
                  <c:v>0.80645609097709692</c:v>
                </c:pt>
                <c:pt idx="2910">
                  <c:v>0.80382672867338778</c:v>
                </c:pt>
                <c:pt idx="2911">
                  <c:v>0.80109206541288414</c:v>
                </c:pt>
                <c:pt idx="2912">
                  <c:v>0.79824531304682134</c:v>
                </c:pt>
                <c:pt idx="2913">
                  <c:v>0.79527955650267657</c:v>
                </c:pt>
                <c:pt idx="2914">
                  <c:v>0.79218775416496034</c:v>
                </c:pt>
                <c:pt idx="2915">
                  <c:v>0.78896273841602904</c:v>
                </c:pt>
                <c:pt idx="2916">
                  <c:v>0.785597216343774</c:v>
                </c:pt>
                <c:pt idx="2917">
                  <c:v>0.78208377062441681</c:v>
                </c:pt>
                <c:pt idx="2918">
                  <c:v>0.77841486058632925</c:v>
                </c:pt>
                <c:pt idx="2919">
                  <c:v>0.77458282346524676</c:v>
                </c:pt>
                <c:pt idx="2920">
                  <c:v>0.77057987585511256</c:v>
                </c:pt>
                <c:pt idx="2921">
                  <c:v>0.76639811536446933</c:v>
                </c:pt>
                <c:pt idx="2922">
                  <c:v>0.76202952248460565</c:v>
                </c:pt>
                <c:pt idx="2923">
                  <c:v>0.75746596267691735</c:v>
                </c:pt>
                <c:pt idx="2924">
                  <c:v>0.75269918868705066</c:v>
                </c:pt>
                <c:pt idx="2925">
                  <c:v>0.7477208430921225</c:v>
                </c:pt>
                <c:pt idx="2926">
                  <c:v>0.74252246108807163</c:v>
                </c:pt>
                <c:pt idx="2927">
                  <c:v>0.73709547352433313</c:v>
                </c:pt>
                <c:pt idx="2928">
                  <c:v>0.73143121019067281</c:v>
                </c:pt>
                <c:pt idx="2929">
                  <c:v>0.72552090336312003</c:v>
                </c:pt>
                <c:pt idx="2930">
                  <c:v>0.71935569161473012</c:v>
                </c:pt>
                <c:pt idx="2931">
                  <c:v>0.71292662389498385</c:v>
                </c:pt>
                <c:pt idx="2932">
                  <c:v>0.70622466388436278</c:v>
                </c:pt>
                <c:pt idx="2933">
                  <c:v>0.69924069462627725</c:v>
                </c:pt>
                <c:pt idx="2934">
                  <c:v>0.69196552344136952</c:v>
                </c:pt>
                <c:pt idx="2935">
                  <c:v>0.68438988712693494</c:v>
                </c:pt>
                <c:pt idx="2936">
                  <c:v>0.67650445744363641</c:v>
                </c:pt>
                <c:pt idx="2937">
                  <c:v>0.6682998468908169</c:v>
                </c:pt>
                <c:pt idx="2938">
                  <c:v>0.65976661477189724</c:v>
                </c:pt>
                <c:pt idx="2939">
                  <c:v>0.65089527355032595</c:v>
                </c:pt>
                <c:pt idx="2940">
                  <c:v>0.64167629549416794</c:v>
                </c:pt>
                <c:pt idx="2941">
                  <c:v>0.63210011960824097</c:v>
                </c:pt>
                <c:pt idx="2942">
                  <c:v>0.62215715885346856</c:v>
                </c:pt>
                <c:pt idx="2943">
                  <c:v>0.61183780764467066</c:v>
                </c:pt>
                <c:pt idx="2944">
                  <c:v>0.60113244962886236</c:v>
                </c:pt>
                <c:pt idx="2945">
                  <c:v>0.59003146573314313</c:v>
                </c:pt>
                <c:pt idx="2946">
                  <c:v>0.57852524247874126</c:v>
                </c:pt>
                <c:pt idx="2947">
                  <c:v>0.56660418055165607</c:v>
                </c:pt>
                <c:pt idx="2948">
                  <c:v>0.55425870362218477</c:v>
                </c:pt>
                <c:pt idx="2949">
                  <c:v>0.54147926740292351</c:v>
                </c:pt>
                <c:pt idx="2950">
                  <c:v>0.52825636893357375</c:v>
                </c:pt>
                <c:pt idx="2951">
                  <c:v>0.51458055608025788</c:v>
                </c:pt>
                <c:pt idx="2952">
                  <c:v>0.50044243723676618</c:v>
                </c:pt>
                <c:pt idx="2953">
                  <c:v>0.48583269121110206</c:v>
                </c:pt>
                <c:pt idx="2954">
                  <c:v>0.47074207728257661</c:v>
                </c:pt>
                <c:pt idx="2955">
                  <c:v>0.45516144541254644</c:v>
                </c:pt>
                <c:pt idx="2956">
                  <c:v>0.43908174658867571</c:v>
                </c:pt>
                <c:pt idx="2957">
                  <c:v>0.42249404328458939</c:v>
                </c:pt>
                <c:pt idx="2958">
                  <c:v>0.40538952001512812</c:v>
                </c:pt>
                <c:pt idx="2959">
                  <c:v>0.3877594939632017</c:v>
                </c:pt>
                <c:pt idx="2960">
                  <c:v>0.36959542565718417</c:v>
                </c:pt>
                <c:pt idx="2961">
                  <c:v>0.35088892967542273</c:v>
                </c:pt>
                <c:pt idx="2962">
                  <c:v>0.33163178535216142</c:v>
                </c:pt>
                <c:pt idx="2963">
                  <c:v>0.31181594746064678</c:v>
                </c:pt>
                <c:pt idx="2964">
                  <c:v>0.29143355684760092</c:v>
                </c:pt>
                <c:pt idx="2965">
                  <c:v>0.27047695099022789</c:v>
                </c:pt>
                <c:pt idx="2966">
                  <c:v>0.24893867445265896</c:v>
                </c:pt>
                <c:pt idx="2967">
                  <c:v>0.22681148920921829</c:v>
                </c:pt>
                <c:pt idx="2968">
                  <c:v>0.20408838481178607</c:v>
                </c:pt>
                <c:pt idx="2969">
                  <c:v>0.18076258836793413</c:v>
                </c:pt>
                <c:pt idx="2970">
                  <c:v>0.15682757430680663</c:v>
                </c:pt>
                <c:pt idx="2971">
                  <c:v>0.13227707389995197</c:v>
                </c:pt>
                <c:pt idx="2972">
                  <c:v>0.10710508451244598</c:v>
                </c:pt>
                <c:pt idx="2973">
                  <c:v>8.1305878555155087E-2</c:v>
                </c:pt>
                <c:pt idx="2974">
                  <c:v>5.4874012110781814E-2</c:v>
                </c:pt>
                <c:pt idx="2975">
                  <c:v>2.780433320786679E-2</c:v>
                </c:pt>
                <c:pt idx="2976">
                  <c:v>9.1989716184373474E-5</c:v>
                </c:pt>
                <c:pt idx="2977">
                  <c:v>-2.826756316141061E-2</c:v>
                </c:pt>
                <c:pt idx="2978">
                  <c:v>-5.7278555824586928E-2</c:v>
                </c:pt>
                <c:pt idx="2979">
                  <c:v>-8.6944897662122336E-2</c:v>
                </c:pt>
                <c:pt idx="2980">
                  <c:v>-0.11727017091090219</c:v>
                </c:pt>
                <c:pt idx="2981">
                  <c:v>-0.14825762500676579</c:v>
                </c:pt>
                <c:pt idx="2982">
                  <c:v>-0.17991017144915489</c:v>
                </c:pt>
                <c:pt idx="2983">
                  <c:v>-0.21223037919259782</c:v>
                </c:pt>
                <c:pt idx="2984">
                  <c:v>-0.24522047058465563</c:v>
                </c:pt>
                <c:pt idx="2985">
                  <c:v>-0.27888231786228773</c:v>
                </c:pt>
                <c:pt idx="2986">
                  <c:v>-0.31321744021855941</c:v>
                </c:pt>
                <c:pt idx="2987">
                  <c:v>-0.34822700145083019</c:v>
                </c:pt>
                <c:pt idx="2988">
                  <c:v>-0.38391180819816789</c:v>
                </c:pt>
                <c:pt idx="2989">
                  <c:v>-0.42027230877391236</c:v>
                </c:pt>
                <c:pt idx="2990">
                  <c:v>-0.45730859259737605</c:v>
                </c:pt>
                <c:pt idx="2991">
                  <c:v>-0.4950203902279135</c:v>
                </c:pt>
                <c:pt idx="2992">
                  <c:v>-0.53340707399933873</c:v>
                </c:pt>
                <c:pt idx="2993">
                  <c:v>-0.5724676592538035</c:v>
                </c:pt>
                <c:pt idx="2994">
                  <c:v>-0.61220080617057293</c:v>
                </c:pt>
                <c:pt idx="2995">
                  <c:v>-0.6526048221833568</c:v>
                </c:pt>
                <c:pt idx="2996">
                  <c:v>-0.69367766497757799</c:v>
                </c:pt>
                <c:pt idx="2997">
                  <c:v>-0.73541694605707464</c:v>
                </c:pt>
                <c:pt idx="2998">
                  <c:v>-0.77781993486898249</c:v>
                </c:pt>
                <c:pt idx="2999">
                  <c:v>-0.82088356347156888</c:v>
                </c:pt>
                <c:pt idx="3000">
                  <c:v>-0.86460443172916401</c:v>
                </c:pt>
                <c:pt idx="3001">
                  <c:v>-0.90897881301814032</c:v>
                </c:pt>
                <c:pt idx="3002">
                  <c:v>-0.954002660422551</c:v>
                </c:pt>
                <c:pt idx="3003">
                  <c:v>-0.99967161340095312</c:v>
                </c:pt>
                <c:pt idx="3004">
                  <c:v>-1.045981004901289</c:v>
                </c:pt>
                <c:pt idx="3005">
                  <c:v>-1.0929258689010803</c:v>
                </c:pt>
                <c:pt idx="3006">
                  <c:v>-1.1405009483485791</c:v>
                </c:pt>
                <c:pt idx="3007">
                  <c:v>-1.1887007034801251</c:v>
                </c:pt>
                <c:pt idx="3008">
                  <c:v>-1.2375193204871022</c:v>
                </c:pt>
                <c:pt idx="3009">
                  <c:v>-1.2869507205060118</c:v>
                </c:pt>
                <c:pt idx="3010">
                  <c:v>-1.3369885689048919</c:v>
                </c:pt>
                <c:pt idx="3011">
                  <c:v>-1.3876262848370371</c:v>
                </c:pt>
                <c:pt idx="3012">
                  <c:v>-1.4388570510358043</c:v>
                </c:pt>
                <c:pt idx="3013">
                  <c:v>-1.4906738238206225</c:v>
                </c:pt>
                <c:pt idx="3014">
                  <c:v>-1.5430693432874114</c:v>
                </c:pt>
                <c:pt idx="3015">
                  <c:v>-1.596036143654439</c:v>
                </c:pt>
                <c:pt idx="3016">
                  <c:v>-1.6495665637359993</c:v>
                </c:pt>
                <c:pt idx="3017">
                  <c:v>-1.7036527575162352</c:v>
                </c:pt>
                <c:pt idx="3018">
                  <c:v>-1.7582867047962616</c:v>
                </c:pt>
                <c:pt idx="3019">
                  <c:v>-1.8134602218878235</c:v>
                </c:pt>
                <c:pt idx="3020">
                  <c:v>-1.8691649723273431</c:v>
                </c:pt>
                <c:pt idx="3021">
                  <c:v>-1.9253924775858231</c:v>
                </c:pt>
                <c:pt idx="3022">
                  <c:v>-1.982134127749382</c:v>
                </c:pt>
                <c:pt idx="3023">
                  <c:v>-2.0393811921470162</c:v>
                </c:pt>
                <c:pt idx="3024">
                  <c:v>-2.0971248299040908</c:v>
                </c:pt>
                <c:pt idx="3025">
                  <c:v>-2.1553561003983472</c:v>
                </c:pt>
                <c:pt idx="3026">
                  <c:v>-2.2140659735995474</c:v>
                </c:pt>
                <c:pt idx="3027">
                  <c:v>-2.2732453402718349</c:v>
                </c:pt>
                <c:pt idx="3028">
                  <c:v>-2.3328850220219293</c:v>
                </c:pt>
                <c:pt idx="3029">
                  <c:v>-2.3929757811750267</c:v>
                </c:pt>
                <c:pt idx="3030">
                  <c:v>-2.4535083304632779</c:v>
                </c:pt>
                <c:pt idx="3031">
                  <c:v>-2.5144733425112342</c:v>
                </c:pt>
                <c:pt idx="3032">
                  <c:v>-2.5758614591062519</c:v>
                </c:pt>
                <c:pt idx="3033">
                  <c:v>-2.637663300239244</c:v>
                </c:pt>
                <c:pt idx="3034">
                  <c:v>-2.6998694729071433</c:v>
                </c:pt>
                <c:pt idx="3035">
                  <c:v>-2.7624705796656484</c:v>
                </c:pt>
                <c:pt idx="3036">
                  <c:v>-2.8254572269229818</c:v>
                </c:pt>
                <c:pt idx="3037">
                  <c:v>-2.8888200329692193</c:v>
                </c:pt>
                <c:pt idx="3038">
                  <c:v>-2.9525496357323435</c:v>
                </c:pt>
                <c:pt idx="3039">
                  <c:v>-3.0166367002570462</c:v>
                </c:pt>
                <c:pt idx="3040">
                  <c:v>-3.081071925900742</c:v>
                </c:pt>
                <c:pt idx="3041">
                  <c:v>-3.1458460532444539</c:v>
                </c:pt>
                <c:pt idx="3042">
                  <c:v>-3.2109498707160995</c:v>
                </c:pt>
                <c:pt idx="3043">
                  <c:v>-3.2763742209233109</c:v>
                </c:pt>
                <c:pt idx="3044">
                  <c:v>-3.3421100066968452</c:v>
                </c:pt>
                <c:pt idx="3045">
                  <c:v>-3.408148196843888</c:v>
                </c:pt>
                <c:pt idx="3046">
                  <c:v>-3.4744798316127334</c:v>
                </c:pt>
                <c:pt idx="3047">
                  <c:v>-3.5410960278700179</c:v>
                </c:pt>
                <c:pt idx="3048">
                  <c:v>-3.6079879839929436</c:v>
                </c:pt>
                <c:pt idx="3049">
                  <c:v>-3.6751469844807843</c:v>
                </c:pt>
                <c:pt idx="3050">
                  <c:v>-3.7425644042877542</c:v>
                </c:pt>
                <c:pt idx="3051">
                  <c:v>-3.8102317128817194</c:v>
                </c:pt>
                <c:pt idx="3052">
                  <c:v>-3.8781404780352045</c:v>
                </c:pt>
                <c:pt idx="3053">
                  <c:v>-3.9462823693509592</c:v>
                </c:pt>
                <c:pt idx="3054">
                  <c:v>-4.0146491615306399</c:v>
                </c:pt>
                <c:pt idx="3055">
                  <c:v>-4.0832327373894231</c:v>
                </c:pt>
                <c:pt idx="3056">
                  <c:v>-4.1520250906267</c:v>
                </c:pt>
                <c:pt idx="3057">
                  <c:v>-4.2210183283553953</c:v>
                </c:pt>
                <c:pt idx="3058">
                  <c:v>-4.2902046733989918</c:v>
                </c:pt>
                <c:pt idx="3059">
                  <c:v>-4.3595764663634391</c:v>
                </c:pt>
                <c:pt idx="3060">
                  <c:v>-4.4291261674896045</c:v>
                </c:pt>
                <c:pt idx="3061">
                  <c:v>-4.4988463582942986</c:v>
                </c:pt>
                <c:pt idx="3062">
                  <c:v>-4.5687297430083547</c:v>
                </c:pt>
                <c:pt idx="3063">
                  <c:v>-4.6387691498172066</c:v>
                </c:pt>
                <c:pt idx="3064">
                  <c:v>-4.7089575319129091</c:v>
                </c:pt>
                <c:pt idx="3065">
                  <c:v>-4.7792879683643754</c:v>
                </c:pt>
                <c:pt idx="3066">
                  <c:v>-4.8497536648141111</c:v>
                </c:pt>
                <c:pt idx="3067">
                  <c:v>-4.9203479540083848</c:v>
                </c:pt>
                <c:pt idx="3068">
                  <c:v>-4.991064296168056</c:v>
                </c:pt>
                <c:pt idx="3069">
                  <c:v>-5.0618962792080371</c:v>
                </c:pt>
                <c:pt idx="3070">
                  <c:v>-5.1328376188121592</c:v>
                </c:pt>
                <c:pt idx="3071">
                  <c:v>-5.2038821583711661</c:v>
                </c:pt>
                <c:pt idx="3072">
                  <c:v>-5.2750238687899422</c:v>
                </c:pt>
                <c:pt idx="3073">
                  <c:v>-5.3462568481726631</c:v>
                </c:pt>
                <c:pt idx="3074">
                  <c:v>-5.417575321389708</c:v>
                </c:pt>
                <c:pt idx="3075">
                  <c:v>-5.4889736395368161</c:v>
                </c:pt>
                <c:pt idx="3076">
                  <c:v>-5.5604462792887439</c:v>
                </c:pt>
                <c:pt idx="3077">
                  <c:v>-5.6319878421583205</c:v>
                </c:pt>
                <c:pt idx="3078">
                  <c:v>-5.703593053661943</c:v>
                </c:pt>
                <c:pt idx="3079">
                  <c:v>-5.7752567624023072</c:v>
                </c:pt>
                <c:pt idx="3080">
                  <c:v>-5.8469739390704811</c:v>
                </c:pt>
                <c:pt idx="3081">
                  <c:v>-5.9187396753753223</c:v>
                </c:pt>
                <c:pt idx="3082">
                  <c:v>-5.9905491829038526</c:v>
                </c:pt>
                <c:pt idx="3083">
                  <c:v>-6.0623977919191505</c:v>
                </c:pt>
                <c:pt idx="3084">
                  <c:v>-6.1342809500995923</c:v>
                </c:pt>
                <c:pt idx="3085">
                  <c:v>-6.2061942212259797</c:v>
                </c:pt>
                <c:pt idx="3086">
                  <c:v>-6.2781332838185113</c:v>
                </c:pt>
                <c:pt idx="3087">
                  <c:v>-6.3500939297311181</c:v>
                </c:pt>
                <c:pt idx="3088">
                  <c:v>-6.4220720627044567</c:v>
                </c:pt>
                <c:pt idx="3089">
                  <c:v>-6.494063696884341</c:v>
                </c:pt>
                <c:pt idx="3090">
                  <c:v>-6.566064955307346</c:v>
                </c:pt>
                <c:pt idx="3091">
                  <c:v>-6.6380720683583245</c:v>
                </c:pt>
                <c:pt idx="3092">
                  <c:v>-6.7100813722034536</c:v>
                </c:pt>
                <c:pt idx="3093">
                  <c:v>-6.782089307201435</c:v>
                </c:pt>
                <c:pt idx="3094">
                  <c:v>-6.854092416296611</c:v>
                </c:pt>
                <c:pt idx="3095">
                  <c:v>-6.9260873433977963</c:v>
                </c:pt>
                <c:pt idx="3096">
                  <c:v>-6.9980708317427878</c:v>
                </c:pt>
                <c:pt idx="3097">
                  <c:v>-7.0700397222550428</c:v>
                </c:pt>
                <c:pt idx="3098">
                  <c:v>-7.1419909518930522</c:v>
                </c:pt>
                <c:pt idx="3099">
                  <c:v>-7.2139215519939111</c:v>
                </c:pt>
                <c:pt idx="3100">
                  <c:v>-7.2858286466159701</c:v>
                </c:pt>
                <c:pt idx="3101">
                  <c:v>-7.357709450880046</c:v>
                </c:pt>
                <c:pt idx="3102">
                  <c:v>-7.4295612693129893</c:v>
                </c:pt>
                <c:pt idx="3103">
                  <c:v>-7.5013814941947743</c:v>
                </c:pt>
                <c:pt idx="3104">
                  <c:v>-7.5731676039113447</c:v>
                </c:pt>
                <c:pt idx="3105">
                  <c:v>-7.6449171613129474</c:v>
                </c:pt>
                <c:pt idx="3106">
                  <c:v>-7.7166278120833613</c:v>
                </c:pt>
                <c:pt idx="3107">
                  <c:v>-7.7882972831164548</c:v>
                </c:pt>
                <c:pt idx="3108">
                  <c:v>-7.8599233809066238</c:v>
                </c:pt>
                <c:pt idx="3109">
                  <c:v>-7.9315039899491886</c:v>
                </c:pt>
                <c:pt idx="3110">
                  <c:v>-8.0030370711561609</c:v>
                </c:pt>
                <c:pt idx="3111">
                  <c:v>-8.0745206602856143</c:v>
                </c:pt>
                <c:pt idx="3112">
                  <c:v>-8.1459528663875158</c:v>
                </c:pt>
                <c:pt idx="3113">
                  <c:v>-8.2173318702645339</c:v>
                </c:pt>
                <c:pt idx="3114">
                  <c:v>-8.288655922951083</c:v>
                </c:pt>
                <c:pt idx="3115">
                  <c:v>-8.3599233442103955</c:v>
                </c:pt>
                <c:pt idx="3116">
                  <c:v>-8.4311325210490136</c:v>
                </c:pt>
                <c:pt idx="3117">
                  <c:v>-8.5022819062518842</c:v>
                </c:pt>
                <c:pt idx="3118">
                  <c:v>-8.5733700169350264</c:v>
                </c:pt>
                <c:pt idx="3119">
                  <c:v>-8.6443954331204402</c:v>
                </c:pt>
                <c:pt idx="3120">
                  <c:v>-8.715356796329905</c:v>
                </c:pt>
                <c:pt idx="3121">
                  <c:v>-8.7862528081997713</c:v>
                </c:pt>
                <c:pt idx="3122">
                  <c:v>-8.8570822291174451</c:v>
                </c:pt>
                <c:pt idx="3123">
                  <c:v>-8.92784387687799</c:v>
                </c:pt>
                <c:pt idx="3124">
                  <c:v>-8.9985366253641814</c:v>
                </c:pt>
                <c:pt idx="3125">
                  <c:v>-9.0691594032452461</c:v>
                </c:pt>
                <c:pt idx="3126">
                  <c:v>-9.1397111927008439</c:v>
                </c:pt>
                <c:pt idx="3127">
                  <c:v>-9.2101910281630186</c:v>
                </c:pt>
                <c:pt idx="3128">
                  <c:v>-9.2805979950839159</c:v>
                </c:pt>
                <c:pt idx="3129">
                  <c:v>-9.3509312287222617</c:v>
                </c:pt>
                <c:pt idx="3130">
                  <c:v>-9.4211899129530412</c:v>
                </c:pt>
                <c:pt idx="3131">
                  <c:v>-9.4913732790999426</c:v>
                </c:pt>
                <c:pt idx="3132">
                  <c:v>-9.5614806047863894</c:v>
                </c:pt>
                <c:pt idx="3133">
                  <c:v>-9.6315112128123719</c:v>
                </c:pt>
                <c:pt idx="3134">
                  <c:v>-9.7014644700495758</c:v>
                </c:pt>
                <c:pt idx="3135">
                  <c:v>-9.7713397863585598</c:v>
                </c:pt>
                <c:pt idx="3136">
                  <c:v>-9.8411366135295815</c:v>
                </c:pt>
                <c:pt idx="3137">
                  <c:v>-9.9108544442399023</c:v>
                </c:pt>
                <c:pt idx="3138">
                  <c:v>-9.9804928110369229</c:v>
                </c:pt>
                <c:pt idx="3139">
                  <c:v>-10.050051285338002</c:v>
                </c:pt>
                <c:pt idx="3140">
                  <c:v>-10.119529476453407</c:v>
                </c:pt>
                <c:pt idx="3141">
                  <c:v>-10.18892703062772</c:v>
                </c:pt>
                <c:pt idx="3142">
                  <c:v>-10.258243630102459</c:v>
                </c:pt>
                <c:pt idx="3143">
                  <c:v>-10.327478992198136</c:v>
                </c:pt>
                <c:pt idx="3144">
                  <c:v>-10.396632868414384</c:v>
                </c:pt>
                <c:pt idx="3145">
                  <c:v>-10.465705043551923</c:v>
                </c:pt>
                <c:pt idx="3146">
                  <c:v>-10.534695334851369</c:v>
                </c:pt>
                <c:pt idx="3147">
                  <c:v>-10.603603591151625</c:v>
                </c:pt>
                <c:pt idx="3148">
                  <c:v>-10.672429692066112</c:v>
                </c:pt>
                <c:pt idx="3149">
                  <c:v>-10.741173547177477</c:v>
                </c:pt>
                <c:pt idx="3150">
                  <c:v>-10.809835095250646</c:v>
                </c:pt>
                <c:pt idx="3151">
                  <c:v>-10.878414303461842</c:v>
                </c:pt>
                <c:pt idx="3152">
                  <c:v>-10.946911166647084</c:v>
                </c:pt>
                <c:pt idx="3153">
                  <c:v>-11.01532570656445</c:v>
                </c:pt>
                <c:pt idx="3154">
                  <c:v>-11.083657971177008</c:v>
                </c:pt>
                <c:pt idx="3155">
                  <c:v>-11.151908033948319</c:v>
                </c:pt>
                <c:pt idx="3156">
                  <c:v>-11.220075993156373</c:v>
                </c:pt>
                <c:pt idx="3157">
                  <c:v>-11.288161971222049</c:v>
                </c:pt>
                <c:pt idx="3158">
                  <c:v>-11.356166114053728</c:v>
                </c:pt>
                <c:pt idx="3159">
                  <c:v>-11.424088590406543</c:v>
                </c:pt>
                <c:pt idx="3160">
                  <c:v>-11.491929591257449</c:v>
                </c:pt>
                <c:pt idx="3161">
                  <c:v>-11.559689329192617</c:v>
                </c:pt>
                <c:pt idx="3162">
                  <c:v>-11.627368037812172</c:v>
                </c:pt>
                <c:pt idx="3163">
                  <c:v>-11.694965971146441</c:v>
                </c:pt>
                <c:pt idx="3164">
                  <c:v>-11.762483403086808</c:v>
                </c:pt>
                <c:pt idx="3165">
                  <c:v>-11.82992062683029</c:v>
                </c:pt>
                <c:pt idx="3166">
                  <c:v>-11.897277954336456</c:v>
                </c:pt>
                <c:pt idx="3167">
                  <c:v>-11.964555715798653</c:v>
                </c:pt>
                <c:pt idx="3168">
                  <c:v>-12.031754259125261</c:v>
                </c:pt>
                <c:pt idx="3169">
                  <c:v>-12.098873949436257</c:v>
                </c:pt>
                <c:pt idx="3170">
                  <c:v>-12.165915168569185</c:v>
                </c:pt>
                <c:pt idx="3171">
                  <c:v>-12.23287831459916</c:v>
                </c:pt>
                <c:pt idx="3172">
                  <c:v>-12.299763801368346</c:v>
                </c:pt>
                <c:pt idx="3173">
                  <c:v>-12.366572058027849</c:v>
                </c:pt>
                <c:pt idx="3174">
                  <c:v>-12.433303528591548</c:v>
                </c:pt>
                <c:pt idx="3175">
                  <c:v>-12.49995867149747</c:v>
                </c:pt>
                <c:pt idx="3176">
                  <c:v>-12.566537959183863</c:v>
                </c:pt>
                <c:pt idx="3177">
                  <c:v>-12.633041877671875</c:v>
                </c:pt>
                <c:pt idx="3178">
                  <c:v>-12.699470926160464</c:v>
                </c:pt>
                <c:pt idx="3179">
                  <c:v>-12.765825616630583</c:v>
                </c:pt>
                <c:pt idx="3180">
                  <c:v>-12.83210647345873</c:v>
                </c:pt>
                <c:pt idx="3181">
                  <c:v>-12.898314033039522</c:v>
                </c:pt>
                <c:pt idx="3182">
                  <c:v>-12.964448843418936</c:v>
                </c:pt>
                <c:pt idx="3183">
                  <c:v>-13.030511463933562</c:v>
                </c:pt>
                <c:pt idx="3184">
                  <c:v>-13.096502464862246</c:v>
                </c:pt>
                <c:pt idx="3185">
                  <c:v>-13.162422427083303</c:v>
                </c:pt>
                <c:pt idx="3186">
                  <c:v>-13.228271941740504</c:v>
                </c:pt>
                <c:pt idx="3187">
                  <c:v>-13.294051609919368</c:v>
                </c:pt>
                <c:pt idx="3188">
                  <c:v>-13.359762042328489</c:v>
                </c:pt>
                <c:pt idx="3189">
                  <c:v>-13.425403858989354</c:v>
                </c:pt>
                <c:pt idx="3190">
                  <c:v>-13.490977688935414</c:v>
                </c:pt>
                <c:pt idx="3191">
                  <c:v>-13.556484169916335</c:v>
                </c:pt>
                <c:pt idx="3192">
                  <c:v>-13.621923948109968</c:v>
                </c:pt>
                <c:pt idx="3193">
                  <c:v>-13.687297677842356</c:v>
                </c:pt>
                <c:pt idx="3194">
                  <c:v>-13.75260602131317</c:v>
                </c:pt>
                <c:pt idx="3195">
                  <c:v>-13.817849648328572</c:v>
                </c:pt>
                <c:pt idx="3196">
                  <c:v>-13.883029236040166</c:v>
                </c:pt>
                <c:pt idx="3197">
                  <c:v>-13.948145468690473</c:v>
                </c:pt>
                <c:pt idx="3198">
                  <c:v>-14.013199037364988</c:v>
                </c:pt>
                <c:pt idx="3199">
                  <c:v>-14.07819063974893</c:v>
                </c:pt>
                <c:pt idx="3200">
                  <c:v>-14.143120979891595</c:v>
                </c:pt>
                <c:pt idx="3201">
                  <c:v>-14.207990767974657</c:v>
                </c:pt>
                <c:pt idx="3202">
                  <c:v>-14.272800720087309</c:v>
                </c:pt>
                <c:pt idx="3203">
                  <c:v>-14.337551558006638</c:v>
                </c:pt>
                <c:pt idx="3204">
                  <c:v>-14.402244008982541</c:v>
                </c:pt>
                <c:pt idx="3205">
                  <c:v>-14.466878805528751</c:v>
                </c:pt>
                <c:pt idx="3206">
                  <c:v>-14.531456685217597</c:v>
                </c:pt>
                <c:pt idx="3207">
                  <c:v>-14.595978390481971</c:v>
                </c:pt>
                <c:pt idx="3208">
                  <c:v>-14.660444668419284</c:v>
                </c:pt>
                <c:pt idx="3209">
                  <c:v>-14.724856270601682</c:v>
                </c:pt>
                <c:pt idx="3210">
                  <c:v>-14.789213952890671</c:v>
                </c:pt>
                <c:pt idx="3211">
                  <c:v>-14.853518475256076</c:v>
                </c:pt>
                <c:pt idx="3212">
                  <c:v>-14.917770601598843</c:v>
                </c:pt>
                <c:pt idx="3213">
                  <c:v>-14.981971099578749</c:v>
                </c:pt>
                <c:pt idx="3214">
                  <c:v>-15.046120740445614</c:v>
                </c:pt>
                <c:pt idx="3215">
                  <c:v>-15.110220298874568</c:v>
                </c:pt>
                <c:pt idx="3216">
                  <c:v>-15.174270552805837</c:v>
                </c:pt>
                <c:pt idx="3217">
                  <c:v>-15.238272283287584</c:v>
                </c:pt>
                <c:pt idx="3218">
                  <c:v>-15.30222627432234</c:v>
                </c:pt>
                <c:pt idx="3219">
                  <c:v>-15.366133312717842</c:v>
                </c:pt>
                <c:pt idx="3220">
                  <c:v>-15.429994187940917</c:v>
                </c:pt>
                <c:pt idx="3221">
                  <c:v>-15.49380969197427</c:v>
                </c:pt>
                <c:pt idx="3222">
                  <c:v>-15.557580619177333</c:v>
                </c:pt>
                <c:pt idx="3223">
                  <c:v>-15.621307766150682</c:v>
                </c:pt>
                <c:pt idx="3224">
                  <c:v>-15.684991931601861</c:v>
                </c:pt>
                <c:pt idx="3225">
                  <c:v>-15.748633916216255</c:v>
                </c:pt>
                <c:pt idx="3226">
                  <c:v>-15.812234522529906</c:v>
                </c:pt>
                <c:pt idx="3227">
                  <c:v>-15.875794554805825</c:v>
                </c:pt>
                <c:pt idx="3228">
                  <c:v>-15.939314818912012</c:v>
                </c:pt>
                <c:pt idx="3229">
                  <c:v>-16.002796122204099</c:v>
                </c:pt>
                <c:pt idx="3230">
                  <c:v>-16.066239273408694</c:v>
                </c:pt>
                <c:pt idx="3231">
                  <c:v>-16.129645082510798</c:v>
                </c:pt>
                <c:pt idx="3232">
                  <c:v>-16.193014360643282</c:v>
                </c:pt>
                <c:pt idx="3233">
                  <c:v>-16.256347919978815</c:v>
                </c:pt>
                <c:pt idx="3234">
                  <c:v>-16.319646573624343</c:v>
                </c:pt>
                <c:pt idx="3235">
                  <c:v>-16.38291113551745</c:v>
                </c:pt>
                <c:pt idx="3236">
                  <c:v>-16.446142420326296</c:v>
                </c:pt>
                <c:pt idx="3237">
                  <c:v>-16.509341243350669</c:v>
                </c:pt>
                <c:pt idx="3238">
                  <c:v>-16.572508420424825</c:v>
                </c:pt>
                <c:pt idx="3239">
                  <c:v>-16.635644767824491</c:v>
                </c:pt>
                <c:pt idx="3240">
                  <c:v>-16.698751102173624</c:v>
                </c:pt>
                <c:pt idx="3241">
                  <c:v>-16.761828240354625</c:v>
                </c:pt>
                <c:pt idx="3242">
                  <c:v>-16.8248769994205</c:v>
                </c:pt>
                <c:pt idx="3243">
                  <c:v>-16.887898196508143</c:v>
                </c:pt>
                <c:pt idx="3244">
                  <c:v>-16.950892648753999</c:v>
                </c:pt>
                <c:pt idx="3245">
                  <c:v>-17.013861173212067</c:v>
                </c:pt>
                <c:pt idx="3246">
                  <c:v>-17.076804586772504</c:v>
                </c:pt>
                <c:pt idx="3247">
                  <c:v>-17.139723706083249</c:v>
                </c:pt>
                <c:pt idx="3248">
                  <c:v>-17.202619347472279</c:v>
                </c:pt>
                <c:pt idx="3249">
                  <c:v>-17.265492326872604</c:v>
                </c:pt>
                <c:pt idx="3250">
                  <c:v>-17.328343459747792</c:v>
                </c:pt>
                <c:pt idx="3251">
                  <c:v>-17.391173561019468</c:v>
                </c:pt>
                <c:pt idx="3252">
                  <c:v>-17.453983444997281</c:v>
                </c:pt>
                <c:pt idx="3253">
                  <c:v>-17.516773925308691</c:v>
                </c:pt>
                <c:pt idx="3254">
                  <c:v>-17.579545814831615</c:v>
                </c:pt>
                <c:pt idx="3255">
                  <c:v>-17.642299925627903</c:v>
                </c:pt>
                <c:pt idx="3256">
                  <c:v>-17.705037068877875</c:v>
                </c:pt>
                <c:pt idx="3257">
                  <c:v>-17.767758054817545</c:v>
                </c:pt>
                <c:pt idx="3258">
                  <c:v>-17.830463692675544</c:v>
                </c:pt>
                <c:pt idx="3259">
                  <c:v>-17.893154790612051</c:v>
                </c:pt>
                <c:pt idx="3260">
                  <c:v>-17.955832155659934</c:v>
                </c:pt>
                <c:pt idx="3261">
                  <c:v>-18.01849659366523</c:v>
                </c:pt>
                <c:pt idx="3262">
                  <c:v>-18.081148909229956</c:v>
                </c:pt>
                <c:pt idx="3263">
                  <c:v>-18.143789905656707</c:v>
                </c:pt>
                <c:pt idx="3264">
                  <c:v>-18.206420384893008</c:v>
                </c:pt>
                <c:pt idx="3265">
                  <c:v>-18.269041147477502</c:v>
                </c:pt>
                <c:pt idx="3266">
                  <c:v>-18.331652992487694</c:v>
                </c:pt>
                <c:pt idx="3267">
                  <c:v>-18.39425671748743</c:v>
                </c:pt>
                <c:pt idx="3268">
                  <c:v>-18.456853118477369</c:v>
                </c:pt>
                <c:pt idx="3269">
                  <c:v>-18.519442989844201</c:v>
                </c:pt>
                <c:pt idx="3270">
                  <c:v>-18.582027124313015</c:v>
                </c:pt>
                <c:pt idx="3271">
                  <c:v>-18.644606312899498</c:v>
                </c:pt>
                <c:pt idx="3272">
                  <c:v>-18.707181344862477</c:v>
                </c:pt>
                <c:pt idx="3273">
                  <c:v>-18.769753007659304</c:v>
                </c:pt>
                <c:pt idx="3274">
                  <c:v>-18.832322086900213</c:v>
                </c:pt>
                <c:pt idx="3275">
                  <c:v>-18.894889366304955</c:v>
                </c:pt>
                <c:pt idx="3276">
                  <c:v>-18.957455627659659</c:v>
                </c:pt>
                <c:pt idx="3277">
                  <c:v>-19.020021650774112</c:v>
                </c:pt>
                <c:pt idx="3278">
                  <c:v>-19.08258821344139</c:v>
                </c:pt>
                <c:pt idx="3279">
                  <c:v>-19.145156091396167</c:v>
                </c:pt>
                <c:pt idx="3280">
                  <c:v>-19.207726058276108</c:v>
                </c:pt>
                <c:pt idx="3281">
                  <c:v>-19.270298885582203</c:v>
                </c:pt>
                <c:pt idx="3282">
                  <c:v>-19.332875342640655</c:v>
                </c:pt>
                <c:pt idx="3283">
                  <c:v>-19.39545619656603</c:v>
                </c:pt>
                <c:pt idx="3284">
                  <c:v>-19.458042212223845</c:v>
                </c:pt>
                <c:pt idx="3285">
                  <c:v>-19.520634152194944</c:v>
                </c:pt>
                <c:pt idx="3286">
                  <c:v>-19.583232776740179</c:v>
                </c:pt>
                <c:pt idx="3287">
                  <c:v>-19.64583884376615</c:v>
                </c:pt>
                <c:pt idx="3288">
                  <c:v>-19.708453108790685</c:v>
                </c:pt>
                <c:pt idx="3289">
                  <c:v>-19.77107632491024</c:v>
                </c:pt>
                <c:pt idx="3290">
                  <c:v>-19.833709242766645</c:v>
                </c:pt>
                <c:pt idx="3291">
                  <c:v>-19.896352610515976</c:v>
                </c:pt>
                <c:pt idx="3292">
                  <c:v>-19.959007173796589</c:v>
                </c:pt>
                <c:pt idx="3293">
                  <c:v>-20.021673675698892</c:v>
                </c:pt>
                <c:pt idx="3294">
                  <c:v>-20.084352856734711</c:v>
                </c:pt>
                <c:pt idx="3295">
                  <c:v>-20.147045454808008</c:v>
                </c:pt>
                <c:pt idx="3296">
                  <c:v>-20.209752205186547</c:v>
                </c:pt>
                <c:pt idx="3297">
                  <c:v>-20.272473840472291</c:v>
                </c:pt>
                <c:pt idx="3298">
                  <c:v>-20.33521109057487</c:v>
                </c:pt>
                <c:pt idx="3299">
                  <c:v>-20.397964682683188</c:v>
                </c:pt>
                <c:pt idx="3300">
                  <c:v>-20.460735341239726</c:v>
                </c:pt>
                <c:pt idx="3301">
                  <c:v>-20.523523787913646</c:v>
                </c:pt>
                <c:pt idx="3302">
                  <c:v>-20.586330741575345</c:v>
                </c:pt>
                <c:pt idx="3303">
                  <c:v>-20.649156918271085</c:v>
                </c:pt>
                <c:pt idx="3304">
                  <c:v>-20.712003031198726</c:v>
                </c:pt>
                <c:pt idx="3305">
                  <c:v>-20.774869790683169</c:v>
                </c:pt>
                <c:pt idx="3306">
                  <c:v>-20.837757904152898</c:v>
                </c:pt>
                <c:pt idx="3307">
                  <c:v>-20.900668076116425</c:v>
                </c:pt>
                <c:pt idx="3308">
                  <c:v>-20.963601008139943</c:v>
                </c:pt>
                <c:pt idx="3309">
                  <c:v>-21.026557398824664</c:v>
                </c:pt>
                <c:pt idx="3310">
                  <c:v>-21.089537943785341</c:v>
                </c:pt>
                <c:pt idx="3311">
                  <c:v>-21.152543335628341</c:v>
                </c:pt>
                <c:pt idx="3312">
                  <c:v>-21.215574263931138</c:v>
                </c:pt>
                <c:pt idx="3313">
                  <c:v>-21.2786314152217</c:v>
                </c:pt>
                <c:pt idx="3314">
                  <c:v>-21.341715472958057</c:v>
                </c:pt>
                <c:pt idx="3315">
                  <c:v>-21.404827117508823</c:v>
                </c:pt>
                <c:pt idx="3316">
                  <c:v>-21.467967026133934</c:v>
                </c:pt>
                <c:pt idx="3317">
                  <c:v>-21.531135872965784</c:v>
                </c:pt>
                <c:pt idx="3318">
                  <c:v>-21.594334328990538</c:v>
                </c:pt>
                <c:pt idx="3319">
                  <c:v>-21.657563062030132</c:v>
                </c:pt>
                <c:pt idx="3320">
                  <c:v>-21.720822736724497</c:v>
                </c:pt>
                <c:pt idx="3321">
                  <c:v>-21.78411401451465</c:v>
                </c:pt>
                <c:pt idx="3322">
                  <c:v>-21.847437553624609</c:v>
                </c:pt>
                <c:pt idx="3323">
                  <c:v>-21.910794009046349</c:v>
                </c:pt>
                <c:pt idx="3324">
                  <c:v>-21.974184032522306</c:v>
                </c:pt>
                <c:pt idx="3325">
                  <c:v>-22.037608272530001</c:v>
                </c:pt>
                <c:pt idx="3326">
                  <c:v>-22.101067374266691</c:v>
                </c:pt>
                <c:pt idx="3327">
                  <c:v>-22.164561979633646</c:v>
                </c:pt>
                <c:pt idx="3328">
                  <c:v>-22.228092727222037</c:v>
                </c:pt>
                <c:pt idx="3329">
                  <c:v>-22.291660252297877</c:v>
                </c:pt>
                <c:pt idx="3330">
                  <c:v>-22.355265186787925</c:v>
                </c:pt>
                <c:pt idx="3331">
                  <c:v>-22.418908159266401</c:v>
                </c:pt>
                <c:pt idx="3332">
                  <c:v>-22.482589794940715</c:v>
                </c:pt>
                <c:pt idx="3333">
                  <c:v>-22.546310715639027</c:v>
                </c:pt>
                <c:pt idx="3334">
                  <c:v>-22.610071539796614</c:v>
                </c:pt>
                <c:pt idx="3335">
                  <c:v>-22.673872882444243</c:v>
                </c:pt>
                <c:pt idx="3336">
                  <c:v>-22.737715355195011</c:v>
                </c:pt>
                <c:pt idx="3337">
                  <c:v>-22.801599566233222</c:v>
                </c:pt>
                <c:pt idx="3338">
                  <c:v>-22.865526120302349</c:v>
                </c:pt>
                <c:pt idx="3339">
                  <c:v>-22.929495618693441</c:v>
                </c:pt>
                <c:pt idx="3340">
                  <c:v>-22.993508659235008</c:v>
                </c:pt>
                <c:pt idx="3341">
                  <c:v>-23.057565836281185</c:v>
                </c:pt>
                <c:pt idx="3342">
                  <c:v>-23.1216677407022</c:v>
                </c:pt>
                <c:pt idx="3343">
                  <c:v>-23.185814959873614</c:v>
                </c:pt>
                <c:pt idx="3344">
                  <c:v>-23.250008077666621</c:v>
                </c:pt>
                <c:pt idx="3345">
                  <c:v>-23.314247674438775</c:v>
                </c:pt>
                <c:pt idx="3346">
                  <c:v>-23.378534327024163</c:v>
                </c:pt>
                <c:pt idx="3347">
                  <c:v>-23.442868608724474</c:v>
                </c:pt>
                <c:pt idx="3348">
                  <c:v>-23.507251089300581</c:v>
                </c:pt>
                <c:pt idx="3349">
                  <c:v>-23.571682334963672</c:v>
                </c:pt>
                <c:pt idx="3350">
                  <c:v>-23.636162908367009</c:v>
                </c:pt>
                <c:pt idx="3351">
                  <c:v>-23.700693368597939</c:v>
                </c:pt>
                <c:pt idx="3352">
                  <c:v>-23.76527427117059</c:v>
                </c:pt>
                <c:pt idx="3353">
                  <c:v>-23.829906168017764</c:v>
                </c:pt>
                <c:pt idx="3354">
                  <c:v>-23.894589607483905</c:v>
                </c:pt>
                <c:pt idx="3355">
                  <c:v>-23.959325134318551</c:v>
                </c:pt>
                <c:pt idx="3356">
                  <c:v>-24.024113289668843</c:v>
                </c:pt>
                <c:pt idx="3357">
                  <c:v>-24.088954611073984</c:v>
                </c:pt>
                <c:pt idx="3358">
                  <c:v>-24.153849632457973</c:v>
                </c:pt>
                <c:pt idx="3359">
                  <c:v>-24.218798884124464</c:v>
                </c:pt>
                <c:pt idx="3360">
                  <c:v>-24.283802892750501</c:v>
                </c:pt>
                <c:pt idx="3361">
                  <c:v>-24.348862181381122</c:v>
                </c:pt>
                <c:pt idx="3362">
                  <c:v>-24.413977269424091</c:v>
                </c:pt>
                <c:pt idx="3363">
                  <c:v>-24.479148672644961</c:v>
                </c:pt>
                <c:pt idx="3364">
                  <c:v>-24.544376903161798</c:v>
                </c:pt>
                <c:pt idx="3365">
                  <c:v>-24.609662469441204</c:v>
                </c:pt>
                <c:pt idx="3366">
                  <c:v>-24.675005876293319</c:v>
                </c:pt>
                <c:pt idx="3367">
                  <c:v>-24.740407624867913</c:v>
                </c:pt>
                <c:pt idx="3368">
                  <c:v>-24.805868212650722</c:v>
                </c:pt>
                <c:pt idx="3369">
                  <c:v>-24.871388133459252</c:v>
                </c:pt>
                <c:pt idx="3370">
                  <c:v>-24.936967877439002</c:v>
                </c:pt>
                <c:pt idx="3371">
                  <c:v>-25.002607931061455</c:v>
                </c:pt>
                <c:pt idx="3372">
                  <c:v>-25.068308777119512</c:v>
                </c:pt>
                <c:pt idx="3373">
                  <c:v>-25.134070894725316</c:v>
                </c:pt>
                <c:pt idx="3374">
                  <c:v>-25.199894759307586</c:v>
                </c:pt>
                <c:pt idx="3375">
                  <c:v>-25.265780842608979</c:v>
                </c:pt>
                <c:pt idx="3376">
                  <c:v>-25.331729612683581</c:v>
                </c:pt>
                <c:pt idx="3377">
                  <c:v>-25.397741533895584</c:v>
                </c:pt>
                <c:pt idx="3378">
                  <c:v>-25.46381706691658</c:v>
                </c:pt>
                <c:pt idx="3379">
                  <c:v>-25.529956668724246</c:v>
                </c:pt>
                <c:pt idx="3380">
                  <c:v>-25.596160792601165</c:v>
                </c:pt>
                <c:pt idx="3381">
                  <c:v>-25.662429888132845</c:v>
                </c:pt>
                <c:pt idx="3382">
                  <c:v>-25.72876440120719</c:v>
                </c:pt>
                <c:pt idx="3383">
                  <c:v>-25.795164774013337</c:v>
                </c:pt>
                <c:pt idx="3384">
                  <c:v>-25.861631445041095</c:v>
                </c:pt>
                <c:pt idx="3385">
                  <c:v>-25.928164849080076</c:v>
                </c:pt>
                <c:pt idx="3386">
                  <c:v>-25.99476541721987</c:v>
                </c:pt>
                <c:pt idx="3387">
                  <c:v>-26.061433576849353</c:v>
                </c:pt>
                <c:pt idx="3388">
                  <c:v>-26.128169751657154</c:v>
                </c:pt>
                <c:pt idx="3389">
                  <c:v>-26.194974361631424</c:v>
                </c:pt>
                <c:pt idx="3390">
                  <c:v>-26.261847823060499</c:v>
                </c:pt>
                <c:pt idx="3391">
                  <c:v>-26.328790548533402</c:v>
                </c:pt>
                <c:pt idx="3392">
                  <c:v>-26.395802946940428</c:v>
                </c:pt>
                <c:pt idx="3393">
                  <c:v>-26.462885423474258</c:v>
                </c:pt>
                <c:pt idx="3394">
                  <c:v>-26.530038379630696</c:v>
                </c:pt>
                <c:pt idx="3395">
                  <c:v>-26.59726221321041</c:v>
                </c:pt>
                <c:pt idx="3396">
                  <c:v>-26.664557318319776</c:v>
                </c:pt>
                <c:pt idx="3397">
                  <c:v>-26.731924085372867</c:v>
                </c:pt>
                <c:pt idx="3398">
                  <c:v>-26.799362901093019</c:v>
                </c:pt>
                <c:pt idx="3399">
                  <c:v>-26.86687414851469</c:v>
                </c:pt>
                <c:pt idx="3400">
                  <c:v>-26.934458206985784</c:v>
                </c:pt>
                <c:pt idx="3401">
                  <c:v>-27.002115452169328</c:v>
                </c:pt>
                <c:pt idx="3402">
                  <c:v>-27.069846256046532</c:v>
                </c:pt>
                <c:pt idx="3403">
                  <c:v>-27.137650986918963</c:v>
                </c:pt>
                <c:pt idx="3404">
                  <c:v>-27.205530009411298</c:v>
                </c:pt>
                <c:pt idx="3405">
                  <c:v>-27.273483684474087</c:v>
                </c:pt>
                <c:pt idx="3406">
                  <c:v>-27.341512369386969</c:v>
                </c:pt>
                <c:pt idx="3407">
                  <c:v>-27.409616417761651</c:v>
                </c:pt>
                <c:pt idx="3408">
                  <c:v>-27.477796179545656</c:v>
                </c:pt>
                <c:pt idx="3409">
                  <c:v>-27.546052001025032</c:v>
                </c:pt>
                <c:pt idx="3410">
                  <c:v>-27.614384224828619</c:v>
                </c:pt>
                <c:pt idx="3411">
                  <c:v>-27.682793189931544</c:v>
                </c:pt>
                <c:pt idx="3412">
                  <c:v>-27.75127923165936</c:v>
                </c:pt>
                <c:pt idx="3413">
                  <c:v>-27.819842681691838</c:v>
                </c:pt>
                <c:pt idx="3414">
                  <c:v>-27.888483868067162</c:v>
                </c:pt>
                <c:pt idx="3415">
                  <c:v>-27.957203115186463</c:v>
                </c:pt>
                <c:pt idx="3416">
                  <c:v>-28.026000743818429</c:v>
                </c:pt>
                <c:pt idx="3417">
                  <c:v>-28.094877071103774</c:v>
                </c:pt>
                <c:pt idx="3418">
                  <c:v>-28.163832410559898</c:v>
                </c:pt>
                <c:pt idx="3419">
                  <c:v>-28.232867072085686</c:v>
                </c:pt>
                <c:pt idx="3420">
                  <c:v>-28.30198136196752</c:v>
                </c:pt>
                <c:pt idx="3421">
                  <c:v>-28.371175582882827</c:v>
                </c:pt>
                <c:pt idx="3422">
                  <c:v>-28.440450033907272</c:v>
                </c:pt>
                <c:pt idx="3423">
                  <c:v>-28.509805010518722</c:v>
                </c:pt>
                <c:pt idx="3424">
                  <c:v>-28.57924080460354</c:v>
                </c:pt>
                <c:pt idx="3425">
                  <c:v>-28.648757704462401</c:v>
                </c:pt>
                <c:pt idx="3426">
                  <c:v>-28.718355994815749</c:v>
                </c:pt>
                <c:pt idx="3427">
                  <c:v>-28.788035956810198</c:v>
                </c:pt>
                <c:pt idx="3428">
                  <c:v>-28.857797868024392</c:v>
                </c:pt>
                <c:pt idx="3429">
                  <c:v>-28.927642002475427</c:v>
                </c:pt>
                <c:pt idx="3430">
                  <c:v>-28.997568630625217</c:v>
                </c:pt>
                <c:pt idx="3431">
                  <c:v>-29.067578019386939</c:v>
                </c:pt>
                <c:pt idx="3432">
                  <c:v>-29.137670432131731</c:v>
                </c:pt>
                <c:pt idx="3433">
                  <c:v>-29.207846128695664</c:v>
                </c:pt>
                <c:pt idx="3434">
                  <c:v>-29.278105365386317</c:v>
                </c:pt>
                <c:pt idx="3435">
                  <c:v>-29.348448394989791</c:v>
                </c:pt>
                <c:pt idx="3436">
                  <c:v>-29.418875466778491</c:v>
                </c:pt>
                <c:pt idx="3437">
                  <c:v>-29.489386826517652</c:v>
                </c:pt>
                <c:pt idx="3438">
                  <c:v>-29.55998271647298</c:v>
                </c:pt>
                <c:pt idx="3439">
                  <c:v>-29.630663375418536</c:v>
                </c:pt>
                <c:pt idx="3440">
                  <c:v>-29.701429038643926</c:v>
                </c:pt>
                <c:pt idx="3441">
                  <c:v>-29.772279937962068</c:v>
                </c:pt>
                <c:pt idx="3442">
                  <c:v>-29.843216301717828</c:v>
                </c:pt>
                <c:pt idx="3443">
                  <c:v>-29.914238354794893</c:v>
                </c:pt>
                <c:pt idx="3444">
                  <c:v>-29.985346318624902</c:v>
                </c:pt>
                <c:pt idx="3445">
                  <c:v>-30.056540411195027</c:v>
                </c:pt>
                <c:pt idx="3446">
                  <c:v>-30.127820847056896</c:v>
                </c:pt>
                <c:pt idx="3447">
                  <c:v>-30.199187837334552</c:v>
                </c:pt>
                <c:pt idx="3448">
                  <c:v>-30.270641589733515</c:v>
                </c:pt>
                <c:pt idx="3449">
                  <c:v>-30.342182308549127</c:v>
                </c:pt>
                <c:pt idx="3450">
                  <c:v>-30.413810194675751</c:v>
                </c:pt>
                <c:pt idx="3451">
                  <c:v>-30.485525445615771</c:v>
                </c:pt>
                <c:pt idx="3452">
                  <c:v>-30.557328255488034</c:v>
                </c:pt>
                <c:pt idx="3453">
                  <c:v>-30.629218815037881</c:v>
                </c:pt>
                <c:pt idx="3454">
                  <c:v>-30.701197311645728</c:v>
                </c:pt>
                <c:pt idx="3455">
                  <c:v>-30.773263929337368</c:v>
                </c:pt>
                <c:pt idx="3456">
                  <c:v>-30.845418848792235</c:v>
                </c:pt>
                <c:pt idx="3457">
                  <c:v>-30.917662247354613</c:v>
                </c:pt>
                <c:pt idx="3458">
                  <c:v>-30.989994299041964</c:v>
                </c:pt>
                <c:pt idx="3459">
                  <c:v>-31.062415174555909</c:v>
                </c:pt>
                <c:pt idx="3460">
                  <c:v>-31.134925041291467</c:v>
                </c:pt>
                <c:pt idx="3461">
                  <c:v>-31.207524063347503</c:v>
                </c:pt>
                <c:pt idx="3462">
                  <c:v>-31.280212401537145</c:v>
                </c:pt>
                <c:pt idx="3463">
                  <c:v>-31.352990213397618</c:v>
                </c:pt>
                <c:pt idx="3464">
                  <c:v>-31.425857653201025</c:v>
                </c:pt>
                <c:pt idx="3465">
                  <c:v>-31.498814871965028</c:v>
                </c:pt>
                <c:pt idx="3466">
                  <c:v>-31.571862017462937</c:v>
                </c:pt>
                <c:pt idx="3467">
                  <c:v>-31.644999234235407</c:v>
                </c:pt>
                <c:pt idx="3468">
                  <c:v>-31.718226663600277</c:v>
                </c:pt>
                <c:pt idx="3469">
                  <c:v>-31.791544443664431</c:v>
                </c:pt>
                <c:pt idx="3470">
                  <c:v>-31.864952709334567</c:v>
                </c:pt>
                <c:pt idx="3471">
                  <c:v>-31.938451592328253</c:v>
                </c:pt>
                <c:pt idx="3472">
                  <c:v>-32.012041221185527</c:v>
                </c:pt>
                <c:pt idx="3473">
                  <c:v>-32.08572172128045</c:v>
                </c:pt>
                <c:pt idx="3474">
                  <c:v>-32.159493214832096</c:v>
                </c:pt>
                <c:pt idx="3475">
                  <c:v>-32.233355820916799</c:v>
                </c:pt>
                <c:pt idx="3476">
                  <c:v>-32.307309655479692</c:v>
                </c:pt>
                <c:pt idx="3477">
                  <c:v>-32.38135483134662</c:v>
                </c:pt>
                <c:pt idx="3478">
                  <c:v>-32.455491458235912</c:v>
                </c:pt>
                <c:pt idx="3479">
                  <c:v>-32.529719642770814</c:v>
                </c:pt>
                <c:pt idx="3480">
                  <c:v>-32.604039488491694</c:v>
                </c:pt>
                <c:pt idx="3481">
                  <c:v>-32.6784510958677</c:v>
                </c:pt>
                <c:pt idx="3482">
                  <c:v>-32.752954562310236</c:v>
                </c:pt>
                <c:pt idx="3483">
                  <c:v>-32.827549982184557</c:v>
                </c:pt>
                <c:pt idx="3484">
                  <c:v>-32.902237446823001</c:v>
                </c:pt>
                <c:pt idx="3485">
                  <c:v>-32.977017044537384</c:v>
                </c:pt>
                <c:pt idx="3486">
                  <c:v>-33.051888860631834</c:v>
                </c:pt>
                <c:pt idx="3487">
                  <c:v>-33.126852977416192</c:v>
                </c:pt>
                <c:pt idx="3488">
                  <c:v>-33.201909474218482</c:v>
                </c:pt>
                <c:pt idx="3489">
                  <c:v>-33.277058427398394</c:v>
                </c:pt>
                <c:pt idx="3490">
                  <c:v>-33.352299910360543</c:v>
                </c:pt>
                <c:pt idx="3491">
                  <c:v>-33.427633993567852</c:v>
                </c:pt>
                <c:pt idx="3492">
                  <c:v>-33.503060744554787</c:v>
                </c:pt>
                <c:pt idx="3493">
                  <c:v>-33.578580227941465</c:v>
                </c:pt>
                <c:pt idx="3494">
                  <c:v>-33.654192505446559</c:v>
                </c:pt>
                <c:pt idx="3495">
                  <c:v>-33.729897635901914</c:v>
                </c:pt>
                <c:pt idx="3496">
                  <c:v>-33.805695675266044</c:v>
                </c:pt>
                <c:pt idx="3497">
                  <c:v>-33.881586676638101</c:v>
                </c:pt>
                <c:pt idx="3498">
                  <c:v>-33.95757069027183</c:v>
                </c:pt>
                <c:pt idx="3499">
                  <c:v>-34.033647763590388</c:v>
                </c:pt>
                <c:pt idx="3500">
                  <c:v>-34.109817941199893</c:v>
                </c:pt>
                <c:pt idx="3501">
                  <c:v>-34.186081264904502</c:v>
                </c:pt>
                <c:pt idx="3502">
                  <c:v>-34.262437773720571</c:v>
                </c:pt>
                <c:pt idx="3503">
                  <c:v>-34.338887503890987</c:v>
                </c:pt>
                <c:pt idx="3504">
                  <c:v>-34.415430488900768</c:v>
                </c:pt>
                <c:pt idx="3505">
                  <c:v>-34.492066759490953</c:v>
                </c:pt>
                <c:pt idx="3506">
                  <c:v>-34.568796343673839</c:v>
                </c:pt>
                <c:pt idx="3507">
                  <c:v>-34.64561926674844</c:v>
                </c:pt>
                <c:pt idx="3508">
                  <c:v>-34.722535551314948</c:v>
                </c:pt>
                <c:pt idx="3509">
                  <c:v>-34.79954521729028</c:v>
                </c:pt>
                <c:pt idx="3510">
                  <c:v>-34.876648281923373</c:v>
                </c:pt>
                <c:pt idx="3511">
                  <c:v>-34.953844759810444</c:v>
                </c:pt>
                <c:pt idx="3512">
                  <c:v>-35.031134662910937</c:v>
                </c:pt>
                <c:pt idx="3513">
                  <c:v>-35.108518000562384</c:v>
                </c:pt>
                <c:pt idx="3514">
                  <c:v>-35.185994779497122</c:v>
                </c:pt>
                <c:pt idx="3515">
                  <c:v>-35.263565003856698</c:v>
                </c:pt>
                <c:pt idx="3516">
                  <c:v>-35.341228675209301</c:v>
                </c:pt>
                <c:pt idx="3517">
                  <c:v>-35.418985792564698</c:v>
                </c:pt>
                <c:pt idx="3518">
                  <c:v>-35.496836352390737</c:v>
                </c:pt>
                <c:pt idx="3519">
                  <c:v>-35.574780348629346</c:v>
                </c:pt>
                <c:pt idx="3520">
                  <c:v>-35.652817772712993</c:v>
                </c:pt>
                <c:pt idx="3521">
                  <c:v>-35.730948613580942</c:v>
                </c:pt>
                <c:pt idx="3522">
                  <c:v>-35.809172857695586</c:v>
                </c:pt>
                <c:pt idx="3523">
                  <c:v>-35.887490489059218</c:v>
                </c:pt>
                <c:pt idx="3524">
                  <c:v>-35.965901489230411</c:v>
                </c:pt>
                <c:pt idx="3525">
                  <c:v>-36.044405837341223</c:v>
                </c:pt>
                <c:pt idx="3526">
                  <c:v>-36.123003510113215</c:v>
                </c:pt>
                <c:pt idx="3527">
                  <c:v>-36.201694481875229</c:v>
                </c:pt>
                <c:pt idx="3528">
                  <c:v>-36.280478724579687</c:v>
                </c:pt>
                <c:pt idx="3529">
                  <c:v>-36.359356207819815</c:v>
                </c:pt>
                <c:pt idx="3530">
                  <c:v>-36.438326898847343</c:v>
                </c:pt>
                <c:pt idx="3531">
                  <c:v>-36.517390762588697</c:v>
                </c:pt>
                <c:pt idx="3532">
                  <c:v>-36.596547761663373</c:v>
                </c:pt>
                <c:pt idx="3533">
                  <c:v>-36.675797856400777</c:v>
                </c:pt>
                <c:pt idx="3534">
                  <c:v>-36.755141004857634</c:v>
                </c:pt>
                <c:pt idx="3535">
                  <c:v>-36.83457716283597</c:v>
                </c:pt>
                <c:pt idx="3536">
                  <c:v>-36.91410628390048</c:v>
                </c:pt>
                <c:pt idx="3537">
                  <c:v>-36.993728319395899</c:v>
                </c:pt>
                <c:pt idx="3538">
                  <c:v>-37.073443218465897</c:v>
                </c:pt>
                <c:pt idx="3539">
                  <c:v>-37.153250928069482</c:v>
                </c:pt>
                <c:pt idx="3540">
                  <c:v>-37.233151393000085</c:v>
                </c:pt>
                <c:pt idx="3541">
                  <c:v>-37.313144555903236</c:v>
                </c:pt>
                <c:pt idx="3542">
                  <c:v>-37.39323035729435</c:v>
                </c:pt>
                <c:pt idx="3543">
                  <c:v>-37.473408735577237</c:v>
                </c:pt>
                <c:pt idx="3544">
                  <c:v>-37.553679627062309</c:v>
                </c:pt>
                <c:pt idx="3545">
                  <c:v>-37.634042965984818</c:v>
                </c:pt>
                <c:pt idx="3546">
                  <c:v>-37.714498684522944</c:v>
                </c:pt>
                <c:pt idx="3547">
                  <c:v>-37.795046712816756</c:v>
                </c:pt>
                <c:pt idx="3548">
                  <c:v>-37.875686978986195</c:v>
                </c:pt>
                <c:pt idx="3549">
                  <c:v>-37.956419409150172</c:v>
                </c:pt>
                <c:pt idx="3550">
                  <c:v>-38.0372439274445</c:v>
                </c:pt>
                <c:pt idx="3551">
                  <c:v>-38.118160456041352</c:v>
                </c:pt>
                <c:pt idx="3552">
                  <c:v>-38.199168915166986</c:v>
                </c:pt>
                <c:pt idx="3553">
                  <c:v>-38.280269223121842</c:v>
                </c:pt>
                <c:pt idx="3554">
                  <c:v>-38.36146129629828</c:v>
                </c:pt>
                <c:pt idx="3555">
                  <c:v>-38.442745049199871</c:v>
                </c:pt>
                <c:pt idx="3556">
                  <c:v>-38.524120394460503</c:v>
                </c:pt>
                <c:pt idx="3557">
                  <c:v>-38.605587242863329</c:v>
                </c:pt>
                <c:pt idx="3558">
                  <c:v>-38.687145503359346</c:v>
                </c:pt>
                <c:pt idx="3559">
                  <c:v>-38.768795083087426</c:v>
                </c:pt>
                <c:pt idx="3560">
                  <c:v>-38.850535887392482</c:v>
                </c:pt>
                <c:pt idx="3561">
                  <c:v>-38.932367819845297</c:v>
                </c:pt>
                <c:pt idx="3562">
                  <c:v>-39.014290782261476</c:v>
                </c:pt>
                <c:pt idx="3563">
                  <c:v>-39.096304674720926</c:v>
                </c:pt>
                <c:pt idx="3564">
                  <c:v>-39.178409395586911</c:v>
                </c:pt>
                <c:pt idx="3565">
                  <c:v>-39.260604841525641</c:v>
                </c:pt>
                <c:pt idx="3566">
                  <c:v>-39.342890907525373</c:v>
                </c:pt>
                <c:pt idx="3567">
                  <c:v>-39.425267486915999</c:v>
                </c:pt>
                <c:pt idx="3568">
                  <c:v>-39.507734471389014</c:v>
                </c:pt>
                <c:pt idx="3569">
                  <c:v>-39.590291751015762</c:v>
                </c:pt>
                <c:pt idx="3570">
                  <c:v>-39.672939214267956</c:v>
                </c:pt>
                <c:pt idx="3571">
                  <c:v>-39.755676748037061</c:v>
                </c:pt>
                <c:pt idx="3572">
                  <c:v>-39.838504237653609</c:v>
                </c:pt>
                <c:pt idx="3573">
                  <c:v>-39.921421566906695</c:v>
                </c:pt>
                <c:pt idx="3574">
                  <c:v>-40.004428618064068</c:v>
                </c:pt>
                <c:pt idx="3575">
                  <c:v>-40.087525271891089</c:v>
                </c:pt>
                <c:pt idx="3576">
                  <c:v>-40.170711407671043</c:v>
                </c:pt>
                <c:pt idx="3577">
                  <c:v>-40.253986903224266</c:v>
                </c:pt>
                <c:pt idx="3578">
                  <c:v>-40.337351634927963</c:v>
                </c:pt>
                <c:pt idx="3579">
                  <c:v>-40.420805477736053</c:v>
                </c:pt>
                <c:pt idx="3580">
                  <c:v>-40.50434830519869</c:v>
                </c:pt>
                <c:pt idx="3581">
                  <c:v>-40.587979989481838</c:v>
                </c:pt>
                <c:pt idx="3582">
                  <c:v>-40.671700401387255</c:v>
                </c:pt>
                <c:pt idx="3583">
                  <c:v>-40.755509410371857</c:v>
                </c:pt>
                <c:pt idx="3584">
                  <c:v>-40.839406884567651</c:v>
                </c:pt>
                <c:pt idx="3585">
                  <c:v>-40.923392690801421</c:v>
                </c:pt>
                <c:pt idx="3586">
                  <c:v>-41.007466694614259</c:v>
                </c:pt>
                <c:pt idx="3587">
                  <c:v>-41.091628760281068</c:v>
                </c:pt>
                <c:pt idx="3588">
                  <c:v>-41.175878750831046</c:v>
                </c:pt>
                <c:pt idx="3589">
                  <c:v>-41.260216528066195</c:v>
                </c:pt>
                <c:pt idx="3590">
                  <c:v>-41.34464195258191</c:v>
                </c:pt>
                <c:pt idx="3591">
                  <c:v>-41.429154883786204</c:v>
                </c:pt>
                <c:pt idx="3592">
                  <c:v>-41.51375517991913</c:v>
                </c:pt>
                <c:pt idx="3593">
                  <c:v>-41.598442698072809</c:v>
                </c:pt>
                <c:pt idx="3594">
                  <c:v>-41.683217294210834</c:v>
                </c:pt>
                <c:pt idx="3595">
                  <c:v>-41.76807882318775</c:v>
                </c:pt>
                <c:pt idx="3596">
                  <c:v>-41.853027138768297</c:v>
                </c:pt>
                <c:pt idx="3597">
                  <c:v>-41.938062093647773</c:v>
                </c:pt>
                <c:pt idx="3598">
                  <c:v>-42.023183539470409</c:v>
                </c:pt>
                <c:pt idx="3599">
                  <c:v>-42.10839132684945</c:v>
                </c:pt>
                <c:pt idx="3600">
                  <c:v>-42.19368530538673</c:v>
                </c:pt>
                <c:pt idx="3601">
                  <c:v>-42.279065323691157</c:v>
                </c:pt>
                <c:pt idx="3602">
                  <c:v>-42.36453122939912</c:v>
                </c:pt>
                <c:pt idx="3603">
                  <c:v>-42.450082869192727</c:v>
                </c:pt>
                <c:pt idx="3604">
                  <c:v>-42.535720088819872</c:v>
                </c:pt>
                <c:pt idx="3605">
                  <c:v>-42.621442733112914</c:v>
                </c:pt>
                <c:pt idx="3606">
                  <c:v>-42.707250646007935</c:v>
                </c:pt>
                <c:pt idx="3607">
                  <c:v>-42.793143670563936</c:v>
                </c:pt>
                <c:pt idx="3608">
                  <c:v>-42.879121648981695</c:v>
                </c:pt>
                <c:pt idx="3609">
                  <c:v>-42.965184422622912</c:v>
                </c:pt>
                <c:pt idx="3610">
                  <c:v>-43.051331832028794</c:v>
                </c:pt>
                <c:pt idx="3611">
                  <c:v>-43.137563716939283</c:v>
                </c:pt>
                <c:pt idx="3612">
                  <c:v>-43.223879916311873</c:v>
                </c:pt>
                <c:pt idx="3613">
                  <c:v>-43.310280268339724</c:v>
                </c:pt>
                <c:pt idx="3614">
                  <c:v>-43.396764610471152</c:v>
                </c:pt>
                <c:pt idx="3615">
                  <c:v>-43.483332779427741</c:v>
                </c:pt>
                <c:pt idx="3616">
                  <c:v>-43.569984611222679</c:v>
                </c:pt>
                <c:pt idx="3617">
                  <c:v>-43.656719941179674</c:v>
                </c:pt>
                <c:pt idx="3618">
                  <c:v>-43.743538603951045</c:v>
                </c:pt>
                <c:pt idx="3619">
                  <c:v>-43.830440433536133</c:v>
                </c:pt>
                <c:pt idx="3620">
                  <c:v>-43.917425263299251</c:v>
                </c:pt>
                <c:pt idx="3621">
                  <c:v>-44.00449292598833</c:v>
                </c:pt>
                <c:pt idx="3622">
                  <c:v>-44.091643253752267</c:v>
                </c:pt>
                <c:pt idx="3623">
                  <c:v>-44.178876078159341</c:v>
                </c:pt>
                <c:pt idx="3624">
                  <c:v>-44.266191230215171</c:v>
                </c:pt>
                <c:pt idx="3625">
                  <c:v>-44.35358854037996</c:v>
                </c:pt>
                <c:pt idx="3626">
                  <c:v>-44.441067838586648</c:v>
                </c:pt>
                <c:pt idx="3627">
                  <c:v>-44.528628954258416</c:v>
                </c:pt>
                <c:pt idx="3628">
                  <c:v>-44.616271716326033</c:v>
                </c:pt>
                <c:pt idx="3629">
                  <c:v>-44.703995953245141</c:v>
                </c:pt>
                <c:pt idx="3630">
                  <c:v>-44.791801493013885</c:v>
                </c:pt>
                <c:pt idx="3631">
                  <c:v>-44.879688163189861</c:v>
                </c:pt>
                <c:pt idx="3632">
                  <c:v>-44.967655790906953</c:v>
                </c:pt>
                <c:pt idx="3633">
                  <c:v>-45.05570420289299</c:v>
                </c:pt>
                <c:pt idx="3634">
                  <c:v>-45.143833225485878</c:v>
                </c:pt>
                <c:pt idx="3635">
                  <c:v>-45.232042684650544</c:v>
                </c:pt>
                <c:pt idx="3636">
                  <c:v>-45.320332405995821</c:v>
                </c:pt>
                <c:pt idx="3637">
                  <c:v>-45.408702214790715</c:v>
                </c:pt>
                <c:pt idx="3638">
                  <c:v>-45.49715193598054</c:v>
                </c:pt>
                <c:pt idx="3639">
                  <c:v>-45.585681394203988</c:v>
                </c:pt>
                <c:pt idx="3640">
                  <c:v>-45.67429041380845</c:v>
                </c:pt>
                <c:pt idx="3641">
                  <c:v>-45.762978818866216</c:v>
                </c:pt>
                <c:pt idx="3642">
                  <c:v>-45.851746433190698</c:v>
                </c:pt>
                <c:pt idx="3643">
                  <c:v>-45.940593080351732</c:v>
                </c:pt>
                <c:pt idx="3644">
                  <c:v>-46.029518583691839</c:v>
                </c:pt>
                <c:pt idx="3645">
                  <c:v>-46.118522766341037</c:v>
                </c:pt>
                <c:pt idx="3646">
                  <c:v>-46.207605451232332</c:v>
                </c:pt>
                <c:pt idx="3647">
                  <c:v>-46.296766461117542</c:v>
                </c:pt>
                <c:pt idx="3648">
                  <c:v>-46.386005618581585</c:v>
                </c:pt>
                <c:pt idx="3649">
                  <c:v>-46.475322746057905</c:v>
                </c:pt>
                <c:pt idx="3650">
                  <c:v>-46.564717665843318</c:v>
                </c:pt>
                <c:pt idx="3651">
                  <c:v>-46.654190200112197</c:v>
                </c:pt>
                <c:pt idx="3652">
                  <c:v>-46.743740170931417</c:v>
                </c:pt>
                <c:pt idx="3653">
                  <c:v>-46.833367400274817</c:v>
                </c:pt>
                <c:pt idx="3654">
                  <c:v>-46.923071710037014</c:v>
                </c:pt>
                <c:pt idx="3655">
                  <c:v>-47.012852922047472</c:v>
                </c:pt>
                <c:pt idx="3656">
                  <c:v>-47.102710858085011</c:v>
                </c:pt>
                <c:pt idx="3657">
                  <c:v>-47.192645339890959</c:v>
                </c:pt>
                <c:pt idx="3658">
                  <c:v>-47.282656189183008</c:v>
                </c:pt>
                <c:pt idx="3659">
                  <c:v>-47.372743227668586</c:v>
                </c:pt>
                <c:pt idx="3660">
                  <c:v>-47.462906277058266</c:v>
                </c:pt>
                <c:pt idx="3661">
                  <c:v>-47.553145159078895</c:v>
                </c:pt>
                <c:pt idx="3662">
                  <c:v>-47.643459695486222</c:v>
                </c:pt>
                <c:pt idx="3663">
                  <c:v>-47.733849708078182</c:v>
                </c:pt>
                <c:pt idx="3664">
                  <c:v>-47.82431501870736</c:v>
                </c:pt>
                <c:pt idx="3665">
                  <c:v>-47.914855449293164</c:v>
                </c:pt>
                <c:pt idx="3666">
                  <c:v>-48.005470821834777</c:v>
                </c:pt>
                <c:pt idx="3667">
                  <c:v>-48.096160958422672</c:v>
                </c:pt>
                <c:pt idx="3668">
                  <c:v>-48.186925681250941</c:v>
                </c:pt>
                <c:pt idx="3669">
                  <c:v>-48.277764812628931</c:v>
                </c:pt>
                <c:pt idx="3670">
                  <c:v>-48.368678174992766</c:v>
                </c:pt>
                <c:pt idx="3671">
                  <c:v>-48.459665590917361</c:v>
                </c:pt>
                <c:pt idx="3672">
                  <c:v>-48.550726883126821</c:v>
                </c:pt>
                <c:pt idx="3673">
                  <c:v>-48.641861874506333</c:v>
                </c:pt>
                <c:pt idx="3674">
                  <c:v>-48.733070388112552</c:v>
                </c:pt>
                <c:pt idx="3675">
                  <c:v>-48.824352247184549</c:v>
                </c:pt>
                <c:pt idx="3676">
                  <c:v>-48.915707275154418</c:v>
                </c:pt>
                <c:pt idx="3677">
                  <c:v>-49.00713529565764</c:v>
                </c:pt>
                <c:pt idx="3678">
                  <c:v>-49.098636132543021</c:v>
                </c:pt>
                <c:pt idx="3679">
                  <c:v>-49.190209609883325</c:v>
                </c:pt>
                <c:pt idx="3680">
                  <c:v>-49.281855551984115</c:v>
                </c:pt>
                <c:pt idx="3681">
                  <c:v>-49.373573783394313</c:v>
                </c:pt>
                <c:pt idx="3682">
                  <c:v>-49.465364128915397</c:v>
                </c:pt>
                <c:pt idx="3683">
                  <c:v>-49.557226413610223</c:v>
                </c:pt>
                <c:pt idx="3684">
                  <c:v>-49.649160462812688</c:v>
                </c:pt>
                <c:pt idx="3685">
                  <c:v>-49.741166102136205</c:v>
                </c:pt>
                <c:pt idx="3686">
                  <c:v>-49.833243157482755</c:v>
                </c:pt>
                <c:pt idx="3687">
                  <c:v>-49.925391455050992</c:v>
                </c:pt>
                <c:pt idx="3688">
                  <c:v>-50.017610821344988</c:v>
                </c:pt>
                <c:pt idx="3689">
                  <c:v>-50.109901083181818</c:v>
                </c:pt>
                <c:pt idx="3690">
                  <c:v>-50.202262067700154</c:v>
                </c:pt>
                <c:pt idx="3691">
                  <c:v>-50.294693602367133</c:v>
                </c:pt>
                <c:pt idx="3692">
                  <c:v>-50.387195514986871</c:v>
                </c:pt>
                <c:pt idx="3693">
                  <c:v>-50.479767633706992</c:v>
                </c:pt>
                <c:pt idx="3694">
                  <c:v>-50.57240978702626</c:v>
                </c:pt>
                <c:pt idx="3695">
                  <c:v>-50.665121803801149</c:v>
                </c:pt>
                <c:pt idx="3696">
                  <c:v>-50.75790351325309</c:v>
                </c:pt>
                <c:pt idx="3697">
                  <c:v>-50.850754744974161</c:v>
                </c:pt>
                <c:pt idx="3698">
                  <c:v>-50.943675328934681</c:v>
                </c:pt>
                <c:pt idx="3699">
                  <c:v>-51.03666509548809</c:v>
                </c:pt>
                <c:pt idx="3700">
                  <c:v>-51.129723875377763</c:v>
                </c:pt>
                <c:pt idx="3701">
                  <c:v>-51.222851499742028</c:v>
                </c:pt>
                <c:pt idx="3702">
                  <c:v>-51.316047800120714</c:v>
                </c:pt>
                <c:pt idx="3703">
                  <c:v>-51.409312608459459</c:v>
                </c:pt>
                <c:pt idx="3704">
                  <c:v>-51.50264575711563</c:v>
                </c:pt>
                <c:pt idx="3705">
                  <c:v>-51.596047078862568</c:v>
                </c:pt>
                <c:pt idx="3706">
                  <c:v>-51.689516406894739</c:v>
                </c:pt>
                <c:pt idx="3707">
                  <c:v>-51.783053574832572</c:v>
                </c:pt>
                <c:pt idx="3708">
                  <c:v>-51.876658416725988</c:v>
                </c:pt>
                <c:pt idx="3709">
                  <c:v>-51.970330767058968</c:v>
                </c:pt>
                <c:pt idx="3710">
                  <c:v>-52.064070460753754</c:v>
                </c:pt>
                <c:pt idx="3711">
                  <c:v>-52.157877333174184</c:v>
                </c:pt>
                <c:pt idx="3712">
                  <c:v>-52.251751220129066</c:v>
                </c:pt>
                <c:pt idx="3713">
                  <c:v>-52.345691957875673</c:v>
                </c:pt>
                <c:pt idx="3714">
                  <c:v>-52.439699383123383</c:v>
                </c:pt>
                <c:pt idx="3715">
                  <c:v>-52.533773333035647</c:v>
                </c:pt>
                <c:pt idx="3716">
                  <c:v>-52.627913645233015</c:v>
                </c:pt>
                <c:pt idx="3717">
                  <c:v>-52.722120157796191</c:v>
                </c:pt>
                <c:pt idx="3718">
                  <c:v>-52.816392709267348</c:v>
                </c:pt>
                <c:pt idx="3719">
                  <c:v>-52.910731138652885</c:v>
                </c:pt>
                <c:pt idx="3720">
                  <c:v>-53.005135285425453</c:v>
                </c:pt>
                <c:pt idx="3721">
                  <c:v>-53.0996049895247</c:v>
                </c:pt>
                <c:pt idx="3722">
                  <c:v>-53.194140091359927</c:v>
                </c:pt>
                <c:pt idx="3723">
                  <c:v>-53.288740431810112</c:v>
                </c:pt>
                <c:pt idx="3724">
                  <c:v>-53.383405852226431</c:v>
                </c:pt>
                <c:pt idx="3725">
                  <c:v>-53.478136194431684</c:v>
                </c:pt>
                <c:pt idx="3726">
                  <c:v>-53.572931300721997</c:v>
                </c:pt>
                <c:pt idx="3727">
                  <c:v>-53.667791013866449</c:v>
                </c:pt>
                <c:pt idx="3728">
                  <c:v>-53.762715177108092</c:v>
                </c:pt>
                <c:pt idx="3729">
                  <c:v>-53.857703634163229</c:v>
                </c:pt>
                <c:pt idx="3730">
                  <c:v>-53.952756229222217</c:v>
                </c:pt>
                <c:pt idx="3731">
                  <c:v>-54.047872806948106</c:v>
                </c:pt>
                <c:pt idx="3732">
                  <c:v>-54.143053212476772</c:v>
                </c:pt>
                <c:pt idx="3733">
                  <c:v>-54.238297291415805</c:v>
                </c:pt>
                <c:pt idx="3734">
                  <c:v>-54.333604889843699</c:v>
                </c:pt>
                <c:pt idx="3735">
                  <c:v>-54.428975854308852</c:v>
                </c:pt>
                <c:pt idx="3736">
                  <c:v>-54.524410031827763</c:v>
                </c:pt>
                <c:pt idx="3737">
                  <c:v>-54.619907269883598</c:v>
                </c:pt>
                <c:pt idx="3738">
                  <c:v>-54.715467416425255</c:v>
                </c:pt>
                <c:pt idx="3739">
                  <c:v>-54.811090319864284</c:v>
                </c:pt>
                <c:pt idx="3740">
                  <c:v>-54.906775829073212</c:v>
                </c:pt>
                <c:pt idx="3741">
                  <c:v>-55.002523793382821</c:v>
                </c:pt>
                <c:pt idx="3742">
                  <c:v>-55.098334062580989</c:v>
                </c:pt>
                <c:pt idx="3743">
                  <c:v>-55.194206486908101</c:v>
                </c:pt>
                <c:pt idx="3744">
                  <c:v>-55.290140917055254</c:v>
                </c:pt>
                <c:pt idx="3745">
                  <c:v>-55.386137204161159</c:v>
                </c:pt>
                <c:pt idx="3746">
                  <c:v>-55.482195199807826</c:v>
                </c:pt>
                <c:pt idx="3747">
                  <c:v>-55.578314756018791</c:v>
                </c:pt>
                <c:pt idx="3748">
                  <c:v>-55.674495725253514</c:v>
                </c:pt>
                <c:pt idx="3749">
                  <c:v>-55.770737960405022</c:v>
                </c:pt>
                <c:pt idx="3750">
                  <c:v>-55.867041314795131</c:v>
                </c:pt>
                <c:pt idx="3751">
                  <c:v>-55.963405642169931</c:v>
                </c:pt>
                <c:pt idx="3752">
                  <c:v>-56.059830796696268</c:v>
                </c:pt>
                <c:pt idx="3753">
                  <c:v>-56.15631663295629</c:v>
                </c:pt>
                <c:pt idx="3754">
                  <c:v>-56.252863005943084</c:v>
                </c:pt>
                <c:pt idx="3755">
                  <c:v>-56.349469771055432</c:v>
                </c:pt>
                <c:pt idx="3756">
                  <c:v>-56.446136784092914</c:v>
                </c:pt>
                <c:pt idx="3757">
                  <c:v>-56.542863901250143</c:v>
                </c:pt>
                <c:pt idx="3758">
                  <c:v>-56.639650979111941</c:v>
                </c:pt>
                <c:pt idx="3759">
                  <c:v>-56.736497874647029</c:v>
                </c:pt>
                <c:pt idx="3760">
                  <c:v>-56.833404445202127</c:v>
                </c:pt>
                <c:pt idx="3761">
                  <c:v>-56.930370548496036</c:v>
                </c:pt>
                <c:pt idx="3762">
                  <c:v>-57.027396042614043</c:v>
                </c:pt>
                <c:pt idx="3763">
                  <c:v>-57.124480786000547</c:v>
                </c:pt>
                <c:pt idx="3764">
                  <c:v>-57.221624637452813</c:v>
                </c:pt>
                <c:pt idx="3765">
                  <c:v>-57.318827456114427</c:v>
                </c:pt>
                <c:pt idx="3766">
                  <c:v>-57.416089101468522</c:v>
                </c:pt>
                <c:pt idx="3767">
                  <c:v>-57.513409433330182</c:v>
                </c:pt>
                <c:pt idx="3768">
                  <c:v>-57.610788311839542</c:v>
                </c:pt>
                <c:pt idx="3769">
                  <c:v>-57.708225597454337</c:v>
                </c:pt>
                <c:pt idx="3770">
                  <c:v>-57.805721150942503</c:v>
                </c:pt>
                <c:pt idx="3771">
                  <c:v>-57.903274833373899</c:v>
                </c:pt>
                <c:pt idx="3772">
                  <c:v>-58.000886506113346</c:v>
                </c:pt>
                <c:pt idx="3773">
                  <c:v>-58.098556030811551</c:v>
                </c:pt>
                <c:pt idx="3774">
                  <c:v>-58.196283269397753</c:v>
                </c:pt>
                <c:pt idx="3775">
                  <c:v>-58.294068084071142</c:v>
                </c:pt>
                <c:pt idx="3776">
                  <c:v>-58.391910337292011</c:v>
                </c:pt>
                <c:pt idx="3777">
                  <c:v>-58.489809891773213</c:v>
                </c:pt>
                <c:pt idx="3778">
                  <c:v>-58.587766610472215</c:v>
                </c:pt>
                <c:pt idx="3779">
                  <c:v>-58.685780356580764</c:v>
                </c:pt>
                <c:pt idx="3780">
                  <c:v>-58.783850993517099</c:v>
                </c:pt>
                <c:pt idx="3781">
                  <c:v>-58.881978384915712</c:v>
                </c:pt>
                <c:pt idx="3782">
                  <c:v>-58.980162394618688</c:v>
                </c:pt>
                <c:pt idx="3783">
                  <c:v>-59.07840288666592</c:v>
                </c:pt>
                <c:pt idx="3784">
                  <c:v>-59.176699725285289</c:v>
                </c:pt>
                <c:pt idx="3785">
                  <c:v>-59.275052774883392</c:v>
                </c:pt>
                <c:pt idx="3786">
                  <c:v>-59.373461900035053</c:v>
                </c:pt>
                <c:pt idx="3787">
                  <c:v>-59.47192696547426</c:v>
                </c:pt>
                <c:pt idx="3788">
                  <c:v>-59.57044783608243</c:v>
                </c:pt>
                <c:pt idx="3789">
                  <c:v>-59.669024376879676</c:v>
                </c:pt>
                <c:pt idx="3790">
                  <c:v>-59.767656453013487</c:v>
                </c:pt>
                <c:pt idx="3791">
                  <c:v>-59.866343929748894</c:v>
                </c:pt>
                <c:pt idx="3792">
                  <c:v>-59.965086672456785</c:v>
                </c:pt>
                <c:pt idx="3793">
                  <c:v>-60.063884546604378</c:v>
                </c:pt>
                <c:pt idx="3794">
                  <c:v>-60.162737417743479</c:v>
                </c:pt>
                <c:pt idx="3795">
                  <c:v>-60.261645151499714</c:v>
                </c:pt>
                <c:pt idx="3796">
                  <c:v>-60.360607613561911</c:v>
                </c:pt>
                <c:pt idx="3797">
                  <c:v>-60.459624669669921</c:v>
                </c:pt>
                <c:pt idx="3798">
                  <c:v>-60.558696185604369</c:v>
                </c:pt>
                <c:pt idx="3799">
                  <c:v>-60.657822027174504</c:v>
                </c:pt>
                <c:pt idx="3800">
                  <c:v>-60.757002060207157</c:v>
                </c:pt>
                <c:pt idx="3801">
                  <c:v>-60.856236150534897</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416832"/>
        <c:axId val="175418752"/>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90.003502816163916</c:v>
                </c:pt>
                <c:pt idx="1">
                  <c:v>90.003516126864199</c:v>
                </c:pt>
                <c:pt idx="2">
                  <c:v>90.003529488145119</c:v>
                </c:pt>
                <c:pt idx="3">
                  <c:v>90.003542900198909</c:v>
                </c:pt>
                <c:pt idx="4">
                  <c:v>90.003556363218493</c:v>
                </c:pt>
                <c:pt idx="5">
                  <c:v>90.003569877397524</c:v>
                </c:pt>
                <c:pt idx="6">
                  <c:v>90.00358344293042</c:v>
                </c:pt>
                <c:pt idx="7">
                  <c:v>90.003597060012353</c:v>
                </c:pt>
                <c:pt idx="8">
                  <c:v>90.003610728839163</c:v>
                </c:pt>
                <c:pt idx="9">
                  <c:v>90.003624449607486</c:v>
                </c:pt>
                <c:pt idx="10">
                  <c:v>90.003638222514738</c:v>
                </c:pt>
                <c:pt idx="11">
                  <c:v>90.003652047759005</c:v>
                </c:pt>
                <c:pt idx="12">
                  <c:v>90.003665925539224</c:v>
                </c:pt>
                <c:pt idx="13">
                  <c:v>90.003679856054944</c:v>
                </c:pt>
                <c:pt idx="14">
                  <c:v>90.003693839506639</c:v>
                </c:pt>
                <c:pt idx="15">
                  <c:v>90.003707876095419</c:v>
                </c:pt>
                <c:pt idx="16">
                  <c:v>90.003721966023235</c:v>
                </c:pt>
                <c:pt idx="17">
                  <c:v>90.003736109492749</c:v>
                </c:pt>
                <c:pt idx="18">
                  <c:v>90.003750306707445</c:v>
                </c:pt>
                <c:pt idx="19">
                  <c:v>90.003764557871534</c:v>
                </c:pt>
                <c:pt idx="20">
                  <c:v>90.003778863190021</c:v>
                </c:pt>
                <c:pt idx="21">
                  <c:v>90.003793222868708</c:v>
                </c:pt>
                <c:pt idx="22">
                  <c:v>90.003807637114178</c:v>
                </c:pt>
                <c:pt idx="23">
                  <c:v>90.003822106133725</c:v>
                </c:pt>
                <c:pt idx="24">
                  <c:v>90.003836630135581</c:v>
                </c:pt>
                <c:pt idx="25">
                  <c:v>90.003851209328587</c:v>
                </c:pt>
                <c:pt idx="26">
                  <c:v>90.003865843922526</c:v>
                </c:pt>
                <c:pt idx="27">
                  <c:v>90.003880534127887</c:v>
                </c:pt>
                <c:pt idx="28">
                  <c:v>90.003895280156016</c:v>
                </c:pt>
                <c:pt idx="29">
                  <c:v>90.003910082219036</c:v>
                </c:pt>
                <c:pt idx="30">
                  <c:v>90.003924940529885</c:v>
                </c:pt>
                <c:pt idx="31">
                  <c:v>90.003939855302292</c:v>
                </c:pt>
                <c:pt idx="32">
                  <c:v>90.003954826750828</c:v>
                </c:pt>
                <c:pt idx="33">
                  <c:v>90.00396985509083</c:v>
                </c:pt>
                <c:pt idx="34">
                  <c:v>90.003984940538516</c:v>
                </c:pt>
                <c:pt idx="35">
                  <c:v>90.004000083310885</c:v>
                </c:pt>
                <c:pt idx="36">
                  <c:v>90.004015283625776</c:v>
                </c:pt>
                <c:pt idx="37">
                  <c:v>90.004030541701837</c:v>
                </c:pt>
                <c:pt idx="38">
                  <c:v>90.00404585775857</c:v>
                </c:pt>
                <c:pt idx="39">
                  <c:v>90.004061232016298</c:v>
                </c:pt>
                <c:pt idx="40">
                  <c:v>90.004076664696171</c:v>
                </c:pt>
                <c:pt idx="41">
                  <c:v>90.004092156020221</c:v>
                </c:pt>
                <c:pt idx="42">
                  <c:v>90.004107706211286</c:v>
                </c:pt>
                <c:pt idx="43">
                  <c:v>90.004123315493047</c:v>
                </c:pt>
                <c:pt idx="44">
                  <c:v>90.004138984090048</c:v>
                </c:pt>
                <c:pt idx="45">
                  <c:v>90.004154712227717</c:v>
                </c:pt>
                <c:pt idx="46">
                  <c:v>90.004170500132275</c:v>
                </c:pt>
                <c:pt idx="47">
                  <c:v>90.004186348030856</c:v>
                </c:pt>
                <c:pt idx="48">
                  <c:v>90.00420225615143</c:v>
                </c:pt>
                <c:pt idx="49">
                  <c:v>90.004218224722834</c:v>
                </c:pt>
                <c:pt idx="50">
                  <c:v>90.004234253974801</c:v>
                </c:pt>
                <c:pt idx="51">
                  <c:v>90.004250344137887</c:v>
                </c:pt>
                <c:pt idx="52">
                  <c:v>90.004266495443559</c:v>
                </c:pt>
                <c:pt idx="53">
                  <c:v>90.004282708124194</c:v>
                </c:pt>
                <c:pt idx="54">
                  <c:v>90.00429898241299</c:v>
                </c:pt>
                <c:pt idx="55">
                  <c:v>90.004315318544045</c:v>
                </c:pt>
                <c:pt idx="56">
                  <c:v>90.004331716752375</c:v>
                </c:pt>
                <c:pt idx="57">
                  <c:v>90.004348177273869</c:v>
                </c:pt>
                <c:pt idx="58">
                  <c:v>90.004364700345334</c:v>
                </c:pt>
                <c:pt idx="59">
                  <c:v>90.004381286204449</c:v>
                </c:pt>
                <c:pt idx="60">
                  <c:v>90.004397935089784</c:v>
                </c:pt>
                <c:pt idx="61">
                  <c:v>90.004414647240878</c:v>
                </c:pt>
                <c:pt idx="62">
                  <c:v>90.004431422898094</c:v>
                </c:pt>
                <c:pt idx="63">
                  <c:v>90.004448262302816</c:v>
                </c:pt>
                <c:pt idx="64">
                  <c:v>90.004465165697226</c:v>
                </c:pt>
                <c:pt idx="65">
                  <c:v>90.004482133324515</c:v>
                </c:pt>
                <c:pt idx="66">
                  <c:v>90.004499165428754</c:v>
                </c:pt>
                <c:pt idx="67">
                  <c:v>90.004516262254967</c:v>
                </c:pt>
                <c:pt idx="68">
                  <c:v>90.004533424049086</c:v>
                </c:pt>
                <c:pt idx="69">
                  <c:v>90.004550651058011</c:v>
                </c:pt>
                <c:pt idx="70">
                  <c:v>90.004567943529537</c:v>
                </c:pt>
                <c:pt idx="71">
                  <c:v>90.004585301712396</c:v>
                </c:pt>
                <c:pt idx="72">
                  <c:v>90.004602725856358</c:v>
                </c:pt>
                <c:pt idx="73">
                  <c:v>90.004620216212018</c:v>
                </c:pt>
                <c:pt idx="74">
                  <c:v>90.004637773031021</c:v>
                </c:pt>
                <c:pt idx="75">
                  <c:v>90.004655396565894</c:v>
                </c:pt>
                <c:pt idx="76">
                  <c:v>90.004673087070159</c:v>
                </c:pt>
                <c:pt idx="77">
                  <c:v>90.004690844798318</c:v>
                </c:pt>
                <c:pt idx="78">
                  <c:v>90.004708670005812</c:v>
                </c:pt>
                <c:pt idx="79">
                  <c:v>90.00472656294906</c:v>
                </c:pt>
                <c:pt idx="80">
                  <c:v>90.004744523885464</c:v>
                </c:pt>
                <c:pt idx="81">
                  <c:v>90.004762553073405</c:v>
                </c:pt>
                <c:pt idx="82">
                  <c:v>90.004780650772204</c:v>
                </c:pt>
                <c:pt idx="83">
                  <c:v>90.004798817242246</c:v>
                </c:pt>
                <c:pt idx="84">
                  <c:v>90.004817052744841</c:v>
                </c:pt>
                <c:pt idx="85">
                  <c:v>90.004835357542291</c:v>
                </c:pt>
                <c:pt idx="86">
                  <c:v>90.004853731897953</c:v>
                </c:pt>
                <c:pt idx="87">
                  <c:v>90.004872176076134</c:v>
                </c:pt>
                <c:pt idx="88">
                  <c:v>90.004890690342151</c:v>
                </c:pt>
                <c:pt idx="89">
                  <c:v>90.004909274962358</c:v>
                </c:pt>
                <c:pt idx="90">
                  <c:v>90.004927930204076</c:v>
                </c:pt>
                <c:pt idx="91">
                  <c:v>90.004946656335662</c:v>
                </c:pt>
                <c:pt idx="92">
                  <c:v>90.004965453626539</c:v>
                </c:pt>
                <c:pt idx="93">
                  <c:v>90.00498432234707</c:v>
                </c:pt>
                <c:pt idx="94">
                  <c:v>90.00500326276871</c:v>
                </c:pt>
                <c:pt idx="95">
                  <c:v>90.005022275163896</c:v>
                </c:pt>
                <c:pt idx="96">
                  <c:v>90.005041359806157</c:v>
                </c:pt>
                <c:pt idx="97">
                  <c:v>90.005060516970033</c:v>
                </c:pt>
                <c:pt idx="98">
                  <c:v>90.005079746931074</c:v>
                </c:pt>
                <c:pt idx="99">
                  <c:v>90.005099049965921</c:v>
                </c:pt>
                <c:pt idx="100">
                  <c:v>90.005118426352283</c:v>
                </c:pt>
                <c:pt idx="101">
                  <c:v>90.005137876368849</c:v>
                </c:pt>
                <c:pt idx="102">
                  <c:v>90.00515740029546</c:v>
                </c:pt>
                <c:pt idx="103">
                  <c:v>90.005176998412935</c:v>
                </c:pt>
                <c:pt idx="104">
                  <c:v>90.005196671003233</c:v>
                </c:pt>
                <c:pt idx="105">
                  <c:v>90.00521641834932</c:v>
                </c:pt>
                <c:pt idx="106">
                  <c:v>90.005236240735286</c:v>
                </c:pt>
                <c:pt idx="107">
                  <c:v>90.005256138446271</c:v>
                </c:pt>
                <c:pt idx="108">
                  <c:v>90.005276111768495</c:v>
                </c:pt>
                <c:pt idx="109">
                  <c:v>90.005296160989346</c:v>
                </c:pt>
                <c:pt idx="110">
                  <c:v>90.005316286397147</c:v>
                </c:pt>
                <c:pt idx="111">
                  <c:v>90.005336488281458</c:v>
                </c:pt>
                <c:pt idx="112">
                  <c:v>90.00535676693292</c:v>
                </c:pt>
                <c:pt idx="113">
                  <c:v>90.005377122643182</c:v>
                </c:pt>
                <c:pt idx="114">
                  <c:v>90.005397555705088</c:v>
                </c:pt>
                <c:pt idx="115">
                  <c:v>90.005418066412602</c:v>
                </c:pt>
                <c:pt idx="116">
                  <c:v>90.005438655060757</c:v>
                </c:pt>
                <c:pt idx="117">
                  <c:v>90.005459321945722</c:v>
                </c:pt>
                <c:pt idx="118">
                  <c:v>90.005480067364786</c:v>
                </c:pt>
                <c:pt idx="119">
                  <c:v>90.005500891616407</c:v>
                </c:pt>
                <c:pt idx="120">
                  <c:v>90.005521795000135</c:v>
                </c:pt>
                <c:pt idx="121">
                  <c:v>90.005542777816672</c:v>
                </c:pt>
                <c:pt idx="122">
                  <c:v>90.005563840367856</c:v>
                </c:pt>
                <c:pt idx="123">
                  <c:v>90.005584982956677</c:v>
                </c:pt>
                <c:pt idx="124">
                  <c:v>90.00560620588729</c:v>
                </c:pt>
                <c:pt idx="125">
                  <c:v>90.005627509464986</c:v>
                </c:pt>
                <c:pt idx="126">
                  <c:v>90.005648893996224</c:v>
                </c:pt>
                <c:pt idx="127">
                  <c:v>90.00567035978861</c:v>
                </c:pt>
                <c:pt idx="128">
                  <c:v>90.005691907150975</c:v>
                </c:pt>
                <c:pt idx="129">
                  <c:v>90.005713536393259</c:v>
                </c:pt>
                <c:pt idx="130">
                  <c:v>90.005735247826607</c:v>
                </c:pt>
                <c:pt idx="131">
                  <c:v>90.005757041763346</c:v>
                </c:pt>
                <c:pt idx="132">
                  <c:v>90.005778918516995</c:v>
                </c:pt>
                <c:pt idx="133">
                  <c:v>90.005800878402241</c:v>
                </c:pt>
                <c:pt idx="134">
                  <c:v>90.005822921734975</c:v>
                </c:pt>
                <c:pt idx="135">
                  <c:v>90.005845048832342</c:v>
                </c:pt>
                <c:pt idx="136">
                  <c:v>90.005867260012579</c:v>
                </c:pt>
                <c:pt idx="137">
                  <c:v>90.005889555595289</c:v>
                </c:pt>
                <c:pt idx="138">
                  <c:v>90.005911935901139</c:v>
                </c:pt>
                <c:pt idx="139">
                  <c:v>90.005934401252063</c:v>
                </c:pt>
                <c:pt idx="140">
                  <c:v>90.005956951971271</c:v>
                </c:pt>
                <c:pt idx="141">
                  <c:v>90.005979588383155</c:v>
                </c:pt>
                <c:pt idx="142">
                  <c:v>90.006002310813344</c:v>
                </c:pt>
                <c:pt idx="143">
                  <c:v>90.006025119588699</c:v>
                </c:pt>
                <c:pt idx="144">
                  <c:v>90.006048015037337</c:v>
                </c:pt>
                <c:pt idx="145">
                  <c:v>90.006070997488592</c:v>
                </c:pt>
                <c:pt idx="146">
                  <c:v>90.006094067273125</c:v>
                </c:pt>
                <c:pt idx="147">
                  <c:v>90.006117224722757</c:v>
                </c:pt>
                <c:pt idx="148">
                  <c:v>90.006140470170635</c:v>
                </c:pt>
                <c:pt idx="149">
                  <c:v>90.006163803951139</c:v>
                </c:pt>
                <c:pt idx="150">
                  <c:v>90.006187226399945</c:v>
                </c:pt>
                <c:pt idx="151">
                  <c:v>90.006210737853976</c:v>
                </c:pt>
                <c:pt idx="152">
                  <c:v>90.006234338651453</c:v>
                </c:pt>
                <c:pt idx="153">
                  <c:v>90.006258029131899</c:v>
                </c:pt>
                <c:pt idx="154">
                  <c:v>90.006281809636093</c:v>
                </c:pt>
                <c:pt idx="155">
                  <c:v>90.006305680506145</c:v>
                </c:pt>
                <c:pt idx="156">
                  <c:v>90.006329642085404</c:v>
                </c:pt>
                <c:pt idx="157">
                  <c:v>90.006353694718598</c:v>
                </c:pt>
                <c:pt idx="158">
                  <c:v>90.006377838751717</c:v>
                </c:pt>
                <c:pt idx="159">
                  <c:v>90.006402074532105</c:v>
                </c:pt>
                <c:pt idx="160">
                  <c:v>90.006426402408366</c:v>
                </c:pt>
                <c:pt idx="161">
                  <c:v>90.006450822730471</c:v>
                </c:pt>
                <c:pt idx="162">
                  <c:v>90.006475335849728</c:v>
                </c:pt>
                <c:pt idx="163">
                  <c:v>90.006499942118737</c:v>
                </c:pt>
                <c:pt idx="164">
                  <c:v>90.006524641891502</c:v>
                </c:pt>
                <c:pt idx="165">
                  <c:v>90.006549435523311</c:v>
                </c:pt>
                <c:pt idx="166">
                  <c:v>90.006574323370856</c:v>
                </c:pt>
                <c:pt idx="167">
                  <c:v>90.006599305792136</c:v>
                </c:pt>
                <c:pt idx="168">
                  <c:v>90.006624383146516</c:v>
                </c:pt>
                <c:pt idx="169">
                  <c:v>90.006649555794752</c:v>
                </c:pt>
                <c:pt idx="170">
                  <c:v>90.00667482409898</c:v>
                </c:pt>
                <c:pt idx="171">
                  <c:v>90.006700188422656</c:v>
                </c:pt>
                <c:pt idx="172">
                  <c:v>90.006725649130672</c:v>
                </c:pt>
                <c:pt idx="173">
                  <c:v>90.0067512065893</c:v>
                </c:pt>
                <c:pt idx="174">
                  <c:v>90.006776861166188</c:v>
                </c:pt>
                <c:pt idx="175">
                  <c:v>90.006802613230349</c:v>
                </c:pt>
                <c:pt idx="176">
                  <c:v>90.006828463152274</c:v>
                </c:pt>
                <c:pt idx="177">
                  <c:v>90.006854411303806</c:v>
                </c:pt>
                <c:pt idx="178">
                  <c:v>90.00688045805822</c:v>
                </c:pt>
                <c:pt idx="179">
                  <c:v>90.006906603790199</c:v>
                </c:pt>
                <c:pt idx="180">
                  <c:v>90.006932848875863</c:v>
                </c:pt>
                <c:pt idx="181">
                  <c:v>90.006959193692737</c:v>
                </c:pt>
                <c:pt idx="182">
                  <c:v>90.00698563861981</c:v>
                </c:pt>
                <c:pt idx="183">
                  <c:v>90.007012184037535</c:v>
                </c:pt>
                <c:pt idx="184">
                  <c:v>90.00703883032773</c:v>
                </c:pt>
                <c:pt idx="185">
                  <c:v>90.007065577873718</c:v>
                </c:pt>
                <c:pt idx="186">
                  <c:v>90.007092427060286</c:v>
                </c:pt>
                <c:pt idx="187">
                  <c:v>90.007119378273643</c:v>
                </c:pt>
                <c:pt idx="188">
                  <c:v>90.007146431901504</c:v>
                </c:pt>
                <c:pt idx="189">
                  <c:v>90.007173588333046</c:v>
                </c:pt>
                <c:pt idx="190">
                  <c:v>90.007200847958913</c:v>
                </c:pt>
                <c:pt idx="191">
                  <c:v>90.007228211171267</c:v>
                </c:pt>
                <c:pt idx="192">
                  <c:v>90.007255678363691</c:v>
                </c:pt>
                <c:pt idx="193">
                  <c:v>90.007283249931319</c:v>
                </c:pt>
                <c:pt idx="194">
                  <c:v>90.007310926270819</c:v>
                </c:pt>
                <c:pt idx="195">
                  <c:v>90.007338707780278</c:v>
                </c:pt>
                <c:pt idx="196">
                  <c:v>90.007366594859349</c:v>
                </c:pt>
                <c:pt idx="197">
                  <c:v>90.007394587909218</c:v>
                </c:pt>
                <c:pt idx="198">
                  <c:v>90.007422687332536</c:v>
                </c:pt>
                <c:pt idx="199">
                  <c:v>90.007450893533544</c:v>
                </c:pt>
                <c:pt idx="200">
                  <c:v>90.007479206918006</c:v>
                </c:pt>
                <c:pt idx="201">
                  <c:v>90.00750762789319</c:v>
                </c:pt>
                <c:pt idx="202">
                  <c:v>90.007536156867943</c:v>
                </c:pt>
                <c:pt idx="203">
                  <c:v>90.007564794252701</c:v>
                </c:pt>
                <c:pt idx="204">
                  <c:v>90.007593540459368</c:v>
                </c:pt>
                <c:pt idx="205">
                  <c:v>90.007622395901492</c:v>
                </c:pt>
                <c:pt idx="206">
                  <c:v>90.007651360994174</c:v>
                </c:pt>
                <c:pt idx="207">
                  <c:v>90.007680436154047</c:v>
                </c:pt>
                <c:pt idx="208">
                  <c:v>90.007709621799421</c:v>
                </c:pt>
                <c:pt idx="209">
                  <c:v>90.0077389183501</c:v>
                </c:pt>
                <c:pt idx="210">
                  <c:v>90.007768326227534</c:v>
                </c:pt>
                <c:pt idx="211">
                  <c:v>90.007797845854753</c:v>
                </c:pt>
                <c:pt idx="212">
                  <c:v>90.00782747765642</c:v>
                </c:pt>
                <c:pt idx="213">
                  <c:v>90.007857222058803</c:v>
                </c:pt>
                <c:pt idx="214">
                  <c:v>90.007887079489748</c:v>
                </c:pt>
                <c:pt idx="215">
                  <c:v>90.007917050378779</c:v>
                </c:pt>
                <c:pt idx="216">
                  <c:v>90.007947135157053</c:v>
                </c:pt>
                <c:pt idx="217">
                  <c:v>90.007977334257347</c:v>
                </c:pt>
                <c:pt idx="218">
                  <c:v>90.008007648114031</c:v>
                </c:pt>
                <c:pt idx="219">
                  <c:v>90.008038077163249</c:v>
                </c:pt>
                <c:pt idx="220">
                  <c:v>90.008068621842696</c:v>
                </c:pt>
                <c:pt idx="221">
                  <c:v>90.008099282591758</c:v>
                </c:pt>
                <c:pt idx="222">
                  <c:v>90.00813005985151</c:v>
                </c:pt>
                <c:pt idx="223">
                  <c:v>90.008160954064678</c:v>
                </c:pt>
                <c:pt idx="224">
                  <c:v>90.008191965675707</c:v>
                </c:pt>
                <c:pt idx="225">
                  <c:v>90.008223095130688</c:v>
                </c:pt>
                <c:pt idx="226">
                  <c:v>90.008254342877422</c:v>
                </c:pt>
                <c:pt idx="227">
                  <c:v>90.008285709365424</c:v>
                </c:pt>
                <c:pt idx="228">
                  <c:v>90.008317195045947</c:v>
                </c:pt>
                <c:pt idx="229">
                  <c:v>90.008348800371849</c:v>
                </c:pt>
                <c:pt idx="230">
                  <c:v>90.008380525797804</c:v>
                </c:pt>
                <c:pt idx="231">
                  <c:v>90.008412371780224</c:v>
                </c:pt>
                <c:pt idx="232">
                  <c:v>90.008444338777196</c:v>
                </c:pt>
                <c:pt idx="233">
                  <c:v>90.008476427248567</c:v>
                </c:pt>
                <c:pt idx="234">
                  <c:v>90.00850863765595</c:v>
                </c:pt>
                <c:pt idx="235">
                  <c:v>90.008540970462704</c:v>
                </c:pt>
                <c:pt idx="236">
                  <c:v>90.008573426133921</c:v>
                </c:pt>
                <c:pt idx="237">
                  <c:v>90.008606005136514</c:v>
                </c:pt>
                <c:pt idx="238">
                  <c:v>90.008638707939113</c:v>
                </c:pt>
                <c:pt idx="239">
                  <c:v>90.008671535012184</c:v>
                </c:pt>
                <c:pt idx="240">
                  <c:v>90.008704486827924</c:v>
                </c:pt>
                <c:pt idx="241">
                  <c:v>90.008737563860365</c:v>
                </c:pt>
                <c:pt idx="242">
                  <c:v>90.008770766585343</c:v>
                </c:pt>
                <c:pt idx="243">
                  <c:v>90.008804095480457</c:v>
                </c:pt>
                <c:pt idx="244">
                  <c:v>90.008837551025181</c:v>
                </c:pt>
                <c:pt idx="245">
                  <c:v>90.008871133700751</c:v>
                </c:pt>
                <c:pt idx="246">
                  <c:v>90.008904843990294</c:v>
                </c:pt>
                <c:pt idx="247">
                  <c:v>90.008938682378712</c:v>
                </c:pt>
                <c:pt idx="248">
                  <c:v>90.008972649352799</c:v>
                </c:pt>
                <c:pt idx="249">
                  <c:v>90.00900674540118</c:v>
                </c:pt>
                <c:pt idx="250">
                  <c:v>90.009040971014315</c:v>
                </c:pt>
                <c:pt idx="251">
                  <c:v>90.009075326684567</c:v>
                </c:pt>
                <c:pt idx="252">
                  <c:v>90.009109812906118</c:v>
                </c:pt>
                <c:pt idx="253">
                  <c:v>90.009144430175112</c:v>
                </c:pt>
                <c:pt idx="254">
                  <c:v>90.009179178989484</c:v>
                </c:pt>
                <c:pt idx="255">
                  <c:v>90.009214059849114</c:v>
                </c:pt>
                <c:pt idx="256">
                  <c:v>90.009249073255802</c:v>
                </c:pt>
                <c:pt idx="257">
                  <c:v>90.00928421971318</c:v>
                </c:pt>
                <c:pt idx="258">
                  <c:v>90.009319499726843</c:v>
                </c:pt>
                <c:pt idx="259">
                  <c:v>90.00935491380433</c:v>
                </c:pt>
                <c:pt idx="260">
                  <c:v>90.009390462455059</c:v>
                </c:pt>
                <c:pt idx="261">
                  <c:v>90.009426146190407</c:v>
                </c:pt>
                <c:pt idx="262">
                  <c:v>90.009461965523712</c:v>
                </c:pt>
                <c:pt idx="263">
                  <c:v>90.009497920970233</c:v>
                </c:pt>
                <c:pt idx="264">
                  <c:v>90.009534013047173</c:v>
                </c:pt>
                <c:pt idx="265">
                  <c:v>90.009570242273767</c:v>
                </c:pt>
                <c:pt idx="266">
                  <c:v>90.009606609171144</c:v>
                </c:pt>
                <c:pt idx="267">
                  <c:v>90.009643114262474</c:v>
                </c:pt>
                <c:pt idx="268">
                  <c:v>90.009679758072878</c:v>
                </c:pt>
                <c:pt idx="269">
                  <c:v>90.009716541129478</c:v>
                </c:pt>
                <c:pt idx="270">
                  <c:v>90.009753463961445</c:v>
                </c:pt>
                <c:pt idx="271">
                  <c:v>90.009790527099867</c:v>
                </c:pt>
                <c:pt idx="272">
                  <c:v>90.009827731077948</c:v>
                </c:pt>
                <c:pt idx="273">
                  <c:v>90.009865076430827</c:v>
                </c:pt>
                <c:pt idx="274">
                  <c:v>90.009902563695817</c:v>
                </c:pt>
                <c:pt idx="275">
                  <c:v>90.009940193412078</c:v>
                </c:pt>
                <c:pt idx="276">
                  <c:v>90.009977966120985</c:v>
                </c:pt>
                <c:pt idx="277">
                  <c:v>90.010015882365892</c:v>
                </c:pt>
                <c:pt idx="278">
                  <c:v>90.01005394269221</c:v>
                </c:pt>
                <c:pt idx="279">
                  <c:v>90.010092147647484</c:v>
                </c:pt>
                <c:pt idx="280">
                  <c:v>90.010130497781276</c:v>
                </c:pt>
                <c:pt idx="281">
                  <c:v>90.010168993645252</c:v>
                </c:pt>
                <c:pt idx="282">
                  <c:v>90.010207635793194</c:v>
                </c:pt>
                <c:pt idx="283">
                  <c:v>90.010246424780988</c:v>
                </c:pt>
                <c:pt idx="284">
                  <c:v>90.010285361166609</c:v>
                </c:pt>
                <c:pt idx="285">
                  <c:v>90.010324445510179</c:v>
                </c:pt>
                <c:pt idx="286">
                  <c:v>90.010363678373906</c:v>
                </c:pt>
                <c:pt idx="287">
                  <c:v>90.01040306032219</c:v>
                </c:pt>
                <c:pt idx="288">
                  <c:v>90.010442591921532</c:v>
                </c:pt>
                <c:pt idx="289">
                  <c:v>90.010482273740621</c:v>
                </c:pt>
                <c:pt idx="290">
                  <c:v>90.01052210635028</c:v>
                </c:pt>
                <c:pt idx="291">
                  <c:v>90.010562090323504</c:v>
                </c:pt>
                <c:pt idx="292">
                  <c:v>90.010602226235463</c:v>
                </c:pt>
                <c:pt idx="293">
                  <c:v>90.01064251466353</c:v>
                </c:pt>
                <c:pt idx="294">
                  <c:v>90.010682956187267</c:v>
                </c:pt>
                <c:pt idx="295">
                  <c:v>90.010723551388423</c:v>
                </c:pt>
                <c:pt idx="296">
                  <c:v>90.01076430085098</c:v>
                </c:pt>
                <c:pt idx="297">
                  <c:v>90.01080520516112</c:v>
                </c:pt>
                <c:pt idx="298">
                  <c:v>90.010846264907258</c:v>
                </c:pt>
                <c:pt idx="299">
                  <c:v>90.01088748068004</c:v>
                </c:pt>
                <c:pt idx="300">
                  <c:v>90.010928853072372</c:v>
                </c:pt>
                <c:pt idx="301">
                  <c:v>90.010970382679417</c:v>
                </c:pt>
                <c:pt idx="302">
                  <c:v>90.011012070098573</c:v>
                </c:pt>
                <c:pt idx="303">
                  <c:v>90.011053915929509</c:v>
                </c:pt>
                <c:pt idx="304">
                  <c:v>90.011095920774196</c:v>
                </c:pt>
                <c:pt idx="305">
                  <c:v>90.011138085236894</c:v>
                </c:pt>
                <c:pt idx="306">
                  <c:v>90.011180409924123</c:v>
                </c:pt>
                <c:pt idx="307">
                  <c:v>90.011222895444746</c:v>
                </c:pt>
                <c:pt idx="308">
                  <c:v>90.01126554240993</c:v>
                </c:pt>
                <c:pt idx="309">
                  <c:v>90.011308351433144</c:v>
                </c:pt>
                <c:pt idx="310">
                  <c:v>90.011351323130214</c:v>
                </c:pt>
                <c:pt idx="311">
                  <c:v>90.011394458119298</c:v>
                </c:pt>
                <c:pt idx="312">
                  <c:v>90.0114377570209</c:v>
                </c:pt>
                <c:pt idx="313">
                  <c:v>90.011481220457867</c:v>
                </c:pt>
                <c:pt idx="314">
                  <c:v>90.011524849055462</c:v>
                </c:pt>
                <c:pt idx="315">
                  <c:v>90.011568643441251</c:v>
                </c:pt>
                <c:pt idx="316">
                  <c:v>90.011612604245244</c:v>
                </c:pt>
                <c:pt idx="317">
                  <c:v>90.011656732099823</c:v>
                </c:pt>
                <c:pt idx="318">
                  <c:v>90.011701027639759</c:v>
                </c:pt>
                <c:pt idx="319">
                  <c:v>90.011745491502282</c:v>
                </c:pt>
                <c:pt idx="320">
                  <c:v>90.011790124326993</c:v>
                </c:pt>
                <c:pt idx="321">
                  <c:v>90.011834926755938</c:v>
                </c:pt>
                <c:pt idx="322">
                  <c:v>90.011879899433652</c:v>
                </c:pt>
                <c:pt idx="323">
                  <c:v>90.011925043007011</c:v>
                </c:pt>
                <c:pt idx="324">
                  <c:v>90.011970358125424</c:v>
                </c:pt>
                <c:pt idx="325">
                  <c:v>90.012015845440786</c:v>
                </c:pt>
                <c:pt idx="326">
                  <c:v>90.01206150560742</c:v>
                </c:pt>
                <c:pt idx="327">
                  <c:v>90.012107339282167</c:v>
                </c:pt>
                <c:pt idx="328">
                  <c:v>90.012153347124354</c:v>
                </c:pt>
                <c:pt idx="329">
                  <c:v>90.01219952979578</c:v>
                </c:pt>
                <c:pt idx="330">
                  <c:v>90.01224588796083</c:v>
                </c:pt>
                <c:pt idx="331">
                  <c:v>90.01229242228635</c:v>
                </c:pt>
                <c:pt idx="332">
                  <c:v>90.012339133441756</c:v>
                </c:pt>
                <c:pt idx="333">
                  <c:v>90.01238602209898</c:v>
                </c:pt>
                <c:pt idx="334">
                  <c:v>90.012433088932539</c:v>
                </c:pt>
                <c:pt idx="335">
                  <c:v>90.012480334619497</c:v>
                </c:pt>
                <c:pt idx="336">
                  <c:v>90.012527759839458</c:v>
                </c:pt>
                <c:pt idx="337">
                  <c:v>90.012575365274671</c:v>
                </c:pt>
                <c:pt idx="338">
                  <c:v>90.01262315160993</c:v>
                </c:pt>
                <c:pt idx="339">
                  <c:v>90.012671119532683</c:v>
                </c:pt>
                <c:pt idx="340">
                  <c:v>90.012719269732941</c:v>
                </c:pt>
                <c:pt idx="341">
                  <c:v>90.012767602903324</c:v>
                </c:pt>
                <c:pt idx="342">
                  <c:v>90.012816119739128</c:v>
                </c:pt>
                <c:pt idx="343">
                  <c:v>90.012864820938276</c:v>
                </c:pt>
                <c:pt idx="344">
                  <c:v>90.012913707201335</c:v>
                </c:pt>
                <c:pt idx="345">
                  <c:v>90.012962779231557</c:v>
                </c:pt>
                <c:pt idx="346">
                  <c:v>90.013012037734839</c:v>
                </c:pt>
                <c:pt idx="347">
                  <c:v>90.013061483419776</c:v>
                </c:pt>
                <c:pt idx="348">
                  <c:v>90.013111116997635</c:v>
                </c:pt>
                <c:pt idx="349">
                  <c:v>90.013160939182413</c:v>
                </c:pt>
                <c:pt idx="350">
                  <c:v>90.013210950690834</c:v>
                </c:pt>
                <c:pt idx="351">
                  <c:v>90.013261152242279</c:v>
                </c:pt>
                <c:pt idx="352">
                  <c:v>90.013311544558917</c:v>
                </c:pt>
                <c:pt idx="353">
                  <c:v>90.013362128365642</c:v>
                </c:pt>
                <c:pt idx="354">
                  <c:v>90.013412904390123</c:v>
                </c:pt>
                <c:pt idx="355">
                  <c:v>90.013463873362781</c:v>
                </c:pt>
                <c:pt idx="356">
                  <c:v>90.013515036016784</c:v>
                </c:pt>
                <c:pt idx="357">
                  <c:v>90.013566393088141</c:v>
                </c:pt>
                <c:pt idx="358">
                  <c:v>90.013617945315616</c:v>
                </c:pt>
                <c:pt idx="359">
                  <c:v>90.013669693440804</c:v>
                </c:pt>
                <c:pt idx="360">
                  <c:v>90.013721638208111</c:v>
                </c:pt>
                <c:pt idx="361">
                  <c:v>90.013773780364744</c:v>
                </c:pt>
                <c:pt idx="362">
                  <c:v>90.013826120660781</c:v>
                </c:pt>
                <c:pt idx="363">
                  <c:v>90.013878659849169</c:v>
                </c:pt>
                <c:pt idx="364">
                  <c:v>90.013931398685642</c:v>
                </c:pt>
                <c:pt idx="365">
                  <c:v>90.013984337928903</c:v>
                </c:pt>
                <c:pt idx="366">
                  <c:v>90.01403747834047</c:v>
                </c:pt>
                <c:pt idx="367">
                  <c:v>90.014090820684771</c:v>
                </c:pt>
                <c:pt idx="368">
                  <c:v>90.014144365729138</c:v>
                </c:pt>
                <c:pt idx="369">
                  <c:v>90.014198114243811</c:v>
                </c:pt>
                <c:pt idx="370">
                  <c:v>90.014252067001991</c:v>
                </c:pt>
                <c:pt idx="371">
                  <c:v>90.014306224779787</c:v>
                </c:pt>
                <c:pt idx="372">
                  <c:v>90.014360588356254</c:v>
                </c:pt>
                <c:pt idx="373">
                  <c:v>90.01441515851343</c:v>
                </c:pt>
                <c:pt idx="374">
                  <c:v>90.014469936036292</c:v>
                </c:pt>
                <c:pt idx="375">
                  <c:v>90.01452492171282</c:v>
                </c:pt>
                <c:pt idx="376">
                  <c:v>90.014580116334031</c:v>
                </c:pt>
                <c:pt idx="377">
                  <c:v>90.014635520693858</c:v>
                </c:pt>
                <c:pt idx="378">
                  <c:v>90.014691135589302</c:v>
                </c:pt>
                <c:pt idx="379">
                  <c:v>90.014746961820407</c:v>
                </c:pt>
                <c:pt idx="380">
                  <c:v>90.014803000190227</c:v>
                </c:pt>
                <c:pt idx="381">
                  <c:v>90.014859251504859</c:v>
                </c:pt>
                <c:pt idx="382">
                  <c:v>90.01491571657354</c:v>
                </c:pt>
                <c:pt idx="383">
                  <c:v>90.014972396208464</c:v>
                </c:pt>
                <c:pt idx="384">
                  <c:v>90.015029291224977</c:v>
                </c:pt>
                <c:pt idx="385">
                  <c:v>90.015086402441554</c:v>
                </c:pt>
                <c:pt idx="386">
                  <c:v>90.015143730679711</c:v>
                </c:pt>
                <c:pt idx="387">
                  <c:v>90.015201276764159</c:v>
                </c:pt>
                <c:pt idx="388">
                  <c:v>90.01525904152264</c:v>
                </c:pt>
                <c:pt idx="389">
                  <c:v>90.015317025786146</c:v>
                </c:pt>
                <c:pt idx="390">
                  <c:v>90.015375230388784</c:v>
                </c:pt>
                <c:pt idx="391">
                  <c:v>90.015433656167815</c:v>
                </c:pt>
                <c:pt idx="392">
                  <c:v>90.015492303963711</c:v>
                </c:pt>
                <c:pt idx="393">
                  <c:v>90.015551174620086</c:v>
                </c:pt>
                <c:pt idx="394">
                  <c:v>90.015610268983849</c:v>
                </c:pt>
                <c:pt idx="395">
                  <c:v>90.015669587905052</c:v>
                </c:pt>
                <c:pt idx="396">
                  <c:v>90.015729132236999</c:v>
                </c:pt>
                <c:pt idx="397">
                  <c:v>90.015788902836221</c:v>
                </c:pt>
                <c:pt idx="398">
                  <c:v>90.015848900562574</c:v>
                </c:pt>
                <c:pt idx="399">
                  <c:v>90.01590912627907</c:v>
                </c:pt>
                <c:pt idx="400">
                  <c:v>90.015969580852072</c:v>
                </c:pt>
                <c:pt idx="401">
                  <c:v>90.016030265151258</c:v>
                </c:pt>
                <c:pt idx="402">
                  <c:v>90.016091180049514</c:v>
                </c:pt>
                <c:pt idx="403">
                  <c:v>90.016152326423153</c:v>
                </c:pt>
                <c:pt idx="404">
                  <c:v>90.016213705151728</c:v>
                </c:pt>
                <c:pt idx="405">
                  <c:v>90.0162753171182</c:v>
                </c:pt>
                <c:pt idx="406">
                  <c:v>90.01633716320886</c:v>
                </c:pt>
                <c:pt idx="407">
                  <c:v>90.016399244313348</c:v>
                </c:pt>
                <c:pt idx="408">
                  <c:v>90.016461561324704</c:v>
                </c:pt>
                <c:pt idx="409">
                  <c:v>90.01652411513939</c:v>
                </c:pt>
                <c:pt idx="410">
                  <c:v>90.016586906657182</c:v>
                </c:pt>
                <c:pt idx="411">
                  <c:v>90.016649936781377</c:v>
                </c:pt>
                <c:pt idx="412">
                  <c:v>90.016713206418672</c:v>
                </c:pt>
                <c:pt idx="413">
                  <c:v>90.016776716479185</c:v>
                </c:pt>
                <c:pt idx="414">
                  <c:v>90.016840467876506</c:v>
                </c:pt>
                <c:pt idx="415">
                  <c:v>90.016904461527716</c:v>
                </c:pt>
                <c:pt idx="416">
                  <c:v>90.016968698353338</c:v>
                </c:pt>
                <c:pt idx="417">
                  <c:v>90.017033179277433</c:v>
                </c:pt>
                <c:pt idx="418">
                  <c:v>90.017097905227558</c:v>
                </c:pt>
                <c:pt idx="419">
                  <c:v>90.01716287713478</c:v>
                </c:pt>
                <c:pt idx="420">
                  <c:v>90.017228095933731</c:v>
                </c:pt>
                <c:pt idx="421">
                  <c:v>90.0172935625626</c:v>
                </c:pt>
                <c:pt idx="422">
                  <c:v>90.017359277963095</c:v>
                </c:pt>
                <c:pt idx="423">
                  <c:v>90.017425243080567</c:v>
                </c:pt>
                <c:pt idx="424">
                  <c:v>90.017491458863844</c:v>
                </c:pt>
                <c:pt idx="425">
                  <c:v>90.017557926265539</c:v>
                </c:pt>
                <c:pt idx="426">
                  <c:v>90.017624646241728</c:v>
                </c:pt>
                <c:pt idx="427">
                  <c:v>90.017691619752171</c:v>
                </c:pt>
                <c:pt idx="428">
                  <c:v>90.017758847760291</c:v>
                </c:pt>
                <c:pt idx="429">
                  <c:v>90.017826331233167</c:v>
                </c:pt>
                <c:pt idx="430">
                  <c:v>90.017894071141512</c:v>
                </c:pt>
                <c:pt idx="431">
                  <c:v>90.017962068459838</c:v>
                </c:pt>
                <c:pt idx="432">
                  <c:v>90.018030324166205</c:v>
                </c:pt>
                <c:pt idx="433">
                  <c:v>90.018098839242498</c:v>
                </c:pt>
                <c:pt idx="434">
                  <c:v>90.018167614674297</c:v>
                </c:pt>
                <c:pt idx="435">
                  <c:v>90.018236651450948</c:v>
                </c:pt>
                <c:pt idx="436">
                  <c:v>90.018305950565505</c:v>
                </c:pt>
                <c:pt idx="437">
                  <c:v>90.018375513014874</c:v>
                </c:pt>
                <c:pt idx="438">
                  <c:v>90.018445339799698</c:v>
                </c:pt>
                <c:pt idx="439">
                  <c:v>90.018515431924399</c:v>
                </c:pt>
                <c:pt idx="440">
                  <c:v>90.018585790397296</c:v>
                </c:pt>
                <c:pt idx="441">
                  <c:v>90.018656416230442</c:v>
                </c:pt>
                <c:pt idx="442">
                  <c:v>90.018727310439786</c:v>
                </c:pt>
                <c:pt idx="443">
                  <c:v>90.018798474045198</c:v>
                </c:pt>
                <c:pt idx="444">
                  <c:v>90.018869908070286</c:v>
                </c:pt>
                <c:pt idx="445">
                  <c:v>90.018941613542651</c:v>
                </c:pt>
                <c:pt idx="446">
                  <c:v>90.019013591493803</c:v>
                </c:pt>
                <c:pt idx="447">
                  <c:v>90.019085842959058</c:v>
                </c:pt>
                <c:pt idx="448">
                  <c:v>90.019158368977841</c:v>
                </c:pt>
                <c:pt idx="449">
                  <c:v>90.019231170593358</c:v>
                </c:pt>
                <c:pt idx="450">
                  <c:v>90.019304248852876</c:v>
                </c:pt>
                <c:pt idx="451">
                  <c:v>90.01937760480763</c:v>
                </c:pt>
                <c:pt idx="452">
                  <c:v>90.019451239512819</c:v>
                </c:pt>
                <c:pt idx="453">
                  <c:v>90.01952515402769</c:v>
                </c:pt>
                <c:pt idx="454">
                  <c:v>90.019599349415486</c:v>
                </c:pt>
                <c:pt idx="455">
                  <c:v>90.019673826743471</c:v>
                </c:pt>
                <c:pt idx="456">
                  <c:v>90.019748587083043</c:v>
                </c:pt>
                <c:pt idx="457">
                  <c:v>90.019823631509567</c:v>
                </c:pt>
                <c:pt idx="458">
                  <c:v>90.019898961102598</c:v>
                </c:pt>
                <c:pt idx="459">
                  <c:v>90.019974576945714</c:v>
                </c:pt>
                <c:pt idx="460">
                  <c:v>90.020050480126613</c:v>
                </c:pt>
                <c:pt idx="461">
                  <c:v>90.020126671737202</c:v>
                </c:pt>
                <c:pt idx="462">
                  <c:v>90.020203152873478</c:v>
                </c:pt>
                <c:pt idx="463">
                  <c:v>90.020279924635574</c:v>
                </c:pt>
                <c:pt idx="464">
                  <c:v>90.020356988127872</c:v>
                </c:pt>
                <c:pt idx="465">
                  <c:v>90.020434344458906</c:v>
                </c:pt>
                <c:pt idx="466">
                  <c:v>90.020511994741412</c:v>
                </c:pt>
                <c:pt idx="467">
                  <c:v>90.020589940092449</c:v>
                </c:pt>
                <c:pt idx="468">
                  <c:v>90.02066818163317</c:v>
                </c:pt>
                <c:pt idx="469">
                  <c:v>90.020746720489086</c:v>
                </c:pt>
                <c:pt idx="470">
                  <c:v>90.020825557789991</c:v>
                </c:pt>
                <c:pt idx="471">
                  <c:v>90.020904694669923</c:v>
                </c:pt>
                <c:pt idx="472">
                  <c:v>90.020984132267259</c:v>
                </c:pt>
                <c:pt idx="473">
                  <c:v>90.021063871724678</c:v>
                </c:pt>
                <c:pt idx="474">
                  <c:v>90.021143914189253</c:v>
                </c:pt>
                <c:pt idx="475">
                  <c:v>90.021224260812332</c:v>
                </c:pt>
                <c:pt idx="476">
                  <c:v>90.021304912749713</c:v>
                </c:pt>
                <c:pt idx="477">
                  <c:v>90.021385871161556</c:v>
                </c:pt>
                <c:pt idx="478">
                  <c:v>90.02146713721244</c:v>
                </c:pt>
                <c:pt idx="479">
                  <c:v>90.021548712071336</c:v>
                </c:pt>
                <c:pt idx="480">
                  <c:v>90.021630596911677</c:v>
                </c:pt>
                <c:pt idx="481">
                  <c:v>90.021712792911401</c:v>
                </c:pt>
                <c:pt idx="482">
                  <c:v>90.021795301252837</c:v>
                </c:pt>
                <c:pt idx="483">
                  <c:v>90.02187812312286</c:v>
                </c:pt>
                <c:pt idx="484">
                  <c:v>90.021961259712867</c:v>
                </c:pt>
                <c:pt idx="485">
                  <c:v>90.022044712218701</c:v>
                </c:pt>
                <c:pt idx="486">
                  <c:v>90.022128481840852</c:v>
                </c:pt>
                <c:pt idx="487">
                  <c:v>90.02221256978433</c:v>
                </c:pt>
                <c:pt idx="488">
                  <c:v>90.022296977258691</c:v>
                </c:pt>
                <c:pt idx="489">
                  <c:v>90.022381705478125</c:v>
                </c:pt>
                <c:pt idx="490">
                  <c:v>90.022466755661441</c:v>
                </c:pt>
                <c:pt idx="491">
                  <c:v>90.022552129032022</c:v>
                </c:pt>
                <c:pt idx="492">
                  <c:v>90.022637826817999</c:v>
                </c:pt>
                <c:pt idx="493">
                  <c:v>90.022723850252049</c:v>
                </c:pt>
                <c:pt idx="494">
                  <c:v>90.022810200571655</c:v>
                </c:pt>
                <c:pt idx="495">
                  <c:v>90.022896879018887</c:v>
                </c:pt>
                <c:pt idx="496">
                  <c:v>90.022983886840649</c:v>
                </c:pt>
                <c:pt idx="497">
                  <c:v>90.023071225288447</c:v>
                </c:pt>
                <c:pt idx="498">
                  <c:v>90.023158895618693</c:v>
                </c:pt>
                <c:pt idx="499">
                  <c:v>90.023246899092442</c:v>
                </c:pt>
                <c:pt idx="500">
                  <c:v>90.023335236975626</c:v>
                </c:pt>
                <c:pt idx="501">
                  <c:v>90.023423910538938</c:v>
                </c:pt>
                <c:pt idx="502">
                  <c:v>90.023512921057971</c:v>
                </c:pt>
                <c:pt idx="503">
                  <c:v>90.02360226981304</c:v>
                </c:pt>
                <c:pt idx="504">
                  <c:v>90.023691958089444</c:v>
                </c:pt>
                <c:pt idx="505">
                  <c:v>90.023781987177301</c:v>
                </c:pt>
                <c:pt idx="506">
                  <c:v>90.023872358371662</c:v>
                </c:pt>
                <c:pt idx="507">
                  <c:v>90.023963072972464</c:v>
                </c:pt>
                <c:pt idx="508">
                  <c:v>90.024054132284633</c:v>
                </c:pt>
                <c:pt idx="509">
                  <c:v>90.024145537617997</c:v>
                </c:pt>
                <c:pt idx="510">
                  <c:v>90.024237290287417</c:v>
                </c:pt>
                <c:pt idx="511">
                  <c:v>90.024329391612696</c:v>
                </c:pt>
                <c:pt idx="512">
                  <c:v>90.024421842918684</c:v>
                </c:pt>
                <c:pt idx="513">
                  <c:v>90.024514645535263</c:v>
                </c:pt>
                <c:pt idx="514">
                  <c:v>90.024607800797369</c:v>
                </c:pt>
                <c:pt idx="515">
                  <c:v>90.024701310044989</c:v>
                </c:pt>
                <c:pt idx="516">
                  <c:v>90.024795174623236</c:v>
                </c:pt>
                <c:pt idx="517">
                  <c:v>90.024889395882312</c:v>
                </c:pt>
                <c:pt idx="518">
                  <c:v>90.02498397517752</c:v>
                </c:pt>
                <c:pt idx="519">
                  <c:v>90.025078913869365</c:v>
                </c:pt>
                <c:pt idx="520">
                  <c:v>90.02517421332351</c:v>
                </c:pt>
                <c:pt idx="521">
                  <c:v>90.025269874910791</c:v>
                </c:pt>
                <c:pt idx="522">
                  <c:v>90.025365900007273</c:v>
                </c:pt>
                <c:pt idx="523">
                  <c:v>90.025462289994223</c:v>
                </c:pt>
                <c:pt idx="524">
                  <c:v>90.025559046258138</c:v>
                </c:pt>
                <c:pt idx="525">
                  <c:v>90.025656170190885</c:v>
                </c:pt>
                <c:pt idx="526">
                  <c:v>90.025753663189491</c:v>
                </c:pt>
                <c:pt idx="527">
                  <c:v>90.025851526656339</c:v>
                </c:pt>
                <c:pt idx="528">
                  <c:v>90.0259497619992</c:v>
                </c:pt>
                <c:pt idx="529">
                  <c:v>90.026048370631102</c:v>
                </c:pt>
                <c:pt idx="530">
                  <c:v>90.026147353970501</c:v>
                </c:pt>
                <c:pt idx="531">
                  <c:v>90.026246713441239</c:v>
                </c:pt>
                <c:pt idx="532">
                  <c:v>90.026346450472531</c:v>
                </c:pt>
                <c:pt idx="533">
                  <c:v>90.026446566499047</c:v>
                </c:pt>
                <c:pt idx="534">
                  <c:v>90.026547062960901</c:v>
                </c:pt>
                <c:pt idx="535">
                  <c:v>90.026647941303722</c:v>
                </c:pt>
                <c:pt idx="536">
                  <c:v>90.02674920297855</c:v>
                </c:pt>
                <c:pt idx="537">
                  <c:v>90.026850849441985</c:v>
                </c:pt>
                <c:pt idx="538">
                  <c:v>90.026952882156166</c:v>
                </c:pt>
                <c:pt idx="539">
                  <c:v>90.027055302588806</c:v>
                </c:pt>
                <c:pt idx="540">
                  <c:v>90.027158112213129</c:v>
                </c:pt>
                <c:pt idx="541">
                  <c:v>90.027261312508017</c:v>
                </c:pt>
                <c:pt idx="542">
                  <c:v>90.027364904957935</c:v>
                </c:pt>
                <c:pt idx="543">
                  <c:v>90.027468891053005</c:v>
                </c:pt>
                <c:pt idx="544">
                  <c:v>90.027573272289033</c:v>
                </c:pt>
                <c:pt idx="545">
                  <c:v>90.027678050167466</c:v>
                </c:pt>
                <c:pt idx="546">
                  <c:v>90.027783226195439</c:v>
                </c:pt>
                <c:pt idx="547">
                  <c:v>90.027888801885908</c:v>
                </c:pt>
                <c:pt idx="548">
                  <c:v>90.027994778757503</c:v>
                </c:pt>
                <c:pt idx="549">
                  <c:v>90.028101158334593</c:v>
                </c:pt>
                <c:pt idx="550">
                  <c:v>90.028207942147418</c:v>
                </c:pt>
                <c:pt idx="551">
                  <c:v>90.028315131732015</c:v>
                </c:pt>
                <c:pt idx="552">
                  <c:v>90.028422728630204</c:v>
                </c:pt>
                <c:pt idx="553">
                  <c:v>90.028530734389719</c:v>
                </c:pt>
                <c:pt idx="554">
                  <c:v>90.028639150564118</c:v>
                </c:pt>
                <c:pt idx="555">
                  <c:v>90.028747978712943</c:v>
                </c:pt>
                <c:pt idx="556">
                  <c:v>90.028857220401619</c:v>
                </c:pt>
                <c:pt idx="557">
                  <c:v>90.028966877201483</c:v>
                </c:pt>
                <c:pt idx="558">
                  <c:v>90.029076950689912</c:v>
                </c:pt>
                <c:pt idx="559">
                  <c:v>90.029187442450194</c:v>
                </c:pt>
                <c:pt idx="560">
                  <c:v>90.029298354071699</c:v>
                </c:pt>
                <c:pt idx="561">
                  <c:v>90.029409687149823</c:v>
                </c:pt>
                <c:pt idx="562">
                  <c:v>90.029521443286001</c:v>
                </c:pt>
                <c:pt idx="563">
                  <c:v>90.029633624087765</c:v>
                </c:pt>
                <c:pt idx="564">
                  <c:v>90.029746231168772</c:v>
                </c:pt>
                <c:pt idx="565">
                  <c:v>90.02985926614879</c:v>
                </c:pt>
                <c:pt idx="566">
                  <c:v>90.029972730653739</c:v>
                </c:pt>
                <c:pt idx="567">
                  <c:v>90.030086626315736</c:v>
                </c:pt>
                <c:pt idx="568">
                  <c:v>90.030200954773051</c:v>
                </c:pt>
                <c:pt idx="569">
                  <c:v>90.030315717670234</c:v>
                </c:pt>
                <c:pt idx="570">
                  <c:v>90.030430916658077</c:v>
                </c:pt>
                <c:pt idx="571">
                  <c:v>90.030546553393606</c:v>
                </c:pt>
                <c:pt idx="572">
                  <c:v>90.03066262954016</c:v>
                </c:pt>
                <c:pt idx="573">
                  <c:v>90.030779146767429</c:v>
                </c:pt>
                <c:pt idx="574">
                  <c:v>90.030896106751399</c:v>
                </c:pt>
                <c:pt idx="575">
                  <c:v>90.031013511174464</c:v>
                </c:pt>
                <c:pt idx="576">
                  <c:v>90.031131361725386</c:v>
                </c:pt>
                <c:pt idx="577">
                  <c:v>90.031249660099334</c:v>
                </c:pt>
                <c:pt idx="578">
                  <c:v>90.031368407997945</c:v>
                </c:pt>
                <c:pt idx="579">
                  <c:v>90.031487607129307</c:v>
                </c:pt>
                <c:pt idx="580">
                  <c:v>90.031607259207988</c:v>
                </c:pt>
                <c:pt idx="581">
                  <c:v>90.031727365955092</c:v>
                </c:pt>
                <c:pt idx="582">
                  <c:v>90.031847929098248</c:v>
                </c:pt>
                <c:pt idx="583">
                  <c:v>90.031968950371635</c:v>
                </c:pt>
                <c:pt idx="584">
                  <c:v>90.032090431516082</c:v>
                </c:pt>
                <c:pt idx="585">
                  <c:v>90.032212374278927</c:v>
                </c:pt>
                <c:pt idx="586">
                  <c:v>90.032334780414246</c:v>
                </c:pt>
                <c:pt idx="587">
                  <c:v>90.032457651682734</c:v>
                </c:pt>
                <c:pt idx="588">
                  <c:v>90.03258098985178</c:v>
                </c:pt>
                <c:pt idx="589">
                  <c:v>90.032704796695484</c:v>
                </c:pt>
                <c:pt idx="590">
                  <c:v>90.032829073994691</c:v>
                </c:pt>
                <c:pt idx="591">
                  <c:v>90.032953823536999</c:v>
                </c:pt>
                <c:pt idx="592">
                  <c:v>90.033079047116829</c:v>
                </c:pt>
                <c:pt idx="593">
                  <c:v>90.033204746535418</c:v>
                </c:pt>
                <c:pt idx="594">
                  <c:v>90.033330923600786</c:v>
                </c:pt>
                <c:pt idx="595">
                  <c:v>90.033457580127887</c:v>
                </c:pt>
                <c:pt idx="596">
                  <c:v>90.033584717938552</c:v>
                </c:pt>
                <c:pt idx="597">
                  <c:v>90.03371233886152</c:v>
                </c:pt>
                <c:pt idx="598">
                  <c:v>90.033840444732519</c:v>
                </c:pt>
                <c:pt idx="599">
                  <c:v>90.033969037394158</c:v>
                </c:pt>
                <c:pt idx="600">
                  <c:v>90.03409811869615</c:v>
                </c:pt>
                <c:pt idx="601">
                  <c:v>90.0342276904952</c:v>
                </c:pt>
                <c:pt idx="602">
                  <c:v>90.034357754655034</c:v>
                </c:pt>
                <c:pt idx="603">
                  <c:v>90.034488313046509</c:v>
                </c:pt>
                <c:pt idx="604">
                  <c:v>90.034619367547563</c:v>
                </c:pt>
                <c:pt idx="605">
                  <c:v>90.034750920043251</c:v>
                </c:pt>
                <c:pt idx="606">
                  <c:v>90.03488297242582</c:v>
                </c:pt>
                <c:pt idx="607">
                  <c:v>90.035015526594734</c:v>
                </c:pt>
                <c:pt idx="608">
                  <c:v>90.035148584456564</c:v>
                </c:pt>
                <c:pt idx="609">
                  <c:v>90.03528214792523</c:v>
                </c:pt>
                <c:pt idx="610">
                  <c:v>90.035416218921924</c:v>
                </c:pt>
                <c:pt idx="611">
                  <c:v>90.035550799375031</c:v>
                </c:pt>
                <c:pt idx="612">
                  <c:v>90.035685891220396</c:v>
                </c:pt>
                <c:pt idx="613">
                  <c:v>90.035821496401127</c:v>
                </c:pt>
                <c:pt idx="614">
                  <c:v>90.035957616867748</c:v>
                </c:pt>
                <c:pt idx="615">
                  <c:v>90.036094254578174</c:v>
                </c:pt>
                <c:pt idx="616">
                  <c:v>90.036231411497795</c:v>
                </c:pt>
                <c:pt idx="617">
                  <c:v>90.036369089599418</c:v>
                </c:pt>
                <c:pt idx="618">
                  <c:v>90.036507290863398</c:v>
                </c:pt>
                <c:pt idx="619">
                  <c:v>90.036646017277562</c:v>
                </c:pt>
                <c:pt idx="620">
                  <c:v>90.036785270837328</c:v>
                </c:pt>
                <c:pt idx="621">
                  <c:v>90.036925053545687</c:v>
                </c:pt>
                <c:pt idx="622">
                  <c:v>90.037065367413206</c:v>
                </c:pt>
                <c:pt idx="623">
                  <c:v>90.037206214458152</c:v>
                </c:pt>
                <c:pt idx="624">
                  <c:v>90.037347596706383</c:v>
                </c:pt>
                <c:pt idx="625">
                  <c:v>90.037489516191542</c:v>
                </c:pt>
                <c:pt idx="626">
                  <c:v>90.037631974954905</c:v>
                </c:pt>
                <c:pt idx="627">
                  <c:v>90.037774975045593</c:v>
                </c:pt>
                <c:pt idx="628">
                  <c:v>90.037918518520442</c:v>
                </c:pt>
                <c:pt idx="629">
                  <c:v>90.038062607444104</c:v>
                </c:pt>
                <c:pt idx="630">
                  <c:v>90.038207243889147</c:v>
                </c:pt>
                <c:pt idx="631">
                  <c:v>90.038352429935912</c:v>
                </c:pt>
                <c:pt idx="632">
                  <c:v>90.038498167672728</c:v>
                </c:pt>
                <c:pt idx="633">
                  <c:v>90.038644459195808</c:v>
                </c:pt>
                <c:pt idx="634">
                  <c:v>90.038791306609355</c:v>
                </c:pt>
                <c:pt idx="635">
                  <c:v>90.038938712025569</c:v>
                </c:pt>
                <c:pt idx="636">
                  <c:v>90.039086677564612</c:v>
                </c:pt>
                <c:pt idx="637">
                  <c:v>90.039235205354785</c:v>
                </c:pt>
                <c:pt idx="638">
                  <c:v>90.039384297532436</c:v>
                </c:pt>
                <c:pt idx="639">
                  <c:v>90.039533956242011</c:v>
                </c:pt>
                <c:pt idx="640">
                  <c:v>90.03968418363614</c:v>
                </c:pt>
                <c:pt idx="641">
                  <c:v>90.0398349818756</c:v>
                </c:pt>
                <c:pt idx="642">
                  <c:v>90.039986353129407</c:v>
                </c:pt>
                <c:pt idx="643">
                  <c:v>90.04013829957475</c:v>
                </c:pt>
                <c:pt idx="644">
                  <c:v>90.040290823397214</c:v>
                </c:pt>
                <c:pt idx="645">
                  <c:v>90.040443926790545</c:v>
                </c:pt>
                <c:pt idx="646">
                  <c:v>90.040597611956912</c:v>
                </c:pt>
                <c:pt idx="647">
                  <c:v>90.040751881106814</c:v>
                </c:pt>
                <c:pt idx="648">
                  <c:v>90.040906736459192</c:v>
                </c:pt>
                <c:pt idx="649">
                  <c:v>90.04106218024134</c:v>
                </c:pt>
                <c:pt idx="650">
                  <c:v>90.041218214689081</c:v>
                </c:pt>
                <c:pt idx="651">
                  <c:v>90.041374842046693</c:v>
                </c:pt>
                <c:pt idx="652">
                  <c:v>90.041532064566994</c:v>
                </c:pt>
                <c:pt idx="653">
                  <c:v>90.041689884511371</c:v>
                </c:pt>
                <c:pt idx="654">
                  <c:v>90.041848304149795</c:v>
                </c:pt>
                <c:pt idx="655">
                  <c:v>90.042007325760835</c:v>
                </c:pt>
                <c:pt idx="656">
                  <c:v>90.042166951631742</c:v>
                </c:pt>
                <c:pt idx="657">
                  <c:v>90.042327184058436</c:v>
                </c:pt>
                <c:pt idx="658">
                  <c:v>90.042488025345605</c:v>
                </c:pt>
                <c:pt idx="659">
                  <c:v>90.042649477806648</c:v>
                </c:pt>
                <c:pt idx="660">
                  <c:v>90.042811543763733</c:v>
                </c:pt>
                <c:pt idx="661">
                  <c:v>90.042974225547908</c:v>
                </c:pt>
                <c:pt idx="662">
                  <c:v>90.04313752549902</c:v>
                </c:pt>
                <c:pt idx="663">
                  <c:v>90.043301445965866</c:v>
                </c:pt>
                <c:pt idx="664">
                  <c:v>90.043465989306114</c:v>
                </c:pt>
                <c:pt idx="665">
                  <c:v>90.043631157886381</c:v>
                </c:pt>
                <c:pt idx="666">
                  <c:v>90.043796954082325</c:v>
                </c:pt>
                <c:pt idx="667">
                  <c:v>90.043963380278612</c:v>
                </c:pt>
                <c:pt idx="668">
                  <c:v>90.044130438868905</c:v>
                </c:pt>
                <c:pt idx="669">
                  <c:v>90.044298132256046</c:v>
                </c:pt>
                <c:pt idx="670">
                  <c:v>90.044466462851972</c:v>
                </c:pt>
                <c:pt idx="671">
                  <c:v>90.044635433077772</c:v>
                </c:pt>
                <c:pt idx="672">
                  <c:v>90.044805045363717</c:v>
                </c:pt>
                <c:pt idx="673">
                  <c:v>90.044975302149354</c:v>
                </c:pt>
                <c:pt idx="674">
                  <c:v>90.045146205883455</c:v>
                </c:pt>
                <c:pt idx="675">
                  <c:v>90.04531775902413</c:v>
                </c:pt>
                <c:pt idx="676">
                  <c:v>90.045489964038794</c:v>
                </c:pt>
                <c:pt idx="677">
                  <c:v>90.045662823404257</c:v>
                </c:pt>
                <c:pt idx="678">
                  <c:v>90.045836339606723</c:v>
                </c:pt>
                <c:pt idx="679">
                  <c:v>90.046010515141859</c:v>
                </c:pt>
                <c:pt idx="680">
                  <c:v>90.046185352514769</c:v>
                </c:pt>
                <c:pt idx="681">
                  <c:v>90.04636085424012</c:v>
                </c:pt>
                <c:pt idx="682">
                  <c:v>90.046537022842116</c:v>
                </c:pt>
                <c:pt idx="683">
                  <c:v>90.046713860854553</c:v>
                </c:pt>
                <c:pt idx="684">
                  <c:v>90.046891370820831</c:v>
                </c:pt>
                <c:pt idx="685">
                  <c:v>90.04706955529403</c:v>
                </c:pt>
                <c:pt idx="686">
                  <c:v>90.047248416836908</c:v>
                </c:pt>
                <c:pt idx="687">
                  <c:v>90.047427958021984</c:v>
                </c:pt>
                <c:pt idx="688">
                  <c:v>90.047608181431528</c:v>
                </c:pt>
                <c:pt idx="689">
                  <c:v>90.047789089657655</c:v>
                </c:pt>
                <c:pt idx="690">
                  <c:v>90.047970685302232</c:v>
                </c:pt>
                <c:pt idx="691">
                  <c:v>90.048152970977171</c:v>
                </c:pt>
                <c:pt idx="692">
                  <c:v>90.048335949304132</c:v>
                </c:pt>
                <c:pt idx="693">
                  <c:v>90.048519622914839</c:v>
                </c:pt>
                <c:pt idx="694">
                  <c:v>90.048703994450975</c:v>
                </c:pt>
                <c:pt idx="695">
                  <c:v>90.048889066564243</c:v>
                </c:pt>
                <c:pt idx="696">
                  <c:v>90.049074841916479</c:v>
                </c:pt>
                <c:pt idx="697">
                  <c:v>90.04926132317955</c:v>
                </c:pt>
                <c:pt idx="698">
                  <c:v>90.049448513035557</c:v>
                </c:pt>
                <c:pt idx="699">
                  <c:v>90.049636414176732</c:v>
                </c:pt>
                <c:pt idx="700">
                  <c:v>90.049825029305509</c:v>
                </c:pt>
                <c:pt idx="701">
                  <c:v>90.050014361134629</c:v>
                </c:pt>
                <c:pt idx="702">
                  <c:v>90.05020441238716</c:v>
                </c:pt>
                <c:pt idx="703">
                  <c:v>90.050395185796447</c:v>
                </c:pt>
                <c:pt idx="704">
                  <c:v>90.050586684106264</c:v>
                </c:pt>
                <c:pt idx="705">
                  <c:v>90.050778910070818</c:v>
                </c:pt>
                <c:pt idx="706">
                  <c:v>90.050971866454717</c:v>
                </c:pt>
                <c:pt idx="707">
                  <c:v>90.051165556033126</c:v>
                </c:pt>
                <c:pt idx="708">
                  <c:v>90.051359981591702</c:v>
                </c:pt>
                <c:pt idx="709">
                  <c:v>90.051555145926727</c:v>
                </c:pt>
                <c:pt idx="710">
                  <c:v>90.051751051845088</c:v>
                </c:pt>
                <c:pt idx="711">
                  <c:v>90.051947702164341</c:v>
                </c:pt>
                <c:pt idx="712">
                  <c:v>90.052145099712718</c:v>
                </c:pt>
                <c:pt idx="713">
                  <c:v>90.052343247329205</c:v>
                </c:pt>
                <c:pt idx="714">
                  <c:v>90.052542147863591</c:v>
                </c:pt>
                <c:pt idx="715">
                  <c:v>90.052741804176449</c:v>
                </c:pt>
                <c:pt idx="716">
                  <c:v>90.052942219139254</c:v>
                </c:pt>
                <c:pt idx="717">
                  <c:v>90.053143395634379</c:v>
                </c:pt>
                <c:pt idx="718">
                  <c:v>90.053345336555125</c:v>
                </c:pt>
                <c:pt idx="719">
                  <c:v>90.05354804480578</c:v>
                </c:pt>
                <c:pt idx="720">
                  <c:v>90.053751523301713</c:v>
                </c:pt>
                <c:pt idx="721">
                  <c:v>90.053955774969296</c:v>
                </c:pt>
                <c:pt idx="722">
                  <c:v>90.054160802746068</c:v>
                </c:pt>
                <c:pt idx="723">
                  <c:v>90.054366609580669</c:v>
                </c:pt>
                <c:pt idx="724">
                  <c:v>90.054573198433019</c:v>
                </c:pt>
                <c:pt idx="725">
                  <c:v>90.054780572274197</c:v>
                </c:pt>
                <c:pt idx="726">
                  <c:v>90.054988734086663</c:v>
                </c:pt>
                <c:pt idx="727">
                  <c:v>90.055197686864048</c:v>
                </c:pt>
                <c:pt idx="728">
                  <c:v>90.055407433611521</c:v>
                </c:pt>
                <c:pt idx="729">
                  <c:v>90.055617977345563</c:v>
                </c:pt>
                <c:pt idx="730">
                  <c:v>90.055829321094151</c:v>
                </c:pt>
                <c:pt idx="731">
                  <c:v>90.056041467896733</c:v>
                </c:pt>
                <c:pt idx="732">
                  <c:v>90.056254420804336</c:v>
                </c:pt>
                <c:pt idx="733">
                  <c:v>90.056468182879541</c:v>
                </c:pt>
                <c:pt idx="734">
                  <c:v>90.056682757196555</c:v>
                </c:pt>
                <c:pt idx="735">
                  <c:v>90.05689814684132</c:v>
                </c:pt>
                <c:pt idx="736">
                  <c:v>90.05711435491142</c:v>
                </c:pt>
                <c:pt idx="737">
                  <c:v>90.057331384516274</c:v>
                </c:pt>
                <c:pt idx="738">
                  <c:v>90.057549238777057</c:v>
                </c:pt>
                <c:pt idx="739">
                  <c:v>90.057767920826777</c:v>
                </c:pt>
                <c:pt idx="740">
                  <c:v>90.057987433810439</c:v>
                </c:pt>
                <c:pt idx="741">
                  <c:v>90.058207780884899</c:v>
                </c:pt>
                <c:pt idx="742">
                  <c:v>90.058428965219022</c:v>
                </c:pt>
                <c:pt idx="743">
                  <c:v>90.058650989993737</c:v>
                </c:pt>
                <c:pt idx="744">
                  <c:v>90.058873858402023</c:v>
                </c:pt>
                <c:pt idx="745">
                  <c:v>90.059097573648998</c:v>
                </c:pt>
                <c:pt idx="746">
                  <c:v>90.05932213895197</c:v>
                </c:pt>
                <c:pt idx="747">
                  <c:v>90.059547557540398</c:v>
                </c:pt>
                <c:pt idx="748">
                  <c:v>90.059773832656049</c:v>
                </c:pt>
                <c:pt idx="749">
                  <c:v>90.060000967553052</c:v>
                </c:pt>
                <c:pt idx="750">
                  <c:v>90.060228965497814</c:v>
                </c:pt>
                <c:pt idx="751">
                  <c:v>90.060457829769177</c:v>
                </c:pt>
                <c:pt idx="752">
                  <c:v>90.060687563658433</c:v>
                </c:pt>
                <c:pt idx="753">
                  <c:v>90.060918170469364</c:v>
                </c:pt>
                <c:pt idx="754">
                  <c:v>90.061149653518314</c:v>
                </c:pt>
                <c:pt idx="755">
                  <c:v>90.061382016134161</c:v>
                </c:pt>
                <c:pt idx="756">
                  <c:v>90.061615261658574</c:v>
                </c:pt>
                <c:pt idx="757">
                  <c:v>90.061849393445712</c:v>
                </c:pt>
                <c:pt idx="758">
                  <c:v>90.062084414862639</c:v>
                </c:pt>
                <c:pt idx="759">
                  <c:v>90.062320329289093</c:v>
                </c:pt>
                <c:pt idx="760">
                  <c:v>90.06255714011769</c:v>
                </c:pt>
                <c:pt idx="761">
                  <c:v>90.062794850753974</c:v>
                </c:pt>
                <c:pt idx="762">
                  <c:v>90.063033464616325</c:v>
                </c:pt>
                <c:pt idx="763">
                  <c:v>90.063272985136152</c:v>
                </c:pt>
                <c:pt idx="764">
                  <c:v>90.063513415757924</c:v>
                </c:pt>
                <c:pt idx="765">
                  <c:v>90.063754759939144</c:v>
                </c:pt>
                <c:pt idx="766">
                  <c:v>90.063997021150442</c:v>
                </c:pt>
                <c:pt idx="767">
                  <c:v>90.064240202875666</c:v>
                </c:pt>
                <c:pt idx="768">
                  <c:v>90.064484308611853</c:v>
                </c:pt>
                <c:pt idx="769">
                  <c:v>90.064729341869338</c:v>
                </c:pt>
                <c:pt idx="770">
                  <c:v>90.064975306171789</c:v>
                </c:pt>
                <c:pt idx="771">
                  <c:v>90.065222205056216</c:v>
                </c:pt>
                <c:pt idx="772">
                  <c:v>90.065470042073116</c:v>
                </c:pt>
                <c:pt idx="773">
                  <c:v>90.065718820786444</c:v>
                </c:pt>
                <c:pt idx="774">
                  <c:v>90.065968544773668</c:v>
                </c:pt>
                <c:pt idx="775">
                  <c:v>90.066219217625843</c:v>
                </c:pt>
                <c:pt idx="776">
                  <c:v>90.06647084294768</c:v>
                </c:pt>
                <c:pt idx="777">
                  <c:v>90.06672342435759</c:v>
                </c:pt>
                <c:pt idx="778">
                  <c:v>90.066976965487697</c:v>
                </c:pt>
                <c:pt idx="779">
                  <c:v>90.067231469983852</c:v>
                </c:pt>
                <c:pt idx="780">
                  <c:v>90.067486941505905</c:v>
                </c:pt>
                <c:pt idx="781">
                  <c:v>90.067743383727418</c:v>
                </c:pt>
                <c:pt idx="782">
                  <c:v>90.068000800336065</c:v>
                </c:pt>
                <c:pt idx="783">
                  <c:v>90.068259195033448</c:v>
                </c:pt>
                <c:pt idx="784">
                  <c:v>90.068518571535165</c:v>
                </c:pt>
                <c:pt idx="785">
                  <c:v>90.068778933571025</c:v>
                </c:pt>
                <c:pt idx="786">
                  <c:v>90.069040284884963</c:v>
                </c:pt>
                <c:pt idx="787">
                  <c:v>90.069302629235068</c:v>
                </c:pt>
                <c:pt idx="788">
                  <c:v>90.069565970393811</c:v>
                </c:pt>
                <c:pt idx="789">
                  <c:v>90.069830312147843</c:v>
                </c:pt>
                <c:pt idx="790">
                  <c:v>90.070095658298357</c:v>
                </c:pt>
                <c:pt idx="791">
                  <c:v>90.070362012660837</c:v>
                </c:pt>
                <c:pt idx="792">
                  <c:v>90.070629379065309</c:v>
                </c:pt>
                <c:pt idx="793">
                  <c:v>90.070897761356335</c:v>
                </c:pt>
                <c:pt idx="794">
                  <c:v>90.071167163393099</c:v>
                </c:pt>
                <c:pt idx="795">
                  <c:v>90.071437589049381</c:v>
                </c:pt>
                <c:pt idx="796">
                  <c:v>90.071709042213712</c:v>
                </c:pt>
                <c:pt idx="797">
                  <c:v>90.071981526789372</c:v>
                </c:pt>
                <c:pt idx="798">
                  <c:v>90.072255046694437</c:v>
                </c:pt>
                <c:pt idx="799">
                  <c:v>90.072529605861888</c:v>
                </c:pt>
                <c:pt idx="800">
                  <c:v>90.072805208239657</c:v>
                </c:pt>
                <c:pt idx="801">
                  <c:v>90.073081857790598</c:v>
                </c:pt>
                <c:pt idx="802">
                  <c:v>90.073359558492655</c:v>
                </c:pt>
                <c:pt idx="803">
                  <c:v>90.073638314338851</c:v>
                </c:pt>
                <c:pt idx="804">
                  <c:v>90.073918129337386</c:v>
                </c:pt>
                <c:pt idx="805">
                  <c:v>90.074199007511652</c:v>
                </c:pt>
                <c:pt idx="806">
                  <c:v>90.074480952900373</c:v>
                </c:pt>
                <c:pt idx="807">
                  <c:v>90.074763969557509</c:v>
                </c:pt>
                <c:pt idx="808">
                  <c:v>90.075048061552479</c:v>
                </c:pt>
                <c:pt idx="809">
                  <c:v>90.075333232970138</c:v>
                </c:pt>
                <c:pt idx="810">
                  <c:v>90.075619487910842</c:v>
                </c:pt>
                <c:pt idx="811">
                  <c:v>90.075906830490496</c:v>
                </c:pt>
                <c:pt idx="812">
                  <c:v>90.076195264840663</c:v>
                </c:pt>
                <c:pt idx="813">
                  <c:v>90.076484795108556</c:v>
                </c:pt>
                <c:pt idx="814">
                  <c:v>90.076775425457129</c:v>
                </c:pt>
                <c:pt idx="815">
                  <c:v>90.077067160065184</c:v>
                </c:pt>
                <c:pt idx="816">
                  <c:v>90.077360003127325</c:v>
                </c:pt>
                <c:pt idx="817">
                  <c:v>90.077653958854128</c:v>
                </c:pt>
                <c:pt idx="818">
                  <c:v>90.077949031472102</c:v>
                </c:pt>
                <c:pt idx="819">
                  <c:v>90.078245225223839</c:v>
                </c:pt>
                <c:pt idx="820">
                  <c:v>90.078542544368005</c:v>
                </c:pt>
                <c:pt idx="821">
                  <c:v>90.078840993179483</c:v>
                </c:pt>
                <c:pt idx="822">
                  <c:v>90.07914057594931</c:v>
                </c:pt>
                <c:pt idx="823">
                  <c:v>90.079441296984839</c:v>
                </c:pt>
                <c:pt idx="824">
                  <c:v>90.079743160609823</c:v>
                </c:pt>
                <c:pt idx="825">
                  <c:v>90.080046171164341</c:v>
                </c:pt>
                <c:pt idx="826">
                  <c:v>90.080350333004986</c:v>
                </c:pt>
                <c:pt idx="827">
                  <c:v>90.08065565050488</c:v>
                </c:pt>
                <c:pt idx="828">
                  <c:v>90.080962128053784</c:v>
                </c:pt>
                <c:pt idx="829">
                  <c:v>90.081269770058029</c:v>
                </c:pt>
                <c:pt idx="830">
                  <c:v>90.081578580940757</c:v>
                </c:pt>
                <c:pt idx="831">
                  <c:v>90.081888565141838</c:v>
                </c:pt>
                <c:pt idx="832">
                  <c:v>90.082199727118038</c:v>
                </c:pt>
                <c:pt idx="833">
                  <c:v>90.082512071343004</c:v>
                </c:pt>
                <c:pt idx="834">
                  <c:v>90.082825602307395</c:v>
                </c:pt>
                <c:pt idx="835">
                  <c:v>90.083140324518865</c:v>
                </c:pt>
                <c:pt idx="836">
                  <c:v>90.083456242502223</c:v>
                </c:pt>
                <c:pt idx="837">
                  <c:v>90.083773360799384</c:v>
                </c:pt>
                <c:pt idx="838">
                  <c:v>90.084091683969589</c:v>
                </c:pt>
                <c:pt idx="839">
                  <c:v>90.084411216589331</c:v>
                </c:pt>
                <c:pt idx="840">
                  <c:v>90.08473196325248</c:v>
                </c:pt>
                <c:pt idx="841">
                  <c:v>90.085053928570289</c:v>
                </c:pt>
                <c:pt idx="842">
                  <c:v>90.085377117171603</c:v>
                </c:pt>
                <c:pt idx="843">
                  <c:v>90.085701533702775</c:v>
                </c:pt>
                <c:pt idx="844">
                  <c:v>90.086027182827777</c:v>
                </c:pt>
                <c:pt idx="845">
                  <c:v>90.086354069228335</c:v>
                </c:pt>
                <c:pt idx="846">
                  <c:v>90.086682197603906</c:v>
                </c:pt>
                <c:pt idx="847">
                  <c:v>90.08701157267177</c:v>
                </c:pt>
                <c:pt idx="848">
                  <c:v>90.087342199167125</c:v>
                </c:pt>
                <c:pt idx="849">
                  <c:v>90.087674081843119</c:v>
                </c:pt>
                <c:pt idx="850">
                  <c:v>90.088007225470975</c:v>
                </c:pt>
                <c:pt idx="851">
                  <c:v>90.088341634839978</c:v>
                </c:pt>
                <c:pt idx="852">
                  <c:v>90.088677314757618</c:v>
                </c:pt>
                <c:pt idx="853">
                  <c:v>90.089014270049574</c:v>
                </c:pt>
                <c:pt idx="854">
                  <c:v>90.089352505559916</c:v>
                </c:pt>
                <c:pt idx="855">
                  <c:v>90.089692026151027</c:v>
                </c:pt>
                <c:pt idx="856">
                  <c:v>90.090032836703784</c:v>
                </c:pt>
                <c:pt idx="857">
                  <c:v>90.090374942117549</c:v>
                </c:pt>
                <c:pt idx="858">
                  <c:v>90.090718347310272</c:v>
                </c:pt>
                <c:pt idx="859">
                  <c:v>90.091063057218591</c:v>
                </c:pt>
                <c:pt idx="860">
                  <c:v>90.091409076797888</c:v>
                </c:pt>
                <c:pt idx="861">
                  <c:v>90.091756411022274</c:v>
                </c:pt>
                <c:pt idx="862">
                  <c:v>90.092105064884805</c:v>
                </c:pt>
                <c:pt idx="863">
                  <c:v>90.092455043397422</c:v>
                </c:pt>
                <c:pt idx="864">
                  <c:v>90.09280635159115</c:v>
                </c:pt>
                <c:pt idx="865">
                  <c:v>90.09315899451606</c:v>
                </c:pt>
                <c:pt idx="866">
                  <c:v>90.09351297724136</c:v>
                </c:pt>
                <c:pt idx="867">
                  <c:v>90.093868304855491</c:v>
                </c:pt>
                <c:pt idx="868">
                  <c:v>90.094224982466301</c:v>
                </c:pt>
                <c:pt idx="869">
                  <c:v>90.094583015200868</c:v>
                </c:pt>
                <c:pt idx="870">
                  <c:v>90.094942408205796</c:v>
                </c:pt>
                <c:pt idx="871">
                  <c:v>90.095303166647241</c:v>
                </c:pt>
                <c:pt idx="872">
                  <c:v>90.095665295710901</c:v>
                </c:pt>
                <c:pt idx="873">
                  <c:v>90.096028800602156</c:v>
                </c:pt>
                <c:pt idx="874">
                  <c:v>90.096393686546179</c:v>
                </c:pt>
                <c:pt idx="875">
                  <c:v>90.096759958787857</c:v>
                </c:pt>
                <c:pt idx="876">
                  <c:v>90.097127622592126</c:v>
                </c:pt>
                <c:pt idx="877">
                  <c:v>90.097496683243762</c:v>
                </c:pt>
                <c:pt idx="878">
                  <c:v>90.097867146047676</c:v>
                </c:pt>
                <c:pt idx="879">
                  <c:v>90.09823901632879</c:v>
                </c:pt>
                <c:pt idx="880">
                  <c:v>90.098612299432403</c:v>
                </c:pt>
                <c:pt idx="881">
                  <c:v>90.098987000723895</c:v>
                </c:pt>
                <c:pt idx="882">
                  <c:v>90.099363125589136</c:v>
                </c:pt>
                <c:pt idx="883">
                  <c:v>90.099740679434362</c:v>
                </c:pt>
                <c:pt idx="884">
                  <c:v>90.1001196676863</c:v>
                </c:pt>
                <c:pt idx="885">
                  <c:v>90.100500095792327</c:v>
                </c:pt>
                <c:pt idx="886">
                  <c:v>90.10088196922041</c:v>
                </c:pt>
                <c:pt idx="887">
                  <c:v>90.101265293459306</c:v>
                </c:pt>
                <c:pt idx="888">
                  <c:v>90.101650074018579</c:v>
                </c:pt>
                <c:pt idx="889">
                  <c:v>90.102036316428638</c:v>
                </c:pt>
                <c:pt idx="890">
                  <c:v>90.102424026240953</c:v>
                </c:pt>
                <c:pt idx="891">
                  <c:v>90.102813209027971</c:v>
                </c:pt>
                <c:pt idx="892">
                  <c:v>90.103203870383311</c:v>
                </c:pt>
                <c:pt idx="893">
                  <c:v>90.103596015921809</c:v>
                </c:pt>
                <c:pt idx="894">
                  <c:v>90.103989651279591</c:v>
                </c:pt>
                <c:pt idx="895">
                  <c:v>90.104384782114167</c:v>
                </c:pt>
                <c:pt idx="896">
                  <c:v>90.104781414104437</c:v>
                </c:pt>
                <c:pt idx="897">
                  <c:v>90.105179552950887</c:v>
                </c:pt>
                <c:pt idx="898">
                  <c:v>90.105579204375687</c:v>
                </c:pt>
                <c:pt idx="899">
                  <c:v>90.105980374122566</c:v>
                </c:pt>
                <c:pt idx="900">
                  <c:v>90.10638306795714</c:v>
                </c:pt>
                <c:pt idx="901">
                  <c:v>90.106787291666834</c:v>
                </c:pt>
                <c:pt idx="902">
                  <c:v>90.107193051061074</c:v>
                </c:pt>
                <c:pt idx="903">
                  <c:v>90.107600351971229</c:v>
                </c:pt>
                <c:pt idx="904">
                  <c:v>90.108009200250862</c:v>
                </c:pt>
                <c:pt idx="905">
                  <c:v>90.108419601775694</c:v>
                </c:pt>
                <c:pt idx="906">
                  <c:v>90.108831562443712</c:v>
                </c:pt>
                <c:pt idx="907">
                  <c:v>90.109245088175314</c:v>
                </c:pt>
                <c:pt idx="908">
                  <c:v>90.109660184913295</c:v>
                </c:pt>
                <c:pt idx="909">
                  <c:v>90.110076858622975</c:v>
                </c:pt>
                <c:pt idx="910">
                  <c:v>90.110495115292352</c:v>
                </c:pt>
                <c:pt idx="911">
                  <c:v>90.110914960932092</c:v>
                </c:pt>
                <c:pt idx="912">
                  <c:v>90.111336401575628</c:v>
                </c:pt>
                <c:pt idx="913">
                  <c:v>90.111759443279297</c:v>
                </c:pt>
                <c:pt idx="914">
                  <c:v>90.112184092122376</c:v>
                </c:pt>
                <c:pt idx="915">
                  <c:v>90.112610354207234</c:v>
                </c:pt>
                <c:pt idx="916">
                  <c:v>90.113038235659303</c:v>
                </c:pt>
                <c:pt idx="917">
                  <c:v>90.113467742627279</c:v>
                </c:pt>
                <c:pt idx="918">
                  <c:v>90.113898881283191</c:v>
                </c:pt>
                <c:pt idx="919">
                  <c:v>90.11433165782239</c:v>
                </c:pt>
                <c:pt idx="920">
                  <c:v>90.114766078463788</c:v>
                </c:pt>
                <c:pt idx="921">
                  <c:v>90.115202149449857</c:v>
                </c:pt>
                <c:pt idx="922">
                  <c:v>90.115639877046661</c:v>
                </c:pt>
                <c:pt idx="923">
                  <c:v>90.116079267544109</c:v>
                </c:pt>
                <c:pt idx="924">
                  <c:v>90.116520327255898</c:v>
                </c:pt>
                <c:pt idx="925">
                  <c:v>90.116963062519673</c:v>
                </c:pt>
                <c:pt idx="926">
                  <c:v>90.117407479697079</c:v>
                </c:pt>
                <c:pt idx="927">
                  <c:v>90.117853585173933</c:v>
                </c:pt>
                <c:pt idx="928">
                  <c:v>90.118301385360198</c:v>
                </c:pt>
                <c:pt idx="929">
                  <c:v>90.118750886690108</c:v>
                </c:pt>
                <c:pt idx="930">
                  <c:v>90.119202095622384</c:v>
                </c:pt>
                <c:pt idx="931">
                  <c:v>90.119655018640131</c:v>
                </c:pt>
                <c:pt idx="932">
                  <c:v>90.120109662251039</c:v>
                </c:pt>
                <c:pt idx="933">
                  <c:v>90.120566032987512</c:v>
                </c:pt>
                <c:pt idx="934">
                  <c:v>90.12102413740665</c:v>
                </c:pt>
                <c:pt idx="935">
                  <c:v>90.121483982090439</c:v>
                </c:pt>
                <c:pt idx="936">
                  <c:v>90.121945573645817</c:v>
                </c:pt>
                <c:pt idx="937">
                  <c:v>90.122408918704693</c:v>
                </c:pt>
                <c:pt idx="938">
                  <c:v>90.122874023924169</c:v>
                </c:pt>
                <c:pt idx="939">
                  <c:v>90.123340895986559</c:v>
                </c:pt>
                <c:pt idx="940">
                  <c:v>90.123809541599499</c:v>
                </c:pt>
                <c:pt idx="941">
                  <c:v>90.124279967496022</c:v>
                </c:pt>
                <c:pt idx="942">
                  <c:v>90.124752180434712</c:v>
                </c:pt>
                <c:pt idx="943">
                  <c:v>90.125226187199729</c:v>
                </c:pt>
                <c:pt idx="944">
                  <c:v>90.125701994600917</c:v>
                </c:pt>
                <c:pt idx="945">
                  <c:v>90.126179609473965</c:v>
                </c:pt>
                <c:pt idx="946">
                  <c:v>90.126659038680458</c:v>
                </c:pt>
                <c:pt idx="947">
                  <c:v>90.127140289107942</c:v>
                </c:pt>
                <c:pt idx="948">
                  <c:v>90.127623367670083</c:v>
                </c:pt>
                <c:pt idx="949">
                  <c:v>90.128108281306737</c:v>
                </c:pt>
                <c:pt idx="950">
                  <c:v>90.128595036984066</c:v>
                </c:pt>
                <c:pt idx="951">
                  <c:v>90.129083641694564</c:v>
                </c:pt>
                <c:pt idx="952">
                  <c:v>90.129574102457283</c:v>
                </c:pt>
                <c:pt idx="953">
                  <c:v>90.130066426317825</c:v>
                </c:pt>
                <c:pt idx="954">
                  <c:v>90.130560620348476</c:v>
                </c:pt>
                <c:pt idx="955">
                  <c:v>90.13105669164834</c:v>
                </c:pt>
                <c:pt idx="956">
                  <c:v>90.131554647343393</c:v>
                </c:pt>
                <c:pt idx="957">
                  <c:v>90.132054494586626</c:v>
                </c:pt>
                <c:pt idx="958">
                  <c:v>90.13255624055806</c:v>
                </c:pt>
                <c:pt idx="959">
                  <c:v>90.133059892464985</c:v>
                </c:pt>
                <c:pt idx="960">
                  <c:v>90.133565457541948</c:v>
                </c:pt>
                <c:pt idx="961">
                  <c:v>90.134072943050896</c:v>
                </c:pt>
                <c:pt idx="962">
                  <c:v>90.134582356281285</c:v>
                </c:pt>
                <c:pt idx="963">
                  <c:v>90.135093704550187</c:v>
                </c:pt>
                <c:pt idx="964">
                  <c:v>90.135606995202366</c:v>
                </c:pt>
                <c:pt idx="965">
                  <c:v>90.136122235610415</c:v>
                </c:pt>
                <c:pt idx="966">
                  <c:v>90.136639433174864</c:v>
                </c:pt>
                <c:pt idx="967">
                  <c:v>90.137158595324195</c:v>
                </c:pt>
                <c:pt idx="968">
                  <c:v>90.137679729515128</c:v>
                </c:pt>
                <c:pt idx="969">
                  <c:v>90.138202843232506</c:v>
                </c:pt>
                <c:pt idx="970">
                  <c:v>90.138727943989608</c:v>
                </c:pt>
                <c:pt idx="971">
                  <c:v>90.139255039328077</c:v>
                </c:pt>
                <c:pt idx="972">
                  <c:v>90.139784136818193</c:v>
                </c:pt>
                <c:pt idx="973">
                  <c:v>90.140315244058826</c:v>
                </c:pt>
                <c:pt idx="974">
                  <c:v>90.140848368677652</c:v>
                </c:pt>
                <c:pt idx="975">
                  <c:v>90.141383518331253</c:v>
                </c:pt>
                <c:pt idx="976">
                  <c:v>90.141920700705114</c:v>
                </c:pt>
                <c:pt idx="977">
                  <c:v>90.142459923513883</c:v>
                </c:pt>
                <c:pt idx="978">
                  <c:v>90.143001194501423</c:v>
                </c:pt>
                <c:pt idx="979">
                  <c:v>90.143544521440859</c:v>
                </c:pt>
                <c:pt idx="980">
                  <c:v>90.14408991213476</c:v>
                </c:pt>
                <c:pt idx="981">
                  <c:v>90.14463737441524</c:v>
                </c:pt>
                <c:pt idx="982">
                  <c:v>90.145186916144056</c:v>
                </c:pt>
                <c:pt idx="983">
                  <c:v>90.145738545212708</c:v>
                </c:pt>
                <c:pt idx="984">
                  <c:v>90.146292269542613</c:v>
                </c:pt>
                <c:pt idx="985">
                  <c:v>90.146848097085083</c:v>
                </c:pt>
                <c:pt idx="986">
                  <c:v>90.147406035821589</c:v>
                </c:pt>
                <c:pt idx="987">
                  <c:v>90.147966093763827</c:v>
                </c:pt>
                <c:pt idx="988">
                  <c:v>90.148528278953719</c:v>
                </c:pt>
                <c:pt idx="989">
                  <c:v>90.149092599463728</c:v>
                </c:pt>
                <c:pt idx="990">
                  <c:v>90.149659063396811</c:v>
                </c:pt>
                <c:pt idx="991">
                  <c:v>90.150227678886566</c:v>
                </c:pt>
                <c:pt idx="992">
                  <c:v>90.150798454097398</c:v>
                </c:pt>
                <c:pt idx="993">
                  <c:v>90.151371397224608</c:v>
                </c:pt>
                <c:pt idx="994">
                  <c:v>90.151946516494561</c:v>
                </c:pt>
                <c:pt idx="995">
                  <c:v>90.152523820164589</c:v>
                </c:pt>
                <c:pt idx="996">
                  <c:v>90.153103316523428</c:v>
                </c:pt>
                <c:pt idx="997">
                  <c:v>90.153685013891092</c:v>
                </c:pt>
                <c:pt idx="998">
                  <c:v>90.154268920619089</c:v>
                </c:pt>
                <c:pt idx="999">
                  <c:v>90.154855045090514</c:v>
                </c:pt>
                <c:pt idx="1000">
                  <c:v>90.155443395720198</c:v>
                </c:pt>
                <c:pt idx="1001">
                  <c:v>90.156033980954774</c:v>
                </c:pt>
                <c:pt idx="1002">
                  <c:v>90.156626809272851</c:v>
                </c:pt>
                <c:pt idx="1003">
                  <c:v>90.157221889185095</c:v>
                </c:pt>
                <c:pt idx="1004">
                  <c:v>90.157819229234363</c:v>
                </c:pt>
                <c:pt idx="1005">
                  <c:v>90.158418837995853</c:v>
                </c:pt>
                <c:pt idx="1006">
                  <c:v>90.159020724077138</c:v>
                </c:pt>
                <c:pt idx="1007">
                  <c:v>90.159624896118402</c:v>
                </c:pt>
                <c:pt idx="1008">
                  <c:v>90.160231362792459</c:v>
                </c:pt>
                <c:pt idx="1009">
                  <c:v>90.160840132804978</c:v>
                </c:pt>
                <c:pt idx="1010">
                  <c:v>90.161451214894484</c:v>
                </c:pt>
                <c:pt idx="1011">
                  <c:v>90.162064617832613</c:v>
                </c:pt>
                <c:pt idx="1012">
                  <c:v>90.162680350424111</c:v>
                </c:pt>
                <c:pt idx="1013">
                  <c:v>90.163298421507037</c:v>
                </c:pt>
                <c:pt idx="1014">
                  <c:v>90.163918839952927</c:v>
                </c:pt>
                <c:pt idx="1015">
                  <c:v>90.164541614666717</c:v>
                </c:pt>
                <c:pt idx="1016">
                  <c:v>90.165166754587162</c:v>
                </c:pt>
                <c:pt idx="1017">
                  <c:v>90.165794268686753</c:v>
                </c:pt>
                <c:pt idx="1018">
                  <c:v>90.166424165971875</c:v>
                </c:pt>
                <c:pt idx="1019">
                  <c:v>90.16705645548295</c:v>
                </c:pt>
                <c:pt idx="1020">
                  <c:v>90.167691146294658</c:v>
                </c:pt>
                <c:pt idx="1021">
                  <c:v>90.16832824751593</c:v>
                </c:pt>
                <c:pt idx="1022">
                  <c:v>90.168967768290088</c:v>
                </c:pt>
                <c:pt idx="1023">
                  <c:v>90.169609717795083</c:v>
                </c:pt>
                <c:pt idx="1024">
                  <c:v>90.170254105243529</c:v>
                </c:pt>
                <c:pt idx="1025">
                  <c:v>90.170900939882813</c:v>
                </c:pt>
                <c:pt idx="1026">
                  <c:v>90.171550230995365</c:v>
                </c:pt>
                <c:pt idx="1027">
                  <c:v>90.172201987898646</c:v>
                </c:pt>
                <c:pt idx="1028">
                  <c:v>90.172856219945288</c:v>
                </c:pt>
                <c:pt idx="1029">
                  <c:v>90.173512936523281</c:v>
                </c:pt>
                <c:pt idx="1030">
                  <c:v>90.17417214705614</c:v>
                </c:pt>
                <c:pt idx="1031">
                  <c:v>90.174833861002966</c:v>
                </c:pt>
                <c:pt idx="1032">
                  <c:v>90.175498087858557</c:v>
                </c:pt>
                <c:pt idx="1033">
                  <c:v>90.176164837153635</c:v>
                </c:pt>
                <c:pt idx="1034">
                  <c:v>90.176834118454906</c:v>
                </c:pt>
                <c:pt idx="1035">
                  <c:v>90.177505941365212</c:v>
                </c:pt>
                <c:pt idx="1036">
                  <c:v>90.178180315523676</c:v>
                </c:pt>
                <c:pt idx="1037">
                  <c:v>90.178857250605844</c:v>
                </c:pt>
                <c:pt idx="1038">
                  <c:v>90.17953675632377</c:v>
                </c:pt>
                <c:pt idx="1039">
                  <c:v>90.180218842426271</c:v>
                </c:pt>
                <c:pt idx="1040">
                  <c:v>90.180903518698898</c:v>
                </c:pt>
                <c:pt idx="1041">
                  <c:v>90.181590794964222</c:v>
                </c:pt>
                <c:pt idx="1042">
                  <c:v>90.182280681081849</c:v>
                </c:pt>
                <c:pt idx="1043">
                  <c:v>90.182973186948686</c:v>
                </c:pt>
                <c:pt idx="1044">
                  <c:v>90.183668322498988</c:v>
                </c:pt>
                <c:pt idx="1045">
                  <c:v>90.184366097704483</c:v>
                </c:pt>
                <c:pt idx="1046">
                  <c:v>90.185066522574616</c:v>
                </c:pt>
                <c:pt idx="1047">
                  <c:v>90.185769607156587</c:v>
                </c:pt>
                <c:pt idx="1048">
                  <c:v>90.186475361535514</c:v>
                </c:pt>
                <c:pt idx="1049">
                  <c:v>90.187183795834613</c:v>
                </c:pt>
                <c:pt idx="1050">
                  <c:v>90.187894920215342</c:v>
                </c:pt>
                <c:pt idx="1051">
                  <c:v>90.188608744877484</c:v>
                </c:pt>
                <c:pt idx="1052">
                  <c:v>90.189325280059307</c:v>
                </c:pt>
                <c:pt idx="1053">
                  <c:v>90.19004453603776</c:v>
                </c:pt>
                <c:pt idx="1054">
                  <c:v>90.190766523128559</c:v>
                </c:pt>
                <c:pt idx="1055">
                  <c:v>90.191491251686386</c:v>
                </c:pt>
                <c:pt idx="1056">
                  <c:v>90.192218732104934</c:v>
                </c:pt>
                <c:pt idx="1057">
                  <c:v>90.192948974817199</c:v>
                </c:pt>
                <c:pt idx="1058">
                  <c:v>90.193681990295502</c:v>
                </c:pt>
                <c:pt idx="1059">
                  <c:v>90.194417789051684</c:v>
                </c:pt>
                <c:pt idx="1060">
                  <c:v>90.195156381637247</c:v>
                </c:pt>
                <c:pt idx="1061">
                  <c:v>90.195897778643513</c:v>
                </c:pt>
                <c:pt idx="1062">
                  <c:v>90.19664199070175</c:v>
                </c:pt>
                <c:pt idx="1063">
                  <c:v>90.197389028483371</c:v>
                </c:pt>
                <c:pt idx="1064">
                  <c:v>90.198138902699981</c:v>
                </c:pt>
                <c:pt idx="1065">
                  <c:v>90.198891624103638</c:v>
                </c:pt>
                <c:pt idx="1066">
                  <c:v>90.199647203486961</c:v>
                </c:pt>
                <c:pt idx="1067">
                  <c:v>90.200405651683226</c:v>
                </c:pt>
                <c:pt idx="1068">
                  <c:v>90.201166979566608</c:v>
                </c:pt>
                <c:pt idx="1069">
                  <c:v>90.201931198052307</c:v>
                </c:pt>
                <c:pt idx="1070">
                  <c:v>90.202698318096623</c:v>
                </c:pt>
                <c:pt idx="1071">
                  <c:v>90.203468350697207</c:v>
                </c:pt>
                <c:pt idx="1072">
                  <c:v>90.204241306893195</c:v>
                </c:pt>
                <c:pt idx="1073">
                  <c:v>90.205017197765315</c:v>
                </c:pt>
                <c:pt idx="1074">
                  <c:v>90.205796034436119</c:v>
                </c:pt>
                <c:pt idx="1075">
                  <c:v>90.20657782807001</c:v>
                </c:pt>
                <c:pt idx="1076">
                  <c:v>90.207362589873526</c:v>
                </c:pt>
                <c:pt idx="1077">
                  <c:v>90.208150331095453</c:v>
                </c:pt>
                <c:pt idx="1078">
                  <c:v>90.208941063026984</c:v>
                </c:pt>
                <c:pt idx="1079">
                  <c:v>90.209734797001801</c:v>
                </c:pt>
                <c:pt idx="1080">
                  <c:v>90.210531544396389</c:v>
                </c:pt>
                <c:pt idx="1081">
                  <c:v>90.211331316630051</c:v>
                </c:pt>
                <c:pt idx="1082">
                  <c:v>90.212134125165136</c:v>
                </c:pt>
                <c:pt idx="1083">
                  <c:v>90.212939981507219</c:v>
                </c:pt>
                <c:pt idx="1084">
                  <c:v>90.21374889720515</c:v>
                </c:pt>
                <c:pt idx="1085">
                  <c:v>90.214560883851334</c:v>
                </c:pt>
                <c:pt idx="1086">
                  <c:v>90.215375953081832</c:v>
                </c:pt>
                <c:pt idx="1087">
                  <c:v>90.216194116576574</c:v>
                </c:pt>
                <c:pt idx="1088">
                  <c:v>90.217015386059458</c:v>
                </c:pt>
                <c:pt idx="1089">
                  <c:v>90.21783977329855</c:v>
                </c:pt>
                <c:pt idx="1090">
                  <c:v>90.218667290106225</c:v>
                </c:pt>
                <c:pt idx="1091">
                  <c:v>90.219497948339367</c:v>
                </c:pt>
                <c:pt idx="1092">
                  <c:v>90.220331759899437</c:v>
                </c:pt>
                <c:pt idx="1093">
                  <c:v>90.221168736732864</c:v>
                </c:pt>
                <c:pt idx="1094">
                  <c:v>90.222008890830878</c:v>
                </c:pt>
                <c:pt idx="1095">
                  <c:v>90.22285223422999</c:v>
                </c:pt>
                <c:pt idx="1096">
                  <c:v>90.223698779011954</c:v>
                </c:pt>
                <c:pt idx="1097">
                  <c:v>90.224548537304031</c:v>
                </c:pt>
                <c:pt idx="1098">
                  <c:v>90.225401521279139</c:v>
                </c:pt>
                <c:pt idx="1099">
                  <c:v>90.226257743155983</c:v>
                </c:pt>
                <c:pt idx="1100">
                  <c:v>90.2271172151993</c:v>
                </c:pt>
                <c:pt idx="1101">
                  <c:v>90.227979949719924</c:v>
                </c:pt>
                <c:pt idx="1102">
                  <c:v>90.228845959075102</c:v>
                </c:pt>
                <c:pt idx="1103">
                  <c:v>90.229715255668467</c:v>
                </c:pt>
                <c:pt idx="1104">
                  <c:v>90.230587851950389</c:v>
                </c:pt>
                <c:pt idx="1105">
                  <c:v>90.231463760418109</c:v>
                </c:pt>
                <c:pt idx="1106">
                  <c:v>90.232342993615774</c:v>
                </c:pt>
                <c:pt idx="1107">
                  <c:v>90.233225564134855</c:v>
                </c:pt>
                <c:pt idx="1108">
                  <c:v>90.234111484614075</c:v>
                </c:pt>
                <c:pt idx="1109">
                  <c:v>90.235000767739749</c:v>
                </c:pt>
                <c:pt idx="1110">
                  <c:v>90.235893426245866</c:v>
                </c:pt>
                <c:pt idx="1111">
                  <c:v>90.236789472914339</c:v>
                </c:pt>
                <c:pt idx="1112">
                  <c:v>90.237688920575096</c:v>
                </c:pt>
                <c:pt idx="1113">
                  <c:v>90.23859178210634</c:v>
                </c:pt>
                <c:pt idx="1114">
                  <c:v>90.239498070434692</c:v>
                </c:pt>
                <c:pt idx="1115">
                  <c:v>90.240407798535344</c:v>
                </c:pt>
                <c:pt idx="1116">
                  <c:v>90.241320979432288</c:v>
                </c:pt>
                <c:pt idx="1117">
                  <c:v>90.242237626198445</c:v>
                </c:pt>
                <c:pt idx="1118">
                  <c:v>90.243157751955835</c:v>
                </c:pt>
                <c:pt idx="1119">
                  <c:v>90.244081369875872</c:v>
                </c:pt>
                <c:pt idx="1120">
                  <c:v>90.245008493179427</c:v>
                </c:pt>
                <c:pt idx="1121">
                  <c:v>90.245939135137007</c:v>
                </c:pt>
                <c:pt idx="1122">
                  <c:v>90.246873309069016</c:v>
                </c:pt>
                <c:pt idx="1123">
                  <c:v>90.247811028345922</c:v>
                </c:pt>
                <c:pt idx="1124">
                  <c:v>90.248752306388369</c:v>
                </c:pt>
                <c:pt idx="1125">
                  <c:v>90.249697156667381</c:v>
                </c:pt>
                <c:pt idx="1126">
                  <c:v>90.250645592704714</c:v>
                </c:pt>
                <c:pt idx="1127">
                  <c:v>90.25159762807273</c:v>
                </c:pt>
                <c:pt idx="1128">
                  <c:v>90.252553276394849</c:v>
                </c:pt>
                <c:pt idx="1129">
                  <c:v>90.253512551345665</c:v>
                </c:pt>
                <c:pt idx="1130">
                  <c:v>90.254475466651044</c:v>
                </c:pt>
                <c:pt idx="1131">
                  <c:v>90.255442036088411</c:v>
                </c:pt>
                <c:pt idx="1132">
                  <c:v>90.256412273486887</c:v>
                </c:pt>
                <c:pt idx="1133">
                  <c:v>90.257386192727523</c:v>
                </c:pt>
                <c:pt idx="1134">
                  <c:v>90.258363807743478</c:v>
                </c:pt>
                <c:pt idx="1135">
                  <c:v>90.25934513252011</c:v>
                </c:pt>
                <c:pt idx="1136">
                  <c:v>90.260330181095384</c:v>
                </c:pt>
                <c:pt idx="1137">
                  <c:v>90.261318967559802</c:v>
                </c:pt>
                <c:pt idx="1138">
                  <c:v>90.262311506056804</c:v>
                </c:pt>
                <c:pt idx="1139">
                  <c:v>90.263307810782877</c:v>
                </c:pt>
                <c:pt idx="1140">
                  <c:v>90.264307895987741</c:v>
                </c:pt>
                <c:pt idx="1141">
                  <c:v>90.265311775974538</c:v>
                </c:pt>
                <c:pt idx="1142">
                  <c:v>90.266319465100054</c:v>
                </c:pt>
                <c:pt idx="1143">
                  <c:v>90.267330977774961</c:v>
                </c:pt>
                <c:pt idx="1144">
                  <c:v>90.268346328463878</c:v>
                </c:pt>
                <c:pt idx="1145">
                  <c:v>90.269365531685693</c:v>
                </c:pt>
                <c:pt idx="1146">
                  <c:v>90.270388602013711</c:v>
                </c:pt>
                <c:pt idx="1147">
                  <c:v>90.271415554075858</c:v>
                </c:pt>
                <c:pt idx="1148">
                  <c:v>90.272446402554877</c:v>
                </c:pt>
                <c:pt idx="1149">
                  <c:v>90.273481162188517</c:v>
                </c:pt>
                <c:pt idx="1150">
                  <c:v>90.274519847769753</c:v>
                </c:pt>
                <c:pt idx="1151">
                  <c:v>90.275562474147009</c:v>
                </c:pt>
                <c:pt idx="1152">
                  <c:v>90.276609056224302</c:v>
                </c:pt>
                <c:pt idx="1153">
                  <c:v>90.277659608961457</c:v>
                </c:pt>
                <c:pt idx="1154">
                  <c:v>90.278714147374359</c:v>
                </c:pt>
                <c:pt idx="1155">
                  <c:v>90.279772686535111</c:v>
                </c:pt>
                <c:pt idx="1156">
                  <c:v>90.280835241572277</c:v>
                </c:pt>
                <c:pt idx="1157">
                  <c:v>90.281901827670964</c:v>
                </c:pt>
                <c:pt idx="1158">
                  <c:v>90.282972460073253</c:v>
                </c:pt>
                <c:pt idx="1159">
                  <c:v>90.284047154078181</c:v>
                </c:pt>
                <c:pt idx="1160">
                  <c:v>90.285125925042081</c:v>
                </c:pt>
                <c:pt idx="1161">
                  <c:v>90.286208788378801</c:v>
                </c:pt>
                <c:pt idx="1162">
                  <c:v>90.28729575955974</c:v>
                </c:pt>
                <c:pt idx="1163">
                  <c:v>90.288386854114279</c:v>
                </c:pt>
                <c:pt idx="1164">
                  <c:v>90.289482087629835</c:v>
                </c:pt>
                <c:pt idx="1165">
                  <c:v>90.290581475752191</c:v>
                </c:pt>
                <c:pt idx="1166">
                  <c:v>90.291685034185576</c:v>
                </c:pt>
                <c:pt idx="1167">
                  <c:v>90.292792778692998</c:v>
                </c:pt>
                <c:pt idx="1168">
                  <c:v>90.29390472509634</c:v>
                </c:pt>
                <c:pt idx="1169">
                  <c:v>90.295020889276728</c:v>
                </c:pt>
                <c:pt idx="1170">
                  <c:v>90.296141287174535</c:v>
                </c:pt>
                <c:pt idx="1171">
                  <c:v>90.297265934789792</c:v>
                </c:pt>
                <c:pt idx="1172">
                  <c:v>90.298394848182326</c:v>
                </c:pt>
                <c:pt idx="1173">
                  <c:v>90.299528043471923</c:v>
                </c:pt>
                <c:pt idx="1174">
                  <c:v>90.300665536838665</c:v>
                </c:pt>
                <c:pt idx="1175">
                  <c:v>90.30180734452297</c:v>
                </c:pt>
                <c:pt idx="1176">
                  <c:v>90.302953482826027</c:v>
                </c:pt>
                <c:pt idx="1177">
                  <c:v>90.304103968109828</c:v>
                </c:pt>
                <c:pt idx="1178">
                  <c:v>90.305258816797519</c:v>
                </c:pt>
                <c:pt idx="1179">
                  <c:v>90.306418045373491</c:v>
                </c:pt>
                <c:pt idx="1180">
                  <c:v>90.307581670383783</c:v>
                </c:pt>
                <c:pt idx="1181">
                  <c:v>90.308749708436082</c:v>
                </c:pt>
                <c:pt idx="1182">
                  <c:v>90.309922176200104</c:v>
                </c:pt>
                <c:pt idx="1183">
                  <c:v>90.311099090407765</c:v>
                </c:pt>
                <c:pt idx="1184">
                  <c:v>90.312280467853441</c:v>
                </c:pt>
                <c:pt idx="1185">
                  <c:v>90.313466325394103</c:v>
                </c:pt>
                <c:pt idx="1186">
                  <c:v>90.314656679949664</c:v>
                </c:pt>
                <c:pt idx="1187">
                  <c:v>90.315851548503019</c:v>
                </c:pt>
                <c:pt idx="1188">
                  <c:v>90.317050948100544</c:v>
                </c:pt>
                <c:pt idx="1189">
                  <c:v>90.318254895852064</c:v>
                </c:pt>
                <c:pt idx="1190">
                  <c:v>90.319463408931213</c:v>
                </c:pt>
                <c:pt idx="1191">
                  <c:v>90.320676504575687</c:v>
                </c:pt>
                <c:pt idx="1192">
                  <c:v>90.321894200087328</c:v>
                </c:pt>
                <c:pt idx="1193">
                  <c:v>90.323116512832513</c:v>
                </c:pt>
                <c:pt idx="1194">
                  <c:v>90.324343460242289</c:v>
                </c:pt>
                <c:pt idx="1195">
                  <c:v>90.325575059812678</c:v>
                </c:pt>
                <c:pt idx="1196">
                  <c:v>90.326811329104814</c:v>
                </c:pt>
                <c:pt idx="1197">
                  <c:v>90.32805228574523</c:v>
                </c:pt>
                <c:pt idx="1198">
                  <c:v>90.329297947426113</c:v>
                </c:pt>
                <c:pt idx="1199">
                  <c:v>90.330548331905518</c:v>
                </c:pt>
                <c:pt idx="1200">
                  <c:v>90.331803457007567</c:v>
                </c:pt>
                <c:pt idx="1201">
                  <c:v>90.333063340622701</c:v>
                </c:pt>
                <c:pt idx="1202">
                  <c:v>90.334328000707998</c:v>
                </c:pt>
                <c:pt idx="1203">
                  <c:v>90.335597455287271</c:v>
                </c:pt>
                <c:pt idx="1204">
                  <c:v>90.336871722451434</c:v>
                </c:pt>
                <c:pt idx="1205">
                  <c:v>90.338150820358607</c:v>
                </c:pt>
                <c:pt idx="1206">
                  <c:v>90.339434767234536</c:v>
                </c:pt>
                <c:pt idx="1207">
                  <c:v>90.3407235813726</c:v>
                </c:pt>
                <c:pt idx="1208">
                  <c:v>90.342017281134289</c:v>
                </c:pt>
                <c:pt idx="1209">
                  <c:v>90.343315884949249</c:v>
                </c:pt>
                <c:pt idx="1210">
                  <c:v>90.344619411315705</c:v>
                </c:pt>
                <c:pt idx="1211">
                  <c:v>90.345927878800495</c:v>
                </c:pt>
                <c:pt idx="1212">
                  <c:v>90.347241306039507</c:v>
                </c:pt>
                <c:pt idx="1213">
                  <c:v>90.348559711737849</c:v>
                </c:pt>
                <c:pt idx="1214">
                  <c:v>90.349883114670007</c:v>
                </c:pt>
                <c:pt idx="1215">
                  <c:v>90.3512115336802</c:v>
                </c:pt>
                <c:pt idx="1216">
                  <c:v>90.352544987682663</c:v>
                </c:pt>
                <c:pt idx="1217">
                  <c:v>90.353883495661762</c:v>
                </c:pt>
                <c:pt idx="1218">
                  <c:v>90.355227076672335</c:v>
                </c:pt>
                <c:pt idx="1219">
                  <c:v>90.356575749839877</c:v>
                </c:pt>
                <c:pt idx="1220">
                  <c:v>90.357929534360863</c:v>
                </c:pt>
                <c:pt idx="1221">
                  <c:v>90.359288449502898</c:v>
                </c:pt>
                <c:pt idx="1222">
                  <c:v>90.360652514605135</c:v>
                </c:pt>
                <c:pt idx="1223">
                  <c:v>90.362021749078338</c:v>
                </c:pt>
                <c:pt idx="1224">
                  <c:v>90.363396172405203</c:v>
                </c:pt>
                <c:pt idx="1225">
                  <c:v>90.364775804140692</c:v>
                </c:pt>
                <c:pt idx="1226">
                  <c:v>90.366160663912154</c:v>
                </c:pt>
                <c:pt idx="1227">
                  <c:v>90.367550771419687</c:v>
                </c:pt>
                <c:pt idx="1228">
                  <c:v>90.368946146436329</c:v>
                </c:pt>
                <c:pt idx="1229">
                  <c:v>90.370346808808335</c:v>
                </c:pt>
                <c:pt idx="1230">
                  <c:v>90.371752778455388</c:v>
                </c:pt>
                <c:pt idx="1231">
                  <c:v>90.373164075371008</c:v>
                </c:pt>
                <c:pt idx="1232">
                  <c:v>90.374580719622585</c:v>
                </c:pt>
                <c:pt idx="1233">
                  <c:v>90.376002731351832</c:v>
                </c:pt>
                <c:pt idx="1234">
                  <c:v>90.377430130774954</c:v>
                </c:pt>
                <c:pt idx="1235">
                  <c:v>90.378862938182863</c:v>
                </c:pt>
                <c:pt idx="1236">
                  <c:v>90.380301173941533</c:v>
                </c:pt>
                <c:pt idx="1237">
                  <c:v>90.381744858492269</c:v>
                </c:pt>
                <c:pt idx="1238">
                  <c:v>90.383194012351822</c:v>
                </c:pt>
                <c:pt idx="1239">
                  <c:v>90.384648656112873</c:v>
                </c:pt>
                <c:pt idx="1240">
                  <c:v>90.3861088104441</c:v>
                </c:pt>
                <c:pt idx="1241">
                  <c:v>90.387574496090522</c:v>
                </c:pt>
                <c:pt idx="1242">
                  <c:v>90.389045733873786</c:v>
                </c:pt>
                <c:pt idx="1243">
                  <c:v>90.390522544692388</c:v>
                </c:pt>
                <c:pt idx="1244">
                  <c:v>90.392004949521962</c:v>
                </c:pt>
                <c:pt idx="1245">
                  <c:v>90.39349296941559</c:v>
                </c:pt>
                <c:pt idx="1246">
                  <c:v>90.394986625503947</c:v>
                </c:pt>
                <c:pt idx="1247">
                  <c:v>90.39648593899571</c:v>
                </c:pt>
                <c:pt idx="1248">
                  <c:v>90.397990931177745</c:v>
                </c:pt>
                <c:pt idx="1249">
                  <c:v>90.399501623415375</c:v>
                </c:pt>
                <c:pt idx="1250">
                  <c:v>90.40101803715271</c:v>
                </c:pt>
                <c:pt idx="1251">
                  <c:v>90.402540193912841</c:v>
                </c:pt>
                <c:pt idx="1252">
                  <c:v>90.404068115298145</c:v>
                </c:pt>
                <c:pt idx="1253">
                  <c:v>90.405601822990647</c:v>
                </c:pt>
                <c:pt idx="1254">
                  <c:v>90.407141338752169</c:v>
                </c:pt>
                <c:pt idx="1255">
                  <c:v>90.408686684424552</c:v>
                </c:pt>
                <c:pt idx="1256">
                  <c:v>90.410237881930172</c:v>
                </c:pt>
                <c:pt idx="1257">
                  <c:v>90.411794953271979</c:v>
                </c:pt>
                <c:pt idx="1258">
                  <c:v>90.413357920533869</c:v>
                </c:pt>
                <c:pt idx="1259">
                  <c:v>90.414926805881024</c:v>
                </c:pt>
                <c:pt idx="1260">
                  <c:v>90.416501631560067</c:v>
                </c:pt>
                <c:pt idx="1261">
                  <c:v>90.418082419899349</c:v>
                </c:pt>
                <c:pt idx="1262">
                  <c:v>90.419669193309375</c:v>
                </c:pt>
                <c:pt idx="1263">
                  <c:v>90.421261974282942</c:v>
                </c:pt>
                <c:pt idx="1264">
                  <c:v>90.4228607853954</c:v>
                </c:pt>
                <c:pt idx="1265">
                  <c:v>90.424465649305134</c:v>
                </c:pt>
                <c:pt idx="1266">
                  <c:v>90.426076588753546</c:v>
                </c:pt>
                <c:pt idx="1267">
                  <c:v>90.427693626565599</c:v>
                </c:pt>
                <c:pt idx="1268">
                  <c:v>90.429316785650002</c:v>
                </c:pt>
                <c:pt idx="1269">
                  <c:v>90.430946088999406</c:v>
                </c:pt>
                <c:pt idx="1270">
                  <c:v>90.432581559690931</c:v>
                </c:pt>
                <c:pt idx="1271">
                  <c:v>90.434223220886096</c:v>
                </c:pt>
                <c:pt idx="1272">
                  <c:v>90.435871095831473</c:v>
                </c:pt>
                <c:pt idx="1273">
                  <c:v>90.437525207858727</c:v>
                </c:pt>
                <c:pt idx="1274">
                  <c:v>90.439185580385001</c:v>
                </c:pt>
                <c:pt idx="1275">
                  <c:v>90.440852236913187</c:v>
                </c:pt>
                <c:pt idx="1276">
                  <c:v>90.442525201032183</c:v>
                </c:pt>
                <c:pt idx="1277">
                  <c:v>90.444204496417242</c:v>
                </c:pt>
                <c:pt idx="1278">
                  <c:v>90.445890146830266</c:v>
                </c:pt>
                <c:pt idx="1279">
                  <c:v>90.447582176119965</c:v>
                </c:pt>
                <c:pt idx="1280">
                  <c:v>90.449280608222381</c:v>
                </c:pt>
                <c:pt idx="1281">
                  <c:v>90.450985467160933</c:v>
                </c:pt>
                <c:pt idx="1282">
                  <c:v>90.452696777046896</c:v>
                </c:pt>
                <c:pt idx="1283">
                  <c:v>90.454414562079592</c:v>
                </c:pt>
                <c:pt idx="1284">
                  <c:v>90.456138846546708</c:v>
                </c:pt>
                <c:pt idx="1285">
                  <c:v>90.457869654824606</c:v>
                </c:pt>
                <c:pt idx="1286">
                  <c:v>90.459607011378651</c:v>
                </c:pt>
                <c:pt idx="1287">
                  <c:v>90.461350940763424</c:v>
                </c:pt>
                <c:pt idx="1288">
                  <c:v>90.463101467623048</c:v>
                </c:pt>
                <c:pt idx="1289">
                  <c:v>90.464858616691529</c:v>
                </c:pt>
                <c:pt idx="1290">
                  <c:v>90.466622412793058</c:v>
                </c:pt>
                <c:pt idx="1291">
                  <c:v>90.468392880842231</c:v>
                </c:pt>
                <c:pt idx="1292">
                  <c:v>90.47017004584437</c:v>
                </c:pt>
                <c:pt idx="1293">
                  <c:v>90.471953932895957</c:v>
                </c:pt>
                <c:pt idx="1294">
                  <c:v>90.473744567184653</c:v>
                </c:pt>
                <c:pt idx="1295">
                  <c:v>90.475541973989976</c:v>
                </c:pt>
                <c:pt idx="1296">
                  <c:v>90.47734617868322</c:v>
                </c:pt>
                <c:pt idx="1297">
                  <c:v>90.479157206728061</c:v>
                </c:pt>
                <c:pt idx="1298">
                  <c:v>90.480975083680661</c:v>
                </c:pt>
                <c:pt idx="1299">
                  <c:v>90.482799835190136</c:v>
                </c:pt>
                <c:pt idx="1300">
                  <c:v>90.484631486998623</c:v>
                </c:pt>
                <c:pt idx="1301">
                  <c:v>90.486470064941912</c:v>
                </c:pt>
                <c:pt idx="1302">
                  <c:v>90.488315594949441</c:v>
                </c:pt>
                <c:pt idx="1303">
                  <c:v>90.490168103044795</c:v>
                </c:pt>
                <c:pt idx="1304">
                  <c:v>90.492027615345933</c:v>
                </c:pt>
                <c:pt idx="1305">
                  <c:v>90.49389415806553</c:v>
                </c:pt>
                <c:pt idx="1306">
                  <c:v>90.495767757511246</c:v>
                </c:pt>
                <c:pt idx="1307">
                  <c:v>90.497648440086166</c:v>
                </c:pt>
                <c:pt idx="1308">
                  <c:v>90.499536232288818</c:v>
                </c:pt>
                <c:pt idx="1309">
                  <c:v>90.501431160713807</c:v>
                </c:pt>
                <c:pt idx="1310">
                  <c:v>90.503333252051974</c:v>
                </c:pt>
                <c:pt idx="1311">
                  <c:v>90.505242533090666</c:v>
                </c:pt>
                <c:pt idx="1312">
                  <c:v>90.507159030714121</c:v>
                </c:pt>
                <c:pt idx="1313">
                  <c:v>90.509082771903806</c:v>
                </c:pt>
                <c:pt idx="1314">
                  <c:v>90.511013783738676</c:v>
                </c:pt>
                <c:pt idx="1315">
                  <c:v>90.512952093395384</c:v>
                </c:pt>
                <c:pt idx="1316">
                  <c:v>90.514897728148867</c:v>
                </c:pt>
                <c:pt idx="1317">
                  <c:v>90.516850715372399</c:v>
                </c:pt>
                <c:pt idx="1318">
                  <c:v>90.518811082538008</c:v>
                </c:pt>
                <c:pt idx="1319">
                  <c:v>90.520778857216854</c:v>
                </c:pt>
                <c:pt idx="1320">
                  <c:v>90.522754067079461</c:v>
                </c:pt>
                <c:pt idx="1321">
                  <c:v>90.524736739895999</c:v>
                </c:pt>
                <c:pt idx="1322">
                  <c:v>90.526726903536726</c:v>
                </c:pt>
                <c:pt idx="1323">
                  <c:v>90.528724585972157</c:v>
                </c:pt>
                <c:pt idx="1324">
                  <c:v>90.53072981527356</c:v>
                </c:pt>
                <c:pt idx="1325">
                  <c:v>90.532742619613117</c:v>
                </c:pt>
                <c:pt idx="1326">
                  <c:v>90.534763027264276</c:v>
                </c:pt>
                <c:pt idx="1327">
                  <c:v>90.53679106660212</c:v>
                </c:pt>
                <c:pt idx="1328">
                  <c:v>90.538826766103725</c:v>
                </c:pt>
                <c:pt idx="1329">
                  <c:v>90.54087015434834</c:v>
                </c:pt>
                <c:pt idx="1330">
                  <c:v>90.542921260017749</c:v>
                </c:pt>
                <c:pt idx="1331">
                  <c:v>90.544980111896763</c:v>
                </c:pt>
                <c:pt idx="1332">
                  <c:v>90.547046738873263</c:v>
                </c:pt>
                <c:pt idx="1333">
                  <c:v>90.549121169938772</c:v>
                </c:pt>
                <c:pt idx="1334">
                  <c:v>90.551203434188665</c:v>
                </c:pt>
                <c:pt idx="1335">
                  <c:v>90.553293560822425</c:v>
                </c:pt>
                <c:pt idx="1336">
                  <c:v>90.555391579144086</c:v>
                </c:pt>
                <c:pt idx="1337">
                  <c:v>90.557497518562542</c:v>
                </c:pt>
                <c:pt idx="1338">
                  <c:v>90.559611408591778</c:v>
                </c:pt>
                <c:pt idx="1339">
                  <c:v>90.561733278851293</c:v>
                </c:pt>
                <c:pt idx="1340">
                  <c:v>90.5638631590664</c:v>
                </c:pt>
                <c:pt idx="1341">
                  <c:v>90.566001079068513</c:v>
                </c:pt>
                <c:pt idx="1342">
                  <c:v>90.568147068795554</c:v>
                </c:pt>
                <c:pt idx="1343">
                  <c:v>90.570301158292125</c:v>
                </c:pt>
                <c:pt idx="1344">
                  <c:v>90.572463377710065</c:v>
                </c:pt>
                <c:pt idx="1345">
                  <c:v>90.574633757308561</c:v>
                </c:pt>
                <c:pt idx="1346">
                  <c:v>90.576812327454547</c:v>
                </c:pt>
                <c:pt idx="1347">
                  <c:v>90.578999118623116</c:v>
                </c:pt>
                <c:pt idx="1348">
                  <c:v>90.581194161397718</c:v>
                </c:pt>
                <c:pt idx="1349">
                  <c:v>90.583397486470588</c:v>
                </c:pt>
                <c:pt idx="1350">
                  <c:v>90.585609124643071</c:v>
                </c:pt>
                <c:pt idx="1351">
                  <c:v>90.587829106825779</c:v>
                </c:pt>
                <c:pt idx="1352">
                  <c:v>90.590057464039191</c:v>
                </c:pt>
                <c:pt idx="1353">
                  <c:v>90.592294227413802</c:v>
                </c:pt>
                <c:pt idx="1354">
                  <c:v>90.594539428190487</c:v>
                </c:pt>
                <c:pt idx="1355">
                  <c:v>90.596793097720848</c:v>
                </c:pt>
                <c:pt idx="1356">
                  <c:v>90.599055267467534</c:v>
                </c:pt>
                <c:pt idx="1357">
                  <c:v>90.601325969004591</c:v>
                </c:pt>
                <c:pt idx="1358">
                  <c:v>90.603605234017749</c:v>
                </c:pt>
                <c:pt idx="1359">
                  <c:v>90.605893094304818</c:v>
                </c:pt>
                <c:pt idx="1360">
                  <c:v>90.608189581775946</c:v>
                </c:pt>
                <c:pt idx="1361">
                  <c:v>90.610494728454015</c:v>
                </c:pt>
                <c:pt idx="1362">
                  <c:v>90.612808566474911</c:v>
                </c:pt>
                <c:pt idx="1363">
                  <c:v>90.615131128087967</c:v>
                </c:pt>
                <c:pt idx="1364">
                  <c:v>90.617462445656031</c:v>
                </c:pt>
                <c:pt idx="1365">
                  <c:v>90.619802551656193</c:v>
                </c:pt>
                <c:pt idx="1366">
                  <c:v>90.622151478679825</c:v>
                </c:pt>
                <c:pt idx="1367">
                  <c:v>90.624509259432941</c:v>
                </c:pt>
                <c:pt idx="1368">
                  <c:v>90.626875926736631</c:v>
                </c:pt>
                <c:pt idx="1369">
                  <c:v>90.629251513527365</c:v>
                </c:pt>
                <c:pt idx="1370">
                  <c:v>90.631636052857274</c:v>
                </c:pt>
                <c:pt idx="1371">
                  <c:v>90.634029577894538</c:v>
                </c:pt>
                <c:pt idx="1372">
                  <c:v>90.636432121923619</c:v>
                </c:pt>
                <c:pt idx="1373">
                  <c:v>90.638843718345811</c:v>
                </c:pt>
                <c:pt idx="1374">
                  <c:v>90.641264400679248</c:v>
                </c:pt>
                <c:pt idx="1375">
                  <c:v>90.643694202559573</c:v>
                </c:pt>
                <c:pt idx="1376">
                  <c:v>90.646133157740067</c:v>
                </c:pt>
                <c:pt idx="1377">
                  <c:v>90.648581300091948</c:v>
                </c:pt>
                <c:pt idx="1378">
                  <c:v>90.65103866360495</c:v>
                </c:pt>
                <c:pt idx="1379">
                  <c:v>90.653505282387314</c:v>
                </c:pt>
                <c:pt idx="1380">
                  <c:v>90.655981190666466</c:v>
                </c:pt>
                <c:pt idx="1381">
                  <c:v>90.658466422789061</c:v>
                </c:pt>
                <c:pt idx="1382">
                  <c:v>90.660961013221439</c:v>
                </c:pt>
                <c:pt idx="1383">
                  <c:v>90.663464996550047</c:v>
                </c:pt>
                <c:pt idx="1384">
                  <c:v>90.665978407481589</c:v>
                </c:pt>
                <c:pt idx="1385">
                  <c:v>90.668501280843486</c:v>
                </c:pt>
                <c:pt idx="1386">
                  <c:v>90.671033651584168</c:v>
                </c:pt>
                <c:pt idx="1387">
                  <c:v>90.673575554773421</c:v>
                </c:pt>
                <c:pt idx="1388">
                  <c:v>90.676127025602611</c:v>
                </c:pt>
                <c:pt idx="1389">
                  <c:v>90.678688099385255</c:v>
                </c:pt>
                <c:pt idx="1390">
                  <c:v>90.681258811557086</c:v>
                </c:pt>
                <c:pt idx="1391">
                  <c:v>90.683839197676605</c:v>
                </c:pt>
                <c:pt idx="1392">
                  <c:v>90.686429293425149</c:v>
                </c:pt>
                <c:pt idx="1393">
                  <c:v>90.689029134607594</c:v>
                </c:pt>
                <c:pt idx="1394">
                  <c:v>90.69163875715229</c:v>
                </c:pt>
                <c:pt idx="1395">
                  <c:v>90.694258197111694</c:v>
                </c:pt>
                <c:pt idx="1396">
                  <c:v>90.696887490662505</c:v>
                </c:pt>
                <c:pt idx="1397">
                  <c:v>90.699526674106139</c:v>
                </c:pt>
                <c:pt idx="1398">
                  <c:v>90.702175783868881</c:v>
                </c:pt>
                <c:pt idx="1399">
                  <c:v>90.704834856502458</c:v>
                </c:pt>
                <c:pt idx="1400">
                  <c:v>90.707503928684076</c:v>
                </c:pt>
                <c:pt idx="1401">
                  <c:v>90.71018303721705</c:v>
                </c:pt>
                <c:pt idx="1402">
                  <c:v>90.712872219030842</c:v>
                </c:pt>
                <c:pt idx="1403">
                  <c:v>90.715571511181651</c:v>
                </c:pt>
                <c:pt idx="1404">
                  <c:v>90.718280950852446</c:v>
                </c:pt>
                <c:pt idx="1405">
                  <c:v>90.721000575353727</c:v>
                </c:pt>
                <c:pt idx="1406">
                  <c:v>90.723730422123268</c:v>
                </c:pt>
                <c:pt idx="1407">
                  <c:v>90.726470528727049</c:v>
                </c:pt>
                <c:pt idx="1408">
                  <c:v>90.72922093285905</c:v>
                </c:pt>
                <c:pt idx="1409">
                  <c:v>90.731981672341959</c:v>
                </c:pt>
                <c:pt idx="1410">
                  <c:v>90.734752785127284</c:v>
                </c:pt>
                <c:pt idx="1411">
                  <c:v>90.737534309295782</c:v>
                </c:pt>
                <c:pt idx="1412">
                  <c:v>90.74032628305774</c:v>
                </c:pt>
                <c:pt idx="1413">
                  <c:v>90.743128744753193</c:v>
                </c:pt>
                <c:pt idx="1414">
                  <c:v>90.745941732852486</c:v>
                </c:pt>
                <c:pt idx="1415">
                  <c:v>90.748765285956409</c:v>
                </c:pt>
                <c:pt idx="1416">
                  <c:v>90.75159944279649</c:v>
                </c:pt>
                <c:pt idx="1417">
                  <c:v>90.754444242235493</c:v>
                </c:pt>
                <c:pt idx="1418">
                  <c:v>90.757299723267522</c:v>
                </c:pt>
                <c:pt idx="1419">
                  <c:v>90.760165925018526</c:v>
                </c:pt>
                <c:pt idx="1420">
                  <c:v>90.763042886746476</c:v>
                </c:pt>
                <c:pt idx="1421">
                  <c:v>90.765930647841742</c:v>
                </c:pt>
                <c:pt idx="1422">
                  <c:v>90.768829247827469</c:v>
                </c:pt>
                <c:pt idx="1423">
                  <c:v>90.771738726359672</c:v>
                </c:pt>
                <c:pt idx="1424">
                  <c:v>90.774659123227835</c:v>
                </c:pt>
                <c:pt idx="1425">
                  <c:v>90.777590478355037</c:v>
                </c:pt>
                <c:pt idx="1426">
                  <c:v>90.780532831798297</c:v>
                </c:pt>
                <c:pt idx="1427">
                  <c:v>90.783486223748866</c:v>
                </c:pt>
                <c:pt idx="1428">
                  <c:v>90.786450694532633</c:v>
                </c:pt>
                <c:pt idx="1429">
                  <c:v>90.789426284610329</c:v>
                </c:pt>
                <c:pt idx="1430">
                  <c:v>90.792413034577862</c:v>
                </c:pt>
                <c:pt idx="1431">
                  <c:v>90.795410985166612</c:v>
                </c:pt>
                <c:pt idx="1432">
                  <c:v>90.79842017724377</c:v>
                </c:pt>
                <c:pt idx="1433">
                  <c:v>90.801440651812584</c:v>
                </c:pt>
                <c:pt idx="1434">
                  <c:v>90.804472450012781</c:v>
                </c:pt>
                <c:pt idx="1435">
                  <c:v>90.807515613120671</c:v>
                </c:pt>
                <c:pt idx="1436">
                  <c:v>90.810570182549611</c:v>
                </c:pt>
                <c:pt idx="1437">
                  <c:v>90.813636199850293</c:v>
                </c:pt>
                <c:pt idx="1438">
                  <c:v>90.816713706710843</c:v>
                </c:pt>
                <c:pt idx="1439">
                  <c:v>90.819802744957443</c:v>
                </c:pt>
                <c:pt idx="1440">
                  <c:v>90.82290335655432</c:v>
                </c:pt>
                <c:pt idx="1441">
                  <c:v>90.826015583604288</c:v>
                </c:pt>
                <c:pt idx="1442">
                  <c:v>90.8291394683487</c:v>
                </c:pt>
                <c:pt idx="1443">
                  <c:v>90.832275053168217</c:v>
                </c:pt>
                <c:pt idx="1444">
                  <c:v>90.835422380582642</c:v>
                </c:pt>
                <c:pt idx="1445">
                  <c:v>90.838581493251411</c:v>
                </c:pt>
                <c:pt idx="1446">
                  <c:v>90.841752433973994</c:v>
                </c:pt>
                <c:pt idx="1447">
                  <c:v>90.844935245689882</c:v>
                </c:pt>
                <c:pt idx="1448">
                  <c:v>90.848129971479068</c:v>
                </c:pt>
                <c:pt idx="1449">
                  <c:v>90.851336654562346</c:v>
                </c:pt>
                <c:pt idx="1450">
                  <c:v>90.854555338301523</c:v>
                </c:pt>
                <c:pt idx="1451">
                  <c:v>90.857786066199552</c:v>
                </c:pt>
                <c:pt idx="1452">
                  <c:v>90.861028881901163</c:v>
                </c:pt>
                <c:pt idx="1453">
                  <c:v>90.864283829192772</c:v>
                </c:pt>
                <c:pt idx="1454">
                  <c:v>90.867550952002958</c:v>
                </c:pt>
                <c:pt idx="1455">
                  <c:v>90.87083029440268</c:v>
                </c:pt>
                <c:pt idx="1456">
                  <c:v>90.874121900605573</c:v>
                </c:pt>
                <c:pt idx="1457">
                  <c:v>90.877425814967978</c:v>
                </c:pt>
                <c:pt idx="1458">
                  <c:v>90.880742081989723</c:v>
                </c:pt>
                <c:pt idx="1459">
                  <c:v>90.884070746313782</c:v>
                </c:pt>
                <c:pt idx="1460">
                  <c:v>90.887411852726942</c:v>
                </c:pt>
                <c:pt idx="1461">
                  <c:v>90.890765446159904</c:v>
                </c:pt>
                <c:pt idx="1462">
                  <c:v>90.894131571687524</c:v>
                </c:pt>
                <c:pt idx="1463">
                  <c:v>90.897510274529168</c:v>
                </c:pt>
                <c:pt idx="1464">
                  <c:v>90.900901600048854</c:v>
                </c:pt>
                <c:pt idx="1465">
                  <c:v>90.904305593755495</c:v>
                </c:pt>
                <c:pt idx="1466">
                  <c:v>90.907722301303252</c:v>
                </c:pt>
                <c:pt idx="1467">
                  <c:v>90.911151768491649</c:v>
                </c:pt>
                <c:pt idx="1468">
                  <c:v>90.914594041265886</c:v>
                </c:pt>
                <c:pt idx="1469">
                  <c:v>90.918049165717036</c:v>
                </c:pt>
                <c:pt idx="1470">
                  <c:v>90.92151718808239</c:v>
                </c:pt>
                <c:pt idx="1471">
                  <c:v>90.924998154745438</c:v>
                </c:pt>
                <c:pt idx="1472">
                  <c:v>90.928492112236412</c:v>
                </c:pt>
                <c:pt idx="1473">
                  <c:v>90.931999107232215</c:v>
                </c:pt>
                <c:pt idx="1474">
                  <c:v>90.935519186556888</c:v>
                </c:pt>
                <c:pt idx="1475">
                  <c:v>90.939052397181669</c:v>
                </c:pt>
                <c:pt idx="1476">
                  <c:v>90.942598786225304</c:v>
                </c:pt>
                <c:pt idx="1477">
                  <c:v>90.946158400954118</c:v>
                </c:pt>
                <c:pt idx="1478">
                  <c:v>90.949731288782473</c:v>
                </c:pt>
                <c:pt idx="1479">
                  <c:v>90.953317497272764</c:v>
                </c:pt>
                <c:pt idx="1480">
                  <c:v>90.95691707413566</c:v>
                </c:pt>
                <c:pt idx="1481">
                  <c:v>90.96053006723038</c:v>
                </c:pt>
                <c:pt idx="1482">
                  <c:v>90.964156524564785</c:v>
                </c:pt>
                <c:pt idx="1483">
                  <c:v>90.967796494295769</c:v>
                </c:pt>
                <c:pt idx="1484">
                  <c:v>90.97145002472918</c:v>
                </c:pt>
                <c:pt idx="1485">
                  <c:v>90.975117164320181</c:v>
                </c:pt>
                <c:pt idx="1486">
                  <c:v>90.978797961673436</c:v>
                </c:pt>
                <c:pt idx="1487">
                  <c:v>90.982492465543189</c:v>
                </c:pt>
                <c:pt idx="1488">
                  <c:v>90.986200724833523</c:v>
                </c:pt>
                <c:pt idx="1489">
                  <c:v>90.989922788598619</c:v>
                </c:pt>
                <c:pt idx="1490">
                  <c:v>90.993658706042737</c:v>
                </c:pt>
                <c:pt idx="1491">
                  <c:v>90.997408526520417</c:v>
                </c:pt>
                <c:pt idx="1492">
                  <c:v>91.001172299536762</c:v>
                </c:pt>
                <c:pt idx="1493">
                  <c:v>91.004950074747569</c:v>
                </c:pt>
                <c:pt idx="1494">
                  <c:v>91.008741901959382</c:v>
                </c:pt>
                <c:pt idx="1495">
                  <c:v>91.012547831129694</c:v>
                </c:pt>
                <c:pt idx="1496">
                  <c:v>91.016367912367201</c:v>
                </c:pt>
                <c:pt idx="1497">
                  <c:v>91.020202195931731</c:v>
                </c:pt>
                <c:pt idx="1498">
                  <c:v>91.024050732234599</c:v>
                </c:pt>
                <c:pt idx="1499">
                  <c:v>91.027913571838582</c:v>
                </c:pt>
                <c:pt idx="1500">
                  <c:v>91.031790765458126</c:v>
                </c:pt>
                <c:pt idx="1501">
                  <c:v>91.035682363959552</c:v>
                </c:pt>
                <c:pt idx="1502">
                  <c:v>91.039588418360893</c:v>
                </c:pt>
                <c:pt idx="1503">
                  <c:v>91.043508979832382</c:v>
                </c:pt>
                <c:pt idx="1504">
                  <c:v>91.047444099696293</c:v>
                </c:pt>
                <c:pt idx="1505">
                  <c:v>91.05139382942717</c:v>
                </c:pt>
                <c:pt idx="1506">
                  <c:v>91.055358220651939</c:v>
                </c:pt>
                <c:pt idx="1507">
                  <c:v>91.059337325149855</c:v>
                </c:pt>
                <c:pt idx="1508">
                  <c:v>91.063331194852807</c:v>
                </c:pt>
                <c:pt idx="1509">
                  <c:v>91.067339881845299</c:v>
                </c:pt>
                <c:pt idx="1510">
                  <c:v>91.071363438364543</c:v>
                </c:pt>
                <c:pt idx="1511">
                  <c:v>91.075401916800487</c:v>
                </c:pt>
                <c:pt idx="1512">
                  <c:v>91.079455369695964</c:v>
                </c:pt>
                <c:pt idx="1513">
                  <c:v>91.083523849746797</c:v>
                </c:pt>
                <c:pt idx="1514">
                  <c:v>91.087607409801734</c:v>
                </c:pt>
                <c:pt idx="1515">
                  <c:v>91.09170610286256</c:v>
                </c:pt>
                <c:pt idx="1516">
                  <c:v>91.095819982084208</c:v>
                </c:pt>
                <c:pt idx="1517">
                  <c:v>91.099949100774765</c:v>
                </c:pt>
                <c:pt idx="1518">
                  <c:v>91.104093512395508</c:v>
                </c:pt>
                <c:pt idx="1519">
                  <c:v>91.108253270560809</c:v>
                </c:pt>
                <c:pt idx="1520">
                  <c:v>91.112428429038516</c:v>
                </c:pt>
                <c:pt idx="1521">
                  <c:v>91.116619041749573</c:v>
                </c:pt>
                <c:pt idx="1522">
                  <c:v>91.120825162768284</c:v>
                </c:pt>
                <c:pt idx="1523">
                  <c:v>91.125046846322235</c:v>
                </c:pt>
                <c:pt idx="1524">
                  <c:v>91.129284146792415</c:v>
                </c:pt>
                <c:pt idx="1525">
                  <c:v>91.133537118712979</c:v>
                </c:pt>
                <c:pt idx="1526">
                  <c:v>91.137805816771518</c:v>
                </c:pt>
                <c:pt idx="1527">
                  <c:v>91.142090295808842</c:v>
                </c:pt>
                <c:pt idx="1528">
                  <c:v>91.146390610819026</c:v>
                </c:pt>
                <c:pt idx="1529">
                  <c:v>91.150706816949466</c:v>
                </c:pt>
                <c:pt idx="1530">
                  <c:v>91.155038969500595</c:v>
                </c:pt>
                <c:pt idx="1531">
                  <c:v>91.159387123926265</c:v>
                </c:pt>
                <c:pt idx="1532">
                  <c:v>91.163751335833254</c:v>
                </c:pt>
                <c:pt idx="1533">
                  <c:v>91.168131660981473</c:v>
                </c:pt>
                <c:pt idx="1534">
                  <c:v>91.172528155283871</c:v>
                </c:pt>
                <c:pt idx="1535">
                  <c:v>91.176940874806292</c:v>
                </c:pt>
                <c:pt idx="1536">
                  <c:v>91.181369875767473</c:v>
                </c:pt>
                <c:pt idx="1537">
                  <c:v>91.185815214538948</c:v>
                </c:pt>
                <c:pt idx="1538">
                  <c:v>91.190276947644932</c:v>
                </c:pt>
                <c:pt idx="1539">
                  <c:v>91.194755131762179</c:v>
                </c:pt>
                <c:pt idx="1540">
                  <c:v>91.199249823720081</c:v>
                </c:pt>
                <c:pt idx="1541">
                  <c:v>91.203761080500286</c:v>
                </c:pt>
                <c:pt idx="1542">
                  <c:v>91.208288959236697</c:v>
                </c:pt>
                <c:pt idx="1543">
                  <c:v>91.212833517215429</c:v>
                </c:pt>
                <c:pt idx="1544">
                  <c:v>91.217394811874513</c:v>
                </c:pt>
                <c:pt idx="1545">
                  <c:v>91.221972900803948</c:v>
                </c:pt>
                <c:pt idx="1546">
                  <c:v>91.226567841745236</c:v>
                </c:pt>
                <c:pt idx="1547">
                  <c:v>91.231179692591567</c:v>
                </c:pt>
                <c:pt idx="1548">
                  <c:v>91.235808511387475</c:v>
                </c:pt>
                <c:pt idx="1549">
                  <c:v>91.240454356328641</c:v>
                </c:pt>
                <c:pt idx="1550">
                  <c:v>91.245117285761765</c:v>
                </c:pt>
                <c:pt idx="1551">
                  <c:v>91.249797358184296</c:v>
                </c:pt>
                <c:pt idx="1552">
                  <c:v>91.254494632244445</c:v>
                </c:pt>
                <c:pt idx="1553">
                  <c:v>91.259209166740618</c:v>
                </c:pt>
                <c:pt idx="1554">
                  <c:v>91.263941020621502</c:v>
                </c:pt>
                <c:pt idx="1555">
                  <c:v>91.268690252985692</c:v>
                </c:pt>
                <c:pt idx="1556">
                  <c:v>91.273456923081412</c:v>
                </c:pt>
                <c:pt idx="1557">
                  <c:v>91.278241090306381</c:v>
                </c:pt>
                <c:pt idx="1558">
                  <c:v>91.283042814207462</c:v>
                </c:pt>
                <c:pt idx="1559">
                  <c:v>91.287862154480479</c:v>
                </c:pt>
                <c:pt idx="1560">
                  <c:v>91.292699170969811</c:v>
                </c:pt>
                <c:pt idx="1561">
                  <c:v>91.29755392366819</c:v>
                </c:pt>
                <c:pt idx="1562">
                  <c:v>91.302426472716377</c:v>
                </c:pt>
                <c:pt idx="1563">
                  <c:v>91.307316878402958</c:v>
                </c:pt>
                <c:pt idx="1564">
                  <c:v>91.312225201163727</c:v>
                </c:pt>
                <c:pt idx="1565">
                  <c:v>91.317151501581733</c:v>
                </c:pt>
                <c:pt idx="1566">
                  <c:v>91.322095840386623</c:v>
                </c:pt>
                <c:pt idx="1567">
                  <c:v>91.32705827845443</c:v>
                </c:pt>
                <c:pt idx="1568">
                  <c:v>91.332038876807289</c:v>
                </c:pt>
                <c:pt idx="1569">
                  <c:v>91.337037696612839</c:v>
                </c:pt>
                <c:pt idx="1570">
                  <c:v>91.342054799184098</c:v>
                </c:pt>
                <c:pt idx="1571">
                  <c:v>91.347090245978833</c:v>
                </c:pt>
                <c:pt idx="1572">
                  <c:v>91.35214409859924</c:v>
                </c:pt>
                <c:pt idx="1573">
                  <c:v>91.35721641879158</c:v>
                </c:pt>
                <c:pt idx="1574">
                  <c:v>91.362307268445733</c:v>
                </c:pt>
                <c:pt idx="1575">
                  <c:v>91.367416709594622</c:v>
                </c:pt>
                <c:pt idx="1576">
                  <c:v>91.372544804413948</c:v>
                </c:pt>
                <c:pt idx="1577">
                  <c:v>91.377691615221494</c:v>
                </c:pt>
                <c:pt idx="1578">
                  <c:v>91.382857204476906</c:v>
                </c:pt>
                <c:pt idx="1579">
                  <c:v>91.388041634781047</c:v>
                </c:pt>
                <c:pt idx="1580">
                  <c:v>91.393244968875393</c:v>
                </c:pt>
                <c:pt idx="1581">
                  <c:v>91.398467269641841</c:v>
                </c:pt>
                <c:pt idx="1582">
                  <c:v>91.40370860010168</c:v>
                </c:pt>
                <c:pt idx="1583">
                  <c:v>91.408969023415622</c:v>
                </c:pt>
                <c:pt idx="1584">
                  <c:v>91.414248602882779</c:v>
                </c:pt>
                <c:pt idx="1585">
                  <c:v>91.41954740194025</c:v>
                </c:pt>
                <c:pt idx="1586">
                  <c:v>91.424865484162666</c:v>
                </c:pt>
                <c:pt idx="1587">
                  <c:v>91.430202913261411</c:v>
                </c:pt>
                <c:pt idx="1588">
                  <c:v>91.435559753084036</c:v>
                </c:pt>
                <c:pt idx="1589">
                  <c:v>91.44093606761372</c:v>
                </c:pt>
                <c:pt idx="1590">
                  <c:v>91.446331920968504</c:v>
                </c:pt>
                <c:pt idx="1591">
                  <c:v>91.451747377400878</c:v>
                </c:pt>
                <c:pt idx="1592">
                  <c:v>91.457182501296671</c:v>
                </c:pt>
                <c:pt idx="1593">
                  <c:v>91.462637357174842</c:v>
                </c:pt>
                <c:pt idx="1594">
                  <c:v>91.468112009686521</c:v>
                </c:pt>
                <c:pt idx="1595">
                  <c:v>91.473606523614151</c:v>
                </c:pt>
                <c:pt idx="1596">
                  <c:v>91.479120963871338</c:v>
                </c:pt>
                <c:pt idx="1597">
                  <c:v>91.484655395501306</c:v>
                </c:pt>
                <c:pt idx="1598">
                  <c:v>91.490209883676698</c:v>
                </c:pt>
                <c:pt idx="1599">
                  <c:v>91.495784493698835</c:v>
                </c:pt>
                <c:pt idx="1600">
                  <c:v>91.501379290996411</c:v>
                </c:pt>
                <c:pt idx="1601">
                  <c:v>91.506994341125164</c:v>
                </c:pt>
                <c:pt idx="1602">
                  <c:v>91.512629709766856</c:v>
                </c:pt>
                <c:pt idx="1603">
                  <c:v>91.518285462728457</c:v>
                </c:pt>
                <c:pt idx="1604">
                  <c:v>91.523961665941229</c:v>
                </c:pt>
                <c:pt idx="1605">
                  <c:v>91.529658385460053</c:v>
                </c:pt>
                <c:pt idx="1606">
                  <c:v>91.535375687462292</c:v>
                </c:pt>
                <c:pt idx="1607">
                  <c:v>91.541113638246969</c:v>
                </c:pt>
                <c:pt idx="1608">
                  <c:v>91.54687230423383</c:v>
                </c:pt>
                <c:pt idx="1609">
                  <c:v>91.552651751962443</c:v>
                </c:pt>
                <c:pt idx="1610">
                  <c:v>91.558452048091283</c:v>
                </c:pt>
                <c:pt idx="1611">
                  <c:v>91.564273259396472</c:v>
                </c:pt>
                <c:pt idx="1612">
                  <c:v>91.570115452771191</c:v>
                </c:pt>
                <c:pt idx="1613">
                  <c:v>91.575978695224293</c:v>
                </c:pt>
                <c:pt idx="1614">
                  <c:v>91.58186305387953</c:v>
                </c:pt>
                <c:pt idx="1615">
                  <c:v>91.587768595974211</c:v>
                </c:pt>
                <c:pt idx="1616">
                  <c:v>91.593695388858535</c:v>
                </c:pt>
                <c:pt idx="1617">
                  <c:v>91.599643499994158</c:v>
                </c:pt>
                <c:pt idx="1618">
                  <c:v>91.605612996953099</c:v>
                </c:pt>
                <c:pt idx="1619">
                  <c:v>91.611603947416754</c:v>
                </c:pt>
                <c:pt idx="1620">
                  <c:v>91.61761641917461</c:v>
                </c:pt>
                <c:pt idx="1621">
                  <c:v>91.623650480123302</c:v>
                </c:pt>
                <c:pt idx="1622">
                  <c:v>91.629706198265055</c:v>
                </c:pt>
                <c:pt idx="1623">
                  <c:v>91.635783641706823</c:v>
                </c:pt>
                <c:pt idx="1624">
                  <c:v>91.641882878658762</c:v>
                </c:pt>
                <c:pt idx="1625">
                  <c:v>91.648003977433163</c:v>
                </c:pt>
                <c:pt idx="1626">
                  <c:v>91.654147006443054</c:v>
                </c:pt>
                <c:pt idx="1627">
                  <c:v>91.660312034201127</c:v>
                </c:pt>
                <c:pt idx="1628">
                  <c:v>91.666499129318041</c:v>
                </c:pt>
                <c:pt idx="1629">
                  <c:v>91.672708360501346</c:v>
                </c:pt>
                <c:pt idx="1630">
                  <c:v>91.67893979655409</c:v>
                </c:pt>
                <c:pt idx="1631">
                  <c:v>91.685193506373423</c:v>
                </c:pt>
                <c:pt idx="1632">
                  <c:v>91.691469558949066</c:v>
                </c:pt>
                <c:pt idx="1633">
                  <c:v>91.697768023362002</c:v>
                </c:pt>
                <c:pt idx="1634">
                  <c:v>91.704088968782983</c:v>
                </c:pt>
                <c:pt idx="1635">
                  <c:v>91.71043246447104</c:v>
                </c:pt>
                <c:pt idx="1636">
                  <c:v>91.71679857977206</c:v>
                </c:pt>
                <c:pt idx="1637">
                  <c:v>91.723187384116983</c:v>
                </c:pt>
                <c:pt idx="1638">
                  <c:v>91.729598947020691</c:v>
                </c:pt>
                <c:pt idx="1639">
                  <c:v>91.736033338080077</c:v>
                </c:pt>
                <c:pt idx="1640">
                  <c:v>91.742490626972511</c:v>
                </c:pt>
                <c:pt idx="1641">
                  <c:v>91.748970883454277</c:v>
                </c:pt>
                <c:pt idx="1642">
                  <c:v>91.755474177358991</c:v>
                </c:pt>
                <c:pt idx="1643">
                  <c:v>91.762000578595789</c:v>
                </c:pt>
                <c:pt idx="1644">
                  <c:v>91.768550157147516</c:v>
                </c:pt>
                <c:pt idx="1645">
                  <c:v>91.775122983069338</c:v>
                </c:pt>
                <c:pt idx="1646">
                  <c:v>91.781719126486834</c:v>
                </c:pt>
                <c:pt idx="1647">
                  <c:v>91.78833865759394</c:v>
                </c:pt>
                <c:pt idx="1648">
                  <c:v>91.794981646651507</c:v>
                </c:pt>
                <c:pt idx="1649">
                  <c:v>91.801648163985533</c:v>
                </c:pt>
                <c:pt idx="1650">
                  <c:v>91.80833827998481</c:v>
                </c:pt>
                <c:pt idx="1651">
                  <c:v>91.815052065099337</c:v>
                </c:pt>
                <c:pt idx="1652">
                  <c:v>91.821789589838659</c:v>
                </c:pt>
                <c:pt idx="1653">
                  <c:v>91.828550924769431</c:v>
                </c:pt>
                <c:pt idx="1654">
                  <c:v>91.835336140513661</c:v>
                </c:pt>
                <c:pt idx="1655">
                  <c:v>91.842145307746875</c:v>
                </c:pt>
                <c:pt idx="1656">
                  <c:v>91.848978497195816</c:v>
                </c:pt>
                <c:pt idx="1657">
                  <c:v>91.85583577963655</c:v>
                </c:pt>
                <c:pt idx="1658">
                  <c:v>91.862717225892226</c:v>
                </c:pt>
                <c:pt idx="1659">
                  <c:v>91.869622906831083</c:v>
                </c:pt>
                <c:pt idx="1660">
                  <c:v>91.876552893364291</c:v>
                </c:pt>
                <c:pt idx="1661">
                  <c:v>91.883507256443693</c:v>
                </c:pt>
                <c:pt idx="1662">
                  <c:v>91.890486067059797</c:v>
                </c:pt>
                <c:pt idx="1663">
                  <c:v>91.897489396239251</c:v>
                </c:pt>
                <c:pt idx="1664">
                  <c:v>91.904517315042526</c:v>
                </c:pt>
                <c:pt idx="1665">
                  <c:v>91.911569894562177</c:v>
                </c:pt>
                <c:pt idx="1666">
                  <c:v>91.918647205919882</c:v>
                </c:pt>
                <c:pt idx="1667">
                  <c:v>91.925749320264202</c:v>
                </c:pt>
                <c:pt idx="1668">
                  <c:v>91.932876308768613</c:v>
                </c:pt>
                <c:pt idx="1669">
                  <c:v>91.940028242628344</c:v>
                </c:pt>
                <c:pt idx="1670">
                  <c:v>91.947205193058693</c:v>
                </c:pt>
                <c:pt idx="1671">
                  <c:v>91.954407231291796</c:v>
                </c:pt>
                <c:pt idx="1672">
                  <c:v>91.96163442857474</c:v>
                </c:pt>
                <c:pt idx="1673">
                  <c:v>91.968886856166591</c:v>
                </c:pt>
                <c:pt idx="1674">
                  <c:v>91.976164585335695</c:v>
                </c:pt>
                <c:pt idx="1675">
                  <c:v>91.983467687357546</c:v>
                </c:pt>
                <c:pt idx="1676">
                  <c:v>91.990796233511617</c:v>
                </c:pt>
                <c:pt idx="1677">
                  <c:v>91.998150295078943</c:v>
                </c:pt>
                <c:pt idx="1678">
                  <c:v>92.00552994333934</c:v>
                </c:pt>
                <c:pt idx="1679">
                  <c:v>92.012935249568301</c:v>
                </c:pt>
                <c:pt idx="1680">
                  <c:v>92.020366285034783</c:v>
                </c:pt>
                <c:pt idx="1681">
                  <c:v>92.027823120997823</c:v>
                </c:pt>
                <c:pt idx="1682">
                  <c:v>92.03530582870394</c:v>
                </c:pt>
                <c:pt idx="1683">
                  <c:v>92.042814479384148</c:v>
                </c:pt>
                <c:pt idx="1684">
                  <c:v>92.050349144250802</c:v>
                </c:pt>
                <c:pt idx="1685">
                  <c:v>92.057909894494998</c:v>
                </c:pt>
                <c:pt idx="1686">
                  <c:v>92.065496801283146</c:v>
                </c:pt>
                <c:pt idx="1687">
                  <c:v>92.073109935754189</c:v>
                </c:pt>
                <c:pt idx="1688">
                  <c:v>92.080749369016118</c:v>
                </c:pt>
                <c:pt idx="1689">
                  <c:v>92.088415172143314</c:v>
                </c:pt>
                <c:pt idx="1690">
                  <c:v>92.09610741617297</c:v>
                </c:pt>
                <c:pt idx="1691">
                  <c:v>92.103826172101975</c:v>
                </c:pt>
                <c:pt idx="1692">
                  <c:v>92.111571510883763</c:v>
                </c:pt>
                <c:pt idx="1693">
                  <c:v>92.119343503424673</c:v>
                </c:pt>
                <c:pt idx="1694">
                  <c:v>92.127142220580978</c:v>
                </c:pt>
                <c:pt idx="1695">
                  <c:v>92.134967733155278</c:v>
                </c:pt>
                <c:pt idx="1696">
                  <c:v>92.142820111893059</c:v>
                </c:pt>
                <c:pt idx="1697">
                  <c:v>92.150699427479339</c:v>
                </c:pt>
                <c:pt idx="1698">
                  <c:v>92.158605750534974</c:v>
                </c:pt>
                <c:pt idx="1699">
                  <c:v>92.166539151613321</c:v>
                </c:pt>
                <c:pt idx="1700">
                  <c:v>92.174499701196353</c:v>
                </c:pt>
                <c:pt idx="1701">
                  <c:v>92.182487469691154</c:v>
                </c:pt>
                <c:pt idx="1702">
                  <c:v>92.190502527426375</c:v>
                </c:pt>
                <c:pt idx="1703">
                  <c:v>92.198544944648276</c:v>
                </c:pt>
                <c:pt idx="1704">
                  <c:v>92.20661479151687</c:v>
                </c:pt>
                <c:pt idx="1705">
                  <c:v>92.214712138102556</c:v>
                </c:pt>
                <c:pt idx="1706">
                  <c:v>92.222837054381642</c:v>
                </c:pt>
                <c:pt idx="1707">
                  <c:v>92.230989610232967</c:v>
                </c:pt>
                <c:pt idx="1708">
                  <c:v>92.239169875433419</c:v>
                </c:pt>
                <c:pt idx="1709">
                  <c:v>92.24737791965461</c:v>
                </c:pt>
                <c:pt idx="1710">
                  <c:v>92.255613812457923</c:v>
                </c:pt>
                <c:pt idx="1711">
                  <c:v>92.263877623291307</c:v>
                </c:pt>
                <c:pt idx="1712">
                  <c:v>92.272169421484406</c:v>
                </c:pt>
                <c:pt idx="1713">
                  <c:v>92.280489276245135</c:v>
                </c:pt>
                <c:pt idx="1714">
                  <c:v>92.288837256654588</c:v>
                </c:pt>
                <c:pt idx="1715">
                  <c:v>92.297213431663323</c:v>
                </c:pt>
                <c:pt idx="1716">
                  <c:v>92.305617870086706</c:v>
                </c:pt>
                <c:pt idx="1717">
                  <c:v>92.314050640600868</c:v>
                </c:pt>
                <c:pt idx="1718">
                  <c:v>92.322511811737996</c:v>
                </c:pt>
                <c:pt idx="1719">
                  <c:v>92.331001451881804</c:v>
                </c:pt>
                <c:pt idx="1720">
                  <c:v>92.339519629263236</c:v>
                </c:pt>
                <c:pt idx="1721">
                  <c:v>92.34806641195577</c:v>
                </c:pt>
                <c:pt idx="1722">
                  <c:v>92.356641867870536</c:v>
                </c:pt>
                <c:pt idx="1723">
                  <c:v>92.365246064752171</c:v>
                </c:pt>
                <c:pt idx="1724">
                  <c:v>92.373879070173416</c:v>
                </c:pt>
                <c:pt idx="1725">
                  <c:v>92.382540951531098</c:v>
                </c:pt>
                <c:pt idx="1726">
                  <c:v>92.391231776040499</c:v>
                </c:pt>
                <c:pt idx="1727">
                  <c:v>92.39995161073071</c:v>
                </c:pt>
                <c:pt idx="1728">
                  <c:v>92.408700522440313</c:v>
                </c:pt>
                <c:pt idx="1729">
                  <c:v>92.417478577811409</c:v>
                </c:pt>
                <c:pt idx="1730">
                  <c:v>92.426285843285186</c:v>
                </c:pt>
                <c:pt idx="1731">
                  <c:v>92.435122385096491</c:v>
                </c:pt>
                <c:pt idx="1732">
                  <c:v>92.443988269268885</c:v>
                </c:pt>
                <c:pt idx="1733">
                  <c:v>92.452883561609468</c:v>
                </c:pt>
                <c:pt idx="1734">
                  <c:v>92.461808327703295</c:v>
                </c:pt>
                <c:pt idx="1735">
                  <c:v>92.470762632908219</c:v>
                </c:pt>
                <c:pt idx="1736">
                  <c:v>92.479746542349687</c:v>
                </c:pt>
                <c:pt idx="1737">
                  <c:v>92.488760120914989</c:v>
                </c:pt>
                <c:pt idx="1738">
                  <c:v>92.497803433248052</c:v>
                </c:pt>
                <c:pt idx="1739">
                  <c:v>92.506876543743545</c:v>
                </c:pt>
                <c:pt idx="1740">
                  <c:v>92.51597951654162</c:v>
                </c:pt>
                <c:pt idx="1741">
                  <c:v>92.525112415521932</c:v>
                </c:pt>
                <c:pt idx="1742">
                  <c:v>92.534275304298205</c:v>
                </c:pt>
                <c:pt idx="1743">
                  <c:v>92.543468246212342</c:v>
                </c:pt>
                <c:pt idx="1744">
                  <c:v>92.55269130432842</c:v>
                </c:pt>
                <c:pt idx="1745">
                  <c:v>92.561944541426911</c:v>
                </c:pt>
                <c:pt idx="1746">
                  <c:v>92.571228019998856</c:v>
                </c:pt>
                <c:pt idx="1747">
                  <c:v>92.580541802239594</c:v>
                </c:pt>
                <c:pt idx="1748">
                  <c:v>92.58988595004304</c:v>
                </c:pt>
                <c:pt idx="1749">
                  <c:v>92.599260524995017</c:v>
                </c:pt>
                <c:pt idx="1750">
                  <c:v>92.608665588367401</c:v>
                </c:pt>
                <c:pt idx="1751">
                  <c:v>92.618101201112196</c:v>
                </c:pt>
                <c:pt idx="1752">
                  <c:v>92.627567423854259</c:v>
                </c:pt>
                <c:pt idx="1753">
                  <c:v>92.637064316885926</c:v>
                </c:pt>
                <c:pt idx="1754">
                  <c:v>92.646591940159837</c:v>
                </c:pt>
                <c:pt idx="1755">
                  <c:v>92.656150353282996</c:v>
                </c:pt>
                <c:pt idx="1756">
                  <c:v>92.665739615509679</c:v>
                </c:pt>
                <c:pt idx="1757">
                  <c:v>92.675359785735324</c:v>
                </c:pt>
                <c:pt idx="1758">
                  <c:v>92.685010922489226</c:v>
                </c:pt>
                <c:pt idx="1759">
                  <c:v>92.69469308392847</c:v>
                </c:pt>
                <c:pt idx="1760">
                  <c:v>92.704406327830512</c:v>
                </c:pt>
                <c:pt idx="1761">
                  <c:v>92.714150711586569</c:v>
                </c:pt>
                <c:pt idx="1762">
                  <c:v>92.723926292194932</c:v>
                </c:pt>
                <c:pt idx="1763">
                  <c:v>92.733733126253213</c:v>
                </c:pt>
                <c:pt idx="1764">
                  <c:v>92.743571269951943</c:v>
                </c:pt>
                <c:pt idx="1765">
                  <c:v>92.753440779067404</c:v>
                </c:pt>
                <c:pt idx="1766">
                  <c:v>92.76334170895403</c:v>
                </c:pt>
                <c:pt idx="1767">
                  <c:v>92.773274114537045</c:v>
                </c:pt>
                <c:pt idx="1768">
                  <c:v>92.783238050305926</c:v>
                </c:pt>
                <c:pt idx="1769">
                  <c:v>92.793233570306086</c:v>
                </c:pt>
                <c:pt idx="1770">
                  <c:v>92.803260728132045</c:v>
                </c:pt>
                <c:pt idx="1771">
                  <c:v>92.813319576919525</c:v>
                </c:pt>
                <c:pt idx="1772">
                  <c:v>92.823410169337919</c:v>
                </c:pt>
                <c:pt idx="1773">
                  <c:v>92.833532557582757</c:v>
                </c:pt>
                <c:pt idx="1774">
                  <c:v>92.843686793367922</c:v>
                </c:pt>
                <c:pt idx="1775">
                  <c:v>92.85387292791755</c:v>
                </c:pt>
                <c:pt idx="1776">
                  <c:v>92.864091011958763</c:v>
                </c:pt>
                <c:pt idx="1777">
                  <c:v>92.874341095712978</c:v>
                </c:pt>
                <c:pt idx="1778">
                  <c:v>92.884623228888486</c:v>
                </c:pt>
                <c:pt idx="1779">
                  <c:v>92.894937460672239</c:v>
                </c:pt>
                <c:pt idx="1780">
                  <c:v>92.90528383972142</c:v>
                </c:pt>
                <c:pt idx="1781">
                  <c:v>92.915662414155733</c:v>
                </c:pt>
                <c:pt idx="1782">
                  <c:v>92.926073231548614</c:v>
                </c:pt>
                <c:pt idx="1783">
                  <c:v>92.936516338919219</c:v>
                </c:pt>
                <c:pt idx="1784">
                  <c:v>92.946991782723671</c:v>
                </c:pt>
                <c:pt idx="1785">
                  <c:v>92.957499608846987</c:v>
                </c:pt>
                <c:pt idx="1786">
                  <c:v>92.96803986259448</c:v>
                </c:pt>
                <c:pt idx="1787">
                  <c:v>92.978612588682452</c:v>
                </c:pt>
                <c:pt idx="1788">
                  <c:v>92.989217831230377</c:v>
                </c:pt>
                <c:pt idx="1789">
                  <c:v>92.999855633751636</c:v>
                </c:pt>
                <c:pt idx="1790">
                  <c:v>93.010526039144821</c:v>
                </c:pt>
                <c:pt idx="1791">
                  <c:v>93.02122908968478</c:v>
                </c:pt>
                <c:pt idx="1792">
                  <c:v>93.031964827013709</c:v>
                </c:pt>
                <c:pt idx="1793">
                  <c:v>93.042733292131999</c:v>
                </c:pt>
                <c:pt idx="1794">
                  <c:v>93.053534525389111</c:v>
                </c:pt>
                <c:pt idx="1795">
                  <c:v>93.064368566474613</c:v>
                </c:pt>
                <c:pt idx="1796">
                  <c:v>93.075235454408656</c:v>
                </c:pt>
                <c:pt idx="1797">
                  <c:v>93.086135227532694</c:v>
                </c:pt>
                <c:pt idx="1798">
                  <c:v>93.097067923500163</c:v>
                </c:pt>
                <c:pt idx="1799">
                  <c:v>93.108033579266916</c:v>
                </c:pt>
                <c:pt idx="1800">
                  <c:v>93.11903223108186</c:v>
                </c:pt>
                <c:pt idx="1801">
                  <c:v>93.130063914477063</c:v>
                </c:pt>
                <c:pt idx="1802">
                  <c:v>93.141128664258432</c:v>
                </c:pt>
                <c:pt idx="1803">
                  <c:v>93.152226514495453</c:v>
                </c:pt>
                <c:pt idx="1804">
                  <c:v>93.163357498512013</c:v>
                </c:pt>
                <c:pt idx="1805">
                  <c:v>93.174521648875881</c:v>
                </c:pt>
                <c:pt idx="1806">
                  <c:v>93.185718997389145</c:v>
                </c:pt>
                <c:pt idx="1807">
                  <c:v>93.196949575078023</c:v>
                </c:pt>
                <c:pt idx="1808">
                  <c:v>93.208213412182729</c:v>
                </c:pt>
                <c:pt idx="1809">
                  <c:v>93.219510538147532</c:v>
                </c:pt>
                <c:pt idx="1810">
                  <c:v>93.230840981609987</c:v>
                </c:pt>
                <c:pt idx="1811">
                  <c:v>93.242204770391382</c:v>
                </c:pt>
                <c:pt idx="1812">
                  <c:v>93.25360193148579</c:v>
                </c:pt>
                <c:pt idx="1813">
                  <c:v>93.26503249104951</c:v>
                </c:pt>
                <c:pt idx="1814">
                  <c:v>93.276496474391124</c:v>
                </c:pt>
                <c:pt idx="1815">
                  <c:v>93.287993905960192</c:v>
                </c:pt>
                <c:pt idx="1816">
                  <c:v>93.299524809337569</c:v>
                </c:pt>
                <c:pt idx="1817">
                  <c:v>93.311089207223432</c:v>
                </c:pt>
                <c:pt idx="1818">
                  <c:v>93.32268712142772</c:v>
                </c:pt>
                <c:pt idx="1819">
                  <c:v>93.334318572858095</c:v>
                </c:pt>
                <c:pt idx="1820">
                  <c:v>93.345983581509969</c:v>
                </c:pt>
                <c:pt idx="1821">
                  <c:v>93.357682166454822</c:v>
                </c:pt>
                <c:pt idx="1822">
                  <c:v>93.369414345829824</c:v>
                </c:pt>
                <c:pt idx="1823">
                  <c:v>93.381180136826032</c:v>
                </c:pt>
                <c:pt idx="1824">
                  <c:v>93.392979555677456</c:v>
                </c:pt>
                <c:pt idx="1825">
                  <c:v>93.404812617649739</c:v>
                </c:pt>
                <c:pt idx="1826">
                  <c:v>93.416679337029066</c:v>
                </c:pt>
                <c:pt idx="1827">
                  <c:v>93.428579727110247</c:v>
                </c:pt>
                <c:pt idx="1828">
                  <c:v>93.440513800186054</c:v>
                </c:pt>
                <c:pt idx="1829">
                  <c:v>93.452481567534676</c:v>
                </c:pt>
                <c:pt idx="1830">
                  <c:v>93.464483039408833</c:v>
                </c:pt>
                <c:pt idx="1831">
                  <c:v>93.476518225024265</c:v>
                </c:pt>
                <c:pt idx="1832">
                  <c:v>93.488587132546982</c:v>
                </c:pt>
                <c:pt idx="1833">
                  <c:v>93.500689769082939</c:v>
                </c:pt>
                <c:pt idx="1834">
                  <c:v>93.512826140664643</c:v>
                </c:pt>
                <c:pt idx="1835">
                  <c:v>93.52499625224074</c:v>
                </c:pt>
                <c:pt idx="1836">
                  <c:v>93.537200107662812</c:v>
                </c:pt>
                <c:pt idx="1837">
                  <c:v>93.549437709674109</c:v>
                </c:pt>
                <c:pt idx="1838">
                  <c:v>93.561709059896984</c:v>
                </c:pt>
                <c:pt idx="1839">
                  <c:v>93.5740141588211</c:v>
                </c:pt>
                <c:pt idx="1840">
                  <c:v>93.586353005791153</c:v>
                </c:pt>
                <c:pt idx="1841">
                  <c:v>93.598725598994534</c:v>
                </c:pt>
                <c:pt idx="1842">
                  <c:v>93.611131935448654</c:v>
                </c:pt>
                <c:pt idx="1843">
                  <c:v>93.623572010989335</c:v>
                </c:pt>
                <c:pt idx="1844">
                  <c:v>93.636045820257792</c:v>
                </c:pt>
                <c:pt idx="1845">
                  <c:v>93.648553356688225</c:v>
                </c:pt>
                <c:pt idx="1846">
                  <c:v>93.661094612495276</c:v>
                </c:pt>
                <c:pt idx="1847">
                  <c:v>93.673669578661887</c:v>
                </c:pt>
                <c:pt idx="1848">
                  <c:v>93.686278244925674</c:v>
                </c:pt>
                <c:pt idx="1849">
                  <c:v>93.698920599767192</c:v>
                </c:pt>
                <c:pt idx="1850">
                  <c:v>93.711596630397082</c:v>
                </c:pt>
                <c:pt idx="1851">
                  <c:v>93.724306322742137</c:v>
                </c:pt>
                <c:pt idx="1852">
                  <c:v>93.737049661434114</c:v>
                </c:pt>
                <c:pt idx="1853">
                  <c:v>93.749826629795464</c:v>
                </c:pt>
                <c:pt idx="1854">
                  <c:v>93.762637209827261</c:v>
                </c:pt>
                <c:pt idx="1855">
                  <c:v>93.775481382195892</c:v>
                </c:pt>
                <c:pt idx="1856">
                  <c:v>93.78835912621976</c:v>
                </c:pt>
                <c:pt idx="1857">
                  <c:v>93.801270419856607</c:v>
                </c:pt>
                <c:pt idx="1858">
                  <c:v>93.814215239690355</c:v>
                </c:pt>
                <c:pt idx="1859">
                  <c:v>93.827193560917692</c:v>
                </c:pt>
                <c:pt idx="1860">
                  <c:v>93.840205357335122</c:v>
                </c:pt>
                <c:pt idx="1861">
                  <c:v>93.853250601325399</c:v>
                </c:pt>
                <c:pt idx="1862">
                  <c:v>93.866329263844747</c:v>
                </c:pt>
                <c:pt idx="1863">
                  <c:v>93.879441314408908</c:v>
                </c:pt>
                <c:pt idx="1864">
                  <c:v>93.892586721080718</c:v>
                </c:pt>
                <c:pt idx="1865">
                  <c:v>93.905765450455419</c:v>
                </c:pt>
                <c:pt idx="1866">
                  <c:v>93.918977467648659</c:v>
                </c:pt>
                <c:pt idx="1867">
                  <c:v>93.932222736281886</c:v>
                </c:pt>
                <c:pt idx="1868">
                  <c:v>93.945501218469801</c:v>
                </c:pt>
                <c:pt idx="1869">
                  <c:v>93.958812874805886</c:v>
                </c:pt>
                <c:pt idx="1870">
                  <c:v>93.972157664349709</c:v>
                </c:pt>
                <c:pt idx="1871">
                  <c:v>93.985535544613057</c:v>
                </c:pt>
                <c:pt idx="1872">
                  <c:v>93.998946471546205</c:v>
                </c:pt>
                <c:pt idx="1873">
                  <c:v>94.012390399525017</c:v>
                </c:pt>
                <c:pt idx="1874">
                  <c:v>94.025867281336232</c:v>
                </c:pt>
                <c:pt idx="1875">
                  <c:v>94.039377068164185</c:v>
                </c:pt>
                <c:pt idx="1876">
                  <c:v>94.052919709578333</c:v>
                </c:pt>
                <c:pt idx="1877">
                  <c:v>94.066495153517735</c:v>
                </c:pt>
                <c:pt idx="1878">
                  <c:v>94.08010334627852</c:v>
                </c:pt>
                <c:pt idx="1879">
                  <c:v>94.093744232500356</c:v>
                </c:pt>
                <c:pt idx="1880">
                  <c:v>94.107417755151644</c:v>
                </c:pt>
                <c:pt idx="1881">
                  <c:v>94.12112385551734</c:v>
                </c:pt>
                <c:pt idx="1882">
                  <c:v>94.134862473183745</c:v>
                </c:pt>
                <c:pt idx="1883">
                  <c:v>94.148633546025508</c:v>
                </c:pt>
                <c:pt idx="1884">
                  <c:v>94.162437010192349</c:v>
                </c:pt>
                <c:pt idx="1885">
                  <c:v>94.176272800094807</c:v>
                </c:pt>
                <c:pt idx="1886">
                  <c:v>94.190140848390371</c:v>
                </c:pt>
                <c:pt idx="1887">
                  <c:v>94.204041085970005</c:v>
                </c:pt>
                <c:pt idx="1888">
                  <c:v>94.217973441944579</c:v>
                </c:pt>
                <c:pt idx="1889">
                  <c:v>94.231937843631286</c:v>
                </c:pt>
                <c:pt idx="1890">
                  <c:v>94.245934216539595</c:v>
                </c:pt>
                <c:pt idx="1891">
                  <c:v>94.25996248435753</c:v>
                </c:pt>
                <c:pt idx="1892">
                  <c:v>94.274022568938591</c:v>
                </c:pt>
                <c:pt idx="1893">
                  <c:v>94.28811439028793</c:v>
                </c:pt>
                <c:pt idx="1894">
                  <c:v>94.302237866548211</c:v>
                </c:pt>
                <c:pt idx="1895">
                  <c:v>94.316392913986817</c:v>
                </c:pt>
                <c:pt idx="1896">
                  <c:v>94.330579446982043</c:v>
                </c:pt>
                <c:pt idx="1897">
                  <c:v>94.344797378008877</c:v>
                </c:pt>
                <c:pt idx="1898">
                  <c:v>94.35904661762693</c:v>
                </c:pt>
                <c:pt idx="1899">
                  <c:v>94.373327074465365</c:v>
                </c:pt>
                <c:pt idx="1900">
                  <c:v>94.387638655211035</c:v>
                </c:pt>
                <c:pt idx="1901">
                  <c:v>94.401981264593942</c:v>
                </c:pt>
                <c:pt idx="1902">
                  <c:v>94.416354805374525</c:v>
                </c:pt>
                <c:pt idx="1903">
                  <c:v>94.430759178330106</c:v>
                </c:pt>
                <c:pt idx="1904">
                  <c:v>94.445194282241886</c:v>
                </c:pt>
                <c:pt idx="1905">
                  <c:v>94.459660013881162</c:v>
                </c:pt>
                <c:pt idx="1906">
                  <c:v>94.474156267997401</c:v>
                </c:pt>
                <c:pt idx="1907">
                  <c:v>94.488682937303622</c:v>
                </c:pt>
                <c:pt idx="1908">
                  <c:v>94.50323991246475</c:v>
                </c:pt>
                <c:pt idx="1909">
                  <c:v>94.517827082083755</c:v>
                </c:pt>
                <c:pt idx="1910">
                  <c:v>94.532444332689394</c:v>
                </c:pt>
                <c:pt idx="1911">
                  <c:v>94.547091548722676</c:v>
                </c:pt>
                <c:pt idx="1912">
                  <c:v>94.56176861252554</c:v>
                </c:pt>
                <c:pt idx="1913">
                  <c:v>94.576475404325507</c:v>
                </c:pt>
                <c:pt idx="1914">
                  <c:v>94.591211802226553</c:v>
                </c:pt>
                <c:pt idx="1915">
                  <c:v>94.605977682193668</c:v>
                </c:pt>
                <c:pt idx="1916">
                  <c:v>94.620772918042064</c:v>
                </c:pt>
                <c:pt idx="1917">
                  <c:v>94.635597381424745</c:v>
                </c:pt>
                <c:pt idx="1918">
                  <c:v>94.650450941819443</c:v>
                </c:pt>
                <c:pt idx="1919">
                  <c:v>94.665333466516799</c:v>
                </c:pt>
                <c:pt idx="1920">
                  <c:v>94.680244820609104</c:v>
                </c:pt>
                <c:pt idx="1921">
                  <c:v>94.695184866977556</c:v>
                </c:pt>
                <c:pt idx="1922">
                  <c:v>94.710153466280573</c:v>
                </c:pt>
                <c:pt idx="1923">
                  <c:v>94.725150476941721</c:v>
                </c:pt>
                <c:pt idx="1924">
                  <c:v>94.740175755139717</c:v>
                </c:pt>
                <c:pt idx="1925">
                  <c:v>94.755229154794662</c:v>
                </c:pt>
                <c:pt idx="1926">
                  <c:v>94.770310527558308</c:v>
                </c:pt>
                <c:pt idx="1927">
                  <c:v>94.785419722802175</c:v>
                </c:pt>
                <c:pt idx="1928">
                  <c:v>94.80055658760682</c:v>
                </c:pt>
                <c:pt idx="1929">
                  <c:v>94.815720966750291</c:v>
                </c:pt>
                <c:pt idx="1930">
                  <c:v>94.830912702697788</c:v>
                </c:pt>
                <c:pt idx="1931">
                  <c:v>94.84613163559122</c:v>
                </c:pt>
                <c:pt idx="1932">
                  <c:v>94.861377603237855</c:v>
                </c:pt>
                <c:pt idx="1933">
                  <c:v>94.876650441100622</c:v>
                </c:pt>
                <c:pt idx="1934">
                  <c:v>94.891949982287315</c:v>
                </c:pt>
                <c:pt idx="1935">
                  <c:v>94.907276057541225</c:v>
                </c:pt>
                <c:pt idx="1936">
                  <c:v>94.922628495230455</c:v>
                </c:pt>
                <c:pt idx="1937">
                  <c:v>94.938007121338686</c:v>
                </c:pt>
                <c:pt idx="1938">
                  <c:v>94.953411759455562</c:v>
                </c:pt>
                <c:pt idx="1939">
                  <c:v>94.968842230767223</c:v>
                </c:pt>
                <c:pt idx="1940">
                  <c:v>94.984298354046672</c:v>
                </c:pt>
                <c:pt idx="1941">
                  <c:v>94.999779945645869</c:v>
                </c:pt>
                <c:pt idx="1942">
                  <c:v>95.015286819485254</c:v>
                </c:pt>
                <c:pt idx="1943">
                  <c:v>95.030818787046897</c:v>
                </c:pt>
                <c:pt idx="1944">
                  <c:v>95.046375657363882</c:v>
                </c:pt>
                <c:pt idx="1945">
                  <c:v>95.061957237014653</c:v>
                </c:pt>
                <c:pt idx="1946">
                  <c:v>95.077563330112881</c:v>
                </c:pt>
                <c:pt idx="1947">
                  <c:v>95.093193738300556</c:v>
                </c:pt>
                <c:pt idx="1948">
                  <c:v>95.108848260740302</c:v>
                </c:pt>
                <c:pt idx="1949">
                  <c:v>95.124526694107445</c:v>
                </c:pt>
                <c:pt idx="1950">
                  <c:v>95.140228832583688</c:v>
                </c:pt>
                <c:pt idx="1951">
                  <c:v>95.155954467849682</c:v>
                </c:pt>
                <c:pt idx="1952">
                  <c:v>95.17170338907836</c:v>
                </c:pt>
                <c:pt idx="1953">
                  <c:v>95.187475382928568</c:v>
                </c:pt>
                <c:pt idx="1954">
                  <c:v>95.203270233538589</c:v>
                </c:pt>
                <c:pt idx="1955">
                  <c:v>95.219087722520868</c:v>
                </c:pt>
                <c:pt idx="1956">
                  <c:v>95.234927628955134</c:v>
                </c:pt>
                <c:pt idx="1957">
                  <c:v>95.250789729384337</c:v>
                </c:pt>
                <c:pt idx="1958">
                  <c:v>95.26667379780838</c:v>
                </c:pt>
                <c:pt idx="1959">
                  <c:v>95.28257960567953</c:v>
                </c:pt>
                <c:pt idx="1960">
                  <c:v>95.29850692189801</c:v>
                </c:pt>
                <c:pt idx="1961">
                  <c:v>95.314455512807527</c:v>
                </c:pt>
                <c:pt idx="1962">
                  <c:v>95.330425142190819</c:v>
                </c:pt>
                <c:pt idx="1963">
                  <c:v>95.346415571266405</c:v>
                </c:pt>
                <c:pt idx="1964">
                  <c:v>95.36242655868503</c:v>
                </c:pt>
                <c:pt idx="1965">
                  <c:v>95.378457860526055</c:v>
                </c:pt>
                <c:pt idx="1966">
                  <c:v>95.394509230295071</c:v>
                </c:pt>
                <c:pt idx="1967">
                  <c:v>95.410580418920418</c:v>
                </c:pt>
                <c:pt idx="1968">
                  <c:v>95.426671174752485</c:v>
                </c:pt>
                <c:pt idx="1969">
                  <c:v>95.442781243560219</c:v>
                </c:pt>
                <c:pt idx="1970">
                  <c:v>95.458910368530795</c:v>
                </c:pt>
                <c:pt idx="1971">
                  <c:v>95.475058290266986</c:v>
                </c:pt>
                <c:pt idx="1972">
                  <c:v>95.491224746787211</c:v>
                </c:pt>
                <c:pt idx="1973">
                  <c:v>95.507409473525115</c:v>
                </c:pt>
                <c:pt idx="1974">
                  <c:v>95.523612203328028</c:v>
                </c:pt>
                <c:pt idx="1975">
                  <c:v>95.539832666458466</c:v>
                </c:pt>
                <c:pt idx="1976">
                  <c:v>95.556070590593677</c:v>
                </c:pt>
                <c:pt idx="1977">
                  <c:v>95.572325700826923</c:v>
                </c:pt>
                <c:pt idx="1978">
                  <c:v>95.588597719668897</c:v>
                </c:pt>
                <c:pt idx="1979">
                  <c:v>95.604886367047783</c:v>
                </c:pt>
                <c:pt idx="1980">
                  <c:v>95.621191360313247</c:v>
                </c:pt>
                <c:pt idx="1981">
                  <c:v>95.637512414237449</c:v>
                </c:pt>
                <c:pt idx="1982">
                  <c:v>95.653849241018008</c:v>
                </c:pt>
                <c:pt idx="1983">
                  <c:v>95.670201550281448</c:v>
                </c:pt>
                <c:pt idx="1984">
                  <c:v>95.686569049085605</c:v>
                </c:pt>
                <c:pt idx="1985">
                  <c:v>95.702951441925677</c:v>
                </c:pt>
                <c:pt idx="1986">
                  <c:v>95.71934843073555</c:v>
                </c:pt>
                <c:pt idx="1987">
                  <c:v>95.735759714895508</c:v>
                </c:pt>
                <c:pt idx="1988">
                  <c:v>95.752184991235055</c:v>
                </c:pt>
                <c:pt idx="1989">
                  <c:v>95.768623954039811</c:v>
                </c:pt>
                <c:pt idx="1990">
                  <c:v>95.78507629505701</c:v>
                </c:pt>
                <c:pt idx="1991">
                  <c:v>95.801541703501968</c:v>
                </c:pt>
                <c:pt idx="1992">
                  <c:v>95.818019866064745</c:v>
                </c:pt>
                <c:pt idx="1993">
                  <c:v>95.834510466917962</c:v>
                </c:pt>
                <c:pt idx="1994">
                  <c:v>95.851013187724107</c:v>
                </c:pt>
                <c:pt idx="1995">
                  <c:v>95.867527707644072</c:v>
                </c:pt>
                <c:pt idx="1996">
                  <c:v>95.884053703345273</c:v>
                </c:pt>
                <c:pt idx="1997">
                  <c:v>95.900590849011209</c:v>
                </c:pt>
                <c:pt idx="1998">
                  <c:v>95.917138816351027</c:v>
                </c:pt>
                <c:pt idx="1999">
                  <c:v>95.933697274609727</c:v>
                </c:pt>
                <c:pt idx="2000">
                  <c:v>95.950265890578009</c:v>
                </c:pt>
                <c:pt idx="2001">
                  <c:v>95.966844328604296</c:v>
                </c:pt>
                <c:pt idx="2002">
                  <c:v>95.983432250605048</c:v>
                </c:pt>
                <c:pt idx="2003">
                  <c:v>96.00002931607834</c:v>
                </c:pt>
                <c:pt idx="2004">
                  <c:v>96.016635182114285</c:v>
                </c:pt>
                <c:pt idx="2005">
                  <c:v>96.033249503410531</c:v>
                </c:pt>
                <c:pt idx="2006">
                  <c:v>96.04987193228294</c:v>
                </c:pt>
                <c:pt idx="2007">
                  <c:v>96.066502118682635</c:v>
                </c:pt>
                <c:pt idx="2008">
                  <c:v>96.083139710207348</c:v>
                </c:pt>
                <c:pt idx="2009">
                  <c:v>96.099784352119428</c:v>
                </c:pt>
                <c:pt idx="2010">
                  <c:v>96.116435687358972</c:v>
                </c:pt>
                <c:pt idx="2011">
                  <c:v>96.133093356561716</c:v>
                </c:pt>
                <c:pt idx="2012">
                  <c:v>96.149756998074125</c:v>
                </c:pt>
                <c:pt idx="2013">
                  <c:v>96.166426247971998</c:v>
                </c:pt>
                <c:pt idx="2014">
                  <c:v>96.183100740076981</c:v>
                </c:pt>
                <c:pt idx="2015">
                  <c:v>96.199780105975336</c:v>
                </c:pt>
                <c:pt idx="2016">
                  <c:v>96.216463975036362</c:v>
                </c:pt>
                <c:pt idx="2017">
                  <c:v>96.233151974432161</c:v>
                </c:pt>
                <c:pt idx="2018">
                  <c:v>96.249843729157107</c:v>
                </c:pt>
                <c:pt idx="2019">
                  <c:v>96.266538862048677</c:v>
                </c:pt>
                <c:pt idx="2020">
                  <c:v>96.283236993807733</c:v>
                </c:pt>
                <c:pt idx="2021">
                  <c:v>96.299937743020735</c:v>
                </c:pt>
                <c:pt idx="2022">
                  <c:v>96.316640726181163</c:v>
                </c:pt>
                <c:pt idx="2023">
                  <c:v>96.33334555771313</c:v>
                </c:pt>
                <c:pt idx="2024">
                  <c:v>96.350051849993221</c:v>
                </c:pt>
                <c:pt idx="2025">
                  <c:v>96.366759213375403</c:v>
                </c:pt>
                <c:pt idx="2026">
                  <c:v>96.383467256215951</c:v>
                </c:pt>
                <c:pt idx="2027">
                  <c:v>96.40017558489609</c:v>
                </c:pt>
                <c:pt idx="2028">
                  <c:v>96.416883803849572</c:v>
                </c:pt>
                <c:pt idx="2029">
                  <c:v>96.433591515588205</c:v>
                </c:pt>
                <c:pt idx="2030">
                  <c:v>96.45029832072828</c:v>
                </c:pt>
                <c:pt idx="2031">
                  <c:v>96.46700381801827</c:v>
                </c:pt>
                <c:pt idx="2032">
                  <c:v>96.483707604366202</c:v>
                </c:pt>
                <c:pt idx="2033">
                  <c:v>96.50040927486819</c:v>
                </c:pt>
                <c:pt idx="2034">
                  <c:v>96.517108422838248</c:v>
                </c:pt>
                <c:pt idx="2035">
                  <c:v>96.533804639836418</c:v>
                </c:pt>
                <c:pt idx="2036">
                  <c:v>96.550497515700869</c:v>
                </c:pt>
                <c:pt idx="2037">
                  <c:v>96.567186638576899</c:v>
                </c:pt>
                <c:pt idx="2038">
                  <c:v>96.583871594949528</c:v>
                </c:pt>
                <c:pt idx="2039">
                  <c:v>96.600551969674896</c:v>
                </c:pt>
                <c:pt idx="2040">
                  <c:v>96.617227346013308</c:v>
                </c:pt>
                <c:pt idx="2041">
                  <c:v>96.633897305662387</c:v>
                </c:pt>
                <c:pt idx="2042">
                  <c:v>96.650561428790127</c:v>
                </c:pt>
                <c:pt idx="2043">
                  <c:v>96.667219294070108</c:v>
                </c:pt>
                <c:pt idx="2044">
                  <c:v>96.683870478716713</c:v>
                </c:pt>
                <c:pt idx="2045">
                  <c:v>96.700514558519998</c:v>
                </c:pt>
                <c:pt idx="2046">
                  <c:v>96.717151107881648</c:v>
                </c:pt>
                <c:pt idx="2047">
                  <c:v>96.733779699852732</c:v>
                </c:pt>
                <c:pt idx="2048">
                  <c:v>96.750399906170813</c:v>
                </c:pt>
                <c:pt idx="2049">
                  <c:v>96.767011297297003</c:v>
                </c:pt>
                <c:pt idx="2050">
                  <c:v>96.783613442455959</c:v>
                </c:pt>
                <c:pt idx="2051">
                  <c:v>96.800205909674077</c:v>
                </c:pt>
                <c:pt idx="2052">
                  <c:v>96.816788265819568</c:v>
                </c:pt>
                <c:pt idx="2053">
                  <c:v>96.833360076642563</c:v>
                </c:pt>
                <c:pt idx="2054">
                  <c:v>96.849920906816322</c:v>
                </c:pt>
                <c:pt idx="2055">
                  <c:v>96.866470319979356</c:v>
                </c:pt>
                <c:pt idx="2056">
                  <c:v>96.88300787877543</c:v>
                </c:pt>
                <c:pt idx="2057">
                  <c:v>96.899533144899607</c:v>
                </c:pt>
                <c:pt idx="2058">
                  <c:v>96.916045679138094</c:v>
                </c:pt>
                <c:pt idx="2059">
                  <c:v>96.932545041414144</c:v>
                </c:pt>
                <c:pt idx="2060">
                  <c:v>96.949030790832538</c:v>
                </c:pt>
                <c:pt idx="2061">
                  <c:v>96.965502485722993</c:v>
                </c:pt>
                <c:pt idx="2062">
                  <c:v>96.981959683687961</c:v>
                </c:pt>
                <c:pt idx="2063">
                  <c:v>96.998401941646975</c:v>
                </c:pt>
                <c:pt idx="2064">
                  <c:v>97.014828815883931</c:v>
                </c:pt>
                <c:pt idx="2065">
                  <c:v>97.031239862094139</c:v>
                </c:pt>
                <c:pt idx="2066">
                  <c:v>97.04763463543371</c:v>
                </c:pt>
                <c:pt idx="2067">
                  <c:v>97.064012690565207</c:v>
                </c:pt>
                <c:pt idx="2068">
                  <c:v>97.080373581708827</c:v>
                </c:pt>
                <c:pt idx="2069">
                  <c:v>97.096716862690528</c:v>
                </c:pt>
                <c:pt idx="2070">
                  <c:v>97.113042086992735</c:v>
                </c:pt>
                <c:pt idx="2071">
                  <c:v>97.129348807805115</c:v>
                </c:pt>
                <c:pt idx="2072">
                  <c:v>97.145636578074289</c:v>
                </c:pt>
                <c:pt idx="2073">
                  <c:v>97.161904950557116</c:v>
                </c:pt>
                <c:pt idx="2074">
                  <c:v>97.178153477871476</c:v>
                </c:pt>
                <c:pt idx="2075">
                  <c:v>97.194381712549585</c:v>
                </c:pt>
                <c:pt idx="2076">
                  <c:v>97.210589207090635</c:v>
                </c:pt>
                <c:pt idx="2077">
                  <c:v>97.226775514015117</c:v>
                </c:pt>
                <c:pt idx="2078">
                  <c:v>97.242940185917888</c:v>
                </c:pt>
                <c:pt idx="2079">
                  <c:v>97.259082775523922</c:v>
                </c:pt>
                <c:pt idx="2080">
                  <c:v>97.275202835741993</c:v>
                </c:pt>
                <c:pt idx="2081">
                  <c:v>97.29129991972161</c:v>
                </c:pt>
                <c:pt idx="2082">
                  <c:v>97.307373580907651</c:v>
                </c:pt>
                <c:pt idx="2083">
                  <c:v>97.323423373098393</c:v>
                </c:pt>
                <c:pt idx="2084">
                  <c:v>97.339448850500489</c:v>
                </c:pt>
                <c:pt idx="2085">
                  <c:v>97.355449567788568</c:v>
                </c:pt>
                <c:pt idx="2086">
                  <c:v>97.371425080160492</c:v>
                </c:pt>
                <c:pt idx="2087">
                  <c:v>97.387374943397489</c:v>
                </c:pt>
                <c:pt idx="2088">
                  <c:v>97.403298713921643</c:v>
                </c:pt>
                <c:pt idx="2089">
                  <c:v>97.419195948855787</c:v>
                </c:pt>
                <c:pt idx="2090">
                  <c:v>97.435066206081856</c:v>
                </c:pt>
                <c:pt idx="2091">
                  <c:v>97.450909044301312</c:v>
                </c:pt>
                <c:pt idx="2092">
                  <c:v>97.466724023095736</c:v>
                </c:pt>
                <c:pt idx="2093">
                  <c:v>97.482510702986417</c:v>
                </c:pt>
                <c:pt idx="2094">
                  <c:v>97.49826864549496</c:v>
                </c:pt>
                <c:pt idx="2095">
                  <c:v>97.513997413206241</c:v>
                </c:pt>
                <c:pt idx="2096">
                  <c:v>97.52969656982836</c:v>
                </c:pt>
                <c:pt idx="2097">
                  <c:v>97.545365680255344</c:v>
                </c:pt>
                <c:pt idx="2098">
                  <c:v>97.561004310628547</c:v>
                </c:pt>
                <c:pt idx="2099">
                  <c:v>97.576612028400589</c:v>
                </c:pt>
                <c:pt idx="2100">
                  <c:v>97.592188402396303</c:v>
                </c:pt>
                <c:pt idx="2101">
                  <c:v>97.607733002877154</c:v>
                </c:pt>
                <c:pt idx="2102">
                  <c:v>97.623245401604137</c:v>
                </c:pt>
                <c:pt idx="2103">
                  <c:v>97.638725171901584</c:v>
                </c:pt>
                <c:pt idx="2104">
                  <c:v>97.654171888720782</c:v>
                </c:pt>
                <c:pt idx="2105">
                  <c:v>97.669585128704199</c:v>
                </c:pt>
                <c:pt idx="2106">
                  <c:v>97.684964470249724</c:v>
                </c:pt>
                <c:pt idx="2107">
                  <c:v>97.700309493575233</c:v>
                </c:pt>
                <c:pt idx="2108">
                  <c:v>97.71561978078266</c:v>
                </c:pt>
                <c:pt idx="2109">
                  <c:v>97.730894915924765</c:v>
                </c:pt>
                <c:pt idx="2110">
                  <c:v>97.746134485068126</c:v>
                </c:pt>
                <c:pt idx="2111">
                  <c:v>97.761338076359095</c:v>
                </c:pt>
                <c:pt idx="2112">
                  <c:v>97.776505280089381</c:v>
                </c:pt>
                <c:pt idx="2113">
                  <c:v>97.79163568876163</c:v>
                </c:pt>
                <c:pt idx="2114">
                  <c:v>97.806728897154727</c:v>
                </c:pt>
                <c:pt idx="2115">
                  <c:v>97.821784502389008</c:v>
                </c:pt>
                <c:pt idx="2116">
                  <c:v>97.836802103993918</c:v>
                </c:pt>
                <c:pt idx="2117">
                  <c:v>97.851781303971435</c:v>
                </c:pt>
                <c:pt idx="2118">
                  <c:v>97.866721706863416</c:v>
                </c:pt>
                <c:pt idx="2119">
                  <c:v>97.881622919818142</c:v>
                </c:pt>
                <c:pt idx="2120">
                  <c:v>97.896484552654755</c:v>
                </c:pt>
                <c:pt idx="2121">
                  <c:v>97.911306217929862</c:v>
                </c:pt>
                <c:pt idx="2122">
                  <c:v>97.926087531004953</c:v>
                </c:pt>
                <c:pt idx="2123">
                  <c:v>97.940828110109507</c:v>
                </c:pt>
                <c:pt idx="2124">
                  <c:v>97.955527576410603</c:v>
                </c:pt>
                <c:pt idx="2125">
                  <c:v>97.970185554075471</c:v>
                </c:pt>
                <c:pt idx="2126">
                  <c:v>97.984801670339138</c:v>
                </c:pt>
                <c:pt idx="2127">
                  <c:v>97.999375555570751</c:v>
                </c:pt>
                <c:pt idx="2128">
                  <c:v>98.013906843338049</c:v>
                </c:pt>
                <c:pt idx="2129">
                  <c:v>98.028395170472763</c:v>
                </c:pt>
                <c:pt idx="2130">
                  <c:v>98.042840177137748</c:v>
                </c:pt>
                <c:pt idx="2131">
                  <c:v>98.057241506890335</c:v>
                </c:pt>
                <c:pt idx="2132">
                  <c:v>98.071598806749606</c:v>
                </c:pt>
                <c:pt idx="2133">
                  <c:v>98.085911727259244</c:v>
                </c:pt>
                <c:pt idx="2134">
                  <c:v>98.100179922554503</c:v>
                </c:pt>
                <c:pt idx="2135">
                  <c:v>98.114403050424784</c:v>
                </c:pt>
                <c:pt idx="2136">
                  <c:v>98.128580772379692</c:v>
                </c:pt>
                <c:pt idx="2137">
                  <c:v>98.142712753712388</c:v>
                </c:pt>
                <c:pt idx="2138">
                  <c:v>98.156798663563592</c:v>
                </c:pt>
                <c:pt idx="2139">
                  <c:v>98.170838174985491</c:v>
                </c:pt>
                <c:pt idx="2140">
                  <c:v>98.18483096500529</c:v>
                </c:pt>
                <c:pt idx="2141">
                  <c:v>98.198776714687142</c:v>
                </c:pt>
                <c:pt idx="2142">
                  <c:v>98.212675109196468</c:v>
                </c:pt>
                <c:pt idx="2143">
                  <c:v>98.226525837861345</c:v>
                </c:pt>
                <c:pt idx="2144">
                  <c:v>98.24032859423545</c:v>
                </c:pt>
                <c:pt idx="2145">
                  <c:v>98.254083076158082</c:v>
                </c:pt>
                <c:pt idx="2146">
                  <c:v>98.267788985817845</c:v>
                </c:pt>
                <c:pt idx="2147">
                  <c:v>98.281446029812003</c:v>
                </c:pt>
                <c:pt idx="2148">
                  <c:v>98.295053919207021</c:v>
                </c:pt>
                <c:pt idx="2149">
                  <c:v>98.308612369599317</c:v>
                </c:pt>
                <c:pt idx="2150">
                  <c:v>98.322121101174403</c:v>
                </c:pt>
                <c:pt idx="2151">
                  <c:v>98.335579838766463</c:v>
                </c:pt>
                <c:pt idx="2152">
                  <c:v>98.348988311917282</c:v>
                </c:pt>
                <c:pt idx="2153">
                  <c:v>98.362346254932916</c:v>
                </c:pt>
                <c:pt idx="2154">
                  <c:v>98.375653406943428</c:v>
                </c:pt>
                <c:pt idx="2155">
                  <c:v>98.388909511958587</c:v>
                </c:pt>
                <c:pt idx="2156">
                  <c:v>98.402114318925385</c:v>
                </c:pt>
                <c:pt idx="2157">
                  <c:v>98.415267581783397</c:v>
                </c:pt>
                <c:pt idx="2158">
                  <c:v>98.428369059520733</c:v>
                </c:pt>
                <c:pt idx="2159">
                  <c:v>98.441418516228666</c:v>
                </c:pt>
                <c:pt idx="2160">
                  <c:v>98.454415721156565</c:v>
                </c:pt>
                <c:pt idx="2161">
                  <c:v>98.467360448763998</c:v>
                </c:pt>
                <c:pt idx="2162">
                  <c:v>98.480252478775981</c:v>
                </c:pt>
                <c:pt idx="2163">
                  <c:v>98.493091596232773</c:v>
                </c:pt>
                <c:pt idx="2164">
                  <c:v>98.505877591544433</c:v>
                </c:pt>
                <c:pt idx="2165">
                  <c:v>98.518610260539276</c:v>
                </c:pt>
                <c:pt idx="2166">
                  <c:v>98.531289404515903</c:v>
                </c:pt>
                <c:pt idx="2167">
                  <c:v>98.543914830291854</c:v>
                </c:pt>
                <c:pt idx="2168">
                  <c:v>98.556486350252726</c:v>
                </c:pt>
                <c:pt idx="2169">
                  <c:v>98.569003782401111</c:v>
                </c:pt>
                <c:pt idx="2170">
                  <c:v>98.581466950401946</c:v>
                </c:pt>
                <c:pt idx="2171">
                  <c:v>98.593875683632305</c:v>
                </c:pt>
                <c:pt idx="2172">
                  <c:v>98.606229817223507</c:v>
                </c:pt>
                <c:pt idx="2173">
                  <c:v>98.61852919210925</c:v>
                </c:pt>
                <c:pt idx="2174">
                  <c:v>98.630773655068126</c:v>
                </c:pt>
                <c:pt idx="2175">
                  <c:v>98.642963058768075</c:v>
                </c:pt>
                <c:pt idx="2176">
                  <c:v>98.655097261806787</c:v>
                </c:pt>
                <c:pt idx="2177">
                  <c:v>98.667176128757191</c:v>
                </c:pt>
                <c:pt idx="2178">
                  <c:v>98.679199530204073</c:v>
                </c:pt>
                <c:pt idx="2179">
                  <c:v>98.691167342787409</c:v>
                </c:pt>
                <c:pt idx="2180">
                  <c:v>98.703079449239709</c:v>
                </c:pt>
                <c:pt idx="2181">
                  <c:v>98.714935738423776</c:v>
                </c:pt>
                <c:pt idx="2182">
                  <c:v>98.726736105372169</c:v>
                </c:pt>
                <c:pt idx="2183">
                  <c:v>98.738480451321053</c:v>
                </c:pt>
                <c:pt idx="2184">
                  <c:v>98.750168683747191</c:v>
                </c:pt>
                <c:pt idx="2185">
                  <c:v>98.761800716401737</c:v>
                </c:pt>
                <c:pt idx="2186">
                  <c:v>98.773376469344072</c:v>
                </c:pt>
                <c:pt idx="2187">
                  <c:v>98.784895868973635</c:v>
                </c:pt>
                <c:pt idx="2188">
                  <c:v>98.796358848062837</c:v>
                </c:pt>
                <c:pt idx="2189">
                  <c:v>98.80776534578699</c:v>
                </c:pt>
                <c:pt idx="2190">
                  <c:v>98.819115307752313</c:v>
                </c:pt>
                <c:pt idx="2191">
                  <c:v>98.830408686027013</c:v>
                </c:pt>
                <c:pt idx="2192">
                  <c:v>98.841645439167564</c:v>
                </c:pt>
                <c:pt idx="2193">
                  <c:v>98.85282553224576</c:v>
                </c:pt>
                <c:pt idx="2194">
                  <c:v>98.863948936872973</c:v>
                </c:pt>
                <c:pt idx="2195">
                  <c:v>98.875015631225807</c:v>
                </c:pt>
                <c:pt idx="2196">
                  <c:v>98.886025600069928</c:v>
                </c:pt>
                <c:pt idx="2197">
                  <c:v>98.896978834781038</c:v>
                </c:pt>
                <c:pt idx="2198">
                  <c:v>98.907875333366334</c:v>
                </c:pt>
                <c:pt idx="2199">
                  <c:v>98.91871510048658</c:v>
                </c:pt>
                <c:pt idx="2200">
                  <c:v>98.929498147472344</c:v>
                </c:pt>
                <c:pt idx="2201">
                  <c:v>98.940224492344583</c:v>
                </c:pt>
                <c:pt idx="2202">
                  <c:v>98.950894159830227</c:v>
                </c:pt>
                <c:pt idx="2203">
                  <c:v>98.961507181377968</c:v>
                </c:pt>
                <c:pt idx="2204">
                  <c:v>98.972063595174788</c:v>
                </c:pt>
                <c:pt idx="2205">
                  <c:v>98.982563446156703</c:v>
                </c:pt>
                <c:pt idx="2206">
                  <c:v>98.993006786024111</c:v>
                </c:pt>
                <c:pt idx="2207">
                  <c:v>99.003393673251054</c:v>
                </c:pt>
                <c:pt idx="2208">
                  <c:v>99.013724173097586</c:v>
                </c:pt>
                <c:pt idx="2209">
                  <c:v>99.023998357617145</c:v>
                </c:pt>
                <c:pt idx="2210">
                  <c:v>99.03421630566595</c:v>
                </c:pt>
                <c:pt idx="2211">
                  <c:v>99.044378102907856</c:v>
                </c:pt>
                <c:pt idx="2212">
                  <c:v>99.054483841823668</c:v>
                </c:pt>
                <c:pt idx="2213">
                  <c:v>99.064533621713011</c:v>
                </c:pt>
                <c:pt idx="2214">
                  <c:v>99.074527548698271</c:v>
                </c:pt>
                <c:pt idx="2215">
                  <c:v>99.084465735727818</c:v>
                </c:pt>
                <c:pt idx="2216">
                  <c:v>99.094348302577046</c:v>
                </c:pt>
                <c:pt idx="2217">
                  <c:v>99.104175375847205</c:v>
                </c:pt>
                <c:pt idx="2218">
                  <c:v>99.113947088967265</c:v>
                </c:pt>
                <c:pt idx="2219">
                  <c:v>99.123663582188343</c:v>
                </c:pt>
                <c:pt idx="2220">
                  <c:v>99.133325002583078</c:v>
                </c:pt>
                <c:pt idx="2221">
                  <c:v>99.142931504039666</c:v>
                </c:pt>
                <c:pt idx="2222">
                  <c:v>99.152483247257123</c:v>
                </c:pt>
                <c:pt idx="2223">
                  <c:v>99.161980399737786</c:v>
                </c:pt>
                <c:pt idx="2224">
                  <c:v>99.171423135780074</c:v>
                </c:pt>
                <c:pt idx="2225">
                  <c:v>99.180811636469798</c:v>
                </c:pt>
                <c:pt idx="2226">
                  <c:v>99.190146089669099</c:v>
                </c:pt>
                <c:pt idx="2227">
                  <c:v>99.19942669000568</c:v>
                </c:pt>
                <c:pt idx="2228">
                  <c:v>99.208653638860525</c:v>
                </c:pt>
                <c:pt idx="2229">
                  <c:v>99.2178271443548</c:v>
                </c:pt>
                <c:pt idx="2230">
                  <c:v>99.226947421334387</c:v>
                </c:pt>
                <c:pt idx="2231">
                  <c:v>99.236014691355223</c:v>
                </c:pt>
                <c:pt idx="2232">
                  <c:v>99.245029182664297</c:v>
                </c:pt>
                <c:pt idx="2233">
                  <c:v>99.253991130184673</c:v>
                </c:pt>
                <c:pt idx="2234">
                  <c:v>99.262900775494629</c:v>
                </c:pt>
                <c:pt idx="2235">
                  <c:v>99.271758366807745</c:v>
                </c:pt>
                <c:pt idx="2236">
                  <c:v>99.280564158951861</c:v>
                </c:pt>
                <c:pt idx="2237">
                  <c:v>99.289318413346948</c:v>
                </c:pt>
                <c:pt idx="2238">
                  <c:v>99.298021397981415</c:v>
                </c:pt>
                <c:pt idx="2239">
                  <c:v>99.306673387387747</c:v>
                </c:pt>
                <c:pt idx="2240">
                  <c:v>99.315274662616517</c:v>
                </c:pt>
                <c:pt idx="2241">
                  <c:v>99.323825511211211</c:v>
                </c:pt>
                <c:pt idx="2242">
                  <c:v>99.332326227179465</c:v>
                </c:pt>
                <c:pt idx="2243">
                  <c:v>99.340777110963813</c:v>
                </c:pt>
                <c:pt idx="2244">
                  <c:v>99.349178469413403</c:v>
                </c:pt>
                <c:pt idx="2245">
                  <c:v>99.357530615752268</c:v>
                </c:pt>
                <c:pt idx="2246">
                  <c:v>99.365833869548467</c:v>
                </c:pt>
                <c:pt idx="2247">
                  <c:v>99.374088556680547</c:v>
                </c:pt>
                <c:pt idx="2248">
                  <c:v>99.382295009303888</c:v>
                </c:pt>
                <c:pt idx="2249">
                  <c:v>99.3904535658165</c:v>
                </c:pt>
                <c:pt idx="2250">
                  <c:v>99.398564570822018</c:v>
                </c:pt>
                <c:pt idx="2251">
                  <c:v>99.406628375095522</c:v>
                </c:pt>
                <c:pt idx="2252">
                  <c:v>99.414645335542176</c:v>
                </c:pt>
                <c:pt idx="2253">
                  <c:v>99.422615815163013</c:v>
                </c:pt>
                <c:pt idx="2254">
                  <c:v>99.430540183011303</c:v>
                </c:pt>
                <c:pt idx="2255">
                  <c:v>99.438418814154588</c:v>
                </c:pt>
                <c:pt idx="2256">
                  <c:v>99.446252089633262</c:v>
                </c:pt>
                <c:pt idx="2257">
                  <c:v>99.454040396416318</c:v>
                </c:pt>
                <c:pt idx="2258">
                  <c:v>99.461784127360374</c:v>
                </c:pt>
                <c:pt idx="2259">
                  <c:v>99.469483681165457</c:v>
                </c:pt>
                <c:pt idx="2260">
                  <c:v>99.477139462327727</c:v>
                </c:pt>
                <c:pt idx="2261">
                  <c:v>99.484751881096784</c:v>
                </c:pt>
                <c:pt idx="2262">
                  <c:v>99.492321353427045</c:v>
                </c:pt>
                <c:pt idx="2263">
                  <c:v>99.499848300930722</c:v>
                </c:pt>
                <c:pt idx="2264">
                  <c:v>99.507333150830277</c:v>
                </c:pt>
                <c:pt idx="2265">
                  <c:v>99.514776335908621</c:v>
                </c:pt>
                <c:pt idx="2266">
                  <c:v>99.522178294459025</c:v>
                </c:pt>
                <c:pt idx="2267">
                  <c:v>99.529539470235989</c:v>
                </c:pt>
                <c:pt idx="2268">
                  <c:v>99.536860312401501</c:v>
                </c:pt>
                <c:pt idx="2269">
                  <c:v>99.544141275474715</c:v>
                </c:pt>
                <c:pt idx="2270">
                  <c:v>99.551382819278771</c:v>
                </c:pt>
                <c:pt idx="2271">
                  <c:v>99.558585408887112</c:v>
                </c:pt>
                <c:pt idx="2272">
                  <c:v>99.565749514568054</c:v>
                </c:pt>
                <c:pt idx="2273">
                  <c:v>99.572875611731632</c:v>
                </c:pt>
                <c:pt idx="2274">
                  <c:v>99.579964180873105</c:v>
                </c:pt>
                <c:pt idx="2275">
                  <c:v>99.58701570751542</c:v>
                </c:pt>
                <c:pt idx="2276">
                  <c:v>99.594030682154951</c:v>
                </c:pt>
                <c:pt idx="2277">
                  <c:v>99.601009600200712</c:v>
                </c:pt>
                <c:pt idx="2278">
                  <c:v>99.607952961918798</c:v>
                </c:pt>
                <c:pt idx="2279">
                  <c:v>99.614861272372139</c:v>
                </c:pt>
                <c:pt idx="2280">
                  <c:v>99.621735041361163</c:v>
                </c:pt>
                <c:pt idx="2281">
                  <c:v>99.628574783363703</c:v>
                </c:pt>
                <c:pt idx="2282">
                  <c:v>99.635381017475311</c:v>
                </c:pt>
                <c:pt idx="2283">
                  <c:v>99.64215426734728</c:v>
                </c:pt>
                <c:pt idx="2284">
                  <c:v>99.64889506112516</c:v>
                </c:pt>
                <c:pt idx="2285">
                  <c:v>99.655603931386977</c:v>
                </c:pt>
                <c:pt idx="2286">
                  <c:v>99.662281415079562</c:v>
                </c:pt>
                <c:pt idx="2287">
                  <c:v>99.668928053456668</c:v>
                </c:pt>
                <c:pt idx="2288">
                  <c:v>99.675544392015468</c:v>
                </c:pt>
                <c:pt idx="2289">
                  <c:v>99.682130980430827</c:v>
                </c:pt>
                <c:pt idx="2290">
                  <c:v>99.688688372492635</c:v>
                </c:pt>
                <c:pt idx="2291">
                  <c:v>99.695217126040021</c:v>
                </c:pt>
                <c:pt idx="2292">
                  <c:v>99.701717802896042</c:v>
                </c:pt>
                <c:pt idx="2293">
                  <c:v>99.708190968802668</c:v>
                </c:pt>
                <c:pt idx="2294">
                  <c:v>99.714637193353141</c:v>
                </c:pt>
                <c:pt idx="2295">
                  <c:v>99.721057049928248</c:v>
                </c:pt>
                <c:pt idx="2296">
                  <c:v>99.727451115626138</c:v>
                </c:pt>
                <c:pt idx="2297">
                  <c:v>99.733819971198841</c:v>
                </c:pt>
                <c:pt idx="2298">
                  <c:v>99.740164200981582</c:v>
                </c:pt>
                <c:pt idx="2299">
                  <c:v>99.746484392827526</c:v>
                </c:pt>
                <c:pt idx="2300">
                  <c:v>99.752781138038301</c:v>
                </c:pt>
                <c:pt idx="2301">
                  <c:v>99.759055031296697</c:v>
                </c:pt>
                <c:pt idx="2302">
                  <c:v>99.765306670597752</c:v>
                </c:pt>
                <c:pt idx="2303">
                  <c:v>99.771536657179922</c:v>
                </c:pt>
                <c:pt idx="2304">
                  <c:v>99.777745595456238</c:v>
                </c:pt>
                <c:pt idx="2305">
                  <c:v>99.783934092945572</c:v>
                </c:pt>
                <c:pt idx="2306">
                  <c:v>99.790102760202402</c:v>
                </c:pt>
                <c:pt idx="2307">
                  <c:v>99.796252210748577</c:v>
                </c:pt>
                <c:pt idx="2308">
                  <c:v>99.802383061002814</c:v>
                </c:pt>
                <c:pt idx="2309">
                  <c:v>99.808495930210242</c:v>
                </c:pt>
                <c:pt idx="2310">
                  <c:v>99.814591440374173</c:v>
                </c:pt>
                <c:pt idx="2311">
                  <c:v>99.820670216184183</c:v>
                </c:pt>
                <c:pt idx="2312">
                  <c:v>99.82673288494793</c:v>
                </c:pt>
                <c:pt idx="2313">
                  <c:v>99.832780076519157</c:v>
                </c:pt>
                <c:pt idx="2314">
                  <c:v>99.838812423227822</c:v>
                </c:pt>
                <c:pt idx="2315">
                  <c:v>99.844830559811001</c:v>
                </c:pt>
                <c:pt idx="2316">
                  <c:v>99.850835123340275</c:v>
                </c:pt>
                <c:pt idx="2317">
                  <c:v>99.85682675315276</c:v>
                </c:pt>
                <c:pt idx="2318">
                  <c:v>99.862806090780893</c:v>
                </c:pt>
                <c:pt idx="2319">
                  <c:v>99.868773779880144</c:v>
                </c:pt>
                <c:pt idx="2320">
                  <c:v>99.874730466161267</c:v>
                </c:pt>
                <c:pt idx="2321">
                  <c:v>99.880676797316895</c:v>
                </c:pt>
                <c:pt idx="2322">
                  <c:v>99.886613422953474</c:v>
                </c:pt>
                <c:pt idx="2323">
                  <c:v>99.892540994519123</c:v>
                </c:pt>
                <c:pt idx="2324">
                  <c:v>99.898460165235164</c:v>
                </c:pt>
                <c:pt idx="2325">
                  <c:v>99.904371590023459</c:v>
                </c:pt>
                <c:pt idx="2326">
                  <c:v>99.910275925439763</c:v>
                </c:pt>
                <c:pt idx="2327">
                  <c:v>99.916173829599003</c:v>
                </c:pt>
                <c:pt idx="2328">
                  <c:v>99.922065962109912</c:v>
                </c:pt>
                <c:pt idx="2329">
                  <c:v>99.927952984002118</c:v>
                </c:pt>
                <c:pt idx="2330">
                  <c:v>99.933835557657417</c:v>
                </c:pt>
                <c:pt idx="2331">
                  <c:v>99.939714346740971</c:v>
                </c:pt>
                <c:pt idx="2332">
                  <c:v>99.945590016130581</c:v>
                </c:pt>
                <c:pt idx="2333">
                  <c:v>99.951463231847697</c:v>
                </c:pt>
                <c:pt idx="2334">
                  <c:v>99.957334660989403</c:v>
                </c:pt>
                <c:pt idx="2335">
                  <c:v>99.963204971658584</c:v>
                </c:pt>
                <c:pt idx="2336">
                  <c:v>99.969074832894719</c:v>
                </c:pt>
                <c:pt idx="2337">
                  <c:v>99.974944914607406</c:v>
                </c:pt>
                <c:pt idx="2338">
                  <c:v>99.980815887505514</c:v>
                </c:pt>
                <c:pt idx="2339">
                  <c:v>99.986688423030515</c:v>
                </c:pt>
                <c:pt idx="2340">
                  <c:v>99.992563193289527</c:v>
                </c:pt>
                <c:pt idx="2341">
                  <c:v>99.998440870985448</c:v>
                </c:pt>
                <c:pt idx="2342">
                  <c:v>100.00432212935182</c:v>
                </c:pt>
                <c:pt idx="2343">
                  <c:v>100.01020764208431</c:v>
                </c:pt>
                <c:pt idx="2344">
                  <c:v>100.01609808327458</c:v>
                </c:pt>
                <c:pt idx="2345">
                  <c:v>100.0219941273436</c:v>
                </c:pt>
                <c:pt idx="2346">
                  <c:v>100.02789644897581</c:v>
                </c:pt>
                <c:pt idx="2347">
                  <c:v>100.0338057230518</c:v>
                </c:pt>
                <c:pt idx="2348">
                  <c:v>100.03972262458458</c:v>
                </c:pt>
                <c:pt idx="2349">
                  <c:v>100.04564782865339</c:v>
                </c:pt>
                <c:pt idx="2350">
                  <c:v>100.05158201033748</c:v>
                </c:pt>
                <c:pt idx="2351">
                  <c:v>100.05752584465388</c:v>
                </c:pt>
                <c:pt idx="2352">
                  <c:v>100.06348000649049</c:v>
                </c:pt>
                <c:pt idx="2353">
                  <c:v>100.069445170544</c:v>
                </c:pt>
                <c:pt idx="2354">
                  <c:v>100.07542201125524</c:v>
                </c:pt>
                <c:pt idx="2355">
                  <c:v>100.08141120274607</c:v>
                </c:pt>
                <c:pt idx="2356">
                  <c:v>100.08741341875579</c:v>
                </c:pt>
                <c:pt idx="2357">
                  <c:v>100.09342933257943</c:v>
                </c:pt>
                <c:pt idx="2358">
                  <c:v>100.09945961700532</c:v>
                </c:pt>
                <c:pt idx="2359">
                  <c:v>100.10550494425232</c:v>
                </c:pt>
                <c:pt idx="2360">
                  <c:v>100.11156598590941</c:v>
                </c:pt>
                <c:pt idx="2361">
                  <c:v>100.11764341287363</c:v>
                </c:pt>
                <c:pt idx="2362">
                  <c:v>100.12373789528989</c:v>
                </c:pt>
                <c:pt idx="2363">
                  <c:v>100.12985010249008</c:v>
                </c:pt>
                <c:pt idx="2364">
                  <c:v>100.13598070293408</c:v>
                </c:pt>
                <c:pt idx="2365">
                  <c:v>100.14213036414847</c:v>
                </c:pt>
                <c:pt idx="2366">
                  <c:v>100.14829975266922</c:v>
                </c:pt>
                <c:pt idx="2367">
                  <c:v>100.15448953398119</c:v>
                </c:pt>
                <c:pt idx="2368">
                  <c:v>100.16070037246114</c:v>
                </c:pt>
                <c:pt idx="2369">
                  <c:v>100.16693293131854</c:v>
                </c:pt>
                <c:pt idx="2370">
                  <c:v>100.17318787253888</c:v>
                </c:pt>
                <c:pt idx="2371">
                  <c:v>100.17946585682596</c:v>
                </c:pt>
                <c:pt idx="2372">
                  <c:v>100.18576754354554</c:v>
                </c:pt>
                <c:pt idx="2373">
                  <c:v>100.19209359066849</c:v>
                </c:pt>
                <c:pt idx="2374">
                  <c:v>100.19844465471544</c:v>
                </c:pt>
                <c:pt idx="2375">
                  <c:v>100.20482139070039</c:v>
                </c:pt>
                <c:pt idx="2376">
                  <c:v>100.21122445207689</c:v>
                </c:pt>
                <c:pt idx="2377">
                  <c:v>100.21765449068219</c:v>
                </c:pt>
                <c:pt idx="2378">
                  <c:v>100.22411215668389</c:v>
                </c:pt>
                <c:pt idx="2379">
                  <c:v>100.23059809852492</c:v>
                </c:pt>
                <c:pt idx="2380">
                  <c:v>100.2371129628719</c:v>
                </c:pt>
                <c:pt idx="2381">
                  <c:v>100.24365739456024</c:v>
                </c:pt>
                <c:pt idx="2382">
                  <c:v>100.25023203654305</c:v>
                </c:pt>
                <c:pt idx="2383">
                  <c:v>100.25683752983839</c:v>
                </c:pt>
                <c:pt idx="2384">
                  <c:v>100.26347451347701</c:v>
                </c:pt>
                <c:pt idx="2385">
                  <c:v>100.27014362445253</c:v>
                </c:pt>
                <c:pt idx="2386">
                  <c:v>100.2768454976685</c:v>
                </c:pt>
                <c:pt idx="2387">
                  <c:v>100.28358076589043</c:v>
                </c:pt>
                <c:pt idx="2388">
                  <c:v>100.29035005969332</c:v>
                </c:pt>
                <c:pt idx="2389">
                  <c:v>100.29715400741377</c:v>
                </c:pt>
                <c:pt idx="2390">
                  <c:v>100.30399323509994</c:v>
                </c:pt>
                <c:pt idx="2391">
                  <c:v>100.31086836646263</c:v>
                </c:pt>
                <c:pt idx="2392">
                  <c:v>100.31778002282776</c:v>
                </c:pt>
                <c:pt idx="2393">
                  <c:v>100.32472882308699</c:v>
                </c:pt>
                <c:pt idx="2394">
                  <c:v>100.33171538365184</c:v>
                </c:pt>
                <c:pt idx="2395">
                  <c:v>100.338740318405</c:v>
                </c:pt>
                <c:pt idx="2396">
                  <c:v>100.34580423865475</c:v>
                </c:pt>
                <c:pt idx="2397">
                  <c:v>100.35290775308714</c:v>
                </c:pt>
                <c:pt idx="2398">
                  <c:v>100.36005146772207</c:v>
                </c:pt>
                <c:pt idx="2399">
                  <c:v>100.36723598586505</c:v>
                </c:pt>
                <c:pt idx="2400">
                  <c:v>100.37446190806497</c:v>
                </c:pt>
                <c:pt idx="2401">
                  <c:v>100.38172983206692</c:v>
                </c:pt>
                <c:pt idx="2402">
                  <c:v>100.38904035276873</c:v>
                </c:pt>
                <c:pt idx="2403">
                  <c:v>100.3963940621767</c:v>
                </c:pt>
                <c:pt idx="2404">
                  <c:v>100.40379154936225</c:v>
                </c:pt>
                <c:pt idx="2405">
                  <c:v>100.41123340041804</c:v>
                </c:pt>
                <c:pt idx="2406">
                  <c:v>100.41872019841553</c:v>
                </c:pt>
                <c:pt idx="2407">
                  <c:v>100.42625252336192</c:v>
                </c:pt>
                <c:pt idx="2408">
                  <c:v>100.43383095215826</c:v>
                </c:pt>
                <c:pt idx="2409">
                  <c:v>100.44145605855716</c:v>
                </c:pt>
                <c:pt idx="2410">
                  <c:v>100.4491284131223</c:v>
                </c:pt>
                <c:pt idx="2411">
                  <c:v>100.45684858318513</c:v>
                </c:pt>
                <c:pt idx="2412">
                  <c:v>100.46461713280621</c:v>
                </c:pt>
                <c:pt idx="2413">
                  <c:v>100.47243462273336</c:v>
                </c:pt>
                <c:pt idx="2414">
                  <c:v>100.48030161036172</c:v>
                </c:pt>
                <c:pt idx="2415">
                  <c:v>100.48821864969391</c:v>
                </c:pt>
                <c:pt idx="2416">
                  <c:v>100.49618629130077</c:v>
                </c:pt>
                <c:pt idx="2417">
                  <c:v>100.50420508228073</c:v>
                </c:pt>
                <c:pt idx="2418">
                  <c:v>100.51227556622268</c:v>
                </c:pt>
                <c:pt idx="2419">
                  <c:v>100.5203982831661</c:v>
                </c:pt>
                <c:pt idx="2420">
                  <c:v>100.52857376956258</c:v>
                </c:pt>
                <c:pt idx="2421">
                  <c:v>100.53680255823822</c:v>
                </c:pt>
                <c:pt idx="2422">
                  <c:v>100.54508517835528</c:v>
                </c:pt>
                <c:pt idx="2423">
                  <c:v>100.5534221553751</c:v>
                </c:pt>
                <c:pt idx="2424">
                  <c:v>100.56181401102023</c:v>
                </c:pt>
                <c:pt idx="2425">
                  <c:v>100.57026126323753</c:v>
                </c:pt>
                <c:pt idx="2426">
                  <c:v>100.57876442616165</c:v>
                </c:pt>
                <c:pt idx="2427">
                  <c:v>100.58732401007788</c:v>
                </c:pt>
                <c:pt idx="2428">
                  <c:v>100.59594052138578</c:v>
                </c:pt>
                <c:pt idx="2429">
                  <c:v>100.60461446256396</c:v>
                </c:pt>
                <c:pt idx="2430">
                  <c:v>100.61334633213248</c:v>
                </c:pt>
                <c:pt idx="2431">
                  <c:v>100.62213662461889</c:v>
                </c:pt>
                <c:pt idx="2432">
                  <c:v>100.63098583052172</c:v>
                </c:pt>
                <c:pt idx="2433">
                  <c:v>100.63989443627513</c:v>
                </c:pt>
                <c:pt idx="2434">
                  <c:v>100.648862924214</c:v>
                </c:pt>
                <c:pt idx="2435">
                  <c:v>100.65789177253912</c:v>
                </c:pt>
                <c:pt idx="2436">
                  <c:v>100.6669814552821</c:v>
                </c:pt>
                <c:pt idx="2437">
                  <c:v>100.67613244227032</c:v>
                </c:pt>
                <c:pt idx="2438">
                  <c:v>100.68534519909399</c:v>
                </c:pt>
                <c:pt idx="2439">
                  <c:v>100.69462018706962</c:v>
                </c:pt>
                <c:pt idx="2440">
                  <c:v>100.70395786320795</c:v>
                </c:pt>
                <c:pt idx="2441">
                  <c:v>100.71335868017836</c:v>
                </c:pt>
                <c:pt idx="2442">
                  <c:v>100.7228230862753</c:v>
                </c:pt>
                <c:pt idx="2443">
                  <c:v>100.73235152538498</c:v>
                </c:pt>
                <c:pt idx="2444">
                  <c:v>100.74194443695144</c:v>
                </c:pt>
                <c:pt idx="2445">
                  <c:v>100.75160225594169</c:v>
                </c:pt>
                <c:pt idx="2446">
                  <c:v>100.76132541281447</c:v>
                </c:pt>
                <c:pt idx="2447">
                  <c:v>100.77111433348463</c:v>
                </c:pt>
                <c:pt idx="2448">
                  <c:v>100.78096943929086</c:v>
                </c:pt>
                <c:pt idx="2449">
                  <c:v>100.79089114696205</c:v>
                </c:pt>
                <c:pt idx="2450">
                  <c:v>100.80087986858361</c:v>
                </c:pt>
                <c:pt idx="2451">
                  <c:v>100.81093601156547</c:v>
                </c:pt>
                <c:pt idx="2452">
                  <c:v>100.82105997860666</c:v>
                </c:pt>
                <c:pt idx="2453">
                  <c:v>100.83125216766452</c:v>
                </c:pt>
                <c:pt idx="2454">
                  <c:v>100.84151297191974</c:v>
                </c:pt>
                <c:pt idx="2455">
                  <c:v>100.85184277974383</c:v>
                </c:pt>
                <c:pt idx="2456">
                  <c:v>100.86224197466633</c:v>
                </c:pt>
                <c:pt idx="2457">
                  <c:v>100.87271093534096</c:v>
                </c:pt>
                <c:pt idx="2458">
                  <c:v>100.88325003551235</c:v>
                </c:pt>
                <c:pt idx="2459">
                  <c:v>100.8938596439833</c:v>
                </c:pt>
                <c:pt idx="2460">
                  <c:v>100.90454012458078</c:v>
                </c:pt>
                <c:pt idx="2461">
                  <c:v>100.91529183612356</c:v>
                </c:pt>
                <c:pt idx="2462">
                  <c:v>100.92611513238772</c:v>
                </c:pt>
                <c:pt idx="2463">
                  <c:v>100.93701036207383</c:v>
                </c:pt>
                <c:pt idx="2464">
                  <c:v>100.94797786877324</c:v>
                </c:pt>
                <c:pt idx="2465">
                  <c:v>100.95901799093404</c:v>
                </c:pt>
                <c:pt idx="2466">
                  <c:v>100.9701310618278</c:v>
                </c:pt>
                <c:pt idx="2467">
                  <c:v>100.98131740951534</c:v>
                </c:pt>
                <c:pt idx="2468">
                  <c:v>100.9925773568135</c:v>
                </c:pt>
                <c:pt idx="2469">
                  <c:v>101.00391122125926</c:v>
                </c:pt>
                <c:pt idx="2470">
                  <c:v>101.01531931507722</c:v>
                </c:pt>
                <c:pt idx="2471">
                  <c:v>101.02680194514441</c:v>
                </c:pt>
                <c:pt idx="2472">
                  <c:v>101.03835941295628</c:v>
                </c:pt>
                <c:pt idx="2473">
                  <c:v>101.04999201459044</c:v>
                </c:pt>
                <c:pt idx="2474">
                  <c:v>101.06170004067366</c:v>
                </c:pt>
                <c:pt idx="2475">
                  <c:v>101.07348377634568</c:v>
                </c:pt>
                <c:pt idx="2476">
                  <c:v>101.0853435012236</c:v>
                </c:pt>
                <c:pt idx="2477">
                  <c:v>101.09727948936759</c:v>
                </c:pt>
                <c:pt idx="2478">
                  <c:v>101.10929200924335</c:v>
                </c:pt>
                <c:pt idx="2479">
                  <c:v>101.121381323688</c:v>
                </c:pt>
                <c:pt idx="2480">
                  <c:v>101.13354768987253</c:v>
                </c:pt>
                <c:pt idx="2481">
                  <c:v>101.14579135926566</c:v>
                </c:pt>
                <c:pt idx="2482">
                  <c:v>101.15811257759735</c:v>
                </c:pt>
                <c:pt idx="2483">
                  <c:v>101.17051158482155</c:v>
                </c:pt>
                <c:pt idx="2484">
                  <c:v>101.18298861507833</c:v>
                </c:pt>
                <c:pt idx="2485">
                  <c:v>101.19554389665772</c:v>
                </c:pt>
                <c:pt idx="2486">
                  <c:v>101.20817765196087</c:v>
                </c:pt>
                <c:pt idx="2487">
                  <c:v>101.22089009746162</c:v>
                </c:pt>
                <c:pt idx="2488">
                  <c:v>101.23368144366846</c:v>
                </c:pt>
                <c:pt idx="2489">
                  <c:v>101.24655189508474</c:v>
                </c:pt>
                <c:pt idx="2490">
                  <c:v>101.25950165017149</c:v>
                </c:pt>
                <c:pt idx="2491">
                  <c:v>101.27253090130527</c:v>
                </c:pt>
                <c:pt idx="2492">
                  <c:v>101.28563983474004</c:v>
                </c:pt>
                <c:pt idx="2493">
                  <c:v>101.29882863056623</c:v>
                </c:pt>
                <c:pt idx="2494">
                  <c:v>101.3120974626701</c:v>
                </c:pt>
                <c:pt idx="2495">
                  <c:v>101.32544649869186</c:v>
                </c:pt>
                <c:pt idx="2496">
                  <c:v>101.33887589998592</c:v>
                </c:pt>
                <c:pt idx="2497">
                  <c:v>101.35238582157726</c:v>
                </c:pt>
                <c:pt idx="2498">
                  <c:v>101.36597641211949</c:v>
                </c:pt>
                <c:pt idx="2499">
                  <c:v>101.37964781385197</c:v>
                </c:pt>
                <c:pt idx="2500">
                  <c:v>101.39340016255809</c:v>
                </c:pt>
                <c:pt idx="2501">
                  <c:v>101.40723358751856</c:v>
                </c:pt>
                <c:pt idx="2502">
                  <c:v>101.42114821146973</c:v>
                </c:pt>
                <c:pt idx="2503">
                  <c:v>101.43514415055769</c:v>
                </c:pt>
                <c:pt idx="2504">
                  <c:v>101.44922151429348</c:v>
                </c:pt>
                <c:pt idx="2505">
                  <c:v>101.46338040550653</c:v>
                </c:pt>
                <c:pt idx="2506">
                  <c:v>101.47762092030054</c:v>
                </c:pt>
                <c:pt idx="2507">
                  <c:v>101.49194314800398</c:v>
                </c:pt>
                <c:pt idx="2508">
                  <c:v>101.50634717112494</c:v>
                </c:pt>
                <c:pt idx="2509">
                  <c:v>101.52083306530172</c:v>
                </c:pt>
                <c:pt idx="2510">
                  <c:v>101.53540089925579</c:v>
                </c:pt>
                <c:pt idx="2511">
                  <c:v>101.55005073474179</c:v>
                </c:pt>
                <c:pt idx="2512">
                  <c:v>101.56478262649863</c:v>
                </c:pt>
                <c:pt idx="2513">
                  <c:v>101.57959662219851</c:v>
                </c:pt>
                <c:pt idx="2514">
                  <c:v>101.5944927623971</c:v>
                </c:pt>
                <c:pt idx="2515">
                  <c:v>101.60947108048094</c:v>
                </c:pt>
                <c:pt idx="2516">
                  <c:v>101.62453160261663</c:v>
                </c:pt>
                <c:pt idx="2517">
                  <c:v>101.63967434769744</c:v>
                </c:pt>
                <c:pt idx="2518">
                  <c:v>101.65489932728964</c:v>
                </c:pt>
                <c:pt idx="2519">
                  <c:v>101.67020654557994</c:v>
                </c:pt>
                <c:pt idx="2520">
                  <c:v>101.68559599931885</c:v>
                </c:pt>
                <c:pt idx="2521">
                  <c:v>101.70106767776666</c:v>
                </c:pt>
                <c:pt idx="2522">
                  <c:v>101.7166215626368</c:v>
                </c:pt>
                <c:pt idx="2523">
                  <c:v>101.73225762803933</c:v>
                </c:pt>
                <c:pt idx="2524">
                  <c:v>101.74797584042345</c:v>
                </c:pt>
                <c:pt idx="2525">
                  <c:v>101.76377615851847</c:v>
                </c:pt>
                <c:pt idx="2526">
                  <c:v>101.77965853327622</c:v>
                </c:pt>
                <c:pt idx="2527">
                  <c:v>101.79562290780945</c:v>
                </c:pt>
                <c:pt idx="2528">
                  <c:v>101.81166921733296</c:v>
                </c:pt>
                <c:pt idx="2529">
                  <c:v>101.82779738910178</c:v>
                </c:pt>
                <c:pt idx="2530">
                  <c:v>101.84400734234819</c:v>
                </c:pt>
                <c:pt idx="2531">
                  <c:v>101.8602989882197</c:v>
                </c:pt>
                <c:pt idx="2532">
                  <c:v>101.87667222971565</c:v>
                </c:pt>
                <c:pt idx="2533">
                  <c:v>101.89312696162101</c:v>
                </c:pt>
                <c:pt idx="2534">
                  <c:v>101.90966307044275</c:v>
                </c:pt>
                <c:pt idx="2535">
                  <c:v>101.92628043434203</c:v>
                </c:pt>
                <c:pt idx="2536">
                  <c:v>101.9429789230684</c:v>
                </c:pt>
                <c:pt idx="2537">
                  <c:v>101.95975839789077</c:v>
                </c:pt>
                <c:pt idx="2538">
                  <c:v>101.97661871152846</c:v>
                </c:pt>
                <c:pt idx="2539">
                  <c:v>101.9935597080825</c:v>
                </c:pt>
                <c:pt idx="2540">
                  <c:v>102.0105812229627</c:v>
                </c:pt>
                <c:pt idx="2541">
                  <c:v>102.02768308281857</c:v>
                </c:pt>
                <c:pt idx="2542">
                  <c:v>102.04486510546457</c:v>
                </c:pt>
                <c:pt idx="2543">
                  <c:v>102.06212709980721</c:v>
                </c:pt>
                <c:pt idx="2544">
                  <c:v>102.07946886577071</c:v>
                </c:pt>
                <c:pt idx="2545">
                  <c:v>102.09689019422105</c:v>
                </c:pt>
                <c:pt idx="2546">
                  <c:v>102.11439086688971</c:v>
                </c:pt>
                <c:pt idx="2547">
                  <c:v>102.13197065629555</c:v>
                </c:pt>
                <c:pt idx="2548">
                  <c:v>102.14962932566665</c:v>
                </c:pt>
                <c:pt idx="2549">
                  <c:v>102.16736662886053</c:v>
                </c:pt>
                <c:pt idx="2550">
                  <c:v>102.18518231028327</c:v>
                </c:pt>
                <c:pt idx="2551">
                  <c:v>102.20307610480802</c:v>
                </c:pt>
                <c:pt idx="2552">
                  <c:v>102.22104773769182</c:v>
                </c:pt>
                <c:pt idx="2553">
                  <c:v>102.23909692449212</c:v>
                </c:pt>
                <c:pt idx="2554">
                  <c:v>102.25722337098074</c:v>
                </c:pt>
                <c:pt idx="2555">
                  <c:v>102.27542677305871</c:v>
                </c:pt>
                <c:pt idx="2556">
                  <c:v>102.29370681666848</c:v>
                </c:pt>
                <c:pt idx="2557">
                  <c:v>102.3120631777055</c:v>
                </c:pt>
                <c:pt idx="2558">
                  <c:v>102.33049552192828</c:v>
                </c:pt>
                <c:pt idx="2559">
                  <c:v>102.34900350486868</c:v>
                </c:pt>
                <c:pt idx="2560">
                  <c:v>102.36758677173768</c:v>
                </c:pt>
                <c:pt idx="2561">
                  <c:v>102.38624495733505</c:v>
                </c:pt>
                <c:pt idx="2562">
                  <c:v>102.40497768595188</c:v>
                </c:pt>
                <c:pt idx="2563">
                  <c:v>102.42378457127754</c:v>
                </c:pt>
                <c:pt idx="2564">
                  <c:v>102.44266521630084</c:v>
                </c:pt>
                <c:pt idx="2565">
                  <c:v>102.46161921321274</c:v>
                </c:pt>
                <c:pt idx="2566">
                  <c:v>102.4806461433067</c:v>
                </c:pt>
                <c:pt idx="2567">
                  <c:v>102.49974557687777</c:v>
                </c:pt>
                <c:pt idx="2568">
                  <c:v>102.51891707312036</c:v>
                </c:pt>
                <c:pt idx="2569">
                  <c:v>102.53816018002551</c:v>
                </c:pt>
                <c:pt idx="2570">
                  <c:v>102.55747443427448</c:v>
                </c:pt>
                <c:pt idx="2571">
                  <c:v>102.57685936113455</c:v>
                </c:pt>
                <c:pt idx="2572">
                  <c:v>102.59631447435022</c:v>
                </c:pt>
                <c:pt idx="2573">
                  <c:v>102.61583927603451</c:v>
                </c:pt>
                <c:pt idx="2574">
                  <c:v>102.63543325655921</c:v>
                </c:pt>
                <c:pt idx="2575">
                  <c:v>102.65509589444196</c:v>
                </c:pt>
                <c:pt idx="2576">
                  <c:v>102.67482665623417</c:v>
                </c:pt>
                <c:pt idx="2577">
                  <c:v>102.69462499640603</c:v>
                </c:pt>
                <c:pt idx="2578">
                  <c:v>102.71449035722952</c:v>
                </c:pt>
                <c:pt idx="2579">
                  <c:v>102.73442216866219</c:v>
                </c:pt>
                <c:pt idx="2580">
                  <c:v>102.75441984822693</c:v>
                </c:pt>
                <c:pt idx="2581">
                  <c:v>102.77448280089152</c:v>
                </c:pt>
                <c:pt idx="2582">
                  <c:v>102.79461041894655</c:v>
                </c:pt>
                <c:pt idx="2583">
                  <c:v>102.81480208188172</c:v>
                </c:pt>
                <c:pt idx="2584">
                  <c:v>102.83505715625998</c:v>
                </c:pt>
                <c:pt idx="2585">
                  <c:v>102.85537499559091</c:v>
                </c:pt>
                <c:pt idx="2586">
                  <c:v>102.87575494020204</c:v>
                </c:pt>
                <c:pt idx="2587">
                  <c:v>102.89619631710893</c:v>
                </c:pt>
                <c:pt idx="2588">
                  <c:v>102.91669843988225</c:v>
                </c:pt>
                <c:pt idx="2589">
                  <c:v>102.93726060851529</c:v>
                </c:pt>
                <c:pt idx="2590">
                  <c:v>102.95788210928841</c:v>
                </c:pt>
                <c:pt idx="2591">
                  <c:v>102.97856221463134</c:v>
                </c:pt>
                <c:pt idx="2592">
                  <c:v>102.99930018298558</c:v>
                </c:pt>
                <c:pt idx="2593">
                  <c:v>103.02009525866282</c:v>
                </c:pt>
                <c:pt idx="2594">
                  <c:v>103.04094667170374</c:v>
                </c:pt>
                <c:pt idx="2595">
                  <c:v>103.06185363773281</c:v>
                </c:pt>
                <c:pt idx="2596">
                  <c:v>103.08281535781364</c:v>
                </c:pt>
                <c:pt idx="2597">
                  <c:v>103.10383101830033</c:v>
                </c:pt>
                <c:pt idx="2598">
                  <c:v>103.12489979068809</c:v>
                </c:pt>
                <c:pt idx="2599">
                  <c:v>103.14602083146224</c:v>
                </c:pt>
                <c:pt idx="2600">
                  <c:v>103.16719328194492</c:v>
                </c:pt>
                <c:pt idx="2601">
                  <c:v>103.18841626813874</c:v>
                </c:pt>
                <c:pt idx="2602">
                  <c:v>103.20968890057107</c:v>
                </c:pt>
                <c:pt idx="2603">
                  <c:v>103.23101027413379</c:v>
                </c:pt>
                <c:pt idx="2604">
                  <c:v>103.25237946792262</c:v>
                </c:pt>
                <c:pt idx="2605">
                  <c:v>103.27379554507363</c:v>
                </c:pt>
                <c:pt idx="2606">
                  <c:v>103.29525755259901</c:v>
                </c:pt>
                <c:pt idx="2607">
                  <c:v>103.316764521218</c:v>
                </c:pt>
                <c:pt idx="2608">
                  <c:v>103.33831546518996</c:v>
                </c:pt>
                <c:pt idx="2609">
                  <c:v>103.3599093821407</c:v>
                </c:pt>
                <c:pt idx="2610">
                  <c:v>103.38154525288995</c:v>
                </c:pt>
                <c:pt idx="2611">
                  <c:v>103.40322204127642</c:v>
                </c:pt>
                <c:pt idx="2612">
                  <c:v>103.42493869397792</c:v>
                </c:pt>
                <c:pt idx="2613">
                  <c:v>103.44669414033322</c:v>
                </c:pt>
                <c:pt idx="2614">
                  <c:v>103.46848729215897</c:v>
                </c:pt>
                <c:pt idx="2615">
                  <c:v>103.49031704356479</c:v>
                </c:pt>
                <c:pt idx="2616">
                  <c:v>103.512182270767</c:v>
                </c:pt>
                <c:pt idx="2617">
                  <c:v>103.53408183189953</c:v>
                </c:pt>
                <c:pt idx="2618">
                  <c:v>103.55601456682201</c:v>
                </c:pt>
                <c:pt idx="2619">
                  <c:v>103.57797929692592</c:v>
                </c:pt>
                <c:pt idx="2620">
                  <c:v>103.59997482493884</c:v>
                </c:pt>
                <c:pt idx="2621">
                  <c:v>103.62199993472588</c:v>
                </c:pt>
                <c:pt idx="2622">
                  <c:v>103.64405339108804</c:v>
                </c:pt>
                <c:pt idx="2623">
                  <c:v>103.66613393955897</c:v>
                </c:pt>
                <c:pt idx="2624">
                  <c:v>103.68824030619943</c:v>
                </c:pt>
                <c:pt idx="2625">
                  <c:v>103.71037119738762</c:v>
                </c:pt>
                <c:pt idx="2626">
                  <c:v>103.73252529960986</c:v>
                </c:pt>
                <c:pt idx="2627">
                  <c:v>103.75470127924459</c:v>
                </c:pt>
                <c:pt idx="2628">
                  <c:v>103.77689778234809</c:v>
                </c:pt>
                <c:pt idx="2629">
                  <c:v>103.799113434435</c:v>
                </c:pt>
                <c:pt idx="2630">
                  <c:v>103.8213468402556</c:v>
                </c:pt>
                <c:pt idx="2631">
                  <c:v>103.84359658357339</c:v>
                </c:pt>
                <c:pt idx="2632">
                  <c:v>103.8658612269361</c:v>
                </c:pt>
                <c:pt idx="2633">
                  <c:v>103.888139311448</c:v>
                </c:pt>
                <c:pt idx="2634">
                  <c:v>103.91042935653466</c:v>
                </c:pt>
                <c:pt idx="2635">
                  <c:v>103.93272985971021</c:v>
                </c:pt>
                <c:pt idx="2636">
                  <c:v>103.95503929633672</c:v>
                </c:pt>
                <c:pt idx="2637">
                  <c:v>103.97735611938458</c:v>
                </c:pt>
                <c:pt idx="2638">
                  <c:v>103.99967875918725</c:v>
                </c:pt>
                <c:pt idx="2639">
                  <c:v>104.02200562319531</c:v>
                </c:pt>
                <c:pt idx="2640">
                  <c:v>104.04433509572439</c:v>
                </c:pt>
                <c:pt idx="2641">
                  <c:v>104.066665537704</c:v>
                </c:pt>
                <c:pt idx="2642">
                  <c:v>104.08899528642067</c:v>
                </c:pt>
                <c:pt idx="2643">
                  <c:v>104.11132265525745</c:v>
                </c:pt>
                <c:pt idx="2644">
                  <c:v>104.13364593343259</c:v>
                </c:pt>
                <c:pt idx="2645">
                  <c:v>104.15596338573395</c:v>
                </c:pt>
                <c:pt idx="2646">
                  <c:v>104.17827325224874</c:v>
                </c:pt>
                <c:pt idx="2647">
                  <c:v>104.20057374809218</c:v>
                </c:pt>
                <c:pt idx="2648">
                  <c:v>104.22286306313259</c:v>
                </c:pt>
                <c:pt idx="2649">
                  <c:v>104.24513936171098</c:v>
                </c:pt>
                <c:pt idx="2650">
                  <c:v>104.2674007823599</c:v>
                </c:pt>
                <c:pt idx="2651">
                  <c:v>104.28964543751745</c:v>
                </c:pt>
                <c:pt idx="2652">
                  <c:v>104.31187141323775</c:v>
                </c:pt>
                <c:pt idx="2653">
                  <c:v>104.33407676889976</c:v>
                </c:pt>
                <c:pt idx="2654">
                  <c:v>104.35625953690793</c:v>
                </c:pt>
                <c:pt idx="2655">
                  <c:v>104.37841772239578</c:v>
                </c:pt>
                <c:pt idx="2656">
                  <c:v>104.40054930292033</c:v>
                </c:pt>
                <c:pt idx="2657">
                  <c:v>104.42265222815617</c:v>
                </c:pt>
                <c:pt idx="2658">
                  <c:v>104.44472441958339</c:v>
                </c:pt>
                <c:pt idx="2659">
                  <c:v>104.46676377017367</c:v>
                </c:pt>
                <c:pt idx="2660">
                  <c:v>104.48876814407147</c:v>
                </c:pt>
                <c:pt idx="2661">
                  <c:v>104.51073537627194</c:v>
                </c:pt>
                <c:pt idx="2662">
                  <c:v>104.53266327229468</c:v>
                </c:pt>
                <c:pt idx="2663">
                  <c:v>104.5545496078532</c:v>
                </c:pt>
                <c:pt idx="2664">
                  <c:v>104.57639212852069</c:v>
                </c:pt>
                <c:pt idx="2665">
                  <c:v>104.59818854939189</c:v>
                </c:pt>
                <c:pt idx="2666">
                  <c:v>104.61993655474078</c:v>
                </c:pt>
                <c:pt idx="2667">
                  <c:v>104.64163379767285</c:v>
                </c:pt>
                <c:pt idx="2668">
                  <c:v>104.66327789977721</c:v>
                </c:pt>
                <c:pt idx="2669">
                  <c:v>104.68486645076733</c:v>
                </c:pt>
                <c:pt idx="2670">
                  <c:v>104.70639700812539</c:v>
                </c:pt>
                <c:pt idx="2671">
                  <c:v>104.72786709673569</c:v>
                </c:pt>
                <c:pt idx="2672">
                  <c:v>104.74927420851915</c:v>
                </c:pt>
                <c:pt idx="2673">
                  <c:v>104.77061580205783</c:v>
                </c:pt>
                <c:pt idx="2674">
                  <c:v>104.79188930221986</c:v>
                </c:pt>
                <c:pt idx="2675">
                  <c:v>104.81309209977671</c:v>
                </c:pt>
                <c:pt idx="2676">
                  <c:v>104.83422155101641</c:v>
                </c:pt>
                <c:pt idx="2677">
                  <c:v>104.85527497735298</c:v>
                </c:pt>
                <c:pt idx="2678">
                  <c:v>104.87624966493082</c:v>
                </c:pt>
                <c:pt idx="2679">
                  <c:v>104.89714286422213</c:v>
                </c:pt>
                <c:pt idx="2680">
                  <c:v>104.9179517896241</c:v>
                </c:pt>
                <c:pt idx="2681">
                  <c:v>104.93867361904481</c:v>
                </c:pt>
                <c:pt idx="2682">
                  <c:v>104.95930549349109</c:v>
                </c:pt>
                <c:pt idx="2683">
                  <c:v>104.9798445166452</c:v>
                </c:pt>
                <c:pt idx="2684">
                  <c:v>105.00028775443997</c:v>
                </c:pt>
                <c:pt idx="2685">
                  <c:v>105.02063223462808</c:v>
                </c:pt>
                <c:pt idx="2686">
                  <c:v>105.04087494634514</c:v>
                </c:pt>
                <c:pt idx="2687">
                  <c:v>105.06101283966829</c:v>
                </c:pt>
                <c:pt idx="2688">
                  <c:v>105.08104282516912</c:v>
                </c:pt>
                <c:pt idx="2689">
                  <c:v>105.1009617734609</c:v>
                </c:pt>
                <c:pt idx="2690">
                  <c:v>105.12076651474116</c:v>
                </c:pt>
                <c:pt idx="2691">
                  <c:v>105.14045383832708</c:v>
                </c:pt>
                <c:pt idx="2692">
                  <c:v>105.16002049218746</c:v>
                </c:pt>
                <c:pt idx="2693">
                  <c:v>105.17946318246584</c:v>
                </c:pt>
                <c:pt idx="2694">
                  <c:v>105.1987785730021</c:v>
                </c:pt>
                <c:pt idx="2695">
                  <c:v>105.21796328484244</c:v>
                </c:pt>
                <c:pt idx="2696">
                  <c:v>105.23701389574941</c:v>
                </c:pt>
                <c:pt idx="2697">
                  <c:v>105.25592693970209</c:v>
                </c:pt>
                <c:pt idx="2698">
                  <c:v>105.27469890639127</c:v>
                </c:pt>
                <c:pt idx="2699">
                  <c:v>105.29332624070787</c:v>
                </c:pt>
                <c:pt idx="2700">
                  <c:v>105.31180534222653</c:v>
                </c:pt>
                <c:pt idx="2701">
                  <c:v>105.33013256468108</c:v>
                </c:pt>
                <c:pt idx="2702">
                  <c:v>105.34830421543518</c:v>
                </c:pt>
                <c:pt idx="2703">
                  <c:v>105.36631655494556</c:v>
                </c:pt>
                <c:pt idx="2704">
                  <c:v>105.3841657962176</c:v>
                </c:pt>
                <c:pt idx="2705">
                  <c:v>105.40184810425778</c:v>
                </c:pt>
                <c:pt idx="2706">
                  <c:v>105.41935959551527</c:v>
                </c:pt>
                <c:pt idx="2707">
                  <c:v>105.43669633732023</c:v>
                </c:pt>
                <c:pt idx="2708">
                  <c:v>105.45385434731092</c:v>
                </c:pt>
                <c:pt idx="2709">
                  <c:v>105.47082959285994</c:v>
                </c:pt>
                <c:pt idx="2710">
                  <c:v>105.48761799048671</c:v>
                </c:pt>
                <c:pt idx="2711">
                  <c:v>105.50421540526806</c:v>
                </c:pt>
                <c:pt idx="2712">
                  <c:v>105.52061765023885</c:v>
                </c:pt>
                <c:pt idx="2713">
                  <c:v>105.53682048578618</c:v>
                </c:pt>
                <c:pt idx="2714">
                  <c:v>105.55281961903511</c:v>
                </c:pt>
                <c:pt idx="2715">
                  <c:v>105.56861070322988</c:v>
                </c:pt>
                <c:pt idx="2716">
                  <c:v>105.58418933710219</c:v>
                </c:pt>
                <c:pt idx="2717">
                  <c:v>105.59955106423875</c:v>
                </c:pt>
                <c:pt idx="2718">
                  <c:v>105.61469137243424</c:v>
                </c:pt>
                <c:pt idx="2719">
                  <c:v>105.62960569304163</c:v>
                </c:pt>
                <c:pt idx="2720">
                  <c:v>105.64428940031151</c:v>
                </c:pt>
                <c:pt idx="2721">
                  <c:v>105.65873781072462</c:v>
                </c:pt>
                <c:pt idx="2722">
                  <c:v>105.67294618231614</c:v>
                </c:pt>
                <c:pt idx="2723">
                  <c:v>105.68690971399243</c:v>
                </c:pt>
                <c:pt idx="2724">
                  <c:v>105.70062354483677</c:v>
                </c:pt>
                <c:pt idx="2725">
                  <c:v>105.71408275341078</c:v>
                </c:pt>
                <c:pt idx="2726">
                  <c:v>105.7272823570446</c:v>
                </c:pt>
                <c:pt idx="2727">
                  <c:v>105.74021731111829</c:v>
                </c:pt>
                <c:pt idx="2728">
                  <c:v>105.75288250833736</c:v>
                </c:pt>
                <c:pt idx="2729">
                  <c:v>105.76527277799578</c:v>
                </c:pt>
                <c:pt idx="2730">
                  <c:v>105.77738288523356</c:v>
                </c:pt>
                <c:pt idx="2731">
                  <c:v>105.78920753028294</c:v>
                </c:pt>
                <c:pt idx="2732">
                  <c:v>105.80074134770723</c:v>
                </c:pt>
                <c:pt idx="2733">
                  <c:v>105.81197890562994</c:v>
                </c:pt>
                <c:pt idx="2734">
                  <c:v>105.82291470495349</c:v>
                </c:pt>
                <c:pt idx="2735">
                  <c:v>105.83354317857182</c:v>
                </c:pt>
                <c:pt idx="2736">
                  <c:v>105.84385869057</c:v>
                </c:pt>
                <c:pt idx="2737">
                  <c:v>105.85385553541644</c:v>
                </c:pt>
                <c:pt idx="2738">
                  <c:v>105.86352793714678</c:v>
                </c:pt>
                <c:pt idx="2739">
                  <c:v>105.87287004853297</c:v>
                </c:pt>
                <c:pt idx="2740">
                  <c:v>105.88187595025076</c:v>
                </c:pt>
                <c:pt idx="2741">
                  <c:v>105.8905396500289</c:v>
                </c:pt>
                <c:pt idx="2742">
                  <c:v>105.8988550817952</c:v>
                </c:pt>
                <c:pt idx="2743">
                  <c:v>105.90681610480942</c:v>
                </c:pt>
                <c:pt idx="2744">
                  <c:v>105.91441650278517</c:v>
                </c:pt>
                <c:pt idx="2745">
                  <c:v>105.92164998300481</c:v>
                </c:pt>
                <c:pt idx="2746">
                  <c:v>105.92851017542222</c:v>
                </c:pt>
                <c:pt idx="2747">
                  <c:v>105.93499063175577</c:v>
                </c:pt>
                <c:pt idx="2748">
                  <c:v>105.94108482457034</c:v>
                </c:pt>
                <c:pt idx="2749">
                  <c:v>105.94678614634988</c:v>
                </c:pt>
                <c:pt idx="2750">
                  <c:v>105.95208790856046</c:v>
                </c:pt>
                <c:pt idx="2751">
                  <c:v>105.95698334069924</c:v>
                </c:pt>
                <c:pt idx="2752">
                  <c:v>105.96146558933697</c:v>
                </c:pt>
                <c:pt idx="2753">
                  <c:v>105.96552771714792</c:v>
                </c:pt>
                <c:pt idx="2754">
                  <c:v>105.96916270192945</c:v>
                </c:pt>
                <c:pt idx="2755">
                  <c:v>105.9723634356104</c:v>
                </c:pt>
                <c:pt idx="2756">
                  <c:v>105.97512272324943</c:v>
                </c:pt>
                <c:pt idx="2757">
                  <c:v>105.97743328202247</c:v>
                </c:pt>
                <c:pt idx="2758">
                  <c:v>105.9792877401996</c:v>
                </c:pt>
                <c:pt idx="2759">
                  <c:v>105.98067863610999</c:v>
                </c:pt>
                <c:pt idx="2760">
                  <c:v>105.98159841709777</c:v>
                </c:pt>
                <c:pt idx="2761">
                  <c:v>105.98203943846504</c:v>
                </c:pt>
                <c:pt idx="2762">
                  <c:v>105.98199396240598</c:v>
                </c:pt>
                <c:pt idx="2763">
                  <c:v>105.98145415692879</c:v>
                </c:pt>
                <c:pt idx="2764">
                  <c:v>105.98041209476655</c:v>
                </c:pt>
                <c:pt idx="2765">
                  <c:v>105.97885975227911</c:v>
                </c:pt>
                <c:pt idx="2766">
                  <c:v>105.9767890083417</c:v>
                </c:pt>
                <c:pt idx="2767">
                  <c:v>105.97419164322422</c:v>
                </c:pt>
                <c:pt idx="2768">
                  <c:v>105.97105933746015</c:v>
                </c:pt>
                <c:pt idx="2769">
                  <c:v>105.96738367070323</c:v>
                </c:pt>
                <c:pt idx="2770">
                  <c:v>105.96315612057465</c:v>
                </c:pt>
                <c:pt idx="2771">
                  <c:v>105.95836806149902</c:v>
                </c:pt>
                <c:pt idx="2772">
                  <c:v>105.95301076353114</c:v>
                </c:pt>
                <c:pt idx="2773">
                  <c:v>105.94707539117053</c:v>
                </c:pt>
                <c:pt idx="2774">
                  <c:v>105.94055300216635</c:v>
                </c:pt>
                <c:pt idx="2775">
                  <c:v>105.93343454631308</c:v>
                </c:pt>
                <c:pt idx="2776">
                  <c:v>105.92571086423517</c:v>
                </c:pt>
                <c:pt idx="2777">
                  <c:v>105.91737268616116</c:v>
                </c:pt>
                <c:pt idx="2778">
                  <c:v>105.90841063068996</c:v>
                </c:pt>
                <c:pt idx="2779">
                  <c:v>105.89881520354628</c:v>
                </c:pt>
                <c:pt idx="2780">
                  <c:v>105.88857679632562</c:v>
                </c:pt>
                <c:pt idx="2781">
                  <c:v>105.8776856852335</c:v>
                </c:pt>
                <c:pt idx="2782">
                  <c:v>105.86613202981152</c:v>
                </c:pt>
                <c:pt idx="2783">
                  <c:v>105.85390587165799</c:v>
                </c:pt>
                <c:pt idx="2784">
                  <c:v>105.84099713313795</c:v>
                </c:pt>
                <c:pt idx="2785">
                  <c:v>105.82739561608773</c:v>
                </c:pt>
                <c:pt idx="2786">
                  <c:v>105.81309100050791</c:v>
                </c:pt>
                <c:pt idx="2787">
                  <c:v>105.79807284325256</c:v>
                </c:pt>
                <c:pt idx="2788">
                  <c:v>105.78233057670802</c:v>
                </c:pt>
                <c:pt idx="2789">
                  <c:v>105.76585350746832</c:v>
                </c:pt>
                <c:pt idx="2790">
                  <c:v>105.74863081500118</c:v>
                </c:pt>
                <c:pt idx="2791">
                  <c:v>105.73065155030983</c:v>
                </c:pt>
                <c:pt idx="2792">
                  <c:v>105.71190463458859</c:v>
                </c:pt>
                <c:pt idx="2793">
                  <c:v>105.69237885787562</c:v>
                </c:pt>
                <c:pt idx="2794">
                  <c:v>105.67206287769673</c:v>
                </c:pt>
                <c:pt idx="2795">
                  <c:v>105.65094521771084</c:v>
                </c:pt>
                <c:pt idx="2796">
                  <c:v>105.62901426634839</c:v>
                </c:pt>
                <c:pt idx="2797">
                  <c:v>105.60625827544781</c:v>
                </c:pt>
                <c:pt idx="2798">
                  <c:v>105.58266535889233</c:v>
                </c:pt>
                <c:pt idx="2799">
                  <c:v>105.55822349124205</c:v>
                </c:pt>
                <c:pt idx="2800">
                  <c:v>105.5329205063684</c:v>
                </c:pt>
                <c:pt idx="2801">
                  <c:v>105.50674409608739</c:v>
                </c:pt>
                <c:pt idx="2802">
                  <c:v>105.47968180879577</c:v>
                </c:pt>
                <c:pt idx="2803">
                  <c:v>105.45172104810612</c:v>
                </c:pt>
                <c:pt idx="2804">
                  <c:v>105.4228490714893</c:v>
                </c:pt>
                <c:pt idx="2805">
                  <c:v>105.39305298891666</c:v>
                </c:pt>
                <c:pt idx="2806">
                  <c:v>105.36231976151085</c:v>
                </c:pt>
                <c:pt idx="2807">
                  <c:v>105.33063620019971</c:v>
                </c:pt>
                <c:pt idx="2808">
                  <c:v>105.2979889643811</c:v>
                </c:pt>
                <c:pt idx="2809">
                  <c:v>105.26436456059223</c:v>
                </c:pt>
                <c:pt idx="2810">
                  <c:v>105.22974934119259</c:v>
                </c:pt>
                <c:pt idx="2811">
                  <c:v>105.19412950305556</c:v>
                </c:pt>
                <c:pt idx="2812">
                  <c:v>105.15749108627305</c:v>
                </c:pt>
                <c:pt idx="2813">
                  <c:v>105.11981997287708</c:v>
                </c:pt>
                <c:pt idx="2814">
                  <c:v>105.08110188557204</c:v>
                </c:pt>
                <c:pt idx="2815">
                  <c:v>105.04132238648855</c:v>
                </c:pt>
                <c:pt idx="2816">
                  <c:v>105.00046687595464</c:v>
                </c:pt>
                <c:pt idx="2817">
                  <c:v>104.95852059128859</c:v>
                </c:pt>
                <c:pt idx="2818">
                  <c:v>104.91546860561246</c:v>
                </c:pt>
                <c:pt idx="2819">
                  <c:v>104.87129582669398</c:v>
                </c:pt>
                <c:pt idx="2820">
                  <c:v>104.82598699581273</c:v>
                </c:pt>
                <c:pt idx="2821">
                  <c:v>104.77952668665442</c:v>
                </c:pt>
                <c:pt idx="2822">
                  <c:v>104.73189930424061</c:v>
                </c:pt>
                <c:pt idx="2823">
                  <c:v>104.68308908388694</c:v>
                </c:pt>
                <c:pt idx="2824">
                  <c:v>104.63308009020253</c:v>
                </c:pt>
                <c:pt idx="2825">
                  <c:v>104.58185621612333</c:v>
                </c:pt>
                <c:pt idx="2826">
                  <c:v>104.52940118199135</c:v>
                </c:pt>
                <c:pt idx="2827">
                  <c:v>104.47569853467495</c:v>
                </c:pt>
                <c:pt idx="2828">
                  <c:v>104.42073164673872</c:v>
                </c:pt>
                <c:pt idx="2829">
                  <c:v>104.36448371566215</c:v>
                </c:pt>
                <c:pt idx="2830">
                  <c:v>104.30693776311183</c:v>
                </c:pt>
                <c:pt idx="2831">
                  <c:v>104.24807663427275</c:v>
                </c:pt>
                <c:pt idx="2832">
                  <c:v>104.18788299723785</c:v>
                </c:pt>
                <c:pt idx="2833">
                  <c:v>104.12633934246139</c:v>
                </c:pt>
                <c:pt idx="2834">
                  <c:v>104.0634279822834</c:v>
                </c:pt>
                <c:pt idx="2835">
                  <c:v>103.99913105052197</c:v>
                </c:pt>
                <c:pt idx="2836">
                  <c:v>103.93343050214341</c:v>
                </c:pt>
                <c:pt idx="2837">
                  <c:v>103.86630811301423</c:v>
                </c:pt>
                <c:pt idx="2838">
                  <c:v>103.7977454797342</c:v>
                </c:pt>
                <c:pt idx="2839">
                  <c:v>103.72772401956166</c:v>
                </c:pt>
                <c:pt idx="2840">
                  <c:v>103.65622497043211</c:v>
                </c:pt>
                <c:pt idx="2841">
                  <c:v>103.58322939107521</c:v>
                </c:pt>
                <c:pt idx="2842">
                  <c:v>103.50871816123667</c:v>
                </c:pt>
                <c:pt idx="2843">
                  <c:v>103.43267198201013</c:v>
                </c:pt>
                <c:pt idx="2844">
                  <c:v>103.35507137628346</c:v>
                </c:pt>
                <c:pt idx="2845">
                  <c:v>103.27589668930678</c:v>
                </c:pt>
                <c:pt idx="2846">
                  <c:v>103.1951280893866</c:v>
                </c:pt>
                <c:pt idx="2847">
                  <c:v>103.11274556871477</c:v>
                </c:pt>
                <c:pt idx="2848">
                  <c:v>103.02872894433433</c:v>
                </c:pt>
                <c:pt idx="2849">
                  <c:v>102.94305785925461</c:v>
                </c:pt>
                <c:pt idx="2850">
                  <c:v>102.85571178371744</c:v>
                </c:pt>
                <c:pt idx="2851">
                  <c:v>102.76667001662481</c:v>
                </c:pt>
                <c:pt idx="2852">
                  <c:v>102.67591168713281</c:v>
                </c:pt>
                <c:pt idx="2853">
                  <c:v>102.58341575642172</c:v>
                </c:pt>
                <c:pt idx="2854">
                  <c:v>102.48916101964899</c:v>
                </c:pt>
                <c:pt idx="2855">
                  <c:v>102.39312610809284</c:v>
                </c:pt>
                <c:pt idx="2856">
                  <c:v>102.29528949149565</c:v>
                </c:pt>
                <c:pt idx="2857">
                  <c:v>102.19562948061531</c:v>
                </c:pt>
                <c:pt idx="2858">
                  <c:v>102.0941242299924</c:v>
                </c:pt>
                <c:pt idx="2859">
                  <c:v>101.9907517409456</c:v>
                </c:pt>
                <c:pt idx="2860">
                  <c:v>101.88548986479937</c:v>
                </c:pt>
                <c:pt idx="2861">
                  <c:v>101.77831630635815</c:v>
                </c:pt>
                <c:pt idx="2862">
                  <c:v>101.66920862763595</c:v>
                </c:pt>
                <c:pt idx="2863">
                  <c:v>101.5581442518492</c:v>
                </c:pt>
                <c:pt idx="2864">
                  <c:v>101.44510046768535</c:v>
                </c:pt>
                <c:pt idx="2865">
                  <c:v>101.33005443385792</c:v>
                </c:pt>
                <c:pt idx="2866">
                  <c:v>101.21298318395861</c:v>
                </c:pt>
                <c:pt idx="2867">
                  <c:v>101.09386363161397</c:v>
                </c:pt>
                <c:pt idx="2868">
                  <c:v>100.9726725759682</c:v>
                </c:pt>
                <c:pt idx="2869">
                  <c:v>100.84938670749032</c:v>
                </c:pt>
                <c:pt idx="2870">
                  <c:v>100.723982614126</c:v>
                </c:pt>
                <c:pt idx="2871">
                  <c:v>100.59643678780695</c:v>
                </c:pt>
                <c:pt idx="2872">
                  <c:v>100.46672563132461</c:v>
                </c:pt>
                <c:pt idx="2873">
                  <c:v>100.33482546558474</c:v>
                </c:pt>
                <c:pt idx="2874">
                  <c:v>100.20071253725349</c:v>
                </c:pt>
                <c:pt idx="2875">
                  <c:v>100.06436302681129</c:v>
                </c:pt>
                <c:pt idx="2876">
                  <c:v>99.925753057021211</c:v>
                </c:pt>
                <c:pt idx="2877">
                  <c:v>99.784858701832562</c:v>
                </c:pt>
                <c:pt idx="2878">
                  <c:v>99.641655995727533</c:v>
                </c:pt>
                <c:pt idx="2879">
                  <c:v>99.496120943525241</c:v>
                </c:pt>
                <c:pt idx="2880">
                  <c:v>99.34822953066066</c:v>
                </c:pt>
                <c:pt idx="2881">
                  <c:v>99.197957733945231</c:v>
                </c:pt>
                <c:pt idx="2882">
                  <c:v>99.045281532829065</c:v>
                </c:pt>
                <c:pt idx="2883">
                  <c:v>98.890176921173619</c:v>
                </c:pt>
                <c:pt idx="2884">
                  <c:v>98.732619919552192</c:v>
                </c:pt>
                <c:pt idx="2885">
                  <c:v>98.572586588088768</c:v>
                </c:pt>
                <c:pt idx="2886">
                  <c:v>98.410053039848691</c:v>
                </c:pt>
                <c:pt idx="2887">
                  <c:v>98.244995454800247</c:v>
                </c:pt>
                <c:pt idx="2888">
                  <c:v>98.077390094346327</c:v>
                </c:pt>
                <c:pt idx="2889">
                  <c:v>97.907213316457245</c:v>
                </c:pt>
                <c:pt idx="2890">
                  <c:v>97.734441591401691</c:v>
                </c:pt>
                <c:pt idx="2891">
                  <c:v>97.559051518094748</c:v>
                </c:pt>
                <c:pt idx="2892">
                  <c:v>97.381019841078512</c:v>
                </c:pt>
                <c:pt idx="2893">
                  <c:v>97.20032346813305</c:v>
                </c:pt>
                <c:pt idx="2894">
                  <c:v>97.016939488547251</c:v>
                </c:pt>
                <c:pt idx="2895">
                  <c:v>96.830845192040684</c:v>
                </c:pt>
                <c:pt idx="2896">
                  <c:v>96.642018088359109</c:v>
                </c:pt>
                <c:pt idx="2897">
                  <c:v>96.45043592755141</c:v>
                </c:pt>
                <c:pt idx="2898">
                  <c:v>96.25607672091914</c:v>
                </c:pt>
                <c:pt idx="2899">
                  <c:v>96.058918762676171</c:v>
                </c:pt>
                <c:pt idx="2900">
                  <c:v>95.858940652292006</c:v>
                </c:pt>
                <c:pt idx="2901">
                  <c:v>95.656121317544304</c:v>
                </c:pt>
                <c:pt idx="2902">
                  <c:v>95.450440038278501</c:v>
                </c:pt>
                <c:pt idx="2903">
                  <c:v>95.241876470872725</c:v>
                </c:pt>
                <c:pt idx="2904">
                  <c:v>95.030410673414934</c:v>
                </c:pt>
                <c:pt idx="2905">
                  <c:v>94.816023131587585</c:v>
                </c:pt>
                <c:pt idx="2906">
                  <c:v>94.598694785259511</c:v>
                </c:pt>
                <c:pt idx="2907">
                  <c:v>94.378407055777913</c:v>
                </c:pt>
                <c:pt idx="2908">
                  <c:v>94.155141873960247</c:v>
                </c:pt>
                <c:pt idx="2909">
                  <c:v>93.928881708771968</c:v>
                </c:pt>
                <c:pt idx="2910">
                  <c:v>93.699609596684454</c:v>
                </c:pt>
                <c:pt idx="2911">
                  <c:v>93.467309171698503</c:v>
                </c:pt>
                <c:pt idx="2912">
                  <c:v>93.231964696019261</c:v>
                </c:pt>
                <c:pt idx="2913">
                  <c:v>92.993561091369585</c:v>
                </c:pt>
                <c:pt idx="2914">
                  <c:v>92.752083970913674</c:v>
                </c:pt>
                <c:pt idx="2915">
                  <c:v>92.507519671779505</c:v>
                </c:pt>
                <c:pt idx="2916">
                  <c:v>92.259855288145829</c:v>
                </c:pt>
                <c:pt idx="2917">
                  <c:v>92.009078704872465</c:v>
                </c:pt>
                <c:pt idx="2918">
                  <c:v>91.755178631637833</c:v>
                </c:pt>
                <c:pt idx="2919">
                  <c:v>91.498144637553793</c:v>
                </c:pt>
                <c:pt idx="2920">
                  <c:v>91.237967186218455</c:v>
                </c:pt>
                <c:pt idx="2921">
                  <c:v>90.97463767116615</c:v>
                </c:pt>
                <c:pt idx="2922">
                  <c:v>90.708148451671136</c:v>
                </c:pt>
                <c:pt idx="2923">
                  <c:v>90.438492888853773</c:v>
                </c:pt>
                <c:pt idx="2924">
                  <c:v>90.165665382050221</c:v>
                </c:pt>
                <c:pt idx="2925">
                  <c:v>89.889661405369154</c:v>
                </c:pt>
                <c:pt idx="2926">
                  <c:v>89.610477544401917</c:v>
                </c:pt>
                <c:pt idx="2927">
                  <c:v>89.32811153300004</c:v>
                </c:pt>
                <c:pt idx="2928">
                  <c:v>89.042562290071615</c:v>
                </c:pt>
                <c:pt idx="2929">
                  <c:v>88.753829956319947</c:v>
                </c:pt>
                <c:pt idx="2930">
                  <c:v>88.461915930847596</c:v>
                </c:pt>
                <c:pt idx="2931">
                  <c:v>88.166822907551008</c:v>
                </c:pt>
                <c:pt idx="2932">
                  <c:v>87.868554911229296</c:v>
                </c:pt>
                <c:pt idx="2933">
                  <c:v>87.567117333311529</c:v>
                </c:pt>
                <c:pt idx="2934">
                  <c:v>87.262516967125563</c:v>
                </c:pt>
                <c:pt idx="2935">
                  <c:v>86.954762042606305</c:v>
                </c:pt>
                <c:pt idx="2936">
                  <c:v>86.643862260354709</c:v>
                </c:pt>
                <c:pt idx="2937">
                  <c:v>86.32982882494673</c:v>
                </c:pt>
                <c:pt idx="2938">
                  <c:v>86.012674477390505</c:v>
                </c:pt>
                <c:pt idx="2939">
                  <c:v>85.6924135266283</c:v>
                </c:pt>
                <c:pt idx="2940">
                  <c:v>85.369061879975163</c:v>
                </c:pt>
                <c:pt idx="2941">
                  <c:v>85.042637072386214</c:v>
                </c:pt>
                <c:pt idx="2942">
                  <c:v>84.713158294442408</c:v>
                </c:pt>
                <c:pt idx="2943">
                  <c:v>84.380646418939449</c:v>
                </c:pt>
                <c:pt idx="2944">
                  <c:v>84.045124025966828</c:v>
                </c:pt>
                <c:pt idx="2945">
                  <c:v>83.70661542636681</c:v>
                </c:pt>
                <c:pt idx="2946">
                  <c:v>83.365146683449495</c:v>
                </c:pt>
                <c:pt idx="2947">
                  <c:v>83.020745632856375</c:v>
                </c:pt>
                <c:pt idx="2948">
                  <c:v>82.673441900453739</c:v>
                </c:pt>
                <c:pt idx="2949">
                  <c:v>82.323266918140092</c:v>
                </c:pt>
                <c:pt idx="2950">
                  <c:v>81.970253937465102</c:v>
                </c:pt>
                <c:pt idx="2951">
                  <c:v>81.614438040933678</c:v>
                </c:pt>
                <c:pt idx="2952">
                  <c:v>81.25585615090182</c:v>
                </c:pt>
                <c:pt idx="2953">
                  <c:v>80.894547035951732</c:v>
                </c:pt>
                <c:pt idx="2954">
                  <c:v>80.530551314650069</c:v>
                </c:pt>
                <c:pt idx="2955">
                  <c:v>80.163911456583733</c:v>
                </c:pt>
                <c:pt idx="2956">
                  <c:v>79.794671780594342</c:v>
                </c:pt>
                <c:pt idx="2957">
                  <c:v>79.422878450117508</c:v>
                </c:pt>
                <c:pt idx="2958">
                  <c:v>79.048579465543369</c:v>
                </c:pt>
                <c:pt idx="2959">
                  <c:v>78.671824653536248</c:v>
                </c:pt>
                <c:pt idx="2960">
                  <c:v>78.292665653238359</c:v>
                </c:pt>
                <c:pt idx="2961">
                  <c:v>77.911155899300823</c:v>
                </c:pt>
                <c:pt idx="2962">
                  <c:v>77.52735060170113</c:v>
                </c:pt>
                <c:pt idx="2963">
                  <c:v>77.14130672229139</c:v>
                </c:pt>
                <c:pt idx="2964">
                  <c:v>76.753082948064133</c:v>
                </c:pt>
                <c:pt idx="2965">
                  <c:v>76.362739661101543</c:v>
                </c:pt>
                <c:pt idx="2966">
                  <c:v>75.970338905205395</c:v>
                </c:pt>
                <c:pt idx="2967">
                  <c:v>75.575944349203397</c:v>
                </c:pt>
                <c:pt idx="2968">
                  <c:v>75.179621246949026</c:v>
                </c:pt>
                <c:pt idx="2969">
                  <c:v>74.781436394037144</c:v>
                </c:pt>
                <c:pt idx="2970">
                  <c:v>74.38145808126319</c:v>
                </c:pt>
                <c:pt idx="2971">
                  <c:v>73.979756044890962</c:v>
                </c:pt>
                <c:pt idx="2972">
                  <c:v>73.576401413760578</c:v>
                </c:pt>
                <c:pt idx="2973">
                  <c:v>73.171466653340602</c:v>
                </c:pt>
                <c:pt idx="2974">
                  <c:v>72.765025506779907</c:v>
                </c:pt>
                <c:pt idx="2975">
                  <c:v>72.357152933068733</c:v>
                </c:pt>
                <c:pt idx="2976">
                  <c:v>71.947925042416728</c:v>
                </c:pt>
                <c:pt idx="2977">
                  <c:v>71.5374190289577</c:v>
                </c:pt>
                <c:pt idx="2978">
                  <c:v>71.125713100919143</c:v>
                </c:pt>
                <c:pt idx="2979">
                  <c:v>70.712886408396074</c:v>
                </c:pt>
                <c:pt idx="2980">
                  <c:v>70.299018968872872</c:v>
                </c:pt>
                <c:pt idx="2981">
                  <c:v>69.884191590666958</c:v>
                </c:pt>
                <c:pt idx="2982">
                  <c:v>69.468485794452619</c:v>
                </c:pt>
                <c:pt idx="2983">
                  <c:v>69.051983733047734</c:v>
                </c:pt>
                <c:pt idx="2984">
                  <c:v>68.634768109652086</c:v>
                </c:pt>
                <c:pt idx="2985">
                  <c:v>68.216922094732453</c:v>
                </c:pt>
                <c:pt idx="2986">
                  <c:v>67.798529241740184</c:v>
                </c:pt>
                <c:pt idx="2987">
                  <c:v>67.379673401890599</c:v>
                </c:pt>
                <c:pt idx="2988">
                  <c:v>66.960438638189075</c:v>
                </c:pt>
                <c:pt idx="2989">
                  <c:v>66.540909138930431</c:v>
                </c:pt>
                <c:pt idx="2990">
                  <c:v>66.121169130889285</c:v>
                </c:pt>
                <c:pt idx="2991">
                  <c:v>65.701302792402856</c:v>
                </c:pt>
                <c:pt idx="2992">
                  <c:v>65.281394166583326</c:v>
                </c:pt>
                <c:pt idx="2993">
                  <c:v>64.861527074861144</c:v>
                </c:pt>
                <c:pt idx="2994">
                  <c:v>64.441785031076947</c:v>
                </c:pt>
                <c:pt idx="2995">
                  <c:v>64.022251156348389</c:v>
                </c:pt>
                <c:pt idx="2996">
                  <c:v>63.603008094897177</c:v>
                </c:pt>
                <c:pt idx="2997">
                  <c:v>63.184137931061713</c:v>
                </c:pt>
                <c:pt idx="2998">
                  <c:v>62.765722107683089</c:v>
                </c:pt>
                <c:pt idx="2999">
                  <c:v>62.347841346064328</c:v>
                </c:pt>
                <c:pt idx="3000">
                  <c:v>61.930575567678346</c:v>
                </c:pt>
                <c:pt idx="3001">
                  <c:v>61.514003817816146</c:v>
                </c:pt>
                <c:pt idx="3002">
                  <c:v>61.098204191331519</c:v>
                </c:pt>
                <c:pt idx="3003">
                  <c:v>60.683253760653528</c:v>
                </c:pt>
                <c:pt idx="3004">
                  <c:v>60.26922850620484</c:v>
                </c:pt>
                <c:pt idx="3005">
                  <c:v>59.856203249379277</c:v>
                </c:pt>
                <c:pt idx="3006">
                  <c:v>59.444251588193723</c:v>
                </c:pt>
                <c:pt idx="3007">
                  <c:v>59.033445835741574</c:v>
                </c:pt>
                <c:pt idx="3008">
                  <c:v>58.623856961549777</c:v>
                </c:pt>
                <c:pt idx="3009">
                  <c:v>58.215554535935979</c:v>
                </c:pt>
                <c:pt idx="3010">
                  <c:v>57.808606677442526</c:v>
                </c:pt>
                <c:pt idx="3011">
                  <c:v>57.403080003423355</c:v>
                </c:pt>
                <c:pt idx="3012">
                  <c:v>56.999039583840272</c:v>
                </c:pt>
                <c:pt idx="3013">
                  <c:v>56.596548898314495</c:v>
                </c:pt>
                <c:pt idx="3014">
                  <c:v>56.195669796461516</c:v>
                </c:pt>
                <c:pt idx="3015">
                  <c:v>55.796462461546597</c:v>
                </c:pt>
                <c:pt idx="3016">
                  <c:v>55.398985377452732</c:v>
                </c:pt>
                <c:pt idx="3017">
                  <c:v>55.003295298976724</c:v>
                </c:pt>
                <c:pt idx="3018">
                  <c:v>54.609447225433627</c:v>
                </c:pt>
                <c:pt idx="3019">
                  <c:v>54.217494377547624</c:v>
                </c:pt>
                <c:pt idx="3020">
                  <c:v>53.827488177607364</c:v>
                </c:pt>
                <c:pt idx="3021">
                  <c:v>53.439478232826815</c:v>
                </c:pt>
                <c:pt idx="3022">
                  <c:v>53.053512321881783</c:v>
                </c:pt>
                <c:pt idx="3023">
                  <c:v>52.669636384548511</c:v>
                </c:pt>
                <c:pt idx="3024">
                  <c:v>52.287894514384462</c:v>
                </c:pt>
                <c:pt idx="3025">
                  <c:v>51.90832895437515</c:v>
                </c:pt>
                <c:pt idx="3026">
                  <c:v>51.530980095465509</c:v>
                </c:pt>
                <c:pt idx="3027">
                  <c:v>51.1558864778996</c:v>
                </c:pt>
                <c:pt idx="3028">
                  <c:v>50.783084795255121</c:v>
                </c:pt>
                <c:pt idx="3029">
                  <c:v>50.412609901094982</c:v>
                </c:pt>
                <c:pt idx="3030">
                  <c:v>50.044494818131085</c:v>
                </c:pt>
                <c:pt idx="3031">
                  <c:v>49.678770749784064</c:v>
                </c:pt>
                <c:pt idx="3032">
                  <c:v>49.315467094045545</c:v>
                </c:pt>
                <c:pt idx="3033">
                  <c:v>48.954611459522823</c:v>
                </c:pt>
                <c:pt idx="3034">
                  <c:v>48.596229683553133</c:v>
                </c:pt>
                <c:pt idx="3035">
                  <c:v>48.240345852284406</c:v>
                </c:pt>
                <c:pt idx="3036">
                  <c:v>47.886982322590569</c:v>
                </c:pt>
                <c:pt idx="3037">
                  <c:v>47.536159745724831</c:v>
                </c:pt>
                <c:pt idx="3038">
                  <c:v>47.187897092575156</c:v>
                </c:pt>
                <c:pt idx="3039">
                  <c:v>46.842211680426715</c:v>
                </c:pt>
                <c:pt idx="3040">
                  <c:v>46.499119201108584</c:v>
                </c:pt>
                <c:pt idx="3041">
                  <c:v>46.1586337504055</c:v>
                </c:pt>
                <c:pt idx="3042">
                  <c:v>45.82076785863859</c:v>
                </c:pt>
                <c:pt idx="3043">
                  <c:v>45.48553252229442</c:v>
                </c:pt>
                <c:pt idx="3044">
                  <c:v>45.152937236602469</c:v>
                </c:pt>
                <c:pt idx="3045">
                  <c:v>44.822990028949732</c:v>
                </c:pt>
                <c:pt idx="3046">
                  <c:v>44.495697493043394</c:v>
                </c:pt>
                <c:pt idx="3047">
                  <c:v>44.171064823707184</c:v>
                </c:pt>
                <c:pt idx="3048">
                  <c:v>43.849095852234939</c:v>
                </c:pt>
                <c:pt idx="3049">
                  <c:v>43.529793082188036</c:v>
                </c:pt>
                <c:pt idx="3050">
                  <c:v>43.213157725571676</c:v>
                </c:pt>
                <c:pt idx="3051">
                  <c:v>42.899189739288829</c:v>
                </c:pt>
                <c:pt idx="3052">
                  <c:v>42.587887861792581</c:v>
                </c:pt>
                <c:pt idx="3053">
                  <c:v>42.279249649871019</c:v>
                </c:pt>
                <c:pt idx="3054">
                  <c:v>41.973271515479126</c:v>
                </c:pt>
                <c:pt idx="3055">
                  <c:v>41.66994876254725</c:v>
                </c:pt>
                <c:pt idx="3056">
                  <c:v>41.36927562371946</c:v>
                </c:pt>
                <c:pt idx="3057">
                  <c:v>41.071245296929959</c:v>
                </c:pt>
                <c:pt idx="3058">
                  <c:v>40.775849981782528</c:v>
                </c:pt>
                <c:pt idx="3059">
                  <c:v>40.483080915673696</c:v>
                </c:pt>
                <c:pt idx="3060">
                  <c:v>40.192928409599745</c:v>
                </c:pt>
                <c:pt idx="3061">
                  <c:v>39.905381883608214</c:v>
                </c:pt>
                <c:pt idx="3062">
                  <c:v>39.620429901850599</c:v>
                </c:pt>
                <c:pt idx="3063">
                  <c:v>39.338060207193223</c:v>
                </c:pt>
                <c:pt idx="3064">
                  <c:v>39.058259755344039</c:v>
                </c:pt>
                <c:pt idx="3065">
                  <c:v>38.781014748476139</c:v>
                </c:pt>
                <c:pt idx="3066">
                  <c:v>38.50631066830033</c:v>
                </c:pt>
                <c:pt idx="3067">
                  <c:v>38.234132308572811</c:v>
                </c:pt>
                <c:pt idx="3068">
                  <c:v>37.964463807005131</c:v>
                </c:pt>
                <c:pt idx="3069">
                  <c:v>37.697288676555587</c:v>
                </c:pt>
                <c:pt idx="3070">
                  <c:v>37.432589836089193</c:v>
                </c:pt>
                <c:pt idx="3071">
                  <c:v>37.170349640379953</c:v>
                </c:pt>
                <c:pt idx="3072">
                  <c:v>36.910549909446331</c:v>
                </c:pt>
                <c:pt idx="3073">
                  <c:v>36.653171957212521</c:v>
                </c:pt>
                <c:pt idx="3074">
                  <c:v>36.398196619472174</c:v>
                </c:pt>
                <c:pt idx="3075">
                  <c:v>36.14560428116684</c:v>
                </c:pt>
                <c:pt idx="3076">
                  <c:v>35.895374902949243</c:v>
                </c:pt>
                <c:pt idx="3077">
                  <c:v>35.647488047052377</c:v>
                </c:pt>
                <c:pt idx="3078">
                  <c:v>35.40192290244363</c:v>
                </c:pt>
                <c:pt idx="3079">
                  <c:v>35.158658309268219</c:v>
                </c:pt>
                <c:pt idx="3080">
                  <c:v>34.917672782593712</c:v>
                </c:pt>
                <c:pt idx="3081">
                  <c:v>34.678944535437751</c:v>
                </c:pt>
                <c:pt idx="3082">
                  <c:v>34.442451501104046</c:v>
                </c:pt>
                <c:pt idx="3083">
                  <c:v>34.208171354812379</c:v>
                </c:pt>
                <c:pt idx="3084">
                  <c:v>33.976081534645431</c:v>
                </c:pt>
                <c:pt idx="3085">
                  <c:v>33.746159261804735</c:v>
                </c:pt>
                <c:pt idx="3086">
                  <c:v>33.518381560194399</c:v>
                </c:pt>
                <c:pt idx="3087">
                  <c:v>33.292725275335528</c:v>
                </c:pt>
                <c:pt idx="3088">
                  <c:v>33.069167092623076</c:v>
                </c:pt>
                <c:pt idx="3089">
                  <c:v>32.847683554932985</c:v>
                </c:pt>
                <c:pt idx="3090">
                  <c:v>32.62825107959307</c:v>
                </c:pt>
                <c:pt idx="3091">
                  <c:v>32.410845974729199</c:v>
                </c:pt>
                <c:pt idx="3092">
                  <c:v>32.195444454992213</c:v>
                </c:pt>
                <c:pt idx="3093">
                  <c:v>31.982022656687263</c:v>
                </c:pt>
                <c:pt idx="3094">
                  <c:v>31.770556652313672</c:v>
                </c:pt>
                <c:pt idx="3095">
                  <c:v>31.561022464519198</c:v>
                </c:pt>
                <c:pt idx="3096">
                  <c:v>31.353396079502375</c:v>
                </c:pt>
                <c:pt idx="3097">
                  <c:v>31.147653459854894</c:v>
                </c:pt>
                <c:pt idx="3098">
                  <c:v>30.943770556869168</c:v>
                </c:pt>
                <c:pt idx="3099">
                  <c:v>30.741723322322684</c:v>
                </c:pt>
                <c:pt idx="3100">
                  <c:v>30.541487719750819</c:v>
                </c:pt>
                <c:pt idx="3101">
                  <c:v>30.343039735223101</c:v>
                </c:pt>
                <c:pt idx="3102">
                  <c:v>30.146355387634088</c:v>
                </c:pt>
                <c:pt idx="3103">
                  <c:v>29.951410738526789</c:v>
                </c:pt>
                <c:pt idx="3104">
                  <c:v>29.758181901458471</c:v>
                </c:pt>
                <c:pt idx="3105">
                  <c:v>29.566645050925189</c:v>
                </c:pt>
                <c:pt idx="3106">
                  <c:v>29.37677643085101</c:v>
                </c:pt>
                <c:pt idx="3107">
                  <c:v>29.18855236266964</c:v>
                </c:pt>
                <c:pt idx="3108">
                  <c:v>29.001949252993143</c:v>
                </c:pt>
                <c:pt idx="3109">
                  <c:v>28.816943600896849</c:v>
                </c:pt>
                <c:pt idx="3110">
                  <c:v>28.63351200482245</c:v>
                </c:pt>
                <c:pt idx="3111">
                  <c:v>28.451631169117661</c:v>
                </c:pt>
                <c:pt idx="3112">
                  <c:v>28.271277910219482</c:v>
                </c:pt>
                <c:pt idx="3113">
                  <c:v>28.092429162500594</c:v>
                </c:pt>
                <c:pt idx="3114">
                  <c:v>27.915061983784994</c:v>
                </c:pt>
                <c:pt idx="3115">
                  <c:v>27.739153560542036</c:v>
                </c:pt>
                <c:pt idx="3116">
                  <c:v>27.564681212779789</c:v>
                </c:pt>
                <c:pt idx="3117">
                  <c:v>27.391622398638049</c:v>
                </c:pt>
                <c:pt idx="3118">
                  <c:v>27.219954718701558</c:v>
                </c:pt>
                <c:pt idx="3119">
                  <c:v>27.049655920036173</c:v>
                </c:pt>
                <c:pt idx="3120">
                  <c:v>26.880703899961986</c:v>
                </c:pt>
                <c:pt idx="3121">
                  <c:v>26.713076709573244</c:v>
                </c:pt>
                <c:pt idx="3122">
                  <c:v>26.546752557018351</c:v>
                </c:pt>
                <c:pt idx="3123">
                  <c:v>26.381709810539178</c:v>
                </c:pt>
                <c:pt idx="3124">
                  <c:v>26.217927001289524</c:v>
                </c:pt>
                <c:pt idx="3125">
                  <c:v>26.055382825941166</c:v>
                </c:pt>
                <c:pt idx="3126">
                  <c:v>25.894056149071986</c:v>
                </c:pt>
                <c:pt idx="3127">
                  <c:v>25.73392600537602</c:v>
                </c:pt>
                <c:pt idx="3128">
                  <c:v>25.574971601657865</c:v>
                </c:pt>
                <c:pt idx="3129">
                  <c:v>25.417172318667014</c:v>
                </c:pt>
                <c:pt idx="3130">
                  <c:v>25.260507712747199</c:v>
                </c:pt>
                <c:pt idx="3131">
                  <c:v>25.104957517318496</c:v>
                </c:pt>
                <c:pt idx="3132">
                  <c:v>24.950501644209993</c:v>
                </c:pt>
                <c:pt idx="3133">
                  <c:v>24.797120184825985</c:v>
                </c:pt>
                <c:pt idx="3134">
                  <c:v>24.644793411178682</c:v>
                </c:pt>
                <c:pt idx="3135">
                  <c:v>24.493501776778288</c:v>
                </c:pt>
                <c:pt idx="3136">
                  <c:v>24.343225917386036</c:v>
                </c:pt>
                <c:pt idx="3137">
                  <c:v>24.193946651650037</c:v>
                </c:pt>
                <c:pt idx="3138">
                  <c:v>24.045644981613805</c:v>
                </c:pt>
                <c:pt idx="3139">
                  <c:v>23.898302093111596</c:v>
                </c:pt>
                <c:pt idx="3140">
                  <c:v>23.751899356059141</c:v>
                </c:pt>
                <c:pt idx="3141">
                  <c:v>23.606418324634859</c:v>
                </c:pt>
                <c:pt idx="3142">
                  <c:v>23.461840737366146</c:v>
                </c:pt>
                <c:pt idx="3143">
                  <c:v>23.318148517120903</c:v>
                </c:pt>
                <c:pt idx="3144">
                  <c:v>23.175323771011421</c:v>
                </c:pt>
                <c:pt idx="3145">
                  <c:v>23.033348790214376</c:v>
                </c:pt>
                <c:pt idx="3146">
                  <c:v>22.892206049708079</c:v>
                </c:pt>
                <c:pt idx="3147">
                  <c:v>22.751878207937779</c:v>
                </c:pt>
                <c:pt idx="3148">
                  <c:v>22.612348106407012</c:v>
                </c:pt>
                <c:pt idx="3149">
                  <c:v>22.473598769206859</c:v>
                </c:pt>
                <c:pt idx="3150">
                  <c:v>22.335613402471807</c:v>
                </c:pt>
                <c:pt idx="3151">
                  <c:v>22.198375393786222</c:v>
                </c:pt>
                <c:pt idx="3152">
                  <c:v>22.061868311523881</c:v>
                </c:pt>
                <c:pt idx="3153">
                  <c:v>21.926075904146302</c:v>
                </c:pt>
                <c:pt idx="3154">
                  <c:v>21.790982099437656</c:v>
                </c:pt>
                <c:pt idx="3155">
                  <c:v>21.656571003704272</c:v>
                </c:pt>
                <c:pt idx="3156">
                  <c:v>21.522826900922524</c:v>
                </c:pt>
                <c:pt idx="3157">
                  <c:v>21.389734251849319</c:v>
                </c:pt>
                <c:pt idx="3158">
                  <c:v>21.257277693093556</c:v>
                </c:pt>
                <c:pt idx="3159">
                  <c:v>21.125442036147376</c:v>
                </c:pt>
                <c:pt idx="3160">
                  <c:v>20.994212266392196</c:v>
                </c:pt>
                <c:pt idx="3161">
                  <c:v>20.863573542064671</c:v>
                </c:pt>
                <c:pt idx="3162">
                  <c:v>20.733511193201792</c:v>
                </c:pt>
                <c:pt idx="3163">
                  <c:v>20.604010720551486</c:v>
                </c:pt>
                <c:pt idx="3164">
                  <c:v>20.475057794465727</c:v>
                </c:pt>
                <c:pt idx="3165">
                  <c:v>20.346638253764183</c:v>
                </c:pt>
                <c:pt idx="3166">
                  <c:v>20.218738104584247</c:v>
                </c:pt>
                <c:pt idx="3167">
                  <c:v>20.091343519205338</c:v>
                </c:pt>
                <c:pt idx="3168">
                  <c:v>19.964440834859857</c:v>
                </c:pt>
                <c:pt idx="3169">
                  <c:v>19.838016552525289</c:v>
                </c:pt>
                <c:pt idx="3170">
                  <c:v>19.712057335707357</c:v>
                </c:pt>
                <c:pt idx="3171">
                  <c:v>19.586550009205752</c:v>
                </c:pt>
                <c:pt idx="3172">
                  <c:v>19.461481557867415</c:v>
                </c:pt>
                <c:pt idx="3173">
                  <c:v>19.33683912533769</c:v>
                </c:pt>
                <c:pt idx="3174">
                  <c:v>19.212610012791117</c:v>
                </c:pt>
                <c:pt idx="3175">
                  <c:v>19.088781677666248</c:v>
                </c:pt>
                <c:pt idx="3176">
                  <c:v>18.965341732385895</c:v>
                </c:pt>
                <c:pt idx="3177">
                  <c:v>18.842277943076112</c:v>
                </c:pt>
                <c:pt idx="3178">
                  <c:v>18.719578228280483</c:v>
                </c:pt>
                <c:pt idx="3179">
                  <c:v>18.597230657670309</c:v>
                </c:pt>
                <c:pt idx="3180">
                  <c:v>18.475223450750718</c:v>
                </c:pt>
                <c:pt idx="3181">
                  <c:v>18.353544975570458</c:v>
                </c:pt>
                <c:pt idx="3182">
                  <c:v>18.232183747425779</c:v>
                </c:pt>
                <c:pt idx="3183">
                  <c:v>18.111128427568161</c:v>
                </c:pt>
                <c:pt idx="3184">
                  <c:v>17.990367821908222</c:v>
                </c:pt>
                <c:pt idx="3185">
                  <c:v>17.869890879728473</c:v>
                </c:pt>
                <c:pt idx="3186">
                  <c:v>17.749686692391691</c:v>
                </c:pt>
                <c:pt idx="3187">
                  <c:v>17.62974449205538</c:v>
                </c:pt>
                <c:pt idx="3188">
                  <c:v>17.510053650387221</c:v>
                </c:pt>
                <c:pt idx="3189">
                  <c:v>17.390603677289221</c:v>
                </c:pt>
                <c:pt idx="3190">
                  <c:v>17.27138421962141</c:v>
                </c:pt>
                <c:pt idx="3191">
                  <c:v>17.152385059932328</c:v>
                </c:pt>
                <c:pt idx="3192">
                  <c:v>17.033596115195536</c:v>
                </c:pt>
                <c:pt idx="3193">
                  <c:v>16.915007435552184</c:v>
                </c:pt>
                <c:pt idx="3194">
                  <c:v>16.796609203057699</c:v>
                </c:pt>
                <c:pt idx="3195">
                  <c:v>16.678391730438335</c:v>
                </c:pt>
                <c:pt idx="3196">
                  <c:v>16.560345459851504</c:v>
                </c:pt>
                <c:pt idx="3197">
                  <c:v>16.442460961655541</c:v>
                </c:pt>
                <c:pt idx="3198">
                  <c:v>16.324728933185469</c:v>
                </c:pt>
                <c:pt idx="3199">
                  <c:v>16.207140197539388</c:v>
                </c:pt>
                <c:pt idx="3200">
                  <c:v>16.08968570236928</c:v>
                </c:pt>
                <c:pt idx="3201">
                  <c:v>15.972356518682602</c:v>
                </c:pt>
                <c:pt idx="3202">
                  <c:v>15.855143839651447</c:v>
                </c:pt>
                <c:pt idx="3203">
                  <c:v>15.738038979431508</c:v>
                </c:pt>
                <c:pt idx="3204">
                  <c:v>15.621033371988517</c:v>
                </c:pt>
                <c:pt idx="3205">
                  <c:v>15.50411856993523</c:v>
                </c:pt>
                <c:pt idx="3206">
                  <c:v>15.387286243376224</c:v>
                </c:pt>
                <c:pt idx="3207">
                  <c:v>15.270528178763129</c:v>
                </c:pt>
                <c:pt idx="3208">
                  <c:v>15.153836277758302</c:v>
                </c:pt>
                <c:pt idx="3209">
                  <c:v>15.03720255611006</c:v>
                </c:pt>
                <c:pt idx="3210">
                  <c:v>14.920619142535571</c:v>
                </c:pt>
                <c:pt idx="3211">
                  <c:v>14.804078277613172</c:v>
                </c:pt>
                <c:pt idx="3212">
                  <c:v>14.687572312687138</c:v>
                </c:pt>
                <c:pt idx="3213">
                  <c:v>14.571093708781035</c:v>
                </c:pt>
                <c:pt idx="3214">
                  <c:v>14.4546350355171</c:v>
                </c:pt>
                <c:pt idx="3215">
                  <c:v>14.338188970055086</c:v>
                </c:pt>
                <c:pt idx="3216">
                  <c:v>14.221748296029062</c:v>
                </c:pt>
                <c:pt idx="3217">
                  <c:v>14.105305902504057</c:v>
                </c:pt>
                <c:pt idx="3218">
                  <c:v>13.988854782938489</c:v>
                </c:pt>
                <c:pt idx="3219">
                  <c:v>13.872388034155591</c:v>
                </c:pt>
                <c:pt idx="3220">
                  <c:v>13.755898855327331</c:v>
                </c:pt>
                <c:pt idx="3221">
                  <c:v>13.639380546968027</c:v>
                </c:pt>
                <c:pt idx="3222">
                  <c:v>13.522826509935527</c:v>
                </c:pt>
                <c:pt idx="3223">
                  <c:v>13.406230244444117</c:v>
                </c:pt>
                <c:pt idx="3224">
                  <c:v>13.289585349089521</c:v>
                </c:pt>
                <c:pt idx="3225">
                  <c:v>13.172885519879287</c:v>
                </c:pt>
                <c:pt idx="3226">
                  <c:v>13.056124549275012</c:v>
                </c:pt>
                <c:pt idx="3227">
                  <c:v>12.939296325246033</c:v>
                </c:pt>
                <c:pt idx="3228">
                  <c:v>12.822394830330126</c:v>
                </c:pt>
                <c:pt idx="3229">
                  <c:v>12.705414140706239</c:v>
                </c:pt>
                <c:pt idx="3230">
                  <c:v>12.588348425274376</c:v>
                </c:pt>
                <c:pt idx="3231">
                  <c:v>12.47119194474817</c:v>
                </c:pt>
                <c:pt idx="3232">
                  <c:v>12.353939050752103</c:v>
                </c:pt>
                <c:pt idx="3233">
                  <c:v>12.236584184935708</c:v>
                </c:pt>
                <c:pt idx="3234">
                  <c:v>12.119121878087384</c:v>
                </c:pt>
                <c:pt idx="3235">
                  <c:v>12.001546749268016</c:v>
                </c:pt>
                <c:pt idx="3236">
                  <c:v>11.883853504943318</c:v>
                </c:pt>
                <c:pt idx="3237">
                  <c:v>11.766036938134789</c:v>
                </c:pt>
                <c:pt idx="3238">
                  <c:v>11.648091927573319</c:v>
                </c:pt>
                <c:pt idx="3239">
                  <c:v>11.530013436862788</c:v>
                </c:pt>
                <c:pt idx="3240">
                  <c:v>11.411796513656668</c:v>
                </c:pt>
                <c:pt idx="3241">
                  <c:v>11.293436288837484</c:v>
                </c:pt>
                <c:pt idx="3242">
                  <c:v>11.174927975707618</c:v>
                </c:pt>
                <c:pt idx="3243">
                  <c:v>11.056266869192456</c:v>
                </c:pt>
                <c:pt idx="3244">
                  <c:v>10.937448345043549</c:v>
                </c:pt>
                <c:pt idx="3245">
                  <c:v>10.818467859058757</c:v>
                </c:pt>
                <c:pt idx="3246">
                  <c:v>10.699320946305477</c:v>
                </c:pt>
                <c:pt idx="3247">
                  <c:v>10.580003220353774</c:v>
                </c:pt>
                <c:pt idx="3248">
                  <c:v>10.460510372517945</c:v>
                </c:pt>
                <c:pt idx="3249">
                  <c:v>10.340838171105133</c:v>
                </c:pt>
                <c:pt idx="3250">
                  <c:v>10.22098246067344</c:v>
                </c:pt>
                <c:pt idx="3251">
                  <c:v>10.100939161295884</c:v>
                </c:pt>
                <c:pt idx="3252">
                  <c:v>9.9807042678347386</c:v>
                </c:pt>
                <c:pt idx="3253">
                  <c:v>9.8602738492197375</c:v>
                </c:pt>
                <c:pt idx="3254">
                  <c:v>9.7396440477373858</c:v>
                </c:pt>
                <c:pt idx="3255">
                  <c:v>9.6188110783266438</c:v>
                </c:pt>
                <c:pt idx="3256">
                  <c:v>9.4977712278822821</c:v>
                </c:pt>
                <c:pt idx="3257">
                  <c:v>9.3765208545631253</c:v>
                </c:pt>
                <c:pt idx="3258">
                  <c:v>9.2550563871108693</c:v>
                </c:pt>
                <c:pt idx="3259">
                  <c:v>9.1333743241750938</c:v>
                </c:pt>
                <c:pt idx="3260">
                  <c:v>9.0114712336423111</c:v>
                </c:pt>
                <c:pt idx="3261">
                  <c:v>8.8893437519768952</c:v>
                </c:pt>
                <c:pt idx="3262">
                  <c:v>8.7669885835652508</c:v>
                </c:pt>
                <c:pt idx="3263">
                  <c:v>8.6444025000668034</c:v>
                </c:pt>
                <c:pt idx="3264">
                  <c:v>8.5215823397735733</c:v>
                </c:pt>
                <c:pt idx="3265">
                  <c:v>8.3985250069761719</c:v>
                </c:pt>
                <c:pt idx="3266">
                  <c:v>8.2752274713324425</c:v>
                </c:pt>
                <c:pt idx="3267">
                  <c:v>8.1516867672485489</c:v>
                </c:pt>
                <c:pt idx="3268">
                  <c:v>8.0278999932603483</c:v>
                </c:pt>
                <c:pt idx="3269">
                  <c:v>7.9038643114257354</c:v>
                </c:pt>
                <c:pt idx="3270">
                  <c:v>7.7795769467203115</c:v>
                </c:pt>
                <c:pt idx="3271">
                  <c:v>7.6550351864393349</c:v>
                </c:pt>
                <c:pt idx="3272">
                  <c:v>7.5302363796066345</c:v>
                </c:pt>
                <c:pt idx="3273">
                  <c:v>7.4051779363888954</c:v>
                </c:pt>
                <c:pt idx="3274">
                  <c:v>7.2798573275151455</c:v>
                </c:pt>
                <c:pt idx="3275">
                  <c:v>7.1542720837024092</c:v>
                </c:pt>
                <c:pt idx="3276">
                  <c:v>7.0284197950875864</c:v>
                </c:pt>
                <c:pt idx="3277">
                  <c:v>6.902298110662997</c:v>
                </c:pt>
                <c:pt idx="3278">
                  <c:v>6.7759047377186903</c:v>
                </c:pt>
                <c:pt idx="3279">
                  <c:v>6.6492374412912341</c:v>
                </c:pt>
                <c:pt idx="3280">
                  <c:v>6.5222940436145507</c:v>
                </c:pt>
                <c:pt idx="3281">
                  <c:v>6.3950724235798759</c:v>
                </c:pt>
                <c:pt idx="3282">
                  <c:v>6.2675705161964288</c:v>
                </c:pt>
                <c:pt idx="3283">
                  <c:v>6.1397863120610907</c:v>
                </c:pt>
                <c:pt idx="3284">
                  <c:v>6.0117178568307281</c:v>
                </c:pt>
                <c:pt idx="3285">
                  <c:v>5.8833632507008815</c:v>
                </c:pt>
                <c:pt idx="3286">
                  <c:v>5.7547206478868418</c:v>
                </c:pt>
                <c:pt idx="3287">
                  <c:v>5.6257882561132249</c:v>
                </c:pt>
                <c:pt idx="3288">
                  <c:v>5.496564336104683</c:v>
                </c:pt>
                <c:pt idx="3289">
                  <c:v>5.3670472010826131</c:v>
                </c:pt>
                <c:pt idx="3290">
                  <c:v>5.2372352162671234</c:v>
                </c:pt>
                <c:pt idx="3291">
                  <c:v>5.107126798382069</c:v>
                </c:pt>
                <c:pt idx="3292">
                  <c:v>4.9767204151658859</c:v>
                </c:pt>
                <c:pt idx="3293">
                  <c:v>4.8460145848851539</c:v>
                </c:pt>
                <c:pt idx="3294">
                  <c:v>4.7150078758539564</c:v>
                </c:pt>
                <c:pt idx="3295">
                  <c:v>4.5836989059576752</c:v>
                </c:pt>
                <c:pt idx="3296">
                  <c:v>4.4520863421769832</c:v>
                </c:pt>
                <c:pt idx="3297">
                  <c:v>4.3201689001228658</c:v>
                </c:pt>
                <c:pt idx="3298">
                  <c:v>4.1879453435694529</c:v>
                </c:pt>
                <c:pt idx="3299">
                  <c:v>4.0554144839934168</c:v>
                </c:pt>
                <c:pt idx="3300">
                  <c:v>3.9225751801176614</c:v>
                </c:pt>
                <c:pt idx="3301">
                  <c:v>3.7894263374579111</c:v>
                </c:pt>
                <c:pt idx="3302">
                  <c:v>3.6559669078728518</c:v>
                </c:pt>
                <c:pt idx="3303">
                  <c:v>3.5221958891195868</c:v>
                </c:pt>
                <c:pt idx="3304">
                  <c:v>3.3881123244108267</c:v>
                </c:pt>
                <c:pt idx="3305">
                  <c:v>3.2537153019774223</c:v>
                </c:pt>
                <c:pt idx="3306">
                  <c:v>3.1190039546325465</c:v>
                </c:pt>
                <c:pt idx="3307">
                  <c:v>2.9839774593421566</c:v>
                </c:pt>
                <c:pt idx="3308">
                  <c:v>2.8486350367951161</c:v>
                </c:pt>
                <c:pt idx="3309">
                  <c:v>2.7129759509817291</c:v>
                </c:pt>
                <c:pt idx="3310">
                  <c:v>2.5769995087690063</c:v>
                </c:pt>
                <c:pt idx="3311">
                  <c:v>2.4407050594878399</c:v>
                </c:pt>
                <c:pt idx="3312">
                  <c:v>2.3040919945138398</c:v>
                </c:pt>
                <c:pt idx="3313">
                  <c:v>2.1671597468598236</c:v>
                </c:pt>
                <c:pt idx="3314">
                  <c:v>2.0299077907666572</c:v>
                </c:pt>
                <c:pt idx="3315">
                  <c:v>1.892335641297791</c:v>
                </c:pt>
                <c:pt idx="3316">
                  <c:v>1.7544428539390537</c:v>
                </c:pt>
                <c:pt idx="3317">
                  <c:v>1.6162290241989865</c:v>
                </c:pt>
                <c:pt idx="3318">
                  <c:v>1.4776937872134113</c:v>
                </c:pt>
                <c:pt idx="3319">
                  <c:v>1.3388368173532399</c:v>
                </c:pt>
                <c:pt idx="3320">
                  <c:v>1.1996578278348693</c:v>
                </c:pt>
                <c:pt idx="3321">
                  <c:v>1.0601565703319409</c:v>
                </c:pt>
                <c:pt idx="3322">
                  <c:v>0.92033283459423387</c:v>
                </c:pt>
                <c:pt idx="3323">
                  <c:v>0.78018644806283532</c:v>
                </c:pt>
                <c:pt idx="3324">
                  <c:v>0.63971727549574098</c:v>
                </c:pt>
                <c:pt idx="3325">
                  <c:v>0.49892521858862438</c:v>
                </c:pt>
                <c:pt idx="3326">
                  <c:v>0.35781021560475779</c:v>
                </c:pt>
                <c:pt idx="3327">
                  <c:v>0.21637224100311414</c:v>
                </c:pt>
                <c:pt idx="3328">
                  <c:v>7.4611305071243805E-2</c:v>
                </c:pt>
                <c:pt idx="3329">
                  <c:v>-6.747254643960332E-2</c:v>
                </c:pt>
                <c:pt idx="3330">
                  <c:v>-0.20987923267642827</c:v>
                </c:pt>
                <c:pt idx="3331">
                  <c:v>-0.35260863804606402</c:v>
                </c:pt>
                <c:pt idx="3332">
                  <c:v>-0.49566061257053207</c:v>
                </c:pt>
                <c:pt idx="3333">
                  <c:v>-0.639034972243536</c:v>
                </c:pt>
                <c:pt idx="3334">
                  <c:v>-0.78273149938132747</c:v>
                </c:pt>
                <c:pt idx="3335">
                  <c:v>-0.92674994297487956</c:v>
                </c:pt>
                <c:pt idx="3336">
                  <c:v>-1.0710900190349264</c:v>
                </c:pt>
                <c:pt idx="3337">
                  <c:v>-1.2157514109404133</c:v>
                </c:pt>
                <c:pt idx="3338">
                  <c:v>-1.3607337697786193</c:v>
                </c:pt>
                <c:pt idx="3339">
                  <c:v>-1.5060367146872409</c:v>
                </c:pt>
                <c:pt idx="3340">
                  <c:v>-1.6516598331930936</c:v>
                </c:pt>
                <c:pt idx="3341">
                  <c:v>-1.7976026815470902</c:v>
                </c:pt>
                <c:pt idx="3342">
                  <c:v>-1.9438647850598727</c:v>
                </c:pt>
                <c:pt idx="3343">
                  <c:v>-2.0904456384320724</c:v>
                </c:pt>
                <c:pt idx="3344">
                  <c:v>-2.2373447060839453</c:v>
                </c:pt>
                <c:pt idx="3345">
                  <c:v>-2.384561422484353</c:v>
                </c:pt>
                <c:pt idx="3346">
                  <c:v>-2.5320951924743724</c:v>
                </c:pt>
                <c:pt idx="3347">
                  <c:v>-2.6799453915906781</c:v>
                </c:pt>
                <c:pt idx="3348">
                  <c:v>-2.8281113663883843</c:v>
                </c:pt>
                <c:pt idx="3349">
                  <c:v>-2.9765924347584587</c:v>
                </c:pt>
                <c:pt idx="3350">
                  <c:v>-3.1253878862449369</c:v>
                </c:pt>
                <c:pt idx="3351">
                  <c:v>-3.2744969823604038</c:v>
                </c:pt>
                <c:pt idx="3352">
                  <c:v>-3.4239189568991435</c:v>
                </c:pt>
                <c:pt idx="3353">
                  <c:v>-3.5736530162483575</c:v>
                </c:pt>
                <c:pt idx="3354">
                  <c:v>-3.7236983396952326</c:v>
                </c:pt>
                <c:pt idx="3355">
                  <c:v>-3.8740540797377889</c:v>
                </c:pt>
                <c:pt idx="3356">
                  <c:v>-4.0247193623871738</c:v>
                </c:pt>
                <c:pt idx="3357">
                  <c:v>-4.1756932874729102</c:v>
                </c:pt>
                <c:pt idx="3358">
                  <c:v>-4.326974928942235</c:v>
                </c:pt>
                <c:pt idx="3359">
                  <c:v>-4.4785633351625336</c:v>
                </c:pt>
                <c:pt idx="3360">
                  <c:v>-4.6304575292168977</c:v>
                </c:pt>
                <c:pt idx="3361">
                  <c:v>-4.7826565092012459</c:v>
                </c:pt>
                <c:pt idx="3362">
                  <c:v>-4.9351592485188576</c:v>
                </c:pt>
                <c:pt idx="3363">
                  <c:v>-5.0879646961713831</c:v>
                </c:pt>
                <c:pt idx="3364">
                  <c:v>-5.2410717770503652</c:v>
                </c:pt>
                <c:pt idx="3365">
                  <c:v>-5.3944793922267706</c:v>
                </c:pt>
                <c:pt idx="3366">
                  <c:v>-5.5481864192369699</c:v>
                </c:pt>
                <c:pt idx="3367">
                  <c:v>-5.7021917123684034</c:v>
                </c:pt>
                <c:pt idx="3368">
                  <c:v>-5.8564941029443673</c:v>
                </c:pt>
                <c:pt idx="3369">
                  <c:v>-6.011092399605019</c:v>
                </c:pt>
                <c:pt idx="3370">
                  <c:v>-6.1659853885865061</c:v>
                </c:pt>
                <c:pt idx="3371">
                  <c:v>-6.3211718340034508</c:v>
                </c:pt>
                <c:pt idx="3372">
                  <c:v>-6.476650478122167</c:v>
                </c:pt>
                <c:pt idx="3373">
                  <c:v>-6.6324200416372605</c:v>
                </c:pt>
                <c:pt idx="3374">
                  <c:v>-6.7884792239468652</c:v>
                </c:pt>
                <c:pt idx="3375">
                  <c:v>-6.9448267034231606</c:v>
                </c:pt>
                <c:pt idx="3376">
                  <c:v>-7.1014611376826338</c:v>
                </c:pt>
                <c:pt idx="3377">
                  <c:v>-7.2583811638565692</c:v>
                </c:pt>
                <c:pt idx="3378">
                  <c:v>-7.4155853988580418</c:v>
                </c:pt>
                <c:pt idx="3379">
                  <c:v>-7.5730724396466371</c:v>
                </c:pt>
                <c:pt idx="3380">
                  <c:v>-7.7308408634944215</c:v>
                </c:pt>
                <c:pt idx="3381">
                  <c:v>-7.888889228247308</c:v>
                </c:pt>
                <c:pt idx="3382">
                  <c:v>-8.0472160725877302</c:v>
                </c:pt>
                <c:pt idx="3383">
                  <c:v>-8.2058199162925689</c:v>
                </c:pt>
                <c:pt idx="3384">
                  <c:v>-8.3646992604938646</c:v>
                </c:pt>
                <c:pt idx="3385">
                  <c:v>-8.5238525879322253</c:v>
                </c:pt>
                <c:pt idx="3386">
                  <c:v>-8.6832783632158339</c:v>
                </c:pt>
                <c:pt idx="3387">
                  <c:v>-8.842975033072463</c:v>
                </c:pt>
                <c:pt idx="3388">
                  <c:v>-9.0029410266005243</c:v>
                </c:pt>
                <c:pt idx="3389">
                  <c:v>-9.1631747555229879</c:v>
                </c:pt>
                <c:pt idx="3390">
                  <c:v>-9.323674614434367</c:v>
                </c:pt>
                <c:pt idx="3391">
                  <c:v>-9.4844389810503742</c:v>
                </c:pt>
                <c:pt idx="3392">
                  <c:v>-9.6454662164532579</c:v>
                </c:pt>
                <c:pt idx="3393">
                  <c:v>-9.8067546653387865</c:v>
                </c:pt>
                <c:pt idx="3394">
                  <c:v>-9.9683026562580324</c:v>
                </c:pt>
                <c:pt idx="3395">
                  <c:v>-10.130108501861855</c:v>
                </c:pt>
                <c:pt idx="3396">
                  <c:v>-10.292170499140809</c:v>
                </c:pt>
                <c:pt idx="3397">
                  <c:v>-10.454486929665677</c:v>
                </c:pt>
                <c:pt idx="3398">
                  <c:v>-10.61705605982479</c:v>
                </c:pt>
                <c:pt idx="3399">
                  <c:v>-10.779876141062033</c:v>
                </c:pt>
                <c:pt idx="3400">
                  <c:v>-10.942945410113111</c:v>
                </c:pt>
                <c:pt idx="3401">
                  <c:v>-11.106262089238101</c:v>
                </c:pt>
                <c:pt idx="3402">
                  <c:v>-11.269824386456321</c:v>
                </c:pt>
                <c:pt idx="3403">
                  <c:v>-11.43363049577718</c:v>
                </c:pt>
                <c:pt idx="3404">
                  <c:v>-11.597678597431354</c:v>
                </c:pt>
                <c:pt idx="3405">
                  <c:v>-11.761966858098873</c:v>
                </c:pt>
                <c:pt idx="3406">
                  <c:v>-11.926493431138539</c:v>
                </c:pt>
                <c:pt idx="3407">
                  <c:v>-12.091256456813142</c:v>
                </c:pt>
                <c:pt idx="3408">
                  <c:v>-12.256254062516291</c:v>
                </c:pt>
                <c:pt idx="3409">
                  <c:v>-12.421484362994988</c:v>
                </c:pt>
                <c:pt idx="3410">
                  <c:v>-12.586945460573673</c:v>
                </c:pt>
                <c:pt idx="3411">
                  <c:v>-12.752635445375603</c:v>
                </c:pt>
                <c:pt idx="3412">
                  <c:v>-12.918552395542974</c:v>
                </c:pt>
                <c:pt idx="3413">
                  <c:v>-13.084694377456657</c:v>
                </c:pt>
                <c:pt idx="3414">
                  <c:v>-13.251059445953416</c:v>
                </c:pt>
                <c:pt idx="3415">
                  <c:v>-13.417645644543057</c:v>
                </c:pt>
                <c:pt idx="3416">
                  <c:v>-13.584451005624288</c:v>
                </c:pt>
                <c:pt idx="3417">
                  <c:v>-13.751473550699245</c:v>
                </c:pt>
                <c:pt idx="3418">
                  <c:v>-13.918711290585151</c:v>
                </c:pt>
                <c:pt idx="3419">
                  <c:v>-14.086162225628613</c:v>
                </c:pt>
                <c:pt idx="3420">
                  <c:v>-14.253824345914779</c:v>
                </c:pt>
                <c:pt idx="3421">
                  <c:v>-14.421695631477348</c:v>
                </c:pt>
                <c:pt idx="3422">
                  <c:v>-14.589774052507948</c:v>
                </c:pt>
                <c:pt idx="3423">
                  <c:v>-14.758057569562368</c:v>
                </c:pt>
                <c:pt idx="3424">
                  <c:v>-14.926544133767209</c:v>
                </c:pt>
                <c:pt idx="3425">
                  <c:v>-15.095231687025802</c:v>
                </c:pt>
                <c:pt idx="3426">
                  <c:v>-15.2641181622202</c:v>
                </c:pt>
                <c:pt idx="3427">
                  <c:v>-15.433201483416639</c:v>
                </c:pt>
                <c:pt idx="3428">
                  <c:v>-15.602479566064517</c:v>
                </c:pt>
                <c:pt idx="3429">
                  <c:v>-15.771950317198815</c:v>
                </c:pt>
                <c:pt idx="3430">
                  <c:v>-15.941611635640186</c:v>
                </c:pt>
                <c:pt idx="3431">
                  <c:v>-16.111461412190437</c:v>
                </c:pt>
                <c:pt idx="3432">
                  <c:v>-16.281497529833672</c:v>
                </c:pt>
                <c:pt idx="3433">
                  <c:v>-16.451717863929247</c:v>
                </c:pt>
                <c:pt idx="3434">
                  <c:v>-16.622120282408929</c:v>
                </c:pt>
                <c:pt idx="3435">
                  <c:v>-16.792702645969626</c:v>
                </c:pt>
                <c:pt idx="3436">
                  <c:v>-16.96346280826782</c:v>
                </c:pt>
                <c:pt idx="3437">
                  <c:v>-17.134398616110985</c:v>
                </c:pt>
                <c:pt idx="3438">
                  <c:v>-17.305507909647076</c:v>
                </c:pt>
                <c:pt idx="3439">
                  <c:v>-17.47678852255703</c:v>
                </c:pt>
                <c:pt idx="3440">
                  <c:v>-17.648238282241124</c:v>
                </c:pt>
                <c:pt idx="3441">
                  <c:v>-17.819855010007473</c:v>
                </c:pt>
                <c:pt idx="3442">
                  <c:v>-17.991636521260688</c:v>
                </c:pt>
                <c:pt idx="3443">
                  <c:v>-18.16358062568338</c:v>
                </c:pt>
                <c:pt idx="3444">
                  <c:v>-18.335685127425165</c:v>
                </c:pt>
                <c:pt idx="3445">
                  <c:v>-18.507947825283622</c:v>
                </c:pt>
                <c:pt idx="3446">
                  <c:v>-18.680366512887872</c:v>
                </c:pt>
                <c:pt idx="3447">
                  <c:v>-18.852938978879507</c:v>
                </c:pt>
                <c:pt idx="3448">
                  <c:v>-19.025663007094664</c:v>
                </c:pt>
                <c:pt idx="3449">
                  <c:v>-19.198536376741629</c:v>
                </c:pt>
                <c:pt idx="3450">
                  <c:v>-19.371556862580235</c:v>
                </c:pt>
                <c:pt idx="3451">
                  <c:v>-19.544722235100721</c:v>
                </c:pt>
                <c:pt idx="3452">
                  <c:v>-19.718030260698214</c:v>
                </c:pt>
                <c:pt idx="3453">
                  <c:v>-19.891478701849621</c:v>
                </c:pt>
                <c:pt idx="3454">
                  <c:v>-20.065065317287434</c:v>
                </c:pt>
                <c:pt idx="3455">
                  <c:v>-20.238787862174661</c:v>
                </c:pt>
                <c:pt idx="3456">
                  <c:v>-20.412644088275414</c:v>
                </c:pt>
                <c:pt idx="3457">
                  <c:v>-20.586631744129676</c:v>
                </c:pt>
                <c:pt idx="3458">
                  <c:v>-20.760748575220276</c:v>
                </c:pt>
                <c:pt idx="3459">
                  <c:v>-20.934992324144758</c:v>
                </c:pt>
                <c:pt idx="3460">
                  <c:v>-21.109360730784658</c:v>
                </c:pt>
                <c:pt idx="3461">
                  <c:v>-21.283851532471687</c:v>
                </c:pt>
                <c:pt idx="3462">
                  <c:v>-21.45846246415536</c:v>
                </c:pt>
                <c:pt idx="3463">
                  <c:v>-21.63319125856907</c:v>
                </c:pt>
                <c:pt idx="3464">
                  <c:v>-21.808035646394529</c:v>
                </c:pt>
                <c:pt idx="3465">
                  <c:v>-21.982993356425652</c:v>
                </c:pt>
                <c:pt idx="3466">
                  <c:v>-22.158062115732008</c:v>
                </c:pt>
                <c:pt idx="3467">
                  <c:v>-22.333239649820541</c:v>
                </c:pt>
                <c:pt idx="3468">
                  <c:v>-22.508523682796778</c:v>
                </c:pt>
                <c:pt idx="3469">
                  <c:v>-22.683911937524471</c:v>
                </c:pt>
                <c:pt idx="3470">
                  <c:v>-22.8594021357857</c:v>
                </c:pt>
                <c:pt idx="3471">
                  <c:v>-23.034991998438016</c:v>
                </c:pt>
                <c:pt idx="3472">
                  <c:v>-23.210679245572294</c:v>
                </c:pt>
                <c:pt idx="3473">
                  <c:v>-23.386461596669591</c:v>
                </c:pt>
                <c:pt idx="3474">
                  <c:v>-23.562336770755195</c:v>
                </c:pt>
                <c:pt idx="3475">
                  <c:v>-23.738302486554147</c:v>
                </c:pt>
                <c:pt idx="3476">
                  <c:v>-23.91435646264415</c:v>
                </c:pt>
                <c:pt idx="3477">
                  <c:v>-24.090496417608819</c:v>
                </c:pt>
                <c:pt idx="3478">
                  <c:v>-24.266720070187745</c:v>
                </c:pt>
                <c:pt idx="3479">
                  <c:v>-24.443025139428869</c:v>
                </c:pt>
                <c:pt idx="3480">
                  <c:v>-24.619409344837436</c:v>
                </c:pt>
                <c:pt idx="3481">
                  <c:v>-24.795870406524358</c:v>
                </c:pt>
                <c:pt idx="3482">
                  <c:v>-24.972406045354774</c:v>
                </c:pt>
                <c:pt idx="3483">
                  <c:v>-25.149013983094335</c:v>
                </c:pt>
                <c:pt idx="3484">
                  <c:v>-25.325691942554869</c:v>
                </c:pt>
                <c:pt idx="3485">
                  <c:v>-25.502437647740351</c:v>
                </c:pt>
                <c:pt idx="3486">
                  <c:v>-25.679248823989781</c:v>
                </c:pt>
                <c:pt idx="3487">
                  <c:v>-25.856123198120798</c:v>
                </c:pt>
                <c:pt idx="3488">
                  <c:v>-26.033058498571734</c:v>
                </c:pt>
                <c:pt idx="3489">
                  <c:v>-26.210052455542836</c:v>
                </c:pt>
                <c:pt idx="3490">
                  <c:v>-26.387102801135683</c:v>
                </c:pt>
                <c:pt idx="3491">
                  <c:v>-26.564207269493124</c:v>
                </c:pt>
                <c:pt idx="3492">
                  <c:v>-26.741363596937305</c:v>
                </c:pt>
                <c:pt idx="3493">
                  <c:v>-26.918569522107788</c:v>
                </c:pt>
                <c:pt idx="3494">
                  <c:v>-27.095822786095226</c:v>
                </c:pt>
                <c:pt idx="3495">
                  <c:v>-27.273121132579718</c:v>
                </c:pt>
                <c:pt idx="3496">
                  <c:v>-27.450462307964017</c:v>
                </c:pt>
                <c:pt idx="3497">
                  <c:v>-27.627844061506238</c:v>
                </c:pt>
                <c:pt idx="3498">
                  <c:v>-27.805264145452554</c:v>
                </c:pt>
                <c:pt idx="3499">
                  <c:v>-27.982720315169814</c:v>
                </c:pt>
                <c:pt idx="3500">
                  <c:v>-28.160210329274406</c:v>
                </c:pt>
                <c:pt idx="3501">
                  <c:v>-28.337731949762144</c:v>
                </c:pt>
                <c:pt idx="3502">
                  <c:v>-28.515282942137475</c:v>
                </c:pt>
                <c:pt idx="3503">
                  <c:v>-28.692861075539355</c:v>
                </c:pt>
                <c:pt idx="3504">
                  <c:v>-28.870464122870061</c:v>
                </c:pt>
                <c:pt idx="3505">
                  <c:v>-29.048089860917997</c:v>
                </c:pt>
                <c:pt idx="3506">
                  <c:v>-29.225736070483663</c:v>
                </c:pt>
                <c:pt idx="3507">
                  <c:v>-29.403400536503455</c:v>
                </c:pt>
                <c:pt idx="3508">
                  <c:v>-29.581081048170404</c:v>
                </c:pt>
                <c:pt idx="3509">
                  <c:v>-29.758775399057072</c:v>
                </c:pt>
                <c:pt idx="3510">
                  <c:v>-29.936481387235233</c:v>
                </c:pt>
                <c:pt idx="3511">
                  <c:v>-30.11419681539553</c:v>
                </c:pt>
                <c:pt idx="3512">
                  <c:v>-30.291919490965569</c:v>
                </c:pt>
                <c:pt idx="3513">
                  <c:v>-30.46964722622667</c:v>
                </c:pt>
                <c:pt idx="3514">
                  <c:v>-30.647377838431737</c:v>
                </c:pt>
                <c:pt idx="3515">
                  <c:v>-30.825109149917296</c:v>
                </c:pt>
                <c:pt idx="3516">
                  <c:v>-31.002838988221839</c:v>
                </c:pt>
                <c:pt idx="3517">
                  <c:v>-31.180565186195167</c:v>
                </c:pt>
                <c:pt idx="3518">
                  <c:v>-31.35828558211179</c:v>
                </c:pt>
                <c:pt idx="3519">
                  <c:v>-31.53599801978271</c:v>
                </c:pt>
                <c:pt idx="3520">
                  <c:v>-31.71370034866365</c:v>
                </c:pt>
                <c:pt idx="3521">
                  <c:v>-31.891390423964424</c:v>
                </c:pt>
                <c:pt idx="3522">
                  <c:v>-32.069066106757759</c:v>
                </c:pt>
                <c:pt idx="3523">
                  <c:v>-32.246725264082926</c:v>
                </c:pt>
                <c:pt idx="3524">
                  <c:v>-32.424365769055072</c:v>
                </c:pt>
                <c:pt idx="3525">
                  <c:v>-32.601985500966748</c:v>
                </c:pt>
                <c:pt idx="3526">
                  <c:v>-32.779582345391873</c:v>
                </c:pt>
                <c:pt idx="3527">
                  <c:v>-32.957154194288449</c:v>
                </c:pt>
                <c:pt idx="3528">
                  <c:v>-33.134698946098979</c:v>
                </c:pt>
                <c:pt idx="3529">
                  <c:v>-33.312214505850335</c:v>
                </c:pt>
                <c:pt idx="3530">
                  <c:v>-33.489698785254205</c:v>
                </c:pt>
                <c:pt idx="3531">
                  <c:v>-33.66714970280097</c:v>
                </c:pt>
                <c:pt idx="3532">
                  <c:v>-33.844565183860141</c:v>
                </c:pt>
                <c:pt idx="3533">
                  <c:v>-34.021943160773617</c:v>
                </c:pt>
                <c:pt idx="3534">
                  <c:v>-34.199281572950724</c:v>
                </c:pt>
                <c:pt idx="3535">
                  <c:v>-34.376578366960445</c:v>
                </c:pt>
                <c:pt idx="3536">
                  <c:v>-34.5538314966239</c:v>
                </c:pt>
                <c:pt idx="3537">
                  <c:v>-34.731038923104109</c:v>
                </c:pt>
                <c:pt idx="3538">
                  <c:v>-34.908198614997247</c:v>
                </c:pt>
                <c:pt idx="3539">
                  <c:v>-35.08530854841959</c:v>
                </c:pt>
                <c:pt idx="3540">
                  <c:v>-35.262366707093861</c:v>
                </c:pt>
                <c:pt idx="3541">
                  <c:v>-35.439371082438043</c:v>
                </c:pt>
                <c:pt idx="3542">
                  <c:v>-35.616319673646814</c:v>
                </c:pt>
                <c:pt idx="3543">
                  <c:v>-35.793210487777259</c:v>
                </c:pt>
                <c:pt idx="3544">
                  <c:v>-35.970041539830135</c:v>
                </c:pt>
                <c:pt idx="3545">
                  <c:v>-36.146810852832033</c:v>
                </c:pt>
                <c:pt idx="3546">
                  <c:v>-36.323516457913229</c:v>
                </c:pt>
                <c:pt idx="3547">
                  <c:v>-36.500156394388085</c:v>
                </c:pt>
                <c:pt idx="3548">
                  <c:v>-36.676728709833043</c:v>
                </c:pt>
                <c:pt idx="3549">
                  <c:v>-36.853231460158923</c:v>
                </c:pt>
                <c:pt idx="3550">
                  <c:v>-37.029662709691593</c:v>
                </c:pt>
                <c:pt idx="3551">
                  <c:v>-37.206020531239858</c:v>
                </c:pt>
                <c:pt idx="3552">
                  <c:v>-37.382303006172066</c:v>
                </c:pt>
                <c:pt idx="3553">
                  <c:v>-37.558508224485365</c:v>
                </c:pt>
                <c:pt idx="3554">
                  <c:v>-37.734634284875256</c:v>
                </c:pt>
                <c:pt idx="3555">
                  <c:v>-37.910679294805192</c:v>
                </c:pt>
                <c:pt idx="3556">
                  <c:v>-38.08664137057329</c:v>
                </c:pt>
                <c:pt idx="3557">
                  <c:v>-38.262518637378406</c:v>
                </c:pt>
                <c:pt idx="3558">
                  <c:v>-38.438309229384373</c:v>
                </c:pt>
                <c:pt idx="3559">
                  <c:v>-38.614011289784997</c:v>
                </c:pt>
                <c:pt idx="3560">
                  <c:v>-38.789622970863149</c:v>
                </c:pt>
                <c:pt idx="3561">
                  <c:v>-38.965142434055451</c:v>
                </c:pt>
                <c:pt idx="3562">
                  <c:v>-39.140567850008722</c:v>
                </c:pt>
                <c:pt idx="3563">
                  <c:v>-39.315897398638896</c:v>
                </c:pt>
                <c:pt idx="3564">
                  <c:v>-39.491129269189258</c:v>
                </c:pt>
                <c:pt idx="3565">
                  <c:v>-39.666261660283993</c:v>
                </c:pt>
                <c:pt idx="3566">
                  <c:v>-39.841292779982979</c:v>
                </c:pt>
                <c:pt idx="3567">
                  <c:v>-40.016220845836244</c:v>
                </c:pt>
                <c:pt idx="3568">
                  <c:v>-40.191044084932997</c:v>
                </c:pt>
                <c:pt idx="3569">
                  <c:v>-40.365760733953977</c:v>
                </c:pt>
                <c:pt idx="3570">
                  <c:v>-40.540369039218518</c:v>
                </c:pt>
                <c:pt idx="3571">
                  <c:v>-40.714867256733726</c:v>
                </c:pt>
                <c:pt idx="3572">
                  <c:v>-40.889253652239006</c:v>
                </c:pt>
                <c:pt idx="3573">
                  <c:v>-41.063526501252596</c:v>
                </c:pt>
                <c:pt idx="3574">
                  <c:v>-41.237684089113742</c:v>
                </c:pt>
                <c:pt idx="3575">
                  <c:v>-41.411724711024675</c:v>
                </c:pt>
                <c:pt idx="3576">
                  <c:v>-41.585646672092736</c:v>
                </c:pt>
                <c:pt idx="3577">
                  <c:v>-41.759448287368485</c:v>
                </c:pt>
                <c:pt idx="3578">
                  <c:v>-41.933127881883763</c:v>
                </c:pt>
                <c:pt idx="3579">
                  <c:v>-42.106683790688777</c:v>
                </c:pt>
                <c:pt idx="3580">
                  <c:v>-42.280114358887715</c:v>
                </c:pt>
                <c:pt idx="3581">
                  <c:v>-42.453417941672143</c:v>
                </c:pt>
                <c:pt idx="3582">
                  <c:v>-42.626592904352265</c:v>
                </c:pt>
                <c:pt idx="3583">
                  <c:v>-42.799637622391401</c:v>
                </c:pt>
                <c:pt idx="3584">
                  <c:v>-42.972550481431938</c:v>
                </c:pt>
                <c:pt idx="3585">
                  <c:v>-43.145329877326333</c:v>
                </c:pt>
                <c:pt idx="3586">
                  <c:v>-43.317974216163037</c:v>
                </c:pt>
                <c:pt idx="3587">
                  <c:v>-43.490481914292502</c:v>
                </c:pt>
                <c:pt idx="3588">
                  <c:v>-43.662851398351279</c:v>
                </c:pt>
                <c:pt idx="3589">
                  <c:v>-43.8350811052849</c:v>
                </c:pt>
                <c:pt idx="3590">
                  <c:v>-44.007169482368766</c:v>
                </c:pt>
                <c:pt idx="3591">
                  <c:v>-44.179114987230207</c:v>
                </c:pt>
                <c:pt idx="3592">
                  <c:v>-44.350916087864647</c:v>
                </c:pt>
                <c:pt idx="3593">
                  <c:v>-44.522571262654566</c:v>
                </c:pt>
                <c:pt idx="3594">
                  <c:v>-44.694079000385443</c:v>
                </c:pt>
                <c:pt idx="3595">
                  <c:v>-44.865437800259599</c:v>
                </c:pt>
                <c:pt idx="3596">
                  <c:v>-45.036646171909808</c:v>
                </c:pt>
                <c:pt idx="3597">
                  <c:v>-45.207702635411295</c:v>
                </c:pt>
                <c:pt idx="3598">
                  <c:v>-45.378605721291365</c:v>
                </c:pt>
                <c:pt idx="3599">
                  <c:v>-45.549353970540182</c:v>
                </c:pt>
                <c:pt idx="3600">
                  <c:v>-45.719945934616987</c:v>
                </c:pt>
                <c:pt idx="3601">
                  <c:v>-45.890380175456016</c:v>
                </c:pt>
                <c:pt idx="3602">
                  <c:v>-46.060655265474026</c:v>
                </c:pt>
                <c:pt idx="3603">
                  <c:v>-46.230769787571489</c:v>
                </c:pt>
                <c:pt idx="3604">
                  <c:v>-46.400722335134333</c:v>
                </c:pt>
                <c:pt idx="3605">
                  <c:v>-46.570511512038109</c:v>
                </c:pt>
                <c:pt idx="3606">
                  <c:v>-46.740135932644023</c:v>
                </c:pt>
                <c:pt idx="3607">
                  <c:v>-46.909594221799324</c:v>
                </c:pt>
                <c:pt idx="3608">
                  <c:v>-47.07888501483302</c:v>
                </c:pt>
                <c:pt idx="3609">
                  <c:v>-47.248006957551326</c:v>
                </c:pt>
                <c:pt idx="3610">
                  <c:v>-47.416958706233231</c:v>
                </c:pt>
                <c:pt idx="3611">
                  <c:v>-47.585738927621065</c:v>
                </c:pt>
                <c:pt idx="3612">
                  <c:v>-47.754346298914129</c:v>
                </c:pt>
                <c:pt idx="3613">
                  <c:v>-47.922779507756445</c:v>
                </c:pt>
                <c:pt idx="3614">
                  <c:v>-48.091037252228375</c:v>
                </c:pt>
                <c:pt idx="3615">
                  <c:v>-48.259118240831839</c:v>
                </c:pt>
                <c:pt idx="3616">
                  <c:v>-48.427021192477156</c:v>
                </c:pt>
                <c:pt idx="3617">
                  <c:v>-48.594744836468351</c:v>
                </c:pt>
                <c:pt idx="3618">
                  <c:v>-48.7622879124863</c:v>
                </c:pt>
                <c:pt idx="3619">
                  <c:v>-48.929649170571025</c:v>
                </c:pt>
                <c:pt idx="3620">
                  <c:v>-49.096827371102052</c:v>
                </c:pt>
                <c:pt idx="3621">
                  <c:v>-49.263821284780278</c:v>
                </c:pt>
                <c:pt idx="3622">
                  <c:v>-49.430629692602764</c:v>
                </c:pt>
                <c:pt idx="3623">
                  <c:v>-49.597251385842782</c:v>
                </c:pt>
                <c:pt idx="3624">
                  <c:v>-49.763685166025255</c:v>
                </c:pt>
                <c:pt idx="3625">
                  <c:v>-49.929929844900329</c:v>
                </c:pt>
                <c:pt idx="3626">
                  <c:v>-50.095984244415689</c:v>
                </c:pt>
                <c:pt idx="3627">
                  <c:v>-50.261847196692798</c:v>
                </c:pt>
                <c:pt idx="3628">
                  <c:v>-50.427517543993218</c:v>
                </c:pt>
                <c:pt idx="3629">
                  <c:v>-50.592994138690955</c:v>
                </c:pt>
                <c:pt idx="3630">
                  <c:v>-50.758275843238664</c:v>
                </c:pt>
                <c:pt idx="3631">
                  <c:v>-50.923361530137811</c:v>
                </c:pt>
                <c:pt idx="3632">
                  <c:v>-51.088250081901322</c:v>
                </c:pt>
                <c:pt idx="3633">
                  <c:v>-51.252940391021497</c:v>
                </c:pt>
                <c:pt idx="3634">
                  <c:v>-51.417431359930561</c:v>
                </c:pt>
                <c:pt idx="3635">
                  <c:v>-51.581721900965505</c:v>
                </c:pt>
                <c:pt idx="3636">
                  <c:v>-51.74581093632824</c:v>
                </c:pt>
                <c:pt idx="3637">
                  <c:v>-51.90969739804504</c:v>
                </c:pt>
                <c:pt idx="3638">
                  <c:v>-52.073380227926933</c:v>
                </c:pt>
                <c:pt idx="3639">
                  <c:v>-52.236858377526787</c:v>
                </c:pt>
                <c:pt idx="3640">
                  <c:v>-52.400130808095184</c:v>
                </c:pt>
                <c:pt idx="3641">
                  <c:v>-52.563196490537337</c:v>
                </c:pt>
                <c:pt idx="3642">
                  <c:v>-52.726054405365872</c:v>
                </c:pt>
                <c:pt idx="3643">
                  <c:v>-52.88870354265589</c:v>
                </c:pt>
                <c:pt idx="3644">
                  <c:v>-53.051142901995831</c:v>
                </c:pt>
                <c:pt idx="3645">
                  <c:v>-53.213371492439634</c:v>
                </c:pt>
                <c:pt idx="3646">
                  <c:v>-53.375388332454492</c:v>
                </c:pt>
                <c:pt idx="3647">
                  <c:v>-53.537192449873885</c:v>
                </c:pt>
                <c:pt idx="3648">
                  <c:v>-53.698782881841026</c:v>
                </c:pt>
                <c:pt idx="3649">
                  <c:v>-53.860158674759916</c:v>
                </c:pt>
                <c:pt idx="3650">
                  <c:v>-54.021318884237473</c:v>
                </c:pt>
                <c:pt idx="3651">
                  <c:v>-54.182262575031146</c:v>
                </c:pt>
                <c:pt idx="3652">
                  <c:v>-54.342988820991167</c:v>
                </c:pt>
                <c:pt idx="3653">
                  <c:v>-54.503496705004764</c:v>
                </c:pt>
                <c:pt idx="3654">
                  <c:v>-54.663785318936192</c:v>
                </c:pt>
                <c:pt idx="3655">
                  <c:v>-54.823853763569772</c:v>
                </c:pt>
                <c:pt idx="3656">
                  <c:v>-54.983701148548818</c:v>
                </c:pt>
                <c:pt idx="3657">
                  <c:v>-55.143326592313585</c:v>
                </c:pt>
                <c:pt idx="3658">
                  <c:v>-55.302729222041307</c:v>
                </c:pt>
                <c:pt idx="3659">
                  <c:v>-55.461908173583481</c:v>
                </c:pt>
                <c:pt idx="3660">
                  <c:v>-55.620862591398591</c:v>
                </c:pt>
                <c:pt idx="3661">
                  <c:v>-55.77959162849335</c:v>
                </c:pt>
                <c:pt idx="3662">
                  <c:v>-55.93809444635167</c:v>
                </c:pt>
                <c:pt idx="3663">
                  <c:v>-56.096370214871428</c:v>
                </c:pt>
                <c:pt idx="3664">
                  <c:v>-56.254418112296065</c:v>
                </c:pt>
                <c:pt idx="3665">
                  <c:v>-56.41223732514797</c:v>
                </c:pt>
                <c:pt idx="3666">
                  <c:v>-56.569827048158089</c:v>
                </c:pt>
                <c:pt idx="3667">
                  <c:v>-56.727186484195741</c:v>
                </c:pt>
                <c:pt idx="3668">
                  <c:v>-56.884314844201256</c:v>
                </c:pt>
                <c:pt idx="3669">
                  <c:v>-57.04121134711076</c:v>
                </c:pt>
                <c:pt idx="3670">
                  <c:v>-57.197875219787832</c:v>
                </c:pt>
                <c:pt idx="3671">
                  <c:v>-57.354305696947847</c:v>
                </c:pt>
                <c:pt idx="3672">
                  <c:v>-57.510502021085998</c:v>
                </c:pt>
                <c:pt idx="3673">
                  <c:v>-57.6664634424029</c:v>
                </c:pt>
                <c:pt idx="3674">
                  <c:v>-57.822189218729534</c:v>
                </c:pt>
                <c:pt idx="3675">
                  <c:v>-57.977678615451566</c:v>
                </c:pt>
                <c:pt idx="3676">
                  <c:v>-58.132930905432843</c:v>
                </c:pt>
                <c:pt idx="3677">
                  <c:v>-58.287945368939234</c:v>
                </c:pt>
                <c:pt idx="3678">
                  <c:v>-58.442721293560282</c:v>
                </c:pt>
                <c:pt idx="3679">
                  <c:v>-58.597257974131438</c:v>
                </c:pt>
                <c:pt idx="3680">
                  <c:v>-58.751554712654269</c:v>
                </c:pt>
                <c:pt idx="3681">
                  <c:v>-58.905610818218548</c:v>
                </c:pt>
                <c:pt idx="3682">
                  <c:v>-59.059425606920627</c:v>
                </c:pt>
                <c:pt idx="3683">
                  <c:v>-59.212998401784461</c:v>
                </c:pt>
                <c:pt idx="3684">
                  <c:v>-59.36632853267858</c:v>
                </c:pt>
                <c:pt idx="3685">
                  <c:v>-59.519415336235696</c:v>
                </c:pt>
                <c:pt idx="3686">
                  <c:v>-59.672258155770521</c:v>
                </c:pt>
                <c:pt idx="3687">
                  <c:v>-59.824856341196011</c:v>
                </c:pt>
                <c:pt idx="3688">
                  <c:v>-59.977209248941477</c:v>
                </c:pt>
                <c:pt idx="3689">
                  <c:v>-60.129316241866974</c:v>
                </c:pt>
                <c:pt idx="3690">
                  <c:v>-60.281176689181507</c:v>
                </c:pt>
                <c:pt idx="3691">
                  <c:v>-60.432789966356239</c:v>
                </c:pt>
                <c:pt idx="3692">
                  <c:v>-60.584155455041056</c:v>
                </c:pt>
                <c:pt idx="3693">
                  <c:v>-60.735272542977754</c:v>
                </c:pt>
                <c:pt idx="3694">
                  <c:v>-60.886140623916063</c:v>
                </c:pt>
                <c:pt idx="3695">
                  <c:v>-61.036759097524197</c:v>
                </c:pt>
                <c:pt idx="3696">
                  <c:v>-61.187127369306793</c:v>
                </c:pt>
                <c:pt idx="3697">
                  <c:v>-61.337244850513372</c:v>
                </c:pt>
                <c:pt idx="3698">
                  <c:v>-61.487110958054103</c:v>
                </c:pt>
                <c:pt idx="3699">
                  <c:v>-61.63672511441105</c:v>
                </c:pt>
                <c:pt idx="3700">
                  <c:v>-61.786086747550314</c:v>
                </c:pt>
                <c:pt idx="3701">
                  <c:v>-61.935195290834173</c:v>
                </c:pt>
                <c:pt idx="3702">
                  <c:v>-62.084050182932458</c:v>
                </c:pt>
                <c:pt idx="3703">
                  <c:v>-62.232650867733881</c:v>
                </c:pt>
                <c:pt idx="3704">
                  <c:v>-62.380996794257356</c:v>
                </c:pt>
                <c:pt idx="3705">
                  <c:v>-62.529087416562405</c:v>
                </c:pt>
                <c:pt idx="3706">
                  <c:v>-62.676922193659919</c:v>
                </c:pt>
                <c:pt idx="3707">
                  <c:v>-62.824500589423138</c:v>
                </c:pt>
                <c:pt idx="3708">
                  <c:v>-62.971822072498057</c:v>
                </c:pt>
                <c:pt idx="3709">
                  <c:v>-63.11888611621184</c:v>
                </c:pt>
                <c:pt idx="3710">
                  <c:v>-63.265692198485581</c:v>
                </c:pt>
                <c:pt idx="3711">
                  <c:v>-63.4122398017428</c:v>
                </c:pt>
                <c:pt idx="3712">
                  <c:v>-63.558528412818745</c:v>
                </c:pt>
                <c:pt idx="3713">
                  <c:v>-63.704557522871085</c:v>
                </c:pt>
                <c:pt idx="3714">
                  <c:v>-63.850326627289718</c:v>
                </c:pt>
                <c:pt idx="3715">
                  <c:v>-63.995835225605845</c:v>
                </c:pt>
                <c:pt idx="3716">
                  <c:v>-64.141082821401426</c:v>
                </c:pt>
                <c:pt idx="3717">
                  <c:v>-64.286068922219684</c:v>
                </c:pt>
                <c:pt idx="3718">
                  <c:v>-64.430793039474466</c:v>
                </c:pt>
                <c:pt idx="3719">
                  <c:v>-64.575254688359024</c:v>
                </c:pt>
                <c:pt idx="3720">
                  <c:v>-64.719453387756914</c:v>
                </c:pt>
                <c:pt idx="3721">
                  <c:v>-64.863388660150505</c:v>
                </c:pt>
                <c:pt idx="3722">
                  <c:v>-65.007060031532745</c:v>
                </c:pt>
                <c:pt idx="3723">
                  <c:v>-65.150467031314435</c:v>
                </c:pt>
                <c:pt idx="3724">
                  <c:v>-65.293609192237312</c:v>
                </c:pt>
                <c:pt idx="3725">
                  <c:v>-65.436486050280763</c:v>
                </c:pt>
                <c:pt idx="3726">
                  <c:v>-65.579097144575044</c:v>
                </c:pt>
                <c:pt idx="3727">
                  <c:v>-65.721442017310409</c:v>
                </c:pt>
                <c:pt idx="3728">
                  <c:v>-65.863520213648087</c:v>
                </c:pt>
                <c:pt idx="3729">
                  <c:v>-66.005331281630433</c:v>
                </c:pt>
                <c:pt idx="3730">
                  <c:v>-66.14687477209344</c:v>
                </c:pt>
                <c:pt idx="3731">
                  <c:v>-66.288150238576137</c:v>
                </c:pt>
                <c:pt idx="3732">
                  <c:v>-66.429157237234321</c:v>
                </c:pt>
                <c:pt idx="3733">
                  <c:v>-66.569895326749375</c:v>
                </c:pt>
                <c:pt idx="3734">
                  <c:v>-66.710364068243678</c:v>
                </c:pt>
                <c:pt idx="3735">
                  <c:v>-66.850563025190382</c:v>
                </c:pt>
                <c:pt idx="3736">
                  <c:v>-66.990491763327313</c:v>
                </c:pt>
                <c:pt idx="3737">
                  <c:v>-67.130149850570305</c:v>
                </c:pt>
                <c:pt idx="3738">
                  <c:v>-67.269536856924546</c:v>
                </c:pt>
                <c:pt idx="3739">
                  <c:v>-67.408652354401454</c:v>
                </c:pt>
                <c:pt idx="3740">
                  <c:v>-67.547495916930288</c:v>
                </c:pt>
                <c:pt idx="3741">
                  <c:v>-67.68606712027254</c:v>
                </c:pt>
                <c:pt idx="3742">
                  <c:v>-67.824365541939599</c:v>
                </c:pt>
                <c:pt idx="3743">
                  <c:v>-67.962390761104288</c:v>
                </c:pt>
                <c:pt idx="3744">
                  <c:v>-68.100142358519832</c:v>
                </c:pt>
                <c:pt idx="3745">
                  <c:v>-68.237619916434738</c:v>
                </c:pt>
                <c:pt idx="3746">
                  <c:v>-68.374823018509048</c:v>
                </c:pt>
                <c:pt idx="3747">
                  <c:v>-68.511751249733706</c:v>
                </c:pt>
                <c:pt idx="3748">
                  <c:v>-68.648404196345439</c:v>
                </c:pt>
                <c:pt idx="3749">
                  <c:v>-68.784781445746717</c:v>
                </c:pt>
                <c:pt idx="3750">
                  <c:v>-68.920882586425307</c:v>
                </c:pt>
                <c:pt idx="3751">
                  <c:v>-69.056707207871924</c:v>
                </c:pt>
                <c:pt idx="3752">
                  <c:v>-69.192254900500629</c:v>
                </c:pt>
                <c:pt idx="3753">
                  <c:v>-69.327525255571786</c:v>
                </c:pt>
                <c:pt idx="3754">
                  <c:v>-69.46251786510922</c:v>
                </c:pt>
                <c:pt idx="3755">
                  <c:v>-69.597232321825189</c:v>
                </c:pt>
                <c:pt idx="3756">
                  <c:v>-69.731668219042106</c:v>
                </c:pt>
                <c:pt idx="3757">
                  <c:v>-69.865825150614711</c:v>
                </c:pt>
                <c:pt idx="3758">
                  <c:v>-69.999702710855715</c:v>
                </c:pt>
                <c:pt idx="3759">
                  <c:v>-70.133300494458609</c:v>
                </c:pt>
                <c:pt idx="3760">
                  <c:v>-70.266618096423556</c:v>
                </c:pt>
                <c:pt idx="3761">
                  <c:v>-70.39965511198362</c:v>
                </c:pt>
                <c:pt idx="3762">
                  <c:v>-70.532411136531437</c:v>
                </c:pt>
                <c:pt idx="3763">
                  <c:v>-70.664885765546288</c:v>
                </c:pt>
                <c:pt idx="3764">
                  <c:v>-70.797078594522333</c:v>
                </c:pt>
                <c:pt idx="3765">
                  <c:v>-70.928989218898693</c:v>
                </c:pt>
                <c:pt idx="3766">
                  <c:v>-71.060617233988154</c:v>
                </c:pt>
                <c:pt idx="3767">
                  <c:v>-71.19196223490782</c:v>
                </c:pt>
                <c:pt idx="3768">
                  <c:v>-71.323023816511594</c:v>
                </c:pt>
                <c:pt idx="3769">
                  <c:v>-71.453801573321769</c:v>
                </c:pt>
                <c:pt idx="3770">
                  <c:v>-71.584295099461926</c:v>
                </c:pt>
                <c:pt idx="3771">
                  <c:v>-71.714503988592867</c:v>
                </c:pt>
                <c:pt idx="3772">
                  <c:v>-71.844427833845614</c:v>
                </c:pt>
                <c:pt idx="3773">
                  <c:v>-71.97406622775722</c:v>
                </c:pt>
                <c:pt idx="3774">
                  <c:v>-72.103418762210296</c:v>
                </c:pt>
                <c:pt idx="3775">
                  <c:v>-72.232485028367307</c:v>
                </c:pt>
                <c:pt idx="3776">
                  <c:v>-72.361264616612416</c:v>
                </c:pt>
                <c:pt idx="3777">
                  <c:v>-72.489757116488803</c:v>
                </c:pt>
                <c:pt idx="3778">
                  <c:v>-72.617962116640498</c:v>
                </c:pt>
                <c:pt idx="3779">
                  <c:v>-72.745879204755184</c:v>
                </c:pt>
                <c:pt idx="3780">
                  <c:v>-72.873507967503727</c:v>
                </c:pt>
                <c:pt idx="3781">
                  <c:v>-73.000847990487003</c:v>
                </c:pt>
                <c:pt idx="3782">
                  <c:v>-73.127898858180487</c:v>
                </c:pt>
                <c:pt idx="3783">
                  <c:v>-73.254660153877637</c:v>
                </c:pt>
                <c:pt idx="3784">
                  <c:v>-73.381131459639661</c:v>
                </c:pt>
                <c:pt idx="3785">
                  <c:v>-73.507312356241201</c:v>
                </c:pt>
                <c:pt idx="3786">
                  <c:v>-73.63320242312254</c:v>
                </c:pt>
                <c:pt idx="3787">
                  <c:v>-73.758801238334485</c:v>
                </c:pt>
                <c:pt idx="3788">
                  <c:v>-73.884108378497345</c:v>
                </c:pt>
                <c:pt idx="3789">
                  <c:v>-74.009123418744807</c:v>
                </c:pt>
                <c:pt idx="3790">
                  <c:v>-74.133845932685233</c:v>
                </c:pt>
                <c:pt idx="3791">
                  <c:v>-74.258275492350705</c:v>
                </c:pt>
                <c:pt idx="3792">
                  <c:v>-74.382411668157246</c:v>
                </c:pt>
                <c:pt idx="3793">
                  <c:v>-74.506254028859104</c:v>
                </c:pt>
                <c:pt idx="3794">
                  <c:v>-74.629802141508108</c:v>
                </c:pt>
                <c:pt idx="3795">
                  <c:v>-74.75305557141337</c:v>
                </c:pt>
                <c:pt idx="3796">
                  <c:v>-74.876013882102001</c:v>
                </c:pt>
                <c:pt idx="3797">
                  <c:v>-74.998676635281214</c:v>
                </c:pt>
                <c:pt idx="3798">
                  <c:v>-75.121043390801276</c:v>
                </c:pt>
                <c:pt idx="3799">
                  <c:v>-75.243113706619198</c:v>
                </c:pt>
                <c:pt idx="3800">
                  <c:v>-75.364887138767486</c:v>
                </c:pt>
                <c:pt idx="3801">
                  <c:v>-75.486363241317989</c:v>
                </c:pt>
              </c:numCache>
            </c:numRef>
          </c:yVal>
          <c:smooth val="0"/>
          <c:extLst>
            <c:ext xmlns:c16="http://schemas.microsoft.com/office/drawing/2014/chart" uri="{C3380CC4-5D6E-409C-BE32-E72D297353CC}">
              <c16:uniqueId val="{00000000-681C-460B-9661-733EF0000C24}"/>
            </c:ext>
          </c:extLst>
        </c:ser>
        <c:dLbls>
          <c:showLegendKey val="0"/>
          <c:showVal val="0"/>
          <c:showCatName val="0"/>
          <c:showSerName val="0"/>
          <c:showPercent val="0"/>
          <c:showBubbleSize val="0"/>
        </c:dLbls>
        <c:axId val="175422464"/>
        <c:axId val="175420928"/>
      </c:scatterChart>
      <c:valAx>
        <c:axId val="17541683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418752"/>
        <c:crosses val="autoZero"/>
        <c:crossBetween val="midCat"/>
      </c:valAx>
      <c:valAx>
        <c:axId val="175418752"/>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416832"/>
        <c:crosses val="autoZero"/>
        <c:crossBetween val="midCat"/>
        <c:majorUnit val="20"/>
        <c:minorUnit val="10"/>
      </c:valAx>
      <c:valAx>
        <c:axId val="175420928"/>
        <c:scaling>
          <c:orientation val="minMax"/>
          <c:max val="180"/>
          <c:min val="-180"/>
        </c:scaling>
        <c:delete val="0"/>
        <c:axPos val="r"/>
        <c:numFmt formatCode="General" sourceLinked="1"/>
        <c:majorTickMark val="out"/>
        <c:minorTickMark val="none"/>
        <c:tickLblPos val="nextTo"/>
        <c:crossAx val="175422464"/>
        <c:crosses val="max"/>
        <c:crossBetween val="midCat"/>
        <c:majorUnit val="45"/>
      </c:valAx>
      <c:valAx>
        <c:axId val="175422464"/>
        <c:scaling>
          <c:logBase val="10"/>
          <c:orientation val="minMax"/>
        </c:scaling>
        <c:delete val="1"/>
        <c:axPos val="b"/>
        <c:numFmt formatCode="General" sourceLinked="1"/>
        <c:majorTickMark val="out"/>
        <c:minorTickMark val="none"/>
        <c:tickLblPos val="nextTo"/>
        <c:crossAx val="17542092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Total Gain and Phase vs. Frequency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88.251841589351798</c:v>
                </c:pt>
                <c:pt idx="1">
                  <c:v>88.218897763206712</c:v>
                </c:pt>
                <c:pt idx="2">
                  <c:v>88.185953937067424</c:v>
                </c:pt>
                <c:pt idx="3">
                  <c:v>88.15301011093409</c:v>
                </c:pt>
                <c:pt idx="4">
                  <c:v>88.120066284806825</c:v>
                </c:pt>
                <c:pt idx="5">
                  <c:v>88.087122458685599</c:v>
                </c:pt>
                <c:pt idx="6">
                  <c:v>88.054178632570469</c:v>
                </c:pt>
                <c:pt idx="7">
                  <c:v>88.021234806461393</c:v>
                </c:pt>
                <c:pt idx="8">
                  <c:v>87.988290980358528</c:v>
                </c:pt>
                <c:pt idx="9">
                  <c:v>87.955347154261915</c:v>
                </c:pt>
                <c:pt idx="10">
                  <c:v>87.922403328171526</c:v>
                </c:pt>
                <c:pt idx="11">
                  <c:v>87.889459502087504</c:v>
                </c:pt>
                <c:pt idx="12">
                  <c:v>87.856515676009906</c:v>
                </c:pt>
                <c:pt idx="13">
                  <c:v>87.823571849938702</c:v>
                </c:pt>
                <c:pt idx="14">
                  <c:v>87.790628023873921</c:v>
                </c:pt>
                <c:pt idx="15">
                  <c:v>87.757684197815649</c:v>
                </c:pt>
                <c:pt idx="16">
                  <c:v>87.724740371763914</c:v>
                </c:pt>
                <c:pt idx="17">
                  <c:v>87.691796545718915</c:v>
                </c:pt>
                <c:pt idx="18">
                  <c:v>87.658852719680468</c:v>
                </c:pt>
                <c:pt idx="19">
                  <c:v>87.625908893648798</c:v>
                </c:pt>
                <c:pt idx="20">
                  <c:v>87.592965067623837</c:v>
                </c:pt>
                <c:pt idx="21">
                  <c:v>87.560021241605867</c:v>
                </c:pt>
                <c:pt idx="22">
                  <c:v>87.527077415594633</c:v>
                </c:pt>
                <c:pt idx="23">
                  <c:v>87.494133589590348</c:v>
                </c:pt>
                <c:pt idx="24">
                  <c:v>87.461189763592984</c:v>
                </c:pt>
                <c:pt idx="25">
                  <c:v>87.428245937602725</c:v>
                </c:pt>
                <c:pt idx="26">
                  <c:v>87.395302111619486</c:v>
                </c:pt>
                <c:pt idx="27">
                  <c:v>87.362358285643523</c:v>
                </c:pt>
                <c:pt idx="28">
                  <c:v>87.329414459674581</c:v>
                </c:pt>
                <c:pt idx="29">
                  <c:v>87.296470633713042</c:v>
                </c:pt>
                <c:pt idx="30">
                  <c:v>87.263526807758694</c:v>
                </c:pt>
                <c:pt idx="31">
                  <c:v>87.23058298181175</c:v>
                </c:pt>
                <c:pt idx="32">
                  <c:v>87.197639155872281</c:v>
                </c:pt>
                <c:pt idx="33">
                  <c:v>87.164695329940187</c:v>
                </c:pt>
                <c:pt idx="34">
                  <c:v>87.131751504015654</c:v>
                </c:pt>
                <c:pt idx="35">
                  <c:v>87.098807678098652</c:v>
                </c:pt>
                <c:pt idx="36">
                  <c:v>87.065863852189437</c:v>
                </c:pt>
                <c:pt idx="37">
                  <c:v>87.032920026287783</c:v>
                </c:pt>
                <c:pt idx="38">
                  <c:v>86.999976200393945</c:v>
                </c:pt>
                <c:pt idx="39">
                  <c:v>86.967032374507909</c:v>
                </c:pt>
                <c:pt idx="40">
                  <c:v>86.934088548629816</c:v>
                </c:pt>
                <c:pt idx="41">
                  <c:v>86.901144722759597</c:v>
                </c:pt>
                <c:pt idx="42">
                  <c:v>86.868200896897392</c:v>
                </c:pt>
                <c:pt idx="43">
                  <c:v>86.835257071043202</c:v>
                </c:pt>
                <c:pt idx="44">
                  <c:v>86.802313245197183</c:v>
                </c:pt>
                <c:pt idx="45">
                  <c:v>86.76936941935935</c:v>
                </c:pt>
                <c:pt idx="46">
                  <c:v>86.736425593529717</c:v>
                </c:pt>
                <c:pt idx="47">
                  <c:v>86.703481767708467</c:v>
                </c:pt>
                <c:pt idx="48">
                  <c:v>86.67053794189556</c:v>
                </c:pt>
                <c:pt idx="49">
                  <c:v>86.637594116091037</c:v>
                </c:pt>
                <c:pt idx="50">
                  <c:v>86.604650290295126</c:v>
                </c:pt>
                <c:pt idx="51">
                  <c:v>86.57170646450777</c:v>
                </c:pt>
                <c:pt idx="52">
                  <c:v>86.538762638728869</c:v>
                </c:pt>
                <c:pt idx="53">
                  <c:v>86.505818812958807</c:v>
                </c:pt>
                <c:pt idx="54">
                  <c:v>86.472874987197457</c:v>
                </c:pt>
                <c:pt idx="55">
                  <c:v>86.439931161445017</c:v>
                </c:pt>
                <c:pt idx="56">
                  <c:v>86.406987335701359</c:v>
                </c:pt>
                <c:pt idx="57">
                  <c:v>86.374043509966754</c:v>
                </c:pt>
                <c:pt idx="58">
                  <c:v>86.341099684241158</c:v>
                </c:pt>
                <c:pt idx="59">
                  <c:v>86.308155858524586</c:v>
                </c:pt>
                <c:pt idx="60">
                  <c:v>86.275212032817308</c:v>
                </c:pt>
                <c:pt idx="61">
                  <c:v>86.242268207119196</c:v>
                </c:pt>
                <c:pt idx="62">
                  <c:v>86.209324381430463</c:v>
                </c:pt>
                <c:pt idx="63">
                  <c:v>86.176380555751052</c:v>
                </c:pt>
                <c:pt idx="64">
                  <c:v>86.143436730081049</c:v>
                </c:pt>
                <c:pt idx="65">
                  <c:v>86.110492904420681</c:v>
                </c:pt>
                <c:pt idx="66">
                  <c:v>86.077549078769778</c:v>
                </c:pt>
                <c:pt idx="67">
                  <c:v>86.044605253128722</c:v>
                </c:pt>
                <c:pt idx="68">
                  <c:v>86.011661427497202</c:v>
                </c:pt>
                <c:pt idx="69">
                  <c:v>85.978717601875715</c:v>
                </c:pt>
                <c:pt idx="70">
                  <c:v>85.945773776263906</c:v>
                </c:pt>
                <c:pt idx="71">
                  <c:v>85.912829950662172</c:v>
                </c:pt>
                <c:pt idx="72">
                  <c:v>85.879886125070485</c:v>
                </c:pt>
                <c:pt idx="73">
                  <c:v>85.846942299488916</c:v>
                </c:pt>
                <c:pt idx="74">
                  <c:v>85.813998473917493</c:v>
                </c:pt>
                <c:pt idx="75">
                  <c:v>85.781054648356431</c:v>
                </c:pt>
                <c:pt idx="76">
                  <c:v>85.748110822805671</c:v>
                </c:pt>
                <c:pt idx="77">
                  <c:v>85.715166997265356</c:v>
                </c:pt>
                <c:pt idx="78">
                  <c:v>85.682223171735487</c:v>
                </c:pt>
                <c:pt idx="79">
                  <c:v>85.64927934621636</c:v>
                </c:pt>
                <c:pt idx="80">
                  <c:v>85.616335520707878</c:v>
                </c:pt>
                <c:pt idx="81">
                  <c:v>85.583391695209912</c:v>
                </c:pt>
                <c:pt idx="82">
                  <c:v>85.550447869723001</c:v>
                </c:pt>
                <c:pt idx="83">
                  <c:v>85.517504044247005</c:v>
                </c:pt>
                <c:pt idx="84">
                  <c:v>85.484560218781951</c:v>
                </c:pt>
                <c:pt idx="85">
                  <c:v>85.451616393327924</c:v>
                </c:pt>
                <c:pt idx="86">
                  <c:v>85.418672567885267</c:v>
                </c:pt>
                <c:pt idx="87">
                  <c:v>85.385728742453637</c:v>
                </c:pt>
                <c:pt idx="88">
                  <c:v>85.352784917033446</c:v>
                </c:pt>
                <c:pt idx="89">
                  <c:v>85.319841091624738</c:v>
                </c:pt>
                <c:pt idx="90">
                  <c:v>85.286897266227456</c:v>
                </c:pt>
                <c:pt idx="91">
                  <c:v>85.253953440841812</c:v>
                </c:pt>
                <c:pt idx="92">
                  <c:v>85.221009615467906</c:v>
                </c:pt>
                <c:pt idx="93">
                  <c:v>85.188065790105583</c:v>
                </c:pt>
                <c:pt idx="94">
                  <c:v>85.155121964755352</c:v>
                </c:pt>
                <c:pt idx="95">
                  <c:v>85.122178139416903</c:v>
                </c:pt>
                <c:pt idx="96">
                  <c:v>85.089234314090703</c:v>
                </c:pt>
                <c:pt idx="97">
                  <c:v>85.056290488776497</c:v>
                </c:pt>
                <c:pt idx="98">
                  <c:v>85.023346663474584</c:v>
                </c:pt>
                <c:pt idx="99">
                  <c:v>84.990402838184934</c:v>
                </c:pt>
                <c:pt idx="100">
                  <c:v>84.957459012907748</c:v>
                </c:pt>
                <c:pt idx="101">
                  <c:v>84.924515187643053</c:v>
                </c:pt>
                <c:pt idx="102">
                  <c:v>84.891571362391005</c:v>
                </c:pt>
                <c:pt idx="103">
                  <c:v>84.858627537151676</c:v>
                </c:pt>
                <c:pt idx="104">
                  <c:v>84.825683711925009</c:v>
                </c:pt>
                <c:pt idx="105">
                  <c:v>84.792739886711416</c:v>
                </c:pt>
                <c:pt idx="106">
                  <c:v>84.759796061510784</c:v>
                </c:pt>
                <c:pt idx="107">
                  <c:v>84.726852236323182</c:v>
                </c:pt>
                <c:pt idx="108">
                  <c:v>84.693908411148854</c:v>
                </c:pt>
                <c:pt idx="109">
                  <c:v>84.660964585987827</c:v>
                </c:pt>
                <c:pt idx="110">
                  <c:v>84.628020760840172</c:v>
                </c:pt>
                <c:pt idx="111">
                  <c:v>84.59507693570589</c:v>
                </c:pt>
                <c:pt idx="112">
                  <c:v>84.562133110585449</c:v>
                </c:pt>
                <c:pt idx="113">
                  <c:v>84.529189285478608</c:v>
                </c:pt>
                <c:pt idx="114">
                  <c:v>84.496245460385495</c:v>
                </c:pt>
                <c:pt idx="115">
                  <c:v>84.463301635306451</c:v>
                </c:pt>
                <c:pt idx="116">
                  <c:v>84.430357810241276</c:v>
                </c:pt>
                <c:pt idx="117">
                  <c:v>84.397413985190298</c:v>
                </c:pt>
                <c:pt idx="118">
                  <c:v>84.36447016015353</c:v>
                </c:pt>
                <c:pt idx="119">
                  <c:v>84.331526335131159</c:v>
                </c:pt>
                <c:pt idx="120">
                  <c:v>84.298582510123282</c:v>
                </c:pt>
                <c:pt idx="121">
                  <c:v>84.265638685129915</c:v>
                </c:pt>
                <c:pt idx="122">
                  <c:v>84.232694860151213</c:v>
                </c:pt>
                <c:pt idx="123">
                  <c:v>84.199751035187305</c:v>
                </c:pt>
                <c:pt idx="124">
                  <c:v>84.166807210238304</c:v>
                </c:pt>
                <c:pt idx="125">
                  <c:v>84.133863385304267</c:v>
                </c:pt>
                <c:pt idx="126">
                  <c:v>84.100919560385478</c:v>
                </c:pt>
                <c:pt idx="127">
                  <c:v>84.067975735481753</c:v>
                </c:pt>
                <c:pt idx="128">
                  <c:v>84.03503191059356</c:v>
                </c:pt>
                <c:pt idx="129">
                  <c:v>84.002088085720771</c:v>
                </c:pt>
                <c:pt idx="130">
                  <c:v>83.969144260863601</c:v>
                </c:pt>
                <c:pt idx="131">
                  <c:v>83.936200436022105</c:v>
                </c:pt>
                <c:pt idx="132">
                  <c:v>83.903256611196468</c:v>
                </c:pt>
                <c:pt idx="133">
                  <c:v>83.870312786386748</c:v>
                </c:pt>
                <c:pt idx="134">
                  <c:v>83.837368961593185</c:v>
                </c:pt>
                <c:pt idx="135">
                  <c:v>83.804425136815752</c:v>
                </c:pt>
                <c:pt idx="136">
                  <c:v>83.771481312054661</c:v>
                </c:pt>
                <c:pt idx="137">
                  <c:v>83.738537487310055</c:v>
                </c:pt>
                <c:pt idx="138">
                  <c:v>83.705593662581933</c:v>
                </c:pt>
                <c:pt idx="139">
                  <c:v>83.67264983787058</c:v>
                </c:pt>
                <c:pt idx="140">
                  <c:v>83.639706013176038</c:v>
                </c:pt>
                <c:pt idx="141">
                  <c:v>83.606762188498408</c:v>
                </c:pt>
                <c:pt idx="142">
                  <c:v>83.573818363837859</c:v>
                </c:pt>
                <c:pt idx="143">
                  <c:v>83.540874539194462</c:v>
                </c:pt>
                <c:pt idx="144">
                  <c:v>83.507930714568516</c:v>
                </c:pt>
                <c:pt idx="145">
                  <c:v>83.474986889960064</c:v>
                </c:pt>
                <c:pt idx="146">
                  <c:v>83.442043065369148</c:v>
                </c:pt>
                <c:pt idx="147">
                  <c:v>83.409099240795953</c:v>
                </c:pt>
                <c:pt idx="148">
                  <c:v>83.376155416240749</c:v>
                </c:pt>
                <c:pt idx="149">
                  <c:v>83.343211591703422</c:v>
                </c:pt>
                <c:pt idx="150">
                  <c:v>83.310267767184342</c:v>
                </c:pt>
                <c:pt idx="151">
                  <c:v>83.277323942683466</c:v>
                </c:pt>
                <c:pt idx="152">
                  <c:v>83.244380118201079</c:v>
                </c:pt>
                <c:pt idx="153">
                  <c:v>83.211436293737279</c:v>
                </c:pt>
                <c:pt idx="154">
                  <c:v>83.178492469292109</c:v>
                </c:pt>
                <c:pt idx="155">
                  <c:v>83.145548644865741</c:v>
                </c:pt>
                <c:pt idx="156">
                  <c:v>83.112604820458543</c:v>
                </c:pt>
                <c:pt idx="157">
                  <c:v>83.079660996070317</c:v>
                </c:pt>
                <c:pt idx="158">
                  <c:v>83.046717171701587</c:v>
                </c:pt>
                <c:pt idx="159">
                  <c:v>83.013773347352085</c:v>
                </c:pt>
                <c:pt idx="160">
                  <c:v>82.980829523022209</c:v>
                </c:pt>
                <c:pt idx="161">
                  <c:v>82.947885698712128</c:v>
                </c:pt>
                <c:pt idx="162">
                  <c:v>82.914941874421828</c:v>
                </c:pt>
                <c:pt idx="163">
                  <c:v>82.881998050151594</c:v>
                </c:pt>
                <c:pt idx="164">
                  <c:v>82.849054225901554</c:v>
                </c:pt>
                <c:pt idx="165">
                  <c:v>82.816110401671921</c:v>
                </c:pt>
                <c:pt idx="166">
                  <c:v>82.783166577462794</c:v>
                </c:pt>
                <c:pt idx="167">
                  <c:v>82.750222753274073</c:v>
                </c:pt>
                <c:pt idx="168">
                  <c:v>82.717278929106385</c:v>
                </c:pt>
                <c:pt idx="169">
                  <c:v>82.68433510495953</c:v>
                </c:pt>
                <c:pt idx="170">
                  <c:v>82.65139128083392</c:v>
                </c:pt>
                <c:pt idx="171">
                  <c:v>82.618447456729513</c:v>
                </c:pt>
                <c:pt idx="172">
                  <c:v>82.585503632646493</c:v>
                </c:pt>
                <c:pt idx="173">
                  <c:v>82.552559808585229</c:v>
                </c:pt>
                <c:pt idx="174">
                  <c:v>82.519615984545638</c:v>
                </c:pt>
                <c:pt idx="175">
                  <c:v>82.486672160527974</c:v>
                </c:pt>
                <c:pt idx="176">
                  <c:v>82.453728336532436</c:v>
                </c:pt>
                <c:pt idx="177">
                  <c:v>82.420784512559322</c:v>
                </c:pt>
                <c:pt idx="178">
                  <c:v>82.387840688608449</c:v>
                </c:pt>
                <c:pt idx="179">
                  <c:v>82.354896864680285</c:v>
                </c:pt>
                <c:pt idx="180">
                  <c:v>82.321953040774929</c:v>
                </c:pt>
                <c:pt idx="181">
                  <c:v>82.289009216892438</c:v>
                </c:pt>
                <c:pt idx="182">
                  <c:v>82.256065393033069</c:v>
                </c:pt>
                <c:pt idx="183">
                  <c:v>82.223121569197161</c:v>
                </c:pt>
                <c:pt idx="184">
                  <c:v>82.190177745384631</c:v>
                </c:pt>
                <c:pt idx="185">
                  <c:v>82.157233921595818</c:v>
                </c:pt>
                <c:pt idx="186">
                  <c:v>82.124290097830738</c:v>
                </c:pt>
                <c:pt idx="187">
                  <c:v>82.091346274089787</c:v>
                </c:pt>
                <c:pt idx="188">
                  <c:v>82.058402450373094</c:v>
                </c:pt>
                <c:pt idx="189">
                  <c:v>82.025458626680731</c:v>
                </c:pt>
                <c:pt idx="190">
                  <c:v>81.992514803012881</c:v>
                </c:pt>
                <c:pt idx="191">
                  <c:v>81.959570979370028</c:v>
                </c:pt>
                <c:pt idx="192">
                  <c:v>81.926627155751973</c:v>
                </c:pt>
                <c:pt idx="193">
                  <c:v>81.893683332159029</c:v>
                </c:pt>
                <c:pt idx="194">
                  <c:v>81.860739508591422</c:v>
                </c:pt>
                <c:pt idx="195">
                  <c:v>81.82779568504948</c:v>
                </c:pt>
                <c:pt idx="196">
                  <c:v>81.794851861533118</c:v>
                </c:pt>
                <c:pt idx="197">
                  <c:v>81.761908038042861</c:v>
                </c:pt>
                <c:pt idx="198">
                  <c:v>81.728964214578525</c:v>
                </c:pt>
                <c:pt idx="199">
                  <c:v>81.696020391140593</c:v>
                </c:pt>
                <c:pt idx="200">
                  <c:v>81.663076567729206</c:v>
                </c:pt>
                <c:pt idx="201">
                  <c:v>81.630132744344479</c:v>
                </c:pt>
                <c:pt idx="202">
                  <c:v>81.597188920986781</c:v>
                </c:pt>
                <c:pt idx="203">
                  <c:v>81.564245097656112</c:v>
                </c:pt>
                <c:pt idx="204">
                  <c:v>81.531301274352842</c:v>
                </c:pt>
                <c:pt idx="205">
                  <c:v>81.498357451077069</c:v>
                </c:pt>
                <c:pt idx="206">
                  <c:v>81.465413627829108</c:v>
                </c:pt>
                <c:pt idx="207">
                  <c:v>81.432469804609156</c:v>
                </c:pt>
                <c:pt idx="208">
                  <c:v>81.399525981417199</c:v>
                </c:pt>
                <c:pt idx="209">
                  <c:v>81.366582158253792</c:v>
                </c:pt>
                <c:pt idx="210">
                  <c:v>81.333638335118962</c:v>
                </c:pt>
                <c:pt idx="211">
                  <c:v>81.300694512012882</c:v>
                </c:pt>
                <c:pt idx="212">
                  <c:v>81.267750688935863</c:v>
                </c:pt>
                <c:pt idx="213">
                  <c:v>81.234806865888189</c:v>
                </c:pt>
                <c:pt idx="214">
                  <c:v>81.201863042870016</c:v>
                </c:pt>
                <c:pt idx="215">
                  <c:v>81.168919219881531</c:v>
                </c:pt>
                <c:pt idx="216">
                  <c:v>81.135975396922916</c:v>
                </c:pt>
                <c:pt idx="217">
                  <c:v>81.103031573994542</c:v>
                </c:pt>
                <c:pt idx="218">
                  <c:v>81.070087751096537</c:v>
                </c:pt>
                <c:pt idx="219">
                  <c:v>81.037143928229241</c:v>
                </c:pt>
                <c:pt idx="220">
                  <c:v>81.00420010539267</c:v>
                </c:pt>
                <c:pt idx="221">
                  <c:v>80.971256282587305</c:v>
                </c:pt>
                <c:pt idx="222">
                  <c:v>80.938312459813275</c:v>
                </c:pt>
                <c:pt idx="223">
                  <c:v>80.90536863707085</c:v>
                </c:pt>
                <c:pt idx="224">
                  <c:v>80.872424814360016</c:v>
                </c:pt>
                <c:pt idx="225">
                  <c:v>80.83948099168154</c:v>
                </c:pt>
                <c:pt idx="226">
                  <c:v>80.806537169035124</c:v>
                </c:pt>
                <c:pt idx="227">
                  <c:v>80.773593346421393</c:v>
                </c:pt>
                <c:pt idx="228">
                  <c:v>80.74064952384056</c:v>
                </c:pt>
                <c:pt idx="229">
                  <c:v>80.707705701292539</c:v>
                </c:pt>
                <c:pt idx="230">
                  <c:v>80.674761878777986</c:v>
                </c:pt>
                <c:pt idx="231">
                  <c:v>80.641818056296884</c:v>
                </c:pt>
                <c:pt idx="232">
                  <c:v>80.608874233849676</c:v>
                </c:pt>
                <c:pt idx="233">
                  <c:v>80.575930411436403</c:v>
                </c:pt>
                <c:pt idx="234">
                  <c:v>80.542986589057492</c:v>
                </c:pt>
                <c:pt idx="235">
                  <c:v>80.510042766713326</c:v>
                </c:pt>
                <c:pt idx="236">
                  <c:v>80.477098944403792</c:v>
                </c:pt>
                <c:pt idx="237">
                  <c:v>80.444155122129558</c:v>
                </c:pt>
                <c:pt idx="238">
                  <c:v>80.411211299890567</c:v>
                </c:pt>
                <c:pt idx="239">
                  <c:v>80.378267477687203</c:v>
                </c:pt>
                <c:pt idx="240">
                  <c:v>80.345323655519834</c:v>
                </c:pt>
                <c:pt idx="241">
                  <c:v>80.312379833388619</c:v>
                </c:pt>
                <c:pt idx="242">
                  <c:v>80.279436011293939</c:v>
                </c:pt>
                <c:pt idx="243">
                  <c:v>80.24649218923588</c:v>
                </c:pt>
                <c:pt idx="244">
                  <c:v>80.213548367214997</c:v>
                </c:pt>
                <c:pt idx="245">
                  <c:v>80.180604545231361</c:v>
                </c:pt>
                <c:pt idx="246">
                  <c:v>80.147660723285284</c:v>
                </c:pt>
                <c:pt idx="247">
                  <c:v>80.114716901377136</c:v>
                </c:pt>
                <c:pt idx="248">
                  <c:v>80.081773079507229</c:v>
                </c:pt>
                <c:pt idx="249">
                  <c:v>80.048829257675607</c:v>
                </c:pt>
                <c:pt idx="250">
                  <c:v>80.015885435882893</c:v>
                </c:pt>
                <c:pt idx="251">
                  <c:v>79.982941614129132</c:v>
                </c:pt>
                <c:pt idx="252">
                  <c:v>79.94999779241472</c:v>
                </c:pt>
                <c:pt idx="253">
                  <c:v>79.917053970739985</c:v>
                </c:pt>
                <c:pt idx="254">
                  <c:v>79.88411014910514</c:v>
                </c:pt>
                <c:pt idx="255">
                  <c:v>79.851166327510626</c:v>
                </c:pt>
                <c:pt idx="256">
                  <c:v>79.818222505956527</c:v>
                </c:pt>
                <c:pt idx="257">
                  <c:v>79.785278684443426</c:v>
                </c:pt>
                <c:pt idx="258">
                  <c:v>79.752334862971495</c:v>
                </c:pt>
                <c:pt idx="259">
                  <c:v>79.719391041541002</c:v>
                </c:pt>
                <c:pt idx="260">
                  <c:v>79.686447220152317</c:v>
                </c:pt>
                <c:pt idx="261">
                  <c:v>79.653503398805853</c:v>
                </c:pt>
                <c:pt idx="262">
                  <c:v>79.620559577501751</c:v>
                </c:pt>
                <c:pt idx="263">
                  <c:v>79.58761575624041</c:v>
                </c:pt>
                <c:pt idx="264">
                  <c:v>79.554671935022185</c:v>
                </c:pt>
                <c:pt idx="265">
                  <c:v>79.52172811384736</c:v>
                </c:pt>
                <c:pt idx="266">
                  <c:v>79.488784292716304</c:v>
                </c:pt>
                <c:pt idx="267">
                  <c:v>79.455840471629273</c:v>
                </c:pt>
                <c:pt idx="268">
                  <c:v>79.422896650586807</c:v>
                </c:pt>
                <c:pt idx="269">
                  <c:v>79.389952829589006</c:v>
                </c:pt>
                <c:pt idx="270">
                  <c:v>79.357009008636254</c:v>
                </c:pt>
                <c:pt idx="271">
                  <c:v>79.324065187729076</c:v>
                </c:pt>
                <c:pt idx="272">
                  <c:v>79.291121366867557</c:v>
                </c:pt>
                <c:pt idx="273">
                  <c:v>79.258177546052281</c:v>
                </c:pt>
                <c:pt idx="274">
                  <c:v>79.225233725283402</c:v>
                </c:pt>
                <c:pt idx="275">
                  <c:v>79.192289904561392</c:v>
                </c:pt>
                <c:pt idx="276">
                  <c:v>79.159346083886632</c:v>
                </c:pt>
                <c:pt idx="277">
                  <c:v>79.126402263259351</c:v>
                </c:pt>
                <c:pt idx="278">
                  <c:v>79.093458442680074</c:v>
                </c:pt>
                <c:pt idx="279">
                  <c:v>79.060514622149086</c:v>
                </c:pt>
                <c:pt idx="280">
                  <c:v>79.027570801666641</c:v>
                </c:pt>
                <c:pt idx="281">
                  <c:v>78.994626981233409</c:v>
                </c:pt>
                <c:pt idx="282">
                  <c:v>78.96168316084939</c:v>
                </c:pt>
                <c:pt idx="283">
                  <c:v>78.92873934051525</c:v>
                </c:pt>
                <c:pt idx="284">
                  <c:v>78.895795520231246</c:v>
                </c:pt>
                <c:pt idx="285">
                  <c:v>78.862851699997719</c:v>
                </c:pt>
                <c:pt idx="286">
                  <c:v>78.82990787981521</c:v>
                </c:pt>
                <c:pt idx="287">
                  <c:v>78.796964059683873</c:v>
                </c:pt>
                <c:pt idx="288">
                  <c:v>78.764020239604292</c:v>
                </c:pt>
                <c:pt idx="289">
                  <c:v>78.73107641957688</c:v>
                </c:pt>
                <c:pt idx="290">
                  <c:v>78.698132599601891</c:v>
                </c:pt>
                <c:pt idx="291">
                  <c:v>78.665188779679852</c:v>
                </c:pt>
                <c:pt idx="292">
                  <c:v>78.632244959811089</c:v>
                </c:pt>
                <c:pt idx="293">
                  <c:v>78.599301139995845</c:v>
                </c:pt>
                <c:pt idx="294">
                  <c:v>78.566357320234928</c:v>
                </c:pt>
                <c:pt idx="295">
                  <c:v>78.533413500528468</c:v>
                </c:pt>
                <c:pt idx="296">
                  <c:v>78.500469680876861</c:v>
                </c:pt>
                <c:pt idx="297">
                  <c:v>78.467525861280677</c:v>
                </c:pt>
                <c:pt idx="298">
                  <c:v>78.434582041740299</c:v>
                </c:pt>
                <c:pt idx="299">
                  <c:v>78.401638222256068</c:v>
                </c:pt>
                <c:pt idx="300">
                  <c:v>78.368694402828496</c:v>
                </c:pt>
                <c:pt idx="301">
                  <c:v>78.335750583457923</c:v>
                </c:pt>
                <c:pt idx="302">
                  <c:v>78.30280676414489</c:v>
                </c:pt>
                <c:pt idx="303">
                  <c:v>78.269862944889752</c:v>
                </c:pt>
                <c:pt idx="304">
                  <c:v>78.236919125692992</c:v>
                </c:pt>
                <c:pt idx="305">
                  <c:v>78.203975306555051</c:v>
                </c:pt>
                <c:pt idx="306">
                  <c:v>78.17103148747637</c:v>
                </c:pt>
                <c:pt idx="307">
                  <c:v>78.138087668457445</c:v>
                </c:pt>
                <c:pt idx="308">
                  <c:v>78.105143849498589</c:v>
                </c:pt>
                <c:pt idx="309">
                  <c:v>78.072200030600484</c:v>
                </c:pt>
                <c:pt idx="310">
                  <c:v>78.039256211763359</c:v>
                </c:pt>
                <c:pt idx="311">
                  <c:v>78.006312392987837</c:v>
                </c:pt>
                <c:pt idx="312">
                  <c:v>77.973368574274275</c:v>
                </c:pt>
                <c:pt idx="313">
                  <c:v>77.94042475562334</c:v>
                </c:pt>
                <c:pt idx="314">
                  <c:v>77.907480937035245</c:v>
                </c:pt>
                <c:pt idx="315">
                  <c:v>77.874537118510588</c:v>
                </c:pt>
                <c:pt idx="316">
                  <c:v>77.841593300049922</c:v>
                </c:pt>
                <c:pt idx="317">
                  <c:v>77.808649481653674</c:v>
                </c:pt>
                <c:pt idx="318">
                  <c:v>77.775705663322341</c:v>
                </c:pt>
                <c:pt idx="319">
                  <c:v>77.742761845056449</c:v>
                </c:pt>
                <c:pt idx="320">
                  <c:v>77.709818026856368</c:v>
                </c:pt>
                <c:pt idx="321">
                  <c:v>77.676874208722779</c:v>
                </c:pt>
                <c:pt idx="322">
                  <c:v>77.643930390656081</c:v>
                </c:pt>
                <c:pt idx="323">
                  <c:v>77.61098657265677</c:v>
                </c:pt>
                <c:pt idx="324">
                  <c:v>77.578042754725459</c:v>
                </c:pt>
                <c:pt idx="325">
                  <c:v>77.545098936862487</c:v>
                </c:pt>
                <c:pt idx="326">
                  <c:v>77.512155119068495</c:v>
                </c:pt>
                <c:pt idx="327">
                  <c:v>77.479211301344051</c:v>
                </c:pt>
                <c:pt idx="328">
                  <c:v>77.446267483689567</c:v>
                </c:pt>
                <c:pt idx="329">
                  <c:v>77.413323666105825</c:v>
                </c:pt>
                <c:pt idx="330">
                  <c:v>77.38037984859298</c:v>
                </c:pt>
                <c:pt idx="331">
                  <c:v>77.347436031151844</c:v>
                </c:pt>
                <c:pt idx="332">
                  <c:v>77.314492213782799</c:v>
                </c:pt>
                <c:pt idx="333">
                  <c:v>77.281548396486542</c:v>
                </c:pt>
                <c:pt idx="334">
                  <c:v>77.248604579263713</c:v>
                </c:pt>
                <c:pt idx="335">
                  <c:v>77.215660762114666</c:v>
                </c:pt>
                <c:pt idx="336">
                  <c:v>77.182716945039871</c:v>
                </c:pt>
                <c:pt idx="337">
                  <c:v>77.149773128040152</c:v>
                </c:pt>
                <c:pt idx="338">
                  <c:v>77.116829311115964</c:v>
                </c:pt>
                <c:pt idx="339">
                  <c:v>77.083885494267889</c:v>
                </c:pt>
                <c:pt idx="340">
                  <c:v>77.050941677496496</c:v>
                </c:pt>
                <c:pt idx="341">
                  <c:v>77.017997860802467</c:v>
                </c:pt>
                <c:pt idx="342">
                  <c:v>76.985054044186299</c:v>
                </c:pt>
                <c:pt idx="343">
                  <c:v>76.952110227648575</c:v>
                </c:pt>
                <c:pt idx="344">
                  <c:v>76.919166411189764</c:v>
                </c:pt>
                <c:pt idx="345">
                  <c:v>76.886222594810818</c:v>
                </c:pt>
                <c:pt idx="346">
                  <c:v>76.853278778512063</c:v>
                </c:pt>
                <c:pt idx="347">
                  <c:v>76.820334962294154</c:v>
                </c:pt>
                <c:pt idx="348">
                  <c:v>76.787391146157844</c:v>
                </c:pt>
                <c:pt idx="349">
                  <c:v>76.754447330103531</c:v>
                </c:pt>
                <c:pt idx="350">
                  <c:v>76.721503514132053</c:v>
                </c:pt>
                <c:pt idx="351">
                  <c:v>76.688559698243864</c:v>
                </c:pt>
                <c:pt idx="352">
                  <c:v>76.65561588243969</c:v>
                </c:pt>
                <c:pt idx="353">
                  <c:v>76.62267206672027</c:v>
                </c:pt>
                <c:pt idx="354">
                  <c:v>76.589728251086029</c:v>
                </c:pt>
                <c:pt idx="355">
                  <c:v>76.556784435537793</c:v>
                </c:pt>
                <c:pt idx="356">
                  <c:v>76.523840620076058</c:v>
                </c:pt>
                <c:pt idx="357">
                  <c:v>76.490896804701748</c:v>
                </c:pt>
                <c:pt idx="358">
                  <c:v>76.457952989415162</c:v>
                </c:pt>
                <c:pt idx="359">
                  <c:v>76.425009174217294</c:v>
                </c:pt>
                <c:pt idx="360">
                  <c:v>76.392065359108571</c:v>
                </c:pt>
                <c:pt idx="361">
                  <c:v>76.359121544089902</c:v>
                </c:pt>
                <c:pt idx="362">
                  <c:v>76.326177729161927</c:v>
                </c:pt>
                <c:pt idx="363">
                  <c:v>76.293233914325157</c:v>
                </c:pt>
                <c:pt idx="364">
                  <c:v>76.260290099580303</c:v>
                </c:pt>
                <c:pt idx="365">
                  <c:v>76.227346284928331</c:v>
                </c:pt>
                <c:pt idx="366">
                  <c:v>76.194402470369781</c:v>
                </c:pt>
                <c:pt idx="367">
                  <c:v>76.161458655905292</c:v>
                </c:pt>
                <c:pt idx="368">
                  <c:v>76.128514841535704</c:v>
                </c:pt>
                <c:pt idx="369">
                  <c:v>76.095571027261585</c:v>
                </c:pt>
                <c:pt idx="370">
                  <c:v>76.062627213083815</c:v>
                </c:pt>
                <c:pt idx="371">
                  <c:v>76.029683399003076</c:v>
                </c:pt>
                <c:pt idx="372">
                  <c:v>75.996739585020052</c:v>
                </c:pt>
                <c:pt idx="373">
                  <c:v>75.963795771135679</c:v>
                </c:pt>
                <c:pt idx="374">
                  <c:v>75.930851957350484</c:v>
                </c:pt>
                <c:pt idx="375">
                  <c:v>75.897908143665362</c:v>
                </c:pt>
                <c:pt idx="376">
                  <c:v>75.864964330080923</c:v>
                </c:pt>
                <c:pt idx="377">
                  <c:v>75.832020516598078</c:v>
                </c:pt>
                <c:pt idx="378">
                  <c:v>75.799076703217594</c:v>
                </c:pt>
                <c:pt idx="379">
                  <c:v>75.766132889940167</c:v>
                </c:pt>
                <c:pt idx="380">
                  <c:v>75.733189076766678</c:v>
                </c:pt>
                <c:pt idx="381">
                  <c:v>75.700245263697767</c:v>
                </c:pt>
                <c:pt idx="382">
                  <c:v>75.667301450734442</c:v>
                </c:pt>
                <c:pt idx="383">
                  <c:v>75.634357637877287</c:v>
                </c:pt>
                <c:pt idx="384">
                  <c:v>75.60141382512731</c:v>
                </c:pt>
                <c:pt idx="385">
                  <c:v>75.568470012485221</c:v>
                </c:pt>
                <c:pt idx="386">
                  <c:v>75.53552619995186</c:v>
                </c:pt>
                <c:pt idx="387">
                  <c:v>75.502582387527951</c:v>
                </c:pt>
                <c:pt idx="388">
                  <c:v>75.469638575214532</c:v>
                </c:pt>
                <c:pt idx="389">
                  <c:v>75.436694763012298</c:v>
                </c:pt>
                <c:pt idx="390">
                  <c:v>75.403750950922202</c:v>
                </c:pt>
                <c:pt idx="391">
                  <c:v>75.37080713894494</c:v>
                </c:pt>
                <c:pt idx="392">
                  <c:v>75.337863327081593</c:v>
                </c:pt>
                <c:pt idx="393">
                  <c:v>75.304919515332756</c:v>
                </c:pt>
                <c:pt idx="394">
                  <c:v>75.271975703699468</c:v>
                </c:pt>
                <c:pt idx="395">
                  <c:v>75.239031892182709</c:v>
                </c:pt>
                <c:pt idx="396">
                  <c:v>75.206088080783132</c:v>
                </c:pt>
                <c:pt idx="397">
                  <c:v>75.173144269501734</c:v>
                </c:pt>
                <c:pt idx="398">
                  <c:v>75.140200458339436</c:v>
                </c:pt>
                <c:pt idx="399">
                  <c:v>75.107256647297177</c:v>
                </c:pt>
                <c:pt idx="400">
                  <c:v>75.074312836375782</c:v>
                </c:pt>
                <c:pt idx="401">
                  <c:v>75.041369025576174</c:v>
                </c:pt>
                <c:pt idx="402">
                  <c:v>75.00842521489939</c:v>
                </c:pt>
                <c:pt idx="403">
                  <c:v>74.97548140434624</c:v>
                </c:pt>
                <c:pt idx="404">
                  <c:v>74.942537593917805</c:v>
                </c:pt>
                <c:pt idx="405">
                  <c:v>74.909593783614838</c:v>
                </c:pt>
                <c:pt idx="406">
                  <c:v>74.876649973438461</c:v>
                </c:pt>
                <c:pt idx="407">
                  <c:v>74.843706163389612</c:v>
                </c:pt>
                <c:pt idx="408">
                  <c:v>74.810762353469173</c:v>
                </c:pt>
                <c:pt idx="409">
                  <c:v>74.777818543678222</c:v>
                </c:pt>
                <c:pt idx="410">
                  <c:v>74.744874734017685</c:v>
                </c:pt>
                <c:pt idx="411">
                  <c:v>74.711930924488598</c:v>
                </c:pt>
                <c:pt idx="412">
                  <c:v>74.678987115091914</c:v>
                </c:pt>
                <c:pt idx="413">
                  <c:v>74.646043305828712</c:v>
                </c:pt>
                <c:pt idx="414">
                  <c:v>74.613099496699903</c:v>
                </c:pt>
                <c:pt idx="415">
                  <c:v>74.580155687706565</c:v>
                </c:pt>
                <c:pt idx="416">
                  <c:v>74.547211878849836</c:v>
                </c:pt>
                <c:pt idx="417">
                  <c:v>74.514268070130569</c:v>
                </c:pt>
                <c:pt idx="418">
                  <c:v>74.481324261549887</c:v>
                </c:pt>
                <c:pt idx="419">
                  <c:v>74.448380453108825</c:v>
                </c:pt>
                <c:pt idx="420">
                  <c:v>74.415436644808523</c:v>
                </c:pt>
                <c:pt idx="421">
                  <c:v>74.382492836650073</c:v>
                </c:pt>
                <c:pt idx="422">
                  <c:v>74.349549028634371</c:v>
                </c:pt>
                <c:pt idx="423">
                  <c:v>74.316605220762668</c:v>
                </c:pt>
                <c:pt idx="424">
                  <c:v>74.283661413036015</c:v>
                </c:pt>
                <c:pt idx="425">
                  <c:v>74.250717605455549</c:v>
                </c:pt>
                <c:pt idx="426">
                  <c:v>74.217773798022264</c:v>
                </c:pt>
                <c:pt idx="427">
                  <c:v>74.184829990737413</c:v>
                </c:pt>
                <c:pt idx="428">
                  <c:v>74.151886183602102</c:v>
                </c:pt>
                <c:pt idx="429">
                  <c:v>74.11894237661744</c:v>
                </c:pt>
                <c:pt idx="430">
                  <c:v>74.08599856978455</c:v>
                </c:pt>
                <c:pt idx="431">
                  <c:v>74.053054763104598</c:v>
                </c:pt>
                <c:pt idx="432">
                  <c:v>74.020110956578819</c:v>
                </c:pt>
                <c:pt idx="433">
                  <c:v>73.98716715020835</c:v>
                </c:pt>
                <c:pt idx="434">
                  <c:v>73.954223343994286</c:v>
                </c:pt>
                <c:pt idx="435">
                  <c:v>73.921279537937892</c:v>
                </c:pt>
                <c:pt idx="436">
                  <c:v>73.888335732040474</c:v>
                </c:pt>
                <c:pt idx="437">
                  <c:v>73.855391926303113</c:v>
                </c:pt>
                <c:pt idx="438">
                  <c:v>73.822448120726946</c:v>
                </c:pt>
                <c:pt idx="439">
                  <c:v>73.78950431531338</c:v>
                </c:pt>
                <c:pt idx="440">
                  <c:v>73.756560510063537</c:v>
                </c:pt>
                <c:pt idx="441">
                  <c:v>73.723616704978767</c:v>
                </c:pt>
                <c:pt idx="442">
                  <c:v>73.690672900060264</c:v>
                </c:pt>
                <c:pt idx="443">
                  <c:v>73.657729095309222</c:v>
                </c:pt>
                <c:pt idx="444">
                  <c:v>73.624785290727061</c:v>
                </c:pt>
                <c:pt idx="445">
                  <c:v>73.591841486314962</c:v>
                </c:pt>
                <c:pt idx="446">
                  <c:v>73.55889768207426</c:v>
                </c:pt>
                <c:pt idx="447">
                  <c:v>73.52595387800622</c:v>
                </c:pt>
                <c:pt idx="448">
                  <c:v>73.49301007411222</c:v>
                </c:pt>
                <c:pt idx="449">
                  <c:v>73.460066270393611</c:v>
                </c:pt>
                <c:pt idx="450">
                  <c:v>73.427122466851614</c:v>
                </c:pt>
                <c:pt idx="451">
                  <c:v>73.394178663487665</c:v>
                </c:pt>
                <c:pt idx="452">
                  <c:v>73.361234860303014</c:v>
                </c:pt>
                <c:pt idx="453">
                  <c:v>73.32829105729914</c:v>
                </c:pt>
                <c:pt idx="454">
                  <c:v>73.295347254477448</c:v>
                </c:pt>
                <c:pt idx="455">
                  <c:v>73.262403451839091</c:v>
                </c:pt>
                <c:pt idx="456">
                  <c:v>73.229459649385802</c:v>
                </c:pt>
                <c:pt idx="457">
                  <c:v>73.196515847118718</c:v>
                </c:pt>
                <c:pt idx="458">
                  <c:v>73.163572045039388</c:v>
                </c:pt>
                <c:pt idx="459">
                  <c:v>73.130628243149189</c:v>
                </c:pt>
                <c:pt idx="460">
                  <c:v>73.097684441449658</c:v>
                </c:pt>
                <c:pt idx="461">
                  <c:v>73.064740639942087</c:v>
                </c:pt>
                <c:pt idx="462">
                  <c:v>73.031796838628111</c:v>
                </c:pt>
                <c:pt idx="463">
                  <c:v>72.998853037509022</c:v>
                </c:pt>
                <c:pt idx="464">
                  <c:v>72.965909236586398</c:v>
                </c:pt>
                <c:pt idx="465">
                  <c:v>72.932965435861774</c:v>
                </c:pt>
                <c:pt idx="466">
                  <c:v>72.900021635336685</c:v>
                </c:pt>
                <c:pt idx="467">
                  <c:v>72.867077835012495</c:v>
                </c:pt>
                <c:pt idx="468">
                  <c:v>72.834134034890809</c:v>
                </c:pt>
                <c:pt idx="469">
                  <c:v>72.80119023497322</c:v>
                </c:pt>
                <c:pt idx="470">
                  <c:v>72.768246435261261</c:v>
                </c:pt>
                <c:pt idx="471">
                  <c:v>72.735302635756526</c:v>
                </c:pt>
                <c:pt idx="472">
                  <c:v>72.702358836460405</c:v>
                </c:pt>
                <c:pt idx="473">
                  <c:v>72.669415037374705</c:v>
                </c:pt>
                <c:pt idx="474">
                  <c:v>72.63647123850096</c:v>
                </c:pt>
                <c:pt idx="475">
                  <c:v>72.603527439840761</c:v>
                </c:pt>
                <c:pt idx="476">
                  <c:v>72.5705836413958</c:v>
                </c:pt>
                <c:pt idx="477">
                  <c:v>72.537639843167611</c:v>
                </c:pt>
                <c:pt idx="478">
                  <c:v>72.504696045157942</c:v>
                </c:pt>
                <c:pt idx="479">
                  <c:v>72.471752247368372</c:v>
                </c:pt>
                <c:pt idx="480">
                  <c:v>72.438808449800575</c:v>
                </c:pt>
                <c:pt idx="481">
                  <c:v>72.40586465245633</c:v>
                </c:pt>
                <c:pt idx="482">
                  <c:v>72.372920855337355</c:v>
                </c:pt>
                <c:pt idx="483">
                  <c:v>72.339977058445214</c:v>
                </c:pt>
                <c:pt idx="484">
                  <c:v>72.307033261781839</c:v>
                </c:pt>
                <c:pt idx="485">
                  <c:v>72.274089465348723</c:v>
                </c:pt>
                <c:pt idx="486">
                  <c:v>72.241145669147812</c:v>
                </c:pt>
                <c:pt idx="487">
                  <c:v>72.208201873180784</c:v>
                </c:pt>
                <c:pt idx="488">
                  <c:v>72.175258077449513</c:v>
                </c:pt>
                <c:pt idx="489">
                  <c:v>72.142314281955663</c:v>
                </c:pt>
                <c:pt idx="490">
                  <c:v>72.109370486701195</c:v>
                </c:pt>
                <c:pt idx="491">
                  <c:v>72.076426691687757</c:v>
                </c:pt>
                <c:pt idx="492">
                  <c:v>72.043482896917254</c:v>
                </c:pt>
                <c:pt idx="493">
                  <c:v>72.010539102391661</c:v>
                </c:pt>
                <c:pt idx="494">
                  <c:v>71.977595308112697</c:v>
                </c:pt>
                <c:pt idx="495">
                  <c:v>71.944651514082253</c:v>
                </c:pt>
                <c:pt idx="496">
                  <c:v>71.911707720302218</c:v>
                </c:pt>
                <c:pt idx="497">
                  <c:v>71.87876392677461</c:v>
                </c:pt>
                <c:pt idx="498">
                  <c:v>71.845820133501292</c:v>
                </c:pt>
                <c:pt idx="499">
                  <c:v>71.812876340484166</c:v>
                </c:pt>
                <c:pt idx="500">
                  <c:v>71.779932547725096</c:v>
                </c:pt>
                <c:pt idx="501">
                  <c:v>71.746988755226184</c:v>
                </c:pt>
                <c:pt idx="502">
                  <c:v>71.714044962989462</c:v>
                </c:pt>
                <c:pt idx="503">
                  <c:v>71.681101171016806</c:v>
                </c:pt>
                <c:pt idx="504">
                  <c:v>71.648157379310234</c:v>
                </c:pt>
                <c:pt idx="505">
                  <c:v>71.615213587871779</c:v>
                </c:pt>
                <c:pt idx="506">
                  <c:v>71.5822697967035</c:v>
                </c:pt>
                <c:pt idx="507">
                  <c:v>71.549326005807487</c:v>
                </c:pt>
                <c:pt idx="508">
                  <c:v>71.516382215185743</c:v>
                </c:pt>
                <c:pt idx="509">
                  <c:v>71.483438424840415</c:v>
                </c:pt>
                <c:pt idx="510">
                  <c:v>71.450494634773591</c:v>
                </c:pt>
                <c:pt idx="511">
                  <c:v>71.417550844987417</c:v>
                </c:pt>
                <c:pt idx="512">
                  <c:v>71.384607055483954</c:v>
                </c:pt>
                <c:pt idx="513">
                  <c:v>71.351663266265405</c:v>
                </c:pt>
                <c:pt idx="514">
                  <c:v>71.318719477333929</c:v>
                </c:pt>
                <c:pt idx="515">
                  <c:v>71.285775688691785</c:v>
                </c:pt>
                <c:pt idx="516">
                  <c:v>71.25283190034105</c:v>
                </c:pt>
                <c:pt idx="517">
                  <c:v>71.219888112283996</c:v>
                </c:pt>
                <c:pt idx="518">
                  <c:v>71.186944324522813</c:v>
                </c:pt>
                <c:pt idx="519">
                  <c:v>71.154000537059915</c:v>
                </c:pt>
                <c:pt idx="520">
                  <c:v>71.121056749897392</c:v>
                </c:pt>
                <c:pt idx="521">
                  <c:v>71.088112963037659</c:v>
                </c:pt>
                <c:pt idx="522">
                  <c:v>71.05516917648302</c:v>
                </c:pt>
                <c:pt idx="523">
                  <c:v>71.022225390235619</c:v>
                </c:pt>
                <c:pt idx="524">
                  <c:v>70.989281604297972</c:v>
                </c:pt>
                <c:pt idx="525">
                  <c:v>70.956337818672395</c:v>
                </c:pt>
                <c:pt idx="526">
                  <c:v>70.923394033361276</c:v>
                </c:pt>
                <c:pt idx="527">
                  <c:v>70.890450248366975</c:v>
                </c:pt>
                <c:pt idx="528">
                  <c:v>70.857506463691877</c:v>
                </c:pt>
                <c:pt idx="529">
                  <c:v>70.824562679338513</c:v>
                </c:pt>
                <c:pt idx="530">
                  <c:v>70.791618895309199</c:v>
                </c:pt>
                <c:pt idx="531">
                  <c:v>70.758675111606593</c:v>
                </c:pt>
                <c:pt idx="532">
                  <c:v>70.725731328232953</c:v>
                </c:pt>
                <c:pt idx="533">
                  <c:v>70.692787545190996</c:v>
                </c:pt>
                <c:pt idx="534">
                  <c:v>70.659843762483035</c:v>
                </c:pt>
                <c:pt idx="535">
                  <c:v>70.626899980111801</c:v>
                </c:pt>
                <c:pt idx="536">
                  <c:v>70.593956198079781</c:v>
                </c:pt>
                <c:pt idx="537">
                  <c:v>70.561012416389531</c:v>
                </c:pt>
                <c:pt idx="538">
                  <c:v>70.52806863504378</c:v>
                </c:pt>
                <c:pt idx="539">
                  <c:v>70.495124854044974</c:v>
                </c:pt>
                <c:pt idx="540">
                  <c:v>70.462181073395811</c:v>
                </c:pt>
                <c:pt idx="541">
                  <c:v>70.42923729309905</c:v>
                </c:pt>
                <c:pt idx="542">
                  <c:v>70.396293513157204</c:v>
                </c:pt>
                <c:pt idx="543">
                  <c:v>70.363349733573159</c:v>
                </c:pt>
                <c:pt idx="544">
                  <c:v>70.330405954349573</c:v>
                </c:pt>
                <c:pt idx="545">
                  <c:v>70.297462175489102</c:v>
                </c:pt>
                <c:pt idx="546">
                  <c:v>70.264518396994561</c:v>
                </c:pt>
                <c:pt idx="547">
                  <c:v>70.231574618868777</c:v>
                </c:pt>
                <c:pt idx="548">
                  <c:v>70.19863084111465</c:v>
                </c:pt>
                <c:pt idx="549">
                  <c:v>70.165687063734737</c:v>
                </c:pt>
                <c:pt idx="550">
                  <c:v>70.132743286732165</c:v>
                </c:pt>
                <c:pt idx="551">
                  <c:v>70.099799510109619</c:v>
                </c:pt>
                <c:pt idx="552">
                  <c:v>70.066855733870113</c:v>
                </c:pt>
                <c:pt idx="553">
                  <c:v>70.033911958016489</c:v>
                </c:pt>
                <c:pt idx="554">
                  <c:v>70.000968182551645</c:v>
                </c:pt>
                <c:pt idx="555">
                  <c:v>69.968024407478708</c:v>
                </c:pt>
                <c:pt idx="556">
                  <c:v>69.935080632800492</c:v>
                </c:pt>
                <c:pt idx="557">
                  <c:v>69.902136858520194</c:v>
                </c:pt>
                <c:pt idx="558">
                  <c:v>69.869193084640557</c:v>
                </c:pt>
                <c:pt idx="559">
                  <c:v>69.836249311164863</c:v>
                </c:pt>
                <c:pt idx="560">
                  <c:v>69.803305538096168</c:v>
                </c:pt>
                <c:pt idx="561">
                  <c:v>69.770361765437485</c:v>
                </c:pt>
                <c:pt idx="562">
                  <c:v>69.737417993191983</c:v>
                </c:pt>
                <c:pt idx="563">
                  <c:v>69.704474221362801</c:v>
                </c:pt>
                <c:pt idx="564">
                  <c:v>69.671530449953039</c:v>
                </c:pt>
                <c:pt idx="565">
                  <c:v>69.638586678966035</c:v>
                </c:pt>
                <c:pt idx="566">
                  <c:v>69.605642908404931</c:v>
                </c:pt>
                <c:pt idx="567">
                  <c:v>69.572699138272981</c:v>
                </c:pt>
                <c:pt idx="568">
                  <c:v>69.53975536857331</c:v>
                </c:pt>
                <c:pt idx="569">
                  <c:v>69.506811599309501</c:v>
                </c:pt>
                <c:pt idx="570">
                  <c:v>69.473867830484664</c:v>
                </c:pt>
                <c:pt idx="571">
                  <c:v>69.440924062102155</c:v>
                </c:pt>
                <c:pt idx="572">
                  <c:v>69.407980294165398</c:v>
                </c:pt>
                <c:pt idx="573">
                  <c:v>69.375036526677832</c:v>
                </c:pt>
                <c:pt idx="574">
                  <c:v>69.342092759642753</c:v>
                </c:pt>
                <c:pt idx="575">
                  <c:v>69.309148993063658</c:v>
                </c:pt>
                <c:pt idx="576">
                  <c:v>69.276205226943958</c:v>
                </c:pt>
                <c:pt idx="577">
                  <c:v>69.243261461287403</c:v>
                </c:pt>
                <c:pt idx="578">
                  <c:v>69.210317696097206</c:v>
                </c:pt>
                <c:pt idx="579">
                  <c:v>69.177373931377105</c:v>
                </c:pt>
                <c:pt idx="580">
                  <c:v>69.144430167130565</c:v>
                </c:pt>
                <c:pt idx="581">
                  <c:v>69.111486403361241</c:v>
                </c:pt>
                <c:pt idx="582">
                  <c:v>69.078542640072868</c:v>
                </c:pt>
                <c:pt idx="583">
                  <c:v>69.045598877268958</c:v>
                </c:pt>
                <c:pt idx="584">
                  <c:v>69.012655114953276</c:v>
                </c:pt>
                <c:pt idx="585">
                  <c:v>68.979711353129503</c:v>
                </c:pt>
                <c:pt idx="586">
                  <c:v>68.946767591801404</c:v>
                </c:pt>
                <c:pt idx="587">
                  <c:v>68.913823830972774</c:v>
                </c:pt>
                <c:pt idx="588">
                  <c:v>68.880880070647393</c:v>
                </c:pt>
                <c:pt idx="589">
                  <c:v>68.847936310829155</c:v>
                </c:pt>
                <c:pt idx="590">
                  <c:v>68.814992551521783</c:v>
                </c:pt>
                <c:pt idx="591">
                  <c:v>68.782048792729185</c:v>
                </c:pt>
                <c:pt idx="592">
                  <c:v>68.749105034455454</c:v>
                </c:pt>
                <c:pt idx="593">
                  <c:v>68.716161276704327</c:v>
                </c:pt>
                <c:pt idx="594">
                  <c:v>68.683217519479967</c:v>
                </c:pt>
                <c:pt idx="595">
                  <c:v>68.65027376278627</c:v>
                </c:pt>
                <c:pt idx="596">
                  <c:v>68.617330006627299</c:v>
                </c:pt>
                <c:pt idx="597">
                  <c:v>68.584386251007103</c:v>
                </c:pt>
                <c:pt idx="598">
                  <c:v>68.551442495929905</c:v>
                </c:pt>
                <c:pt idx="599">
                  <c:v>68.518498741399682</c:v>
                </c:pt>
                <c:pt idx="600">
                  <c:v>68.48555498742067</c:v>
                </c:pt>
                <c:pt idx="601">
                  <c:v>68.452611233997089</c:v>
                </c:pt>
                <c:pt idx="602">
                  <c:v>68.419667481133132</c:v>
                </c:pt>
                <c:pt idx="603">
                  <c:v>68.38672372883309</c:v>
                </c:pt>
                <c:pt idx="604">
                  <c:v>68.353779977101141</c:v>
                </c:pt>
                <c:pt idx="605">
                  <c:v>68.320836225941889</c:v>
                </c:pt>
                <c:pt idx="606">
                  <c:v>68.2878924753593</c:v>
                </c:pt>
                <c:pt idx="607">
                  <c:v>68.254948725358219</c:v>
                </c:pt>
                <c:pt idx="608">
                  <c:v>68.222004975942625</c:v>
                </c:pt>
                <c:pt idx="609">
                  <c:v>68.189061227117293</c:v>
                </c:pt>
                <c:pt idx="610">
                  <c:v>68.156117478886557</c:v>
                </c:pt>
                <c:pt idx="611">
                  <c:v>68.12317373125498</c:v>
                </c:pt>
                <c:pt idx="612">
                  <c:v>68.090229984227221</c:v>
                </c:pt>
                <c:pt idx="613">
                  <c:v>68.057286237807674</c:v>
                </c:pt>
                <c:pt idx="614">
                  <c:v>68.02434249200121</c:v>
                </c:pt>
                <c:pt idx="615">
                  <c:v>67.991398746812294</c:v>
                </c:pt>
                <c:pt idx="616">
                  <c:v>67.958455002245771</c:v>
                </c:pt>
                <c:pt idx="617">
                  <c:v>67.925511258306372</c:v>
                </c:pt>
                <c:pt idx="618">
                  <c:v>67.892567514998703</c:v>
                </c:pt>
                <c:pt idx="619">
                  <c:v>67.859623772327708</c:v>
                </c:pt>
                <c:pt idx="620">
                  <c:v>67.826680030298235</c:v>
                </c:pt>
                <c:pt idx="621">
                  <c:v>67.793736288915298</c:v>
                </c:pt>
                <c:pt idx="622">
                  <c:v>67.760792548183417</c:v>
                </c:pt>
                <c:pt idx="623">
                  <c:v>67.72784880810805</c:v>
                </c:pt>
                <c:pt idx="624">
                  <c:v>67.694905068693842</c:v>
                </c:pt>
                <c:pt idx="625">
                  <c:v>67.661961329945967</c:v>
                </c:pt>
                <c:pt idx="626">
                  <c:v>67.629017591869342</c:v>
                </c:pt>
                <c:pt idx="627">
                  <c:v>67.596073854469282</c:v>
                </c:pt>
                <c:pt idx="628">
                  <c:v>67.563130117750958</c:v>
                </c:pt>
                <c:pt idx="629">
                  <c:v>67.530186381719432</c:v>
                </c:pt>
                <c:pt idx="630">
                  <c:v>67.497242646380016</c:v>
                </c:pt>
                <c:pt idx="631">
                  <c:v>67.464298911737828</c:v>
                </c:pt>
                <c:pt idx="632">
                  <c:v>67.431355177798324</c:v>
                </c:pt>
                <c:pt idx="633">
                  <c:v>67.398411444566818</c:v>
                </c:pt>
                <c:pt idx="634">
                  <c:v>67.365467712048613</c:v>
                </c:pt>
                <c:pt idx="635">
                  <c:v>67.332523980249249</c:v>
                </c:pt>
                <c:pt idx="636">
                  <c:v>67.299580249174255</c:v>
                </c:pt>
                <c:pt idx="637">
                  <c:v>67.266636518829031</c:v>
                </c:pt>
                <c:pt idx="638">
                  <c:v>67.233692789219148</c:v>
                </c:pt>
                <c:pt idx="639">
                  <c:v>67.200749060350262</c:v>
                </c:pt>
                <c:pt idx="640">
                  <c:v>67.167805332227914</c:v>
                </c:pt>
                <c:pt idx="641">
                  <c:v>67.134861604857875</c:v>
                </c:pt>
                <c:pt idx="642">
                  <c:v>67.101917878245828</c:v>
                </c:pt>
                <c:pt idx="643">
                  <c:v>67.068974152397686</c:v>
                </c:pt>
                <c:pt idx="644">
                  <c:v>67.03603042731902</c:v>
                </c:pt>
                <c:pt idx="645">
                  <c:v>67.003086703015782</c:v>
                </c:pt>
                <c:pt idx="646">
                  <c:v>66.970142979494</c:v>
                </c:pt>
                <c:pt idx="647">
                  <c:v>66.937199256759612</c:v>
                </c:pt>
                <c:pt idx="648">
                  <c:v>66.904255534818375</c:v>
                </c:pt>
                <c:pt idx="649">
                  <c:v>66.871311813676542</c:v>
                </c:pt>
                <c:pt idx="650">
                  <c:v>66.838368093340137</c:v>
                </c:pt>
                <c:pt idx="651">
                  <c:v>66.805424373815271</c:v>
                </c:pt>
                <c:pt idx="652">
                  <c:v>66.772480655108225</c:v>
                </c:pt>
                <c:pt idx="653">
                  <c:v>66.739536937225054</c:v>
                </c:pt>
                <c:pt idx="654">
                  <c:v>66.706593220172266</c:v>
                </c:pt>
                <c:pt idx="655">
                  <c:v>66.673649503955971</c:v>
                </c:pt>
                <c:pt idx="656">
                  <c:v>66.640705788582608</c:v>
                </c:pt>
                <c:pt idx="657">
                  <c:v>66.607762074058613</c:v>
                </c:pt>
                <c:pt idx="658">
                  <c:v>66.57481836039041</c:v>
                </c:pt>
                <c:pt idx="659">
                  <c:v>66.541874647584592</c:v>
                </c:pt>
                <c:pt idx="660">
                  <c:v>66.508930935647754</c:v>
                </c:pt>
                <c:pt idx="661">
                  <c:v>66.475987224586319</c:v>
                </c:pt>
                <c:pt idx="662">
                  <c:v>66.443043514407137</c:v>
                </c:pt>
                <c:pt idx="663">
                  <c:v>66.410099805116857</c:v>
                </c:pt>
                <c:pt idx="664">
                  <c:v>66.377156096722189</c:v>
                </c:pt>
                <c:pt idx="665">
                  <c:v>66.344212389230179</c:v>
                </c:pt>
                <c:pt idx="666">
                  <c:v>66.311268682647324</c:v>
                </c:pt>
                <c:pt idx="667">
                  <c:v>66.278324976980898</c:v>
                </c:pt>
                <c:pt idx="668">
                  <c:v>66.245381272237708</c:v>
                </c:pt>
                <c:pt idx="669">
                  <c:v>66.212437568424804</c:v>
                </c:pt>
                <c:pt idx="670">
                  <c:v>66.17949386554929</c:v>
                </c:pt>
                <c:pt idx="671">
                  <c:v>66.146550163618258</c:v>
                </c:pt>
                <c:pt idx="672">
                  <c:v>66.113606462639041</c:v>
                </c:pt>
                <c:pt idx="673">
                  <c:v>66.080662762618672</c:v>
                </c:pt>
                <c:pt idx="674">
                  <c:v>66.047719063564642</c:v>
                </c:pt>
                <c:pt idx="675">
                  <c:v>66.014775365484184</c:v>
                </c:pt>
                <c:pt idx="676">
                  <c:v>65.981831668384828</c:v>
                </c:pt>
                <c:pt idx="677">
                  <c:v>65.948887972273866</c:v>
                </c:pt>
                <c:pt idx="678">
                  <c:v>65.915944277158985</c:v>
                </c:pt>
                <c:pt idx="679">
                  <c:v>65.883000583047746</c:v>
                </c:pt>
                <c:pt idx="680">
                  <c:v>65.850056889947808</c:v>
                </c:pt>
                <c:pt idx="681">
                  <c:v>65.817113197866703</c:v>
                </c:pt>
                <c:pt idx="682">
                  <c:v>65.784169506812333</c:v>
                </c:pt>
                <c:pt idx="683">
                  <c:v>65.751225816792413</c:v>
                </c:pt>
                <c:pt idx="684">
                  <c:v>65.718282127815101</c:v>
                </c:pt>
                <c:pt idx="685">
                  <c:v>65.685338439887929</c:v>
                </c:pt>
                <c:pt idx="686">
                  <c:v>65.652394753019209</c:v>
                </c:pt>
                <c:pt idx="687">
                  <c:v>65.619451067216858</c:v>
                </c:pt>
                <c:pt idx="688">
                  <c:v>65.586507382489046</c:v>
                </c:pt>
                <c:pt idx="689">
                  <c:v>65.553563698843931</c:v>
                </c:pt>
                <c:pt idx="690">
                  <c:v>65.520620016289712</c:v>
                </c:pt>
                <c:pt idx="691">
                  <c:v>65.487676334834759</c:v>
                </c:pt>
                <c:pt idx="692">
                  <c:v>65.454732654487543</c:v>
                </c:pt>
                <c:pt idx="693">
                  <c:v>65.42178897525622</c:v>
                </c:pt>
                <c:pt idx="694">
                  <c:v>65.388845297149501</c:v>
                </c:pt>
                <c:pt idx="695">
                  <c:v>65.355901620175928</c:v>
                </c:pt>
                <c:pt idx="696">
                  <c:v>65.322957944344083</c:v>
                </c:pt>
                <c:pt idx="697">
                  <c:v>65.290014269662606</c:v>
                </c:pt>
                <c:pt idx="698">
                  <c:v>65.257070596140423</c:v>
                </c:pt>
                <c:pt idx="699">
                  <c:v>65.224126923786173</c:v>
                </c:pt>
                <c:pt idx="700">
                  <c:v>65.191183252608923</c:v>
                </c:pt>
                <c:pt idx="701">
                  <c:v>65.158239582617441</c:v>
                </c:pt>
                <c:pt idx="702">
                  <c:v>65.125295913820821</c:v>
                </c:pt>
                <c:pt idx="703">
                  <c:v>65.092352246228401</c:v>
                </c:pt>
                <c:pt idx="704">
                  <c:v>65.059408579849119</c:v>
                </c:pt>
                <c:pt idx="705">
                  <c:v>65.026464914692085</c:v>
                </c:pt>
                <c:pt idx="706">
                  <c:v>64.993521250766818</c:v>
                </c:pt>
                <c:pt idx="707">
                  <c:v>64.960577588082757</c:v>
                </c:pt>
                <c:pt idx="708">
                  <c:v>64.927633926649165</c:v>
                </c:pt>
                <c:pt idx="709">
                  <c:v>64.894690266475607</c:v>
                </c:pt>
                <c:pt idx="710">
                  <c:v>64.86174660757176</c:v>
                </c:pt>
                <c:pt idx="711">
                  <c:v>64.828802949947175</c:v>
                </c:pt>
                <c:pt idx="712">
                  <c:v>64.795859293611699</c:v>
                </c:pt>
                <c:pt idx="713">
                  <c:v>64.762915638575251</c:v>
                </c:pt>
                <c:pt idx="714">
                  <c:v>64.729971984847467</c:v>
                </c:pt>
                <c:pt idx="715">
                  <c:v>64.697028332438308</c:v>
                </c:pt>
                <c:pt idx="716">
                  <c:v>64.664084681358048</c:v>
                </c:pt>
                <c:pt idx="717">
                  <c:v>64.631141031616664</c:v>
                </c:pt>
                <c:pt idx="718">
                  <c:v>64.598197383224246</c:v>
                </c:pt>
                <c:pt idx="719">
                  <c:v>64.565253736191409</c:v>
                </c:pt>
                <c:pt idx="720">
                  <c:v>64.532310090528085</c:v>
                </c:pt>
                <c:pt idx="721">
                  <c:v>64.499366446244977</c:v>
                </c:pt>
                <c:pt idx="722">
                  <c:v>64.466422803352515</c:v>
                </c:pt>
                <c:pt idx="723">
                  <c:v>64.433479161861328</c:v>
                </c:pt>
                <c:pt idx="724">
                  <c:v>64.400535521782118</c:v>
                </c:pt>
                <c:pt idx="725">
                  <c:v>64.367591883125371</c:v>
                </c:pt>
                <c:pt idx="726">
                  <c:v>64.33464824590223</c:v>
                </c:pt>
                <c:pt idx="727">
                  <c:v>64.301704610123508</c:v>
                </c:pt>
                <c:pt idx="728">
                  <c:v>64.268760975800134</c:v>
                </c:pt>
                <c:pt idx="729">
                  <c:v>64.235817342943363</c:v>
                </c:pt>
                <c:pt idx="730">
                  <c:v>64.202873711564067</c:v>
                </c:pt>
                <c:pt idx="731">
                  <c:v>64.169930081673783</c:v>
                </c:pt>
                <c:pt idx="732">
                  <c:v>64.136986453283697</c:v>
                </c:pt>
                <c:pt idx="733">
                  <c:v>64.104042826405305</c:v>
                </c:pt>
                <c:pt idx="734">
                  <c:v>64.071099201050089</c:v>
                </c:pt>
                <c:pt idx="735">
                  <c:v>64.038155577229517</c:v>
                </c:pt>
                <c:pt idx="736">
                  <c:v>64.00521195495547</c:v>
                </c:pt>
                <c:pt idx="737">
                  <c:v>63.972268334239786</c:v>
                </c:pt>
                <c:pt idx="738">
                  <c:v>63.939324715094017</c:v>
                </c:pt>
                <c:pt idx="739">
                  <c:v>63.906381097530414</c:v>
                </c:pt>
                <c:pt idx="740">
                  <c:v>63.873437481560835</c:v>
                </c:pt>
                <c:pt idx="741">
                  <c:v>63.840493867197587</c:v>
                </c:pt>
                <c:pt idx="742">
                  <c:v>63.807550254452714</c:v>
                </c:pt>
                <c:pt idx="743">
                  <c:v>63.774606643338629</c:v>
                </c:pt>
                <c:pt idx="744">
                  <c:v>63.741663033867766</c:v>
                </c:pt>
                <c:pt idx="745">
                  <c:v>63.708719426052568</c:v>
                </c:pt>
                <c:pt idx="746">
                  <c:v>63.675775819905724</c:v>
                </c:pt>
                <c:pt idx="747">
                  <c:v>63.642832215439789</c:v>
                </c:pt>
                <c:pt idx="748">
                  <c:v>63.609888612667845</c:v>
                </c:pt>
                <c:pt idx="749">
                  <c:v>63.576945011602504</c:v>
                </c:pt>
                <c:pt idx="750">
                  <c:v>63.544001412256968</c:v>
                </c:pt>
                <c:pt idx="751">
                  <c:v>63.511057814644133</c:v>
                </c:pt>
                <c:pt idx="752">
                  <c:v>63.478114218777399</c:v>
                </c:pt>
                <c:pt idx="753">
                  <c:v>63.445170624669899</c:v>
                </c:pt>
                <c:pt idx="754">
                  <c:v>63.412227032335046</c:v>
                </c:pt>
                <c:pt idx="755">
                  <c:v>63.379283441786498</c:v>
                </c:pt>
                <c:pt idx="756">
                  <c:v>63.346339853037612</c:v>
                </c:pt>
                <c:pt idx="757">
                  <c:v>63.313396266102373</c:v>
                </c:pt>
                <c:pt idx="758">
                  <c:v>63.280452680994273</c:v>
                </c:pt>
                <c:pt idx="759">
                  <c:v>63.247509097727423</c:v>
                </c:pt>
                <c:pt idx="760">
                  <c:v>63.214565516315851</c:v>
                </c:pt>
                <c:pt idx="761">
                  <c:v>63.181621936773588</c:v>
                </c:pt>
                <c:pt idx="762">
                  <c:v>63.148678359114854</c:v>
                </c:pt>
                <c:pt idx="763">
                  <c:v>63.115734783354185</c:v>
                </c:pt>
                <c:pt idx="764">
                  <c:v>63.082791209505736</c:v>
                </c:pt>
                <c:pt idx="765">
                  <c:v>63.049847637584435</c:v>
                </c:pt>
                <c:pt idx="766">
                  <c:v>63.016904067604607</c:v>
                </c:pt>
                <c:pt idx="767">
                  <c:v>62.983960499581208</c:v>
                </c:pt>
                <c:pt idx="768">
                  <c:v>62.95101693352909</c:v>
                </c:pt>
                <c:pt idx="769">
                  <c:v>62.918073369463215</c:v>
                </c:pt>
                <c:pt idx="770">
                  <c:v>62.885129807398883</c:v>
                </c:pt>
                <c:pt idx="771">
                  <c:v>62.852186247351085</c:v>
                </c:pt>
                <c:pt idx="772">
                  <c:v>62.819242689335454</c:v>
                </c:pt>
                <c:pt idx="773">
                  <c:v>62.786299133367237</c:v>
                </c:pt>
                <c:pt idx="774">
                  <c:v>62.753355579462109</c:v>
                </c:pt>
                <c:pt idx="775">
                  <c:v>62.720412027635703</c:v>
                </c:pt>
                <c:pt idx="776">
                  <c:v>62.687468477904027</c:v>
                </c:pt>
                <c:pt idx="777">
                  <c:v>62.654524930282818</c:v>
                </c:pt>
                <c:pt idx="778">
                  <c:v>62.6215813847883</c:v>
                </c:pt>
                <c:pt idx="779">
                  <c:v>62.58863784143648</c:v>
                </c:pt>
                <c:pt idx="780">
                  <c:v>62.555694300243971</c:v>
                </c:pt>
                <c:pt idx="781">
                  <c:v>62.522750761226902</c:v>
                </c:pt>
                <c:pt idx="782">
                  <c:v>62.489807224402092</c:v>
                </c:pt>
                <c:pt idx="783">
                  <c:v>62.45686368978604</c:v>
                </c:pt>
                <c:pt idx="784">
                  <c:v>62.423920157395671</c:v>
                </c:pt>
                <c:pt idx="785">
                  <c:v>62.390976627247852</c:v>
                </c:pt>
                <c:pt idx="786">
                  <c:v>62.35803309935973</c:v>
                </c:pt>
                <c:pt idx="787">
                  <c:v>62.325089573748471</c:v>
                </c:pt>
                <c:pt idx="788">
                  <c:v>62.292146050431434</c:v>
                </c:pt>
                <c:pt idx="789">
                  <c:v>62.259202529426091</c:v>
                </c:pt>
                <c:pt idx="790">
                  <c:v>62.226259010750084</c:v>
                </c:pt>
                <c:pt idx="791">
                  <c:v>62.193315494421071</c:v>
                </c:pt>
                <c:pt idx="792">
                  <c:v>62.160371980456802</c:v>
                </c:pt>
                <c:pt idx="793">
                  <c:v>62.127428468875642</c:v>
                </c:pt>
                <c:pt idx="794">
                  <c:v>62.09448495969535</c:v>
                </c:pt>
                <c:pt idx="795">
                  <c:v>62.061541452934392</c:v>
                </c:pt>
                <c:pt idx="796">
                  <c:v>62.028597948611264</c:v>
                </c:pt>
                <c:pt idx="797">
                  <c:v>61.995654446744297</c:v>
                </c:pt>
                <c:pt idx="798">
                  <c:v>61.962710947352384</c:v>
                </c:pt>
                <c:pt idx="799">
                  <c:v>61.929767450454378</c:v>
                </c:pt>
                <c:pt idx="800">
                  <c:v>61.896823956069099</c:v>
                </c:pt>
                <c:pt idx="801">
                  <c:v>61.863880464215875</c:v>
                </c:pt>
                <c:pt idx="802">
                  <c:v>61.830936974913911</c:v>
                </c:pt>
                <c:pt idx="803">
                  <c:v>61.797993488182541</c:v>
                </c:pt>
                <c:pt idx="804">
                  <c:v>61.765050004041314</c:v>
                </c:pt>
                <c:pt idx="805">
                  <c:v>61.732106522510144</c:v>
                </c:pt>
                <c:pt idx="806">
                  <c:v>61.69916304360882</c:v>
                </c:pt>
                <c:pt idx="807">
                  <c:v>61.666219567357402</c:v>
                </c:pt>
                <c:pt idx="808">
                  <c:v>61.633276093775883</c:v>
                </c:pt>
                <c:pt idx="809">
                  <c:v>61.600332622884679</c:v>
                </c:pt>
                <c:pt idx="810">
                  <c:v>61.567389154704486</c:v>
                </c:pt>
                <c:pt idx="811">
                  <c:v>61.534445689255733</c:v>
                </c:pt>
                <c:pt idx="812">
                  <c:v>61.501502226559239</c:v>
                </c:pt>
                <c:pt idx="813">
                  <c:v>61.468558766635951</c:v>
                </c:pt>
                <c:pt idx="814">
                  <c:v>61.435615309506971</c:v>
                </c:pt>
                <c:pt idx="815">
                  <c:v>61.402671855193667</c:v>
                </c:pt>
                <c:pt idx="816">
                  <c:v>61.369728403717367</c:v>
                </c:pt>
                <c:pt idx="817">
                  <c:v>61.336784955099787</c:v>
                </c:pt>
                <c:pt idx="818">
                  <c:v>61.303841509362648</c:v>
                </c:pt>
                <c:pt idx="819">
                  <c:v>61.270898066527764</c:v>
                </c:pt>
                <c:pt idx="820">
                  <c:v>61.237954626617402</c:v>
                </c:pt>
                <c:pt idx="821">
                  <c:v>61.205011189653746</c:v>
                </c:pt>
                <c:pt idx="822">
                  <c:v>61.17206775565915</c:v>
                </c:pt>
                <c:pt idx="823">
                  <c:v>61.139124324656599</c:v>
                </c:pt>
                <c:pt idx="824">
                  <c:v>61.106180896668285</c:v>
                </c:pt>
                <c:pt idx="825">
                  <c:v>61.073237471717533</c:v>
                </c:pt>
                <c:pt idx="826">
                  <c:v>61.040294049827331</c:v>
                </c:pt>
                <c:pt idx="827">
                  <c:v>61.007350631021311</c:v>
                </c:pt>
                <c:pt idx="828">
                  <c:v>60.974407215322415</c:v>
                </c:pt>
                <c:pt idx="829">
                  <c:v>60.941463802754768</c:v>
                </c:pt>
                <c:pt idx="830">
                  <c:v>60.908520393341831</c:v>
                </c:pt>
                <c:pt idx="831">
                  <c:v>60.875576987107991</c:v>
                </c:pt>
                <c:pt idx="832">
                  <c:v>60.842633584077106</c:v>
                </c:pt>
                <c:pt idx="833">
                  <c:v>60.809690184273862</c:v>
                </c:pt>
                <c:pt idx="834">
                  <c:v>60.776746787722537</c:v>
                </c:pt>
                <c:pt idx="835">
                  <c:v>60.743803394448214</c:v>
                </c:pt>
                <c:pt idx="836">
                  <c:v>60.710860004475521</c:v>
                </c:pt>
                <c:pt idx="837">
                  <c:v>60.677916617829823</c:v>
                </c:pt>
                <c:pt idx="838">
                  <c:v>60.644973234536479</c:v>
                </c:pt>
                <c:pt idx="839">
                  <c:v>60.612029854620808</c:v>
                </c:pt>
                <c:pt idx="840">
                  <c:v>60.579086478108621</c:v>
                </c:pt>
                <c:pt idx="841">
                  <c:v>60.546143105025905</c:v>
                </c:pt>
                <c:pt idx="842">
                  <c:v>60.513199735398551</c:v>
                </c:pt>
                <c:pt idx="843">
                  <c:v>60.480256369253254</c:v>
                </c:pt>
                <c:pt idx="844">
                  <c:v>60.447313006616056</c:v>
                </c:pt>
                <c:pt idx="845">
                  <c:v>60.414369647514022</c:v>
                </c:pt>
                <c:pt idx="846">
                  <c:v>60.381426291973966</c:v>
                </c:pt>
                <c:pt idx="847">
                  <c:v>60.348482940022919</c:v>
                </c:pt>
                <c:pt idx="848">
                  <c:v>60.315539591688307</c:v>
                </c:pt>
                <c:pt idx="849">
                  <c:v>60.28259624699767</c:v>
                </c:pt>
                <c:pt idx="850">
                  <c:v>60.249652905978756</c:v>
                </c:pt>
                <c:pt idx="851">
                  <c:v>60.216709568659255</c:v>
                </c:pt>
                <c:pt idx="852">
                  <c:v>60.183766235067722</c:v>
                </c:pt>
                <c:pt idx="853">
                  <c:v>60.150822905232459</c:v>
                </c:pt>
                <c:pt idx="854">
                  <c:v>60.11787957918181</c:v>
                </c:pt>
                <c:pt idx="855">
                  <c:v>60.084936256944701</c:v>
                </c:pt>
                <c:pt idx="856">
                  <c:v>60.051992938550363</c:v>
                </c:pt>
                <c:pt idx="857">
                  <c:v>60.019049624027872</c:v>
                </c:pt>
                <c:pt idx="858">
                  <c:v>59.986106313406736</c:v>
                </c:pt>
                <c:pt idx="859">
                  <c:v>59.953163006716714</c:v>
                </c:pt>
                <c:pt idx="860">
                  <c:v>59.920219703987676</c:v>
                </c:pt>
                <c:pt idx="861">
                  <c:v>59.8872764052497</c:v>
                </c:pt>
                <c:pt idx="862">
                  <c:v>59.854333110533311</c:v>
                </c:pt>
                <c:pt idx="863">
                  <c:v>59.82138981986914</c:v>
                </c:pt>
                <c:pt idx="864">
                  <c:v>59.788446533287868</c:v>
                </c:pt>
                <c:pt idx="865">
                  <c:v>59.755503250820745</c:v>
                </c:pt>
                <c:pt idx="866">
                  <c:v>59.722559972498971</c:v>
                </c:pt>
                <c:pt idx="867">
                  <c:v>59.689616698354257</c:v>
                </c:pt>
                <c:pt idx="868">
                  <c:v>59.656673428418294</c:v>
                </c:pt>
                <c:pt idx="869">
                  <c:v>59.623730162723149</c:v>
                </c:pt>
                <c:pt idx="870">
                  <c:v>59.590786901301058</c:v>
                </c:pt>
                <c:pt idx="871">
                  <c:v>59.557843644184636</c:v>
                </c:pt>
                <c:pt idx="872">
                  <c:v>59.524900391406597</c:v>
                </c:pt>
                <c:pt idx="873">
                  <c:v>59.491957143000043</c:v>
                </c:pt>
                <c:pt idx="874">
                  <c:v>59.459013898998222</c:v>
                </c:pt>
                <c:pt idx="875">
                  <c:v>59.426070659434622</c:v>
                </c:pt>
                <c:pt idx="876">
                  <c:v>59.393127424343071</c:v>
                </c:pt>
                <c:pt idx="877">
                  <c:v>59.360184193757661</c:v>
                </c:pt>
                <c:pt idx="878">
                  <c:v>59.327240967712662</c:v>
                </c:pt>
                <c:pt idx="879">
                  <c:v>59.29429774624252</c:v>
                </c:pt>
                <c:pt idx="880">
                  <c:v>59.261354529382295</c:v>
                </c:pt>
                <c:pt idx="881">
                  <c:v>59.228411317166973</c:v>
                </c:pt>
                <c:pt idx="882">
                  <c:v>59.195468109631861</c:v>
                </c:pt>
                <c:pt idx="883">
                  <c:v>59.162524906812628</c:v>
                </c:pt>
                <c:pt idx="884">
                  <c:v>59.129581708745249</c:v>
                </c:pt>
                <c:pt idx="885">
                  <c:v>59.09663851546572</c:v>
                </c:pt>
                <c:pt idx="886">
                  <c:v>59.063695327010713</c:v>
                </c:pt>
                <c:pt idx="887">
                  <c:v>59.030752143416791</c:v>
                </c:pt>
                <c:pt idx="888">
                  <c:v>58.997808964721123</c:v>
                </c:pt>
                <c:pt idx="889">
                  <c:v>58.964865790960779</c:v>
                </c:pt>
                <c:pt idx="890">
                  <c:v>58.93192262217358</c:v>
                </c:pt>
                <c:pt idx="891">
                  <c:v>58.898979458397243</c:v>
                </c:pt>
                <c:pt idx="892">
                  <c:v>58.866036299669844</c:v>
                </c:pt>
                <c:pt idx="893">
                  <c:v>58.833093146029952</c:v>
                </c:pt>
                <c:pt idx="894">
                  <c:v>58.800149997516264</c:v>
                </c:pt>
                <c:pt idx="895">
                  <c:v>58.767206854167888</c:v>
                </c:pt>
                <c:pt idx="896">
                  <c:v>58.734263716023975</c:v>
                </c:pt>
                <c:pt idx="897">
                  <c:v>58.70132058312425</c:v>
                </c:pt>
                <c:pt idx="898">
                  <c:v>58.668377455508711</c:v>
                </c:pt>
                <c:pt idx="899">
                  <c:v>58.635434333217383</c:v>
                </c:pt>
                <c:pt idx="900">
                  <c:v>58.602491216290929</c:v>
                </c:pt>
                <c:pt idx="901">
                  <c:v>58.569548104770213</c:v>
                </c:pt>
                <c:pt idx="902">
                  <c:v>58.536604998696326</c:v>
                </c:pt>
                <c:pt idx="903">
                  <c:v>58.503661898110806</c:v>
                </c:pt>
                <c:pt idx="904">
                  <c:v>58.470718803055348</c:v>
                </c:pt>
                <c:pt idx="905">
                  <c:v>58.437775713572165</c:v>
                </c:pt>
                <c:pt idx="906">
                  <c:v>58.404832629703556</c:v>
                </c:pt>
                <c:pt idx="907">
                  <c:v>58.371889551492266</c:v>
                </c:pt>
                <c:pt idx="908">
                  <c:v>58.338946478981491</c:v>
                </c:pt>
                <c:pt idx="909">
                  <c:v>58.306003412214487</c:v>
                </c:pt>
                <c:pt idx="910">
                  <c:v>58.273060351235138</c:v>
                </c:pt>
                <c:pt idx="911">
                  <c:v>58.240117296087419</c:v>
                </c:pt>
                <c:pt idx="912">
                  <c:v>58.207174246815647</c:v>
                </c:pt>
                <c:pt idx="913">
                  <c:v>58.174231203464672</c:v>
                </c:pt>
                <c:pt idx="914">
                  <c:v>58.141288166079562</c:v>
                </c:pt>
                <c:pt idx="915">
                  <c:v>58.108345134705615</c:v>
                </c:pt>
                <c:pt idx="916">
                  <c:v>58.075402109388705</c:v>
                </c:pt>
                <c:pt idx="917">
                  <c:v>58.042459090174894</c:v>
                </c:pt>
                <c:pt idx="918">
                  <c:v>58.009516077110732</c:v>
                </c:pt>
                <c:pt idx="919">
                  <c:v>57.976573070242935</c:v>
                </c:pt>
                <c:pt idx="920">
                  <c:v>57.943630069618692</c:v>
                </c:pt>
                <c:pt idx="921">
                  <c:v>57.910687075285537</c:v>
                </c:pt>
                <c:pt idx="922">
                  <c:v>57.877744087291362</c:v>
                </c:pt>
                <c:pt idx="923">
                  <c:v>57.844801105684532</c:v>
                </c:pt>
                <c:pt idx="924">
                  <c:v>57.811858130513478</c:v>
                </c:pt>
                <c:pt idx="925">
                  <c:v>57.778915161827271</c:v>
                </c:pt>
                <c:pt idx="926">
                  <c:v>57.745972199675322</c:v>
                </c:pt>
                <c:pt idx="927">
                  <c:v>57.713029244107489</c:v>
                </c:pt>
                <c:pt idx="928">
                  <c:v>57.680086295173645</c:v>
                </c:pt>
                <c:pt idx="929">
                  <c:v>57.647143352924417</c:v>
                </c:pt>
                <c:pt idx="930">
                  <c:v>57.614200417410622</c:v>
                </c:pt>
                <c:pt idx="931">
                  <c:v>57.58125748868374</c:v>
                </c:pt>
                <c:pt idx="932">
                  <c:v>57.548314566795177</c:v>
                </c:pt>
                <c:pt idx="933">
                  <c:v>57.515371651797068</c:v>
                </c:pt>
                <c:pt idx="934">
                  <c:v>57.482428743742076</c:v>
                </c:pt>
                <c:pt idx="935">
                  <c:v>57.449485842682712</c:v>
                </c:pt>
                <c:pt idx="936">
                  <c:v>57.416542948672472</c:v>
                </c:pt>
                <c:pt idx="937">
                  <c:v>57.383600061764959</c:v>
                </c:pt>
                <c:pt idx="938">
                  <c:v>57.350657182014267</c:v>
                </c:pt>
                <c:pt idx="939">
                  <c:v>57.317714309474738</c:v>
                </c:pt>
                <c:pt idx="940">
                  <c:v>57.284771444201454</c:v>
                </c:pt>
                <c:pt idx="941">
                  <c:v>57.251828586249623</c:v>
                </c:pt>
                <c:pt idx="942">
                  <c:v>57.218885735674988</c:v>
                </c:pt>
                <c:pt idx="943">
                  <c:v>57.185942892533824</c:v>
                </c:pt>
                <c:pt idx="944">
                  <c:v>57.153000056882554</c:v>
                </c:pt>
                <c:pt idx="945">
                  <c:v>57.120057228778229</c:v>
                </c:pt>
                <c:pt idx="946">
                  <c:v>57.087114408278353</c:v>
                </c:pt>
                <c:pt idx="947">
                  <c:v>57.054171595440771</c:v>
                </c:pt>
                <c:pt idx="948">
                  <c:v>57.021228790323789</c:v>
                </c:pt>
                <c:pt idx="949">
                  <c:v>56.988285992986377</c:v>
                </c:pt>
                <c:pt idx="950">
                  <c:v>56.955343203487494</c:v>
                </c:pt>
                <c:pt idx="951">
                  <c:v>56.92240042188692</c:v>
                </c:pt>
                <c:pt idx="952">
                  <c:v>56.889457648244843</c:v>
                </c:pt>
                <c:pt idx="953">
                  <c:v>56.85651488262171</c:v>
                </c:pt>
                <c:pt idx="954">
                  <c:v>56.823572125078613</c:v>
                </c:pt>
                <c:pt idx="955">
                  <c:v>56.790629375677113</c:v>
                </c:pt>
                <c:pt idx="956">
                  <c:v>56.757686634479192</c:v>
                </c:pt>
                <c:pt idx="957">
                  <c:v>56.724743901547242</c:v>
                </c:pt>
                <c:pt idx="958">
                  <c:v>56.691801176944203</c:v>
                </c:pt>
                <c:pt idx="959">
                  <c:v>56.658858460733484</c:v>
                </c:pt>
                <c:pt idx="960">
                  <c:v>56.625915752978813</c:v>
                </c:pt>
                <c:pt idx="961">
                  <c:v>56.592973053744863</c:v>
                </c:pt>
                <c:pt idx="962">
                  <c:v>56.56003036309631</c:v>
                </c:pt>
                <c:pt idx="963">
                  <c:v>56.527087681098543</c:v>
                </c:pt>
                <c:pt idx="964">
                  <c:v>56.494145007817409</c:v>
                </c:pt>
                <c:pt idx="965">
                  <c:v>56.461202343319272</c:v>
                </c:pt>
                <c:pt idx="966">
                  <c:v>56.428259687670945</c:v>
                </c:pt>
                <c:pt idx="967">
                  <c:v>56.395317040939823</c:v>
                </c:pt>
                <c:pt idx="968">
                  <c:v>56.362374403193805</c:v>
                </c:pt>
                <c:pt idx="969">
                  <c:v>56.329431774501217</c:v>
                </c:pt>
                <c:pt idx="970">
                  <c:v>56.296489154931123</c:v>
                </c:pt>
                <c:pt idx="971">
                  <c:v>56.263546544552781</c:v>
                </c:pt>
                <c:pt idx="972">
                  <c:v>56.230603943436336</c:v>
                </c:pt>
                <c:pt idx="973">
                  <c:v>56.197661351652009</c:v>
                </c:pt>
                <c:pt idx="974">
                  <c:v>56.164718769271211</c:v>
                </c:pt>
                <c:pt idx="975">
                  <c:v>56.131776196365237</c:v>
                </c:pt>
                <c:pt idx="976">
                  <c:v>56.098833633006336</c:v>
                </c:pt>
                <c:pt idx="977">
                  <c:v>56.065891079267161</c:v>
                </c:pt>
                <c:pt idx="978">
                  <c:v>56.032948535220925</c:v>
                </c:pt>
                <c:pt idx="979">
                  <c:v>56.000006000941312</c:v>
                </c:pt>
                <c:pt idx="980">
                  <c:v>55.967063476502894</c:v>
                </c:pt>
                <c:pt idx="981">
                  <c:v>55.934120961980405</c:v>
                </c:pt>
                <c:pt idx="982">
                  <c:v>55.901178457449348</c:v>
                </c:pt>
                <c:pt idx="983">
                  <c:v>55.86823596298575</c:v>
                </c:pt>
                <c:pt idx="984">
                  <c:v>55.835293478666358</c:v>
                </c:pt>
                <c:pt idx="985">
                  <c:v>55.802351004568294</c:v>
                </c:pt>
                <c:pt idx="986">
                  <c:v>55.769408540769348</c:v>
                </c:pt>
                <c:pt idx="987">
                  <c:v>55.736466087348013</c:v>
                </c:pt>
                <c:pt idx="988">
                  <c:v>55.703523644383147</c:v>
                </c:pt>
                <c:pt idx="989">
                  <c:v>55.670581211954435</c:v>
                </c:pt>
                <c:pt idx="990">
                  <c:v>55.637638790142063</c:v>
                </c:pt>
                <c:pt idx="991">
                  <c:v>55.604696379026748</c:v>
                </c:pt>
                <c:pt idx="992">
                  <c:v>55.57175397869009</c:v>
                </c:pt>
                <c:pt idx="993">
                  <c:v>55.538811589213964</c:v>
                </c:pt>
                <c:pt idx="994">
                  <c:v>55.505869210681134</c:v>
                </c:pt>
                <c:pt idx="995">
                  <c:v>55.472926843174832</c:v>
                </c:pt>
                <c:pt idx="996">
                  <c:v>55.439984486779032</c:v>
                </c:pt>
                <c:pt idx="997">
                  <c:v>55.407042141578287</c:v>
                </c:pt>
                <c:pt idx="998">
                  <c:v>55.374099807657764</c:v>
                </c:pt>
                <c:pt idx="999">
                  <c:v>55.341157485103423</c:v>
                </c:pt>
                <c:pt idx="1000">
                  <c:v>55.308215174001731</c:v>
                </c:pt>
                <c:pt idx="1001">
                  <c:v>55.275272874439779</c:v>
                </c:pt>
                <c:pt idx="1002">
                  <c:v>55.242330586505531</c:v>
                </c:pt>
                <c:pt idx="1003">
                  <c:v>55.209388310287366</c:v>
                </c:pt>
                <c:pt idx="1004">
                  <c:v>55.176446045874542</c:v>
                </c:pt>
                <c:pt idx="1005">
                  <c:v>55.143503793356892</c:v>
                </c:pt>
                <c:pt idx="1006">
                  <c:v>55.110561552824976</c:v>
                </c:pt>
                <c:pt idx="1007">
                  <c:v>55.077619324369884</c:v>
                </c:pt>
                <c:pt idx="1008">
                  <c:v>55.044677108083789</c:v>
                </c:pt>
                <c:pt idx="1009">
                  <c:v>55.011734904059125</c:v>
                </c:pt>
                <c:pt idx="1010">
                  <c:v>54.978792712389264</c:v>
                </c:pt>
                <c:pt idx="1011">
                  <c:v>54.945850533168226</c:v>
                </c:pt>
                <c:pt idx="1012">
                  <c:v>54.91290836649074</c:v>
                </c:pt>
                <c:pt idx="1013">
                  <c:v>54.879966212452373</c:v>
                </c:pt>
                <c:pt idx="1014">
                  <c:v>54.847024071149221</c:v>
                </c:pt>
                <c:pt idx="1015">
                  <c:v>54.814081942678257</c:v>
                </c:pt>
                <c:pt idx="1016">
                  <c:v>54.781139827137139</c:v>
                </c:pt>
                <c:pt idx="1017">
                  <c:v>54.748197724624262</c:v>
                </c:pt>
                <c:pt idx="1018">
                  <c:v>54.715255635238826</c:v>
                </c:pt>
                <c:pt idx="1019">
                  <c:v>54.682313559080754</c:v>
                </c:pt>
                <c:pt idx="1020">
                  <c:v>54.649371496250623</c:v>
                </c:pt>
                <c:pt idx="1021">
                  <c:v>54.61642944684997</c:v>
                </c:pt>
                <c:pt idx="1022">
                  <c:v>54.583487410980986</c:v>
                </c:pt>
                <c:pt idx="1023">
                  <c:v>54.550545388746563</c:v>
                </c:pt>
                <c:pt idx="1024">
                  <c:v>54.51760338025062</c:v>
                </c:pt>
                <c:pt idx="1025">
                  <c:v>54.484661385597526</c:v>
                </c:pt>
                <c:pt idx="1026">
                  <c:v>54.451719404892877</c:v>
                </c:pt>
                <c:pt idx="1027">
                  <c:v>54.418777438242643</c:v>
                </c:pt>
                <c:pt idx="1028">
                  <c:v>54.385835485753908</c:v>
                </c:pt>
                <c:pt idx="1029">
                  <c:v>54.352893547534336</c:v>
                </c:pt>
                <c:pt idx="1030">
                  <c:v>54.319951623692631</c:v>
                </c:pt>
                <c:pt idx="1031">
                  <c:v>54.287009714338126</c:v>
                </c:pt>
                <c:pt idx="1032">
                  <c:v>54.254067819581167</c:v>
                </c:pt>
                <c:pt idx="1033">
                  <c:v>54.221125939532811</c:v>
                </c:pt>
                <c:pt idx="1034">
                  <c:v>54.188184074304999</c:v>
                </c:pt>
                <c:pt idx="1035">
                  <c:v>54.155242224010451</c:v>
                </c:pt>
                <c:pt idx="1036">
                  <c:v>54.122300388762945</c:v>
                </c:pt>
                <c:pt idx="1037">
                  <c:v>54.089358568676886</c:v>
                </c:pt>
                <c:pt idx="1038">
                  <c:v>54.056416763867745</c:v>
                </c:pt>
                <c:pt idx="1039">
                  <c:v>54.023474974451702</c:v>
                </c:pt>
                <c:pt idx="1040">
                  <c:v>53.99053320054599</c:v>
                </c:pt>
                <c:pt idx="1041">
                  <c:v>53.957591442268573</c:v>
                </c:pt>
                <c:pt idx="1042">
                  <c:v>53.924649699738445</c:v>
                </c:pt>
                <c:pt idx="1043">
                  <c:v>53.891707973075462</c:v>
                </c:pt>
                <c:pt idx="1044">
                  <c:v>53.858766262400344</c:v>
                </c:pt>
                <c:pt idx="1045">
                  <c:v>53.825824567834665</c:v>
                </c:pt>
                <c:pt idx="1046">
                  <c:v>53.792882889501087</c:v>
                </c:pt>
                <c:pt idx="1047">
                  <c:v>53.759941227523278</c:v>
                </c:pt>
                <c:pt idx="1048">
                  <c:v>53.726999582025499</c:v>
                </c:pt>
                <c:pt idx="1049">
                  <c:v>53.694057953133353</c:v>
                </c:pt>
                <c:pt idx="1050">
                  <c:v>53.661116340973081</c:v>
                </c:pt>
                <c:pt idx="1051">
                  <c:v>53.62817474567202</c:v>
                </c:pt>
                <c:pt idx="1052">
                  <c:v>53.595233167358487</c:v>
                </c:pt>
                <c:pt idx="1053">
                  <c:v>53.562291606161764</c:v>
                </c:pt>
                <c:pt idx="1054">
                  <c:v>53.529350062212117</c:v>
                </c:pt>
                <c:pt idx="1055">
                  <c:v>53.496408535640782</c:v>
                </c:pt>
                <c:pt idx="1056">
                  <c:v>53.46346702658002</c:v>
                </c:pt>
                <c:pt idx="1057">
                  <c:v>53.430525535163049</c:v>
                </c:pt>
                <c:pt idx="1058">
                  <c:v>53.397584061524171</c:v>
                </c:pt>
                <c:pt idx="1059">
                  <c:v>53.364642605798657</c:v>
                </c:pt>
                <c:pt idx="1060">
                  <c:v>53.331701168122827</c:v>
                </c:pt>
                <c:pt idx="1061">
                  <c:v>53.298759748634019</c:v>
                </c:pt>
                <c:pt idx="1062">
                  <c:v>53.265818347470635</c:v>
                </c:pt>
                <c:pt idx="1063">
                  <c:v>53.232876964772153</c:v>
                </c:pt>
                <c:pt idx="1064">
                  <c:v>53.199935600678998</c:v>
                </c:pt>
                <c:pt idx="1065">
                  <c:v>53.166994255332867</c:v>
                </c:pt>
                <c:pt idx="1066">
                  <c:v>53.134052928876365</c:v>
                </c:pt>
                <c:pt idx="1067">
                  <c:v>53.101111621453214</c:v>
                </c:pt>
                <c:pt idx="1068">
                  <c:v>53.068170333208187</c:v>
                </c:pt>
                <c:pt idx="1069">
                  <c:v>53.035229064287314</c:v>
                </c:pt>
                <c:pt idx="1070">
                  <c:v>53.002287814837615</c:v>
                </c:pt>
                <c:pt idx="1071">
                  <c:v>52.969346585007237</c:v>
                </c:pt>
                <c:pt idx="1072">
                  <c:v>52.936405374945544</c:v>
                </c:pt>
                <c:pt idx="1073">
                  <c:v>52.903464184802765</c:v>
                </c:pt>
                <c:pt idx="1074">
                  <c:v>52.870523014730722</c:v>
                </c:pt>
                <c:pt idx="1075">
                  <c:v>52.837581864881933</c:v>
                </c:pt>
                <c:pt idx="1076">
                  <c:v>52.804640735410374</c:v>
                </c:pt>
                <c:pt idx="1077">
                  <c:v>52.771699626471069</c:v>
                </c:pt>
                <c:pt idx="1078">
                  <c:v>52.738758538220296</c:v>
                </c:pt>
                <c:pt idx="1079">
                  <c:v>52.705817470815418</c:v>
                </c:pt>
                <c:pt idx="1080">
                  <c:v>52.672876424414994</c:v>
                </c:pt>
                <c:pt idx="1081">
                  <c:v>52.639935399178945</c:v>
                </c:pt>
                <c:pt idx="1082">
                  <c:v>52.606994395268352</c:v>
                </c:pt>
                <c:pt idx="1083">
                  <c:v>52.574053412845231</c:v>
                </c:pt>
                <c:pt idx="1084">
                  <c:v>52.541112452073364</c:v>
                </c:pt>
                <c:pt idx="1085">
                  <c:v>52.508171513117418</c:v>
                </c:pt>
                <c:pt idx="1086">
                  <c:v>52.475230596143263</c:v>
                </c:pt>
                <c:pt idx="1087">
                  <c:v>52.44228970131828</c:v>
                </c:pt>
                <c:pt idx="1088">
                  <c:v>52.409348828810892</c:v>
                </c:pt>
                <c:pt idx="1089">
                  <c:v>52.376407978790873</c:v>
                </c:pt>
                <c:pt idx="1090">
                  <c:v>52.343467151429479</c:v>
                </c:pt>
                <c:pt idx="1091">
                  <c:v>52.310526346898961</c:v>
                </c:pt>
                <c:pt idx="1092">
                  <c:v>52.277585565373101</c:v>
                </c:pt>
                <c:pt idx="1093">
                  <c:v>52.244644807026965</c:v>
                </c:pt>
                <c:pt idx="1094">
                  <c:v>52.211704072036753</c:v>
                </c:pt>
                <c:pt idx="1095">
                  <c:v>52.178763360580326</c:v>
                </c:pt>
                <c:pt idx="1096">
                  <c:v>52.145822672836644</c:v>
                </c:pt>
                <c:pt idx="1097">
                  <c:v>52.112882008986219</c:v>
                </c:pt>
                <c:pt idx="1098">
                  <c:v>52.079941369210658</c:v>
                </c:pt>
                <c:pt idx="1099">
                  <c:v>52.047000753693275</c:v>
                </c:pt>
                <c:pt idx="1100">
                  <c:v>52.014060162618563</c:v>
                </c:pt>
                <c:pt idx="1101">
                  <c:v>51.981119596172434</c:v>
                </c:pt>
                <c:pt idx="1102">
                  <c:v>51.9481790545425</c:v>
                </c:pt>
                <c:pt idx="1103">
                  <c:v>51.91523853791719</c:v>
                </c:pt>
                <c:pt idx="1104">
                  <c:v>51.882298046487008</c:v>
                </c:pt>
                <c:pt idx="1105">
                  <c:v>51.849357580443566</c:v>
                </c:pt>
                <c:pt idx="1106">
                  <c:v>51.816417139979976</c:v>
                </c:pt>
                <c:pt idx="1107">
                  <c:v>51.783476725290754</c:v>
                </c:pt>
                <c:pt idx="1108">
                  <c:v>51.750536336572154</c:v>
                </c:pt>
                <c:pt idx="1109">
                  <c:v>51.717595974021663</c:v>
                </c:pt>
                <c:pt idx="1110">
                  <c:v>51.684655637838375</c:v>
                </c:pt>
                <c:pt idx="1111">
                  <c:v>51.651715328222835</c:v>
                </c:pt>
                <c:pt idx="1112">
                  <c:v>51.618775045377213</c:v>
                </c:pt>
                <c:pt idx="1113">
                  <c:v>51.585834789505142</c:v>
                </c:pt>
                <c:pt idx="1114">
                  <c:v>51.552894560811765</c:v>
                </c:pt>
                <c:pt idx="1115">
                  <c:v>51.519954359503863</c:v>
                </c:pt>
                <c:pt idx="1116">
                  <c:v>51.487014185789839</c:v>
                </c:pt>
                <c:pt idx="1117">
                  <c:v>51.454074039879515</c:v>
                </c:pt>
                <c:pt idx="1118">
                  <c:v>51.421133921984357</c:v>
                </c:pt>
                <c:pt idx="1119">
                  <c:v>51.38819383231759</c:v>
                </c:pt>
                <c:pt idx="1120">
                  <c:v>51.355253771093921</c:v>
                </c:pt>
                <c:pt idx="1121">
                  <c:v>51.322313738529687</c:v>
                </c:pt>
                <c:pt idx="1122">
                  <c:v>51.289373734842869</c:v>
                </c:pt>
                <c:pt idx="1123">
                  <c:v>51.256433760253145</c:v>
                </c:pt>
                <c:pt idx="1124">
                  <c:v>51.2234938149819</c:v>
                </c:pt>
                <c:pt idx="1125">
                  <c:v>51.190553899252009</c:v>
                </c:pt>
                <c:pt idx="1126">
                  <c:v>51.15761401328843</c:v>
                </c:pt>
                <c:pt idx="1127">
                  <c:v>51.124674157317472</c:v>
                </c:pt>
                <c:pt idx="1128">
                  <c:v>51.091734331567068</c:v>
                </c:pt>
                <c:pt idx="1129">
                  <c:v>51.058794536267357</c:v>
                </c:pt>
                <c:pt idx="1130">
                  <c:v>51.02585477164989</c:v>
                </c:pt>
                <c:pt idx="1131">
                  <c:v>50.992915037948009</c:v>
                </c:pt>
                <c:pt idx="1132">
                  <c:v>50.959975335396834</c:v>
                </c:pt>
                <c:pt idx="1133">
                  <c:v>50.927035664233401</c:v>
                </c:pt>
                <c:pt idx="1134">
                  <c:v>50.894096024696289</c:v>
                </c:pt>
                <c:pt idx="1135">
                  <c:v>50.861156417026272</c:v>
                </c:pt>
                <c:pt idx="1136">
                  <c:v>50.828216841465519</c:v>
                </c:pt>
                <c:pt idx="1137">
                  <c:v>50.795277298258448</c:v>
                </c:pt>
                <c:pt idx="1138">
                  <c:v>50.762337787650942</c:v>
                </c:pt>
                <c:pt idx="1139">
                  <c:v>50.729398309891096</c:v>
                </c:pt>
                <c:pt idx="1140">
                  <c:v>50.6964588652286</c:v>
                </c:pt>
                <c:pt idx="1141">
                  <c:v>50.66351945391542</c:v>
                </c:pt>
                <c:pt idx="1142">
                  <c:v>50.6305800762049</c:v>
                </c:pt>
                <c:pt idx="1143">
                  <c:v>50.597640732352801</c:v>
                </c:pt>
                <c:pt idx="1144">
                  <c:v>50.564701422616587</c:v>
                </c:pt>
                <c:pt idx="1145">
                  <c:v>50.53176214725567</c:v>
                </c:pt>
                <c:pt idx="1146">
                  <c:v>50.498822906531586</c:v>
                </c:pt>
                <c:pt idx="1147">
                  <c:v>50.465883700707707</c:v>
                </c:pt>
                <c:pt idx="1148">
                  <c:v>50.43294453004939</c:v>
                </c:pt>
                <c:pt idx="1149">
                  <c:v>50.400005394824177</c:v>
                </c:pt>
                <c:pt idx="1150">
                  <c:v>50.367066295301527</c:v>
                </c:pt>
                <c:pt idx="1151">
                  <c:v>50.334127231752873</c:v>
                </c:pt>
                <c:pt idx="1152">
                  <c:v>50.301188204451876</c:v>
                </c:pt>
                <c:pt idx="1153">
                  <c:v>50.268249213674132</c:v>
                </c:pt>
                <c:pt idx="1154">
                  <c:v>50.235310259697471</c:v>
                </c:pt>
                <c:pt idx="1155">
                  <c:v>50.202371342801662</c:v>
                </c:pt>
                <c:pt idx="1156">
                  <c:v>50.169432463268748</c:v>
                </c:pt>
                <c:pt idx="1157">
                  <c:v>50.136493621382876</c:v>
                </c:pt>
                <c:pt idx="1158">
                  <c:v>50.103554817430322</c:v>
                </c:pt>
                <c:pt idx="1159">
                  <c:v>50.070616051699581</c:v>
                </c:pt>
                <c:pt idx="1160">
                  <c:v>50.037677324481052</c:v>
                </c:pt>
                <c:pt idx="1161">
                  <c:v>50.004738636067934</c:v>
                </c:pt>
                <c:pt idx="1162">
                  <c:v>49.971799986755059</c:v>
                </c:pt>
                <c:pt idx="1163">
                  <c:v>49.938861376839924</c:v>
                </c:pt>
                <c:pt idx="1164">
                  <c:v>49.905922806622094</c:v>
                </c:pt>
                <c:pt idx="1165">
                  <c:v>49.872984276403301</c:v>
                </c:pt>
                <c:pt idx="1166">
                  <c:v>49.840045786487721</c:v>
                </c:pt>
                <c:pt idx="1167">
                  <c:v>49.807107337181939</c:v>
                </c:pt>
                <c:pt idx="1168">
                  <c:v>49.774168928794552</c:v>
                </c:pt>
                <c:pt idx="1169">
                  <c:v>49.741230561636804</c:v>
                </c:pt>
                <c:pt idx="1170">
                  <c:v>49.708292236022224</c:v>
                </c:pt>
                <c:pt idx="1171">
                  <c:v>49.675353952266548</c:v>
                </c:pt>
                <c:pt idx="1172">
                  <c:v>49.64241571068812</c:v>
                </c:pt>
                <c:pt idx="1173">
                  <c:v>49.609477511607736</c:v>
                </c:pt>
                <c:pt idx="1174">
                  <c:v>49.57653935534826</c:v>
                </c:pt>
                <c:pt idx="1175">
                  <c:v>49.543601242235425</c:v>
                </c:pt>
                <c:pt idx="1176">
                  <c:v>49.510663172597361</c:v>
                </c:pt>
                <c:pt idx="1177">
                  <c:v>49.477725146764406</c:v>
                </c:pt>
                <c:pt idx="1178">
                  <c:v>49.444787165069705</c:v>
                </c:pt>
                <c:pt idx="1179">
                  <c:v>49.411849227848812</c:v>
                </c:pt>
                <c:pt idx="1180">
                  <c:v>49.378911335439888</c:v>
                </c:pt>
                <c:pt idx="1181">
                  <c:v>49.345973488183603</c:v>
                </c:pt>
                <c:pt idx="1182">
                  <c:v>49.313035686423135</c:v>
                </c:pt>
                <c:pt idx="1183">
                  <c:v>49.280097930504461</c:v>
                </c:pt>
                <c:pt idx="1184">
                  <c:v>49.247160220776081</c:v>
                </c:pt>
                <c:pt idx="1185">
                  <c:v>49.214222557589196</c:v>
                </c:pt>
                <c:pt idx="1186">
                  <c:v>49.181284941297392</c:v>
                </c:pt>
                <c:pt idx="1187">
                  <c:v>49.14834737225739</c:v>
                </c:pt>
                <c:pt idx="1188">
                  <c:v>49.115409850828399</c:v>
                </c:pt>
                <c:pt idx="1189">
                  <c:v>49.08247237737217</c:v>
                </c:pt>
                <c:pt idx="1190">
                  <c:v>49.049534952253524</c:v>
                </c:pt>
                <c:pt idx="1191">
                  <c:v>49.016597575839896</c:v>
                </c:pt>
                <c:pt idx="1192">
                  <c:v>48.983660248501351</c:v>
                </c:pt>
                <c:pt idx="1193">
                  <c:v>48.950722970611125</c:v>
                </c:pt>
                <c:pt idx="1194">
                  <c:v>48.917785742545092</c:v>
                </c:pt>
                <c:pt idx="1195">
                  <c:v>48.884848564681874</c:v>
                </c:pt>
                <c:pt idx="1196">
                  <c:v>48.851911437403103</c:v>
                </c:pt>
                <c:pt idx="1197">
                  <c:v>48.818974361093296</c:v>
                </c:pt>
                <c:pt idx="1198">
                  <c:v>48.78603733613982</c:v>
                </c:pt>
                <c:pt idx="1199">
                  <c:v>48.753100362933125</c:v>
                </c:pt>
                <c:pt idx="1200">
                  <c:v>48.720163441866397</c:v>
                </c:pt>
                <c:pt idx="1201">
                  <c:v>48.687226573336034</c:v>
                </c:pt>
                <c:pt idx="1202">
                  <c:v>48.654289757741331</c:v>
                </c:pt>
                <c:pt idx="1203">
                  <c:v>48.621352995484564</c:v>
                </c:pt>
                <c:pt idx="1204">
                  <c:v>48.588416286971039</c:v>
                </c:pt>
                <c:pt idx="1205">
                  <c:v>48.555479632609376</c:v>
                </c:pt>
                <c:pt idx="1206">
                  <c:v>48.522543032811043</c:v>
                </c:pt>
                <c:pt idx="1207">
                  <c:v>48.489606487990777</c:v>
                </c:pt>
                <c:pt idx="1208">
                  <c:v>48.456669998566497</c:v>
                </c:pt>
                <c:pt idx="1209">
                  <c:v>48.423733564958866</c:v>
                </c:pt>
                <c:pt idx="1210">
                  <c:v>48.390797187592383</c:v>
                </c:pt>
                <c:pt idx="1211">
                  <c:v>48.357860866894384</c:v>
                </c:pt>
                <c:pt idx="1212">
                  <c:v>48.324924603295472</c:v>
                </c:pt>
                <c:pt idx="1213">
                  <c:v>48.291988397229545</c:v>
                </c:pt>
                <c:pt idx="1214">
                  <c:v>48.259052249133852</c:v>
                </c:pt>
                <c:pt idx="1215">
                  <c:v>48.226116159448857</c:v>
                </c:pt>
                <c:pt idx="1216">
                  <c:v>48.193180128618536</c:v>
                </c:pt>
                <c:pt idx="1217">
                  <c:v>48.160244157090048</c:v>
                </c:pt>
                <c:pt idx="1218">
                  <c:v>48.127308245313863</c:v>
                </c:pt>
                <c:pt idx="1219">
                  <c:v>48.094372393744393</c:v>
                </c:pt>
                <c:pt idx="1220">
                  <c:v>48.061436602838654</c:v>
                </c:pt>
                <c:pt idx="1221">
                  <c:v>48.028500873057922</c:v>
                </c:pt>
                <c:pt idx="1222">
                  <c:v>47.995565204866573</c:v>
                </c:pt>
                <c:pt idx="1223">
                  <c:v>47.96262959873247</c:v>
                </c:pt>
                <c:pt idx="1224">
                  <c:v>47.929694055127143</c:v>
                </c:pt>
                <c:pt idx="1225">
                  <c:v>47.896758574525862</c:v>
                </c:pt>
                <c:pt idx="1226">
                  <c:v>47.863823157406983</c:v>
                </c:pt>
                <c:pt idx="1227">
                  <c:v>47.83088780425318</c:v>
                </c:pt>
                <c:pt idx="1228">
                  <c:v>47.797952515550143</c:v>
                </c:pt>
                <c:pt idx="1229">
                  <c:v>47.765017291787714</c:v>
                </c:pt>
                <c:pt idx="1230">
                  <c:v>47.732082133459166</c:v>
                </c:pt>
                <c:pt idx="1231">
                  <c:v>47.69914704106165</c:v>
                </c:pt>
                <c:pt idx="1232">
                  <c:v>47.666212015095979</c:v>
                </c:pt>
                <c:pt idx="1233">
                  <c:v>47.633277056066788</c:v>
                </c:pt>
                <c:pt idx="1234">
                  <c:v>47.600342164482761</c:v>
                </c:pt>
                <c:pt idx="1235">
                  <c:v>47.567407340856207</c:v>
                </c:pt>
                <c:pt idx="1236">
                  <c:v>47.534472585703121</c:v>
                </c:pt>
                <c:pt idx="1237">
                  <c:v>47.501537899543813</c:v>
                </c:pt>
                <c:pt idx="1238">
                  <c:v>47.468603282902521</c:v>
                </c:pt>
                <c:pt idx="1239">
                  <c:v>47.435668736307058</c:v>
                </c:pt>
                <c:pt idx="1240">
                  <c:v>47.402734260289606</c:v>
                </c:pt>
                <c:pt idx="1241">
                  <c:v>47.369799855386191</c:v>
                </c:pt>
                <c:pt idx="1242">
                  <c:v>47.33686552213701</c:v>
                </c:pt>
                <c:pt idx="1243">
                  <c:v>47.303931261086404</c:v>
                </c:pt>
                <c:pt idx="1244">
                  <c:v>47.270997072782592</c:v>
                </c:pt>
                <c:pt idx="1245">
                  <c:v>47.238062957778098</c:v>
                </c:pt>
                <c:pt idx="1246">
                  <c:v>47.20512891662964</c:v>
                </c:pt>
                <c:pt idx="1247">
                  <c:v>47.17219494989817</c:v>
                </c:pt>
                <c:pt idx="1248">
                  <c:v>47.139261058149053</c:v>
                </c:pt>
                <c:pt idx="1249">
                  <c:v>47.106327241951369</c:v>
                </c:pt>
                <c:pt idx="1250">
                  <c:v>47.073393501879238</c:v>
                </c:pt>
                <c:pt idx="1251">
                  <c:v>47.0404598385105</c:v>
                </c:pt>
                <c:pt idx="1252">
                  <c:v>47.00752625242788</c:v>
                </c:pt>
                <c:pt idx="1253">
                  <c:v>46.9745927442181</c:v>
                </c:pt>
                <c:pt idx="1254">
                  <c:v>46.941659314472574</c:v>
                </c:pt>
                <c:pt idx="1255">
                  <c:v>46.908725963787276</c:v>
                </c:pt>
                <c:pt idx="1256">
                  <c:v>46.875792692762211</c:v>
                </c:pt>
                <c:pt idx="1257">
                  <c:v>46.842859502002518</c:v>
                </c:pt>
                <c:pt idx="1258">
                  <c:v>46.809926392117696</c:v>
                </c:pt>
                <c:pt idx="1259">
                  <c:v>46.776993363721722</c:v>
                </c:pt>
                <c:pt idx="1260">
                  <c:v>46.744060417433282</c:v>
                </c:pt>
                <c:pt idx="1261">
                  <c:v>46.711127553875869</c:v>
                </c:pt>
                <c:pt idx="1262">
                  <c:v>46.67819477367766</c:v>
                </c:pt>
                <c:pt idx="1263">
                  <c:v>46.645262077471443</c:v>
                </c:pt>
                <c:pt idx="1264">
                  <c:v>46.61232946589503</c:v>
                </c:pt>
                <c:pt idx="1265">
                  <c:v>46.579396939590715</c:v>
                </c:pt>
                <c:pt idx="1266">
                  <c:v>46.546464499206081</c:v>
                </c:pt>
                <c:pt idx="1267">
                  <c:v>46.51353214539327</c:v>
                </c:pt>
                <c:pt idx="1268">
                  <c:v>46.48059987880945</c:v>
                </c:pt>
                <c:pt idx="1269">
                  <c:v>46.447667700117037</c:v>
                </c:pt>
                <c:pt idx="1270">
                  <c:v>46.414735609983062</c:v>
                </c:pt>
                <c:pt idx="1271">
                  <c:v>46.381803609079725</c:v>
                </c:pt>
                <c:pt idx="1272">
                  <c:v>46.348871698084395</c:v>
                </c:pt>
                <c:pt idx="1273">
                  <c:v>46.315939877679668</c:v>
                </c:pt>
                <c:pt idx="1274">
                  <c:v>46.283008148552909</c:v>
                </c:pt>
                <c:pt idx="1275">
                  <c:v>46.250076511397033</c:v>
                </c:pt>
                <c:pt idx="1276">
                  <c:v>46.217144966910233</c:v>
                </c:pt>
                <c:pt idx="1277">
                  <c:v>46.18421351579574</c:v>
                </c:pt>
                <c:pt idx="1278">
                  <c:v>46.151282158762264</c:v>
                </c:pt>
                <c:pt idx="1279">
                  <c:v>46.11835089652368</c:v>
                </c:pt>
                <c:pt idx="1280">
                  <c:v>46.085419729799533</c:v>
                </c:pt>
                <c:pt idx="1281">
                  <c:v>46.052488659314733</c:v>
                </c:pt>
                <c:pt idx="1282">
                  <c:v>46.019557685799633</c:v>
                </c:pt>
                <c:pt idx="1283">
                  <c:v>45.986626809990121</c:v>
                </c:pt>
                <c:pt idx="1284">
                  <c:v>45.953696032627462</c:v>
                </c:pt>
                <c:pt idx="1285">
                  <c:v>45.920765354458851</c:v>
                </c:pt>
                <c:pt idx="1286">
                  <c:v>45.887834776237</c:v>
                </c:pt>
                <c:pt idx="1287">
                  <c:v>45.854904298720207</c:v>
                </c:pt>
                <c:pt idx="1288">
                  <c:v>45.821973922672619</c:v>
                </c:pt>
                <c:pt idx="1289">
                  <c:v>45.789043648864258</c:v>
                </c:pt>
                <c:pt idx="1290">
                  <c:v>45.756113478070517</c:v>
                </c:pt>
                <c:pt idx="1291">
                  <c:v>45.723183411073322</c:v>
                </c:pt>
                <c:pt idx="1292">
                  <c:v>45.690253448660101</c:v>
                </c:pt>
                <c:pt idx="1293">
                  <c:v>45.657323591624106</c:v>
                </c:pt>
                <c:pt idx="1294">
                  <c:v>45.624393840764995</c:v>
                </c:pt>
                <c:pt idx="1295">
                  <c:v>45.59146419688809</c:v>
                </c:pt>
                <c:pt idx="1296">
                  <c:v>45.558534660805151</c:v>
                </c:pt>
                <c:pt idx="1297">
                  <c:v>45.525605233333678</c:v>
                </c:pt>
                <c:pt idx="1298">
                  <c:v>45.49267591529771</c:v>
                </c:pt>
                <c:pt idx="1299">
                  <c:v>45.459746707527266</c:v>
                </c:pt>
                <c:pt idx="1300">
                  <c:v>45.426817610858741</c:v>
                </c:pt>
                <c:pt idx="1301">
                  <c:v>45.393888626134867</c:v>
                </c:pt>
                <c:pt idx="1302">
                  <c:v>45.360959754204799</c:v>
                </c:pt>
                <c:pt idx="1303">
                  <c:v>45.328030995923719</c:v>
                </c:pt>
                <c:pt idx="1304">
                  <c:v>45.295102352153833</c:v>
                </c:pt>
                <c:pt idx="1305">
                  <c:v>45.262173823763625</c:v>
                </c:pt>
                <c:pt idx="1306">
                  <c:v>45.229245411628028</c:v>
                </c:pt>
                <c:pt idx="1307">
                  <c:v>45.196317116628613</c:v>
                </c:pt>
                <c:pt idx="1308">
                  <c:v>45.163388939653714</c:v>
                </c:pt>
                <c:pt idx="1309">
                  <c:v>45.130460881598388</c:v>
                </c:pt>
                <c:pt idx="1310">
                  <c:v>45.097532943364165</c:v>
                </c:pt>
                <c:pt idx="1311">
                  <c:v>45.064605125859849</c:v>
                </c:pt>
                <c:pt idx="1312">
                  <c:v>45.031677430000812</c:v>
                </c:pt>
                <c:pt idx="1313">
                  <c:v>44.998749856709324</c:v>
                </c:pt>
                <c:pt idx="1314">
                  <c:v>44.965822406914633</c:v>
                </c:pt>
                <c:pt idx="1315">
                  <c:v>44.932895081553148</c:v>
                </c:pt>
                <c:pt idx="1316">
                  <c:v>44.899967881568244</c:v>
                </c:pt>
                <c:pt idx="1317">
                  <c:v>44.867040807910328</c:v>
                </c:pt>
                <c:pt idx="1318">
                  <c:v>44.834113861537219</c:v>
                </c:pt>
                <c:pt idx="1319">
                  <c:v>44.801187043413584</c:v>
                </c:pt>
                <c:pt idx="1320">
                  <c:v>44.768260354511746</c:v>
                </c:pt>
                <c:pt idx="1321">
                  <c:v>44.735333795811357</c:v>
                </c:pt>
                <c:pt idx="1322">
                  <c:v>44.702407368298999</c:v>
                </c:pt>
                <c:pt idx="1323">
                  <c:v>44.669481072969397</c:v>
                </c:pt>
                <c:pt idx="1324">
                  <c:v>44.636554910824145</c:v>
                </c:pt>
                <c:pt idx="1325">
                  <c:v>44.603628882872634</c:v>
                </c:pt>
                <c:pt idx="1326">
                  <c:v>44.570702990131991</c:v>
                </c:pt>
                <c:pt idx="1327">
                  <c:v>44.537777233627054</c:v>
                </c:pt>
                <c:pt idx="1328">
                  <c:v>44.504851614390034</c:v>
                </c:pt>
                <c:pt idx="1329">
                  <c:v>44.471926133461125</c:v>
                </c:pt>
                <c:pt idx="1330">
                  <c:v>44.439000791888546</c:v>
                </c:pt>
                <c:pt idx="1331">
                  <c:v>44.406075590728136</c:v>
                </c:pt>
                <c:pt idx="1332">
                  <c:v>44.373150531043976</c:v>
                </c:pt>
                <c:pt idx="1333">
                  <c:v>44.340225613907847</c:v>
                </c:pt>
                <c:pt idx="1334">
                  <c:v>44.307300840399648</c:v>
                </c:pt>
                <c:pt idx="1335">
                  <c:v>44.27437621160788</c:v>
                </c:pt>
                <c:pt idx="1336">
                  <c:v>44.241451728628718</c:v>
                </c:pt>
                <c:pt idx="1337">
                  <c:v>44.208527392566801</c:v>
                </c:pt>
                <c:pt idx="1338">
                  <c:v>44.175603204535093</c:v>
                </c:pt>
                <c:pt idx="1339">
                  <c:v>44.142679165655004</c:v>
                </c:pt>
                <c:pt idx="1340">
                  <c:v>44.109755277056308</c:v>
                </c:pt>
                <c:pt idx="1341">
                  <c:v>44.076831539877183</c:v>
                </c:pt>
                <c:pt idx="1342">
                  <c:v>44.043907955264608</c:v>
                </c:pt>
                <c:pt idx="1343">
                  <c:v>44.01098452437413</c:v>
                </c:pt>
                <c:pt idx="1344">
                  <c:v>43.978061248369954</c:v>
                </c:pt>
                <c:pt idx="1345">
                  <c:v>43.945138128424972</c:v>
                </c:pt>
                <c:pt idx="1346">
                  <c:v>43.912215165721179</c:v>
                </c:pt>
                <c:pt idx="1347">
                  <c:v>43.879292361449167</c:v>
                </c:pt>
                <c:pt idx="1348">
                  <c:v>43.846369716808844</c:v>
                </c:pt>
                <c:pt idx="1349">
                  <c:v>43.813447233008709</c:v>
                </c:pt>
                <c:pt idx="1350">
                  <c:v>43.780524911266667</c:v>
                </c:pt>
                <c:pt idx="1351">
                  <c:v>43.747602752809705</c:v>
                </c:pt>
                <c:pt idx="1352">
                  <c:v>43.714680758874081</c:v>
                </c:pt>
                <c:pt idx="1353">
                  <c:v>43.681758930705435</c:v>
                </c:pt>
                <c:pt idx="1354">
                  <c:v>43.648837269558484</c:v>
                </c:pt>
                <c:pt idx="1355">
                  <c:v>43.615915776697705</c:v>
                </c:pt>
                <c:pt idx="1356">
                  <c:v>43.582994453397006</c:v>
                </c:pt>
                <c:pt idx="1357">
                  <c:v>43.550073300939701</c:v>
                </c:pt>
                <c:pt idx="1358">
                  <c:v>43.517152320619054</c:v>
                </c:pt>
                <c:pt idx="1359">
                  <c:v>43.484231513737939</c:v>
                </c:pt>
                <c:pt idx="1360">
                  <c:v>43.451310881608727</c:v>
                </c:pt>
                <c:pt idx="1361">
                  <c:v>43.418390425554215</c:v>
                </c:pt>
                <c:pt idx="1362">
                  <c:v>43.385470146906755</c:v>
                </c:pt>
                <c:pt idx="1363">
                  <c:v>43.352550047008677</c:v>
                </c:pt>
                <c:pt idx="1364">
                  <c:v>43.319630127213003</c:v>
                </c:pt>
                <c:pt idx="1365">
                  <c:v>43.286710388882071</c:v>
                </c:pt>
                <c:pt idx="1366">
                  <c:v>43.25379083338894</c:v>
                </c:pt>
                <c:pt idx="1367">
                  <c:v>43.220871462117138</c:v>
                </c:pt>
                <c:pt idx="1368">
                  <c:v>43.187952276460166</c:v>
                </c:pt>
                <c:pt idx="1369">
                  <c:v>43.155033277822227</c:v>
                </c:pt>
                <c:pt idx="1370">
                  <c:v>43.122114467618182</c:v>
                </c:pt>
                <c:pt idx="1371">
                  <c:v>43.089195847273189</c:v>
                </c:pt>
                <c:pt idx="1372">
                  <c:v>43.056277418223601</c:v>
                </c:pt>
                <c:pt idx="1373">
                  <c:v>43.023359181916121</c:v>
                </c:pt>
                <c:pt idx="1374">
                  <c:v>42.990441139808588</c:v>
                </c:pt>
                <c:pt idx="1375">
                  <c:v>42.957523293369412</c:v>
                </c:pt>
                <c:pt idx="1376">
                  <c:v>42.924605644078646</c:v>
                </c:pt>
                <c:pt idx="1377">
                  <c:v>42.891688193426972</c:v>
                </c:pt>
                <c:pt idx="1378">
                  <c:v>42.858770942916394</c:v>
                </c:pt>
                <c:pt idx="1379">
                  <c:v>42.825853894060309</c:v>
                </c:pt>
                <c:pt idx="1380">
                  <c:v>42.792937048383315</c:v>
                </c:pt>
                <c:pt idx="1381">
                  <c:v>42.760020407421422</c:v>
                </c:pt>
                <c:pt idx="1382">
                  <c:v>42.727103972722404</c:v>
                </c:pt>
                <c:pt idx="1383">
                  <c:v>42.694187745845504</c:v>
                </c:pt>
                <c:pt idx="1384">
                  <c:v>42.661271728361626</c:v>
                </c:pt>
                <c:pt idx="1385">
                  <c:v>42.628355921853498</c:v>
                </c:pt>
                <c:pt idx="1386">
                  <c:v>42.595440327915732</c:v>
                </c:pt>
                <c:pt idx="1387">
                  <c:v>42.562524948154881</c:v>
                </c:pt>
                <c:pt idx="1388">
                  <c:v>42.529609784189653</c:v>
                </c:pt>
                <c:pt idx="1389">
                  <c:v>42.496694837650764</c:v>
                </c:pt>
                <c:pt idx="1390">
                  <c:v>42.463780110181176</c:v>
                </c:pt>
                <c:pt idx="1391">
                  <c:v>42.43086560343626</c:v>
                </c:pt>
                <c:pt idx="1392">
                  <c:v>42.397951319083575</c:v>
                </c:pt>
                <c:pt idx="1393">
                  <c:v>42.365037258803575</c:v>
                </c:pt>
                <c:pt idx="1394">
                  <c:v>42.332123424288959</c:v>
                </c:pt>
                <c:pt idx="1395">
                  <c:v>42.299209817245256</c:v>
                </c:pt>
                <c:pt idx="1396">
                  <c:v>42.266296439390686</c:v>
                </c:pt>
                <c:pt idx="1397">
                  <c:v>42.233383292456281</c:v>
                </c:pt>
                <c:pt idx="1398">
                  <c:v>42.200470378186566</c:v>
                </c:pt>
                <c:pt idx="1399">
                  <c:v>42.167557698338285</c:v>
                </c:pt>
                <c:pt idx="1400">
                  <c:v>42.134645254682042</c:v>
                </c:pt>
                <c:pt idx="1401">
                  <c:v>42.101733049001353</c:v>
                </c:pt>
                <c:pt idx="1402">
                  <c:v>42.068821083093312</c:v>
                </c:pt>
                <c:pt idx="1403">
                  <c:v>42.035909358768038</c:v>
                </c:pt>
                <c:pt idx="1404">
                  <c:v>42.002997877849964</c:v>
                </c:pt>
                <c:pt idx="1405">
                  <c:v>41.970086642176128</c:v>
                </c:pt>
                <c:pt idx="1406">
                  <c:v>41.937175653598374</c:v>
                </c:pt>
                <c:pt idx="1407">
                  <c:v>41.904264913981578</c:v>
                </c:pt>
                <c:pt idx="1408">
                  <c:v>41.871354425205247</c:v>
                </c:pt>
                <c:pt idx="1409">
                  <c:v>41.838444189162416</c:v>
                </c:pt>
                <c:pt idx="1410">
                  <c:v>41.805534207760537</c:v>
                </c:pt>
                <c:pt idx="1411">
                  <c:v>41.772624482921159</c:v>
                </c:pt>
                <c:pt idx="1412">
                  <c:v>41.739715016580512</c:v>
                </c:pt>
                <c:pt idx="1413">
                  <c:v>41.706805810689019</c:v>
                </c:pt>
                <c:pt idx="1414">
                  <c:v>41.673896867211653</c:v>
                </c:pt>
                <c:pt idx="1415">
                  <c:v>41.640988188128354</c:v>
                </c:pt>
                <c:pt idx="1416">
                  <c:v>41.608079775433566</c:v>
                </c:pt>
                <c:pt idx="1417">
                  <c:v>41.575171631136897</c:v>
                </c:pt>
                <c:pt idx="1418">
                  <c:v>41.542263757262717</c:v>
                </c:pt>
                <c:pt idx="1419">
                  <c:v>41.50935615585059</c:v>
                </c:pt>
                <c:pt idx="1420">
                  <c:v>41.476448828955554</c:v>
                </c:pt>
                <c:pt idx="1421">
                  <c:v>41.443541778647692</c:v>
                </c:pt>
                <c:pt idx="1422">
                  <c:v>41.410635007012658</c:v>
                </c:pt>
                <c:pt idx="1423">
                  <c:v>41.37772851615162</c:v>
                </c:pt>
                <c:pt idx="1424">
                  <c:v>41.344822308181541</c:v>
                </c:pt>
                <c:pt idx="1425">
                  <c:v>41.311916385235136</c:v>
                </c:pt>
                <c:pt idx="1426">
                  <c:v>41.279010749460937</c:v>
                </c:pt>
                <c:pt idx="1427">
                  <c:v>41.246105403023698</c:v>
                </c:pt>
                <c:pt idx="1428">
                  <c:v>41.213200348104237</c:v>
                </c:pt>
                <c:pt idx="1429">
                  <c:v>41.180295586899518</c:v>
                </c:pt>
                <c:pt idx="1430">
                  <c:v>41.147391121622967</c:v>
                </c:pt>
                <c:pt idx="1431">
                  <c:v>41.114486954504613</c:v>
                </c:pt>
                <c:pt idx="1432">
                  <c:v>41.08158308779111</c:v>
                </c:pt>
                <c:pt idx="1433">
                  <c:v>41.048679523745676</c:v>
                </c:pt>
                <c:pt idx="1434">
                  <c:v>41.015776264648373</c:v>
                </c:pt>
                <c:pt idx="1435">
                  <c:v>40.982873312796677</c:v>
                </c:pt>
                <c:pt idx="1436">
                  <c:v>40.949970670504634</c:v>
                </c:pt>
                <c:pt idx="1437">
                  <c:v>40.917068340103867</c:v>
                </c:pt>
                <c:pt idx="1438">
                  <c:v>40.88416632394334</c:v>
                </c:pt>
                <c:pt idx="1439">
                  <c:v>40.851264624389387</c:v>
                </c:pt>
                <c:pt idx="1440">
                  <c:v>40.818363243826042</c:v>
                </c:pt>
                <c:pt idx="1441">
                  <c:v>40.785462184655074</c:v>
                </c:pt>
                <c:pt idx="1442">
                  <c:v>40.752561449296053</c:v>
                </c:pt>
                <c:pt idx="1443">
                  <c:v>40.719661040186502</c:v>
                </c:pt>
                <c:pt idx="1444">
                  <c:v>40.686760959782447</c:v>
                </c:pt>
                <c:pt idx="1445">
                  <c:v>40.653861210557807</c:v>
                </c:pt>
                <c:pt idx="1446">
                  <c:v>40.62096179500508</c:v>
                </c:pt>
                <c:pt idx="1447">
                  <c:v>40.588062715635125</c:v>
                </c:pt>
                <c:pt idx="1448">
                  <c:v>40.555163974977745</c:v>
                </c:pt>
                <c:pt idx="1449">
                  <c:v>40.522265575581301</c:v>
                </c:pt>
                <c:pt idx="1450">
                  <c:v>40.489367520012998</c:v>
                </c:pt>
                <c:pt idx="1451">
                  <c:v>40.456469810859588</c:v>
                </c:pt>
                <c:pt idx="1452">
                  <c:v>40.423572450726638</c:v>
                </c:pt>
                <c:pt idx="1453">
                  <c:v>40.390675442239171</c:v>
                </c:pt>
                <c:pt idx="1454">
                  <c:v>40.357778788041628</c:v>
                </c:pt>
                <c:pt idx="1455">
                  <c:v>40.324882490798345</c:v>
                </c:pt>
                <c:pt idx="1456">
                  <c:v>40.291986553192999</c:v>
                </c:pt>
                <c:pt idx="1457">
                  <c:v>40.259090977929837</c:v>
                </c:pt>
                <c:pt idx="1458">
                  <c:v>40.2261957677323</c:v>
                </c:pt>
                <c:pt idx="1459">
                  <c:v>40.193300925344921</c:v>
                </c:pt>
                <c:pt idx="1460">
                  <c:v>40.160406453532062</c:v>
                </c:pt>
                <c:pt idx="1461">
                  <c:v>40.12751235507853</c:v>
                </c:pt>
                <c:pt idx="1462">
                  <c:v>40.094618632790102</c:v>
                </c:pt>
                <c:pt idx="1463">
                  <c:v>40.061725289493296</c:v>
                </c:pt>
                <c:pt idx="1464">
                  <c:v>40.028832328035328</c:v>
                </c:pt>
                <c:pt idx="1465">
                  <c:v>39.995939751284752</c:v>
                </c:pt>
                <c:pt idx="1466">
                  <c:v>39.963047562131244</c:v>
                </c:pt>
                <c:pt idx="1467">
                  <c:v>39.930155763485956</c:v>
                </c:pt>
                <c:pt idx="1468">
                  <c:v>39.897264358281646</c:v>
                </c:pt>
                <c:pt idx="1469">
                  <c:v>39.864373349472586</c:v>
                </c:pt>
                <c:pt idx="1470">
                  <c:v>39.831482740035071</c:v>
                </c:pt>
                <c:pt idx="1471">
                  <c:v>39.798592532967497</c:v>
                </c:pt>
                <c:pt idx="1472">
                  <c:v>39.765702731290141</c:v>
                </c:pt>
                <c:pt idx="1473">
                  <c:v>39.732813338046057</c:v>
                </c:pt>
                <c:pt idx="1474">
                  <c:v>39.699924356300336</c:v>
                </c:pt>
                <c:pt idx="1475">
                  <c:v>39.667035789141153</c:v>
                </c:pt>
                <c:pt idx="1476">
                  <c:v>39.634147639679142</c:v>
                </c:pt>
                <c:pt idx="1477">
                  <c:v>39.601259911048153</c:v>
                </c:pt>
                <c:pt idx="1478">
                  <c:v>39.568372606405205</c:v>
                </c:pt>
                <c:pt idx="1479">
                  <c:v>39.535485728930553</c:v>
                </c:pt>
                <c:pt idx="1480">
                  <c:v>39.50259928182787</c:v>
                </c:pt>
                <c:pt idx="1481">
                  <c:v>39.469713268324675</c:v>
                </c:pt>
                <c:pt idx="1482">
                  <c:v>39.4368276916721</c:v>
                </c:pt>
                <c:pt idx="1483">
                  <c:v>39.403942555145306</c:v>
                </c:pt>
                <c:pt idx="1484">
                  <c:v>39.371057862043955</c:v>
                </c:pt>
                <c:pt idx="1485">
                  <c:v>39.33817361569151</c:v>
                </c:pt>
                <c:pt idx="1486">
                  <c:v>39.305289819436254</c:v>
                </c:pt>
                <c:pt idx="1487">
                  <c:v>39.272406476651177</c:v>
                </c:pt>
                <c:pt idx="1488">
                  <c:v>39.239523590734102</c:v>
                </c:pt>
                <c:pt idx="1489">
                  <c:v>39.206641165107669</c:v>
                </c:pt>
                <c:pt idx="1490">
                  <c:v>39.173759203220015</c:v>
                </c:pt>
                <c:pt idx="1491">
                  <c:v>39.140877708544643</c:v>
                </c:pt>
                <c:pt idx="1492">
                  <c:v>39.107996684580456</c:v>
                </c:pt>
                <c:pt idx="1493">
                  <c:v>39.075116134852216</c:v>
                </c:pt>
                <c:pt idx="1494">
                  <c:v>39.042236062910625</c:v>
                </c:pt>
                <c:pt idx="1495">
                  <c:v>39.009356472332577</c:v>
                </c:pt>
                <c:pt idx="1496">
                  <c:v>38.976477366721085</c:v>
                </c:pt>
                <c:pt idx="1497">
                  <c:v>38.943598749705778</c:v>
                </c:pt>
                <c:pt idx="1498">
                  <c:v>38.910720624943096</c:v>
                </c:pt>
                <c:pt idx="1499">
                  <c:v>38.877842996116129</c:v>
                </c:pt>
                <c:pt idx="1500">
                  <c:v>38.844965866935127</c:v>
                </c:pt>
                <c:pt idx="1501">
                  <c:v>38.812089241137471</c:v>
                </c:pt>
                <c:pt idx="1502">
                  <c:v>38.779213122488272</c:v>
                </c:pt>
                <c:pt idx="1503">
                  <c:v>38.746337514780059</c:v>
                </c:pt>
                <c:pt idx="1504">
                  <c:v>38.713462421833199</c:v>
                </c:pt>
                <c:pt idx="1505">
                  <c:v>38.680587847496149</c:v>
                </c:pt>
                <c:pt idx="1506">
                  <c:v>38.647713795645494</c:v>
                </c:pt>
                <c:pt idx="1507">
                  <c:v>38.614840270186392</c:v>
                </c:pt>
                <c:pt idx="1508">
                  <c:v>38.581967275052534</c:v>
                </c:pt>
                <c:pt idx="1509">
                  <c:v>38.549094814206633</c:v>
                </c:pt>
                <c:pt idx="1510">
                  <c:v>38.516222891639956</c:v>
                </c:pt>
                <c:pt idx="1511">
                  <c:v>38.48335151137357</c:v>
                </c:pt>
                <c:pt idx="1512">
                  <c:v>38.450480677457584</c:v>
                </c:pt>
                <c:pt idx="1513">
                  <c:v>38.417610393971898</c:v>
                </c:pt>
                <c:pt idx="1514">
                  <c:v>38.384740665026278</c:v>
                </c:pt>
                <c:pt idx="1515">
                  <c:v>38.351871494760552</c:v>
                </c:pt>
                <c:pt idx="1516">
                  <c:v>38.319002887344816</c:v>
                </c:pt>
                <c:pt idx="1517">
                  <c:v>38.286134846979564</c:v>
                </c:pt>
                <c:pt idx="1518">
                  <c:v>38.253267377896037</c:v>
                </c:pt>
                <c:pt idx="1519">
                  <c:v>38.220400484356503</c:v>
                </c:pt>
                <c:pt idx="1520">
                  <c:v>38.187534170654203</c:v>
                </c:pt>
                <c:pt idx="1521">
                  <c:v>38.154668441113756</c:v>
                </c:pt>
                <c:pt idx="1522">
                  <c:v>38.121803300091528</c:v>
                </c:pt>
                <c:pt idx="1523">
                  <c:v>38.088938751975149</c:v>
                </c:pt>
                <c:pt idx="1524">
                  <c:v>38.056074801185147</c:v>
                </c:pt>
                <c:pt idx="1525">
                  <c:v>38.023211452173207</c:v>
                </c:pt>
                <c:pt idx="1526">
                  <c:v>37.990348709424332</c:v>
                </c:pt>
                <c:pt idx="1527">
                  <c:v>37.957486577455754</c:v>
                </c:pt>
                <c:pt idx="1528">
                  <c:v>37.924625060817689</c:v>
                </c:pt>
                <c:pt idx="1529">
                  <c:v>37.891764164093722</c:v>
                </c:pt>
                <c:pt idx="1530">
                  <c:v>37.85890389190029</c:v>
                </c:pt>
                <c:pt idx="1531">
                  <c:v>37.826044248887925</c:v>
                </c:pt>
                <c:pt idx="1532">
                  <c:v>37.793185239740701</c:v>
                </c:pt>
                <c:pt idx="1533">
                  <c:v>37.760326869176978</c:v>
                </c:pt>
                <c:pt idx="1534">
                  <c:v>37.727469141949086</c:v>
                </c:pt>
                <c:pt idx="1535">
                  <c:v>37.69461206284408</c:v>
                </c:pt>
                <c:pt idx="1536">
                  <c:v>37.661755636683843</c:v>
                </c:pt>
                <c:pt idx="1537">
                  <c:v>37.628899868325142</c:v>
                </c:pt>
                <c:pt idx="1538">
                  <c:v>37.596044762659979</c:v>
                </c:pt>
                <c:pt idx="1539">
                  <c:v>37.563190324616052</c:v>
                </c:pt>
                <c:pt idx="1540">
                  <c:v>37.530336559156503</c:v>
                </c:pt>
                <c:pt idx="1541">
                  <c:v>37.497483471280518</c:v>
                </c:pt>
                <c:pt idx="1542">
                  <c:v>37.464631066023898</c:v>
                </c:pt>
                <c:pt idx="1543">
                  <c:v>37.431779348458313</c:v>
                </c:pt>
                <c:pt idx="1544">
                  <c:v>37.39892832369258</c:v>
                </c:pt>
                <c:pt idx="1545">
                  <c:v>37.366077996872328</c:v>
                </c:pt>
                <c:pt idx="1546">
                  <c:v>37.333228373180454</c:v>
                </c:pt>
                <c:pt idx="1547">
                  <c:v>37.300379457837266</c:v>
                </c:pt>
                <c:pt idx="1548">
                  <c:v>37.267531256101009</c:v>
                </c:pt>
                <c:pt idx="1549">
                  <c:v>37.234683773267719</c:v>
                </c:pt>
                <c:pt idx="1550">
                  <c:v>37.201837014671746</c:v>
                </c:pt>
                <c:pt idx="1551">
                  <c:v>37.168990985685902</c:v>
                </c:pt>
                <c:pt idx="1552">
                  <c:v>37.136145691721929</c:v>
                </c:pt>
                <c:pt idx="1553">
                  <c:v>37.103301138230634</c:v>
                </c:pt>
                <c:pt idx="1554">
                  <c:v>37.070457330701799</c:v>
                </c:pt>
                <c:pt idx="1555">
                  <c:v>37.037614274664989</c:v>
                </c:pt>
                <c:pt idx="1556">
                  <c:v>37.004771975689891</c:v>
                </c:pt>
                <c:pt idx="1557">
                  <c:v>36.971930439385694</c:v>
                </c:pt>
                <c:pt idx="1558">
                  <c:v>36.93908967140257</c:v>
                </c:pt>
                <c:pt idx="1559">
                  <c:v>36.906249677430836</c:v>
                </c:pt>
                <c:pt idx="1560">
                  <c:v>36.873410463202092</c:v>
                </c:pt>
                <c:pt idx="1561">
                  <c:v>36.840572034489064</c:v>
                </c:pt>
                <c:pt idx="1562">
                  <c:v>36.807734397105868</c:v>
                </c:pt>
                <c:pt idx="1563">
                  <c:v>36.774897556908371</c:v>
                </c:pt>
                <c:pt idx="1564">
                  <c:v>36.742061519794682</c:v>
                </c:pt>
                <c:pt idx="1565">
                  <c:v>36.70922629170488</c:v>
                </c:pt>
                <c:pt idx="1566">
                  <c:v>36.67639187862197</c:v>
                </c:pt>
                <c:pt idx="1567">
                  <c:v>36.643558286571668</c:v>
                </c:pt>
                <c:pt idx="1568">
                  <c:v>36.610725521623046</c:v>
                </c:pt>
                <c:pt idx="1569">
                  <c:v>36.57789358988839</c:v>
                </c:pt>
                <c:pt idx="1570">
                  <c:v>36.545062497524043</c:v>
                </c:pt>
                <c:pt idx="1571">
                  <c:v>36.512232250730101</c:v>
                </c:pt>
                <c:pt idx="1572">
                  <c:v>36.479402855751204</c:v>
                </c:pt>
                <c:pt idx="1573">
                  <c:v>36.446574318876429</c:v>
                </c:pt>
                <c:pt idx="1574">
                  <c:v>36.413746646439989</c:v>
                </c:pt>
                <c:pt idx="1575">
                  <c:v>36.380919844821385</c:v>
                </c:pt>
                <c:pt idx="1576">
                  <c:v>36.348093920445301</c:v>
                </c:pt>
                <c:pt idx="1577">
                  <c:v>36.315268879782522</c:v>
                </c:pt>
                <c:pt idx="1578">
                  <c:v>36.282444729350033</c:v>
                </c:pt>
                <c:pt idx="1579">
                  <c:v>36.249621475711031</c:v>
                </c:pt>
                <c:pt idx="1580">
                  <c:v>36.21679912547566</c:v>
                </c:pt>
                <c:pt idx="1581">
                  <c:v>36.183977685300825</c:v>
                </c:pt>
                <c:pt idx="1582">
                  <c:v>36.151157161891213</c:v>
                </c:pt>
                <c:pt idx="1583">
                  <c:v>36.118337561998914</c:v>
                </c:pt>
                <c:pt idx="1584">
                  <c:v>36.085518892423927</c:v>
                </c:pt>
                <c:pt idx="1585">
                  <c:v>36.052701160014898</c:v>
                </c:pt>
                <c:pt idx="1586">
                  <c:v>36.019884371668709</c:v>
                </c:pt>
                <c:pt idx="1587">
                  <c:v>35.987068534331399</c:v>
                </c:pt>
                <c:pt idx="1588">
                  <c:v>35.954253654998169</c:v>
                </c:pt>
                <c:pt idx="1589">
                  <c:v>35.921439740714021</c:v>
                </c:pt>
                <c:pt idx="1590">
                  <c:v>35.888626798573441</c:v>
                </c:pt>
                <c:pt idx="1591">
                  <c:v>35.855814835721475</c:v>
                </c:pt>
                <c:pt idx="1592">
                  <c:v>35.823003859353683</c:v>
                </c:pt>
                <c:pt idx="1593">
                  <c:v>35.790193876716387</c:v>
                </c:pt>
                <c:pt idx="1594">
                  <c:v>35.757384895107158</c:v>
                </c:pt>
                <c:pt idx="1595">
                  <c:v>35.724576921875105</c:v>
                </c:pt>
                <c:pt idx="1596">
                  <c:v>35.691769964421248</c:v>
                </c:pt>
                <c:pt idx="1597">
                  <c:v>35.658964030198845</c:v>
                </c:pt>
                <c:pt idx="1598">
                  <c:v>35.626159126713489</c:v>
                </c:pt>
                <c:pt idx="1599">
                  <c:v>35.593355261523868</c:v>
                </c:pt>
                <c:pt idx="1600">
                  <c:v>35.560552442241963</c:v>
                </c:pt>
                <c:pt idx="1601">
                  <c:v>35.527750676533032</c:v>
                </c:pt>
                <c:pt idx="1602">
                  <c:v>35.494949972116395</c:v>
                </c:pt>
                <c:pt idx="1603">
                  <c:v>35.462150336765568</c:v>
                </c:pt>
                <c:pt idx="1604">
                  <c:v>35.429351778308892</c:v>
                </c:pt>
                <c:pt idx="1605">
                  <c:v>35.396554304629127</c:v>
                </c:pt>
                <c:pt idx="1606">
                  <c:v>35.36375792366502</c:v>
                </c:pt>
                <c:pt idx="1607">
                  <c:v>35.330962643410388</c:v>
                </c:pt>
                <c:pt idx="1608">
                  <c:v>35.298168471915304</c:v>
                </c:pt>
                <c:pt idx="1609">
                  <c:v>35.265375417286108</c:v>
                </c:pt>
                <c:pt idx="1610">
                  <c:v>35.232583487685922</c:v>
                </c:pt>
                <c:pt idx="1611">
                  <c:v>35.199792691334906</c:v>
                </c:pt>
                <c:pt idx="1612">
                  <c:v>35.167003036510543</c:v>
                </c:pt>
                <c:pt idx="1613">
                  <c:v>35.134214531548267</c:v>
                </c:pt>
                <c:pt idx="1614">
                  <c:v>35.101427184841512</c:v>
                </c:pt>
                <c:pt idx="1615">
                  <c:v>35.068641004842249</c:v>
                </c:pt>
                <c:pt idx="1616">
                  <c:v>35.03585600006155</c:v>
                </c:pt>
                <c:pt idx="1617">
                  <c:v>35.00307217906937</c:v>
                </c:pt>
                <c:pt idx="1618">
                  <c:v>34.970289550495508</c:v>
                </c:pt>
                <c:pt idx="1619">
                  <c:v>34.937508123029723</c:v>
                </c:pt>
                <c:pt idx="1620">
                  <c:v>34.904727905421971</c:v>
                </c:pt>
                <c:pt idx="1621">
                  <c:v>34.871948906483318</c:v>
                </c:pt>
                <c:pt idx="1622">
                  <c:v>34.839171135085437</c:v>
                </c:pt>
                <c:pt idx="1623">
                  <c:v>34.806394600161987</c:v>
                </c:pt>
                <c:pt idx="1624">
                  <c:v>34.773619310708042</c:v>
                </c:pt>
                <c:pt idx="1625">
                  <c:v>34.740845275781261</c:v>
                </c:pt>
                <c:pt idx="1626">
                  <c:v>34.708072504501722</c:v>
                </c:pt>
                <c:pt idx="1627">
                  <c:v>34.675301006052528</c:v>
                </c:pt>
                <c:pt idx="1628">
                  <c:v>34.642530789680379</c:v>
                </c:pt>
                <c:pt idx="1629">
                  <c:v>34.609761864695486</c:v>
                </c:pt>
                <c:pt idx="1630">
                  <c:v>34.576994240472473</c:v>
                </c:pt>
                <c:pt idx="1631">
                  <c:v>34.544227926450418</c:v>
                </c:pt>
                <c:pt idx="1632">
                  <c:v>34.511462932133277</c:v>
                </c:pt>
                <c:pt idx="1633">
                  <c:v>34.478699267090342</c:v>
                </c:pt>
                <c:pt idx="1634">
                  <c:v>34.445936940956962</c:v>
                </c:pt>
                <c:pt idx="1635">
                  <c:v>34.413175963434185</c:v>
                </c:pt>
                <c:pt idx="1636">
                  <c:v>34.38041634428987</c:v>
                </c:pt>
                <c:pt idx="1637">
                  <c:v>34.347658093358895</c:v>
                </c:pt>
                <c:pt idx="1638">
                  <c:v>34.314901220543099</c:v>
                </c:pt>
                <c:pt idx="1639">
                  <c:v>34.282145735812392</c:v>
                </c:pt>
                <c:pt idx="1640">
                  <c:v>34.249391649204703</c:v>
                </c:pt>
                <c:pt idx="1641">
                  <c:v>34.216638970826459</c:v>
                </c:pt>
                <c:pt idx="1642">
                  <c:v>34.183887710853234</c:v>
                </c:pt>
                <c:pt idx="1643">
                  <c:v>34.151137879529749</c:v>
                </c:pt>
                <c:pt idx="1644">
                  <c:v>34.118389487170589</c:v>
                </c:pt>
                <c:pt idx="1645">
                  <c:v>34.085642544160521</c:v>
                </c:pt>
                <c:pt idx="1646">
                  <c:v>34.052897060954912</c:v>
                </c:pt>
                <c:pt idx="1647">
                  <c:v>34.020153048080132</c:v>
                </c:pt>
                <c:pt idx="1648">
                  <c:v>33.987410516133963</c:v>
                </c:pt>
                <c:pt idx="1649">
                  <c:v>33.954669475786091</c:v>
                </c:pt>
                <c:pt idx="1650">
                  <c:v>33.921929937778337</c:v>
                </c:pt>
                <c:pt idx="1651">
                  <c:v>33.889191912925426</c:v>
                </c:pt>
                <c:pt idx="1652">
                  <c:v>33.856455412114784</c:v>
                </c:pt>
                <c:pt idx="1653">
                  <c:v>33.82372044630786</c:v>
                </c:pt>
                <c:pt idx="1654">
                  <c:v>33.790987026539611</c:v>
                </c:pt>
                <c:pt idx="1655">
                  <c:v>33.758255163919621</c:v>
                </c:pt>
                <c:pt idx="1656">
                  <c:v>33.725524869632352</c:v>
                </c:pt>
                <c:pt idx="1657">
                  <c:v>33.692796154937113</c:v>
                </c:pt>
                <c:pt idx="1658">
                  <c:v>33.660069031169222</c:v>
                </c:pt>
                <c:pt idx="1659">
                  <c:v>33.627343509739916</c:v>
                </c:pt>
                <c:pt idx="1660">
                  <c:v>33.594619602136959</c:v>
                </c:pt>
                <c:pt idx="1661">
                  <c:v>33.561897319925144</c:v>
                </c:pt>
                <c:pt idx="1662">
                  <c:v>33.529176674746459</c:v>
                </c:pt>
                <c:pt idx="1663">
                  <c:v>33.496457678320994</c:v>
                </c:pt>
                <c:pt idx="1664">
                  <c:v>33.463740342446819</c:v>
                </c:pt>
                <c:pt idx="1665">
                  <c:v>33.431024679000856</c:v>
                </c:pt>
                <c:pt idx="1666">
                  <c:v>33.398310699938989</c:v>
                </c:pt>
                <c:pt idx="1667">
                  <c:v>33.365598417296873</c:v>
                </c:pt>
                <c:pt idx="1668">
                  <c:v>33.332887843189987</c:v>
                </c:pt>
                <c:pt idx="1669">
                  <c:v>33.300178989814249</c:v>
                </c:pt>
                <c:pt idx="1670">
                  <c:v>33.267471869446645</c:v>
                </c:pt>
                <c:pt idx="1671">
                  <c:v>33.234766494445466</c:v>
                </c:pt>
                <c:pt idx="1672">
                  <c:v>33.202062877250434</c:v>
                </c:pt>
                <c:pt idx="1673">
                  <c:v>33.16936103038401</c:v>
                </c:pt>
                <c:pt idx="1674">
                  <c:v>33.136660966450826</c:v>
                </c:pt>
                <c:pt idx="1675">
                  <c:v>33.103962698138943</c:v>
                </c:pt>
                <c:pt idx="1676">
                  <c:v>33.071266238219877</c:v>
                </c:pt>
                <c:pt idx="1677">
                  <c:v>33.038571599549144</c:v>
                </c:pt>
                <c:pt idx="1678">
                  <c:v>33.005878795066742</c:v>
                </c:pt>
                <c:pt idx="1679">
                  <c:v>32.973187837797639</c:v>
                </c:pt>
                <c:pt idx="1680">
                  <c:v>32.940498740851893</c:v>
                </c:pt>
                <c:pt idx="1681">
                  <c:v>32.9078115174256</c:v>
                </c:pt>
                <c:pt idx="1682">
                  <c:v>32.875126180801139</c:v>
                </c:pt>
                <c:pt idx="1683">
                  <c:v>32.842442744347473</c:v>
                </c:pt>
                <c:pt idx="1684">
                  <c:v>32.809761221520816</c:v>
                </c:pt>
                <c:pt idx="1685">
                  <c:v>32.777081625864895</c:v>
                </c:pt>
                <c:pt idx="1686">
                  <c:v>32.744403971011664</c:v>
                </c:pt>
                <c:pt idx="1687">
                  <c:v>32.711728270681391</c:v>
                </c:pt>
                <c:pt idx="1688">
                  <c:v>32.679054538683573</c:v>
                </c:pt>
                <c:pt idx="1689">
                  <c:v>32.646382788916945</c:v>
                </c:pt>
                <c:pt idx="1690">
                  <c:v>32.613713035370182</c:v>
                </c:pt>
                <c:pt idx="1691">
                  <c:v>32.581045292122397</c:v>
                </c:pt>
                <c:pt idx="1692">
                  <c:v>32.548379573343617</c:v>
                </c:pt>
                <c:pt idx="1693">
                  <c:v>32.515715893294718</c:v>
                </c:pt>
                <c:pt idx="1694">
                  <c:v>32.483054266328608</c:v>
                </c:pt>
                <c:pt idx="1695">
                  <c:v>32.450394706890343</c:v>
                </c:pt>
                <c:pt idx="1696">
                  <c:v>32.417737229517641</c:v>
                </c:pt>
                <c:pt idx="1697">
                  <c:v>32.385081848841246</c:v>
                </c:pt>
                <c:pt idx="1698">
                  <c:v>32.352428579585478</c:v>
                </c:pt>
                <c:pt idx="1699">
                  <c:v>32.319777436568671</c:v>
                </c:pt>
                <c:pt idx="1700">
                  <c:v>32.287128434703639</c:v>
                </c:pt>
                <c:pt idx="1701">
                  <c:v>32.25448158899809</c:v>
                </c:pt>
                <c:pt idx="1702">
                  <c:v>32.221836914555098</c:v>
                </c:pt>
                <c:pt idx="1703">
                  <c:v>32.189194426573749</c:v>
                </c:pt>
                <c:pt idx="1704">
                  <c:v>32.156554140349279</c:v>
                </c:pt>
                <c:pt idx="1705">
                  <c:v>32.123916071273591</c:v>
                </c:pt>
                <c:pt idx="1706">
                  <c:v>32.091280234836141</c:v>
                </c:pt>
                <c:pt idx="1707">
                  <c:v>32.058646646623728</c:v>
                </c:pt>
                <c:pt idx="1708">
                  <c:v>32.026015322321442</c:v>
                </c:pt>
                <c:pt idx="1709">
                  <c:v>31.993386277712865</c:v>
                </c:pt>
                <c:pt idx="1710">
                  <c:v>31.960759528680853</c:v>
                </c:pt>
                <c:pt idx="1711">
                  <c:v>31.928135091207391</c:v>
                </c:pt>
                <c:pt idx="1712">
                  <c:v>31.895512981374729</c:v>
                </c:pt>
                <c:pt idx="1713">
                  <c:v>31.862893215365432</c:v>
                </c:pt>
                <c:pt idx="1714">
                  <c:v>31.830275809462908</c:v>
                </c:pt>
                <c:pt idx="1715">
                  <c:v>31.797660780051782</c:v>
                </c:pt>
                <c:pt idx="1716">
                  <c:v>31.765048143618699</c:v>
                </c:pt>
                <c:pt idx="1717">
                  <c:v>31.732437916752268</c:v>
                </c:pt>
                <c:pt idx="1718">
                  <c:v>31.699830116143918</c:v>
                </c:pt>
                <c:pt idx="1719">
                  <c:v>31.667224758588127</c:v>
                </c:pt>
                <c:pt idx="1720">
                  <c:v>31.634621860982865</c:v>
                </c:pt>
                <c:pt idx="1721">
                  <c:v>31.602021440330393</c:v>
                </c:pt>
                <c:pt idx="1722">
                  <c:v>31.569423513737025</c:v>
                </c:pt>
                <c:pt idx="1723">
                  <c:v>31.536828098414347</c:v>
                </c:pt>
                <c:pt idx="1724">
                  <c:v>31.504235211679102</c:v>
                </c:pt>
                <c:pt idx="1725">
                  <c:v>31.471644870953774</c:v>
                </c:pt>
                <c:pt idx="1726">
                  <c:v>31.439057093767278</c:v>
                </c:pt>
                <c:pt idx="1727">
                  <c:v>31.406471897755001</c:v>
                </c:pt>
                <c:pt idx="1728">
                  <c:v>31.37388930065946</c:v>
                </c:pt>
                <c:pt idx="1729">
                  <c:v>31.34130932033079</c:v>
                </c:pt>
                <c:pt idx="1730">
                  <c:v>31.308731974727117</c:v>
                </c:pt>
                <c:pt idx="1731">
                  <c:v>31.27615728191487</c:v>
                </c:pt>
                <c:pt idx="1732">
                  <c:v>31.243585260069359</c:v>
                </c:pt>
                <c:pt idx="1733">
                  <c:v>31.211015927475184</c:v>
                </c:pt>
                <c:pt idx="1734">
                  <c:v>31.178449302526637</c:v>
                </c:pt>
                <c:pt idx="1735">
                  <c:v>31.145885403728073</c:v>
                </c:pt>
                <c:pt idx="1736">
                  <c:v>31.113324249694475</c:v>
                </c:pt>
                <c:pt idx="1737">
                  <c:v>31.080765859151636</c:v>
                </c:pt>
                <c:pt idx="1738">
                  <c:v>31.048210250936897</c:v>
                </c:pt>
                <c:pt idx="1739">
                  <c:v>31.015657443999274</c:v>
                </c:pt>
                <c:pt idx="1740">
                  <c:v>30.98310745740001</c:v>
                </c:pt>
                <c:pt idx="1741">
                  <c:v>30.950560310313001</c:v>
                </c:pt>
                <c:pt idx="1742">
                  <c:v>30.918016022025228</c:v>
                </c:pt>
                <c:pt idx="1743">
                  <c:v>30.885474611936935</c:v>
                </c:pt>
                <c:pt idx="1744">
                  <c:v>30.852936099562157</c:v>
                </c:pt>
                <c:pt idx="1745">
                  <c:v>30.820400504529353</c:v>
                </c:pt>
                <c:pt idx="1746">
                  <c:v>30.787867846581541</c:v>
                </c:pt>
                <c:pt idx="1747">
                  <c:v>30.755338145576836</c:v>
                </c:pt>
                <c:pt idx="1748">
                  <c:v>30.722811421488419</c:v>
                </c:pt>
                <c:pt idx="1749">
                  <c:v>30.690287694405658</c:v>
                </c:pt>
                <c:pt idx="1750">
                  <c:v>30.6577669845339</c:v>
                </c:pt>
                <c:pt idx="1751">
                  <c:v>30.625249312195024</c:v>
                </c:pt>
                <c:pt idx="1752">
                  <c:v>30.592734697827876</c:v>
                </c:pt>
                <c:pt idx="1753">
                  <c:v>30.56022316198878</c:v>
                </c:pt>
                <c:pt idx="1754">
                  <c:v>30.527714725351327</c:v>
                </c:pt>
                <c:pt idx="1755">
                  <c:v>30.495209408707616</c:v>
                </c:pt>
                <c:pt idx="1756">
                  <c:v>30.46270723296773</c:v>
                </c:pt>
                <c:pt idx="1757">
                  <c:v>30.430208219160701</c:v>
                </c:pt>
                <c:pt idx="1758">
                  <c:v>30.397712388434627</c:v>
                </c:pt>
                <c:pt idx="1759">
                  <c:v>30.365219762057137</c:v>
                </c:pt>
                <c:pt idx="1760">
                  <c:v>30.332730361415472</c:v>
                </c:pt>
                <c:pt idx="1761">
                  <c:v>30.300244208017183</c:v>
                </c:pt>
                <c:pt idx="1762">
                  <c:v>30.267761323490106</c:v>
                </c:pt>
                <c:pt idx="1763">
                  <c:v>30.235281729582866</c:v>
                </c:pt>
                <c:pt idx="1764">
                  <c:v>30.202805448165684</c:v>
                </c:pt>
                <c:pt idx="1765">
                  <c:v>30.170332501229407</c:v>
                </c:pt>
                <c:pt idx="1766">
                  <c:v>30.137862910887186</c:v>
                </c:pt>
                <c:pt idx="1767">
                  <c:v>30.105396699374246</c:v>
                </c:pt>
                <c:pt idx="1768">
                  <c:v>30.072933889047736</c:v>
                </c:pt>
                <c:pt idx="1769">
                  <c:v>30.040474502387895</c:v>
                </c:pt>
                <c:pt idx="1770">
                  <c:v>30.008018561997819</c:v>
                </c:pt>
                <c:pt idx="1771">
                  <c:v>29.975566090603589</c:v>
                </c:pt>
                <c:pt idx="1772">
                  <c:v>29.943117111055109</c:v>
                </c:pt>
                <c:pt idx="1773">
                  <c:v>29.91067164632582</c:v>
                </c:pt>
                <c:pt idx="1774">
                  <c:v>29.878229719513484</c:v>
                </c:pt>
                <c:pt idx="1775">
                  <c:v>29.845791353839893</c:v>
                </c:pt>
                <c:pt idx="1776">
                  <c:v>29.81335657265161</c:v>
                </c:pt>
                <c:pt idx="1777">
                  <c:v>29.780925399419907</c:v>
                </c:pt>
                <c:pt idx="1778">
                  <c:v>29.748497857741274</c:v>
                </c:pt>
                <c:pt idx="1779">
                  <c:v>29.716073971337252</c:v>
                </c:pt>
                <c:pt idx="1780">
                  <c:v>29.683653764055165</c:v>
                </c:pt>
                <c:pt idx="1781">
                  <c:v>29.651237259867749</c:v>
                </c:pt>
                <c:pt idx="1782">
                  <c:v>29.618824482874054</c:v>
                </c:pt>
                <c:pt idx="1783">
                  <c:v>29.586415457299054</c:v>
                </c:pt>
                <c:pt idx="1784">
                  <c:v>29.554010207494265</c:v>
                </c:pt>
                <c:pt idx="1785">
                  <c:v>29.521608757937557</c:v>
                </c:pt>
                <c:pt idx="1786">
                  <c:v>29.489211133233596</c:v>
                </c:pt>
                <c:pt idx="1787">
                  <c:v>29.456817358114115</c:v>
                </c:pt>
                <c:pt idx="1788">
                  <c:v>29.424427457437577</c:v>
                </c:pt>
                <c:pt idx="1789">
                  <c:v>29.392041456189993</c:v>
                </c:pt>
                <c:pt idx="1790">
                  <c:v>29.359659379484611</c:v>
                </c:pt>
                <c:pt idx="1791">
                  <c:v>29.327281252562432</c:v>
                </c:pt>
                <c:pt idx="1792">
                  <c:v>29.294907100791605</c:v>
                </c:pt>
                <c:pt idx="1793">
                  <c:v>29.26253694966843</c:v>
                </c:pt>
                <c:pt idx="1794">
                  <c:v>29.230170824817094</c:v>
                </c:pt>
                <c:pt idx="1795">
                  <c:v>29.197808751989626</c:v>
                </c:pt>
                <c:pt idx="1796">
                  <c:v>29.165450757066299</c:v>
                </c:pt>
                <c:pt idx="1797">
                  <c:v>29.133096866055268</c:v>
                </c:pt>
                <c:pt idx="1798">
                  <c:v>29.100747105093276</c:v>
                </c:pt>
                <c:pt idx="1799">
                  <c:v>29.068401500445127</c:v>
                </c:pt>
                <c:pt idx="1800">
                  <c:v>29.036060078504086</c:v>
                </c:pt>
                <c:pt idx="1801">
                  <c:v>29.003722865791865</c:v>
                </c:pt>
                <c:pt idx="1802">
                  <c:v>28.97138988895864</c:v>
                </c:pt>
                <c:pt idx="1803">
                  <c:v>28.939061174782822</c:v>
                </c:pt>
                <c:pt idx="1804">
                  <c:v>28.906736750171529</c:v>
                </c:pt>
                <c:pt idx="1805">
                  <c:v>28.874416642160227</c:v>
                </c:pt>
                <c:pt idx="1806">
                  <c:v>28.842100877912841</c:v>
                </c:pt>
                <c:pt idx="1807">
                  <c:v>28.809789484721886</c:v>
                </c:pt>
                <c:pt idx="1808">
                  <c:v>28.777482490008133</c:v>
                </c:pt>
                <c:pt idx="1809">
                  <c:v>28.745179921320801</c:v>
                </c:pt>
                <c:pt idx="1810">
                  <c:v>28.712881806337261</c:v>
                </c:pt>
                <c:pt idx="1811">
                  <c:v>28.680588172863324</c:v>
                </c:pt>
                <c:pt idx="1812">
                  <c:v>28.648299048832676</c:v>
                </c:pt>
                <c:pt idx="1813">
                  <c:v>28.616014462307508</c:v>
                </c:pt>
                <c:pt idx="1814">
                  <c:v>28.583734441477318</c:v>
                </c:pt>
                <c:pt idx="1815">
                  <c:v>28.551459014660125</c:v>
                </c:pt>
                <c:pt idx="1816">
                  <c:v>28.519188210300975</c:v>
                </c:pt>
                <c:pt idx="1817">
                  <c:v>28.486922056972919</c:v>
                </c:pt>
                <c:pt idx="1818">
                  <c:v>28.454660583376214</c:v>
                </c:pt>
                <c:pt idx="1819">
                  <c:v>28.422403818338321</c:v>
                </c:pt>
                <c:pt idx="1820">
                  <c:v>28.390151790813668</c:v>
                </c:pt>
                <c:pt idx="1821">
                  <c:v>28.357904529883523</c:v>
                </c:pt>
                <c:pt idx="1822">
                  <c:v>28.325662064755939</c:v>
                </c:pt>
                <c:pt idx="1823">
                  <c:v>28.293424424764719</c:v>
                </c:pt>
                <c:pt idx="1824">
                  <c:v>28.261191639370548</c:v>
                </c:pt>
                <c:pt idx="1825">
                  <c:v>28.228963738159436</c:v>
                </c:pt>
                <c:pt idx="1826">
                  <c:v>28.19674075084308</c:v>
                </c:pt>
                <c:pt idx="1827">
                  <c:v>28.164522707258399</c:v>
                </c:pt>
                <c:pt idx="1828">
                  <c:v>28.132309637367356</c:v>
                </c:pt>
                <c:pt idx="1829">
                  <c:v>28.100101571256491</c:v>
                </c:pt>
                <c:pt idx="1830">
                  <c:v>28.0678985391366</c:v>
                </c:pt>
                <c:pt idx="1831">
                  <c:v>28.035700571342318</c:v>
                </c:pt>
                <c:pt idx="1832">
                  <c:v>28.003507698332019</c:v>
                </c:pt>
                <c:pt idx="1833">
                  <c:v>27.971319950687029</c:v>
                </c:pt>
                <c:pt idx="1834">
                  <c:v>27.939137359111605</c:v>
                </c:pt>
                <c:pt idx="1835">
                  <c:v>27.906959954432097</c:v>
                </c:pt>
                <c:pt idx="1836">
                  <c:v>27.874787767596793</c:v>
                </c:pt>
                <c:pt idx="1837">
                  <c:v>27.842620829675472</c:v>
                </c:pt>
                <c:pt idx="1838">
                  <c:v>27.81045917185871</c:v>
                </c:pt>
                <c:pt idx="1839">
                  <c:v>27.77830282545748</c:v>
                </c:pt>
                <c:pt idx="1840">
                  <c:v>27.746151821902796</c:v>
                </c:pt>
                <c:pt idx="1841">
                  <c:v>27.714006192744751</c:v>
                </c:pt>
                <c:pt idx="1842">
                  <c:v>27.681865969652492</c:v>
                </c:pt>
                <c:pt idx="1843">
                  <c:v>27.649731184413305</c:v>
                </c:pt>
                <c:pt idx="1844">
                  <c:v>27.617601868932024</c:v>
                </c:pt>
                <c:pt idx="1845">
                  <c:v>27.585478055230492</c:v>
                </c:pt>
                <c:pt idx="1846">
                  <c:v>27.553359775446978</c:v>
                </c:pt>
                <c:pt idx="1847">
                  <c:v>27.521247061835421</c:v>
                </c:pt>
                <c:pt idx="1848">
                  <c:v>27.489139946764823</c:v>
                </c:pt>
                <c:pt idx="1849">
                  <c:v>27.457038462718458</c:v>
                </c:pt>
                <c:pt idx="1850">
                  <c:v>27.424942642293054</c:v>
                </c:pt>
                <c:pt idx="1851">
                  <c:v>27.392852518198623</c:v>
                </c:pt>
                <c:pt idx="1852">
                  <c:v>27.360768123256879</c:v>
                </c:pt>
                <c:pt idx="1853">
                  <c:v>27.328689490401072</c:v>
                </c:pt>
                <c:pt idx="1854">
                  <c:v>27.296616652674928</c:v>
                </c:pt>
                <c:pt idx="1855">
                  <c:v>27.264549643231618</c:v>
                </c:pt>
                <c:pt idx="1856">
                  <c:v>27.232488495333598</c:v>
                </c:pt>
                <c:pt idx="1857">
                  <c:v>27.20043324235068</c:v>
                </c:pt>
                <c:pt idx="1858">
                  <c:v>27.168383917760366</c:v>
                </c:pt>
                <c:pt idx="1859">
                  <c:v>27.136340555145718</c:v>
                </c:pt>
                <c:pt idx="1860">
                  <c:v>27.104303188195424</c:v>
                </c:pt>
                <c:pt idx="1861">
                  <c:v>27.072271850702009</c:v>
                </c:pt>
                <c:pt idx="1862">
                  <c:v>27.040246576561543</c:v>
                </c:pt>
                <c:pt idx="1863">
                  <c:v>27.008227399772121</c:v>
                </c:pt>
                <c:pt idx="1864">
                  <c:v>26.976214354432919</c:v>
                </c:pt>
                <c:pt idx="1865">
                  <c:v>26.944207474743585</c:v>
                </c:pt>
                <c:pt idx="1866">
                  <c:v>26.912206795002191</c:v>
                </c:pt>
                <c:pt idx="1867">
                  <c:v>26.880212349605117</c:v>
                </c:pt>
                <c:pt idx="1868">
                  <c:v>26.848224173045281</c:v>
                </c:pt>
                <c:pt idx="1869">
                  <c:v>26.816242299911206</c:v>
                </c:pt>
                <c:pt idx="1870">
                  <c:v>26.784266764885999</c:v>
                </c:pt>
                <c:pt idx="1871">
                  <c:v>26.752297602745443</c:v>
                </c:pt>
                <c:pt idx="1872">
                  <c:v>26.720334848357481</c:v>
                </c:pt>
                <c:pt idx="1873">
                  <c:v>26.688378536680737</c:v>
                </c:pt>
                <c:pt idx="1874">
                  <c:v>26.656428702763094</c:v>
                </c:pt>
                <c:pt idx="1875">
                  <c:v>26.624485381740392</c:v>
                </c:pt>
                <c:pt idx="1876">
                  <c:v>26.592548608834932</c:v>
                </c:pt>
                <c:pt idx="1877">
                  <c:v>26.560618419354363</c:v>
                </c:pt>
                <c:pt idx="1878">
                  <c:v>26.528694848690311</c:v>
                </c:pt>
                <c:pt idx="1879">
                  <c:v>26.496777932316512</c:v>
                </c:pt>
                <c:pt idx="1880">
                  <c:v>26.464867705787771</c:v>
                </c:pt>
                <c:pt idx="1881">
                  <c:v>26.432964204737988</c:v>
                </c:pt>
                <c:pt idx="1882">
                  <c:v>26.401067464879358</c:v>
                </c:pt>
                <c:pt idx="1883">
                  <c:v>26.369177522000143</c:v>
                </c:pt>
                <c:pt idx="1884">
                  <c:v>26.337294411963128</c:v>
                </c:pt>
                <c:pt idx="1885">
                  <c:v>26.30541817070452</c:v>
                </c:pt>
                <c:pt idx="1886">
                  <c:v>26.273548834231676</c:v>
                </c:pt>
                <c:pt idx="1887">
                  <c:v>26.241686438621823</c:v>
                </c:pt>
                <c:pt idx="1888">
                  <c:v>26.209831020020346</c:v>
                </c:pt>
                <c:pt idx="1889">
                  <c:v>26.17798261463853</c:v>
                </c:pt>
                <c:pt idx="1890">
                  <c:v>26.146141258752564</c:v>
                </c:pt>
                <c:pt idx="1891">
                  <c:v>26.114306988701159</c:v>
                </c:pt>
                <c:pt idx="1892">
                  <c:v>26.082479840884059</c:v>
                </c:pt>
                <c:pt idx="1893">
                  <c:v>26.050659851759615</c:v>
                </c:pt>
                <c:pt idx="1894">
                  <c:v>26.018847057843612</c:v>
                </c:pt>
                <c:pt idx="1895">
                  <c:v>25.987041495706794</c:v>
                </c:pt>
                <c:pt idx="1896">
                  <c:v>25.955243201973271</c:v>
                </c:pt>
                <c:pt idx="1897">
                  <c:v>25.923452213318349</c:v>
                </c:pt>
                <c:pt idx="1898">
                  <c:v>25.89166856646596</c:v>
                </c:pt>
                <c:pt idx="1899">
                  <c:v>25.859892298188008</c:v>
                </c:pt>
                <c:pt idx="1900">
                  <c:v>25.82812344530058</c:v>
                </c:pt>
                <c:pt idx="1901">
                  <c:v>25.79636204466301</c:v>
                </c:pt>
                <c:pt idx="1902">
                  <c:v>25.76460813317518</c:v>
                </c:pt>
                <c:pt idx="1903">
                  <c:v>25.732861747775434</c:v>
                </c:pt>
                <c:pt idx="1904">
                  <c:v>25.701122925438295</c:v>
                </c:pt>
                <c:pt idx="1905">
                  <c:v>25.669391703172519</c:v>
                </c:pt>
                <c:pt idx="1906">
                  <c:v>25.637668118018219</c:v>
                </c:pt>
                <c:pt idx="1907">
                  <c:v>25.605952207044783</c:v>
                </c:pt>
                <c:pt idx="1908">
                  <c:v>25.574244007348806</c:v>
                </c:pt>
                <c:pt idx="1909">
                  <c:v>25.542543556051047</c:v>
                </c:pt>
                <c:pt idx="1910">
                  <c:v>25.510850890294748</c:v>
                </c:pt>
                <c:pt idx="1911">
                  <c:v>25.479166047242423</c:v>
                </c:pt>
                <c:pt idx="1912">
                  <c:v>25.447489064073572</c:v>
                </c:pt>
                <c:pt idx="1913">
                  <c:v>25.415819977982615</c:v>
                </c:pt>
                <c:pt idx="1914">
                  <c:v>25.384158826175437</c:v>
                </c:pt>
                <c:pt idx="1915">
                  <c:v>25.352505645867474</c:v>
                </c:pt>
                <c:pt idx="1916">
                  <c:v>25.320860474280821</c:v>
                </c:pt>
                <c:pt idx="1917">
                  <c:v>25.289223348641233</c:v>
                </c:pt>
                <c:pt idx="1918">
                  <c:v>25.257594306175804</c:v>
                </c:pt>
                <c:pt idx="1919">
                  <c:v>25.225973384110073</c:v>
                </c:pt>
                <c:pt idx="1920">
                  <c:v>25.194360619665037</c:v>
                </c:pt>
                <c:pt idx="1921">
                  <c:v>25.162756050054536</c:v>
                </c:pt>
                <c:pt idx="1922">
                  <c:v>25.131159712482404</c:v>
                </c:pt>
                <c:pt idx="1923">
                  <c:v>25.099571644139104</c:v>
                </c:pt>
                <c:pt idx="1924">
                  <c:v>25.067991882199074</c:v>
                </c:pt>
                <c:pt idx="1925">
                  <c:v>25.036420463818029</c:v>
                </c:pt>
                <c:pt idx="1926">
                  <c:v>25.004857426129394</c:v>
                </c:pt>
                <c:pt idx="1927">
                  <c:v>24.973302806241495</c:v>
                </c:pt>
                <c:pt idx="1928">
                  <c:v>24.941756641234356</c:v>
                </c:pt>
                <c:pt idx="1929">
                  <c:v>24.910218968156769</c:v>
                </c:pt>
                <c:pt idx="1930">
                  <c:v>24.878689824022647</c:v>
                </c:pt>
                <c:pt idx="1931">
                  <c:v>24.847169245808175</c:v>
                </c:pt>
                <c:pt idx="1932">
                  <c:v>24.815657270448582</c:v>
                </c:pt>
                <c:pt idx="1933">
                  <c:v>24.784153934834659</c:v>
                </c:pt>
                <c:pt idx="1934">
                  <c:v>24.7526592758094</c:v>
                </c:pt>
                <c:pt idx="1935">
                  <c:v>24.721173330164703</c:v>
                </c:pt>
                <c:pt idx="1936">
                  <c:v>24.689696134637774</c:v>
                </c:pt>
                <c:pt idx="1937">
                  <c:v>24.658227725908265</c:v>
                </c:pt>
                <c:pt idx="1938">
                  <c:v>24.626768140593999</c:v>
                </c:pt>
                <c:pt idx="1939">
                  <c:v>24.595317415247692</c:v>
                </c:pt>
                <c:pt idx="1940">
                  <c:v>24.563875586353781</c:v>
                </c:pt>
                <c:pt idx="1941">
                  <c:v>24.532442690324441</c:v>
                </c:pt>
                <c:pt idx="1942">
                  <c:v>24.501018763495786</c:v>
                </c:pt>
                <c:pt idx="1943">
                  <c:v>24.469603842124595</c:v>
                </c:pt>
                <c:pt idx="1944">
                  <c:v>24.438197962384443</c:v>
                </c:pt>
                <c:pt idx="1945">
                  <c:v>24.406801160361749</c:v>
                </c:pt>
                <c:pt idx="1946">
                  <c:v>24.375413472052134</c:v>
                </c:pt>
                <c:pt idx="1947">
                  <c:v>24.344034933356614</c:v>
                </c:pt>
                <c:pt idx="1948">
                  <c:v>24.312665580077709</c:v>
                </c:pt>
                <c:pt idx="1949">
                  <c:v>24.281305447915472</c:v>
                </c:pt>
                <c:pt idx="1950">
                  <c:v>24.249954572463718</c:v>
                </c:pt>
                <c:pt idx="1951">
                  <c:v>24.218612989205578</c:v>
                </c:pt>
                <c:pt idx="1952">
                  <c:v>24.187280733509859</c:v>
                </c:pt>
                <c:pt idx="1953">
                  <c:v>24.155957840627394</c:v>
                </c:pt>
                <c:pt idx="1954">
                  <c:v>24.124644345685628</c:v>
                </c:pt>
                <c:pt idx="1955">
                  <c:v>24.093340283686256</c:v>
                </c:pt>
                <c:pt idx="1956">
                  <c:v>24.062045689499115</c:v>
                </c:pt>
                <c:pt idx="1957">
                  <c:v>24.030760597859867</c:v>
                </c:pt>
                <c:pt idx="1958">
                  <c:v>23.999485043364338</c:v>
                </c:pt>
                <c:pt idx="1959">
                  <c:v>23.968219060464797</c:v>
                </c:pt>
                <c:pt idx="1960">
                  <c:v>23.936962683465843</c:v>
                </c:pt>
                <c:pt idx="1961">
                  <c:v>23.905715946519592</c:v>
                </c:pt>
                <c:pt idx="1962">
                  <c:v>23.874478883621578</c:v>
                </c:pt>
                <c:pt idx="1963">
                  <c:v>23.843251528606274</c:v>
                </c:pt>
                <c:pt idx="1964">
                  <c:v>23.812033915142731</c:v>
                </c:pt>
                <c:pt idx="1965">
                  <c:v>23.780826076729632</c:v>
                </c:pt>
                <c:pt idx="1966">
                  <c:v>23.749628046691456</c:v>
                </c:pt>
                <c:pt idx="1967">
                  <c:v>23.718439858173589</c:v>
                </c:pt>
                <c:pt idx="1968">
                  <c:v>23.687261544137623</c:v>
                </c:pt>
                <c:pt idx="1969">
                  <c:v>23.656093137356624</c:v>
                </c:pt>
                <c:pt idx="1970">
                  <c:v>23.62493467041115</c:v>
                </c:pt>
                <c:pt idx="1971">
                  <c:v>23.59378617568348</c:v>
                </c:pt>
                <c:pt idx="1972">
                  <c:v>23.562647685354158</c:v>
                </c:pt>
                <c:pt idx="1973">
                  <c:v>23.53151923139615</c:v>
                </c:pt>
                <c:pt idx="1974">
                  <c:v>23.500400845570706</c:v>
                </c:pt>
                <c:pt idx="1975">
                  <c:v>23.469292559422211</c:v>
                </c:pt>
                <c:pt idx="1976">
                  <c:v>23.438194404273514</c:v>
                </c:pt>
                <c:pt idx="1977">
                  <c:v>23.407106411220862</c:v>
                </c:pt>
                <c:pt idx="1978">
                  <c:v>23.376028611129517</c:v>
                </c:pt>
                <c:pt idx="1979">
                  <c:v>23.344961034628145</c:v>
                </c:pt>
                <c:pt idx="1980">
                  <c:v>23.313903712104175</c:v>
                </c:pt>
                <c:pt idx="1981">
                  <c:v>23.282856673698838</c:v>
                </c:pt>
                <c:pt idx="1982">
                  <c:v>23.251819949302156</c:v>
                </c:pt>
                <c:pt idx="1983">
                  <c:v>23.220793568547666</c:v>
                </c:pt>
                <c:pt idx="1984">
                  <c:v>23.189777560807862</c:v>
                </c:pt>
                <c:pt idx="1985">
                  <c:v>23.158771955188222</c:v>
                </c:pt>
                <c:pt idx="1986">
                  <c:v>23.127776780523277</c:v>
                </c:pt>
                <c:pt idx="1987">
                  <c:v>23.096792065370522</c:v>
                </c:pt>
                <c:pt idx="1988">
                  <c:v>23.065817838005401</c:v>
                </c:pt>
                <c:pt idx="1989">
                  <c:v>23.034854126416626</c:v>
                </c:pt>
                <c:pt idx="1990">
                  <c:v>23.003900958300406</c:v>
                </c:pt>
                <c:pt idx="1991">
                  <c:v>22.972958361055447</c:v>
                </c:pt>
                <c:pt idx="1992">
                  <c:v>22.94202636177754</c:v>
                </c:pt>
                <c:pt idx="1993">
                  <c:v>22.911104987254628</c:v>
                </c:pt>
                <c:pt idx="1994">
                  <c:v>22.88019426396151</c:v>
                </c:pt>
                <c:pt idx="1995">
                  <c:v>22.849294218053675</c:v>
                </c:pt>
                <c:pt idx="1996">
                  <c:v>22.818404875363257</c:v>
                </c:pt>
                <c:pt idx="1997">
                  <c:v>22.787526261392724</c:v>
                </c:pt>
                <c:pt idx="1998">
                  <c:v>22.756658401309927</c:v>
                </c:pt>
                <c:pt idx="1999">
                  <c:v>22.7258013199428</c:v>
                </c:pt>
                <c:pt idx="2000">
                  <c:v>22.69495504177344</c:v>
                </c:pt>
                <c:pt idx="2001">
                  <c:v>22.664119590933417</c:v>
                </c:pt>
                <c:pt idx="2002">
                  <c:v>22.633294991197914</c:v>
                </c:pt>
                <c:pt idx="2003">
                  <c:v>22.602481265980352</c:v>
                </c:pt>
                <c:pt idx="2004">
                  <c:v>22.571678438326906</c:v>
                </c:pt>
                <c:pt idx="2005">
                  <c:v>22.540886530911514</c:v>
                </c:pt>
                <c:pt idx="2006">
                  <c:v>22.510105566029598</c:v>
                </c:pt>
                <c:pt idx="2007">
                  <c:v>22.479335565593075</c:v>
                </c:pt>
                <c:pt idx="2008">
                  <c:v>22.448576551125385</c:v>
                </c:pt>
                <c:pt idx="2009">
                  <c:v>22.417828543754595</c:v>
                </c:pt>
                <c:pt idx="2010">
                  <c:v>22.387091564209616</c:v>
                </c:pt>
                <c:pt idx="2011">
                  <c:v>22.3563656328135</c:v>
                </c:pt>
                <c:pt idx="2012">
                  <c:v>22.325650769478163</c:v>
                </c:pt>
                <c:pt idx="2013">
                  <c:v>22.294946993699376</c:v>
                </c:pt>
                <c:pt idx="2014">
                  <c:v>22.264254324550862</c:v>
                </c:pt>
                <c:pt idx="2015">
                  <c:v>22.233572780678806</c:v>
                </c:pt>
                <c:pt idx="2016">
                  <c:v>22.202902380296599</c:v>
                </c:pt>
                <c:pt idx="2017">
                  <c:v>22.172243141178893</c:v>
                </c:pt>
                <c:pt idx="2018">
                  <c:v>22.141595080656764</c:v>
                </c:pt>
                <c:pt idx="2019">
                  <c:v>22.110958215611582</c:v>
                </c:pt>
                <c:pt idx="2020">
                  <c:v>22.080332562470044</c:v>
                </c:pt>
                <c:pt idx="2021">
                  <c:v>22.049718137198351</c:v>
                </c:pt>
                <c:pt idx="2022">
                  <c:v>22.019114955296892</c:v>
                </c:pt>
                <c:pt idx="2023">
                  <c:v>21.988523031794852</c:v>
                </c:pt>
                <c:pt idx="2024">
                  <c:v>21.957942381244507</c:v>
                </c:pt>
                <c:pt idx="2025">
                  <c:v>21.927373017716288</c:v>
                </c:pt>
                <c:pt idx="2026">
                  <c:v>21.896814954792841</c:v>
                </c:pt>
                <c:pt idx="2027">
                  <c:v>21.866268205564005</c:v>
                </c:pt>
                <c:pt idx="2028">
                  <c:v>21.835732782621019</c:v>
                </c:pt>
                <c:pt idx="2029">
                  <c:v>21.805208698051665</c:v>
                </c:pt>
                <c:pt idx="2030">
                  <c:v>21.774695963434574</c:v>
                </c:pt>
                <c:pt idx="2031">
                  <c:v>21.744194589833825</c:v>
                </c:pt>
                <c:pt idx="2032">
                  <c:v>21.713704587794108</c:v>
                </c:pt>
                <c:pt idx="2033">
                  <c:v>21.683225967335048</c:v>
                </c:pt>
                <c:pt idx="2034">
                  <c:v>21.652758737945682</c:v>
                </c:pt>
                <c:pt idx="2035">
                  <c:v>21.622302908580124</c:v>
                </c:pt>
                <c:pt idx="2036">
                  <c:v>21.591858487651329</c:v>
                </c:pt>
                <c:pt idx="2037">
                  <c:v>21.561425483026824</c:v>
                </c:pt>
                <c:pt idx="2038">
                  <c:v>21.531003902022739</c:v>
                </c:pt>
                <c:pt idx="2039">
                  <c:v>21.500593751399201</c:v>
                </c:pt>
                <c:pt idx="2040">
                  <c:v>21.470195037355463</c:v>
                </c:pt>
                <c:pt idx="2041">
                  <c:v>21.439807765524058</c:v>
                </c:pt>
                <c:pt idx="2042">
                  <c:v>21.409431940966442</c:v>
                </c:pt>
                <c:pt idx="2043">
                  <c:v>21.379067568168018</c:v>
                </c:pt>
                <c:pt idx="2044">
                  <c:v>21.348714651032555</c:v>
                </c:pt>
                <c:pt idx="2045">
                  <c:v>21.318373192878163</c:v>
                </c:pt>
                <c:pt idx="2046">
                  <c:v>21.28804319643195</c:v>
                </c:pt>
                <c:pt idx="2047">
                  <c:v>21.257724663825286</c:v>
                </c:pt>
                <c:pt idx="2048">
                  <c:v>21.227417596588872</c:v>
                </c:pt>
                <c:pt idx="2049">
                  <c:v>21.197121995648338</c:v>
                </c:pt>
                <c:pt idx="2050">
                  <c:v>21.166837861319486</c:v>
                </c:pt>
                <c:pt idx="2051">
                  <c:v>21.136565193303504</c:v>
                </c:pt>
                <c:pt idx="2052">
                  <c:v>21.106303990682406</c:v>
                </c:pt>
                <c:pt idx="2053">
                  <c:v>21.076054251914918</c:v>
                </c:pt>
                <c:pt idx="2054">
                  <c:v>21.04581597483158</c:v>
                </c:pt>
                <c:pt idx="2055">
                  <c:v>21.015589156630231</c:v>
                </c:pt>
                <c:pt idx="2056">
                  <c:v>20.985373793872451</c:v>
                </c:pt>
                <c:pt idx="2057">
                  <c:v>20.955169882478209</c:v>
                </c:pt>
                <c:pt idx="2058">
                  <c:v>20.92497741772242</c:v>
                </c:pt>
                <c:pt idx="2059">
                  <c:v>20.894796394230667</c:v>
                </c:pt>
                <c:pt idx="2060">
                  <c:v>20.864626805974453</c:v>
                </c:pt>
                <c:pt idx="2061">
                  <c:v>20.834468646268412</c:v>
                </c:pt>
                <c:pt idx="2062">
                  <c:v>20.804321907765001</c:v>
                </c:pt>
                <c:pt idx="2063">
                  <c:v>20.774186582451513</c:v>
                </c:pt>
                <c:pt idx="2064">
                  <c:v>20.74406266164587</c:v>
                </c:pt>
                <c:pt idx="2065">
                  <c:v>20.713950135993329</c:v>
                </c:pt>
                <c:pt idx="2066">
                  <c:v>20.683848995461727</c:v>
                </c:pt>
                <c:pt idx="2067">
                  <c:v>20.653759229339066</c:v>
                </c:pt>
                <c:pt idx="2068">
                  <c:v>20.623680826229563</c:v>
                </c:pt>
                <c:pt idx="2069">
                  <c:v>20.593613774050144</c:v>
                </c:pt>
                <c:pt idx="2070">
                  <c:v>20.563558060026882</c:v>
                </c:pt>
                <c:pt idx="2071">
                  <c:v>20.533513670692116</c:v>
                </c:pt>
                <c:pt idx="2072">
                  <c:v>20.503480591881029</c:v>
                </c:pt>
                <c:pt idx="2073">
                  <c:v>20.473458808728818</c:v>
                </c:pt>
                <c:pt idx="2074">
                  <c:v>20.443448305666795</c:v>
                </c:pt>
                <c:pt idx="2075">
                  <c:v>20.413449066421073</c:v>
                </c:pt>
                <c:pt idx="2076">
                  <c:v>20.383461074008046</c:v>
                </c:pt>
                <c:pt idx="2077">
                  <c:v>20.353484310732352</c:v>
                </c:pt>
                <c:pt idx="2078">
                  <c:v>20.323518758184633</c:v>
                </c:pt>
                <c:pt idx="2079">
                  <c:v>20.293564397238299</c:v>
                </c:pt>
                <c:pt idx="2080">
                  <c:v>20.263621208047397</c:v>
                </c:pt>
                <c:pt idx="2081">
                  <c:v>20.233689170044048</c:v>
                </c:pt>
                <c:pt idx="2082">
                  <c:v>20.203768261936418</c:v>
                </c:pt>
                <c:pt idx="2083">
                  <c:v>20.17385846170653</c:v>
                </c:pt>
                <c:pt idx="2084">
                  <c:v>20.143959746607901</c:v>
                </c:pt>
                <c:pt idx="2085">
                  <c:v>20.114072093164026</c:v>
                </c:pt>
                <c:pt idx="2086">
                  <c:v>20.084195477166094</c:v>
                </c:pt>
                <c:pt idx="2087">
                  <c:v>20.05432987367168</c:v>
                </c:pt>
                <c:pt idx="2088">
                  <c:v>20.024475257002692</c:v>
                </c:pt>
                <c:pt idx="2089">
                  <c:v>19.994631600744309</c:v>
                </c:pt>
                <c:pt idx="2090">
                  <c:v>19.964798877743107</c:v>
                </c:pt>
                <c:pt idx="2091">
                  <c:v>19.934977060106164</c:v>
                </c:pt>
                <c:pt idx="2092">
                  <c:v>19.905166119199428</c:v>
                </c:pt>
                <c:pt idx="2093">
                  <c:v>19.875366025647182</c:v>
                </c:pt>
                <c:pt idx="2094">
                  <c:v>19.845576749330775</c:v>
                </c:pt>
                <c:pt idx="2095">
                  <c:v>19.815798259387829</c:v>
                </c:pt>
                <c:pt idx="2096">
                  <c:v>19.786030524211647</c:v>
                </c:pt>
                <c:pt idx="2097">
                  <c:v>19.756273511450257</c:v>
                </c:pt>
                <c:pt idx="2098">
                  <c:v>19.726527188006809</c:v>
                </c:pt>
                <c:pt idx="2099">
                  <c:v>19.696791520038225</c:v>
                </c:pt>
                <c:pt idx="2100">
                  <c:v>19.66706647295549</c:v>
                </c:pt>
                <c:pt idx="2101">
                  <c:v>19.637352011423705</c:v>
                </c:pt>
                <c:pt idx="2102">
                  <c:v>19.607648099361899</c:v>
                </c:pt>
                <c:pt idx="2103">
                  <c:v>19.577954699943124</c:v>
                </c:pt>
                <c:pt idx="2104">
                  <c:v>19.548271775595122</c:v>
                </c:pt>
                <c:pt idx="2105">
                  <c:v>19.518599288000399</c:v>
                </c:pt>
                <c:pt idx="2106">
                  <c:v>19.488937198096913</c:v>
                </c:pt>
                <c:pt idx="2107">
                  <c:v>19.459285466078871</c:v>
                </c:pt>
                <c:pt idx="2108">
                  <c:v>19.429644051397435</c:v>
                </c:pt>
                <c:pt idx="2109">
                  <c:v>19.400012912761763</c:v>
                </c:pt>
                <c:pt idx="2110">
                  <c:v>19.370392008140303</c:v>
                </c:pt>
                <c:pt idx="2111">
                  <c:v>19.340781294761634</c:v>
                </c:pt>
                <c:pt idx="2112">
                  <c:v>19.311180729116099</c:v>
                </c:pt>
                <c:pt idx="2113">
                  <c:v>19.281590266957441</c:v>
                </c:pt>
                <c:pt idx="2114">
                  <c:v>19.252009863304263</c:v>
                </c:pt>
                <c:pt idx="2115">
                  <c:v>19.222439472441955</c:v>
                </c:pt>
                <c:pt idx="2116">
                  <c:v>19.19287904792446</c:v>
                </c:pt>
                <c:pt idx="2117">
                  <c:v>19.163328542576906</c:v>
                </c:pt>
                <c:pt idx="2118">
                  <c:v>19.133787908497077</c:v>
                </c:pt>
                <c:pt idx="2119">
                  <c:v>19.104257097058259</c:v>
                </c:pt>
                <c:pt idx="2120">
                  <c:v>19.074736058911853</c:v>
                </c:pt>
                <c:pt idx="2121">
                  <c:v>19.04522474398977</c:v>
                </c:pt>
                <c:pt idx="2122">
                  <c:v>19.015723101507305</c:v>
                </c:pt>
                <c:pt idx="2123">
                  <c:v>18.986231079966267</c:v>
                </c:pt>
                <c:pt idx="2124">
                  <c:v>18.956748627158007</c:v>
                </c:pt>
                <c:pt idx="2125">
                  <c:v>18.92727569016666</c:v>
                </c:pt>
                <c:pt idx="2126">
                  <c:v>18.89781221537244</c:v>
                </c:pt>
                <c:pt idx="2127">
                  <c:v>18.868358148455499</c:v>
                </c:pt>
                <c:pt idx="2128">
                  <c:v>18.838913434399245</c:v>
                </c:pt>
                <c:pt idx="2129">
                  <c:v>18.809478017494506</c:v>
                </c:pt>
                <c:pt idx="2130">
                  <c:v>18.780051841343443</c:v>
                </c:pt>
                <c:pt idx="2131">
                  <c:v>18.75063484886368</c:v>
                </c:pt>
                <c:pt idx="2132">
                  <c:v>18.721226982292638</c:v>
                </c:pt>
                <c:pt idx="2133">
                  <c:v>18.691828183192051</c:v>
                </c:pt>
                <c:pt idx="2134">
                  <c:v>18.662438392452202</c:v>
                </c:pt>
                <c:pt idx="2135">
                  <c:v>18.633057550297252</c:v>
                </c:pt>
                <c:pt idx="2136">
                  <c:v>18.603685596289758</c:v>
                </c:pt>
                <c:pt idx="2137">
                  <c:v>18.574322469335623</c:v>
                </c:pt>
                <c:pt idx="2138">
                  <c:v>18.544968107689975</c:v>
                </c:pt>
                <c:pt idx="2139">
                  <c:v>18.515622448961452</c:v>
                </c:pt>
                <c:pt idx="2140">
                  <c:v>18.486285430118901</c:v>
                </c:pt>
                <c:pt idx="2141">
                  <c:v>18.45695698749584</c:v>
                </c:pt>
                <c:pt idx="2142">
                  <c:v>18.427637056797053</c:v>
                </c:pt>
                <c:pt idx="2143">
                  <c:v>18.398325573104486</c:v>
                </c:pt>
                <c:pt idx="2144">
                  <c:v>18.369022470882999</c:v>
                </c:pt>
                <c:pt idx="2145">
                  <c:v>18.339727683986816</c:v>
                </c:pt>
                <c:pt idx="2146">
                  <c:v>18.31044114566588</c:v>
                </c:pt>
                <c:pt idx="2147">
                  <c:v>18.281162788572345</c:v>
                </c:pt>
                <c:pt idx="2148">
                  <c:v>18.251892544767369</c:v>
                </c:pt>
                <c:pt idx="2149">
                  <c:v>18.222630345727918</c:v>
                </c:pt>
                <c:pt idx="2150">
                  <c:v>18.193376122353552</c:v>
                </c:pt>
                <c:pt idx="2151">
                  <c:v>18.164129804973779</c:v>
                </c:pt>
                <c:pt idx="2152">
                  <c:v>18.134891323355191</c:v>
                </c:pt>
                <c:pt idx="2153">
                  <c:v>18.105660606708991</c:v>
                </c:pt>
                <c:pt idx="2154">
                  <c:v>18.076437583698329</c:v>
                </c:pt>
                <c:pt idx="2155">
                  <c:v>18.047222182446106</c:v>
                </c:pt>
                <c:pt idx="2156">
                  <c:v>18.018014330542922</c:v>
                </c:pt>
                <c:pt idx="2157">
                  <c:v>17.988813955054724</c:v>
                </c:pt>
                <c:pt idx="2158">
                  <c:v>17.959620982531366</c:v>
                </c:pt>
                <c:pt idx="2159">
                  <c:v>17.930435339014174</c:v>
                </c:pt>
                <c:pt idx="2160">
                  <c:v>17.901256950045163</c:v>
                </c:pt>
                <c:pt idx="2161">
                  <c:v>17.872085740674791</c:v>
                </c:pt>
                <c:pt idx="2162">
                  <c:v>17.842921635471058</c:v>
                </c:pt>
                <c:pt idx="2163">
                  <c:v>17.813764558528071</c:v>
                </c:pt>
                <c:pt idx="2164">
                  <c:v>17.784614433475031</c:v>
                </c:pt>
                <c:pt idx="2165">
                  <c:v>17.75547118348539</c:v>
                </c:pt>
                <c:pt idx="2166">
                  <c:v>17.726334731285604</c:v>
                </c:pt>
                <c:pt idx="2167">
                  <c:v>17.6972049991648</c:v>
                </c:pt>
                <c:pt idx="2168">
                  <c:v>17.668081908984117</c:v>
                </c:pt>
                <c:pt idx="2169">
                  <c:v>17.638965382186282</c:v>
                </c:pt>
                <c:pt idx="2170">
                  <c:v>17.609855339804874</c:v>
                </c:pt>
                <c:pt idx="2171">
                  <c:v>17.580751702474771</c:v>
                </c:pt>
                <c:pt idx="2172">
                  <c:v>17.551654390441382</c:v>
                </c:pt>
                <c:pt idx="2173">
                  <c:v>17.522563323571056</c:v>
                </c:pt>
                <c:pt idx="2174">
                  <c:v>17.493478421361356</c:v>
                </c:pt>
                <c:pt idx="2175">
                  <c:v>17.464399602950596</c:v>
                </c:pt>
                <c:pt idx="2176">
                  <c:v>17.435326787129036</c:v>
                </c:pt>
                <c:pt idx="2177">
                  <c:v>17.406259892348785</c:v>
                </c:pt>
                <c:pt idx="2178">
                  <c:v>17.377198836734529</c:v>
                </c:pt>
                <c:pt idx="2179">
                  <c:v>17.34814353809433</c:v>
                </c:pt>
                <c:pt idx="2180">
                  <c:v>17.319093913930175</c:v>
                </c:pt>
                <c:pt idx="2181">
                  <c:v>17.290049881449018</c:v>
                </c:pt>
                <c:pt idx="2182">
                  <c:v>17.261011357573736</c:v>
                </c:pt>
                <c:pt idx="2183">
                  <c:v>17.231978258954147</c:v>
                </c:pt>
                <c:pt idx="2184">
                  <c:v>17.202950501978211</c:v>
                </c:pt>
                <c:pt idx="2185">
                  <c:v>17.173928002783374</c:v>
                </c:pt>
                <c:pt idx="2186">
                  <c:v>17.144910677267692</c:v>
                </c:pt>
                <c:pt idx="2187">
                  <c:v>17.115898441101539</c:v>
                </c:pt>
                <c:pt idx="2188">
                  <c:v>17.086891209739001</c:v>
                </c:pt>
                <c:pt idx="2189">
                  <c:v>17.057888898429528</c:v>
                </c:pt>
                <c:pt idx="2190">
                  <c:v>17.028891422229776</c:v>
                </c:pt>
                <c:pt idx="2191">
                  <c:v>16.999898696014753</c:v>
                </c:pt>
                <c:pt idx="2192">
                  <c:v>16.970910634490618</c:v>
                </c:pt>
                <c:pt idx="2193">
                  <c:v>16.941927152206048</c:v>
                </c:pt>
                <c:pt idx="2194">
                  <c:v>16.912948163564113</c:v>
                </c:pt>
                <c:pt idx="2195">
                  <c:v>16.883973582834713</c:v>
                </c:pt>
                <c:pt idx="2196">
                  <c:v>16.855003324166372</c:v>
                </c:pt>
                <c:pt idx="2197">
                  <c:v>16.826037301599015</c:v>
                </c:pt>
                <c:pt idx="2198">
                  <c:v>16.797075429075427</c:v>
                </c:pt>
                <c:pt idx="2199">
                  <c:v>16.768117620454213</c:v>
                </c:pt>
                <c:pt idx="2200">
                  <c:v>16.739163789521733</c:v>
                </c:pt>
                <c:pt idx="2201">
                  <c:v>16.710213850004973</c:v>
                </c:pt>
                <c:pt idx="2202">
                  <c:v>16.68126771558369</c:v>
                </c:pt>
                <c:pt idx="2203">
                  <c:v>16.652325299903094</c:v>
                </c:pt>
                <c:pt idx="2204">
                  <c:v>16.623386516586361</c:v>
                </c:pt>
                <c:pt idx="2205">
                  <c:v>16.594451279247323</c:v>
                </c:pt>
                <c:pt idx="2206">
                  <c:v>16.565519501502983</c:v>
                </c:pt>
                <c:pt idx="2207">
                  <c:v>16.536591096986658</c:v>
                </c:pt>
                <c:pt idx="2208">
                  <c:v>16.507665979359999</c:v>
                </c:pt>
                <c:pt idx="2209">
                  <c:v>16.478744062326399</c:v>
                </c:pt>
                <c:pt idx="2210">
                  <c:v>16.449825259643454</c:v>
                </c:pt>
                <c:pt idx="2211">
                  <c:v>16.420909485136054</c:v>
                </c:pt>
                <c:pt idx="2212">
                  <c:v>16.391996652708695</c:v>
                </c:pt>
                <c:pt idx="2213">
                  <c:v>16.363086676359231</c:v>
                </c:pt>
                <c:pt idx="2214">
                  <c:v>16.33417947019095</c:v>
                </c:pt>
                <c:pt idx="2215">
                  <c:v>16.305274948425954</c:v>
                </c:pt>
                <c:pt idx="2216">
                  <c:v>16.276373025417815</c:v>
                </c:pt>
                <c:pt idx="2217">
                  <c:v>16.24747361566477</c:v>
                </c:pt>
                <c:pt idx="2218">
                  <c:v>16.218576633822497</c:v>
                </c:pt>
                <c:pt idx="2219">
                  <c:v>16.189681994717048</c:v>
                </c:pt>
                <c:pt idx="2220">
                  <c:v>16.160789613357966</c:v>
                </c:pt>
                <c:pt idx="2221">
                  <c:v>16.131899404950737</c:v>
                </c:pt>
                <c:pt idx="2222">
                  <c:v>16.103011284910846</c:v>
                </c:pt>
                <c:pt idx="2223">
                  <c:v>16.074125168875447</c:v>
                </c:pt>
                <c:pt idx="2224">
                  <c:v>16.045240972716936</c:v>
                </c:pt>
                <c:pt idx="2225">
                  <c:v>16.016358612555873</c:v>
                </c:pt>
                <c:pt idx="2226">
                  <c:v>15.987478004773763</c:v>
                </c:pt>
                <c:pt idx="2227">
                  <c:v>15.958599066026171</c:v>
                </c:pt>
                <c:pt idx="2228">
                  <c:v>15.929721713255072</c:v>
                </c:pt>
                <c:pt idx="2229">
                  <c:v>15.900845863702365</c:v>
                </c:pt>
                <c:pt idx="2230">
                  <c:v>15.871971434922258</c:v>
                </c:pt>
                <c:pt idx="2231">
                  <c:v>15.843098344794114</c:v>
                </c:pt>
                <c:pt idx="2232">
                  <c:v>15.814226511535448</c:v>
                </c:pt>
                <c:pt idx="2233">
                  <c:v>15.785355853714506</c:v>
                </c:pt>
                <c:pt idx="2234">
                  <c:v>15.756486290262794</c:v>
                </c:pt>
                <c:pt idx="2235">
                  <c:v>15.727617740487938</c:v>
                </c:pt>
                <c:pt idx="2236">
                  <c:v>15.698750124086601</c:v>
                </c:pt>
                <c:pt idx="2237">
                  <c:v>15.669883361156415</c:v>
                </c:pt>
                <c:pt idx="2238">
                  <c:v>15.641017372208999</c:v>
                </c:pt>
                <c:pt idx="2239">
                  <c:v>15.612152078182064</c:v>
                </c:pt>
                <c:pt idx="2240">
                  <c:v>15.583287400452477</c:v>
                </c:pt>
                <c:pt idx="2241">
                  <c:v>15.554423260847761</c:v>
                </c:pt>
                <c:pt idx="2242">
                  <c:v>15.525559581659302</c:v>
                </c:pt>
                <c:pt idx="2243">
                  <c:v>15.496696285653739</c:v>
                </c:pt>
                <c:pt idx="2244">
                  <c:v>15.467833296086281</c:v>
                </c:pt>
                <c:pt idx="2245">
                  <c:v>15.438970536711514</c:v>
                </c:pt>
                <c:pt idx="2246">
                  <c:v>15.410107931796642</c:v>
                </c:pt>
                <c:pt idx="2247">
                  <c:v>15.381245406132823</c:v>
                </c:pt>
                <c:pt idx="2248">
                  <c:v>15.352382885047096</c:v>
                </c:pt>
                <c:pt idx="2249">
                  <c:v>15.323520294414958</c:v>
                </c:pt>
                <c:pt idx="2250">
                  <c:v>15.294657560671235</c:v>
                </c:pt>
                <c:pt idx="2251">
                  <c:v>15.265794610822258</c:v>
                </c:pt>
                <c:pt idx="2252">
                  <c:v>15.236931372457663</c:v>
                </c:pt>
                <c:pt idx="2253">
                  <c:v>15.208067773761529</c:v>
                </c:pt>
                <c:pt idx="2254">
                  <c:v>15.179203743524013</c:v>
                </c:pt>
                <c:pt idx="2255">
                  <c:v>15.150339211152964</c:v>
                </c:pt>
                <c:pt idx="2256">
                  <c:v>15.121474106685053</c:v>
                </c:pt>
                <c:pt idx="2257">
                  <c:v>15.09260836079671</c:v>
                </c:pt>
                <c:pt idx="2258">
                  <c:v>15.063741904815725</c:v>
                </c:pt>
                <c:pt idx="2259">
                  <c:v>15.034874670731906</c:v>
                </c:pt>
                <c:pt idx="2260">
                  <c:v>15.006006591208239</c:v>
                </c:pt>
                <c:pt idx="2261">
                  <c:v>14.977137599591742</c:v>
                </c:pt>
                <c:pt idx="2262">
                  <c:v>14.948267629923809</c:v>
                </c:pt>
                <c:pt idx="2263">
                  <c:v>14.919396616951415</c:v>
                </c:pt>
                <c:pt idx="2264">
                  <c:v>14.890524496137198</c:v>
                </c:pt>
                <c:pt idx="2265">
                  <c:v>14.861651203670077</c:v>
                </c:pt>
                <c:pt idx="2266">
                  <c:v>14.832776676475753</c:v>
                </c:pt>
                <c:pt idx="2267">
                  <c:v>14.803900852226377</c:v>
                </c:pt>
                <c:pt idx="2268">
                  <c:v>14.775023669351437</c:v>
                </c:pt>
                <c:pt idx="2269">
                  <c:v>14.746145067046946</c:v>
                </c:pt>
                <c:pt idx="2270">
                  <c:v>14.71726498528602</c:v>
                </c:pt>
                <c:pt idx="2271">
                  <c:v>14.688383364828352</c:v>
                </c:pt>
                <c:pt idx="2272">
                  <c:v>14.659500147229661</c:v>
                </c:pt>
                <c:pt idx="2273">
                  <c:v>14.630615274851511</c:v>
                </c:pt>
                <c:pt idx="2274">
                  <c:v>14.601728690871107</c:v>
                </c:pt>
                <c:pt idx="2275">
                  <c:v>14.572840339289595</c:v>
                </c:pt>
                <c:pt idx="2276">
                  <c:v>14.543950164942265</c:v>
                </c:pt>
                <c:pt idx="2277">
                  <c:v>14.515058113507155</c:v>
                </c:pt>
                <c:pt idx="2278">
                  <c:v>14.486164131514041</c:v>
                </c:pt>
                <c:pt idx="2279">
                  <c:v>14.457268166353252</c:v>
                </c:pt>
                <c:pt idx="2280">
                  <c:v>14.428370166284584</c:v>
                </c:pt>
                <c:pt idx="2281">
                  <c:v>14.399470080445557</c:v>
                </c:pt>
                <c:pt idx="2282">
                  <c:v>14.370567858860211</c:v>
                </c:pt>
                <c:pt idx="2283">
                  <c:v>14.341663452447166</c:v>
                </c:pt>
                <c:pt idx="2284">
                  <c:v>14.312756813028063</c:v>
                </c:pt>
                <c:pt idx="2285">
                  <c:v>14.283847893335436</c:v>
                </c:pt>
                <c:pt idx="2286">
                  <c:v>14.254936647020823</c:v>
                </c:pt>
                <c:pt idx="2287">
                  <c:v>14.226023028662569</c:v>
                </c:pt>
                <c:pt idx="2288">
                  <c:v>14.19710699377344</c:v>
                </c:pt>
                <c:pt idx="2289">
                  <c:v>14.168188498808139</c:v>
                </c:pt>
                <c:pt idx="2290">
                  <c:v>14.139267501171098</c:v>
                </c:pt>
                <c:pt idx="2291">
                  <c:v>14.11034395922335</c:v>
                </c:pt>
                <c:pt idx="2292">
                  <c:v>14.081417832289983</c:v>
                </c:pt>
                <c:pt idx="2293">
                  <c:v>14.052489080667026</c:v>
                </c:pt>
                <c:pt idx="2294">
                  <c:v>14.023557665628303</c:v>
                </c:pt>
                <c:pt idx="2295">
                  <c:v>13.994623549432781</c:v>
                </c:pt>
                <c:pt idx="2296">
                  <c:v>13.965686695330291</c:v>
                </c:pt>
                <c:pt idx="2297">
                  <c:v>13.936747067568781</c:v>
                </c:pt>
                <c:pt idx="2298">
                  <c:v>13.907804631400442</c:v>
                </c:pt>
                <c:pt idx="2299">
                  <c:v>13.878859353087918</c:v>
                </c:pt>
                <c:pt idx="2300">
                  <c:v>13.849911199910521</c:v>
                </c:pt>
                <c:pt idx="2301">
                  <c:v>13.820960140170326</c:v>
                </c:pt>
                <c:pt idx="2302">
                  <c:v>13.792006143197565</c:v>
                </c:pt>
                <c:pt idx="2303">
                  <c:v>13.763049179356983</c:v>
                </c:pt>
                <c:pt idx="2304">
                  <c:v>13.73408922005299</c:v>
                </c:pt>
                <c:pt idx="2305">
                  <c:v>13.705126237735243</c:v>
                </c:pt>
                <c:pt idx="2306">
                  <c:v>13.676160205904146</c:v>
                </c:pt>
                <c:pt idx="2307">
                  <c:v>13.647191099115641</c:v>
                </c:pt>
                <c:pt idx="2308">
                  <c:v>13.618218892986713</c:v>
                </c:pt>
                <c:pt idx="2309">
                  <c:v>13.589243564200064</c:v>
                </c:pt>
                <c:pt idx="2310">
                  <c:v>13.560265090509118</c:v>
                </c:pt>
                <c:pt idx="2311">
                  <c:v>13.531283450742338</c:v>
                </c:pt>
                <c:pt idx="2312">
                  <c:v>13.502298624808242</c:v>
                </c:pt>
                <c:pt idx="2313">
                  <c:v>13.473310593699521</c:v>
                </c:pt>
                <c:pt idx="2314">
                  <c:v>13.444319339497341</c:v>
                </c:pt>
                <c:pt idx="2315">
                  <c:v>13.415324845375681</c:v>
                </c:pt>
                <c:pt idx="2316">
                  <c:v>13.386327095605166</c:v>
                </c:pt>
                <c:pt idx="2317">
                  <c:v>13.357326075557236</c:v>
                </c:pt>
                <c:pt idx="2318">
                  <c:v>13.328321771707479</c:v>
                </c:pt>
                <c:pt idx="2319">
                  <c:v>13.299314171639923</c:v>
                </c:pt>
                <c:pt idx="2320">
                  <c:v>13.270303264049959</c:v>
                </c:pt>
                <c:pt idx="2321">
                  <c:v>13.241289038748114</c:v>
                </c:pt>
                <c:pt idx="2322">
                  <c:v>13.212271486663301</c:v>
                </c:pt>
                <c:pt idx="2323">
                  <c:v>13.183250599846005</c:v>
                </c:pt>
                <c:pt idx="2324">
                  <c:v>13.154226371471236</c:v>
                </c:pt>
                <c:pt idx="2325">
                  <c:v>13.125198795841355</c:v>
                </c:pt>
                <c:pt idx="2326">
                  <c:v>13.096167868389212</c:v>
                </c:pt>
                <c:pt idx="2327">
                  <c:v>13.067133585680562</c:v>
                </c:pt>
                <c:pt idx="2328">
                  <c:v>13.038095945416918</c:v>
                </c:pt>
                <c:pt idx="2329">
                  <c:v>13.009054946437553</c:v>
                </c:pt>
                <c:pt idx="2330">
                  <c:v>12.980010588722561</c:v>
                </c:pt>
                <c:pt idx="2331">
                  <c:v>12.95096287339428</c:v>
                </c:pt>
                <c:pt idx="2332">
                  <c:v>12.921911802720045</c:v>
                </c:pt>
                <c:pt idx="2333">
                  <c:v>12.892857380113893</c:v>
                </c:pt>
                <c:pt idx="2334">
                  <c:v>12.863799610138518</c:v>
                </c:pt>
                <c:pt idx="2335">
                  <c:v>12.834738498507329</c:v>
                </c:pt>
                <c:pt idx="2336">
                  <c:v>12.805674052085685</c:v>
                </c:pt>
                <c:pt idx="2337">
                  <c:v>12.776606278892819</c:v>
                </c:pt>
                <c:pt idx="2338">
                  <c:v>12.747535188103194</c:v>
                </c:pt>
                <c:pt idx="2339">
                  <c:v>12.718460790048045</c:v>
                </c:pt>
                <c:pt idx="2340">
                  <c:v>12.689383096216304</c:v>
                </c:pt>
                <c:pt idx="2341">
                  <c:v>12.660302119256119</c:v>
                </c:pt>
                <c:pt idx="2342">
                  <c:v>12.631217872975867</c:v>
                </c:pt>
                <c:pt idx="2343">
                  <c:v>12.602130372345044</c:v>
                </c:pt>
                <c:pt idx="2344">
                  <c:v>12.573039633495044</c:v>
                </c:pt>
                <c:pt idx="2345">
                  <c:v>12.54394567372054</c:v>
                </c:pt>
                <c:pt idx="2346">
                  <c:v>12.514848511479311</c:v>
                </c:pt>
                <c:pt idx="2347">
                  <c:v>12.485748166393529</c:v>
                </c:pt>
                <c:pt idx="2348">
                  <c:v>12.45664465925001</c:v>
                </c:pt>
                <c:pt idx="2349">
                  <c:v>12.427538012000648</c:v>
                </c:pt>
                <c:pt idx="2350">
                  <c:v>12.398428247762832</c:v>
                </c:pt>
                <c:pt idx="2351">
                  <c:v>12.369315390819786</c:v>
                </c:pt>
                <c:pt idx="2352">
                  <c:v>12.340199466620517</c:v>
                </c:pt>
                <c:pt idx="2353">
                  <c:v>12.311080501780072</c:v>
                </c:pt>
                <c:pt idx="2354">
                  <c:v>12.281958524079531</c:v>
                </c:pt>
                <c:pt idx="2355">
                  <c:v>12.252833562465963</c:v>
                </c:pt>
                <c:pt idx="2356">
                  <c:v>12.223705647052292</c:v>
                </c:pt>
                <c:pt idx="2357">
                  <c:v>12.194574809116927</c:v>
                </c:pt>
                <c:pt idx="2358">
                  <c:v>12.165441081103891</c:v>
                </c:pt>
                <c:pt idx="2359">
                  <c:v>12.136304496622008</c:v>
                </c:pt>
                <c:pt idx="2360">
                  <c:v>12.107165090444507</c:v>
                </c:pt>
                <c:pt idx="2361">
                  <c:v>12.078022898508864</c:v>
                </c:pt>
                <c:pt idx="2362">
                  <c:v>12.048877957916215</c:v>
                </c:pt>
                <c:pt idx="2363">
                  <c:v>12.01973030693023</c:v>
                </c:pt>
                <c:pt idx="2364">
                  <c:v>11.990579984976881</c:v>
                </c:pt>
                <c:pt idx="2365">
                  <c:v>11.961427032643766</c:v>
                </c:pt>
                <c:pt idx="2366">
                  <c:v>11.93227149167865</c:v>
                </c:pt>
                <c:pt idx="2367">
                  <c:v>11.903113404989632</c:v>
                </c:pt>
                <c:pt idx="2368">
                  <c:v>11.873952816643156</c:v>
                </c:pt>
                <c:pt idx="2369">
                  <c:v>11.844789771863622</c:v>
                </c:pt>
                <c:pt idx="2370">
                  <c:v>11.815624317032324</c:v>
                </c:pt>
                <c:pt idx="2371">
                  <c:v>11.786456499686466</c:v>
                </c:pt>
                <c:pt idx="2372">
                  <c:v>11.757286368517299</c:v>
                </c:pt>
                <c:pt idx="2373">
                  <c:v>11.728113973370085</c:v>
                </c:pt>
                <c:pt idx="2374">
                  <c:v>11.698939365241674</c:v>
                </c:pt>
                <c:pt idx="2375">
                  <c:v>11.669762596280426</c:v>
                </c:pt>
                <c:pt idx="2376">
                  <c:v>11.640583719783717</c:v>
                </c:pt>
                <c:pt idx="2377">
                  <c:v>11.611402790197596</c:v>
                </c:pt>
                <c:pt idx="2378">
                  <c:v>11.582219863114549</c:v>
                </c:pt>
                <c:pt idx="2379">
                  <c:v>11.553034995272933</c:v>
                </c:pt>
                <c:pt idx="2380">
                  <c:v>11.523848244554593</c:v>
                </c:pt>
                <c:pt idx="2381">
                  <c:v>11.49465966998396</c:v>
                </c:pt>
                <c:pt idx="2382">
                  <c:v>11.465469331726446</c:v>
                </c:pt>
                <c:pt idx="2383">
                  <c:v>11.436277291086705</c:v>
                </c:pt>
                <c:pt idx="2384">
                  <c:v>11.407083610506994</c:v>
                </c:pt>
                <c:pt idx="2385">
                  <c:v>11.377888353565865</c:v>
                </c:pt>
                <c:pt idx="2386">
                  <c:v>11.348691584976143</c:v>
                </c:pt>
                <c:pt idx="2387">
                  <c:v>11.319493370583579</c:v>
                </c:pt>
                <c:pt idx="2388">
                  <c:v>11.290293777364859</c:v>
                </c:pt>
                <c:pt idx="2389">
                  <c:v>11.261092873426097</c:v>
                </c:pt>
                <c:pt idx="2390">
                  <c:v>11.231890728000991</c:v>
                </c:pt>
                <c:pt idx="2391">
                  <c:v>11.202687411449194</c:v>
                </c:pt>
                <c:pt idx="2392">
                  <c:v>11.173482995254185</c:v>
                </c:pt>
                <c:pt idx="2393">
                  <c:v>11.144277552022015</c:v>
                </c:pt>
                <c:pt idx="2394">
                  <c:v>11.115071155479111</c:v>
                </c:pt>
                <c:pt idx="2395">
                  <c:v>11.085863880470582</c:v>
                </c:pt>
                <c:pt idx="2396">
                  <c:v>11.056655802958506</c:v>
                </c:pt>
                <c:pt idx="2397">
                  <c:v>11.027447000019839</c:v>
                </c:pt>
                <c:pt idx="2398">
                  <c:v>10.998237549844907</c:v>
                </c:pt>
                <c:pt idx="2399">
                  <c:v>10.969027531735332</c:v>
                </c:pt>
                <c:pt idx="2400">
                  <c:v>10.939817026102048</c:v>
                </c:pt>
                <c:pt idx="2401">
                  <c:v>10.910606114464017</c:v>
                </c:pt>
                <c:pt idx="2402">
                  <c:v>10.881394879445647</c:v>
                </c:pt>
                <c:pt idx="2403">
                  <c:v>10.852183404775765</c:v>
                </c:pt>
                <c:pt idx="2404">
                  <c:v>10.822971775284875</c:v>
                </c:pt>
                <c:pt idx="2405">
                  <c:v>10.793760076903943</c:v>
                </c:pt>
                <c:pt idx="2406">
                  <c:v>10.764548396662514</c:v>
                </c:pt>
                <c:pt idx="2407">
                  <c:v>10.735336822686461</c:v>
                </c:pt>
                <c:pt idx="2408">
                  <c:v>10.706125444196733</c:v>
                </c:pt>
                <c:pt idx="2409">
                  <c:v>10.676914351507067</c:v>
                </c:pt>
                <c:pt idx="2410">
                  <c:v>10.647703636022323</c:v>
                </c:pt>
                <c:pt idx="2411">
                  <c:v>10.618493390237038</c:v>
                </c:pt>
                <c:pt idx="2412">
                  <c:v>10.589283707733021</c:v>
                </c:pt>
                <c:pt idx="2413">
                  <c:v>10.560074683178112</c:v>
                </c:pt>
                <c:pt idx="2414">
                  <c:v>10.530866412324219</c:v>
                </c:pt>
                <c:pt idx="2415">
                  <c:v>10.501658992005506</c:v>
                </c:pt>
                <c:pt idx="2416">
                  <c:v>10.472452520136839</c:v>
                </c:pt>
                <c:pt idx="2417">
                  <c:v>10.44324709571214</c:v>
                </c:pt>
                <c:pt idx="2418">
                  <c:v>10.414042818802407</c:v>
                </c:pt>
                <c:pt idx="2419">
                  <c:v>10.384839790554368</c:v>
                </c:pt>
                <c:pt idx="2420">
                  <c:v>10.355638113188828</c:v>
                </c:pt>
                <c:pt idx="2421">
                  <c:v>10.326437889998857</c:v>
                </c:pt>
                <c:pt idx="2422">
                  <c:v>10.297239225348386</c:v>
                </c:pt>
                <c:pt idx="2423">
                  <c:v>10.268042224670761</c:v>
                </c:pt>
                <c:pt idx="2424">
                  <c:v>10.238846994466739</c:v>
                </c:pt>
                <c:pt idx="2425">
                  <c:v>10.209653642303627</c:v>
                </c:pt>
                <c:pt idx="2426">
                  <c:v>10.180462276813332</c:v>
                </c:pt>
                <c:pt idx="2427">
                  <c:v>10.151273007691213</c:v>
                </c:pt>
                <c:pt idx="2428">
                  <c:v>10.122085945694659</c:v>
                </c:pt>
                <c:pt idx="2429">
                  <c:v>10.092901202641329</c:v>
                </c:pt>
                <c:pt idx="2430">
                  <c:v>10.063718891408547</c:v>
                </c:pt>
                <c:pt idx="2431">
                  <c:v>10.034539125931172</c:v>
                </c:pt>
                <c:pt idx="2432">
                  <c:v>10.005362021201016</c:v>
                </c:pt>
                <c:pt idx="2433">
                  <c:v>9.9761876932652811</c:v>
                </c:pt>
                <c:pt idx="2434">
                  <c:v>9.9470162592253928</c:v>
                </c:pt>
                <c:pt idx="2435">
                  <c:v>9.9178478372358239</c:v>
                </c:pt>
                <c:pt idx="2436">
                  <c:v>9.8886825465033699</c:v>
                </c:pt>
                <c:pt idx="2437">
                  <c:v>9.8595205072853158</c:v>
                </c:pt>
                <c:pt idx="2438">
                  <c:v>9.8303618408891893</c:v>
                </c:pt>
                <c:pt idx="2439">
                  <c:v>9.8012066696713873</c:v>
                </c:pt>
                <c:pt idx="2440">
                  <c:v>9.7720551170360128</c:v>
                </c:pt>
                <c:pt idx="2441">
                  <c:v>9.7429073074346952</c:v>
                </c:pt>
                <c:pt idx="2442">
                  <c:v>9.7137633663650451</c:v>
                </c:pt>
                <c:pt idx="2443">
                  <c:v>9.6846234203699542</c:v>
                </c:pt>
                <c:pt idx="2444">
                  <c:v>9.6554875970373555</c:v>
                </c:pt>
                <c:pt idx="2445">
                  <c:v>9.6263560249986462</c:v>
                </c:pt>
                <c:pt idx="2446">
                  <c:v>9.5972288339289662</c:v>
                </c:pt>
                <c:pt idx="2447">
                  <c:v>9.5681061545458039</c:v>
                </c:pt>
                <c:pt idx="2448">
                  <c:v>9.5389881186087866</c:v>
                </c:pt>
                <c:pt idx="2449">
                  <c:v>9.5098748589193089</c:v>
                </c:pt>
                <c:pt idx="2450">
                  <c:v>9.4807665093193769</c:v>
                </c:pt>
                <c:pt idx="2451">
                  <c:v>9.4516632046923963</c:v>
                </c:pt>
                <c:pt idx="2452">
                  <c:v>9.4225650809614621</c:v>
                </c:pt>
                <c:pt idx="2453">
                  <c:v>9.3934722750899304</c:v>
                </c:pt>
                <c:pt idx="2454">
                  <c:v>9.3643849250807385</c:v>
                </c:pt>
                <c:pt idx="2455">
                  <c:v>9.3353031699764362</c:v>
                </c:pt>
                <c:pt idx="2456">
                  <c:v>9.3062271498590761</c:v>
                </c:pt>
                <c:pt idx="2457">
                  <c:v>9.2771570058498156</c:v>
                </c:pt>
                <c:pt idx="2458">
                  <c:v>9.2480928801089846</c:v>
                </c:pt>
                <c:pt idx="2459">
                  <c:v>9.2190349158363318</c:v>
                </c:pt>
                <c:pt idx="2460">
                  <c:v>9.1899832572705815</c:v>
                </c:pt>
                <c:pt idx="2461">
                  <c:v>9.1609380496901043</c:v>
                </c:pt>
                <c:pt idx="2462">
                  <c:v>9.1318994394128676</c:v>
                </c:pt>
                <c:pt idx="2463">
                  <c:v>9.1028675737965585</c:v>
                </c:pt>
                <c:pt idx="2464">
                  <c:v>9.073842601238983</c:v>
                </c:pt>
                <c:pt idx="2465">
                  <c:v>9.0448246711785085</c:v>
                </c:pt>
                <c:pt idx="2466">
                  <c:v>9.0158139340942238</c:v>
                </c:pt>
                <c:pt idx="2467">
                  <c:v>8.9868105415065873</c:v>
                </c:pt>
                <c:pt idx="2468">
                  <c:v>8.9578146459779848</c:v>
                </c:pt>
                <c:pt idx="2469">
                  <c:v>8.9288264011131862</c:v>
                </c:pt>
                <c:pt idx="2470">
                  <c:v>8.8998459615599828</c:v>
                </c:pt>
                <c:pt idx="2471">
                  <c:v>8.8708734830101061</c:v>
                </c:pt>
                <c:pt idx="2472">
                  <c:v>8.841909122199695</c:v>
                </c:pt>
                <c:pt idx="2473">
                  <c:v>8.8129530369101445</c:v>
                </c:pt>
                <c:pt idx="2474">
                  <c:v>8.7840053859693992</c:v>
                </c:pt>
                <c:pt idx="2475">
                  <c:v>8.7550663292524256</c:v>
                </c:pt>
                <c:pt idx="2476">
                  <c:v>8.7261360276821733</c:v>
                </c:pt>
                <c:pt idx="2477">
                  <c:v>8.6972146432312325</c:v>
                </c:pt>
                <c:pt idx="2478">
                  <c:v>8.6683023389223663</c:v>
                </c:pt>
                <c:pt idx="2479">
                  <c:v>8.6393992788297158</c:v>
                </c:pt>
                <c:pt idx="2480">
                  <c:v>8.6105056280806576</c:v>
                </c:pt>
                <c:pt idx="2481">
                  <c:v>8.5816215528563298</c:v>
                </c:pt>
                <c:pt idx="2482">
                  <c:v>8.5527472203934849</c:v>
                </c:pt>
                <c:pt idx="2483">
                  <c:v>8.5238827989857207</c:v>
                </c:pt>
                <c:pt idx="2484">
                  <c:v>8.4950284579851694</c:v>
                </c:pt>
                <c:pt idx="2485">
                  <c:v>8.4661843678038124</c:v>
                </c:pt>
                <c:pt idx="2486">
                  <c:v>8.4373506999151804</c:v>
                </c:pt>
                <c:pt idx="2487">
                  <c:v>8.4085276268561628</c:v>
                </c:pt>
                <c:pt idx="2488">
                  <c:v>8.3797153222286376</c:v>
                </c:pt>
                <c:pt idx="2489">
                  <c:v>8.3509139607010052</c:v>
                </c:pt>
                <c:pt idx="2490">
                  <c:v>8.3221237180106655</c:v>
                </c:pt>
                <c:pt idx="2491">
                  <c:v>8.2933447709654935</c:v>
                </c:pt>
                <c:pt idx="2492">
                  <c:v>8.2645772974458698</c:v>
                </c:pt>
                <c:pt idx="2493">
                  <c:v>8.2358214764065139</c:v>
                </c:pt>
                <c:pt idx="2494">
                  <c:v>8.2070774878795127</c:v>
                </c:pt>
                <c:pt idx="2495">
                  <c:v>8.1783455129750813</c:v>
                </c:pt>
                <c:pt idx="2496">
                  <c:v>8.1496257338849993</c:v>
                </c:pt>
                <c:pt idx="2497">
                  <c:v>8.1209183338844237</c:v>
                </c:pt>
                <c:pt idx="2498">
                  <c:v>8.0922234973340874</c:v>
                </c:pt>
                <c:pt idx="2499">
                  <c:v>8.0635414096827578</c:v>
                </c:pt>
                <c:pt idx="2500">
                  <c:v>8.0348722574702975</c:v>
                </c:pt>
                <c:pt idx="2501">
                  <c:v>8.0062162283291212</c:v>
                </c:pt>
                <c:pt idx="2502">
                  <c:v>7.9775735109879005</c:v>
                </c:pt>
                <c:pt idx="2503">
                  <c:v>7.9489442952734448</c:v>
                </c:pt>
                <c:pt idx="2504">
                  <c:v>7.9203287721137441</c:v>
                </c:pt>
                <c:pt idx="2505">
                  <c:v>7.8917271335404084</c:v>
                </c:pt>
                <c:pt idx="2506">
                  <c:v>7.8631395726922912</c:v>
                </c:pt>
                <c:pt idx="2507">
                  <c:v>7.8345662838173222</c:v>
                </c:pt>
                <c:pt idx="2508">
                  <c:v>7.8060074622762183</c:v>
                </c:pt>
                <c:pt idx="2509">
                  <c:v>7.7774633045451775</c:v>
                </c:pt>
                <c:pt idx="2510">
                  <c:v>7.7489340082189893</c:v>
                </c:pt>
                <c:pt idx="2511">
                  <c:v>7.7204197720141199</c:v>
                </c:pt>
                <c:pt idx="2512">
                  <c:v>7.6919207957721136</c:v>
                </c:pt>
                <c:pt idx="2513">
                  <c:v>7.6634372804624453</c:v>
                </c:pt>
                <c:pt idx="2514">
                  <c:v>7.6349694281859772</c:v>
                </c:pt>
                <c:pt idx="2515">
                  <c:v>7.6065174421785855</c:v>
                </c:pt>
                <c:pt idx="2516">
                  <c:v>7.5780815268140111</c:v>
                </c:pt>
                <c:pt idx="2517">
                  <c:v>7.5496618876078418</c:v>
                </c:pt>
                <c:pt idx="2518">
                  <c:v>7.5212587312206045</c:v>
                </c:pt>
                <c:pt idx="2519">
                  <c:v>7.4928722654616209</c:v>
                </c:pt>
                <c:pt idx="2520">
                  <c:v>7.4645026992927308</c:v>
                </c:pt>
                <c:pt idx="2521">
                  <c:v>7.4361502428311823</c:v>
                </c:pt>
                <c:pt idx="2522">
                  <c:v>7.4078151073545833</c:v>
                </c:pt>
                <c:pt idx="2523">
                  <c:v>7.379497505303771</c:v>
                </c:pt>
                <c:pt idx="2524">
                  <c:v>7.3511976502866059</c:v>
                </c:pt>
                <c:pt idx="2525">
                  <c:v>7.3229157570825345</c:v>
                </c:pt>
                <c:pt idx="2526">
                  <c:v>7.2946520416460467</c:v>
                </c:pt>
                <c:pt idx="2527">
                  <c:v>7.2664067211107639</c:v>
                </c:pt>
                <c:pt idx="2528">
                  <c:v>7.2381800137932428</c:v>
                </c:pt>
                <c:pt idx="2529">
                  <c:v>7.209972139197518</c:v>
                </c:pt>
                <c:pt idx="2530">
                  <c:v>7.1817833180188462</c:v>
                </c:pt>
                <c:pt idx="2531">
                  <c:v>7.1536137721479909</c:v>
                </c:pt>
                <c:pt idx="2532">
                  <c:v>7.1254637246757335</c:v>
                </c:pt>
                <c:pt idx="2533">
                  <c:v>7.0973333998965913</c:v>
                </c:pt>
                <c:pt idx="2534">
                  <c:v>7.0692230233134721</c:v>
                </c:pt>
                <c:pt idx="2535">
                  <c:v>7.0411328216419715</c:v>
                </c:pt>
                <c:pt idx="2536">
                  <c:v>7.0130630228151505</c:v>
                </c:pt>
                <c:pt idx="2537">
                  <c:v>6.9850138559872796</c:v>
                </c:pt>
                <c:pt idx="2538">
                  <c:v>6.956985551538704</c:v>
                </c:pt>
                <c:pt idx="2539">
                  <c:v>6.9289783410807306</c:v>
                </c:pt>
                <c:pt idx="2540">
                  <c:v>6.9009924574594503</c:v>
                </c:pt>
                <c:pt idx="2541">
                  <c:v>6.8730281347610163</c:v>
                </c:pt>
                <c:pt idx="2542">
                  <c:v>6.8450856083158733</c:v>
                </c:pt>
                <c:pt idx="2543">
                  <c:v>6.8171651147040349</c:v>
                </c:pt>
                <c:pt idx="2544">
                  <c:v>6.7892668917590218</c:v>
                </c:pt>
                <c:pt idx="2545">
                  <c:v>6.7613911785732554</c:v>
                </c:pt>
                <c:pt idx="2546">
                  <c:v>6.7335382155027181</c:v>
                </c:pt>
                <c:pt idx="2547">
                  <c:v>6.7057082441715297</c:v>
                </c:pt>
                <c:pt idx="2548">
                  <c:v>6.677901507477495</c:v>
                </c:pt>
                <c:pt idx="2549">
                  <c:v>6.6501182495963294</c:v>
                </c:pt>
                <c:pt idx="2550">
                  <c:v>6.6223587159868735</c:v>
                </c:pt>
                <c:pt idx="2551">
                  <c:v>6.5946231533962942</c:v>
                </c:pt>
                <c:pt idx="2552">
                  <c:v>6.5669118098649504</c:v>
                </c:pt>
                <c:pt idx="2553">
                  <c:v>6.5392249347312035</c:v>
                </c:pt>
                <c:pt idx="2554">
                  <c:v>6.5115627786370043</c:v>
                </c:pt>
                <c:pt idx="2555">
                  <c:v>6.4839255935326836</c:v>
                </c:pt>
                <c:pt idx="2556">
                  <c:v>6.4563136326817894</c:v>
                </c:pt>
                <c:pt idx="2557">
                  <c:v>6.428727150667207</c:v>
                </c:pt>
                <c:pt idx="2558">
                  <c:v>6.4011664033954503</c:v>
                </c:pt>
                <c:pt idx="2559">
                  <c:v>6.3736316481021893</c:v>
                </c:pt>
                <c:pt idx="2560">
                  <c:v>6.346123143357679</c:v>
                </c:pt>
                <c:pt idx="2561">
                  <c:v>6.3186411490719676</c:v>
                </c:pt>
                <c:pt idx="2562">
                  <c:v>6.2911859264995673</c:v>
                </c:pt>
                <c:pt idx="2563">
                  <c:v>6.2637577382460226</c:v>
                </c:pt>
                <c:pt idx="2564">
                  <c:v>6.2363568482719689</c:v>
                </c:pt>
                <c:pt idx="2565">
                  <c:v>6.2089835218996097</c:v>
                </c:pt>
                <c:pt idx="2566">
                  <c:v>6.1816380258168193</c:v>
                </c:pt>
                <c:pt idx="2567">
                  <c:v>6.1543206280839611</c:v>
                </c:pt>
                <c:pt idx="2568">
                  <c:v>6.127031598137985</c:v>
                </c:pt>
                <c:pt idx="2569">
                  <c:v>6.0997712067990326</c:v>
                </c:pt>
                <c:pt idx="2570">
                  <c:v>6.0725397262746972</c:v>
                </c:pt>
                <c:pt idx="2571">
                  <c:v>6.0453374301664802</c:v>
                </c:pt>
                <c:pt idx="2572">
                  <c:v>6.0181645934747419</c:v>
                </c:pt>
                <c:pt idx="2573">
                  <c:v>5.9910214926040748</c:v>
                </c:pt>
                <c:pt idx="2574">
                  <c:v>5.9639084053692271</c:v>
                </c:pt>
                <c:pt idx="2575">
                  <c:v>5.9368256110001383</c:v>
                </c:pt>
                <c:pt idx="2576">
                  <c:v>5.9097733901475014</c:v>
                </c:pt>
                <c:pt idx="2577">
                  <c:v>5.8827520248887923</c:v>
                </c:pt>
                <c:pt idx="2578">
                  <c:v>5.8557617987327548</c:v>
                </c:pt>
                <c:pt idx="2579">
                  <c:v>5.8288029966259582</c:v>
                </c:pt>
                <c:pt idx="2580">
                  <c:v>5.8018759049574502</c:v>
                </c:pt>
                <c:pt idx="2581">
                  <c:v>5.7749808115649532</c:v>
                </c:pt>
                <c:pt idx="2582">
                  <c:v>5.7481180057396681</c:v>
                </c:pt>
                <c:pt idx="2583">
                  <c:v>5.7212877782323934</c:v>
                </c:pt>
                <c:pt idx="2584">
                  <c:v>5.6944904212583483</c:v>
                </c:pt>
                <c:pt idx="2585">
                  <c:v>5.6677262285035024</c:v>
                </c:pt>
                <c:pt idx="2586">
                  <c:v>5.6409954951291432</c:v>
                </c:pt>
                <c:pt idx="2587">
                  <c:v>5.6142985177779252</c:v>
                </c:pt>
                <c:pt idx="2588">
                  <c:v>5.5876355945790017</c:v>
                </c:pt>
                <c:pt idx="2589">
                  <c:v>5.5610070251537476</c:v>
                </c:pt>
                <c:pt idx="2590">
                  <c:v>5.5344131106208074</c:v>
                </c:pt>
                <c:pt idx="2591">
                  <c:v>5.5078541536018708</c:v>
                </c:pt>
                <c:pt idx="2592">
                  <c:v>5.4813304582264246</c:v>
                </c:pt>
                <c:pt idx="2593">
                  <c:v>5.4548423301381996</c:v>
                </c:pt>
                <c:pt idx="2594">
                  <c:v>5.4283900764991024</c:v>
                </c:pt>
                <c:pt idx="2595">
                  <c:v>5.4019740059958572</c:v>
                </c:pt>
                <c:pt idx="2596">
                  <c:v>5.3755944288441251</c:v>
                </c:pt>
                <c:pt idx="2597">
                  <c:v>5.3492516567948254</c:v>
                </c:pt>
                <c:pt idx="2598">
                  <c:v>5.3229460031383873</c:v>
                </c:pt>
                <c:pt idx="2599">
                  <c:v>5.296677782710618</c:v>
                </c:pt>
                <c:pt idx="2600">
                  <c:v>5.2704473118975432</c:v>
                </c:pt>
                <c:pt idx="2601">
                  <c:v>5.2442549086404604</c:v>
                </c:pt>
                <c:pt idx="2602">
                  <c:v>5.2181008924413108</c:v>
                </c:pt>
                <c:pt idx="2603">
                  <c:v>5.1919855843675204</c:v>
                </c:pt>
                <c:pt idx="2604">
                  <c:v>5.1659093070568405</c:v>
                </c:pt>
                <c:pt idx="2605">
                  <c:v>5.1398723847227572</c:v>
                </c:pt>
                <c:pt idx="2606">
                  <c:v>5.1138751431587481</c:v>
                </c:pt>
                <c:pt idx="2607">
                  <c:v>5.087917909743779</c:v>
                </c:pt>
                <c:pt idx="2608">
                  <c:v>5.0620010134464675</c:v>
                </c:pt>
                <c:pt idx="2609">
                  <c:v>5.0361247848305437</c:v>
                </c:pt>
                <c:pt idx="2610">
                  <c:v>5.0102895560588294</c:v>
                </c:pt>
                <c:pt idx="2611">
                  <c:v>4.9844956608983093</c:v>
                </c:pt>
                <c:pt idx="2612">
                  <c:v>4.9587434347244237</c:v>
                </c:pt>
                <c:pt idx="2613">
                  <c:v>4.93303321452587</c:v>
                </c:pt>
                <c:pt idx="2614">
                  <c:v>4.9073653389087903</c:v>
                </c:pt>
                <c:pt idx="2615">
                  <c:v>4.8817401481012377</c:v>
                </c:pt>
                <c:pt idx="2616">
                  <c:v>4.8561579839572042</c:v>
                </c:pt>
                <c:pt idx="2617">
                  <c:v>4.8306191899613653</c:v>
                </c:pt>
                <c:pt idx="2618">
                  <c:v>4.8051241112327707</c:v>
                </c:pt>
                <c:pt idx="2619">
                  <c:v>4.7796730945288006</c:v>
                </c:pt>
                <c:pt idx="2620">
                  <c:v>4.7542664882497103</c:v>
                </c:pt>
                <c:pt idx="2621">
                  <c:v>4.7289046424419539</c:v>
                </c:pt>
                <c:pt idx="2622">
                  <c:v>4.703587908802235</c:v>
                </c:pt>
                <c:pt idx="2623">
                  <c:v>4.6783166406810048</c:v>
                </c:pt>
                <c:pt idx="2624">
                  <c:v>4.653091193086353</c:v>
                </c:pt>
                <c:pt idx="2625">
                  <c:v>4.6279119226872902</c:v>
                </c:pt>
                <c:pt idx="2626">
                  <c:v>4.6027791878171023</c:v>
                </c:pt>
                <c:pt idx="2627">
                  <c:v>4.5776933484769007</c:v>
                </c:pt>
                <c:pt idx="2628">
                  <c:v>4.5526547663384935</c:v>
                </c:pt>
                <c:pt idx="2629">
                  <c:v>4.5276638047477693</c:v>
                </c:pt>
                <c:pt idx="2630">
                  <c:v>4.5027208287271616</c:v>
                </c:pt>
                <c:pt idx="2631">
                  <c:v>4.4778262049790847</c:v>
                </c:pt>
                <c:pt idx="2632">
                  <c:v>4.45298030188812</c:v>
                </c:pt>
                <c:pt idx="2633">
                  <c:v>4.4281834895238879</c:v>
                </c:pt>
                <c:pt idx="2634">
                  <c:v>4.4034361396434765</c:v>
                </c:pt>
                <c:pt idx="2635">
                  <c:v>4.3787386256934715</c:v>
                </c:pt>
                <c:pt idx="2636">
                  <c:v>4.354091322812395</c:v>
                </c:pt>
                <c:pt idx="2637">
                  <c:v>4.3294946078327285</c:v>
                </c:pt>
                <c:pt idx="2638">
                  <c:v>4.3049488592826766</c:v>
                </c:pt>
                <c:pt idx="2639">
                  <c:v>4.2804544573876093</c:v>
                </c:pt>
                <c:pt idx="2640">
                  <c:v>4.2560117840725091</c:v>
                </c:pt>
                <c:pt idx="2641">
                  <c:v>4.2316212229621284</c:v>
                </c:pt>
                <c:pt idx="2642">
                  <c:v>4.2072831593832412</c:v>
                </c:pt>
                <c:pt idx="2643">
                  <c:v>4.1829979803652479</c:v>
                </c:pt>
                <c:pt idx="2644">
                  <c:v>4.1587660746412398</c:v>
                </c:pt>
                <c:pt idx="2645">
                  <c:v>4.1345878326481325</c:v>
                </c:pt>
                <c:pt idx="2646">
                  <c:v>4.1104636465281787</c:v>
                </c:pt>
                <c:pt idx="2647">
                  <c:v>4.0863939101283719</c:v>
                </c:pt>
                <c:pt idx="2648">
                  <c:v>4.0623790190013054</c:v>
                </c:pt>
                <c:pt idx="2649">
                  <c:v>4.038419370404319</c:v>
                </c:pt>
                <c:pt idx="2650">
                  <c:v>4.0145153633000072</c:v>
                </c:pt>
                <c:pt idx="2651">
                  <c:v>3.9906673983549008</c:v>
                </c:pt>
                <c:pt idx="2652">
                  <c:v>3.9668758779395468</c:v>
                </c:pt>
                <c:pt idx="2653">
                  <c:v>3.9431412061270077</c:v>
                </c:pt>
                <c:pt idx="2654">
                  <c:v>3.9194637886919264</c:v>
                </c:pt>
                <c:pt idx="2655">
                  <c:v>3.8958440331093587</c:v>
                </c:pt>
                <c:pt idx="2656">
                  <c:v>3.8722823485522051</c:v>
                </c:pt>
                <c:pt idx="2657">
                  <c:v>3.8487791458904392</c:v>
                </c:pt>
                <c:pt idx="2658">
                  <c:v>3.8253348376881631</c:v>
                </c:pt>
                <c:pt idx="2659">
                  <c:v>3.8019498382015522</c:v>
                </c:pt>
                <c:pt idx="2660">
                  <c:v>3.7786245633761446</c:v>
                </c:pt>
                <c:pt idx="2661">
                  <c:v>3.7553594308436695</c:v>
                </c:pt>
                <c:pt idx="2662">
                  <c:v>3.7321548599188286</c:v>
                </c:pt>
                <c:pt idx="2663">
                  <c:v>3.7090112715958341</c:v>
                </c:pt>
                <c:pt idx="2664">
                  <c:v>3.6859290885445963</c:v>
                </c:pt>
                <c:pt idx="2665">
                  <c:v>3.6629087351065355</c:v>
                </c:pt>
                <c:pt idx="2666">
                  <c:v>3.6399506372899832</c:v>
                </c:pt>
                <c:pt idx="2667">
                  <c:v>3.6170552227656518</c:v>
                </c:pt>
                <c:pt idx="2668">
                  <c:v>3.5942229208610859</c:v>
                </c:pt>
                <c:pt idx="2669">
                  <c:v>3.571454162555554</c:v>
                </c:pt>
                <c:pt idx="2670">
                  <c:v>3.5487493804742027</c:v>
                </c:pt>
                <c:pt idx="2671">
                  <c:v>3.5261090088816944</c:v>
                </c:pt>
                <c:pt idx="2672">
                  <c:v>3.5035334836758842</c:v>
                </c:pt>
                <c:pt idx="2673">
                  <c:v>3.4810232423806395</c:v>
                </c:pt>
                <c:pt idx="2674">
                  <c:v>3.458578724138798</c:v>
                </c:pt>
                <c:pt idx="2675">
                  <c:v>3.4362003697043697</c:v>
                </c:pt>
                <c:pt idx="2676">
                  <c:v>3.4138886214344422</c:v>
                </c:pt>
                <c:pt idx="2677">
                  <c:v>3.3916439232805824</c:v>
                </c:pt>
                <c:pt idx="2678">
                  <c:v>3.369466720779752</c:v>
                </c:pt>
                <c:pt idx="2679">
                  <c:v>3.3473574610456018</c:v>
                </c:pt>
                <c:pt idx="2680">
                  <c:v>3.3253165927577504</c:v>
                </c:pt>
                <c:pt idx="2681">
                  <c:v>3.3033445661520453</c:v>
                </c:pt>
                <c:pt idx="2682">
                  <c:v>3.2814418330098016</c:v>
                </c:pt>
                <c:pt idx="2683">
                  <c:v>3.2596088466459876</c:v>
                </c:pt>
                <c:pt idx="2684">
                  <c:v>3.2378460618985239</c:v>
                </c:pt>
                <c:pt idx="2685">
                  <c:v>3.2161539351148583</c:v>
                </c:pt>
                <c:pt idx="2686">
                  <c:v>3.1945329241400371</c:v>
                </c:pt>
                <c:pt idx="2687">
                  <c:v>3.1729834883030881</c:v>
                </c:pt>
                <c:pt idx="2688">
                  <c:v>3.1515060884032158</c:v>
                </c:pt>
                <c:pt idx="2689">
                  <c:v>3.1301011866953772</c:v>
                </c:pt>
                <c:pt idx="2690">
                  <c:v>3.108769246875378</c:v>
                </c:pt>
                <c:pt idx="2691">
                  <c:v>3.0875107340642352</c:v>
                </c:pt>
                <c:pt idx="2692">
                  <c:v>3.0663261147916177</c:v>
                </c:pt>
                <c:pt idx="2693">
                  <c:v>3.0452158569800392</c:v>
                </c:pt>
                <c:pt idx="2694">
                  <c:v>3.0241804299261204</c:v>
                </c:pt>
                <c:pt idx="2695">
                  <c:v>3.0032203042839196</c:v>
                </c:pt>
                <c:pt idx="2696">
                  <c:v>2.9823359520450383</c:v>
                </c:pt>
                <c:pt idx="2697">
                  <c:v>2.9615278465198402</c:v>
                </c:pt>
                <c:pt idx="2698">
                  <c:v>2.9407964623167118</c:v>
                </c:pt>
                <c:pt idx="2699">
                  <c:v>2.9201422753219197</c:v>
                </c:pt>
                <c:pt idx="2700">
                  <c:v>2.8995657626775069</c:v>
                </c:pt>
                <c:pt idx="2701">
                  <c:v>2.8790674027593743</c:v>
                </c:pt>
                <c:pt idx="2702">
                  <c:v>2.8586476751535796</c:v>
                </c:pt>
                <c:pt idx="2703">
                  <c:v>2.8383070606331051</c:v>
                </c:pt>
                <c:pt idx="2704">
                  <c:v>2.8180460411324235</c:v>
                </c:pt>
                <c:pt idx="2705">
                  <c:v>2.7978650997226859</c:v>
                </c:pt>
                <c:pt idx="2706">
                  <c:v>2.7777647205845515</c:v>
                </c:pt>
                <c:pt idx="2707">
                  <c:v>2.7577453889812231</c:v>
                </c:pt>
                <c:pt idx="2708">
                  <c:v>2.7378075912308675</c:v>
                </c:pt>
                <c:pt idx="2709">
                  <c:v>2.7179518146761166</c:v>
                </c:pt>
                <c:pt idx="2710">
                  <c:v>2.6981785476553073</c:v>
                </c:pt>
                <c:pt idx="2711">
                  <c:v>2.6784882794707836</c:v>
                </c:pt>
                <c:pt idx="2712">
                  <c:v>2.6588815003569293</c:v>
                </c:pt>
                <c:pt idx="2713">
                  <c:v>2.6393587014473945</c:v>
                </c:pt>
                <c:pt idx="2714">
                  <c:v>2.6199203747407322</c:v>
                </c:pt>
                <c:pt idx="2715">
                  <c:v>2.600567013065183</c:v>
                </c:pt>
                <c:pt idx="2716">
                  <c:v>2.581299110042905</c:v>
                </c:pt>
                <c:pt idx="2717">
                  <c:v>2.5621171600517862</c:v>
                </c:pt>
                <c:pt idx="2718">
                  <c:v>2.5430216581876324</c:v>
                </c:pt>
                <c:pt idx="2719">
                  <c:v>2.5240131002241588</c:v>
                </c:pt>
                <c:pt idx="2720">
                  <c:v>2.5050919825718427</c:v>
                </c:pt>
                <c:pt idx="2721">
                  <c:v>2.486258802236097</c:v>
                </c:pt>
                <c:pt idx="2722">
                  <c:v>2.4675140567735063</c:v>
                </c:pt>
                <c:pt idx="2723">
                  <c:v>2.4488582442471554</c:v>
                </c:pt>
                <c:pt idx="2724">
                  <c:v>2.430291863180813</c:v>
                </c:pt>
                <c:pt idx="2725">
                  <c:v>2.4118154125106757</c:v>
                </c:pt>
                <c:pt idx="2726">
                  <c:v>2.3934293915371216</c:v>
                </c:pt>
                <c:pt idx="2727">
                  <c:v>2.3751342998742873</c:v>
                </c:pt>
                <c:pt idx="2728">
                  <c:v>2.3569306373977867</c:v>
                </c:pt>
                <c:pt idx="2729">
                  <c:v>2.3388189041918093</c:v>
                </c:pt>
                <c:pt idx="2730">
                  <c:v>2.3207996004937632</c:v>
                </c:pt>
                <c:pt idx="2731">
                  <c:v>2.3028732266382232</c:v>
                </c:pt>
                <c:pt idx="2732">
                  <c:v>2.2850402829982208</c:v>
                </c:pt>
                <c:pt idx="2733">
                  <c:v>2.2673012699256336</c:v>
                </c:pt>
                <c:pt idx="2734">
                  <c:v>2.2496566876896225</c:v>
                </c:pt>
                <c:pt idx="2735">
                  <c:v>2.232107036413205</c:v>
                </c:pt>
                <c:pt idx="2736">
                  <c:v>2.2146528160078063</c:v>
                </c:pt>
                <c:pt idx="2737">
                  <c:v>2.1972945261067651</c:v>
                </c:pt>
                <c:pt idx="2738">
                  <c:v>2.1800326659955811</c:v>
                </c:pt>
                <c:pt idx="2739">
                  <c:v>2.1628677345414484</c:v>
                </c:pt>
                <c:pt idx="2740">
                  <c:v>2.1458002301202739</c:v>
                </c:pt>
                <c:pt idx="2741">
                  <c:v>2.1288306505416661</c:v>
                </c:pt>
                <c:pt idx="2742">
                  <c:v>2.1119594929714385</c:v>
                </c:pt>
                <c:pt idx="2743">
                  <c:v>2.0951872538523526</c:v>
                </c:pt>
                <c:pt idx="2744">
                  <c:v>2.0785144288230049</c:v>
                </c:pt>
                <c:pt idx="2745">
                  <c:v>2.0619415126336054</c:v>
                </c:pt>
                <c:pt idx="2746">
                  <c:v>2.0454689990596182</c:v>
                </c:pt>
                <c:pt idx="2747">
                  <c:v>2.0290973808133339</c:v>
                </c:pt>
                <c:pt idx="2748">
                  <c:v>2.0128271494531327</c:v>
                </c:pt>
                <c:pt idx="2749">
                  <c:v>1.9966587952891359</c:v>
                </c:pt>
                <c:pt idx="2750">
                  <c:v>1.9805928072873358</c:v>
                </c:pt>
                <c:pt idx="2751">
                  <c:v>1.96462967297101</c:v>
                </c:pt>
                <c:pt idx="2752">
                  <c:v>1.9487698783184695</c:v>
                </c:pt>
                <c:pt idx="2753">
                  <c:v>1.9330139076591821</c:v>
                </c:pt>
                <c:pt idx="2754">
                  <c:v>1.9173622435659541</c:v>
                </c:pt>
                <c:pt idx="2755">
                  <c:v>1.901815366744998</c:v>
                </c:pt>
                <c:pt idx="2756">
                  <c:v>1.886373755922623</c:v>
                </c:pt>
                <c:pt idx="2757">
                  <c:v>1.871037887728467</c:v>
                </c:pt>
                <c:pt idx="2758">
                  <c:v>1.8558082365761486</c:v>
                </c:pt>
                <c:pt idx="2759">
                  <c:v>1.8406852745406441</c:v>
                </c:pt>
                <c:pt idx="2760">
                  <c:v>1.8256694712313213</c:v>
                </c:pt>
                <c:pt idx="2761">
                  <c:v>1.8107612936628514</c:v>
                </c:pt>
                <c:pt idx="2762">
                  <c:v>1.7959612061219468</c:v>
                </c:pt>
                <c:pt idx="2763">
                  <c:v>1.7812696700300035</c:v>
                </c:pt>
                <c:pt idx="2764">
                  <c:v>1.7666871438031602</c:v>
                </c:pt>
                <c:pt idx="2765">
                  <c:v>1.752214082707515</c:v>
                </c:pt>
                <c:pt idx="2766">
                  <c:v>1.7378509387109831</c:v>
                </c:pt>
                <c:pt idx="2767">
                  <c:v>1.7235981603310326</c:v>
                </c:pt>
                <c:pt idx="2768">
                  <c:v>1.7094561924778962</c:v>
                </c:pt>
                <c:pt idx="2769">
                  <c:v>1.6954254762945744</c:v>
                </c:pt>
                <c:pt idx="2770">
                  <c:v>1.6815064489911835</c:v>
                </c:pt>
                <c:pt idx="2771">
                  <c:v>1.6676995436760444</c:v>
                </c:pt>
                <c:pt idx="2772">
                  <c:v>1.6540051891813055</c:v>
                </c:pt>
                <c:pt idx="2773">
                  <c:v>1.6404238098844126</c:v>
                </c:pt>
                <c:pt idx="2774">
                  <c:v>1.6269558255251624</c:v>
                </c:pt>
                <c:pt idx="2775">
                  <c:v>1.6136016510162143</c:v>
                </c:pt>
                <c:pt idx="2776">
                  <c:v>1.6003616962508622</c:v>
                </c:pt>
                <c:pt idx="2777">
                  <c:v>1.5872363659037927</c:v>
                </c:pt>
                <c:pt idx="2778">
                  <c:v>1.5742260592271482</c:v>
                </c:pt>
                <c:pt idx="2779">
                  <c:v>1.561331169841889</c:v>
                </c:pt>
                <c:pt idx="2780">
                  <c:v>1.5485520855221391</c:v>
                </c:pt>
                <c:pt idx="2781">
                  <c:v>1.5358891879749597</c:v>
                </c:pt>
                <c:pt idx="2782">
                  <c:v>1.5233428526137978</c:v>
                </c:pt>
                <c:pt idx="2783">
                  <c:v>1.510913448326098</c:v>
                </c:pt>
                <c:pt idx="2784">
                  <c:v>1.4986013372347111</c:v>
                </c:pt>
                <c:pt idx="2785">
                  <c:v>1.4864068744527441</c:v>
                </c:pt>
                <c:pt idx="2786">
                  <c:v>1.4743304078320918</c:v>
                </c:pt>
                <c:pt idx="2787">
                  <c:v>1.4623722777059998</c:v>
                </c:pt>
                <c:pt idx="2788">
                  <c:v>1.450532816623411</c:v>
                </c:pt>
                <c:pt idx="2789">
                  <c:v>1.4388123490776055</c:v>
                </c:pt>
                <c:pt idx="2790">
                  <c:v>1.4272111912271348</c:v>
                </c:pt>
                <c:pt idx="2791">
                  <c:v>1.4157296506095916</c:v>
                </c:pt>
                <c:pt idx="2792">
                  <c:v>1.4043680258478402</c:v>
                </c:pt>
                <c:pt idx="2793">
                  <c:v>1.3931266063483052</c:v>
                </c:pt>
                <c:pt idx="2794">
                  <c:v>1.3820056719919518</c:v>
                </c:pt>
                <c:pt idx="2795">
                  <c:v>1.3710054928167654</c:v>
                </c:pt>
                <c:pt idx="2796">
                  <c:v>1.360126328692137</c:v>
                </c:pt>
                <c:pt idx="2797">
                  <c:v>1.3493684289845234</c:v>
                </c:pt>
                <c:pt idx="2798">
                  <c:v>1.338732032214843</c:v>
                </c:pt>
                <c:pt idx="2799">
                  <c:v>1.3282173657070095</c:v>
                </c:pt>
                <c:pt idx="2800">
                  <c:v>1.3178246452263764</c:v>
                </c:pt>
                <c:pt idx="2801">
                  <c:v>1.3075540746106831</c:v>
                </c:pt>
                <c:pt idx="2802">
                  <c:v>1.2974058453902624</c:v>
                </c:pt>
                <c:pt idx="2803">
                  <c:v>1.2873801363978039</c:v>
                </c:pt>
                <c:pt idx="2804">
                  <c:v>1.2774771133700908</c:v>
                </c:pt>
                <c:pt idx="2805">
                  <c:v>1.2676969285380737</c:v>
                </c:pt>
                <c:pt idx="2806">
                  <c:v>1.2580397202067648</c:v>
                </c:pt>
                <c:pt idx="2807">
                  <c:v>1.2485056123248919</c:v>
                </c:pt>
                <c:pt idx="2808">
                  <c:v>1.2390947140429285</c:v>
                </c:pt>
                <c:pt idx="2809">
                  <c:v>1.2298071192605371</c:v>
                </c:pt>
                <c:pt idx="2810">
                  <c:v>1.2206429061625761</c:v>
                </c:pt>
                <c:pt idx="2811">
                  <c:v>1.2116021367422647</c:v>
                </c:pt>
                <c:pt idx="2812">
                  <c:v>1.2026848563148156</c:v>
                </c:pt>
                <c:pt idx="2813">
                  <c:v>1.1938910930157878</c:v>
                </c:pt>
                <c:pt idx="2814">
                  <c:v>1.1852208572893694</c:v>
                </c:pt>
                <c:pt idx="2815">
                  <c:v>1.1766741413630111</c:v>
                </c:pt>
                <c:pt idx="2816">
                  <c:v>1.1682509187087406</c:v>
                </c:pt>
                <c:pt idx="2817">
                  <c:v>1.1599511434918024</c:v>
                </c:pt>
                <c:pt idx="2818">
                  <c:v>1.1517747500053013</c:v>
                </c:pt>
                <c:pt idx="2819">
                  <c:v>1.1437216520906861</c:v>
                </c:pt>
                <c:pt idx="2820">
                  <c:v>1.1357917425449191</c:v>
                </c:pt>
                <c:pt idx="2821">
                  <c:v>1.1279848925125111</c:v>
                </c:pt>
                <c:pt idx="2822">
                  <c:v>1.1203009508629409</c:v>
                </c:pt>
                <c:pt idx="2823">
                  <c:v>1.1127397435535731</c:v>
                </c:pt>
                <c:pt idx="2824">
                  <c:v>1.1053010729758448</c:v>
                </c:pt>
                <c:pt idx="2825">
                  <c:v>1.0979847172878978</c:v>
                </c:pt>
                <c:pt idx="2826">
                  <c:v>1.0907904297293483</c:v>
                </c:pt>
                <c:pt idx="2827">
                  <c:v>1.083717937921034</c:v>
                </c:pt>
                <c:pt idx="2828">
                  <c:v>1.0767669431478821</c:v>
                </c:pt>
                <c:pt idx="2829">
                  <c:v>1.0699371196245149</c:v>
                </c:pt>
                <c:pt idx="2830">
                  <c:v>1.0632281137450743</c:v>
                </c:pt>
                <c:pt idx="2831">
                  <c:v>1.0566395433135591</c:v>
                </c:pt>
                <c:pt idx="2832">
                  <c:v>1.0501709967588393</c:v>
                </c:pt>
                <c:pt idx="2833">
                  <c:v>1.0438220323298562</c:v>
                </c:pt>
                <c:pt idx="2834">
                  <c:v>1.0375921772730496</c:v>
                </c:pt>
                <c:pt idx="2835">
                  <c:v>1.0314809269917453</c:v>
                </c:pt>
                <c:pt idx="2836">
                  <c:v>1.0254877441864749</c:v>
                </c:pt>
                <c:pt idx="2837">
                  <c:v>1.0196120579751458</c:v>
                </c:pt>
                <c:pt idx="2838">
                  <c:v>1.0138532629958255</c:v>
                </c:pt>
                <c:pt idx="2839">
                  <c:v>1.0082107184881017</c:v>
                </c:pt>
                <c:pt idx="2840">
                  <c:v>1.0026837473552144</c:v>
                </c:pt>
                <c:pt idx="2841">
                  <c:v>0.99727163520584394</c:v>
                </c:pt>
                <c:pt idx="2842">
                  <c:v>0.99197362937661215</c:v>
                </c:pt>
                <c:pt idx="2843">
                  <c:v>0.98678893793182043</c:v>
                </c:pt>
                <c:pt idx="2844">
                  <c:v>0.98171672864424675</c:v>
                </c:pt>
                <c:pt idx="2845">
                  <c:v>0.97675612795419486</c:v>
                </c:pt>
                <c:pt idx="2846">
                  <c:v>0.97190621990749337</c:v>
                </c:pt>
                <c:pt idx="2847">
                  <c:v>0.96716604507134052</c:v>
                </c:pt>
                <c:pt idx="2848">
                  <c:v>0.9625345994304525</c:v>
                </c:pt>
                <c:pt idx="2849">
                  <c:v>0.9580108332589915</c:v>
                </c:pt>
                <c:pt idx="2850">
                  <c:v>0.95359364997319251</c:v>
                </c:pt>
                <c:pt idx="2851">
                  <c:v>0.94928190496036269</c:v>
                </c:pt>
                <c:pt idx="2852">
                  <c:v>0.94507440438674317</c:v>
                </c:pt>
                <c:pt idx="2853">
                  <c:v>0.94096990398341651</c:v>
                </c:pt>
                <c:pt idx="2854">
                  <c:v>0.93696710780971582</c:v>
                </c:pt>
                <c:pt idx="2855">
                  <c:v>0.933064666994879</c:v>
                </c:pt>
                <c:pt idx="2856">
                  <c:v>0.92926117845817147</c:v>
                </c:pt>
                <c:pt idx="2857">
                  <c:v>0.92555518360672429</c:v>
                </c:pt>
                <c:pt idx="2858">
                  <c:v>0.92194516701136942</c:v>
                </c:pt>
                <c:pt idx="2859">
                  <c:v>0.91842955506167123</c:v>
                </c:pt>
                <c:pt idx="2860">
                  <c:v>0.9150067145987234</c:v>
                </c:pt>
                <c:pt idx="2861">
                  <c:v>0.91167495152791678</c:v>
                </c:pt>
                <c:pt idx="2862">
                  <c:v>0.90843250940947906</c:v>
                </c:pt>
                <c:pt idx="2863">
                  <c:v>0.90527756802960779</c:v>
                </c:pt>
                <c:pt idx="2864">
                  <c:v>0.9022082419509615</c:v>
                </c:pt>
                <c:pt idx="2865">
                  <c:v>0.89922257904383629</c:v>
                </c:pt>
                <c:pt idx="2866">
                  <c:v>0.89631855899805823</c:v>
                </c:pt>
                <c:pt idx="2867">
                  <c:v>0.89349409181611705</c:v>
                </c:pt>
                <c:pt idx="2868">
                  <c:v>0.89074701628855957</c:v>
                </c:pt>
                <c:pt idx="2869">
                  <c:v>0.8880750984520982</c:v>
                </c:pt>
                <c:pt idx="2870">
                  <c:v>0.88547603003181596</c:v>
                </c:pt>
                <c:pt idx="2871">
                  <c:v>0.88294742686694072</c:v>
                </c:pt>
                <c:pt idx="2872">
                  <c:v>0.88048682732260952</c:v>
                </c:pt>
                <c:pt idx="2873">
                  <c:v>0.87809169068792148</c:v>
                </c:pt>
                <c:pt idx="2874">
                  <c:v>0.87575939556176929</c:v>
                </c:pt>
                <c:pt idx="2875">
                  <c:v>0.87348723822640417</c:v>
                </c:pt>
                <c:pt idx="2876">
                  <c:v>0.87127243101335305</c:v>
                </c:pt>
                <c:pt idx="2877">
                  <c:v>0.869112100658057</c:v>
                </c:pt>
                <c:pt idx="2878">
                  <c:v>0.86700328664968451</c:v>
                </c:pt>
                <c:pt idx="2879">
                  <c:v>0.86494293957486479</c:v>
                </c:pt>
                <c:pt idx="2880">
                  <c:v>0.86292791945762426</c:v>
                </c:pt>
                <c:pt idx="2881">
                  <c:v>0.86095499409814269</c:v>
                </c:pt>
                <c:pt idx="2882">
                  <c:v>0.85902083741211155</c:v>
                </c:pt>
                <c:pt idx="2883">
                  <c:v>0.85712202777150504</c:v>
                </c:pt>
                <c:pt idx="2884">
                  <c:v>0.85525504635156946</c:v>
                </c:pt>
                <c:pt idx="2885">
                  <c:v>0.85341627548339793</c:v>
                </c:pt>
                <c:pt idx="2886">
                  <c:v>0.85160199701877692</c:v>
                </c:pt>
                <c:pt idx="2887">
                  <c:v>0.84980839070413217</c:v>
                </c:pt>
                <c:pt idx="2888">
                  <c:v>0.84803153257305652</c:v>
                </c:pt>
                <c:pt idx="2889">
                  <c:v>0.84626739335569312</c:v>
                </c:pt>
                <c:pt idx="2890">
                  <c:v>0.84451183690953957</c:v>
                </c:pt>
                <c:pt idx="2891">
                  <c:v>0.84276061867639307</c:v>
                </c:pt>
                <c:pt idx="2892">
                  <c:v>0.84100938416668858</c:v>
                </c:pt>
                <c:pt idx="2893">
                  <c:v>0.83925366747675756</c:v>
                </c:pt>
                <c:pt idx="2894">
                  <c:v>0.83748888984235925</c:v>
                </c:pt>
                <c:pt idx="2895">
                  <c:v>0.83571035823197048</c:v>
                </c:pt>
                <c:pt idx="2896">
                  <c:v>0.83391326398490284</c:v>
                </c:pt>
                <c:pt idx="2897">
                  <c:v>0.8320926814982561</c:v>
                </c:pt>
                <c:pt idx="2898">
                  <c:v>0.83024356696798585</c:v>
                </c:pt>
                <c:pt idx="2899">
                  <c:v>0.82836075718748681</c:v>
                </c:pt>
                <c:pt idx="2900">
                  <c:v>0.82643896841069642</c:v>
                </c:pt>
                <c:pt idx="2901">
                  <c:v>0.82447279528317152</c:v>
                </c:pt>
                <c:pt idx="2902">
                  <c:v>0.822456709847455</c:v>
                </c:pt>
                <c:pt idx="2903">
                  <c:v>0.82038506062856908</c:v>
                </c:pt>
                <c:pt idx="2904">
                  <c:v>0.81825207180429982</c:v>
                </c:pt>
                <c:pt idx="2905">
                  <c:v>0.81605184246738838</c:v>
                </c:pt>
                <c:pt idx="2906">
                  <c:v>0.81377834598517329</c:v>
                </c:pt>
                <c:pt idx="2907">
                  <c:v>0.8114254294635066</c:v>
                </c:pt>
                <c:pt idx="2908">
                  <c:v>0.80898681332038569</c:v>
                </c:pt>
                <c:pt idx="2909">
                  <c:v>0.80645609097709692</c:v>
                </c:pt>
                <c:pt idx="2910">
                  <c:v>0.80382672867338778</c:v>
                </c:pt>
                <c:pt idx="2911">
                  <c:v>0.80109206541288414</c:v>
                </c:pt>
                <c:pt idx="2912">
                  <c:v>0.79824531304682134</c:v>
                </c:pt>
                <c:pt idx="2913">
                  <c:v>0.79527955650267657</c:v>
                </c:pt>
                <c:pt idx="2914">
                  <c:v>0.79218775416496034</c:v>
                </c:pt>
                <c:pt idx="2915">
                  <c:v>0.78896273841602904</c:v>
                </c:pt>
                <c:pt idx="2916">
                  <c:v>0.785597216343774</c:v>
                </c:pt>
                <c:pt idx="2917">
                  <c:v>0.78208377062441681</c:v>
                </c:pt>
                <c:pt idx="2918">
                  <c:v>0.77841486058632925</c:v>
                </c:pt>
                <c:pt idx="2919">
                  <c:v>0.77458282346524676</c:v>
                </c:pt>
                <c:pt idx="2920">
                  <c:v>0.77057987585511256</c:v>
                </c:pt>
                <c:pt idx="2921">
                  <c:v>0.76639811536446933</c:v>
                </c:pt>
                <c:pt idx="2922">
                  <c:v>0.76202952248460565</c:v>
                </c:pt>
                <c:pt idx="2923">
                  <c:v>0.75746596267691735</c:v>
                </c:pt>
                <c:pt idx="2924">
                  <c:v>0.75269918868705066</c:v>
                </c:pt>
                <c:pt idx="2925">
                  <c:v>0.7477208430921225</c:v>
                </c:pt>
                <c:pt idx="2926">
                  <c:v>0.74252246108807163</c:v>
                </c:pt>
                <c:pt idx="2927">
                  <c:v>0.73709547352433313</c:v>
                </c:pt>
                <c:pt idx="2928">
                  <c:v>0.73143121019067281</c:v>
                </c:pt>
                <c:pt idx="2929">
                  <c:v>0.72552090336312003</c:v>
                </c:pt>
                <c:pt idx="2930">
                  <c:v>0.71935569161473012</c:v>
                </c:pt>
                <c:pt idx="2931">
                  <c:v>0.71292662389498385</c:v>
                </c:pt>
                <c:pt idx="2932">
                  <c:v>0.70622466388436278</c:v>
                </c:pt>
                <c:pt idx="2933">
                  <c:v>0.69924069462627725</c:v>
                </c:pt>
                <c:pt idx="2934">
                  <c:v>0.69196552344136952</c:v>
                </c:pt>
                <c:pt idx="2935">
                  <c:v>0.68438988712693494</c:v>
                </c:pt>
                <c:pt idx="2936">
                  <c:v>0.67650445744363641</c:v>
                </c:pt>
                <c:pt idx="2937">
                  <c:v>0.6682998468908169</c:v>
                </c:pt>
                <c:pt idx="2938">
                  <c:v>0.65976661477189724</c:v>
                </c:pt>
                <c:pt idx="2939">
                  <c:v>0.65089527355032595</c:v>
                </c:pt>
                <c:pt idx="2940">
                  <c:v>0.64167629549416794</c:v>
                </c:pt>
                <c:pt idx="2941">
                  <c:v>0.63210011960824097</c:v>
                </c:pt>
                <c:pt idx="2942">
                  <c:v>0.62215715885346856</c:v>
                </c:pt>
                <c:pt idx="2943">
                  <c:v>0.61183780764467066</c:v>
                </c:pt>
                <c:pt idx="2944">
                  <c:v>0.60113244962886236</c:v>
                </c:pt>
                <c:pt idx="2945">
                  <c:v>0.59003146573314313</c:v>
                </c:pt>
                <c:pt idx="2946">
                  <c:v>0.57852524247874126</c:v>
                </c:pt>
                <c:pt idx="2947">
                  <c:v>0.56660418055165607</c:v>
                </c:pt>
                <c:pt idx="2948">
                  <c:v>0.55425870362218477</c:v>
                </c:pt>
                <c:pt idx="2949">
                  <c:v>0.54147926740292351</c:v>
                </c:pt>
                <c:pt idx="2950">
                  <c:v>0.52825636893357375</c:v>
                </c:pt>
                <c:pt idx="2951">
                  <c:v>0.51458055608025788</c:v>
                </c:pt>
                <c:pt idx="2952">
                  <c:v>0.50044243723676618</c:v>
                </c:pt>
                <c:pt idx="2953">
                  <c:v>0.48583269121110206</c:v>
                </c:pt>
                <c:pt idx="2954">
                  <c:v>0.47074207728257661</c:v>
                </c:pt>
                <c:pt idx="2955">
                  <c:v>0.45516144541254644</c:v>
                </c:pt>
                <c:pt idx="2956">
                  <c:v>0.43908174658867571</c:v>
                </c:pt>
                <c:pt idx="2957">
                  <c:v>0.42249404328458939</c:v>
                </c:pt>
                <c:pt idx="2958">
                  <c:v>0.40538952001512812</c:v>
                </c:pt>
                <c:pt idx="2959">
                  <c:v>0.3877594939632017</c:v>
                </c:pt>
                <c:pt idx="2960">
                  <c:v>0.36959542565718417</c:v>
                </c:pt>
                <c:pt idx="2961">
                  <c:v>0.35088892967542273</c:v>
                </c:pt>
                <c:pt idx="2962">
                  <c:v>0.33163178535216142</c:v>
                </c:pt>
                <c:pt idx="2963">
                  <c:v>0.31181594746064678</c:v>
                </c:pt>
                <c:pt idx="2964">
                  <c:v>0.29143355684760092</c:v>
                </c:pt>
                <c:pt idx="2965">
                  <c:v>0.27047695099022789</c:v>
                </c:pt>
                <c:pt idx="2966">
                  <c:v>0.24893867445265896</c:v>
                </c:pt>
                <c:pt idx="2967">
                  <c:v>0.22681148920921829</c:v>
                </c:pt>
                <c:pt idx="2968">
                  <c:v>0.20408838481178607</c:v>
                </c:pt>
                <c:pt idx="2969">
                  <c:v>0.18076258836793413</c:v>
                </c:pt>
                <c:pt idx="2970">
                  <c:v>0.15682757430680663</c:v>
                </c:pt>
                <c:pt idx="2971">
                  <c:v>0.13227707389995197</c:v>
                </c:pt>
                <c:pt idx="2972">
                  <c:v>0.10710508451244598</c:v>
                </c:pt>
                <c:pt idx="2973">
                  <c:v>8.1305878555155087E-2</c:v>
                </c:pt>
                <c:pt idx="2974">
                  <c:v>5.4874012110781814E-2</c:v>
                </c:pt>
                <c:pt idx="2975">
                  <c:v>2.780433320786679E-2</c:v>
                </c:pt>
                <c:pt idx="2976">
                  <c:v>9.1989716184373474E-5</c:v>
                </c:pt>
                <c:pt idx="2977">
                  <c:v>-2.826756316141061E-2</c:v>
                </c:pt>
                <c:pt idx="2978">
                  <c:v>-5.7278555824586928E-2</c:v>
                </c:pt>
                <c:pt idx="2979">
                  <c:v>-8.6944897662122336E-2</c:v>
                </c:pt>
                <c:pt idx="2980">
                  <c:v>-0.11727017091090219</c:v>
                </c:pt>
                <c:pt idx="2981">
                  <c:v>-0.14825762500676579</c:v>
                </c:pt>
                <c:pt idx="2982">
                  <c:v>-0.17991017144915489</c:v>
                </c:pt>
                <c:pt idx="2983">
                  <c:v>-0.21223037919259782</c:v>
                </c:pt>
                <c:pt idx="2984">
                  <c:v>-0.24522047058465563</c:v>
                </c:pt>
                <c:pt idx="2985">
                  <c:v>-0.27888231786228773</c:v>
                </c:pt>
                <c:pt idx="2986">
                  <c:v>-0.31321744021855941</c:v>
                </c:pt>
                <c:pt idx="2987">
                  <c:v>-0.34822700145083019</c:v>
                </c:pt>
                <c:pt idx="2988">
                  <c:v>-0.38391180819816789</c:v>
                </c:pt>
                <c:pt idx="2989">
                  <c:v>-0.42027230877391236</c:v>
                </c:pt>
                <c:pt idx="2990">
                  <c:v>-0.45730859259737605</c:v>
                </c:pt>
                <c:pt idx="2991">
                  <c:v>-0.4950203902279135</c:v>
                </c:pt>
                <c:pt idx="2992">
                  <c:v>-0.53340707399933873</c:v>
                </c:pt>
                <c:pt idx="2993">
                  <c:v>-0.5724676592538035</c:v>
                </c:pt>
                <c:pt idx="2994">
                  <c:v>-0.61220080617057293</c:v>
                </c:pt>
                <c:pt idx="2995">
                  <c:v>-0.6526048221833568</c:v>
                </c:pt>
                <c:pt idx="2996">
                  <c:v>-0.69367766497757799</c:v>
                </c:pt>
                <c:pt idx="2997">
                  <c:v>-0.73541694605707464</c:v>
                </c:pt>
                <c:pt idx="2998">
                  <c:v>-0.77781993486898249</c:v>
                </c:pt>
                <c:pt idx="2999">
                  <c:v>-0.82088356347156888</c:v>
                </c:pt>
                <c:pt idx="3000">
                  <c:v>-0.86460443172916401</c:v>
                </c:pt>
                <c:pt idx="3001">
                  <c:v>-0.90897881301814032</c:v>
                </c:pt>
                <c:pt idx="3002">
                  <c:v>-0.954002660422551</c:v>
                </c:pt>
                <c:pt idx="3003">
                  <c:v>-0.99967161340095312</c:v>
                </c:pt>
                <c:pt idx="3004">
                  <c:v>-1.045981004901289</c:v>
                </c:pt>
                <c:pt idx="3005">
                  <c:v>-1.0929258689010803</c:v>
                </c:pt>
                <c:pt idx="3006">
                  <c:v>-1.1405009483485791</c:v>
                </c:pt>
                <c:pt idx="3007">
                  <c:v>-1.1887007034801251</c:v>
                </c:pt>
                <c:pt idx="3008">
                  <c:v>-1.2375193204871022</c:v>
                </c:pt>
                <c:pt idx="3009">
                  <c:v>-1.2869507205060118</c:v>
                </c:pt>
                <c:pt idx="3010">
                  <c:v>-1.3369885689048919</c:v>
                </c:pt>
                <c:pt idx="3011">
                  <c:v>-1.3876262848370371</c:v>
                </c:pt>
                <c:pt idx="3012">
                  <c:v>-1.4388570510358043</c:v>
                </c:pt>
                <c:pt idx="3013">
                  <c:v>-1.4906738238206225</c:v>
                </c:pt>
                <c:pt idx="3014">
                  <c:v>-1.5430693432874114</c:v>
                </c:pt>
                <c:pt idx="3015">
                  <c:v>-1.596036143654439</c:v>
                </c:pt>
                <c:pt idx="3016">
                  <c:v>-1.6495665637359993</c:v>
                </c:pt>
                <c:pt idx="3017">
                  <c:v>-1.7036527575162352</c:v>
                </c:pt>
                <c:pt idx="3018">
                  <c:v>-1.7582867047962616</c:v>
                </c:pt>
                <c:pt idx="3019">
                  <c:v>-1.8134602218878235</c:v>
                </c:pt>
                <c:pt idx="3020">
                  <c:v>-1.8691649723273431</c:v>
                </c:pt>
                <c:pt idx="3021">
                  <c:v>-1.9253924775858231</c:v>
                </c:pt>
                <c:pt idx="3022">
                  <c:v>-1.982134127749382</c:v>
                </c:pt>
                <c:pt idx="3023">
                  <c:v>-2.0393811921470162</c:v>
                </c:pt>
                <c:pt idx="3024">
                  <c:v>-2.0971248299040908</c:v>
                </c:pt>
                <c:pt idx="3025">
                  <c:v>-2.1553561003983472</c:v>
                </c:pt>
                <c:pt idx="3026">
                  <c:v>-2.2140659735995474</c:v>
                </c:pt>
                <c:pt idx="3027">
                  <c:v>-2.2732453402718349</c:v>
                </c:pt>
                <c:pt idx="3028">
                  <c:v>-2.3328850220219293</c:v>
                </c:pt>
                <c:pt idx="3029">
                  <c:v>-2.3929757811750267</c:v>
                </c:pt>
                <c:pt idx="3030">
                  <c:v>-2.4535083304632779</c:v>
                </c:pt>
                <c:pt idx="3031">
                  <c:v>-2.5144733425112342</c:v>
                </c:pt>
                <c:pt idx="3032">
                  <c:v>-2.5758614591062519</c:v>
                </c:pt>
                <c:pt idx="3033">
                  <c:v>-2.637663300239244</c:v>
                </c:pt>
                <c:pt idx="3034">
                  <c:v>-2.6998694729071433</c:v>
                </c:pt>
                <c:pt idx="3035">
                  <c:v>-2.7624705796656484</c:v>
                </c:pt>
                <c:pt idx="3036">
                  <c:v>-2.8254572269229818</c:v>
                </c:pt>
                <c:pt idx="3037">
                  <c:v>-2.8888200329692193</c:v>
                </c:pt>
                <c:pt idx="3038">
                  <c:v>-2.9525496357323435</c:v>
                </c:pt>
                <c:pt idx="3039">
                  <c:v>-3.0166367002570462</c:v>
                </c:pt>
                <c:pt idx="3040">
                  <c:v>-3.081071925900742</c:v>
                </c:pt>
                <c:pt idx="3041">
                  <c:v>-3.1458460532444539</c:v>
                </c:pt>
                <c:pt idx="3042">
                  <c:v>-3.2109498707160995</c:v>
                </c:pt>
                <c:pt idx="3043">
                  <c:v>-3.2763742209233109</c:v>
                </c:pt>
                <c:pt idx="3044">
                  <c:v>-3.3421100066968452</c:v>
                </c:pt>
                <c:pt idx="3045">
                  <c:v>-3.408148196843888</c:v>
                </c:pt>
                <c:pt idx="3046">
                  <c:v>-3.4744798316127334</c:v>
                </c:pt>
                <c:pt idx="3047">
                  <c:v>-3.5410960278700179</c:v>
                </c:pt>
                <c:pt idx="3048">
                  <c:v>-3.6079879839929436</c:v>
                </c:pt>
                <c:pt idx="3049">
                  <c:v>-3.6751469844807843</c:v>
                </c:pt>
                <c:pt idx="3050">
                  <c:v>-3.7425644042877542</c:v>
                </c:pt>
                <c:pt idx="3051">
                  <c:v>-3.8102317128817194</c:v>
                </c:pt>
                <c:pt idx="3052">
                  <c:v>-3.8781404780352045</c:v>
                </c:pt>
                <c:pt idx="3053">
                  <c:v>-3.9462823693509592</c:v>
                </c:pt>
                <c:pt idx="3054">
                  <c:v>-4.0146491615306399</c:v>
                </c:pt>
                <c:pt idx="3055">
                  <c:v>-4.0832327373894231</c:v>
                </c:pt>
                <c:pt idx="3056">
                  <c:v>-4.1520250906267</c:v>
                </c:pt>
                <c:pt idx="3057">
                  <c:v>-4.2210183283553953</c:v>
                </c:pt>
                <c:pt idx="3058">
                  <c:v>-4.2902046733989918</c:v>
                </c:pt>
                <c:pt idx="3059">
                  <c:v>-4.3595764663634391</c:v>
                </c:pt>
                <c:pt idx="3060">
                  <c:v>-4.4291261674896045</c:v>
                </c:pt>
                <c:pt idx="3061">
                  <c:v>-4.4988463582942986</c:v>
                </c:pt>
                <c:pt idx="3062">
                  <c:v>-4.5687297430083547</c:v>
                </c:pt>
                <c:pt idx="3063">
                  <c:v>-4.6387691498172066</c:v>
                </c:pt>
                <c:pt idx="3064">
                  <c:v>-4.7089575319129091</c:v>
                </c:pt>
                <c:pt idx="3065">
                  <c:v>-4.7792879683643754</c:v>
                </c:pt>
                <c:pt idx="3066">
                  <c:v>-4.8497536648141111</c:v>
                </c:pt>
                <c:pt idx="3067">
                  <c:v>-4.9203479540083848</c:v>
                </c:pt>
                <c:pt idx="3068">
                  <c:v>-4.991064296168056</c:v>
                </c:pt>
                <c:pt idx="3069">
                  <c:v>-5.0618962792080371</c:v>
                </c:pt>
                <c:pt idx="3070">
                  <c:v>-5.1328376188121592</c:v>
                </c:pt>
                <c:pt idx="3071">
                  <c:v>-5.2038821583711661</c:v>
                </c:pt>
                <c:pt idx="3072">
                  <c:v>-5.2750238687899422</c:v>
                </c:pt>
                <c:pt idx="3073">
                  <c:v>-5.3462568481726631</c:v>
                </c:pt>
                <c:pt idx="3074">
                  <c:v>-5.417575321389708</c:v>
                </c:pt>
                <c:pt idx="3075">
                  <c:v>-5.4889736395368161</c:v>
                </c:pt>
                <c:pt idx="3076">
                  <c:v>-5.5604462792887439</c:v>
                </c:pt>
                <c:pt idx="3077">
                  <c:v>-5.6319878421583205</c:v>
                </c:pt>
                <c:pt idx="3078">
                  <c:v>-5.703593053661943</c:v>
                </c:pt>
                <c:pt idx="3079">
                  <c:v>-5.7752567624023072</c:v>
                </c:pt>
                <c:pt idx="3080">
                  <c:v>-5.8469739390704811</c:v>
                </c:pt>
                <c:pt idx="3081">
                  <c:v>-5.9187396753753223</c:v>
                </c:pt>
                <c:pt idx="3082">
                  <c:v>-5.9905491829038526</c:v>
                </c:pt>
                <c:pt idx="3083">
                  <c:v>-6.0623977919191505</c:v>
                </c:pt>
                <c:pt idx="3084">
                  <c:v>-6.1342809500995923</c:v>
                </c:pt>
                <c:pt idx="3085">
                  <c:v>-6.2061942212259797</c:v>
                </c:pt>
                <c:pt idx="3086">
                  <c:v>-6.2781332838185113</c:v>
                </c:pt>
                <c:pt idx="3087">
                  <c:v>-6.3500939297311181</c:v>
                </c:pt>
                <c:pt idx="3088">
                  <c:v>-6.4220720627044567</c:v>
                </c:pt>
                <c:pt idx="3089">
                  <c:v>-6.494063696884341</c:v>
                </c:pt>
                <c:pt idx="3090">
                  <c:v>-6.566064955307346</c:v>
                </c:pt>
                <c:pt idx="3091">
                  <c:v>-6.6380720683583245</c:v>
                </c:pt>
                <c:pt idx="3092">
                  <c:v>-6.7100813722034536</c:v>
                </c:pt>
                <c:pt idx="3093">
                  <c:v>-6.782089307201435</c:v>
                </c:pt>
                <c:pt idx="3094">
                  <c:v>-6.854092416296611</c:v>
                </c:pt>
                <c:pt idx="3095">
                  <c:v>-6.9260873433977963</c:v>
                </c:pt>
                <c:pt idx="3096">
                  <c:v>-6.9980708317427878</c:v>
                </c:pt>
                <c:pt idx="3097">
                  <c:v>-7.0700397222550428</c:v>
                </c:pt>
                <c:pt idx="3098">
                  <c:v>-7.1419909518930522</c:v>
                </c:pt>
                <c:pt idx="3099">
                  <c:v>-7.2139215519939111</c:v>
                </c:pt>
                <c:pt idx="3100">
                  <c:v>-7.2858286466159701</c:v>
                </c:pt>
                <c:pt idx="3101">
                  <c:v>-7.357709450880046</c:v>
                </c:pt>
                <c:pt idx="3102">
                  <c:v>-7.4295612693129893</c:v>
                </c:pt>
                <c:pt idx="3103">
                  <c:v>-7.5013814941947743</c:v>
                </c:pt>
                <c:pt idx="3104">
                  <c:v>-7.5731676039113447</c:v>
                </c:pt>
                <c:pt idx="3105">
                  <c:v>-7.6449171613129474</c:v>
                </c:pt>
                <c:pt idx="3106">
                  <c:v>-7.7166278120833613</c:v>
                </c:pt>
                <c:pt idx="3107">
                  <c:v>-7.7882972831164548</c:v>
                </c:pt>
                <c:pt idx="3108">
                  <c:v>-7.8599233809066238</c:v>
                </c:pt>
                <c:pt idx="3109">
                  <c:v>-7.9315039899491886</c:v>
                </c:pt>
                <c:pt idx="3110">
                  <c:v>-8.0030370711561609</c:v>
                </c:pt>
                <c:pt idx="3111">
                  <c:v>-8.0745206602856143</c:v>
                </c:pt>
                <c:pt idx="3112">
                  <c:v>-8.1459528663875158</c:v>
                </c:pt>
                <c:pt idx="3113">
                  <c:v>-8.2173318702645339</c:v>
                </c:pt>
                <c:pt idx="3114">
                  <c:v>-8.288655922951083</c:v>
                </c:pt>
                <c:pt idx="3115">
                  <c:v>-8.3599233442103955</c:v>
                </c:pt>
                <c:pt idx="3116">
                  <c:v>-8.4311325210490136</c:v>
                </c:pt>
                <c:pt idx="3117">
                  <c:v>-8.5022819062518842</c:v>
                </c:pt>
                <c:pt idx="3118">
                  <c:v>-8.5733700169350264</c:v>
                </c:pt>
                <c:pt idx="3119">
                  <c:v>-8.6443954331204402</c:v>
                </c:pt>
                <c:pt idx="3120">
                  <c:v>-8.715356796329905</c:v>
                </c:pt>
                <c:pt idx="3121">
                  <c:v>-8.7862528081997713</c:v>
                </c:pt>
                <c:pt idx="3122">
                  <c:v>-8.8570822291174451</c:v>
                </c:pt>
                <c:pt idx="3123">
                  <c:v>-8.92784387687799</c:v>
                </c:pt>
                <c:pt idx="3124">
                  <c:v>-8.9985366253641814</c:v>
                </c:pt>
                <c:pt idx="3125">
                  <c:v>-9.0691594032452461</c:v>
                </c:pt>
                <c:pt idx="3126">
                  <c:v>-9.1397111927008439</c:v>
                </c:pt>
                <c:pt idx="3127">
                  <c:v>-9.2101910281630186</c:v>
                </c:pt>
                <c:pt idx="3128">
                  <c:v>-9.2805979950839159</c:v>
                </c:pt>
                <c:pt idx="3129">
                  <c:v>-9.3509312287222617</c:v>
                </c:pt>
                <c:pt idx="3130">
                  <c:v>-9.4211899129530412</c:v>
                </c:pt>
                <c:pt idx="3131">
                  <c:v>-9.4913732790999426</c:v>
                </c:pt>
                <c:pt idx="3132">
                  <c:v>-9.5614806047863894</c:v>
                </c:pt>
                <c:pt idx="3133">
                  <c:v>-9.6315112128123719</c:v>
                </c:pt>
                <c:pt idx="3134">
                  <c:v>-9.7014644700495758</c:v>
                </c:pt>
                <c:pt idx="3135">
                  <c:v>-9.7713397863585598</c:v>
                </c:pt>
                <c:pt idx="3136">
                  <c:v>-9.8411366135295815</c:v>
                </c:pt>
                <c:pt idx="3137">
                  <c:v>-9.9108544442399023</c:v>
                </c:pt>
                <c:pt idx="3138">
                  <c:v>-9.9804928110369229</c:v>
                </c:pt>
                <c:pt idx="3139">
                  <c:v>-10.050051285338002</c:v>
                </c:pt>
                <c:pt idx="3140">
                  <c:v>-10.119529476453407</c:v>
                </c:pt>
                <c:pt idx="3141">
                  <c:v>-10.18892703062772</c:v>
                </c:pt>
                <c:pt idx="3142">
                  <c:v>-10.258243630102459</c:v>
                </c:pt>
                <c:pt idx="3143">
                  <c:v>-10.327478992198136</c:v>
                </c:pt>
                <c:pt idx="3144">
                  <c:v>-10.396632868414384</c:v>
                </c:pt>
                <c:pt idx="3145">
                  <c:v>-10.465705043551923</c:v>
                </c:pt>
                <c:pt idx="3146">
                  <c:v>-10.534695334851369</c:v>
                </c:pt>
                <c:pt idx="3147">
                  <c:v>-10.603603591151625</c:v>
                </c:pt>
                <c:pt idx="3148">
                  <c:v>-10.672429692066112</c:v>
                </c:pt>
                <c:pt idx="3149">
                  <c:v>-10.741173547177477</c:v>
                </c:pt>
                <c:pt idx="3150">
                  <c:v>-10.809835095250646</c:v>
                </c:pt>
                <c:pt idx="3151">
                  <c:v>-10.878414303461842</c:v>
                </c:pt>
                <c:pt idx="3152">
                  <c:v>-10.946911166647084</c:v>
                </c:pt>
                <c:pt idx="3153">
                  <c:v>-11.01532570656445</c:v>
                </c:pt>
                <c:pt idx="3154">
                  <c:v>-11.083657971177008</c:v>
                </c:pt>
                <c:pt idx="3155">
                  <c:v>-11.151908033948319</c:v>
                </c:pt>
                <c:pt idx="3156">
                  <c:v>-11.220075993156373</c:v>
                </c:pt>
                <c:pt idx="3157">
                  <c:v>-11.288161971222049</c:v>
                </c:pt>
                <c:pt idx="3158">
                  <c:v>-11.356166114053728</c:v>
                </c:pt>
                <c:pt idx="3159">
                  <c:v>-11.424088590406543</c:v>
                </c:pt>
                <c:pt idx="3160">
                  <c:v>-11.491929591257449</c:v>
                </c:pt>
                <c:pt idx="3161">
                  <c:v>-11.559689329192617</c:v>
                </c:pt>
                <c:pt idx="3162">
                  <c:v>-11.627368037812172</c:v>
                </c:pt>
                <c:pt idx="3163">
                  <c:v>-11.694965971146441</c:v>
                </c:pt>
                <c:pt idx="3164">
                  <c:v>-11.762483403086808</c:v>
                </c:pt>
                <c:pt idx="3165">
                  <c:v>-11.82992062683029</c:v>
                </c:pt>
                <c:pt idx="3166">
                  <c:v>-11.897277954336456</c:v>
                </c:pt>
                <c:pt idx="3167">
                  <c:v>-11.964555715798653</c:v>
                </c:pt>
                <c:pt idx="3168">
                  <c:v>-12.031754259125261</c:v>
                </c:pt>
                <c:pt idx="3169">
                  <c:v>-12.098873949436257</c:v>
                </c:pt>
                <c:pt idx="3170">
                  <c:v>-12.165915168569185</c:v>
                </c:pt>
                <c:pt idx="3171">
                  <c:v>-12.23287831459916</c:v>
                </c:pt>
                <c:pt idx="3172">
                  <c:v>-12.299763801368346</c:v>
                </c:pt>
                <c:pt idx="3173">
                  <c:v>-12.366572058027849</c:v>
                </c:pt>
                <c:pt idx="3174">
                  <c:v>-12.433303528591548</c:v>
                </c:pt>
                <c:pt idx="3175">
                  <c:v>-12.49995867149747</c:v>
                </c:pt>
                <c:pt idx="3176">
                  <c:v>-12.566537959183863</c:v>
                </c:pt>
                <c:pt idx="3177">
                  <c:v>-12.633041877671875</c:v>
                </c:pt>
                <c:pt idx="3178">
                  <c:v>-12.699470926160464</c:v>
                </c:pt>
                <c:pt idx="3179">
                  <c:v>-12.765825616630583</c:v>
                </c:pt>
                <c:pt idx="3180">
                  <c:v>-12.83210647345873</c:v>
                </c:pt>
                <c:pt idx="3181">
                  <c:v>-12.898314033039522</c:v>
                </c:pt>
                <c:pt idx="3182">
                  <c:v>-12.964448843418936</c:v>
                </c:pt>
                <c:pt idx="3183">
                  <c:v>-13.030511463933562</c:v>
                </c:pt>
                <c:pt idx="3184">
                  <c:v>-13.096502464862246</c:v>
                </c:pt>
                <c:pt idx="3185">
                  <c:v>-13.162422427083303</c:v>
                </c:pt>
                <c:pt idx="3186">
                  <c:v>-13.228271941740504</c:v>
                </c:pt>
                <c:pt idx="3187">
                  <c:v>-13.294051609919368</c:v>
                </c:pt>
                <c:pt idx="3188">
                  <c:v>-13.359762042328489</c:v>
                </c:pt>
                <c:pt idx="3189">
                  <c:v>-13.425403858989354</c:v>
                </c:pt>
                <c:pt idx="3190">
                  <c:v>-13.490977688935414</c:v>
                </c:pt>
                <c:pt idx="3191">
                  <c:v>-13.556484169916335</c:v>
                </c:pt>
                <c:pt idx="3192">
                  <c:v>-13.621923948109968</c:v>
                </c:pt>
                <c:pt idx="3193">
                  <c:v>-13.687297677842356</c:v>
                </c:pt>
                <c:pt idx="3194">
                  <c:v>-13.75260602131317</c:v>
                </c:pt>
                <c:pt idx="3195">
                  <c:v>-13.817849648328572</c:v>
                </c:pt>
                <c:pt idx="3196">
                  <c:v>-13.883029236040166</c:v>
                </c:pt>
                <c:pt idx="3197">
                  <c:v>-13.948145468690473</c:v>
                </c:pt>
                <c:pt idx="3198">
                  <c:v>-14.013199037364988</c:v>
                </c:pt>
                <c:pt idx="3199">
                  <c:v>-14.07819063974893</c:v>
                </c:pt>
                <c:pt idx="3200">
                  <c:v>-14.143120979891595</c:v>
                </c:pt>
                <c:pt idx="3201">
                  <c:v>-14.207990767974657</c:v>
                </c:pt>
                <c:pt idx="3202">
                  <c:v>-14.272800720087309</c:v>
                </c:pt>
                <c:pt idx="3203">
                  <c:v>-14.337551558006638</c:v>
                </c:pt>
                <c:pt idx="3204">
                  <c:v>-14.402244008982541</c:v>
                </c:pt>
                <c:pt idx="3205">
                  <c:v>-14.466878805528751</c:v>
                </c:pt>
                <c:pt idx="3206">
                  <c:v>-14.531456685217597</c:v>
                </c:pt>
                <c:pt idx="3207">
                  <c:v>-14.595978390481971</c:v>
                </c:pt>
                <c:pt idx="3208">
                  <c:v>-14.660444668419284</c:v>
                </c:pt>
                <c:pt idx="3209">
                  <c:v>-14.724856270601682</c:v>
                </c:pt>
                <c:pt idx="3210">
                  <c:v>-14.789213952890671</c:v>
                </c:pt>
                <c:pt idx="3211">
                  <c:v>-14.853518475256076</c:v>
                </c:pt>
                <c:pt idx="3212">
                  <c:v>-14.917770601598843</c:v>
                </c:pt>
                <c:pt idx="3213">
                  <c:v>-14.981971099578749</c:v>
                </c:pt>
                <c:pt idx="3214">
                  <c:v>-15.046120740445614</c:v>
                </c:pt>
                <c:pt idx="3215">
                  <c:v>-15.110220298874568</c:v>
                </c:pt>
                <c:pt idx="3216">
                  <c:v>-15.174270552805837</c:v>
                </c:pt>
                <c:pt idx="3217">
                  <c:v>-15.238272283287584</c:v>
                </c:pt>
                <c:pt idx="3218">
                  <c:v>-15.30222627432234</c:v>
                </c:pt>
                <c:pt idx="3219">
                  <c:v>-15.366133312717842</c:v>
                </c:pt>
                <c:pt idx="3220">
                  <c:v>-15.429994187940917</c:v>
                </c:pt>
                <c:pt idx="3221">
                  <c:v>-15.49380969197427</c:v>
                </c:pt>
                <c:pt idx="3222">
                  <c:v>-15.557580619177333</c:v>
                </c:pt>
                <c:pt idx="3223">
                  <c:v>-15.621307766150682</c:v>
                </c:pt>
                <c:pt idx="3224">
                  <c:v>-15.684991931601861</c:v>
                </c:pt>
                <c:pt idx="3225">
                  <c:v>-15.748633916216255</c:v>
                </c:pt>
                <c:pt idx="3226">
                  <c:v>-15.812234522529906</c:v>
                </c:pt>
                <c:pt idx="3227">
                  <c:v>-15.875794554805825</c:v>
                </c:pt>
                <c:pt idx="3228">
                  <c:v>-15.939314818912012</c:v>
                </c:pt>
                <c:pt idx="3229">
                  <c:v>-16.002796122204099</c:v>
                </c:pt>
                <c:pt idx="3230">
                  <c:v>-16.066239273408694</c:v>
                </c:pt>
                <c:pt idx="3231">
                  <c:v>-16.129645082510798</c:v>
                </c:pt>
                <c:pt idx="3232">
                  <c:v>-16.193014360643282</c:v>
                </c:pt>
                <c:pt idx="3233">
                  <c:v>-16.256347919978815</c:v>
                </c:pt>
                <c:pt idx="3234">
                  <c:v>-16.319646573624343</c:v>
                </c:pt>
                <c:pt idx="3235">
                  <c:v>-16.38291113551745</c:v>
                </c:pt>
                <c:pt idx="3236">
                  <c:v>-16.446142420326296</c:v>
                </c:pt>
                <c:pt idx="3237">
                  <c:v>-16.509341243350669</c:v>
                </c:pt>
                <c:pt idx="3238">
                  <c:v>-16.572508420424825</c:v>
                </c:pt>
                <c:pt idx="3239">
                  <c:v>-16.635644767824491</c:v>
                </c:pt>
                <c:pt idx="3240">
                  <c:v>-16.698751102173624</c:v>
                </c:pt>
                <c:pt idx="3241">
                  <c:v>-16.761828240354625</c:v>
                </c:pt>
                <c:pt idx="3242">
                  <c:v>-16.8248769994205</c:v>
                </c:pt>
                <c:pt idx="3243">
                  <c:v>-16.887898196508143</c:v>
                </c:pt>
                <c:pt idx="3244">
                  <c:v>-16.950892648753999</c:v>
                </c:pt>
                <c:pt idx="3245">
                  <c:v>-17.013861173212067</c:v>
                </c:pt>
                <c:pt idx="3246">
                  <c:v>-17.076804586772504</c:v>
                </c:pt>
                <c:pt idx="3247">
                  <c:v>-17.139723706083249</c:v>
                </c:pt>
                <c:pt idx="3248">
                  <c:v>-17.202619347472279</c:v>
                </c:pt>
                <c:pt idx="3249">
                  <c:v>-17.265492326872604</c:v>
                </c:pt>
                <c:pt idx="3250">
                  <c:v>-17.328343459747792</c:v>
                </c:pt>
                <c:pt idx="3251">
                  <c:v>-17.391173561019468</c:v>
                </c:pt>
                <c:pt idx="3252">
                  <c:v>-17.453983444997281</c:v>
                </c:pt>
                <c:pt idx="3253">
                  <c:v>-17.516773925308691</c:v>
                </c:pt>
                <c:pt idx="3254">
                  <c:v>-17.579545814831615</c:v>
                </c:pt>
                <c:pt idx="3255">
                  <c:v>-17.642299925627903</c:v>
                </c:pt>
                <c:pt idx="3256">
                  <c:v>-17.705037068877875</c:v>
                </c:pt>
                <c:pt idx="3257">
                  <c:v>-17.767758054817545</c:v>
                </c:pt>
                <c:pt idx="3258">
                  <c:v>-17.830463692675544</c:v>
                </c:pt>
                <c:pt idx="3259">
                  <c:v>-17.893154790612051</c:v>
                </c:pt>
                <c:pt idx="3260">
                  <c:v>-17.955832155659934</c:v>
                </c:pt>
                <c:pt idx="3261">
                  <c:v>-18.01849659366523</c:v>
                </c:pt>
                <c:pt idx="3262">
                  <c:v>-18.081148909229956</c:v>
                </c:pt>
                <c:pt idx="3263">
                  <c:v>-18.143789905656707</c:v>
                </c:pt>
                <c:pt idx="3264">
                  <c:v>-18.206420384893008</c:v>
                </c:pt>
                <c:pt idx="3265">
                  <c:v>-18.269041147477502</c:v>
                </c:pt>
                <c:pt idx="3266">
                  <c:v>-18.331652992487694</c:v>
                </c:pt>
                <c:pt idx="3267">
                  <c:v>-18.39425671748743</c:v>
                </c:pt>
                <c:pt idx="3268">
                  <c:v>-18.456853118477369</c:v>
                </c:pt>
                <c:pt idx="3269">
                  <c:v>-18.519442989844201</c:v>
                </c:pt>
                <c:pt idx="3270">
                  <c:v>-18.582027124313015</c:v>
                </c:pt>
                <c:pt idx="3271">
                  <c:v>-18.644606312899498</c:v>
                </c:pt>
                <c:pt idx="3272">
                  <c:v>-18.707181344862477</c:v>
                </c:pt>
                <c:pt idx="3273">
                  <c:v>-18.769753007659304</c:v>
                </c:pt>
                <c:pt idx="3274">
                  <c:v>-18.832322086900213</c:v>
                </c:pt>
                <c:pt idx="3275">
                  <c:v>-18.894889366304955</c:v>
                </c:pt>
                <c:pt idx="3276">
                  <c:v>-18.957455627659659</c:v>
                </c:pt>
                <c:pt idx="3277">
                  <c:v>-19.020021650774112</c:v>
                </c:pt>
                <c:pt idx="3278">
                  <c:v>-19.08258821344139</c:v>
                </c:pt>
                <c:pt idx="3279">
                  <c:v>-19.145156091396167</c:v>
                </c:pt>
                <c:pt idx="3280">
                  <c:v>-19.207726058276108</c:v>
                </c:pt>
                <c:pt idx="3281">
                  <c:v>-19.270298885582203</c:v>
                </c:pt>
                <c:pt idx="3282">
                  <c:v>-19.332875342640655</c:v>
                </c:pt>
                <c:pt idx="3283">
                  <c:v>-19.39545619656603</c:v>
                </c:pt>
                <c:pt idx="3284">
                  <c:v>-19.458042212223845</c:v>
                </c:pt>
                <c:pt idx="3285">
                  <c:v>-19.520634152194944</c:v>
                </c:pt>
                <c:pt idx="3286">
                  <c:v>-19.583232776740179</c:v>
                </c:pt>
                <c:pt idx="3287">
                  <c:v>-19.64583884376615</c:v>
                </c:pt>
                <c:pt idx="3288">
                  <c:v>-19.708453108790685</c:v>
                </c:pt>
                <c:pt idx="3289">
                  <c:v>-19.77107632491024</c:v>
                </c:pt>
                <c:pt idx="3290">
                  <c:v>-19.833709242766645</c:v>
                </c:pt>
                <c:pt idx="3291">
                  <c:v>-19.896352610515976</c:v>
                </c:pt>
                <c:pt idx="3292">
                  <c:v>-19.959007173796589</c:v>
                </c:pt>
                <c:pt idx="3293">
                  <c:v>-20.021673675698892</c:v>
                </c:pt>
                <c:pt idx="3294">
                  <c:v>-20.084352856734711</c:v>
                </c:pt>
                <c:pt idx="3295">
                  <c:v>-20.147045454808008</c:v>
                </c:pt>
                <c:pt idx="3296">
                  <c:v>-20.209752205186547</c:v>
                </c:pt>
                <c:pt idx="3297">
                  <c:v>-20.272473840472291</c:v>
                </c:pt>
                <c:pt idx="3298">
                  <c:v>-20.33521109057487</c:v>
                </c:pt>
                <c:pt idx="3299">
                  <c:v>-20.397964682683188</c:v>
                </c:pt>
                <c:pt idx="3300">
                  <c:v>-20.460735341239726</c:v>
                </c:pt>
                <c:pt idx="3301">
                  <c:v>-20.523523787913646</c:v>
                </c:pt>
                <c:pt idx="3302">
                  <c:v>-20.586330741575345</c:v>
                </c:pt>
                <c:pt idx="3303">
                  <c:v>-20.649156918271085</c:v>
                </c:pt>
                <c:pt idx="3304">
                  <c:v>-20.712003031198726</c:v>
                </c:pt>
                <c:pt idx="3305">
                  <c:v>-20.774869790683169</c:v>
                </c:pt>
                <c:pt idx="3306">
                  <c:v>-20.837757904152898</c:v>
                </c:pt>
                <c:pt idx="3307">
                  <c:v>-20.900668076116425</c:v>
                </c:pt>
                <c:pt idx="3308">
                  <c:v>-20.963601008139943</c:v>
                </c:pt>
                <c:pt idx="3309">
                  <c:v>-21.026557398824664</c:v>
                </c:pt>
                <c:pt idx="3310">
                  <c:v>-21.089537943785341</c:v>
                </c:pt>
                <c:pt idx="3311">
                  <c:v>-21.152543335628341</c:v>
                </c:pt>
                <c:pt idx="3312">
                  <c:v>-21.215574263931138</c:v>
                </c:pt>
                <c:pt idx="3313">
                  <c:v>-21.2786314152217</c:v>
                </c:pt>
                <c:pt idx="3314">
                  <c:v>-21.341715472958057</c:v>
                </c:pt>
                <c:pt idx="3315">
                  <c:v>-21.404827117508823</c:v>
                </c:pt>
                <c:pt idx="3316">
                  <c:v>-21.467967026133934</c:v>
                </c:pt>
                <c:pt idx="3317">
                  <c:v>-21.531135872965784</c:v>
                </c:pt>
                <c:pt idx="3318">
                  <c:v>-21.594334328990538</c:v>
                </c:pt>
                <c:pt idx="3319">
                  <c:v>-21.657563062030132</c:v>
                </c:pt>
                <c:pt idx="3320">
                  <c:v>-21.720822736724497</c:v>
                </c:pt>
                <c:pt idx="3321">
                  <c:v>-21.78411401451465</c:v>
                </c:pt>
                <c:pt idx="3322">
                  <c:v>-21.847437553624609</c:v>
                </c:pt>
                <c:pt idx="3323">
                  <c:v>-21.910794009046349</c:v>
                </c:pt>
                <c:pt idx="3324">
                  <c:v>-21.974184032522306</c:v>
                </c:pt>
                <c:pt idx="3325">
                  <c:v>-22.037608272530001</c:v>
                </c:pt>
                <c:pt idx="3326">
                  <c:v>-22.101067374266691</c:v>
                </c:pt>
                <c:pt idx="3327">
                  <c:v>-22.164561979633646</c:v>
                </c:pt>
                <c:pt idx="3328">
                  <c:v>-22.228092727222037</c:v>
                </c:pt>
                <c:pt idx="3329">
                  <c:v>-22.291660252297877</c:v>
                </c:pt>
                <c:pt idx="3330">
                  <c:v>-22.355265186787925</c:v>
                </c:pt>
                <c:pt idx="3331">
                  <c:v>-22.418908159266401</c:v>
                </c:pt>
                <c:pt idx="3332">
                  <c:v>-22.482589794940715</c:v>
                </c:pt>
                <c:pt idx="3333">
                  <c:v>-22.546310715639027</c:v>
                </c:pt>
                <c:pt idx="3334">
                  <c:v>-22.610071539796614</c:v>
                </c:pt>
                <c:pt idx="3335">
                  <c:v>-22.673872882444243</c:v>
                </c:pt>
                <c:pt idx="3336">
                  <c:v>-22.737715355195011</c:v>
                </c:pt>
                <c:pt idx="3337">
                  <c:v>-22.801599566233222</c:v>
                </c:pt>
                <c:pt idx="3338">
                  <c:v>-22.865526120302349</c:v>
                </c:pt>
                <c:pt idx="3339">
                  <c:v>-22.929495618693441</c:v>
                </c:pt>
                <c:pt idx="3340">
                  <c:v>-22.993508659235008</c:v>
                </c:pt>
                <c:pt idx="3341">
                  <c:v>-23.057565836281185</c:v>
                </c:pt>
                <c:pt idx="3342">
                  <c:v>-23.1216677407022</c:v>
                </c:pt>
                <c:pt idx="3343">
                  <c:v>-23.185814959873614</c:v>
                </c:pt>
                <c:pt idx="3344">
                  <c:v>-23.250008077666621</c:v>
                </c:pt>
                <c:pt idx="3345">
                  <c:v>-23.314247674438775</c:v>
                </c:pt>
                <c:pt idx="3346">
                  <c:v>-23.378534327024163</c:v>
                </c:pt>
                <c:pt idx="3347">
                  <c:v>-23.442868608724474</c:v>
                </c:pt>
                <c:pt idx="3348">
                  <c:v>-23.507251089300581</c:v>
                </c:pt>
                <c:pt idx="3349">
                  <c:v>-23.571682334963672</c:v>
                </c:pt>
                <c:pt idx="3350">
                  <c:v>-23.636162908367009</c:v>
                </c:pt>
                <c:pt idx="3351">
                  <c:v>-23.700693368597939</c:v>
                </c:pt>
                <c:pt idx="3352">
                  <c:v>-23.76527427117059</c:v>
                </c:pt>
                <c:pt idx="3353">
                  <c:v>-23.829906168017764</c:v>
                </c:pt>
                <c:pt idx="3354">
                  <c:v>-23.894589607483905</c:v>
                </c:pt>
                <c:pt idx="3355">
                  <c:v>-23.959325134318551</c:v>
                </c:pt>
                <c:pt idx="3356">
                  <c:v>-24.024113289668843</c:v>
                </c:pt>
                <c:pt idx="3357">
                  <c:v>-24.088954611073984</c:v>
                </c:pt>
                <c:pt idx="3358">
                  <c:v>-24.153849632457973</c:v>
                </c:pt>
                <c:pt idx="3359">
                  <c:v>-24.218798884124464</c:v>
                </c:pt>
                <c:pt idx="3360">
                  <c:v>-24.283802892750501</c:v>
                </c:pt>
                <c:pt idx="3361">
                  <c:v>-24.348862181381122</c:v>
                </c:pt>
                <c:pt idx="3362">
                  <c:v>-24.413977269424091</c:v>
                </c:pt>
                <c:pt idx="3363">
                  <c:v>-24.479148672644961</c:v>
                </c:pt>
                <c:pt idx="3364">
                  <c:v>-24.544376903161798</c:v>
                </c:pt>
                <c:pt idx="3365">
                  <c:v>-24.609662469441204</c:v>
                </c:pt>
                <c:pt idx="3366">
                  <c:v>-24.675005876293319</c:v>
                </c:pt>
                <c:pt idx="3367">
                  <c:v>-24.740407624867913</c:v>
                </c:pt>
                <c:pt idx="3368">
                  <c:v>-24.805868212650722</c:v>
                </c:pt>
                <c:pt idx="3369">
                  <c:v>-24.871388133459252</c:v>
                </c:pt>
                <c:pt idx="3370">
                  <c:v>-24.936967877439002</c:v>
                </c:pt>
                <c:pt idx="3371">
                  <c:v>-25.002607931061455</c:v>
                </c:pt>
                <c:pt idx="3372">
                  <c:v>-25.068308777119512</c:v>
                </c:pt>
                <c:pt idx="3373">
                  <c:v>-25.134070894725316</c:v>
                </c:pt>
                <c:pt idx="3374">
                  <c:v>-25.199894759307586</c:v>
                </c:pt>
                <c:pt idx="3375">
                  <c:v>-25.265780842608979</c:v>
                </c:pt>
                <c:pt idx="3376">
                  <c:v>-25.331729612683581</c:v>
                </c:pt>
                <c:pt idx="3377">
                  <c:v>-25.397741533895584</c:v>
                </c:pt>
                <c:pt idx="3378">
                  <c:v>-25.46381706691658</c:v>
                </c:pt>
                <c:pt idx="3379">
                  <c:v>-25.529956668724246</c:v>
                </c:pt>
                <c:pt idx="3380">
                  <c:v>-25.596160792601165</c:v>
                </c:pt>
                <c:pt idx="3381">
                  <c:v>-25.662429888132845</c:v>
                </c:pt>
                <c:pt idx="3382">
                  <c:v>-25.72876440120719</c:v>
                </c:pt>
                <c:pt idx="3383">
                  <c:v>-25.795164774013337</c:v>
                </c:pt>
                <c:pt idx="3384">
                  <c:v>-25.861631445041095</c:v>
                </c:pt>
                <c:pt idx="3385">
                  <c:v>-25.928164849080076</c:v>
                </c:pt>
                <c:pt idx="3386">
                  <c:v>-25.99476541721987</c:v>
                </c:pt>
                <c:pt idx="3387">
                  <c:v>-26.061433576849353</c:v>
                </c:pt>
                <c:pt idx="3388">
                  <c:v>-26.128169751657154</c:v>
                </c:pt>
                <c:pt idx="3389">
                  <c:v>-26.194974361631424</c:v>
                </c:pt>
                <c:pt idx="3390">
                  <c:v>-26.261847823060499</c:v>
                </c:pt>
                <c:pt idx="3391">
                  <c:v>-26.328790548533402</c:v>
                </c:pt>
                <c:pt idx="3392">
                  <c:v>-26.395802946940428</c:v>
                </c:pt>
                <c:pt idx="3393">
                  <c:v>-26.462885423474258</c:v>
                </c:pt>
                <c:pt idx="3394">
                  <c:v>-26.530038379630696</c:v>
                </c:pt>
                <c:pt idx="3395">
                  <c:v>-26.59726221321041</c:v>
                </c:pt>
                <c:pt idx="3396">
                  <c:v>-26.664557318319776</c:v>
                </c:pt>
                <c:pt idx="3397">
                  <c:v>-26.731924085372867</c:v>
                </c:pt>
                <c:pt idx="3398">
                  <c:v>-26.799362901093019</c:v>
                </c:pt>
                <c:pt idx="3399">
                  <c:v>-26.86687414851469</c:v>
                </c:pt>
                <c:pt idx="3400">
                  <c:v>-26.934458206985784</c:v>
                </c:pt>
                <c:pt idx="3401">
                  <c:v>-27.002115452169328</c:v>
                </c:pt>
                <c:pt idx="3402">
                  <c:v>-27.069846256046532</c:v>
                </c:pt>
                <c:pt idx="3403">
                  <c:v>-27.137650986918963</c:v>
                </c:pt>
                <c:pt idx="3404">
                  <c:v>-27.205530009411298</c:v>
                </c:pt>
                <c:pt idx="3405">
                  <c:v>-27.273483684474087</c:v>
                </c:pt>
                <c:pt idx="3406">
                  <c:v>-27.341512369386969</c:v>
                </c:pt>
                <c:pt idx="3407">
                  <c:v>-27.409616417761651</c:v>
                </c:pt>
                <c:pt idx="3408">
                  <c:v>-27.477796179545656</c:v>
                </c:pt>
                <c:pt idx="3409">
                  <c:v>-27.546052001025032</c:v>
                </c:pt>
                <c:pt idx="3410">
                  <c:v>-27.614384224828619</c:v>
                </c:pt>
                <c:pt idx="3411">
                  <c:v>-27.682793189931544</c:v>
                </c:pt>
                <c:pt idx="3412">
                  <c:v>-27.75127923165936</c:v>
                </c:pt>
                <c:pt idx="3413">
                  <c:v>-27.819842681691838</c:v>
                </c:pt>
                <c:pt idx="3414">
                  <c:v>-27.888483868067162</c:v>
                </c:pt>
                <c:pt idx="3415">
                  <c:v>-27.957203115186463</c:v>
                </c:pt>
                <c:pt idx="3416">
                  <c:v>-28.026000743818429</c:v>
                </c:pt>
                <c:pt idx="3417">
                  <c:v>-28.094877071103774</c:v>
                </c:pt>
                <c:pt idx="3418">
                  <c:v>-28.163832410559898</c:v>
                </c:pt>
                <c:pt idx="3419">
                  <c:v>-28.232867072085686</c:v>
                </c:pt>
                <c:pt idx="3420">
                  <c:v>-28.30198136196752</c:v>
                </c:pt>
                <c:pt idx="3421">
                  <c:v>-28.371175582882827</c:v>
                </c:pt>
                <c:pt idx="3422">
                  <c:v>-28.440450033907272</c:v>
                </c:pt>
                <c:pt idx="3423">
                  <c:v>-28.509805010518722</c:v>
                </c:pt>
                <c:pt idx="3424">
                  <c:v>-28.57924080460354</c:v>
                </c:pt>
                <c:pt idx="3425">
                  <c:v>-28.648757704462401</c:v>
                </c:pt>
                <c:pt idx="3426">
                  <c:v>-28.718355994815749</c:v>
                </c:pt>
                <c:pt idx="3427">
                  <c:v>-28.788035956810198</c:v>
                </c:pt>
                <c:pt idx="3428">
                  <c:v>-28.857797868024392</c:v>
                </c:pt>
                <c:pt idx="3429">
                  <c:v>-28.927642002475427</c:v>
                </c:pt>
                <c:pt idx="3430">
                  <c:v>-28.997568630625217</c:v>
                </c:pt>
                <c:pt idx="3431">
                  <c:v>-29.067578019386939</c:v>
                </c:pt>
                <c:pt idx="3432">
                  <c:v>-29.137670432131731</c:v>
                </c:pt>
                <c:pt idx="3433">
                  <c:v>-29.207846128695664</c:v>
                </c:pt>
                <c:pt idx="3434">
                  <c:v>-29.278105365386317</c:v>
                </c:pt>
                <c:pt idx="3435">
                  <c:v>-29.348448394989791</c:v>
                </c:pt>
                <c:pt idx="3436">
                  <c:v>-29.418875466778491</c:v>
                </c:pt>
                <c:pt idx="3437">
                  <c:v>-29.489386826517652</c:v>
                </c:pt>
                <c:pt idx="3438">
                  <c:v>-29.55998271647298</c:v>
                </c:pt>
                <c:pt idx="3439">
                  <c:v>-29.630663375418536</c:v>
                </c:pt>
                <c:pt idx="3440">
                  <c:v>-29.701429038643926</c:v>
                </c:pt>
                <c:pt idx="3441">
                  <c:v>-29.772279937962068</c:v>
                </c:pt>
                <c:pt idx="3442">
                  <c:v>-29.843216301717828</c:v>
                </c:pt>
                <c:pt idx="3443">
                  <c:v>-29.914238354794893</c:v>
                </c:pt>
                <c:pt idx="3444">
                  <c:v>-29.985346318624902</c:v>
                </c:pt>
                <c:pt idx="3445">
                  <c:v>-30.056540411195027</c:v>
                </c:pt>
                <c:pt idx="3446">
                  <c:v>-30.127820847056896</c:v>
                </c:pt>
                <c:pt idx="3447">
                  <c:v>-30.199187837334552</c:v>
                </c:pt>
                <c:pt idx="3448">
                  <c:v>-30.270641589733515</c:v>
                </c:pt>
                <c:pt idx="3449">
                  <c:v>-30.342182308549127</c:v>
                </c:pt>
                <c:pt idx="3450">
                  <c:v>-30.413810194675751</c:v>
                </c:pt>
                <c:pt idx="3451">
                  <c:v>-30.485525445615771</c:v>
                </c:pt>
                <c:pt idx="3452">
                  <c:v>-30.557328255488034</c:v>
                </c:pt>
                <c:pt idx="3453">
                  <c:v>-30.629218815037881</c:v>
                </c:pt>
                <c:pt idx="3454">
                  <c:v>-30.701197311645728</c:v>
                </c:pt>
                <c:pt idx="3455">
                  <c:v>-30.773263929337368</c:v>
                </c:pt>
                <c:pt idx="3456">
                  <c:v>-30.845418848792235</c:v>
                </c:pt>
                <c:pt idx="3457">
                  <c:v>-30.917662247354613</c:v>
                </c:pt>
                <c:pt idx="3458">
                  <c:v>-30.989994299041964</c:v>
                </c:pt>
                <c:pt idx="3459">
                  <c:v>-31.062415174555909</c:v>
                </c:pt>
                <c:pt idx="3460">
                  <c:v>-31.134925041291467</c:v>
                </c:pt>
                <c:pt idx="3461">
                  <c:v>-31.207524063347503</c:v>
                </c:pt>
                <c:pt idx="3462">
                  <c:v>-31.280212401537145</c:v>
                </c:pt>
                <c:pt idx="3463">
                  <c:v>-31.352990213397618</c:v>
                </c:pt>
                <c:pt idx="3464">
                  <c:v>-31.425857653201025</c:v>
                </c:pt>
                <c:pt idx="3465">
                  <c:v>-31.498814871965028</c:v>
                </c:pt>
                <c:pt idx="3466">
                  <c:v>-31.571862017462937</c:v>
                </c:pt>
                <c:pt idx="3467">
                  <c:v>-31.644999234235407</c:v>
                </c:pt>
                <c:pt idx="3468">
                  <c:v>-31.718226663600277</c:v>
                </c:pt>
                <c:pt idx="3469">
                  <c:v>-31.791544443664431</c:v>
                </c:pt>
                <c:pt idx="3470">
                  <c:v>-31.864952709334567</c:v>
                </c:pt>
                <c:pt idx="3471">
                  <c:v>-31.938451592328253</c:v>
                </c:pt>
                <c:pt idx="3472">
                  <c:v>-32.012041221185527</c:v>
                </c:pt>
                <c:pt idx="3473">
                  <c:v>-32.08572172128045</c:v>
                </c:pt>
                <c:pt idx="3474">
                  <c:v>-32.159493214832096</c:v>
                </c:pt>
                <c:pt idx="3475">
                  <c:v>-32.233355820916799</c:v>
                </c:pt>
                <c:pt idx="3476">
                  <c:v>-32.307309655479692</c:v>
                </c:pt>
                <c:pt idx="3477">
                  <c:v>-32.38135483134662</c:v>
                </c:pt>
                <c:pt idx="3478">
                  <c:v>-32.455491458235912</c:v>
                </c:pt>
                <c:pt idx="3479">
                  <c:v>-32.529719642770814</c:v>
                </c:pt>
                <c:pt idx="3480">
                  <c:v>-32.604039488491694</c:v>
                </c:pt>
                <c:pt idx="3481">
                  <c:v>-32.6784510958677</c:v>
                </c:pt>
                <c:pt idx="3482">
                  <c:v>-32.752954562310236</c:v>
                </c:pt>
                <c:pt idx="3483">
                  <c:v>-32.827549982184557</c:v>
                </c:pt>
                <c:pt idx="3484">
                  <c:v>-32.902237446823001</c:v>
                </c:pt>
                <c:pt idx="3485">
                  <c:v>-32.977017044537384</c:v>
                </c:pt>
                <c:pt idx="3486">
                  <c:v>-33.051888860631834</c:v>
                </c:pt>
                <c:pt idx="3487">
                  <c:v>-33.126852977416192</c:v>
                </c:pt>
                <c:pt idx="3488">
                  <c:v>-33.201909474218482</c:v>
                </c:pt>
                <c:pt idx="3489">
                  <c:v>-33.277058427398394</c:v>
                </c:pt>
                <c:pt idx="3490">
                  <c:v>-33.352299910360543</c:v>
                </c:pt>
                <c:pt idx="3491">
                  <c:v>-33.427633993567852</c:v>
                </c:pt>
                <c:pt idx="3492">
                  <c:v>-33.503060744554787</c:v>
                </c:pt>
                <c:pt idx="3493">
                  <c:v>-33.578580227941465</c:v>
                </c:pt>
                <c:pt idx="3494">
                  <c:v>-33.654192505446559</c:v>
                </c:pt>
                <c:pt idx="3495">
                  <c:v>-33.729897635901914</c:v>
                </c:pt>
                <c:pt idx="3496">
                  <c:v>-33.805695675266044</c:v>
                </c:pt>
                <c:pt idx="3497">
                  <c:v>-33.881586676638101</c:v>
                </c:pt>
                <c:pt idx="3498">
                  <c:v>-33.95757069027183</c:v>
                </c:pt>
                <c:pt idx="3499">
                  <c:v>-34.033647763590388</c:v>
                </c:pt>
                <c:pt idx="3500">
                  <c:v>-34.109817941199893</c:v>
                </c:pt>
                <c:pt idx="3501">
                  <c:v>-34.186081264904502</c:v>
                </c:pt>
                <c:pt idx="3502">
                  <c:v>-34.262437773720571</c:v>
                </c:pt>
                <c:pt idx="3503">
                  <c:v>-34.338887503890987</c:v>
                </c:pt>
                <c:pt idx="3504">
                  <c:v>-34.415430488900768</c:v>
                </c:pt>
                <c:pt idx="3505">
                  <c:v>-34.492066759490953</c:v>
                </c:pt>
                <c:pt idx="3506">
                  <c:v>-34.568796343673839</c:v>
                </c:pt>
                <c:pt idx="3507">
                  <c:v>-34.64561926674844</c:v>
                </c:pt>
                <c:pt idx="3508">
                  <c:v>-34.722535551314948</c:v>
                </c:pt>
                <c:pt idx="3509">
                  <c:v>-34.79954521729028</c:v>
                </c:pt>
                <c:pt idx="3510">
                  <c:v>-34.876648281923373</c:v>
                </c:pt>
                <c:pt idx="3511">
                  <c:v>-34.953844759810444</c:v>
                </c:pt>
                <c:pt idx="3512">
                  <c:v>-35.031134662910937</c:v>
                </c:pt>
                <c:pt idx="3513">
                  <c:v>-35.108518000562384</c:v>
                </c:pt>
                <c:pt idx="3514">
                  <c:v>-35.185994779497122</c:v>
                </c:pt>
                <c:pt idx="3515">
                  <c:v>-35.263565003856698</c:v>
                </c:pt>
                <c:pt idx="3516">
                  <c:v>-35.341228675209301</c:v>
                </c:pt>
                <c:pt idx="3517">
                  <c:v>-35.418985792564698</c:v>
                </c:pt>
                <c:pt idx="3518">
                  <c:v>-35.496836352390737</c:v>
                </c:pt>
                <c:pt idx="3519">
                  <c:v>-35.574780348629346</c:v>
                </c:pt>
                <c:pt idx="3520">
                  <c:v>-35.652817772712993</c:v>
                </c:pt>
                <c:pt idx="3521">
                  <c:v>-35.730948613580942</c:v>
                </c:pt>
                <c:pt idx="3522">
                  <c:v>-35.809172857695586</c:v>
                </c:pt>
                <c:pt idx="3523">
                  <c:v>-35.887490489059218</c:v>
                </c:pt>
                <c:pt idx="3524">
                  <c:v>-35.965901489230411</c:v>
                </c:pt>
                <c:pt idx="3525">
                  <c:v>-36.044405837341223</c:v>
                </c:pt>
                <c:pt idx="3526">
                  <c:v>-36.123003510113215</c:v>
                </c:pt>
                <c:pt idx="3527">
                  <c:v>-36.201694481875229</c:v>
                </c:pt>
                <c:pt idx="3528">
                  <c:v>-36.280478724579687</c:v>
                </c:pt>
                <c:pt idx="3529">
                  <c:v>-36.359356207819815</c:v>
                </c:pt>
                <c:pt idx="3530">
                  <c:v>-36.438326898847343</c:v>
                </c:pt>
                <c:pt idx="3531">
                  <c:v>-36.517390762588697</c:v>
                </c:pt>
                <c:pt idx="3532">
                  <c:v>-36.596547761663373</c:v>
                </c:pt>
                <c:pt idx="3533">
                  <c:v>-36.675797856400777</c:v>
                </c:pt>
                <c:pt idx="3534">
                  <c:v>-36.755141004857634</c:v>
                </c:pt>
                <c:pt idx="3535">
                  <c:v>-36.83457716283597</c:v>
                </c:pt>
                <c:pt idx="3536">
                  <c:v>-36.91410628390048</c:v>
                </c:pt>
                <c:pt idx="3537">
                  <c:v>-36.993728319395899</c:v>
                </c:pt>
                <c:pt idx="3538">
                  <c:v>-37.073443218465897</c:v>
                </c:pt>
                <c:pt idx="3539">
                  <c:v>-37.153250928069482</c:v>
                </c:pt>
                <c:pt idx="3540">
                  <c:v>-37.233151393000085</c:v>
                </c:pt>
                <c:pt idx="3541">
                  <c:v>-37.313144555903236</c:v>
                </c:pt>
                <c:pt idx="3542">
                  <c:v>-37.39323035729435</c:v>
                </c:pt>
                <c:pt idx="3543">
                  <c:v>-37.473408735577237</c:v>
                </c:pt>
                <c:pt idx="3544">
                  <c:v>-37.553679627062309</c:v>
                </c:pt>
                <c:pt idx="3545">
                  <c:v>-37.634042965984818</c:v>
                </c:pt>
                <c:pt idx="3546">
                  <c:v>-37.714498684522944</c:v>
                </c:pt>
                <c:pt idx="3547">
                  <c:v>-37.795046712816756</c:v>
                </c:pt>
                <c:pt idx="3548">
                  <c:v>-37.875686978986195</c:v>
                </c:pt>
                <c:pt idx="3549">
                  <c:v>-37.956419409150172</c:v>
                </c:pt>
                <c:pt idx="3550">
                  <c:v>-38.0372439274445</c:v>
                </c:pt>
                <c:pt idx="3551">
                  <c:v>-38.118160456041352</c:v>
                </c:pt>
                <c:pt idx="3552">
                  <c:v>-38.199168915166986</c:v>
                </c:pt>
                <c:pt idx="3553">
                  <c:v>-38.280269223121842</c:v>
                </c:pt>
                <c:pt idx="3554">
                  <c:v>-38.36146129629828</c:v>
                </c:pt>
                <c:pt idx="3555">
                  <c:v>-38.442745049199871</c:v>
                </c:pt>
                <c:pt idx="3556">
                  <c:v>-38.524120394460503</c:v>
                </c:pt>
                <c:pt idx="3557">
                  <c:v>-38.605587242863329</c:v>
                </c:pt>
                <c:pt idx="3558">
                  <c:v>-38.687145503359346</c:v>
                </c:pt>
                <c:pt idx="3559">
                  <c:v>-38.768795083087426</c:v>
                </c:pt>
                <c:pt idx="3560">
                  <c:v>-38.850535887392482</c:v>
                </c:pt>
                <c:pt idx="3561">
                  <c:v>-38.932367819845297</c:v>
                </c:pt>
                <c:pt idx="3562">
                  <c:v>-39.014290782261476</c:v>
                </c:pt>
                <c:pt idx="3563">
                  <c:v>-39.096304674720926</c:v>
                </c:pt>
                <c:pt idx="3564">
                  <c:v>-39.178409395586911</c:v>
                </c:pt>
                <c:pt idx="3565">
                  <c:v>-39.260604841525641</c:v>
                </c:pt>
                <c:pt idx="3566">
                  <c:v>-39.342890907525373</c:v>
                </c:pt>
                <c:pt idx="3567">
                  <c:v>-39.425267486915999</c:v>
                </c:pt>
                <c:pt idx="3568">
                  <c:v>-39.507734471389014</c:v>
                </c:pt>
                <c:pt idx="3569">
                  <c:v>-39.590291751015762</c:v>
                </c:pt>
                <c:pt idx="3570">
                  <c:v>-39.672939214267956</c:v>
                </c:pt>
                <c:pt idx="3571">
                  <c:v>-39.755676748037061</c:v>
                </c:pt>
                <c:pt idx="3572">
                  <c:v>-39.838504237653609</c:v>
                </c:pt>
                <c:pt idx="3573">
                  <c:v>-39.921421566906695</c:v>
                </c:pt>
                <c:pt idx="3574">
                  <c:v>-40.004428618064068</c:v>
                </c:pt>
                <c:pt idx="3575">
                  <c:v>-40.087525271891089</c:v>
                </c:pt>
                <c:pt idx="3576">
                  <c:v>-40.170711407671043</c:v>
                </c:pt>
                <c:pt idx="3577">
                  <c:v>-40.253986903224266</c:v>
                </c:pt>
                <c:pt idx="3578">
                  <c:v>-40.337351634927963</c:v>
                </c:pt>
                <c:pt idx="3579">
                  <c:v>-40.420805477736053</c:v>
                </c:pt>
                <c:pt idx="3580">
                  <c:v>-40.50434830519869</c:v>
                </c:pt>
                <c:pt idx="3581">
                  <c:v>-40.587979989481838</c:v>
                </c:pt>
                <c:pt idx="3582">
                  <c:v>-40.671700401387255</c:v>
                </c:pt>
                <c:pt idx="3583">
                  <c:v>-40.755509410371857</c:v>
                </c:pt>
                <c:pt idx="3584">
                  <c:v>-40.839406884567651</c:v>
                </c:pt>
                <c:pt idx="3585">
                  <c:v>-40.923392690801421</c:v>
                </c:pt>
                <c:pt idx="3586">
                  <c:v>-41.007466694614259</c:v>
                </c:pt>
                <c:pt idx="3587">
                  <c:v>-41.091628760281068</c:v>
                </c:pt>
                <c:pt idx="3588">
                  <c:v>-41.175878750831046</c:v>
                </c:pt>
                <c:pt idx="3589">
                  <c:v>-41.260216528066195</c:v>
                </c:pt>
                <c:pt idx="3590">
                  <c:v>-41.34464195258191</c:v>
                </c:pt>
                <c:pt idx="3591">
                  <c:v>-41.429154883786204</c:v>
                </c:pt>
                <c:pt idx="3592">
                  <c:v>-41.51375517991913</c:v>
                </c:pt>
                <c:pt idx="3593">
                  <c:v>-41.598442698072809</c:v>
                </c:pt>
                <c:pt idx="3594">
                  <c:v>-41.683217294210834</c:v>
                </c:pt>
                <c:pt idx="3595">
                  <c:v>-41.76807882318775</c:v>
                </c:pt>
                <c:pt idx="3596">
                  <c:v>-41.853027138768297</c:v>
                </c:pt>
                <c:pt idx="3597">
                  <c:v>-41.938062093647773</c:v>
                </c:pt>
                <c:pt idx="3598">
                  <c:v>-42.023183539470409</c:v>
                </c:pt>
                <c:pt idx="3599">
                  <c:v>-42.10839132684945</c:v>
                </c:pt>
                <c:pt idx="3600">
                  <c:v>-42.19368530538673</c:v>
                </c:pt>
                <c:pt idx="3601">
                  <c:v>-42.279065323691157</c:v>
                </c:pt>
                <c:pt idx="3602">
                  <c:v>-42.36453122939912</c:v>
                </c:pt>
                <c:pt idx="3603">
                  <c:v>-42.450082869192727</c:v>
                </c:pt>
                <c:pt idx="3604">
                  <c:v>-42.535720088819872</c:v>
                </c:pt>
                <c:pt idx="3605">
                  <c:v>-42.621442733112914</c:v>
                </c:pt>
                <c:pt idx="3606">
                  <c:v>-42.707250646007935</c:v>
                </c:pt>
                <c:pt idx="3607">
                  <c:v>-42.793143670563936</c:v>
                </c:pt>
                <c:pt idx="3608">
                  <c:v>-42.879121648981695</c:v>
                </c:pt>
                <c:pt idx="3609">
                  <c:v>-42.965184422622912</c:v>
                </c:pt>
                <c:pt idx="3610">
                  <c:v>-43.051331832028794</c:v>
                </c:pt>
                <c:pt idx="3611">
                  <c:v>-43.137563716939283</c:v>
                </c:pt>
                <c:pt idx="3612">
                  <c:v>-43.223879916311873</c:v>
                </c:pt>
                <c:pt idx="3613">
                  <c:v>-43.310280268339724</c:v>
                </c:pt>
                <c:pt idx="3614">
                  <c:v>-43.396764610471152</c:v>
                </c:pt>
                <c:pt idx="3615">
                  <c:v>-43.483332779427741</c:v>
                </c:pt>
                <c:pt idx="3616">
                  <c:v>-43.569984611222679</c:v>
                </c:pt>
                <c:pt idx="3617">
                  <c:v>-43.656719941179674</c:v>
                </c:pt>
                <c:pt idx="3618">
                  <c:v>-43.743538603951045</c:v>
                </c:pt>
                <c:pt idx="3619">
                  <c:v>-43.830440433536133</c:v>
                </c:pt>
                <c:pt idx="3620">
                  <c:v>-43.917425263299251</c:v>
                </c:pt>
                <c:pt idx="3621">
                  <c:v>-44.00449292598833</c:v>
                </c:pt>
                <c:pt idx="3622">
                  <c:v>-44.091643253752267</c:v>
                </c:pt>
                <c:pt idx="3623">
                  <c:v>-44.178876078159341</c:v>
                </c:pt>
                <c:pt idx="3624">
                  <c:v>-44.266191230215171</c:v>
                </c:pt>
                <c:pt idx="3625">
                  <c:v>-44.35358854037996</c:v>
                </c:pt>
                <c:pt idx="3626">
                  <c:v>-44.441067838586648</c:v>
                </c:pt>
                <c:pt idx="3627">
                  <c:v>-44.528628954258416</c:v>
                </c:pt>
                <c:pt idx="3628">
                  <c:v>-44.616271716326033</c:v>
                </c:pt>
                <c:pt idx="3629">
                  <c:v>-44.703995953245141</c:v>
                </c:pt>
                <c:pt idx="3630">
                  <c:v>-44.791801493013885</c:v>
                </c:pt>
                <c:pt idx="3631">
                  <c:v>-44.879688163189861</c:v>
                </c:pt>
                <c:pt idx="3632">
                  <c:v>-44.967655790906953</c:v>
                </c:pt>
                <c:pt idx="3633">
                  <c:v>-45.05570420289299</c:v>
                </c:pt>
                <c:pt idx="3634">
                  <c:v>-45.143833225485878</c:v>
                </c:pt>
                <c:pt idx="3635">
                  <c:v>-45.232042684650544</c:v>
                </c:pt>
                <c:pt idx="3636">
                  <c:v>-45.320332405995821</c:v>
                </c:pt>
                <c:pt idx="3637">
                  <c:v>-45.408702214790715</c:v>
                </c:pt>
                <c:pt idx="3638">
                  <c:v>-45.49715193598054</c:v>
                </c:pt>
                <c:pt idx="3639">
                  <c:v>-45.585681394203988</c:v>
                </c:pt>
                <c:pt idx="3640">
                  <c:v>-45.67429041380845</c:v>
                </c:pt>
                <c:pt idx="3641">
                  <c:v>-45.762978818866216</c:v>
                </c:pt>
                <c:pt idx="3642">
                  <c:v>-45.851746433190698</c:v>
                </c:pt>
                <c:pt idx="3643">
                  <c:v>-45.940593080351732</c:v>
                </c:pt>
                <c:pt idx="3644">
                  <c:v>-46.029518583691839</c:v>
                </c:pt>
                <c:pt idx="3645">
                  <c:v>-46.118522766341037</c:v>
                </c:pt>
                <c:pt idx="3646">
                  <c:v>-46.207605451232332</c:v>
                </c:pt>
                <c:pt idx="3647">
                  <c:v>-46.296766461117542</c:v>
                </c:pt>
                <c:pt idx="3648">
                  <c:v>-46.386005618581585</c:v>
                </c:pt>
                <c:pt idx="3649">
                  <c:v>-46.475322746057905</c:v>
                </c:pt>
                <c:pt idx="3650">
                  <c:v>-46.564717665843318</c:v>
                </c:pt>
                <c:pt idx="3651">
                  <c:v>-46.654190200112197</c:v>
                </c:pt>
                <c:pt idx="3652">
                  <c:v>-46.743740170931417</c:v>
                </c:pt>
                <c:pt idx="3653">
                  <c:v>-46.833367400274817</c:v>
                </c:pt>
                <c:pt idx="3654">
                  <c:v>-46.923071710037014</c:v>
                </c:pt>
                <c:pt idx="3655">
                  <c:v>-47.012852922047472</c:v>
                </c:pt>
                <c:pt idx="3656">
                  <c:v>-47.102710858085011</c:v>
                </c:pt>
                <c:pt idx="3657">
                  <c:v>-47.192645339890959</c:v>
                </c:pt>
                <c:pt idx="3658">
                  <c:v>-47.282656189183008</c:v>
                </c:pt>
                <c:pt idx="3659">
                  <c:v>-47.372743227668586</c:v>
                </c:pt>
                <c:pt idx="3660">
                  <c:v>-47.462906277058266</c:v>
                </c:pt>
                <c:pt idx="3661">
                  <c:v>-47.553145159078895</c:v>
                </c:pt>
                <c:pt idx="3662">
                  <c:v>-47.643459695486222</c:v>
                </c:pt>
                <c:pt idx="3663">
                  <c:v>-47.733849708078182</c:v>
                </c:pt>
                <c:pt idx="3664">
                  <c:v>-47.82431501870736</c:v>
                </c:pt>
                <c:pt idx="3665">
                  <c:v>-47.914855449293164</c:v>
                </c:pt>
                <c:pt idx="3666">
                  <c:v>-48.005470821834777</c:v>
                </c:pt>
                <c:pt idx="3667">
                  <c:v>-48.096160958422672</c:v>
                </c:pt>
                <c:pt idx="3668">
                  <c:v>-48.186925681250941</c:v>
                </c:pt>
                <c:pt idx="3669">
                  <c:v>-48.277764812628931</c:v>
                </c:pt>
                <c:pt idx="3670">
                  <c:v>-48.368678174992766</c:v>
                </c:pt>
                <c:pt idx="3671">
                  <c:v>-48.459665590917361</c:v>
                </c:pt>
                <c:pt idx="3672">
                  <c:v>-48.550726883126821</c:v>
                </c:pt>
                <c:pt idx="3673">
                  <c:v>-48.641861874506333</c:v>
                </c:pt>
                <c:pt idx="3674">
                  <c:v>-48.733070388112552</c:v>
                </c:pt>
                <c:pt idx="3675">
                  <c:v>-48.824352247184549</c:v>
                </c:pt>
                <c:pt idx="3676">
                  <c:v>-48.915707275154418</c:v>
                </c:pt>
                <c:pt idx="3677">
                  <c:v>-49.00713529565764</c:v>
                </c:pt>
                <c:pt idx="3678">
                  <c:v>-49.098636132543021</c:v>
                </c:pt>
                <c:pt idx="3679">
                  <c:v>-49.190209609883325</c:v>
                </c:pt>
                <c:pt idx="3680">
                  <c:v>-49.281855551984115</c:v>
                </c:pt>
                <c:pt idx="3681">
                  <c:v>-49.373573783394313</c:v>
                </c:pt>
                <c:pt idx="3682">
                  <c:v>-49.465364128915397</c:v>
                </c:pt>
                <c:pt idx="3683">
                  <c:v>-49.557226413610223</c:v>
                </c:pt>
                <c:pt idx="3684">
                  <c:v>-49.649160462812688</c:v>
                </c:pt>
                <c:pt idx="3685">
                  <c:v>-49.741166102136205</c:v>
                </c:pt>
                <c:pt idx="3686">
                  <c:v>-49.833243157482755</c:v>
                </c:pt>
                <c:pt idx="3687">
                  <c:v>-49.925391455050992</c:v>
                </c:pt>
                <c:pt idx="3688">
                  <c:v>-50.017610821344988</c:v>
                </c:pt>
                <c:pt idx="3689">
                  <c:v>-50.109901083181818</c:v>
                </c:pt>
                <c:pt idx="3690">
                  <c:v>-50.202262067700154</c:v>
                </c:pt>
                <c:pt idx="3691">
                  <c:v>-50.294693602367133</c:v>
                </c:pt>
                <c:pt idx="3692">
                  <c:v>-50.387195514986871</c:v>
                </c:pt>
                <c:pt idx="3693">
                  <c:v>-50.479767633706992</c:v>
                </c:pt>
                <c:pt idx="3694">
                  <c:v>-50.57240978702626</c:v>
                </c:pt>
                <c:pt idx="3695">
                  <c:v>-50.665121803801149</c:v>
                </c:pt>
                <c:pt idx="3696">
                  <c:v>-50.75790351325309</c:v>
                </c:pt>
                <c:pt idx="3697">
                  <c:v>-50.850754744974161</c:v>
                </c:pt>
                <c:pt idx="3698">
                  <c:v>-50.943675328934681</c:v>
                </c:pt>
                <c:pt idx="3699">
                  <c:v>-51.03666509548809</c:v>
                </c:pt>
                <c:pt idx="3700">
                  <c:v>-51.129723875377763</c:v>
                </c:pt>
                <c:pt idx="3701">
                  <c:v>-51.222851499742028</c:v>
                </c:pt>
                <c:pt idx="3702">
                  <c:v>-51.316047800120714</c:v>
                </c:pt>
                <c:pt idx="3703">
                  <c:v>-51.409312608459459</c:v>
                </c:pt>
                <c:pt idx="3704">
                  <c:v>-51.50264575711563</c:v>
                </c:pt>
                <c:pt idx="3705">
                  <c:v>-51.596047078862568</c:v>
                </c:pt>
                <c:pt idx="3706">
                  <c:v>-51.689516406894739</c:v>
                </c:pt>
                <c:pt idx="3707">
                  <c:v>-51.783053574832572</c:v>
                </c:pt>
                <c:pt idx="3708">
                  <c:v>-51.876658416725988</c:v>
                </c:pt>
                <c:pt idx="3709">
                  <c:v>-51.970330767058968</c:v>
                </c:pt>
                <c:pt idx="3710">
                  <c:v>-52.064070460753754</c:v>
                </c:pt>
                <c:pt idx="3711">
                  <c:v>-52.157877333174184</c:v>
                </c:pt>
                <c:pt idx="3712">
                  <c:v>-52.251751220129066</c:v>
                </c:pt>
                <c:pt idx="3713">
                  <c:v>-52.345691957875673</c:v>
                </c:pt>
                <c:pt idx="3714">
                  <c:v>-52.439699383123383</c:v>
                </c:pt>
                <c:pt idx="3715">
                  <c:v>-52.533773333035647</c:v>
                </c:pt>
                <c:pt idx="3716">
                  <c:v>-52.627913645233015</c:v>
                </c:pt>
                <c:pt idx="3717">
                  <c:v>-52.722120157796191</c:v>
                </c:pt>
                <c:pt idx="3718">
                  <c:v>-52.816392709267348</c:v>
                </c:pt>
                <c:pt idx="3719">
                  <c:v>-52.910731138652885</c:v>
                </c:pt>
                <c:pt idx="3720">
                  <c:v>-53.005135285425453</c:v>
                </c:pt>
                <c:pt idx="3721">
                  <c:v>-53.0996049895247</c:v>
                </c:pt>
                <c:pt idx="3722">
                  <c:v>-53.194140091359927</c:v>
                </c:pt>
                <c:pt idx="3723">
                  <c:v>-53.288740431810112</c:v>
                </c:pt>
                <c:pt idx="3724">
                  <c:v>-53.383405852226431</c:v>
                </c:pt>
                <c:pt idx="3725">
                  <c:v>-53.478136194431684</c:v>
                </c:pt>
                <c:pt idx="3726">
                  <c:v>-53.572931300721997</c:v>
                </c:pt>
                <c:pt idx="3727">
                  <c:v>-53.667791013866449</c:v>
                </c:pt>
                <c:pt idx="3728">
                  <c:v>-53.762715177108092</c:v>
                </c:pt>
                <c:pt idx="3729">
                  <c:v>-53.857703634163229</c:v>
                </c:pt>
                <c:pt idx="3730">
                  <c:v>-53.952756229222217</c:v>
                </c:pt>
                <c:pt idx="3731">
                  <c:v>-54.047872806948106</c:v>
                </c:pt>
                <c:pt idx="3732">
                  <c:v>-54.143053212476772</c:v>
                </c:pt>
                <c:pt idx="3733">
                  <c:v>-54.238297291415805</c:v>
                </c:pt>
                <c:pt idx="3734">
                  <c:v>-54.333604889843699</c:v>
                </c:pt>
                <c:pt idx="3735">
                  <c:v>-54.428975854308852</c:v>
                </c:pt>
                <c:pt idx="3736">
                  <c:v>-54.524410031827763</c:v>
                </c:pt>
                <c:pt idx="3737">
                  <c:v>-54.619907269883598</c:v>
                </c:pt>
                <c:pt idx="3738">
                  <c:v>-54.715467416425255</c:v>
                </c:pt>
                <c:pt idx="3739">
                  <c:v>-54.811090319864284</c:v>
                </c:pt>
                <c:pt idx="3740">
                  <c:v>-54.906775829073212</c:v>
                </c:pt>
                <c:pt idx="3741">
                  <c:v>-55.002523793382821</c:v>
                </c:pt>
                <c:pt idx="3742">
                  <c:v>-55.098334062580989</c:v>
                </c:pt>
                <c:pt idx="3743">
                  <c:v>-55.194206486908101</c:v>
                </c:pt>
                <c:pt idx="3744">
                  <c:v>-55.290140917055254</c:v>
                </c:pt>
                <c:pt idx="3745">
                  <c:v>-55.386137204161159</c:v>
                </c:pt>
                <c:pt idx="3746">
                  <c:v>-55.482195199807826</c:v>
                </c:pt>
                <c:pt idx="3747">
                  <c:v>-55.578314756018791</c:v>
                </c:pt>
                <c:pt idx="3748">
                  <c:v>-55.674495725253514</c:v>
                </c:pt>
                <c:pt idx="3749">
                  <c:v>-55.770737960405022</c:v>
                </c:pt>
                <c:pt idx="3750">
                  <c:v>-55.867041314795131</c:v>
                </c:pt>
                <c:pt idx="3751">
                  <c:v>-55.963405642169931</c:v>
                </c:pt>
                <c:pt idx="3752">
                  <c:v>-56.059830796696268</c:v>
                </c:pt>
                <c:pt idx="3753">
                  <c:v>-56.15631663295629</c:v>
                </c:pt>
                <c:pt idx="3754">
                  <c:v>-56.252863005943084</c:v>
                </c:pt>
                <c:pt idx="3755">
                  <c:v>-56.349469771055432</c:v>
                </c:pt>
                <c:pt idx="3756">
                  <c:v>-56.446136784092914</c:v>
                </c:pt>
                <c:pt idx="3757">
                  <c:v>-56.542863901250143</c:v>
                </c:pt>
                <c:pt idx="3758">
                  <c:v>-56.639650979111941</c:v>
                </c:pt>
                <c:pt idx="3759">
                  <c:v>-56.736497874647029</c:v>
                </c:pt>
                <c:pt idx="3760">
                  <c:v>-56.833404445202127</c:v>
                </c:pt>
                <c:pt idx="3761">
                  <c:v>-56.930370548496036</c:v>
                </c:pt>
                <c:pt idx="3762">
                  <c:v>-57.027396042614043</c:v>
                </c:pt>
                <c:pt idx="3763">
                  <c:v>-57.124480786000547</c:v>
                </c:pt>
                <c:pt idx="3764">
                  <c:v>-57.221624637452813</c:v>
                </c:pt>
                <c:pt idx="3765">
                  <c:v>-57.318827456114427</c:v>
                </c:pt>
                <c:pt idx="3766">
                  <c:v>-57.416089101468522</c:v>
                </c:pt>
                <c:pt idx="3767">
                  <c:v>-57.513409433330182</c:v>
                </c:pt>
                <c:pt idx="3768">
                  <c:v>-57.610788311839542</c:v>
                </c:pt>
                <c:pt idx="3769">
                  <c:v>-57.708225597454337</c:v>
                </c:pt>
                <c:pt idx="3770">
                  <c:v>-57.805721150942503</c:v>
                </c:pt>
                <c:pt idx="3771">
                  <c:v>-57.903274833373899</c:v>
                </c:pt>
                <c:pt idx="3772">
                  <c:v>-58.000886506113346</c:v>
                </c:pt>
                <c:pt idx="3773">
                  <c:v>-58.098556030811551</c:v>
                </c:pt>
                <c:pt idx="3774">
                  <c:v>-58.196283269397753</c:v>
                </c:pt>
                <c:pt idx="3775">
                  <c:v>-58.294068084071142</c:v>
                </c:pt>
                <c:pt idx="3776">
                  <c:v>-58.391910337292011</c:v>
                </c:pt>
                <c:pt idx="3777">
                  <c:v>-58.489809891773213</c:v>
                </c:pt>
                <c:pt idx="3778">
                  <c:v>-58.587766610472215</c:v>
                </c:pt>
                <c:pt idx="3779">
                  <c:v>-58.685780356580764</c:v>
                </c:pt>
                <c:pt idx="3780">
                  <c:v>-58.783850993517099</c:v>
                </c:pt>
                <c:pt idx="3781">
                  <c:v>-58.881978384915712</c:v>
                </c:pt>
                <c:pt idx="3782">
                  <c:v>-58.980162394618688</c:v>
                </c:pt>
                <c:pt idx="3783">
                  <c:v>-59.07840288666592</c:v>
                </c:pt>
                <c:pt idx="3784">
                  <c:v>-59.176699725285289</c:v>
                </c:pt>
                <c:pt idx="3785">
                  <c:v>-59.275052774883392</c:v>
                </c:pt>
                <c:pt idx="3786">
                  <c:v>-59.373461900035053</c:v>
                </c:pt>
                <c:pt idx="3787">
                  <c:v>-59.47192696547426</c:v>
                </c:pt>
                <c:pt idx="3788">
                  <c:v>-59.57044783608243</c:v>
                </c:pt>
                <c:pt idx="3789">
                  <c:v>-59.669024376879676</c:v>
                </c:pt>
                <c:pt idx="3790">
                  <c:v>-59.767656453013487</c:v>
                </c:pt>
                <c:pt idx="3791">
                  <c:v>-59.866343929748894</c:v>
                </c:pt>
                <c:pt idx="3792">
                  <c:v>-59.965086672456785</c:v>
                </c:pt>
                <c:pt idx="3793">
                  <c:v>-60.063884546604378</c:v>
                </c:pt>
                <c:pt idx="3794">
                  <c:v>-60.162737417743479</c:v>
                </c:pt>
                <c:pt idx="3795">
                  <c:v>-60.261645151499714</c:v>
                </c:pt>
                <c:pt idx="3796">
                  <c:v>-60.360607613561911</c:v>
                </c:pt>
                <c:pt idx="3797">
                  <c:v>-60.459624669669921</c:v>
                </c:pt>
                <c:pt idx="3798">
                  <c:v>-60.558696185604369</c:v>
                </c:pt>
                <c:pt idx="3799">
                  <c:v>-60.657822027174504</c:v>
                </c:pt>
                <c:pt idx="3800">
                  <c:v>-60.757002060207157</c:v>
                </c:pt>
                <c:pt idx="3801">
                  <c:v>-60.856236150534897</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933312"/>
        <c:axId val="175947776"/>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90.003502816163916</c:v>
                </c:pt>
                <c:pt idx="1">
                  <c:v>90.003516126864199</c:v>
                </c:pt>
                <c:pt idx="2">
                  <c:v>90.003529488145119</c:v>
                </c:pt>
                <c:pt idx="3">
                  <c:v>90.003542900198909</c:v>
                </c:pt>
                <c:pt idx="4">
                  <c:v>90.003556363218493</c:v>
                </c:pt>
                <c:pt idx="5">
                  <c:v>90.003569877397524</c:v>
                </c:pt>
                <c:pt idx="6">
                  <c:v>90.00358344293042</c:v>
                </c:pt>
                <c:pt idx="7">
                  <c:v>90.003597060012353</c:v>
                </c:pt>
                <c:pt idx="8">
                  <c:v>90.003610728839163</c:v>
                </c:pt>
                <c:pt idx="9">
                  <c:v>90.003624449607486</c:v>
                </c:pt>
                <c:pt idx="10">
                  <c:v>90.003638222514738</c:v>
                </c:pt>
                <c:pt idx="11">
                  <c:v>90.003652047759005</c:v>
                </c:pt>
                <c:pt idx="12">
                  <c:v>90.003665925539224</c:v>
                </c:pt>
                <c:pt idx="13">
                  <c:v>90.003679856054944</c:v>
                </c:pt>
                <c:pt idx="14">
                  <c:v>90.003693839506639</c:v>
                </c:pt>
                <c:pt idx="15">
                  <c:v>90.003707876095419</c:v>
                </c:pt>
                <c:pt idx="16">
                  <c:v>90.003721966023235</c:v>
                </c:pt>
                <c:pt idx="17">
                  <c:v>90.003736109492749</c:v>
                </c:pt>
                <c:pt idx="18">
                  <c:v>90.003750306707445</c:v>
                </c:pt>
                <c:pt idx="19">
                  <c:v>90.003764557871534</c:v>
                </c:pt>
                <c:pt idx="20">
                  <c:v>90.003778863190021</c:v>
                </c:pt>
                <c:pt idx="21">
                  <c:v>90.003793222868708</c:v>
                </c:pt>
                <c:pt idx="22">
                  <c:v>90.003807637114178</c:v>
                </c:pt>
                <c:pt idx="23">
                  <c:v>90.003822106133725</c:v>
                </c:pt>
                <c:pt idx="24">
                  <c:v>90.003836630135581</c:v>
                </c:pt>
                <c:pt idx="25">
                  <c:v>90.003851209328587</c:v>
                </c:pt>
                <c:pt idx="26">
                  <c:v>90.003865843922526</c:v>
                </c:pt>
                <c:pt idx="27">
                  <c:v>90.003880534127887</c:v>
                </c:pt>
                <c:pt idx="28">
                  <c:v>90.003895280156016</c:v>
                </c:pt>
                <c:pt idx="29">
                  <c:v>90.003910082219036</c:v>
                </c:pt>
                <c:pt idx="30">
                  <c:v>90.003924940529885</c:v>
                </c:pt>
                <c:pt idx="31">
                  <c:v>90.003939855302292</c:v>
                </c:pt>
                <c:pt idx="32">
                  <c:v>90.003954826750828</c:v>
                </c:pt>
                <c:pt idx="33">
                  <c:v>90.00396985509083</c:v>
                </c:pt>
                <c:pt idx="34">
                  <c:v>90.003984940538516</c:v>
                </c:pt>
                <c:pt idx="35">
                  <c:v>90.004000083310885</c:v>
                </c:pt>
                <c:pt idx="36">
                  <c:v>90.004015283625776</c:v>
                </c:pt>
                <c:pt idx="37">
                  <c:v>90.004030541701837</c:v>
                </c:pt>
                <c:pt idx="38">
                  <c:v>90.00404585775857</c:v>
                </c:pt>
                <c:pt idx="39">
                  <c:v>90.004061232016298</c:v>
                </c:pt>
                <c:pt idx="40">
                  <c:v>90.004076664696171</c:v>
                </c:pt>
                <c:pt idx="41">
                  <c:v>90.004092156020221</c:v>
                </c:pt>
                <c:pt idx="42">
                  <c:v>90.004107706211286</c:v>
                </c:pt>
                <c:pt idx="43">
                  <c:v>90.004123315493047</c:v>
                </c:pt>
                <c:pt idx="44">
                  <c:v>90.004138984090048</c:v>
                </c:pt>
                <c:pt idx="45">
                  <c:v>90.004154712227717</c:v>
                </c:pt>
                <c:pt idx="46">
                  <c:v>90.004170500132275</c:v>
                </c:pt>
                <c:pt idx="47">
                  <c:v>90.004186348030856</c:v>
                </c:pt>
                <c:pt idx="48">
                  <c:v>90.00420225615143</c:v>
                </c:pt>
                <c:pt idx="49">
                  <c:v>90.004218224722834</c:v>
                </c:pt>
                <c:pt idx="50">
                  <c:v>90.004234253974801</c:v>
                </c:pt>
                <c:pt idx="51">
                  <c:v>90.004250344137887</c:v>
                </c:pt>
                <c:pt idx="52">
                  <c:v>90.004266495443559</c:v>
                </c:pt>
                <c:pt idx="53">
                  <c:v>90.004282708124194</c:v>
                </c:pt>
                <c:pt idx="54">
                  <c:v>90.00429898241299</c:v>
                </c:pt>
                <c:pt idx="55">
                  <c:v>90.004315318544045</c:v>
                </c:pt>
                <c:pt idx="56">
                  <c:v>90.004331716752375</c:v>
                </c:pt>
                <c:pt idx="57">
                  <c:v>90.004348177273869</c:v>
                </c:pt>
                <c:pt idx="58">
                  <c:v>90.004364700345334</c:v>
                </c:pt>
                <c:pt idx="59">
                  <c:v>90.004381286204449</c:v>
                </c:pt>
                <c:pt idx="60">
                  <c:v>90.004397935089784</c:v>
                </c:pt>
                <c:pt idx="61">
                  <c:v>90.004414647240878</c:v>
                </c:pt>
                <c:pt idx="62">
                  <c:v>90.004431422898094</c:v>
                </c:pt>
                <c:pt idx="63">
                  <c:v>90.004448262302816</c:v>
                </c:pt>
                <c:pt idx="64">
                  <c:v>90.004465165697226</c:v>
                </c:pt>
                <c:pt idx="65">
                  <c:v>90.004482133324515</c:v>
                </c:pt>
                <c:pt idx="66">
                  <c:v>90.004499165428754</c:v>
                </c:pt>
                <c:pt idx="67">
                  <c:v>90.004516262254967</c:v>
                </c:pt>
                <c:pt idx="68">
                  <c:v>90.004533424049086</c:v>
                </c:pt>
                <c:pt idx="69">
                  <c:v>90.004550651058011</c:v>
                </c:pt>
                <c:pt idx="70">
                  <c:v>90.004567943529537</c:v>
                </c:pt>
                <c:pt idx="71">
                  <c:v>90.004585301712396</c:v>
                </c:pt>
                <c:pt idx="72">
                  <c:v>90.004602725856358</c:v>
                </c:pt>
                <c:pt idx="73">
                  <c:v>90.004620216212018</c:v>
                </c:pt>
                <c:pt idx="74">
                  <c:v>90.004637773031021</c:v>
                </c:pt>
                <c:pt idx="75">
                  <c:v>90.004655396565894</c:v>
                </c:pt>
                <c:pt idx="76">
                  <c:v>90.004673087070159</c:v>
                </c:pt>
                <c:pt idx="77">
                  <c:v>90.004690844798318</c:v>
                </c:pt>
                <c:pt idx="78">
                  <c:v>90.004708670005812</c:v>
                </c:pt>
                <c:pt idx="79">
                  <c:v>90.00472656294906</c:v>
                </c:pt>
                <c:pt idx="80">
                  <c:v>90.004744523885464</c:v>
                </c:pt>
                <c:pt idx="81">
                  <c:v>90.004762553073405</c:v>
                </c:pt>
                <c:pt idx="82">
                  <c:v>90.004780650772204</c:v>
                </c:pt>
                <c:pt idx="83">
                  <c:v>90.004798817242246</c:v>
                </c:pt>
                <c:pt idx="84">
                  <c:v>90.004817052744841</c:v>
                </c:pt>
                <c:pt idx="85">
                  <c:v>90.004835357542291</c:v>
                </c:pt>
                <c:pt idx="86">
                  <c:v>90.004853731897953</c:v>
                </c:pt>
                <c:pt idx="87">
                  <c:v>90.004872176076134</c:v>
                </c:pt>
                <c:pt idx="88">
                  <c:v>90.004890690342151</c:v>
                </c:pt>
                <c:pt idx="89">
                  <c:v>90.004909274962358</c:v>
                </c:pt>
                <c:pt idx="90">
                  <c:v>90.004927930204076</c:v>
                </c:pt>
                <c:pt idx="91">
                  <c:v>90.004946656335662</c:v>
                </c:pt>
                <c:pt idx="92">
                  <c:v>90.004965453626539</c:v>
                </c:pt>
                <c:pt idx="93">
                  <c:v>90.00498432234707</c:v>
                </c:pt>
                <c:pt idx="94">
                  <c:v>90.00500326276871</c:v>
                </c:pt>
                <c:pt idx="95">
                  <c:v>90.005022275163896</c:v>
                </c:pt>
                <c:pt idx="96">
                  <c:v>90.005041359806157</c:v>
                </c:pt>
                <c:pt idx="97">
                  <c:v>90.005060516970033</c:v>
                </c:pt>
                <c:pt idx="98">
                  <c:v>90.005079746931074</c:v>
                </c:pt>
                <c:pt idx="99">
                  <c:v>90.005099049965921</c:v>
                </c:pt>
                <c:pt idx="100">
                  <c:v>90.005118426352283</c:v>
                </c:pt>
                <c:pt idx="101">
                  <c:v>90.005137876368849</c:v>
                </c:pt>
                <c:pt idx="102">
                  <c:v>90.00515740029546</c:v>
                </c:pt>
                <c:pt idx="103">
                  <c:v>90.005176998412935</c:v>
                </c:pt>
                <c:pt idx="104">
                  <c:v>90.005196671003233</c:v>
                </c:pt>
                <c:pt idx="105">
                  <c:v>90.00521641834932</c:v>
                </c:pt>
                <c:pt idx="106">
                  <c:v>90.005236240735286</c:v>
                </c:pt>
                <c:pt idx="107">
                  <c:v>90.005256138446271</c:v>
                </c:pt>
                <c:pt idx="108">
                  <c:v>90.005276111768495</c:v>
                </c:pt>
                <c:pt idx="109">
                  <c:v>90.005296160989346</c:v>
                </c:pt>
                <c:pt idx="110">
                  <c:v>90.005316286397147</c:v>
                </c:pt>
                <c:pt idx="111">
                  <c:v>90.005336488281458</c:v>
                </c:pt>
                <c:pt idx="112">
                  <c:v>90.00535676693292</c:v>
                </c:pt>
                <c:pt idx="113">
                  <c:v>90.005377122643182</c:v>
                </c:pt>
                <c:pt idx="114">
                  <c:v>90.005397555705088</c:v>
                </c:pt>
                <c:pt idx="115">
                  <c:v>90.005418066412602</c:v>
                </c:pt>
                <c:pt idx="116">
                  <c:v>90.005438655060757</c:v>
                </c:pt>
                <c:pt idx="117">
                  <c:v>90.005459321945722</c:v>
                </c:pt>
                <c:pt idx="118">
                  <c:v>90.005480067364786</c:v>
                </c:pt>
                <c:pt idx="119">
                  <c:v>90.005500891616407</c:v>
                </c:pt>
                <c:pt idx="120">
                  <c:v>90.005521795000135</c:v>
                </c:pt>
                <c:pt idx="121">
                  <c:v>90.005542777816672</c:v>
                </c:pt>
                <c:pt idx="122">
                  <c:v>90.005563840367856</c:v>
                </c:pt>
                <c:pt idx="123">
                  <c:v>90.005584982956677</c:v>
                </c:pt>
                <c:pt idx="124">
                  <c:v>90.00560620588729</c:v>
                </c:pt>
                <c:pt idx="125">
                  <c:v>90.005627509464986</c:v>
                </c:pt>
                <c:pt idx="126">
                  <c:v>90.005648893996224</c:v>
                </c:pt>
                <c:pt idx="127">
                  <c:v>90.00567035978861</c:v>
                </c:pt>
                <c:pt idx="128">
                  <c:v>90.005691907150975</c:v>
                </c:pt>
                <c:pt idx="129">
                  <c:v>90.005713536393259</c:v>
                </c:pt>
                <c:pt idx="130">
                  <c:v>90.005735247826607</c:v>
                </c:pt>
                <c:pt idx="131">
                  <c:v>90.005757041763346</c:v>
                </c:pt>
                <c:pt idx="132">
                  <c:v>90.005778918516995</c:v>
                </c:pt>
                <c:pt idx="133">
                  <c:v>90.005800878402241</c:v>
                </c:pt>
                <c:pt idx="134">
                  <c:v>90.005822921734975</c:v>
                </c:pt>
                <c:pt idx="135">
                  <c:v>90.005845048832342</c:v>
                </c:pt>
                <c:pt idx="136">
                  <c:v>90.005867260012579</c:v>
                </c:pt>
                <c:pt idx="137">
                  <c:v>90.005889555595289</c:v>
                </c:pt>
                <c:pt idx="138">
                  <c:v>90.005911935901139</c:v>
                </c:pt>
                <c:pt idx="139">
                  <c:v>90.005934401252063</c:v>
                </c:pt>
                <c:pt idx="140">
                  <c:v>90.005956951971271</c:v>
                </c:pt>
                <c:pt idx="141">
                  <c:v>90.005979588383155</c:v>
                </c:pt>
                <c:pt idx="142">
                  <c:v>90.006002310813344</c:v>
                </c:pt>
                <c:pt idx="143">
                  <c:v>90.006025119588699</c:v>
                </c:pt>
                <c:pt idx="144">
                  <c:v>90.006048015037337</c:v>
                </c:pt>
                <c:pt idx="145">
                  <c:v>90.006070997488592</c:v>
                </c:pt>
                <c:pt idx="146">
                  <c:v>90.006094067273125</c:v>
                </c:pt>
                <c:pt idx="147">
                  <c:v>90.006117224722757</c:v>
                </c:pt>
                <c:pt idx="148">
                  <c:v>90.006140470170635</c:v>
                </c:pt>
                <c:pt idx="149">
                  <c:v>90.006163803951139</c:v>
                </c:pt>
                <c:pt idx="150">
                  <c:v>90.006187226399945</c:v>
                </c:pt>
                <c:pt idx="151">
                  <c:v>90.006210737853976</c:v>
                </c:pt>
                <c:pt idx="152">
                  <c:v>90.006234338651453</c:v>
                </c:pt>
                <c:pt idx="153">
                  <c:v>90.006258029131899</c:v>
                </c:pt>
                <c:pt idx="154">
                  <c:v>90.006281809636093</c:v>
                </c:pt>
                <c:pt idx="155">
                  <c:v>90.006305680506145</c:v>
                </c:pt>
                <c:pt idx="156">
                  <c:v>90.006329642085404</c:v>
                </c:pt>
                <c:pt idx="157">
                  <c:v>90.006353694718598</c:v>
                </c:pt>
                <c:pt idx="158">
                  <c:v>90.006377838751717</c:v>
                </c:pt>
                <c:pt idx="159">
                  <c:v>90.006402074532105</c:v>
                </c:pt>
                <c:pt idx="160">
                  <c:v>90.006426402408366</c:v>
                </c:pt>
                <c:pt idx="161">
                  <c:v>90.006450822730471</c:v>
                </c:pt>
                <c:pt idx="162">
                  <c:v>90.006475335849728</c:v>
                </c:pt>
                <c:pt idx="163">
                  <c:v>90.006499942118737</c:v>
                </c:pt>
                <c:pt idx="164">
                  <c:v>90.006524641891502</c:v>
                </c:pt>
                <c:pt idx="165">
                  <c:v>90.006549435523311</c:v>
                </c:pt>
                <c:pt idx="166">
                  <c:v>90.006574323370856</c:v>
                </c:pt>
                <c:pt idx="167">
                  <c:v>90.006599305792136</c:v>
                </c:pt>
                <c:pt idx="168">
                  <c:v>90.006624383146516</c:v>
                </c:pt>
                <c:pt idx="169">
                  <c:v>90.006649555794752</c:v>
                </c:pt>
                <c:pt idx="170">
                  <c:v>90.00667482409898</c:v>
                </c:pt>
                <c:pt idx="171">
                  <c:v>90.006700188422656</c:v>
                </c:pt>
                <c:pt idx="172">
                  <c:v>90.006725649130672</c:v>
                </c:pt>
                <c:pt idx="173">
                  <c:v>90.0067512065893</c:v>
                </c:pt>
                <c:pt idx="174">
                  <c:v>90.006776861166188</c:v>
                </c:pt>
                <c:pt idx="175">
                  <c:v>90.006802613230349</c:v>
                </c:pt>
                <c:pt idx="176">
                  <c:v>90.006828463152274</c:v>
                </c:pt>
                <c:pt idx="177">
                  <c:v>90.006854411303806</c:v>
                </c:pt>
                <c:pt idx="178">
                  <c:v>90.00688045805822</c:v>
                </c:pt>
                <c:pt idx="179">
                  <c:v>90.006906603790199</c:v>
                </c:pt>
                <c:pt idx="180">
                  <c:v>90.006932848875863</c:v>
                </c:pt>
                <c:pt idx="181">
                  <c:v>90.006959193692737</c:v>
                </c:pt>
                <c:pt idx="182">
                  <c:v>90.00698563861981</c:v>
                </c:pt>
                <c:pt idx="183">
                  <c:v>90.007012184037535</c:v>
                </c:pt>
                <c:pt idx="184">
                  <c:v>90.00703883032773</c:v>
                </c:pt>
                <c:pt idx="185">
                  <c:v>90.007065577873718</c:v>
                </c:pt>
                <c:pt idx="186">
                  <c:v>90.007092427060286</c:v>
                </c:pt>
                <c:pt idx="187">
                  <c:v>90.007119378273643</c:v>
                </c:pt>
                <c:pt idx="188">
                  <c:v>90.007146431901504</c:v>
                </c:pt>
                <c:pt idx="189">
                  <c:v>90.007173588333046</c:v>
                </c:pt>
                <c:pt idx="190">
                  <c:v>90.007200847958913</c:v>
                </c:pt>
                <c:pt idx="191">
                  <c:v>90.007228211171267</c:v>
                </c:pt>
                <c:pt idx="192">
                  <c:v>90.007255678363691</c:v>
                </c:pt>
                <c:pt idx="193">
                  <c:v>90.007283249931319</c:v>
                </c:pt>
                <c:pt idx="194">
                  <c:v>90.007310926270819</c:v>
                </c:pt>
                <c:pt idx="195">
                  <c:v>90.007338707780278</c:v>
                </c:pt>
                <c:pt idx="196">
                  <c:v>90.007366594859349</c:v>
                </c:pt>
                <c:pt idx="197">
                  <c:v>90.007394587909218</c:v>
                </c:pt>
                <c:pt idx="198">
                  <c:v>90.007422687332536</c:v>
                </c:pt>
                <c:pt idx="199">
                  <c:v>90.007450893533544</c:v>
                </c:pt>
                <c:pt idx="200">
                  <c:v>90.007479206918006</c:v>
                </c:pt>
                <c:pt idx="201">
                  <c:v>90.00750762789319</c:v>
                </c:pt>
                <c:pt idx="202">
                  <c:v>90.007536156867943</c:v>
                </c:pt>
                <c:pt idx="203">
                  <c:v>90.007564794252701</c:v>
                </c:pt>
                <c:pt idx="204">
                  <c:v>90.007593540459368</c:v>
                </c:pt>
                <c:pt idx="205">
                  <c:v>90.007622395901492</c:v>
                </c:pt>
                <c:pt idx="206">
                  <c:v>90.007651360994174</c:v>
                </c:pt>
                <c:pt idx="207">
                  <c:v>90.007680436154047</c:v>
                </c:pt>
                <c:pt idx="208">
                  <c:v>90.007709621799421</c:v>
                </c:pt>
                <c:pt idx="209">
                  <c:v>90.0077389183501</c:v>
                </c:pt>
                <c:pt idx="210">
                  <c:v>90.007768326227534</c:v>
                </c:pt>
                <c:pt idx="211">
                  <c:v>90.007797845854753</c:v>
                </c:pt>
                <c:pt idx="212">
                  <c:v>90.00782747765642</c:v>
                </c:pt>
                <c:pt idx="213">
                  <c:v>90.007857222058803</c:v>
                </c:pt>
                <c:pt idx="214">
                  <c:v>90.007887079489748</c:v>
                </c:pt>
                <c:pt idx="215">
                  <c:v>90.007917050378779</c:v>
                </c:pt>
                <c:pt idx="216">
                  <c:v>90.007947135157053</c:v>
                </c:pt>
                <c:pt idx="217">
                  <c:v>90.007977334257347</c:v>
                </c:pt>
                <c:pt idx="218">
                  <c:v>90.008007648114031</c:v>
                </c:pt>
                <c:pt idx="219">
                  <c:v>90.008038077163249</c:v>
                </c:pt>
                <c:pt idx="220">
                  <c:v>90.008068621842696</c:v>
                </c:pt>
                <c:pt idx="221">
                  <c:v>90.008099282591758</c:v>
                </c:pt>
                <c:pt idx="222">
                  <c:v>90.00813005985151</c:v>
                </c:pt>
                <c:pt idx="223">
                  <c:v>90.008160954064678</c:v>
                </c:pt>
                <c:pt idx="224">
                  <c:v>90.008191965675707</c:v>
                </c:pt>
                <c:pt idx="225">
                  <c:v>90.008223095130688</c:v>
                </c:pt>
                <c:pt idx="226">
                  <c:v>90.008254342877422</c:v>
                </c:pt>
                <c:pt idx="227">
                  <c:v>90.008285709365424</c:v>
                </c:pt>
                <c:pt idx="228">
                  <c:v>90.008317195045947</c:v>
                </c:pt>
                <c:pt idx="229">
                  <c:v>90.008348800371849</c:v>
                </c:pt>
                <c:pt idx="230">
                  <c:v>90.008380525797804</c:v>
                </c:pt>
                <c:pt idx="231">
                  <c:v>90.008412371780224</c:v>
                </c:pt>
                <c:pt idx="232">
                  <c:v>90.008444338777196</c:v>
                </c:pt>
                <c:pt idx="233">
                  <c:v>90.008476427248567</c:v>
                </c:pt>
                <c:pt idx="234">
                  <c:v>90.00850863765595</c:v>
                </c:pt>
                <c:pt idx="235">
                  <c:v>90.008540970462704</c:v>
                </c:pt>
                <c:pt idx="236">
                  <c:v>90.008573426133921</c:v>
                </c:pt>
                <c:pt idx="237">
                  <c:v>90.008606005136514</c:v>
                </c:pt>
                <c:pt idx="238">
                  <c:v>90.008638707939113</c:v>
                </c:pt>
                <c:pt idx="239">
                  <c:v>90.008671535012184</c:v>
                </c:pt>
                <c:pt idx="240">
                  <c:v>90.008704486827924</c:v>
                </c:pt>
                <c:pt idx="241">
                  <c:v>90.008737563860365</c:v>
                </c:pt>
                <c:pt idx="242">
                  <c:v>90.008770766585343</c:v>
                </c:pt>
                <c:pt idx="243">
                  <c:v>90.008804095480457</c:v>
                </c:pt>
                <c:pt idx="244">
                  <c:v>90.008837551025181</c:v>
                </c:pt>
                <c:pt idx="245">
                  <c:v>90.008871133700751</c:v>
                </c:pt>
                <c:pt idx="246">
                  <c:v>90.008904843990294</c:v>
                </c:pt>
                <c:pt idx="247">
                  <c:v>90.008938682378712</c:v>
                </c:pt>
                <c:pt idx="248">
                  <c:v>90.008972649352799</c:v>
                </c:pt>
                <c:pt idx="249">
                  <c:v>90.00900674540118</c:v>
                </c:pt>
                <c:pt idx="250">
                  <c:v>90.009040971014315</c:v>
                </c:pt>
                <c:pt idx="251">
                  <c:v>90.009075326684567</c:v>
                </c:pt>
                <c:pt idx="252">
                  <c:v>90.009109812906118</c:v>
                </c:pt>
                <c:pt idx="253">
                  <c:v>90.009144430175112</c:v>
                </c:pt>
                <c:pt idx="254">
                  <c:v>90.009179178989484</c:v>
                </c:pt>
                <c:pt idx="255">
                  <c:v>90.009214059849114</c:v>
                </c:pt>
                <c:pt idx="256">
                  <c:v>90.009249073255802</c:v>
                </c:pt>
                <c:pt idx="257">
                  <c:v>90.00928421971318</c:v>
                </c:pt>
                <c:pt idx="258">
                  <c:v>90.009319499726843</c:v>
                </c:pt>
                <c:pt idx="259">
                  <c:v>90.00935491380433</c:v>
                </c:pt>
                <c:pt idx="260">
                  <c:v>90.009390462455059</c:v>
                </c:pt>
                <c:pt idx="261">
                  <c:v>90.009426146190407</c:v>
                </c:pt>
                <c:pt idx="262">
                  <c:v>90.009461965523712</c:v>
                </c:pt>
                <c:pt idx="263">
                  <c:v>90.009497920970233</c:v>
                </c:pt>
                <c:pt idx="264">
                  <c:v>90.009534013047173</c:v>
                </c:pt>
                <c:pt idx="265">
                  <c:v>90.009570242273767</c:v>
                </c:pt>
                <c:pt idx="266">
                  <c:v>90.009606609171144</c:v>
                </c:pt>
                <c:pt idx="267">
                  <c:v>90.009643114262474</c:v>
                </c:pt>
                <c:pt idx="268">
                  <c:v>90.009679758072878</c:v>
                </c:pt>
                <c:pt idx="269">
                  <c:v>90.009716541129478</c:v>
                </c:pt>
                <c:pt idx="270">
                  <c:v>90.009753463961445</c:v>
                </c:pt>
                <c:pt idx="271">
                  <c:v>90.009790527099867</c:v>
                </c:pt>
                <c:pt idx="272">
                  <c:v>90.009827731077948</c:v>
                </c:pt>
                <c:pt idx="273">
                  <c:v>90.009865076430827</c:v>
                </c:pt>
                <c:pt idx="274">
                  <c:v>90.009902563695817</c:v>
                </c:pt>
                <c:pt idx="275">
                  <c:v>90.009940193412078</c:v>
                </c:pt>
                <c:pt idx="276">
                  <c:v>90.009977966120985</c:v>
                </c:pt>
                <c:pt idx="277">
                  <c:v>90.010015882365892</c:v>
                </c:pt>
                <c:pt idx="278">
                  <c:v>90.01005394269221</c:v>
                </c:pt>
                <c:pt idx="279">
                  <c:v>90.010092147647484</c:v>
                </c:pt>
                <c:pt idx="280">
                  <c:v>90.010130497781276</c:v>
                </c:pt>
                <c:pt idx="281">
                  <c:v>90.010168993645252</c:v>
                </c:pt>
                <c:pt idx="282">
                  <c:v>90.010207635793194</c:v>
                </c:pt>
                <c:pt idx="283">
                  <c:v>90.010246424780988</c:v>
                </c:pt>
                <c:pt idx="284">
                  <c:v>90.010285361166609</c:v>
                </c:pt>
                <c:pt idx="285">
                  <c:v>90.010324445510179</c:v>
                </c:pt>
                <c:pt idx="286">
                  <c:v>90.010363678373906</c:v>
                </c:pt>
                <c:pt idx="287">
                  <c:v>90.01040306032219</c:v>
                </c:pt>
                <c:pt idx="288">
                  <c:v>90.010442591921532</c:v>
                </c:pt>
                <c:pt idx="289">
                  <c:v>90.010482273740621</c:v>
                </c:pt>
                <c:pt idx="290">
                  <c:v>90.01052210635028</c:v>
                </c:pt>
                <c:pt idx="291">
                  <c:v>90.010562090323504</c:v>
                </c:pt>
                <c:pt idx="292">
                  <c:v>90.010602226235463</c:v>
                </c:pt>
                <c:pt idx="293">
                  <c:v>90.01064251466353</c:v>
                </c:pt>
                <c:pt idx="294">
                  <c:v>90.010682956187267</c:v>
                </c:pt>
                <c:pt idx="295">
                  <c:v>90.010723551388423</c:v>
                </c:pt>
                <c:pt idx="296">
                  <c:v>90.01076430085098</c:v>
                </c:pt>
                <c:pt idx="297">
                  <c:v>90.01080520516112</c:v>
                </c:pt>
                <c:pt idx="298">
                  <c:v>90.010846264907258</c:v>
                </c:pt>
                <c:pt idx="299">
                  <c:v>90.01088748068004</c:v>
                </c:pt>
                <c:pt idx="300">
                  <c:v>90.010928853072372</c:v>
                </c:pt>
                <c:pt idx="301">
                  <c:v>90.010970382679417</c:v>
                </c:pt>
                <c:pt idx="302">
                  <c:v>90.011012070098573</c:v>
                </c:pt>
                <c:pt idx="303">
                  <c:v>90.011053915929509</c:v>
                </c:pt>
                <c:pt idx="304">
                  <c:v>90.011095920774196</c:v>
                </c:pt>
                <c:pt idx="305">
                  <c:v>90.011138085236894</c:v>
                </c:pt>
                <c:pt idx="306">
                  <c:v>90.011180409924123</c:v>
                </c:pt>
                <c:pt idx="307">
                  <c:v>90.011222895444746</c:v>
                </c:pt>
                <c:pt idx="308">
                  <c:v>90.01126554240993</c:v>
                </c:pt>
                <c:pt idx="309">
                  <c:v>90.011308351433144</c:v>
                </c:pt>
                <c:pt idx="310">
                  <c:v>90.011351323130214</c:v>
                </c:pt>
                <c:pt idx="311">
                  <c:v>90.011394458119298</c:v>
                </c:pt>
                <c:pt idx="312">
                  <c:v>90.0114377570209</c:v>
                </c:pt>
                <c:pt idx="313">
                  <c:v>90.011481220457867</c:v>
                </c:pt>
                <c:pt idx="314">
                  <c:v>90.011524849055462</c:v>
                </c:pt>
                <c:pt idx="315">
                  <c:v>90.011568643441251</c:v>
                </c:pt>
                <c:pt idx="316">
                  <c:v>90.011612604245244</c:v>
                </c:pt>
                <c:pt idx="317">
                  <c:v>90.011656732099823</c:v>
                </c:pt>
                <c:pt idx="318">
                  <c:v>90.011701027639759</c:v>
                </c:pt>
                <c:pt idx="319">
                  <c:v>90.011745491502282</c:v>
                </c:pt>
                <c:pt idx="320">
                  <c:v>90.011790124326993</c:v>
                </c:pt>
                <c:pt idx="321">
                  <c:v>90.011834926755938</c:v>
                </c:pt>
                <c:pt idx="322">
                  <c:v>90.011879899433652</c:v>
                </c:pt>
                <c:pt idx="323">
                  <c:v>90.011925043007011</c:v>
                </c:pt>
                <c:pt idx="324">
                  <c:v>90.011970358125424</c:v>
                </c:pt>
                <c:pt idx="325">
                  <c:v>90.012015845440786</c:v>
                </c:pt>
                <c:pt idx="326">
                  <c:v>90.01206150560742</c:v>
                </c:pt>
                <c:pt idx="327">
                  <c:v>90.012107339282167</c:v>
                </c:pt>
                <c:pt idx="328">
                  <c:v>90.012153347124354</c:v>
                </c:pt>
                <c:pt idx="329">
                  <c:v>90.01219952979578</c:v>
                </c:pt>
                <c:pt idx="330">
                  <c:v>90.01224588796083</c:v>
                </c:pt>
                <c:pt idx="331">
                  <c:v>90.01229242228635</c:v>
                </c:pt>
                <c:pt idx="332">
                  <c:v>90.012339133441756</c:v>
                </c:pt>
                <c:pt idx="333">
                  <c:v>90.01238602209898</c:v>
                </c:pt>
                <c:pt idx="334">
                  <c:v>90.012433088932539</c:v>
                </c:pt>
                <c:pt idx="335">
                  <c:v>90.012480334619497</c:v>
                </c:pt>
                <c:pt idx="336">
                  <c:v>90.012527759839458</c:v>
                </c:pt>
                <c:pt idx="337">
                  <c:v>90.012575365274671</c:v>
                </c:pt>
                <c:pt idx="338">
                  <c:v>90.01262315160993</c:v>
                </c:pt>
                <c:pt idx="339">
                  <c:v>90.012671119532683</c:v>
                </c:pt>
                <c:pt idx="340">
                  <c:v>90.012719269732941</c:v>
                </c:pt>
                <c:pt idx="341">
                  <c:v>90.012767602903324</c:v>
                </c:pt>
                <c:pt idx="342">
                  <c:v>90.012816119739128</c:v>
                </c:pt>
                <c:pt idx="343">
                  <c:v>90.012864820938276</c:v>
                </c:pt>
                <c:pt idx="344">
                  <c:v>90.012913707201335</c:v>
                </c:pt>
                <c:pt idx="345">
                  <c:v>90.012962779231557</c:v>
                </c:pt>
                <c:pt idx="346">
                  <c:v>90.013012037734839</c:v>
                </c:pt>
                <c:pt idx="347">
                  <c:v>90.013061483419776</c:v>
                </c:pt>
                <c:pt idx="348">
                  <c:v>90.013111116997635</c:v>
                </c:pt>
                <c:pt idx="349">
                  <c:v>90.013160939182413</c:v>
                </c:pt>
                <c:pt idx="350">
                  <c:v>90.013210950690834</c:v>
                </c:pt>
                <c:pt idx="351">
                  <c:v>90.013261152242279</c:v>
                </c:pt>
                <c:pt idx="352">
                  <c:v>90.013311544558917</c:v>
                </c:pt>
                <c:pt idx="353">
                  <c:v>90.013362128365642</c:v>
                </c:pt>
                <c:pt idx="354">
                  <c:v>90.013412904390123</c:v>
                </c:pt>
                <c:pt idx="355">
                  <c:v>90.013463873362781</c:v>
                </c:pt>
                <c:pt idx="356">
                  <c:v>90.013515036016784</c:v>
                </c:pt>
                <c:pt idx="357">
                  <c:v>90.013566393088141</c:v>
                </c:pt>
                <c:pt idx="358">
                  <c:v>90.013617945315616</c:v>
                </c:pt>
                <c:pt idx="359">
                  <c:v>90.013669693440804</c:v>
                </c:pt>
                <c:pt idx="360">
                  <c:v>90.013721638208111</c:v>
                </c:pt>
                <c:pt idx="361">
                  <c:v>90.013773780364744</c:v>
                </c:pt>
                <c:pt idx="362">
                  <c:v>90.013826120660781</c:v>
                </c:pt>
                <c:pt idx="363">
                  <c:v>90.013878659849169</c:v>
                </c:pt>
                <c:pt idx="364">
                  <c:v>90.013931398685642</c:v>
                </c:pt>
                <c:pt idx="365">
                  <c:v>90.013984337928903</c:v>
                </c:pt>
                <c:pt idx="366">
                  <c:v>90.01403747834047</c:v>
                </c:pt>
                <c:pt idx="367">
                  <c:v>90.014090820684771</c:v>
                </c:pt>
                <c:pt idx="368">
                  <c:v>90.014144365729138</c:v>
                </c:pt>
                <c:pt idx="369">
                  <c:v>90.014198114243811</c:v>
                </c:pt>
                <c:pt idx="370">
                  <c:v>90.014252067001991</c:v>
                </c:pt>
                <c:pt idx="371">
                  <c:v>90.014306224779787</c:v>
                </c:pt>
                <c:pt idx="372">
                  <c:v>90.014360588356254</c:v>
                </c:pt>
                <c:pt idx="373">
                  <c:v>90.01441515851343</c:v>
                </c:pt>
                <c:pt idx="374">
                  <c:v>90.014469936036292</c:v>
                </c:pt>
                <c:pt idx="375">
                  <c:v>90.01452492171282</c:v>
                </c:pt>
                <c:pt idx="376">
                  <c:v>90.014580116334031</c:v>
                </c:pt>
                <c:pt idx="377">
                  <c:v>90.014635520693858</c:v>
                </c:pt>
                <c:pt idx="378">
                  <c:v>90.014691135589302</c:v>
                </c:pt>
                <c:pt idx="379">
                  <c:v>90.014746961820407</c:v>
                </c:pt>
                <c:pt idx="380">
                  <c:v>90.014803000190227</c:v>
                </c:pt>
                <c:pt idx="381">
                  <c:v>90.014859251504859</c:v>
                </c:pt>
                <c:pt idx="382">
                  <c:v>90.01491571657354</c:v>
                </c:pt>
                <c:pt idx="383">
                  <c:v>90.014972396208464</c:v>
                </c:pt>
                <c:pt idx="384">
                  <c:v>90.015029291224977</c:v>
                </c:pt>
                <c:pt idx="385">
                  <c:v>90.015086402441554</c:v>
                </c:pt>
                <c:pt idx="386">
                  <c:v>90.015143730679711</c:v>
                </c:pt>
                <c:pt idx="387">
                  <c:v>90.015201276764159</c:v>
                </c:pt>
                <c:pt idx="388">
                  <c:v>90.01525904152264</c:v>
                </c:pt>
                <c:pt idx="389">
                  <c:v>90.015317025786146</c:v>
                </c:pt>
                <c:pt idx="390">
                  <c:v>90.015375230388784</c:v>
                </c:pt>
                <c:pt idx="391">
                  <c:v>90.015433656167815</c:v>
                </c:pt>
                <c:pt idx="392">
                  <c:v>90.015492303963711</c:v>
                </c:pt>
                <c:pt idx="393">
                  <c:v>90.015551174620086</c:v>
                </c:pt>
                <c:pt idx="394">
                  <c:v>90.015610268983849</c:v>
                </c:pt>
                <c:pt idx="395">
                  <c:v>90.015669587905052</c:v>
                </c:pt>
                <c:pt idx="396">
                  <c:v>90.015729132236999</c:v>
                </c:pt>
                <c:pt idx="397">
                  <c:v>90.015788902836221</c:v>
                </c:pt>
                <c:pt idx="398">
                  <c:v>90.015848900562574</c:v>
                </c:pt>
                <c:pt idx="399">
                  <c:v>90.01590912627907</c:v>
                </c:pt>
                <c:pt idx="400">
                  <c:v>90.015969580852072</c:v>
                </c:pt>
                <c:pt idx="401">
                  <c:v>90.016030265151258</c:v>
                </c:pt>
                <c:pt idx="402">
                  <c:v>90.016091180049514</c:v>
                </c:pt>
                <c:pt idx="403">
                  <c:v>90.016152326423153</c:v>
                </c:pt>
                <c:pt idx="404">
                  <c:v>90.016213705151728</c:v>
                </c:pt>
                <c:pt idx="405">
                  <c:v>90.0162753171182</c:v>
                </c:pt>
                <c:pt idx="406">
                  <c:v>90.01633716320886</c:v>
                </c:pt>
                <c:pt idx="407">
                  <c:v>90.016399244313348</c:v>
                </c:pt>
                <c:pt idx="408">
                  <c:v>90.016461561324704</c:v>
                </c:pt>
                <c:pt idx="409">
                  <c:v>90.01652411513939</c:v>
                </c:pt>
                <c:pt idx="410">
                  <c:v>90.016586906657182</c:v>
                </c:pt>
                <c:pt idx="411">
                  <c:v>90.016649936781377</c:v>
                </c:pt>
                <c:pt idx="412">
                  <c:v>90.016713206418672</c:v>
                </c:pt>
                <c:pt idx="413">
                  <c:v>90.016776716479185</c:v>
                </c:pt>
                <c:pt idx="414">
                  <c:v>90.016840467876506</c:v>
                </c:pt>
                <c:pt idx="415">
                  <c:v>90.016904461527716</c:v>
                </c:pt>
                <c:pt idx="416">
                  <c:v>90.016968698353338</c:v>
                </c:pt>
                <c:pt idx="417">
                  <c:v>90.017033179277433</c:v>
                </c:pt>
                <c:pt idx="418">
                  <c:v>90.017097905227558</c:v>
                </c:pt>
                <c:pt idx="419">
                  <c:v>90.01716287713478</c:v>
                </c:pt>
                <c:pt idx="420">
                  <c:v>90.017228095933731</c:v>
                </c:pt>
                <c:pt idx="421">
                  <c:v>90.0172935625626</c:v>
                </c:pt>
                <c:pt idx="422">
                  <c:v>90.017359277963095</c:v>
                </c:pt>
                <c:pt idx="423">
                  <c:v>90.017425243080567</c:v>
                </c:pt>
                <c:pt idx="424">
                  <c:v>90.017491458863844</c:v>
                </c:pt>
                <c:pt idx="425">
                  <c:v>90.017557926265539</c:v>
                </c:pt>
                <c:pt idx="426">
                  <c:v>90.017624646241728</c:v>
                </c:pt>
                <c:pt idx="427">
                  <c:v>90.017691619752171</c:v>
                </c:pt>
                <c:pt idx="428">
                  <c:v>90.017758847760291</c:v>
                </c:pt>
                <c:pt idx="429">
                  <c:v>90.017826331233167</c:v>
                </c:pt>
                <c:pt idx="430">
                  <c:v>90.017894071141512</c:v>
                </c:pt>
                <c:pt idx="431">
                  <c:v>90.017962068459838</c:v>
                </c:pt>
                <c:pt idx="432">
                  <c:v>90.018030324166205</c:v>
                </c:pt>
                <c:pt idx="433">
                  <c:v>90.018098839242498</c:v>
                </c:pt>
                <c:pt idx="434">
                  <c:v>90.018167614674297</c:v>
                </c:pt>
                <c:pt idx="435">
                  <c:v>90.018236651450948</c:v>
                </c:pt>
                <c:pt idx="436">
                  <c:v>90.018305950565505</c:v>
                </c:pt>
                <c:pt idx="437">
                  <c:v>90.018375513014874</c:v>
                </c:pt>
                <c:pt idx="438">
                  <c:v>90.018445339799698</c:v>
                </c:pt>
                <c:pt idx="439">
                  <c:v>90.018515431924399</c:v>
                </c:pt>
                <c:pt idx="440">
                  <c:v>90.018585790397296</c:v>
                </c:pt>
                <c:pt idx="441">
                  <c:v>90.018656416230442</c:v>
                </c:pt>
                <c:pt idx="442">
                  <c:v>90.018727310439786</c:v>
                </c:pt>
                <c:pt idx="443">
                  <c:v>90.018798474045198</c:v>
                </c:pt>
                <c:pt idx="444">
                  <c:v>90.018869908070286</c:v>
                </c:pt>
                <c:pt idx="445">
                  <c:v>90.018941613542651</c:v>
                </c:pt>
                <c:pt idx="446">
                  <c:v>90.019013591493803</c:v>
                </c:pt>
                <c:pt idx="447">
                  <c:v>90.019085842959058</c:v>
                </c:pt>
                <c:pt idx="448">
                  <c:v>90.019158368977841</c:v>
                </c:pt>
                <c:pt idx="449">
                  <c:v>90.019231170593358</c:v>
                </c:pt>
                <c:pt idx="450">
                  <c:v>90.019304248852876</c:v>
                </c:pt>
                <c:pt idx="451">
                  <c:v>90.01937760480763</c:v>
                </c:pt>
                <c:pt idx="452">
                  <c:v>90.019451239512819</c:v>
                </c:pt>
                <c:pt idx="453">
                  <c:v>90.01952515402769</c:v>
                </c:pt>
                <c:pt idx="454">
                  <c:v>90.019599349415486</c:v>
                </c:pt>
                <c:pt idx="455">
                  <c:v>90.019673826743471</c:v>
                </c:pt>
                <c:pt idx="456">
                  <c:v>90.019748587083043</c:v>
                </c:pt>
                <c:pt idx="457">
                  <c:v>90.019823631509567</c:v>
                </c:pt>
                <c:pt idx="458">
                  <c:v>90.019898961102598</c:v>
                </c:pt>
                <c:pt idx="459">
                  <c:v>90.019974576945714</c:v>
                </c:pt>
                <c:pt idx="460">
                  <c:v>90.020050480126613</c:v>
                </c:pt>
                <c:pt idx="461">
                  <c:v>90.020126671737202</c:v>
                </c:pt>
                <c:pt idx="462">
                  <c:v>90.020203152873478</c:v>
                </c:pt>
                <c:pt idx="463">
                  <c:v>90.020279924635574</c:v>
                </c:pt>
                <c:pt idx="464">
                  <c:v>90.020356988127872</c:v>
                </c:pt>
                <c:pt idx="465">
                  <c:v>90.020434344458906</c:v>
                </c:pt>
                <c:pt idx="466">
                  <c:v>90.020511994741412</c:v>
                </c:pt>
                <c:pt idx="467">
                  <c:v>90.020589940092449</c:v>
                </c:pt>
                <c:pt idx="468">
                  <c:v>90.02066818163317</c:v>
                </c:pt>
                <c:pt idx="469">
                  <c:v>90.020746720489086</c:v>
                </c:pt>
                <c:pt idx="470">
                  <c:v>90.020825557789991</c:v>
                </c:pt>
                <c:pt idx="471">
                  <c:v>90.020904694669923</c:v>
                </c:pt>
                <c:pt idx="472">
                  <c:v>90.020984132267259</c:v>
                </c:pt>
                <c:pt idx="473">
                  <c:v>90.021063871724678</c:v>
                </c:pt>
                <c:pt idx="474">
                  <c:v>90.021143914189253</c:v>
                </c:pt>
                <c:pt idx="475">
                  <c:v>90.021224260812332</c:v>
                </c:pt>
                <c:pt idx="476">
                  <c:v>90.021304912749713</c:v>
                </c:pt>
                <c:pt idx="477">
                  <c:v>90.021385871161556</c:v>
                </c:pt>
                <c:pt idx="478">
                  <c:v>90.02146713721244</c:v>
                </c:pt>
                <c:pt idx="479">
                  <c:v>90.021548712071336</c:v>
                </c:pt>
                <c:pt idx="480">
                  <c:v>90.021630596911677</c:v>
                </c:pt>
                <c:pt idx="481">
                  <c:v>90.021712792911401</c:v>
                </c:pt>
                <c:pt idx="482">
                  <c:v>90.021795301252837</c:v>
                </c:pt>
                <c:pt idx="483">
                  <c:v>90.02187812312286</c:v>
                </c:pt>
                <c:pt idx="484">
                  <c:v>90.021961259712867</c:v>
                </c:pt>
                <c:pt idx="485">
                  <c:v>90.022044712218701</c:v>
                </c:pt>
                <c:pt idx="486">
                  <c:v>90.022128481840852</c:v>
                </c:pt>
                <c:pt idx="487">
                  <c:v>90.02221256978433</c:v>
                </c:pt>
                <c:pt idx="488">
                  <c:v>90.022296977258691</c:v>
                </c:pt>
                <c:pt idx="489">
                  <c:v>90.022381705478125</c:v>
                </c:pt>
                <c:pt idx="490">
                  <c:v>90.022466755661441</c:v>
                </c:pt>
                <c:pt idx="491">
                  <c:v>90.022552129032022</c:v>
                </c:pt>
                <c:pt idx="492">
                  <c:v>90.022637826817999</c:v>
                </c:pt>
                <c:pt idx="493">
                  <c:v>90.022723850252049</c:v>
                </c:pt>
                <c:pt idx="494">
                  <c:v>90.022810200571655</c:v>
                </c:pt>
                <c:pt idx="495">
                  <c:v>90.022896879018887</c:v>
                </c:pt>
                <c:pt idx="496">
                  <c:v>90.022983886840649</c:v>
                </c:pt>
                <c:pt idx="497">
                  <c:v>90.023071225288447</c:v>
                </c:pt>
                <c:pt idx="498">
                  <c:v>90.023158895618693</c:v>
                </c:pt>
                <c:pt idx="499">
                  <c:v>90.023246899092442</c:v>
                </c:pt>
                <c:pt idx="500">
                  <c:v>90.023335236975626</c:v>
                </c:pt>
                <c:pt idx="501">
                  <c:v>90.023423910538938</c:v>
                </c:pt>
                <c:pt idx="502">
                  <c:v>90.023512921057971</c:v>
                </c:pt>
                <c:pt idx="503">
                  <c:v>90.02360226981304</c:v>
                </c:pt>
                <c:pt idx="504">
                  <c:v>90.023691958089444</c:v>
                </c:pt>
                <c:pt idx="505">
                  <c:v>90.023781987177301</c:v>
                </c:pt>
                <c:pt idx="506">
                  <c:v>90.023872358371662</c:v>
                </c:pt>
                <c:pt idx="507">
                  <c:v>90.023963072972464</c:v>
                </c:pt>
                <c:pt idx="508">
                  <c:v>90.024054132284633</c:v>
                </c:pt>
                <c:pt idx="509">
                  <c:v>90.024145537617997</c:v>
                </c:pt>
                <c:pt idx="510">
                  <c:v>90.024237290287417</c:v>
                </c:pt>
                <c:pt idx="511">
                  <c:v>90.024329391612696</c:v>
                </c:pt>
                <c:pt idx="512">
                  <c:v>90.024421842918684</c:v>
                </c:pt>
                <c:pt idx="513">
                  <c:v>90.024514645535263</c:v>
                </c:pt>
                <c:pt idx="514">
                  <c:v>90.024607800797369</c:v>
                </c:pt>
                <c:pt idx="515">
                  <c:v>90.024701310044989</c:v>
                </c:pt>
                <c:pt idx="516">
                  <c:v>90.024795174623236</c:v>
                </c:pt>
                <c:pt idx="517">
                  <c:v>90.024889395882312</c:v>
                </c:pt>
                <c:pt idx="518">
                  <c:v>90.02498397517752</c:v>
                </c:pt>
                <c:pt idx="519">
                  <c:v>90.025078913869365</c:v>
                </c:pt>
                <c:pt idx="520">
                  <c:v>90.02517421332351</c:v>
                </c:pt>
                <c:pt idx="521">
                  <c:v>90.025269874910791</c:v>
                </c:pt>
                <c:pt idx="522">
                  <c:v>90.025365900007273</c:v>
                </c:pt>
                <c:pt idx="523">
                  <c:v>90.025462289994223</c:v>
                </c:pt>
                <c:pt idx="524">
                  <c:v>90.025559046258138</c:v>
                </c:pt>
                <c:pt idx="525">
                  <c:v>90.025656170190885</c:v>
                </c:pt>
                <c:pt idx="526">
                  <c:v>90.025753663189491</c:v>
                </c:pt>
                <c:pt idx="527">
                  <c:v>90.025851526656339</c:v>
                </c:pt>
                <c:pt idx="528">
                  <c:v>90.0259497619992</c:v>
                </c:pt>
                <c:pt idx="529">
                  <c:v>90.026048370631102</c:v>
                </c:pt>
                <c:pt idx="530">
                  <c:v>90.026147353970501</c:v>
                </c:pt>
                <c:pt idx="531">
                  <c:v>90.026246713441239</c:v>
                </c:pt>
                <c:pt idx="532">
                  <c:v>90.026346450472531</c:v>
                </c:pt>
                <c:pt idx="533">
                  <c:v>90.026446566499047</c:v>
                </c:pt>
                <c:pt idx="534">
                  <c:v>90.026547062960901</c:v>
                </c:pt>
                <c:pt idx="535">
                  <c:v>90.026647941303722</c:v>
                </c:pt>
                <c:pt idx="536">
                  <c:v>90.02674920297855</c:v>
                </c:pt>
                <c:pt idx="537">
                  <c:v>90.026850849441985</c:v>
                </c:pt>
                <c:pt idx="538">
                  <c:v>90.026952882156166</c:v>
                </c:pt>
                <c:pt idx="539">
                  <c:v>90.027055302588806</c:v>
                </c:pt>
                <c:pt idx="540">
                  <c:v>90.027158112213129</c:v>
                </c:pt>
                <c:pt idx="541">
                  <c:v>90.027261312508017</c:v>
                </c:pt>
                <c:pt idx="542">
                  <c:v>90.027364904957935</c:v>
                </c:pt>
                <c:pt idx="543">
                  <c:v>90.027468891053005</c:v>
                </c:pt>
                <c:pt idx="544">
                  <c:v>90.027573272289033</c:v>
                </c:pt>
                <c:pt idx="545">
                  <c:v>90.027678050167466</c:v>
                </c:pt>
                <c:pt idx="546">
                  <c:v>90.027783226195439</c:v>
                </c:pt>
                <c:pt idx="547">
                  <c:v>90.027888801885908</c:v>
                </c:pt>
                <c:pt idx="548">
                  <c:v>90.027994778757503</c:v>
                </c:pt>
                <c:pt idx="549">
                  <c:v>90.028101158334593</c:v>
                </c:pt>
                <c:pt idx="550">
                  <c:v>90.028207942147418</c:v>
                </c:pt>
                <c:pt idx="551">
                  <c:v>90.028315131732015</c:v>
                </c:pt>
                <c:pt idx="552">
                  <c:v>90.028422728630204</c:v>
                </c:pt>
                <c:pt idx="553">
                  <c:v>90.028530734389719</c:v>
                </c:pt>
                <c:pt idx="554">
                  <c:v>90.028639150564118</c:v>
                </c:pt>
                <c:pt idx="555">
                  <c:v>90.028747978712943</c:v>
                </c:pt>
                <c:pt idx="556">
                  <c:v>90.028857220401619</c:v>
                </c:pt>
                <c:pt idx="557">
                  <c:v>90.028966877201483</c:v>
                </c:pt>
                <c:pt idx="558">
                  <c:v>90.029076950689912</c:v>
                </c:pt>
                <c:pt idx="559">
                  <c:v>90.029187442450194</c:v>
                </c:pt>
                <c:pt idx="560">
                  <c:v>90.029298354071699</c:v>
                </c:pt>
                <c:pt idx="561">
                  <c:v>90.029409687149823</c:v>
                </c:pt>
                <c:pt idx="562">
                  <c:v>90.029521443286001</c:v>
                </c:pt>
                <c:pt idx="563">
                  <c:v>90.029633624087765</c:v>
                </c:pt>
                <c:pt idx="564">
                  <c:v>90.029746231168772</c:v>
                </c:pt>
                <c:pt idx="565">
                  <c:v>90.02985926614879</c:v>
                </c:pt>
                <c:pt idx="566">
                  <c:v>90.029972730653739</c:v>
                </c:pt>
                <c:pt idx="567">
                  <c:v>90.030086626315736</c:v>
                </c:pt>
                <c:pt idx="568">
                  <c:v>90.030200954773051</c:v>
                </c:pt>
                <c:pt idx="569">
                  <c:v>90.030315717670234</c:v>
                </c:pt>
                <c:pt idx="570">
                  <c:v>90.030430916658077</c:v>
                </c:pt>
                <c:pt idx="571">
                  <c:v>90.030546553393606</c:v>
                </c:pt>
                <c:pt idx="572">
                  <c:v>90.03066262954016</c:v>
                </c:pt>
                <c:pt idx="573">
                  <c:v>90.030779146767429</c:v>
                </c:pt>
                <c:pt idx="574">
                  <c:v>90.030896106751399</c:v>
                </c:pt>
                <c:pt idx="575">
                  <c:v>90.031013511174464</c:v>
                </c:pt>
                <c:pt idx="576">
                  <c:v>90.031131361725386</c:v>
                </c:pt>
                <c:pt idx="577">
                  <c:v>90.031249660099334</c:v>
                </c:pt>
                <c:pt idx="578">
                  <c:v>90.031368407997945</c:v>
                </c:pt>
                <c:pt idx="579">
                  <c:v>90.031487607129307</c:v>
                </c:pt>
                <c:pt idx="580">
                  <c:v>90.031607259207988</c:v>
                </c:pt>
                <c:pt idx="581">
                  <c:v>90.031727365955092</c:v>
                </c:pt>
                <c:pt idx="582">
                  <c:v>90.031847929098248</c:v>
                </c:pt>
                <c:pt idx="583">
                  <c:v>90.031968950371635</c:v>
                </c:pt>
                <c:pt idx="584">
                  <c:v>90.032090431516082</c:v>
                </c:pt>
                <c:pt idx="585">
                  <c:v>90.032212374278927</c:v>
                </c:pt>
                <c:pt idx="586">
                  <c:v>90.032334780414246</c:v>
                </c:pt>
                <c:pt idx="587">
                  <c:v>90.032457651682734</c:v>
                </c:pt>
                <c:pt idx="588">
                  <c:v>90.03258098985178</c:v>
                </c:pt>
                <c:pt idx="589">
                  <c:v>90.032704796695484</c:v>
                </c:pt>
                <c:pt idx="590">
                  <c:v>90.032829073994691</c:v>
                </c:pt>
                <c:pt idx="591">
                  <c:v>90.032953823536999</c:v>
                </c:pt>
                <c:pt idx="592">
                  <c:v>90.033079047116829</c:v>
                </c:pt>
                <c:pt idx="593">
                  <c:v>90.033204746535418</c:v>
                </c:pt>
                <c:pt idx="594">
                  <c:v>90.033330923600786</c:v>
                </c:pt>
                <c:pt idx="595">
                  <c:v>90.033457580127887</c:v>
                </c:pt>
                <c:pt idx="596">
                  <c:v>90.033584717938552</c:v>
                </c:pt>
                <c:pt idx="597">
                  <c:v>90.03371233886152</c:v>
                </c:pt>
                <c:pt idx="598">
                  <c:v>90.033840444732519</c:v>
                </c:pt>
                <c:pt idx="599">
                  <c:v>90.033969037394158</c:v>
                </c:pt>
                <c:pt idx="600">
                  <c:v>90.03409811869615</c:v>
                </c:pt>
                <c:pt idx="601">
                  <c:v>90.0342276904952</c:v>
                </c:pt>
                <c:pt idx="602">
                  <c:v>90.034357754655034</c:v>
                </c:pt>
                <c:pt idx="603">
                  <c:v>90.034488313046509</c:v>
                </c:pt>
                <c:pt idx="604">
                  <c:v>90.034619367547563</c:v>
                </c:pt>
                <c:pt idx="605">
                  <c:v>90.034750920043251</c:v>
                </c:pt>
                <c:pt idx="606">
                  <c:v>90.03488297242582</c:v>
                </c:pt>
                <c:pt idx="607">
                  <c:v>90.035015526594734</c:v>
                </c:pt>
                <c:pt idx="608">
                  <c:v>90.035148584456564</c:v>
                </c:pt>
                <c:pt idx="609">
                  <c:v>90.03528214792523</c:v>
                </c:pt>
                <c:pt idx="610">
                  <c:v>90.035416218921924</c:v>
                </c:pt>
                <c:pt idx="611">
                  <c:v>90.035550799375031</c:v>
                </c:pt>
                <c:pt idx="612">
                  <c:v>90.035685891220396</c:v>
                </c:pt>
                <c:pt idx="613">
                  <c:v>90.035821496401127</c:v>
                </c:pt>
                <c:pt idx="614">
                  <c:v>90.035957616867748</c:v>
                </c:pt>
                <c:pt idx="615">
                  <c:v>90.036094254578174</c:v>
                </c:pt>
                <c:pt idx="616">
                  <c:v>90.036231411497795</c:v>
                </c:pt>
                <c:pt idx="617">
                  <c:v>90.036369089599418</c:v>
                </c:pt>
                <c:pt idx="618">
                  <c:v>90.036507290863398</c:v>
                </c:pt>
                <c:pt idx="619">
                  <c:v>90.036646017277562</c:v>
                </c:pt>
                <c:pt idx="620">
                  <c:v>90.036785270837328</c:v>
                </c:pt>
                <c:pt idx="621">
                  <c:v>90.036925053545687</c:v>
                </c:pt>
                <c:pt idx="622">
                  <c:v>90.037065367413206</c:v>
                </c:pt>
                <c:pt idx="623">
                  <c:v>90.037206214458152</c:v>
                </c:pt>
                <c:pt idx="624">
                  <c:v>90.037347596706383</c:v>
                </c:pt>
                <c:pt idx="625">
                  <c:v>90.037489516191542</c:v>
                </c:pt>
                <c:pt idx="626">
                  <c:v>90.037631974954905</c:v>
                </c:pt>
                <c:pt idx="627">
                  <c:v>90.037774975045593</c:v>
                </c:pt>
                <c:pt idx="628">
                  <c:v>90.037918518520442</c:v>
                </c:pt>
                <c:pt idx="629">
                  <c:v>90.038062607444104</c:v>
                </c:pt>
                <c:pt idx="630">
                  <c:v>90.038207243889147</c:v>
                </c:pt>
                <c:pt idx="631">
                  <c:v>90.038352429935912</c:v>
                </c:pt>
                <c:pt idx="632">
                  <c:v>90.038498167672728</c:v>
                </c:pt>
                <c:pt idx="633">
                  <c:v>90.038644459195808</c:v>
                </c:pt>
                <c:pt idx="634">
                  <c:v>90.038791306609355</c:v>
                </c:pt>
                <c:pt idx="635">
                  <c:v>90.038938712025569</c:v>
                </c:pt>
                <c:pt idx="636">
                  <c:v>90.039086677564612</c:v>
                </c:pt>
                <c:pt idx="637">
                  <c:v>90.039235205354785</c:v>
                </c:pt>
                <c:pt idx="638">
                  <c:v>90.039384297532436</c:v>
                </c:pt>
                <c:pt idx="639">
                  <c:v>90.039533956242011</c:v>
                </c:pt>
                <c:pt idx="640">
                  <c:v>90.03968418363614</c:v>
                </c:pt>
                <c:pt idx="641">
                  <c:v>90.0398349818756</c:v>
                </c:pt>
                <c:pt idx="642">
                  <c:v>90.039986353129407</c:v>
                </c:pt>
                <c:pt idx="643">
                  <c:v>90.04013829957475</c:v>
                </c:pt>
                <c:pt idx="644">
                  <c:v>90.040290823397214</c:v>
                </c:pt>
                <c:pt idx="645">
                  <c:v>90.040443926790545</c:v>
                </c:pt>
                <c:pt idx="646">
                  <c:v>90.040597611956912</c:v>
                </c:pt>
                <c:pt idx="647">
                  <c:v>90.040751881106814</c:v>
                </c:pt>
                <c:pt idx="648">
                  <c:v>90.040906736459192</c:v>
                </c:pt>
                <c:pt idx="649">
                  <c:v>90.04106218024134</c:v>
                </c:pt>
                <c:pt idx="650">
                  <c:v>90.041218214689081</c:v>
                </c:pt>
                <c:pt idx="651">
                  <c:v>90.041374842046693</c:v>
                </c:pt>
                <c:pt idx="652">
                  <c:v>90.041532064566994</c:v>
                </c:pt>
                <c:pt idx="653">
                  <c:v>90.041689884511371</c:v>
                </c:pt>
                <c:pt idx="654">
                  <c:v>90.041848304149795</c:v>
                </c:pt>
                <c:pt idx="655">
                  <c:v>90.042007325760835</c:v>
                </c:pt>
                <c:pt idx="656">
                  <c:v>90.042166951631742</c:v>
                </c:pt>
                <c:pt idx="657">
                  <c:v>90.042327184058436</c:v>
                </c:pt>
                <c:pt idx="658">
                  <c:v>90.042488025345605</c:v>
                </c:pt>
                <c:pt idx="659">
                  <c:v>90.042649477806648</c:v>
                </c:pt>
                <c:pt idx="660">
                  <c:v>90.042811543763733</c:v>
                </c:pt>
                <c:pt idx="661">
                  <c:v>90.042974225547908</c:v>
                </c:pt>
                <c:pt idx="662">
                  <c:v>90.04313752549902</c:v>
                </c:pt>
                <c:pt idx="663">
                  <c:v>90.043301445965866</c:v>
                </c:pt>
                <c:pt idx="664">
                  <c:v>90.043465989306114</c:v>
                </c:pt>
                <c:pt idx="665">
                  <c:v>90.043631157886381</c:v>
                </c:pt>
                <c:pt idx="666">
                  <c:v>90.043796954082325</c:v>
                </c:pt>
                <c:pt idx="667">
                  <c:v>90.043963380278612</c:v>
                </c:pt>
                <c:pt idx="668">
                  <c:v>90.044130438868905</c:v>
                </c:pt>
                <c:pt idx="669">
                  <c:v>90.044298132256046</c:v>
                </c:pt>
                <c:pt idx="670">
                  <c:v>90.044466462851972</c:v>
                </c:pt>
                <c:pt idx="671">
                  <c:v>90.044635433077772</c:v>
                </c:pt>
                <c:pt idx="672">
                  <c:v>90.044805045363717</c:v>
                </c:pt>
                <c:pt idx="673">
                  <c:v>90.044975302149354</c:v>
                </c:pt>
                <c:pt idx="674">
                  <c:v>90.045146205883455</c:v>
                </c:pt>
                <c:pt idx="675">
                  <c:v>90.04531775902413</c:v>
                </c:pt>
                <c:pt idx="676">
                  <c:v>90.045489964038794</c:v>
                </c:pt>
                <c:pt idx="677">
                  <c:v>90.045662823404257</c:v>
                </c:pt>
                <c:pt idx="678">
                  <c:v>90.045836339606723</c:v>
                </c:pt>
                <c:pt idx="679">
                  <c:v>90.046010515141859</c:v>
                </c:pt>
                <c:pt idx="680">
                  <c:v>90.046185352514769</c:v>
                </c:pt>
                <c:pt idx="681">
                  <c:v>90.04636085424012</c:v>
                </c:pt>
                <c:pt idx="682">
                  <c:v>90.046537022842116</c:v>
                </c:pt>
                <c:pt idx="683">
                  <c:v>90.046713860854553</c:v>
                </c:pt>
                <c:pt idx="684">
                  <c:v>90.046891370820831</c:v>
                </c:pt>
                <c:pt idx="685">
                  <c:v>90.04706955529403</c:v>
                </c:pt>
                <c:pt idx="686">
                  <c:v>90.047248416836908</c:v>
                </c:pt>
                <c:pt idx="687">
                  <c:v>90.047427958021984</c:v>
                </c:pt>
                <c:pt idx="688">
                  <c:v>90.047608181431528</c:v>
                </c:pt>
                <c:pt idx="689">
                  <c:v>90.047789089657655</c:v>
                </c:pt>
                <c:pt idx="690">
                  <c:v>90.047970685302232</c:v>
                </c:pt>
                <c:pt idx="691">
                  <c:v>90.048152970977171</c:v>
                </c:pt>
                <c:pt idx="692">
                  <c:v>90.048335949304132</c:v>
                </c:pt>
                <c:pt idx="693">
                  <c:v>90.048519622914839</c:v>
                </c:pt>
                <c:pt idx="694">
                  <c:v>90.048703994450975</c:v>
                </c:pt>
                <c:pt idx="695">
                  <c:v>90.048889066564243</c:v>
                </c:pt>
                <c:pt idx="696">
                  <c:v>90.049074841916479</c:v>
                </c:pt>
                <c:pt idx="697">
                  <c:v>90.04926132317955</c:v>
                </c:pt>
                <c:pt idx="698">
                  <c:v>90.049448513035557</c:v>
                </c:pt>
                <c:pt idx="699">
                  <c:v>90.049636414176732</c:v>
                </c:pt>
                <c:pt idx="700">
                  <c:v>90.049825029305509</c:v>
                </c:pt>
                <c:pt idx="701">
                  <c:v>90.050014361134629</c:v>
                </c:pt>
                <c:pt idx="702">
                  <c:v>90.05020441238716</c:v>
                </c:pt>
                <c:pt idx="703">
                  <c:v>90.050395185796447</c:v>
                </c:pt>
                <c:pt idx="704">
                  <c:v>90.050586684106264</c:v>
                </c:pt>
                <c:pt idx="705">
                  <c:v>90.050778910070818</c:v>
                </c:pt>
                <c:pt idx="706">
                  <c:v>90.050971866454717</c:v>
                </c:pt>
                <c:pt idx="707">
                  <c:v>90.051165556033126</c:v>
                </c:pt>
                <c:pt idx="708">
                  <c:v>90.051359981591702</c:v>
                </c:pt>
                <c:pt idx="709">
                  <c:v>90.051555145926727</c:v>
                </c:pt>
                <c:pt idx="710">
                  <c:v>90.051751051845088</c:v>
                </c:pt>
                <c:pt idx="711">
                  <c:v>90.051947702164341</c:v>
                </c:pt>
                <c:pt idx="712">
                  <c:v>90.052145099712718</c:v>
                </c:pt>
                <c:pt idx="713">
                  <c:v>90.052343247329205</c:v>
                </c:pt>
                <c:pt idx="714">
                  <c:v>90.052542147863591</c:v>
                </c:pt>
                <c:pt idx="715">
                  <c:v>90.052741804176449</c:v>
                </c:pt>
                <c:pt idx="716">
                  <c:v>90.052942219139254</c:v>
                </c:pt>
                <c:pt idx="717">
                  <c:v>90.053143395634379</c:v>
                </c:pt>
                <c:pt idx="718">
                  <c:v>90.053345336555125</c:v>
                </c:pt>
                <c:pt idx="719">
                  <c:v>90.05354804480578</c:v>
                </c:pt>
                <c:pt idx="720">
                  <c:v>90.053751523301713</c:v>
                </c:pt>
                <c:pt idx="721">
                  <c:v>90.053955774969296</c:v>
                </c:pt>
                <c:pt idx="722">
                  <c:v>90.054160802746068</c:v>
                </c:pt>
                <c:pt idx="723">
                  <c:v>90.054366609580669</c:v>
                </c:pt>
                <c:pt idx="724">
                  <c:v>90.054573198433019</c:v>
                </c:pt>
                <c:pt idx="725">
                  <c:v>90.054780572274197</c:v>
                </c:pt>
                <c:pt idx="726">
                  <c:v>90.054988734086663</c:v>
                </c:pt>
                <c:pt idx="727">
                  <c:v>90.055197686864048</c:v>
                </c:pt>
                <c:pt idx="728">
                  <c:v>90.055407433611521</c:v>
                </c:pt>
                <c:pt idx="729">
                  <c:v>90.055617977345563</c:v>
                </c:pt>
                <c:pt idx="730">
                  <c:v>90.055829321094151</c:v>
                </c:pt>
                <c:pt idx="731">
                  <c:v>90.056041467896733</c:v>
                </c:pt>
                <c:pt idx="732">
                  <c:v>90.056254420804336</c:v>
                </c:pt>
                <c:pt idx="733">
                  <c:v>90.056468182879541</c:v>
                </c:pt>
                <c:pt idx="734">
                  <c:v>90.056682757196555</c:v>
                </c:pt>
                <c:pt idx="735">
                  <c:v>90.05689814684132</c:v>
                </c:pt>
                <c:pt idx="736">
                  <c:v>90.05711435491142</c:v>
                </c:pt>
                <c:pt idx="737">
                  <c:v>90.057331384516274</c:v>
                </c:pt>
                <c:pt idx="738">
                  <c:v>90.057549238777057</c:v>
                </c:pt>
                <c:pt idx="739">
                  <c:v>90.057767920826777</c:v>
                </c:pt>
                <c:pt idx="740">
                  <c:v>90.057987433810439</c:v>
                </c:pt>
                <c:pt idx="741">
                  <c:v>90.058207780884899</c:v>
                </c:pt>
                <c:pt idx="742">
                  <c:v>90.058428965219022</c:v>
                </c:pt>
                <c:pt idx="743">
                  <c:v>90.058650989993737</c:v>
                </c:pt>
                <c:pt idx="744">
                  <c:v>90.058873858402023</c:v>
                </c:pt>
                <c:pt idx="745">
                  <c:v>90.059097573648998</c:v>
                </c:pt>
                <c:pt idx="746">
                  <c:v>90.05932213895197</c:v>
                </c:pt>
                <c:pt idx="747">
                  <c:v>90.059547557540398</c:v>
                </c:pt>
                <c:pt idx="748">
                  <c:v>90.059773832656049</c:v>
                </c:pt>
                <c:pt idx="749">
                  <c:v>90.060000967553052</c:v>
                </c:pt>
                <c:pt idx="750">
                  <c:v>90.060228965497814</c:v>
                </c:pt>
                <c:pt idx="751">
                  <c:v>90.060457829769177</c:v>
                </c:pt>
                <c:pt idx="752">
                  <c:v>90.060687563658433</c:v>
                </c:pt>
                <c:pt idx="753">
                  <c:v>90.060918170469364</c:v>
                </c:pt>
                <c:pt idx="754">
                  <c:v>90.061149653518314</c:v>
                </c:pt>
                <c:pt idx="755">
                  <c:v>90.061382016134161</c:v>
                </c:pt>
                <c:pt idx="756">
                  <c:v>90.061615261658574</c:v>
                </c:pt>
                <c:pt idx="757">
                  <c:v>90.061849393445712</c:v>
                </c:pt>
                <c:pt idx="758">
                  <c:v>90.062084414862639</c:v>
                </c:pt>
                <c:pt idx="759">
                  <c:v>90.062320329289093</c:v>
                </c:pt>
                <c:pt idx="760">
                  <c:v>90.06255714011769</c:v>
                </c:pt>
                <c:pt idx="761">
                  <c:v>90.062794850753974</c:v>
                </c:pt>
                <c:pt idx="762">
                  <c:v>90.063033464616325</c:v>
                </c:pt>
                <c:pt idx="763">
                  <c:v>90.063272985136152</c:v>
                </c:pt>
                <c:pt idx="764">
                  <c:v>90.063513415757924</c:v>
                </c:pt>
                <c:pt idx="765">
                  <c:v>90.063754759939144</c:v>
                </c:pt>
                <c:pt idx="766">
                  <c:v>90.063997021150442</c:v>
                </c:pt>
                <c:pt idx="767">
                  <c:v>90.064240202875666</c:v>
                </c:pt>
                <c:pt idx="768">
                  <c:v>90.064484308611853</c:v>
                </c:pt>
                <c:pt idx="769">
                  <c:v>90.064729341869338</c:v>
                </c:pt>
                <c:pt idx="770">
                  <c:v>90.064975306171789</c:v>
                </c:pt>
                <c:pt idx="771">
                  <c:v>90.065222205056216</c:v>
                </c:pt>
                <c:pt idx="772">
                  <c:v>90.065470042073116</c:v>
                </c:pt>
                <c:pt idx="773">
                  <c:v>90.065718820786444</c:v>
                </c:pt>
                <c:pt idx="774">
                  <c:v>90.065968544773668</c:v>
                </c:pt>
                <c:pt idx="775">
                  <c:v>90.066219217625843</c:v>
                </c:pt>
                <c:pt idx="776">
                  <c:v>90.06647084294768</c:v>
                </c:pt>
                <c:pt idx="777">
                  <c:v>90.06672342435759</c:v>
                </c:pt>
                <c:pt idx="778">
                  <c:v>90.066976965487697</c:v>
                </c:pt>
                <c:pt idx="779">
                  <c:v>90.067231469983852</c:v>
                </c:pt>
                <c:pt idx="780">
                  <c:v>90.067486941505905</c:v>
                </c:pt>
                <c:pt idx="781">
                  <c:v>90.067743383727418</c:v>
                </c:pt>
                <c:pt idx="782">
                  <c:v>90.068000800336065</c:v>
                </c:pt>
                <c:pt idx="783">
                  <c:v>90.068259195033448</c:v>
                </c:pt>
                <c:pt idx="784">
                  <c:v>90.068518571535165</c:v>
                </c:pt>
                <c:pt idx="785">
                  <c:v>90.068778933571025</c:v>
                </c:pt>
                <c:pt idx="786">
                  <c:v>90.069040284884963</c:v>
                </c:pt>
                <c:pt idx="787">
                  <c:v>90.069302629235068</c:v>
                </c:pt>
                <c:pt idx="788">
                  <c:v>90.069565970393811</c:v>
                </c:pt>
                <c:pt idx="789">
                  <c:v>90.069830312147843</c:v>
                </c:pt>
                <c:pt idx="790">
                  <c:v>90.070095658298357</c:v>
                </c:pt>
                <c:pt idx="791">
                  <c:v>90.070362012660837</c:v>
                </c:pt>
                <c:pt idx="792">
                  <c:v>90.070629379065309</c:v>
                </c:pt>
                <c:pt idx="793">
                  <c:v>90.070897761356335</c:v>
                </c:pt>
                <c:pt idx="794">
                  <c:v>90.071167163393099</c:v>
                </c:pt>
                <c:pt idx="795">
                  <c:v>90.071437589049381</c:v>
                </c:pt>
                <c:pt idx="796">
                  <c:v>90.071709042213712</c:v>
                </c:pt>
                <c:pt idx="797">
                  <c:v>90.071981526789372</c:v>
                </c:pt>
                <c:pt idx="798">
                  <c:v>90.072255046694437</c:v>
                </c:pt>
                <c:pt idx="799">
                  <c:v>90.072529605861888</c:v>
                </c:pt>
                <c:pt idx="800">
                  <c:v>90.072805208239657</c:v>
                </c:pt>
                <c:pt idx="801">
                  <c:v>90.073081857790598</c:v>
                </c:pt>
                <c:pt idx="802">
                  <c:v>90.073359558492655</c:v>
                </c:pt>
                <c:pt idx="803">
                  <c:v>90.073638314338851</c:v>
                </c:pt>
                <c:pt idx="804">
                  <c:v>90.073918129337386</c:v>
                </c:pt>
                <c:pt idx="805">
                  <c:v>90.074199007511652</c:v>
                </c:pt>
                <c:pt idx="806">
                  <c:v>90.074480952900373</c:v>
                </c:pt>
                <c:pt idx="807">
                  <c:v>90.074763969557509</c:v>
                </c:pt>
                <c:pt idx="808">
                  <c:v>90.075048061552479</c:v>
                </c:pt>
                <c:pt idx="809">
                  <c:v>90.075333232970138</c:v>
                </c:pt>
                <c:pt idx="810">
                  <c:v>90.075619487910842</c:v>
                </c:pt>
                <c:pt idx="811">
                  <c:v>90.075906830490496</c:v>
                </c:pt>
                <c:pt idx="812">
                  <c:v>90.076195264840663</c:v>
                </c:pt>
                <c:pt idx="813">
                  <c:v>90.076484795108556</c:v>
                </c:pt>
                <c:pt idx="814">
                  <c:v>90.076775425457129</c:v>
                </c:pt>
                <c:pt idx="815">
                  <c:v>90.077067160065184</c:v>
                </c:pt>
                <c:pt idx="816">
                  <c:v>90.077360003127325</c:v>
                </c:pt>
                <c:pt idx="817">
                  <c:v>90.077653958854128</c:v>
                </c:pt>
                <c:pt idx="818">
                  <c:v>90.077949031472102</c:v>
                </c:pt>
                <c:pt idx="819">
                  <c:v>90.078245225223839</c:v>
                </c:pt>
                <c:pt idx="820">
                  <c:v>90.078542544368005</c:v>
                </c:pt>
                <c:pt idx="821">
                  <c:v>90.078840993179483</c:v>
                </c:pt>
                <c:pt idx="822">
                  <c:v>90.07914057594931</c:v>
                </c:pt>
                <c:pt idx="823">
                  <c:v>90.079441296984839</c:v>
                </c:pt>
                <c:pt idx="824">
                  <c:v>90.079743160609823</c:v>
                </c:pt>
                <c:pt idx="825">
                  <c:v>90.080046171164341</c:v>
                </c:pt>
                <c:pt idx="826">
                  <c:v>90.080350333004986</c:v>
                </c:pt>
                <c:pt idx="827">
                  <c:v>90.08065565050488</c:v>
                </c:pt>
                <c:pt idx="828">
                  <c:v>90.080962128053784</c:v>
                </c:pt>
                <c:pt idx="829">
                  <c:v>90.081269770058029</c:v>
                </c:pt>
                <c:pt idx="830">
                  <c:v>90.081578580940757</c:v>
                </c:pt>
                <c:pt idx="831">
                  <c:v>90.081888565141838</c:v>
                </c:pt>
                <c:pt idx="832">
                  <c:v>90.082199727118038</c:v>
                </c:pt>
                <c:pt idx="833">
                  <c:v>90.082512071343004</c:v>
                </c:pt>
                <c:pt idx="834">
                  <c:v>90.082825602307395</c:v>
                </c:pt>
                <c:pt idx="835">
                  <c:v>90.083140324518865</c:v>
                </c:pt>
                <c:pt idx="836">
                  <c:v>90.083456242502223</c:v>
                </c:pt>
                <c:pt idx="837">
                  <c:v>90.083773360799384</c:v>
                </c:pt>
                <c:pt idx="838">
                  <c:v>90.084091683969589</c:v>
                </c:pt>
                <c:pt idx="839">
                  <c:v>90.084411216589331</c:v>
                </c:pt>
                <c:pt idx="840">
                  <c:v>90.08473196325248</c:v>
                </c:pt>
                <c:pt idx="841">
                  <c:v>90.085053928570289</c:v>
                </c:pt>
                <c:pt idx="842">
                  <c:v>90.085377117171603</c:v>
                </c:pt>
                <c:pt idx="843">
                  <c:v>90.085701533702775</c:v>
                </c:pt>
                <c:pt idx="844">
                  <c:v>90.086027182827777</c:v>
                </c:pt>
                <c:pt idx="845">
                  <c:v>90.086354069228335</c:v>
                </c:pt>
                <c:pt idx="846">
                  <c:v>90.086682197603906</c:v>
                </c:pt>
                <c:pt idx="847">
                  <c:v>90.08701157267177</c:v>
                </c:pt>
                <c:pt idx="848">
                  <c:v>90.087342199167125</c:v>
                </c:pt>
                <c:pt idx="849">
                  <c:v>90.087674081843119</c:v>
                </c:pt>
                <c:pt idx="850">
                  <c:v>90.088007225470975</c:v>
                </c:pt>
                <c:pt idx="851">
                  <c:v>90.088341634839978</c:v>
                </c:pt>
                <c:pt idx="852">
                  <c:v>90.088677314757618</c:v>
                </c:pt>
                <c:pt idx="853">
                  <c:v>90.089014270049574</c:v>
                </c:pt>
                <c:pt idx="854">
                  <c:v>90.089352505559916</c:v>
                </c:pt>
                <c:pt idx="855">
                  <c:v>90.089692026151027</c:v>
                </c:pt>
                <c:pt idx="856">
                  <c:v>90.090032836703784</c:v>
                </c:pt>
                <c:pt idx="857">
                  <c:v>90.090374942117549</c:v>
                </c:pt>
                <c:pt idx="858">
                  <c:v>90.090718347310272</c:v>
                </c:pt>
                <c:pt idx="859">
                  <c:v>90.091063057218591</c:v>
                </c:pt>
                <c:pt idx="860">
                  <c:v>90.091409076797888</c:v>
                </c:pt>
                <c:pt idx="861">
                  <c:v>90.091756411022274</c:v>
                </c:pt>
                <c:pt idx="862">
                  <c:v>90.092105064884805</c:v>
                </c:pt>
                <c:pt idx="863">
                  <c:v>90.092455043397422</c:v>
                </c:pt>
                <c:pt idx="864">
                  <c:v>90.09280635159115</c:v>
                </c:pt>
                <c:pt idx="865">
                  <c:v>90.09315899451606</c:v>
                </c:pt>
                <c:pt idx="866">
                  <c:v>90.09351297724136</c:v>
                </c:pt>
                <c:pt idx="867">
                  <c:v>90.093868304855491</c:v>
                </c:pt>
                <c:pt idx="868">
                  <c:v>90.094224982466301</c:v>
                </c:pt>
                <c:pt idx="869">
                  <c:v>90.094583015200868</c:v>
                </c:pt>
                <c:pt idx="870">
                  <c:v>90.094942408205796</c:v>
                </c:pt>
                <c:pt idx="871">
                  <c:v>90.095303166647241</c:v>
                </c:pt>
                <c:pt idx="872">
                  <c:v>90.095665295710901</c:v>
                </c:pt>
                <c:pt idx="873">
                  <c:v>90.096028800602156</c:v>
                </c:pt>
                <c:pt idx="874">
                  <c:v>90.096393686546179</c:v>
                </c:pt>
                <c:pt idx="875">
                  <c:v>90.096759958787857</c:v>
                </c:pt>
                <c:pt idx="876">
                  <c:v>90.097127622592126</c:v>
                </c:pt>
                <c:pt idx="877">
                  <c:v>90.097496683243762</c:v>
                </c:pt>
                <c:pt idx="878">
                  <c:v>90.097867146047676</c:v>
                </c:pt>
                <c:pt idx="879">
                  <c:v>90.09823901632879</c:v>
                </c:pt>
                <c:pt idx="880">
                  <c:v>90.098612299432403</c:v>
                </c:pt>
                <c:pt idx="881">
                  <c:v>90.098987000723895</c:v>
                </c:pt>
                <c:pt idx="882">
                  <c:v>90.099363125589136</c:v>
                </c:pt>
                <c:pt idx="883">
                  <c:v>90.099740679434362</c:v>
                </c:pt>
                <c:pt idx="884">
                  <c:v>90.1001196676863</c:v>
                </c:pt>
                <c:pt idx="885">
                  <c:v>90.100500095792327</c:v>
                </c:pt>
                <c:pt idx="886">
                  <c:v>90.10088196922041</c:v>
                </c:pt>
                <c:pt idx="887">
                  <c:v>90.101265293459306</c:v>
                </c:pt>
                <c:pt idx="888">
                  <c:v>90.101650074018579</c:v>
                </c:pt>
                <c:pt idx="889">
                  <c:v>90.102036316428638</c:v>
                </c:pt>
                <c:pt idx="890">
                  <c:v>90.102424026240953</c:v>
                </c:pt>
                <c:pt idx="891">
                  <c:v>90.102813209027971</c:v>
                </c:pt>
                <c:pt idx="892">
                  <c:v>90.103203870383311</c:v>
                </c:pt>
                <c:pt idx="893">
                  <c:v>90.103596015921809</c:v>
                </c:pt>
                <c:pt idx="894">
                  <c:v>90.103989651279591</c:v>
                </c:pt>
                <c:pt idx="895">
                  <c:v>90.104384782114167</c:v>
                </c:pt>
                <c:pt idx="896">
                  <c:v>90.104781414104437</c:v>
                </c:pt>
                <c:pt idx="897">
                  <c:v>90.105179552950887</c:v>
                </c:pt>
                <c:pt idx="898">
                  <c:v>90.105579204375687</c:v>
                </c:pt>
                <c:pt idx="899">
                  <c:v>90.105980374122566</c:v>
                </c:pt>
                <c:pt idx="900">
                  <c:v>90.10638306795714</c:v>
                </c:pt>
                <c:pt idx="901">
                  <c:v>90.106787291666834</c:v>
                </c:pt>
                <c:pt idx="902">
                  <c:v>90.107193051061074</c:v>
                </c:pt>
                <c:pt idx="903">
                  <c:v>90.107600351971229</c:v>
                </c:pt>
                <c:pt idx="904">
                  <c:v>90.108009200250862</c:v>
                </c:pt>
                <c:pt idx="905">
                  <c:v>90.108419601775694</c:v>
                </c:pt>
                <c:pt idx="906">
                  <c:v>90.108831562443712</c:v>
                </c:pt>
                <c:pt idx="907">
                  <c:v>90.109245088175314</c:v>
                </c:pt>
                <c:pt idx="908">
                  <c:v>90.109660184913295</c:v>
                </c:pt>
                <c:pt idx="909">
                  <c:v>90.110076858622975</c:v>
                </c:pt>
                <c:pt idx="910">
                  <c:v>90.110495115292352</c:v>
                </c:pt>
                <c:pt idx="911">
                  <c:v>90.110914960932092</c:v>
                </c:pt>
                <c:pt idx="912">
                  <c:v>90.111336401575628</c:v>
                </c:pt>
                <c:pt idx="913">
                  <c:v>90.111759443279297</c:v>
                </c:pt>
                <c:pt idx="914">
                  <c:v>90.112184092122376</c:v>
                </c:pt>
                <c:pt idx="915">
                  <c:v>90.112610354207234</c:v>
                </c:pt>
                <c:pt idx="916">
                  <c:v>90.113038235659303</c:v>
                </c:pt>
                <c:pt idx="917">
                  <c:v>90.113467742627279</c:v>
                </c:pt>
                <c:pt idx="918">
                  <c:v>90.113898881283191</c:v>
                </c:pt>
                <c:pt idx="919">
                  <c:v>90.11433165782239</c:v>
                </c:pt>
                <c:pt idx="920">
                  <c:v>90.114766078463788</c:v>
                </c:pt>
                <c:pt idx="921">
                  <c:v>90.115202149449857</c:v>
                </c:pt>
                <c:pt idx="922">
                  <c:v>90.115639877046661</c:v>
                </c:pt>
                <c:pt idx="923">
                  <c:v>90.116079267544109</c:v>
                </c:pt>
                <c:pt idx="924">
                  <c:v>90.116520327255898</c:v>
                </c:pt>
                <c:pt idx="925">
                  <c:v>90.116963062519673</c:v>
                </c:pt>
                <c:pt idx="926">
                  <c:v>90.117407479697079</c:v>
                </c:pt>
                <c:pt idx="927">
                  <c:v>90.117853585173933</c:v>
                </c:pt>
                <c:pt idx="928">
                  <c:v>90.118301385360198</c:v>
                </c:pt>
                <c:pt idx="929">
                  <c:v>90.118750886690108</c:v>
                </c:pt>
                <c:pt idx="930">
                  <c:v>90.119202095622384</c:v>
                </c:pt>
                <c:pt idx="931">
                  <c:v>90.119655018640131</c:v>
                </c:pt>
                <c:pt idx="932">
                  <c:v>90.120109662251039</c:v>
                </c:pt>
                <c:pt idx="933">
                  <c:v>90.120566032987512</c:v>
                </c:pt>
                <c:pt idx="934">
                  <c:v>90.12102413740665</c:v>
                </c:pt>
                <c:pt idx="935">
                  <c:v>90.121483982090439</c:v>
                </c:pt>
                <c:pt idx="936">
                  <c:v>90.121945573645817</c:v>
                </c:pt>
                <c:pt idx="937">
                  <c:v>90.122408918704693</c:v>
                </c:pt>
                <c:pt idx="938">
                  <c:v>90.122874023924169</c:v>
                </c:pt>
                <c:pt idx="939">
                  <c:v>90.123340895986559</c:v>
                </c:pt>
                <c:pt idx="940">
                  <c:v>90.123809541599499</c:v>
                </c:pt>
                <c:pt idx="941">
                  <c:v>90.124279967496022</c:v>
                </c:pt>
                <c:pt idx="942">
                  <c:v>90.124752180434712</c:v>
                </c:pt>
                <c:pt idx="943">
                  <c:v>90.125226187199729</c:v>
                </c:pt>
                <c:pt idx="944">
                  <c:v>90.125701994600917</c:v>
                </c:pt>
                <c:pt idx="945">
                  <c:v>90.126179609473965</c:v>
                </c:pt>
                <c:pt idx="946">
                  <c:v>90.126659038680458</c:v>
                </c:pt>
                <c:pt idx="947">
                  <c:v>90.127140289107942</c:v>
                </c:pt>
                <c:pt idx="948">
                  <c:v>90.127623367670083</c:v>
                </c:pt>
                <c:pt idx="949">
                  <c:v>90.128108281306737</c:v>
                </c:pt>
                <c:pt idx="950">
                  <c:v>90.128595036984066</c:v>
                </c:pt>
                <c:pt idx="951">
                  <c:v>90.129083641694564</c:v>
                </c:pt>
                <c:pt idx="952">
                  <c:v>90.129574102457283</c:v>
                </c:pt>
                <c:pt idx="953">
                  <c:v>90.130066426317825</c:v>
                </c:pt>
                <c:pt idx="954">
                  <c:v>90.130560620348476</c:v>
                </c:pt>
                <c:pt idx="955">
                  <c:v>90.13105669164834</c:v>
                </c:pt>
                <c:pt idx="956">
                  <c:v>90.131554647343393</c:v>
                </c:pt>
                <c:pt idx="957">
                  <c:v>90.132054494586626</c:v>
                </c:pt>
                <c:pt idx="958">
                  <c:v>90.13255624055806</c:v>
                </c:pt>
                <c:pt idx="959">
                  <c:v>90.133059892464985</c:v>
                </c:pt>
                <c:pt idx="960">
                  <c:v>90.133565457541948</c:v>
                </c:pt>
                <c:pt idx="961">
                  <c:v>90.134072943050896</c:v>
                </c:pt>
                <c:pt idx="962">
                  <c:v>90.134582356281285</c:v>
                </c:pt>
                <c:pt idx="963">
                  <c:v>90.135093704550187</c:v>
                </c:pt>
                <c:pt idx="964">
                  <c:v>90.135606995202366</c:v>
                </c:pt>
                <c:pt idx="965">
                  <c:v>90.136122235610415</c:v>
                </c:pt>
                <c:pt idx="966">
                  <c:v>90.136639433174864</c:v>
                </c:pt>
                <c:pt idx="967">
                  <c:v>90.137158595324195</c:v>
                </c:pt>
                <c:pt idx="968">
                  <c:v>90.137679729515128</c:v>
                </c:pt>
                <c:pt idx="969">
                  <c:v>90.138202843232506</c:v>
                </c:pt>
                <c:pt idx="970">
                  <c:v>90.138727943989608</c:v>
                </c:pt>
                <c:pt idx="971">
                  <c:v>90.139255039328077</c:v>
                </c:pt>
                <c:pt idx="972">
                  <c:v>90.139784136818193</c:v>
                </c:pt>
                <c:pt idx="973">
                  <c:v>90.140315244058826</c:v>
                </c:pt>
                <c:pt idx="974">
                  <c:v>90.140848368677652</c:v>
                </c:pt>
                <c:pt idx="975">
                  <c:v>90.141383518331253</c:v>
                </c:pt>
                <c:pt idx="976">
                  <c:v>90.141920700705114</c:v>
                </c:pt>
                <c:pt idx="977">
                  <c:v>90.142459923513883</c:v>
                </c:pt>
                <c:pt idx="978">
                  <c:v>90.143001194501423</c:v>
                </c:pt>
                <c:pt idx="979">
                  <c:v>90.143544521440859</c:v>
                </c:pt>
                <c:pt idx="980">
                  <c:v>90.14408991213476</c:v>
                </c:pt>
                <c:pt idx="981">
                  <c:v>90.14463737441524</c:v>
                </c:pt>
                <c:pt idx="982">
                  <c:v>90.145186916144056</c:v>
                </c:pt>
                <c:pt idx="983">
                  <c:v>90.145738545212708</c:v>
                </c:pt>
                <c:pt idx="984">
                  <c:v>90.146292269542613</c:v>
                </c:pt>
                <c:pt idx="985">
                  <c:v>90.146848097085083</c:v>
                </c:pt>
                <c:pt idx="986">
                  <c:v>90.147406035821589</c:v>
                </c:pt>
                <c:pt idx="987">
                  <c:v>90.147966093763827</c:v>
                </c:pt>
                <c:pt idx="988">
                  <c:v>90.148528278953719</c:v>
                </c:pt>
                <c:pt idx="989">
                  <c:v>90.149092599463728</c:v>
                </c:pt>
                <c:pt idx="990">
                  <c:v>90.149659063396811</c:v>
                </c:pt>
                <c:pt idx="991">
                  <c:v>90.150227678886566</c:v>
                </c:pt>
                <c:pt idx="992">
                  <c:v>90.150798454097398</c:v>
                </c:pt>
                <c:pt idx="993">
                  <c:v>90.151371397224608</c:v>
                </c:pt>
                <c:pt idx="994">
                  <c:v>90.151946516494561</c:v>
                </c:pt>
                <c:pt idx="995">
                  <c:v>90.152523820164589</c:v>
                </c:pt>
                <c:pt idx="996">
                  <c:v>90.153103316523428</c:v>
                </c:pt>
                <c:pt idx="997">
                  <c:v>90.153685013891092</c:v>
                </c:pt>
                <c:pt idx="998">
                  <c:v>90.154268920619089</c:v>
                </c:pt>
                <c:pt idx="999">
                  <c:v>90.154855045090514</c:v>
                </c:pt>
                <c:pt idx="1000">
                  <c:v>90.155443395720198</c:v>
                </c:pt>
                <c:pt idx="1001">
                  <c:v>90.156033980954774</c:v>
                </c:pt>
                <c:pt idx="1002">
                  <c:v>90.156626809272851</c:v>
                </c:pt>
                <c:pt idx="1003">
                  <c:v>90.157221889185095</c:v>
                </c:pt>
                <c:pt idx="1004">
                  <c:v>90.157819229234363</c:v>
                </c:pt>
                <c:pt idx="1005">
                  <c:v>90.158418837995853</c:v>
                </c:pt>
                <c:pt idx="1006">
                  <c:v>90.159020724077138</c:v>
                </c:pt>
                <c:pt idx="1007">
                  <c:v>90.159624896118402</c:v>
                </c:pt>
                <c:pt idx="1008">
                  <c:v>90.160231362792459</c:v>
                </c:pt>
                <c:pt idx="1009">
                  <c:v>90.160840132804978</c:v>
                </c:pt>
                <c:pt idx="1010">
                  <c:v>90.161451214894484</c:v>
                </c:pt>
                <c:pt idx="1011">
                  <c:v>90.162064617832613</c:v>
                </c:pt>
                <c:pt idx="1012">
                  <c:v>90.162680350424111</c:v>
                </c:pt>
                <c:pt idx="1013">
                  <c:v>90.163298421507037</c:v>
                </c:pt>
                <c:pt idx="1014">
                  <c:v>90.163918839952927</c:v>
                </c:pt>
                <c:pt idx="1015">
                  <c:v>90.164541614666717</c:v>
                </c:pt>
                <c:pt idx="1016">
                  <c:v>90.165166754587162</c:v>
                </c:pt>
                <c:pt idx="1017">
                  <c:v>90.165794268686753</c:v>
                </c:pt>
                <c:pt idx="1018">
                  <c:v>90.166424165971875</c:v>
                </c:pt>
                <c:pt idx="1019">
                  <c:v>90.16705645548295</c:v>
                </c:pt>
                <c:pt idx="1020">
                  <c:v>90.167691146294658</c:v>
                </c:pt>
                <c:pt idx="1021">
                  <c:v>90.16832824751593</c:v>
                </c:pt>
                <c:pt idx="1022">
                  <c:v>90.168967768290088</c:v>
                </c:pt>
                <c:pt idx="1023">
                  <c:v>90.169609717795083</c:v>
                </c:pt>
                <c:pt idx="1024">
                  <c:v>90.170254105243529</c:v>
                </c:pt>
                <c:pt idx="1025">
                  <c:v>90.170900939882813</c:v>
                </c:pt>
                <c:pt idx="1026">
                  <c:v>90.171550230995365</c:v>
                </c:pt>
                <c:pt idx="1027">
                  <c:v>90.172201987898646</c:v>
                </c:pt>
                <c:pt idx="1028">
                  <c:v>90.172856219945288</c:v>
                </c:pt>
                <c:pt idx="1029">
                  <c:v>90.173512936523281</c:v>
                </c:pt>
                <c:pt idx="1030">
                  <c:v>90.17417214705614</c:v>
                </c:pt>
                <c:pt idx="1031">
                  <c:v>90.174833861002966</c:v>
                </c:pt>
                <c:pt idx="1032">
                  <c:v>90.175498087858557</c:v>
                </c:pt>
                <c:pt idx="1033">
                  <c:v>90.176164837153635</c:v>
                </c:pt>
                <c:pt idx="1034">
                  <c:v>90.176834118454906</c:v>
                </c:pt>
                <c:pt idx="1035">
                  <c:v>90.177505941365212</c:v>
                </c:pt>
                <c:pt idx="1036">
                  <c:v>90.178180315523676</c:v>
                </c:pt>
                <c:pt idx="1037">
                  <c:v>90.178857250605844</c:v>
                </c:pt>
                <c:pt idx="1038">
                  <c:v>90.17953675632377</c:v>
                </c:pt>
                <c:pt idx="1039">
                  <c:v>90.180218842426271</c:v>
                </c:pt>
                <c:pt idx="1040">
                  <c:v>90.180903518698898</c:v>
                </c:pt>
                <c:pt idx="1041">
                  <c:v>90.181590794964222</c:v>
                </c:pt>
                <c:pt idx="1042">
                  <c:v>90.182280681081849</c:v>
                </c:pt>
                <c:pt idx="1043">
                  <c:v>90.182973186948686</c:v>
                </c:pt>
                <c:pt idx="1044">
                  <c:v>90.183668322498988</c:v>
                </c:pt>
                <c:pt idx="1045">
                  <c:v>90.184366097704483</c:v>
                </c:pt>
                <c:pt idx="1046">
                  <c:v>90.185066522574616</c:v>
                </c:pt>
                <c:pt idx="1047">
                  <c:v>90.185769607156587</c:v>
                </c:pt>
                <c:pt idx="1048">
                  <c:v>90.186475361535514</c:v>
                </c:pt>
                <c:pt idx="1049">
                  <c:v>90.187183795834613</c:v>
                </c:pt>
                <c:pt idx="1050">
                  <c:v>90.187894920215342</c:v>
                </c:pt>
                <c:pt idx="1051">
                  <c:v>90.188608744877484</c:v>
                </c:pt>
                <c:pt idx="1052">
                  <c:v>90.189325280059307</c:v>
                </c:pt>
                <c:pt idx="1053">
                  <c:v>90.19004453603776</c:v>
                </c:pt>
                <c:pt idx="1054">
                  <c:v>90.190766523128559</c:v>
                </c:pt>
                <c:pt idx="1055">
                  <c:v>90.191491251686386</c:v>
                </c:pt>
                <c:pt idx="1056">
                  <c:v>90.192218732104934</c:v>
                </c:pt>
                <c:pt idx="1057">
                  <c:v>90.192948974817199</c:v>
                </c:pt>
                <c:pt idx="1058">
                  <c:v>90.193681990295502</c:v>
                </c:pt>
                <c:pt idx="1059">
                  <c:v>90.194417789051684</c:v>
                </c:pt>
                <c:pt idx="1060">
                  <c:v>90.195156381637247</c:v>
                </c:pt>
                <c:pt idx="1061">
                  <c:v>90.195897778643513</c:v>
                </c:pt>
                <c:pt idx="1062">
                  <c:v>90.19664199070175</c:v>
                </c:pt>
                <c:pt idx="1063">
                  <c:v>90.197389028483371</c:v>
                </c:pt>
                <c:pt idx="1064">
                  <c:v>90.198138902699981</c:v>
                </c:pt>
                <c:pt idx="1065">
                  <c:v>90.198891624103638</c:v>
                </c:pt>
                <c:pt idx="1066">
                  <c:v>90.199647203486961</c:v>
                </c:pt>
                <c:pt idx="1067">
                  <c:v>90.200405651683226</c:v>
                </c:pt>
                <c:pt idx="1068">
                  <c:v>90.201166979566608</c:v>
                </c:pt>
                <c:pt idx="1069">
                  <c:v>90.201931198052307</c:v>
                </c:pt>
                <c:pt idx="1070">
                  <c:v>90.202698318096623</c:v>
                </c:pt>
                <c:pt idx="1071">
                  <c:v>90.203468350697207</c:v>
                </c:pt>
                <c:pt idx="1072">
                  <c:v>90.204241306893195</c:v>
                </c:pt>
                <c:pt idx="1073">
                  <c:v>90.205017197765315</c:v>
                </c:pt>
                <c:pt idx="1074">
                  <c:v>90.205796034436119</c:v>
                </c:pt>
                <c:pt idx="1075">
                  <c:v>90.20657782807001</c:v>
                </c:pt>
                <c:pt idx="1076">
                  <c:v>90.207362589873526</c:v>
                </c:pt>
                <c:pt idx="1077">
                  <c:v>90.208150331095453</c:v>
                </c:pt>
                <c:pt idx="1078">
                  <c:v>90.208941063026984</c:v>
                </c:pt>
                <c:pt idx="1079">
                  <c:v>90.209734797001801</c:v>
                </c:pt>
                <c:pt idx="1080">
                  <c:v>90.210531544396389</c:v>
                </c:pt>
                <c:pt idx="1081">
                  <c:v>90.211331316630051</c:v>
                </c:pt>
                <c:pt idx="1082">
                  <c:v>90.212134125165136</c:v>
                </c:pt>
                <c:pt idx="1083">
                  <c:v>90.212939981507219</c:v>
                </c:pt>
                <c:pt idx="1084">
                  <c:v>90.21374889720515</c:v>
                </c:pt>
                <c:pt idx="1085">
                  <c:v>90.214560883851334</c:v>
                </c:pt>
                <c:pt idx="1086">
                  <c:v>90.215375953081832</c:v>
                </c:pt>
                <c:pt idx="1087">
                  <c:v>90.216194116576574</c:v>
                </c:pt>
                <c:pt idx="1088">
                  <c:v>90.217015386059458</c:v>
                </c:pt>
                <c:pt idx="1089">
                  <c:v>90.21783977329855</c:v>
                </c:pt>
                <c:pt idx="1090">
                  <c:v>90.218667290106225</c:v>
                </c:pt>
                <c:pt idx="1091">
                  <c:v>90.219497948339367</c:v>
                </c:pt>
                <c:pt idx="1092">
                  <c:v>90.220331759899437</c:v>
                </c:pt>
                <c:pt idx="1093">
                  <c:v>90.221168736732864</c:v>
                </c:pt>
                <c:pt idx="1094">
                  <c:v>90.222008890830878</c:v>
                </c:pt>
                <c:pt idx="1095">
                  <c:v>90.22285223422999</c:v>
                </c:pt>
                <c:pt idx="1096">
                  <c:v>90.223698779011954</c:v>
                </c:pt>
                <c:pt idx="1097">
                  <c:v>90.224548537304031</c:v>
                </c:pt>
                <c:pt idx="1098">
                  <c:v>90.225401521279139</c:v>
                </c:pt>
                <c:pt idx="1099">
                  <c:v>90.226257743155983</c:v>
                </c:pt>
                <c:pt idx="1100">
                  <c:v>90.2271172151993</c:v>
                </c:pt>
                <c:pt idx="1101">
                  <c:v>90.227979949719924</c:v>
                </c:pt>
                <c:pt idx="1102">
                  <c:v>90.228845959075102</c:v>
                </c:pt>
                <c:pt idx="1103">
                  <c:v>90.229715255668467</c:v>
                </c:pt>
                <c:pt idx="1104">
                  <c:v>90.230587851950389</c:v>
                </c:pt>
                <c:pt idx="1105">
                  <c:v>90.231463760418109</c:v>
                </c:pt>
                <c:pt idx="1106">
                  <c:v>90.232342993615774</c:v>
                </c:pt>
                <c:pt idx="1107">
                  <c:v>90.233225564134855</c:v>
                </c:pt>
                <c:pt idx="1108">
                  <c:v>90.234111484614075</c:v>
                </c:pt>
                <c:pt idx="1109">
                  <c:v>90.235000767739749</c:v>
                </c:pt>
                <c:pt idx="1110">
                  <c:v>90.235893426245866</c:v>
                </c:pt>
                <c:pt idx="1111">
                  <c:v>90.236789472914339</c:v>
                </c:pt>
                <c:pt idx="1112">
                  <c:v>90.237688920575096</c:v>
                </c:pt>
                <c:pt idx="1113">
                  <c:v>90.23859178210634</c:v>
                </c:pt>
                <c:pt idx="1114">
                  <c:v>90.239498070434692</c:v>
                </c:pt>
                <c:pt idx="1115">
                  <c:v>90.240407798535344</c:v>
                </c:pt>
                <c:pt idx="1116">
                  <c:v>90.241320979432288</c:v>
                </c:pt>
                <c:pt idx="1117">
                  <c:v>90.242237626198445</c:v>
                </c:pt>
                <c:pt idx="1118">
                  <c:v>90.243157751955835</c:v>
                </c:pt>
                <c:pt idx="1119">
                  <c:v>90.244081369875872</c:v>
                </c:pt>
                <c:pt idx="1120">
                  <c:v>90.245008493179427</c:v>
                </c:pt>
                <c:pt idx="1121">
                  <c:v>90.245939135137007</c:v>
                </c:pt>
                <c:pt idx="1122">
                  <c:v>90.246873309069016</c:v>
                </c:pt>
                <c:pt idx="1123">
                  <c:v>90.247811028345922</c:v>
                </c:pt>
                <c:pt idx="1124">
                  <c:v>90.248752306388369</c:v>
                </c:pt>
                <c:pt idx="1125">
                  <c:v>90.249697156667381</c:v>
                </c:pt>
                <c:pt idx="1126">
                  <c:v>90.250645592704714</c:v>
                </c:pt>
                <c:pt idx="1127">
                  <c:v>90.25159762807273</c:v>
                </c:pt>
                <c:pt idx="1128">
                  <c:v>90.252553276394849</c:v>
                </c:pt>
                <c:pt idx="1129">
                  <c:v>90.253512551345665</c:v>
                </c:pt>
                <c:pt idx="1130">
                  <c:v>90.254475466651044</c:v>
                </c:pt>
                <c:pt idx="1131">
                  <c:v>90.255442036088411</c:v>
                </c:pt>
                <c:pt idx="1132">
                  <c:v>90.256412273486887</c:v>
                </c:pt>
                <c:pt idx="1133">
                  <c:v>90.257386192727523</c:v>
                </c:pt>
                <c:pt idx="1134">
                  <c:v>90.258363807743478</c:v>
                </c:pt>
                <c:pt idx="1135">
                  <c:v>90.25934513252011</c:v>
                </c:pt>
                <c:pt idx="1136">
                  <c:v>90.260330181095384</c:v>
                </c:pt>
                <c:pt idx="1137">
                  <c:v>90.261318967559802</c:v>
                </c:pt>
                <c:pt idx="1138">
                  <c:v>90.262311506056804</c:v>
                </c:pt>
                <c:pt idx="1139">
                  <c:v>90.263307810782877</c:v>
                </c:pt>
                <c:pt idx="1140">
                  <c:v>90.264307895987741</c:v>
                </c:pt>
                <c:pt idx="1141">
                  <c:v>90.265311775974538</c:v>
                </c:pt>
                <c:pt idx="1142">
                  <c:v>90.266319465100054</c:v>
                </c:pt>
                <c:pt idx="1143">
                  <c:v>90.267330977774961</c:v>
                </c:pt>
                <c:pt idx="1144">
                  <c:v>90.268346328463878</c:v>
                </c:pt>
                <c:pt idx="1145">
                  <c:v>90.269365531685693</c:v>
                </c:pt>
                <c:pt idx="1146">
                  <c:v>90.270388602013711</c:v>
                </c:pt>
                <c:pt idx="1147">
                  <c:v>90.271415554075858</c:v>
                </c:pt>
                <c:pt idx="1148">
                  <c:v>90.272446402554877</c:v>
                </c:pt>
                <c:pt idx="1149">
                  <c:v>90.273481162188517</c:v>
                </c:pt>
                <c:pt idx="1150">
                  <c:v>90.274519847769753</c:v>
                </c:pt>
                <c:pt idx="1151">
                  <c:v>90.275562474147009</c:v>
                </c:pt>
                <c:pt idx="1152">
                  <c:v>90.276609056224302</c:v>
                </c:pt>
                <c:pt idx="1153">
                  <c:v>90.277659608961457</c:v>
                </c:pt>
                <c:pt idx="1154">
                  <c:v>90.278714147374359</c:v>
                </c:pt>
                <c:pt idx="1155">
                  <c:v>90.279772686535111</c:v>
                </c:pt>
                <c:pt idx="1156">
                  <c:v>90.280835241572277</c:v>
                </c:pt>
                <c:pt idx="1157">
                  <c:v>90.281901827670964</c:v>
                </c:pt>
                <c:pt idx="1158">
                  <c:v>90.282972460073253</c:v>
                </c:pt>
                <c:pt idx="1159">
                  <c:v>90.284047154078181</c:v>
                </c:pt>
                <c:pt idx="1160">
                  <c:v>90.285125925042081</c:v>
                </c:pt>
                <c:pt idx="1161">
                  <c:v>90.286208788378801</c:v>
                </c:pt>
                <c:pt idx="1162">
                  <c:v>90.28729575955974</c:v>
                </c:pt>
                <c:pt idx="1163">
                  <c:v>90.288386854114279</c:v>
                </c:pt>
                <c:pt idx="1164">
                  <c:v>90.289482087629835</c:v>
                </c:pt>
                <c:pt idx="1165">
                  <c:v>90.290581475752191</c:v>
                </c:pt>
                <c:pt idx="1166">
                  <c:v>90.291685034185576</c:v>
                </c:pt>
                <c:pt idx="1167">
                  <c:v>90.292792778692998</c:v>
                </c:pt>
                <c:pt idx="1168">
                  <c:v>90.29390472509634</c:v>
                </c:pt>
                <c:pt idx="1169">
                  <c:v>90.295020889276728</c:v>
                </c:pt>
                <c:pt idx="1170">
                  <c:v>90.296141287174535</c:v>
                </c:pt>
                <c:pt idx="1171">
                  <c:v>90.297265934789792</c:v>
                </c:pt>
                <c:pt idx="1172">
                  <c:v>90.298394848182326</c:v>
                </c:pt>
                <c:pt idx="1173">
                  <c:v>90.299528043471923</c:v>
                </c:pt>
                <c:pt idx="1174">
                  <c:v>90.300665536838665</c:v>
                </c:pt>
                <c:pt idx="1175">
                  <c:v>90.30180734452297</c:v>
                </c:pt>
                <c:pt idx="1176">
                  <c:v>90.302953482826027</c:v>
                </c:pt>
                <c:pt idx="1177">
                  <c:v>90.304103968109828</c:v>
                </c:pt>
                <c:pt idx="1178">
                  <c:v>90.305258816797519</c:v>
                </c:pt>
                <c:pt idx="1179">
                  <c:v>90.306418045373491</c:v>
                </c:pt>
                <c:pt idx="1180">
                  <c:v>90.307581670383783</c:v>
                </c:pt>
                <c:pt idx="1181">
                  <c:v>90.308749708436082</c:v>
                </c:pt>
                <c:pt idx="1182">
                  <c:v>90.309922176200104</c:v>
                </c:pt>
                <c:pt idx="1183">
                  <c:v>90.311099090407765</c:v>
                </c:pt>
                <c:pt idx="1184">
                  <c:v>90.312280467853441</c:v>
                </c:pt>
                <c:pt idx="1185">
                  <c:v>90.313466325394103</c:v>
                </c:pt>
                <c:pt idx="1186">
                  <c:v>90.314656679949664</c:v>
                </c:pt>
                <c:pt idx="1187">
                  <c:v>90.315851548503019</c:v>
                </c:pt>
                <c:pt idx="1188">
                  <c:v>90.317050948100544</c:v>
                </c:pt>
                <c:pt idx="1189">
                  <c:v>90.318254895852064</c:v>
                </c:pt>
                <c:pt idx="1190">
                  <c:v>90.319463408931213</c:v>
                </c:pt>
                <c:pt idx="1191">
                  <c:v>90.320676504575687</c:v>
                </c:pt>
                <c:pt idx="1192">
                  <c:v>90.321894200087328</c:v>
                </c:pt>
                <c:pt idx="1193">
                  <c:v>90.323116512832513</c:v>
                </c:pt>
                <c:pt idx="1194">
                  <c:v>90.324343460242289</c:v>
                </c:pt>
                <c:pt idx="1195">
                  <c:v>90.325575059812678</c:v>
                </c:pt>
                <c:pt idx="1196">
                  <c:v>90.326811329104814</c:v>
                </c:pt>
                <c:pt idx="1197">
                  <c:v>90.32805228574523</c:v>
                </c:pt>
                <c:pt idx="1198">
                  <c:v>90.329297947426113</c:v>
                </c:pt>
                <c:pt idx="1199">
                  <c:v>90.330548331905518</c:v>
                </c:pt>
                <c:pt idx="1200">
                  <c:v>90.331803457007567</c:v>
                </c:pt>
                <c:pt idx="1201">
                  <c:v>90.333063340622701</c:v>
                </c:pt>
                <c:pt idx="1202">
                  <c:v>90.334328000707998</c:v>
                </c:pt>
                <c:pt idx="1203">
                  <c:v>90.335597455287271</c:v>
                </c:pt>
                <c:pt idx="1204">
                  <c:v>90.336871722451434</c:v>
                </c:pt>
                <c:pt idx="1205">
                  <c:v>90.338150820358607</c:v>
                </c:pt>
                <c:pt idx="1206">
                  <c:v>90.339434767234536</c:v>
                </c:pt>
                <c:pt idx="1207">
                  <c:v>90.3407235813726</c:v>
                </c:pt>
                <c:pt idx="1208">
                  <c:v>90.342017281134289</c:v>
                </c:pt>
                <c:pt idx="1209">
                  <c:v>90.343315884949249</c:v>
                </c:pt>
                <c:pt idx="1210">
                  <c:v>90.344619411315705</c:v>
                </c:pt>
                <c:pt idx="1211">
                  <c:v>90.345927878800495</c:v>
                </c:pt>
                <c:pt idx="1212">
                  <c:v>90.347241306039507</c:v>
                </c:pt>
                <c:pt idx="1213">
                  <c:v>90.348559711737849</c:v>
                </c:pt>
                <c:pt idx="1214">
                  <c:v>90.349883114670007</c:v>
                </c:pt>
                <c:pt idx="1215">
                  <c:v>90.3512115336802</c:v>
                </c:pt>
                <c:pt idx="1216">
                  <c:v>90.352544987682663</c:v>
                </c:pt>
                <c:pt idx="1217">
                  <c:v>90.353883495661762</c:v>
                </c:pt>
                <c:pt idx="1218">
                  <c:v>90.355227076672335</c:v>
                </c:pt>
                <c:pt idx="1219">
                  <c:v>90.356575749839877</c:v>
                </c:pt>
                <c:pt idx="1220">
                  <c:v>90.357929534360863</c:v>
                </c:pt>
                <c:pt idx="1221">
                  <c:v>90.359288449502898</c:v>
                </c:pt>
                <c:pt idx="1222">
                  <c:v>90.360652514605135</c:v>
                </c:pt>
                <c:pt idx="1223">
                  <c:v>90.362021749078338</c:v>
                </c:pt>
                <c:pt idx="1224">
                  <c:v>90.363396172405203</c:v>
                </c:pt>
                <c:pt idx="1225">
                  <c:v>90.364775804140692</c:v>
                </c:pt>
                <c:pt idx="1226">
                  <c:v>90.366160663912154</c:v>
                </c:pt>
                <c:pt idx="1227">
                  <c:v>90.367550771419687</c:v>
                </c:pt>
                <c:pt idx="1228">
                  <c:v>90.368946146436329</c:v>
                </c:pt>
                <c:pt idx="1229">
                  <c:v>90.370346808808335</c:v>
                </c:pt>
                <c:pt idx="1230">
                  <c:v>90.371752778455388</c:v>
                </c:pt>
                <c:pt idx="1231">
                  <c:v>90.373164075371008</c:v>
                </c:pt>
                <c:pt idx="1232">
                  <c:v>90.374580719622585</c:v>
                </c:pt>
                <c:pt idx="1233">
                  <c:v>90.376002731351832</c:v>
                </c:pt>
                <c:pt idx="1234">
                  <c:v>90.377430130774954</c:v>
                </c:pt>
                <c:pt idx="1235">
                  <c:v>90.378862938182863</c:v>
                </c:pt>
                <c:pt idx="1236">
                  <c:v>90.380301173941533</c:v>
                </c:pt>
                <c:pt idx="1237">
                  <c:v>90.381744858492269</c:v>
                </c:pt>
                <c:pt idx="1238">
                  <c:v>90.383194012351822</c:v>
                </c:pt>
                <c:pt idx="1239">
                  <c:v>90.384648656112873</c:v>
                </c:pt>
                <c:pt idx="1240">
                  <c:v>90.3861088104441</c:v>
                </c:pt>
                <c:pt idx="1241">
                  <c:v>90.387574496090522</c:v>
                </c:pt>
                <c:pt idx="1242">
                  <c:v>90.389045733873786</c:v>
                </c:pt>
                <c:pt idx="1243">
                  <c:v>90.390522544692388</c:v>
                </c:pt>
                <c:pt idx="1244">
                  <c:v>90.392004949521962</c:v>
                </c:pt>
                <c:pt idx="1245">
                  <c:v>90.39349296941559</c:v>
                </c:pt>
                <c:pt idx="1246">
                  <c:v>90.394986625503947</c:v>
                </c:pt>
                <c:pt idx="1247">
                  <c:v>90.39648593899571</c:v>
                </c:pt>
                <c:pt idx="1248">
                  <c:v>90.397990931177745</c:v>
                </c:pt>
                <c:pt idx="1249">
                  <c:v>90.399501623415375</c:v>
                </c:pt>
                <c:pt idx="1250">
                  <c:v>90.40101803715271</c:v>
                </c:pt>
                <c:pt idx="1251">
                  <c:v>90.402540193912841</c:v>
                </c:pt>
                <c:pt idx="1252">
                  <c:v>90.404068115298145</c:v>
                </c:pt>
                <c:pt idx="1253">
                  <c:v>90.405601822990647</c:v>
                </c:pt>
                <c:pt idx="1254">
                  <c:v>90.407141338752169</c:v>
                </c:pt>
                <c:pt idx="1255">
                  <c:v>90.408686684424552</c:v>
                </c:pt>
                <c:pt idx="1256">
                  <c:v>90.410237881930172</c:v>
                </c:pt>
                <c:pt idx="1257">
                  <c:v>90.411794953271979</c:v>
                </c:pt>
                <c:pt idx="1258">
                  <c:v>90.413357920533869</c:v>
                </c:pt>
                <c:pt idx="1259">
                  <c:v>90.414926805881024</c:v>
                </c:pt>
                <c:pt idx="1260">
                  <c:v>90.416501631560067</c:v>
                </c:pt>
                <c:pt idx="1261">
                  <c:v>90.418082419899349</c:v>
                </c:pt>
                <c:pt idx="1262">
                  <c:v>90.419669193309375</c:v>
                </c:pt>
                <c:pt idx="1263">
                  <c:v>90.421261974282942</c:v>
                </c:pt>
                <c:pt idx="1264">
                  <c:v>90.4228607853954</c:v>
                </c:pt>
                <c:pt idx="1265">
                  <c:v>90.424465649305134</c:v>
                </c:pt>
                <c:pt idx="1266">
                  <c:v>90.426076588753546</c:v>
                </c:pt>
                <c:pt idx="1267">
                  <c:v>90.427693626565599</c:v>
                </c:pt>
                <c:pt idx="1268">
                  <c:v>90.429316785650002</c:v>
                </c:pt>
                <c:pt idx="1269">
                  <c:v>90.430946088999406</c:v>
                </c:pt>
                <c:pt idx="1270">
                  <c:v>90.432581559690931</c:v>
                </c:pt>
                <c:pt idx="1271">
                  <c:v>90.434223220886096</c:v>
                </c:pt>
                <c:pt idx="1272">
                  <c:v>90.435871095831473</c:v>
                </c:pt>
                <c:pt idx="1273">
                  <c:v>90.437525207858727</c:v>
                </c:pt>
                <c:pt idx="1274">
                  <c:v>90.439185580385001</c:v>
                </c:pt>
                <c:pt idx="1275">
                  <c:v>90.440852236913187</c:v>
                </c:pt>
                <c:pt idx="1276">
                  <c:v>90.442525201032183</c:v>
                </c:pt>
                <c:pt idx="1277">
                  <c:v>90.444204496417242</c:v>
                </c:pt>
                <c:pt idx="1278">
                  <c:v>90.445890146830266</c:v>
                </c:pt>
                <c:pt idx="1279">
                  <c:v>90.447582176119965</c:v>
                </c:pt>
                <c:pt idx="1280">
                  <c:v>90.449280608222381</c:v>
                </c:pt>
                <c:pt idx="1281">
                  <c:v>90.450985467160933</c:v>
                </c:pt>
                <c:pt idx="1282">
                  <c:v>90.452696777046896</c:v>
                </c:pt>
                <c:pt idx="1283">
                  <c:v>90.454414562079592</c:v>
                </c:pt>
                <c:pt idx="1284">
                  <c:v>90.456138846546708</c:v>
                </c:pt>
                <c:pt idx="1285">
                  <c:v>90.457869654824606</c:v>
                </c:pt>
                <c:pt idx="1286">
                  <c:v>90.459607011378651</c:v>
                </c:pt>
                <c:pt idx="1287">
                  <c:v>90.461350940763424</c:v>
                </c:pt>
                <c:pt idx="1288">
                  <c:v>90.463101467623048</c:v>
                </c:pt>
                <c:pt idx="1289">
                  <c:v>90.464858616691529</c:v>
                </c:pt>
                <c:pt idx="1290">
                  <c:v>90.466622412793058</c:v>
                </c:pt>
                <c:pt idx="1291">
                  <c:v>90.468392880842231</c:v>
                </c:pt>
                <c:pt idx="1292">
                  <c:v>90.47017004584437</c:v>
                </c:pt>
                <c:pt idx="1293">
                  <c:v>90.471953932895957</c:v>
                </c:pt>
                <c:pt idx="1294">
                  <c:v>90.473744567184653</c:v>
                </c:pt>
                <c:pt idx="1295">
                  <c:v>90.475541973989976</c:v>
                </c:pt>
                <c:pt idx="1296">
                  <c:v>90.47734617868322</c:v>
                </c:pt>
                <c:pt idx="1297">
                  <c:v>90.479157206728061</c:v>
                </c:pt>
                <c:pt idx="1298">
                  <c:v>90.480975083680661</c:v>
                </c:pt>
                <c:pt idx="1299">
                  <c:v>90.482799835190136</c:v>
                </c:pt>
                <c:pt idx="1300">
                  <c:v>90.484631486998623</c:v>
                </c:pt>
                <c:pt idx="1301">
                  <c:v>90.486470064941912</c:v>
                </c:pt>
                <c:pt idx="1302">
                  <c:v>90.488315594949441</c:v>
                </c:pt>
                <c:pt idx="1303">
                  <c:v>90.490168103044795</c:v>
                </c:pt>
                <c:pt idx="1304">
                  <c:v>90.492027615345933</c:v>
                </c:pt>
                <c:pt idx="1305">
                  <c:v>90.49389415806553</c:v>
                </c:pt>
                <c:pt idx="1306">
                  <c:v>90.495767757511246</c:v>
                </c:pt>
                <c:pt idx="1307">
                  <c:v>90.497648440086166</c:v>
                </c:pt>
                <c:pt idx="1308">
                  <c:v>90.499536232288818</c:v>
                </c:pt>
                <c:pt idx="1309">
                  <c:v>90.501431160713807</c:v>
                </c:pt>
                <c:pt idx="1310">
                  <c:v>90.503333252051974</c:v>
                </c:pt>
                <c:pt idx="1311">
                  <c:v>90.505242533090666</c:v>
                </c:pt>
                <c:pt idx="1312">
                  <c:v>90.507159030714121</c:v>
                </c:pt>
                <c:pt idx="1313">
                  <c:v>90.509082771903806</c:v>
                </c:pt>
                <c:pt idx="1314">
                  <c:v>90.511013783738676</c:v>
                </c:pt>
                <c:pt idx="1315">
                  <c:v>90.512952093395384</c:v>
                </c:pt>
                <c:pt idx="1316">
                  <c:v>90.514897728148867</c:v>
                </c:pt>
                <c:pt idx="1317">
                  <c:v>90.516850715372399</c:v>
                </c:pt>
                <c:pt idx="1318">
                  <c:v>90.518811082538008</c:v>
                </c:pt>
                <c:pt idx="1319">
                  <c:v>90.520778857216854</c:v>
                </c:pt>
                <c:pt idx="1320">
                  <c:v>90.522754067079461</c:v>
                </c:pt>
                <c:pt idx="1321">
                  <c:v>90.524736739895999</c:v>
                </c:pt>
                <c:pt idx="1322">
                  <c:v>90.526726903536726</c:v>
                </c:pt>
                <c:pt idx="1323">
                  <c:v>90.528724585972157</c:v>
                </c:pt>
                <c:pt idx="1324">
                  <c:v>90.53072981527356</c:v>
                </c:pt>
                <c:pt idx="1325">
                  <c:v>90.532742619613117</c:v>
                </c:pt>
                <c:pt idx="1326">
                  <c:v>90.534763027264276</c:v>
                </c:pt>
                <c:pt idx="1327">
                  <c:v>90.53679106660212</c:v>
                </c:pt>
                <c:pt idx="1328">
                  <c:v>90.538826766103725</c:v>
                </c:pt>
                <c:pt idx="1329">
                  <c:v>90.54087015434834</c:v>
                </c:pt>
                <c:pt idx="1330">
                  <c:v>90.542921260017749</c:v>
                </c:pt>
                <c:pt idx="1331">
                  <c:v>90.544980111896763</c:v>
                </c:pt>
                <c:pt idx="1332">
                  <c:v>90.547046738873263</c:v>
                </c:pt>
                <c:pt idx="1333">
                  <c:v>90.549121169938772</c:v>
                </c:pt>
                <c:pt idx="1334">
                  <c:v>90.551203434188665</c:v>
                </c:pt>
                <c:pt idx="1335">
                  <c:v>90.553293560822425</c:v>
                </c:pt>
                <c:pt idx="1336">
                  <c:v>90.555391579144086</c:v>
                </c:pt>
                <c:pt idx="1337">
                  <c:v>90.557497518562542</c:v>
                </c:pt>
                <c:pt idx="1338">
                  <c:v>90.559611408591778</c:v>
                </c:pt>
                <c:pt idx="1339">
                  <c:v>90.561733278851293</c:v>
                </c:pt>
                <c:pt idx="1340">
                  <c:v>90.5638631590664</c:v>
                </c:pt>
                <c:pt idx="1341">
                  <c:v>90.566001079068513</c:v>
                </c:pt>
                <c:pt idx="1342">
                  <c:v>90.568147068795554</c:v>
                </c:pt>
                <c:pt idx="1343">
                  <c:v>90.570301158292125</c:v>
                </c:pt>
                <c:pt idx="1344">
                  <c:v>90.572463377710065</c:v>
                </c:pt>
                <c:pt idx="1345">
                  <c:v>90.574633757308561</c:v>
                </c:pt>
                <c:pt idx="1346">
                  <c:v>90.576812327454547</c:v>
                </c:pt>
                <c:pt idx="1347">
                  <c:v>90.578999118623116</c:v>
                </c:pt>
                <c:pt idx="1348">
                  <c:v>90.581194161397718</c:v>
                </c:pt>
                <c:pt idx="1349">
                  <c:v>90.583397486470588</c:v>
                </c:pt>
                <c:pt idx="1350">
                  <c:v>90.585609124643071</c:v>
                </c:pt>
                <c:pt idx="1351">
                  <c:v>90.587829106825779</c:v>
                </c:pt>
                <c:pt idx="1352">
                  <c:v>90.590057464039191</c:v>
                </c:pt>
                <c:pt idx="1353">
                  <c:v>90.592294227413802</c:v>
                </c:pt>
                <c:pt idx="1354">
                  <c:v>90.594539428190487</c:v>
                </c:pt>
                <c:pt idx="1355">
                  <c:v>90.596793097720848</c:v>
                </c:pt>
                <c:pt idx="1356">
                  <c:v>90.599055267467534</c:v>
                </c:pt>
                <c:pt idx="1357">
                  <c:v>90.601325969004591</c:v>
                </c:pt>
                <c:pt idx="1358">
                  <c:v>90.603605234017749</c:v>
                </c:pt>
                <c:pt idx="1359">
                  <c:v>90.605893094304818</c:v>
                </c:pt>
                <c:pt idx="1360">
                  <c:v>90.608189581775946</c:v>
                </c:pt>
                <c:pt idx="1361">
                  <c:v>90.610494728454015</c:v>
                </c:pt>
                <c:pt idx="1362">
                  <c:v>90.612808566474911</c:v>
                </c:pt>
                <c:pt idx="1363">
                  <c:v>90.615131128087967</c:v>
                </c:pt>
                <c:pt idx="1364">
                  <c:v>90.617462445656031</c:v>
                </c:pt>
                <c:pt idx="1365">
                  <c:v>90.619802551656193</c:v>
                </c:pt>
                <c:pt idx="1366">
                  <c:v>90.622151478679825</c:v>
                </c:pt>
                <c:pt idx="1367">
                  <c:v>90.624509259432941</c:v>
                </c:pt>
                <c:pt idx="1368">
                  <c:v>90.626875926736631</c:v>
                </c:pt>
                <c:pt idx="1369">
                  <c:v>90.629251513527365</c:v>
                </c:pt>
                <c:pt idx="1370">
                  <c:v>90.631636052857274</c:v>
                </c:pt>
                <c:pt idx="1371">
                  <c:v>90.634029577894538</c:v>
                </c:pt>
                <c:pt idx="1372">
                  <c:v>90.636432121923619</c:v>
                </c:pt>
                <c:pt idx="1373">
                  <c:v>90.638843718345811</c:v>
                </c:pt>
                <c:pt idx="1374">
                  <c:v>90.641264400679248</c:v>
                </c:pt>
                <c:pt idx="1375">
                  <c:v>90.643694202559573</c:v>
                </c:pt>
                <c:pt idx="1376">
                  <c:v>90.646133157740067</c:v>
                </c:pt>
                <c:pt idx="1377">
                  <c:v>90.648581300091948</c:v>
                </c:pt>
                <c:pt idx="1378">
                  <c:v>90.65103866360495</c:v>
                </c:pt>
                <c:pt idx="1379">
                  <c:v>90.653505282387314</c:v>
                </c:pt>
                <c:pt idx="1380">
                  <c:v>90.655981190666466</c:v>
                </c:pt>
                <c:pt idx="1381">
                  <c:v>90.658466422789061</c:v>
                </c:pt>
                <c:pt idx="1382">
                  <c:v>90.660961013221439</c:v>
                </c:pt>
                <c:pt idx="1383">
                  <c:v>90.663464996550047</c:v>
                </c:pt>
                <c:pt idx="1384">
                  <c:v>90.665978407481589</c:v>
                </c:pt>
                <c:pt idx="1385">
                  <c:v>90.668501280843486</c:v>
                </c:pt>
                <c:pt idx="1386">
                  <c:v>90.671033651584168</c:v>
                </c:pt>
                <c:pt idx="1387">
                  <c:v>90.673575554773421</c:v>
                </c:pt>
                <c:pt idx="1388">
                  <c:v>90.676127025602611</c:v>
                </c:pt>
                <c:pt idx="1389">
                  <c:v>90.678688099385255</c:v>
                </c:pt>
                <c:pt idx="1390">
                  <c:v>90.681258811557086</c:v>
                </c:pt>
                <c:pt idx="1391">
                  <c:v>90.683839197676605</c:v>
                </c:pt>
                <c:pt idx="1392">
                  <c:v>90.686429293425149</c:v>
                </c:pt>
                <c:pt idx="1393">
                  <c:v>90.689029134607594</c:v>
                </c:pt>
                <c:pt idx="1394">
                  <c:v>90.69163875715229</c:v>
                </c:pt>
                <c:pt idx="1395">
                  <c:v>90.694258197111694</c:v>
                </c:pt>
                <c:pt idx="1396">
                  <c:v>90.696887490662505</c:v>
                </c:pt>
                <c:pt idx="1397">
                  <c:v>90.699526674106139</c:v>
                </c:pt>
                <c:pt idx="1398">
                  <c:v>90.702175783868881</c:v>
                </c:pt>
                <c:pt idx="1399">
                  <c:v>90.704834856502458</c:v>
                </c:pt>
                <c:pt idx="1400">
                  <c:v>90.707503928684076</c:v>
                </c:pt>
                <c:pt idx="1401">
                  <c:v>90.71018303721705</c:v>
                </c:pt>
                <c:pt idx="1402">
                  <c:v>90.712872219030842</c:v>
                </c:pt>
                <c:pt idx="1403">
                  <c:v>90.715571511181651</c:v>
                </c:pt>
                <c:pt idx="1404">
                  <c:v>90.718280950852446</c:v>
                </c:pt>
                <c:pt idx="1405">
                  <c:v>90.721000575353727</c:v>
                </c:pt>
                <c:pt idx="1406">
                  <c:v>90.723730422123268</c:v>
                </c:pt>
                <c:pt idx="1407">
                  <c:v>90.726470528727049</c:v>
                </c:pt>
                <c:pt idx="1408">
                  <c:v>90.72922093285905</c:v>
                </c:pt>
                <c:pt idx="1409">
                  <c:v>90.731981672341959</c:v>
                </c:pt>
                <c:pt idx="1410">
                  <c:v>90.734752785127284</c:v>
                </c:pt>
                <c:pt idx="1411">
                  <c:v>90.737534309295782</c:v>
                </c:pt>
                <c:pt idx="1412">
                  <c:v>90.74032628305774</c:v>
                </c:pt>
                <c:pt idx="1413">
                  <c:v>90.743128744753193</c:v>
                </c:pt>
                <c:pt idx="1414">
                  <c:v>90.745941732852486</c:v>
                </c:pt>
                <c:pt idx="1415">
                  <c:v>90.748765285956409</c:v>
                </c:pt>
                <c:pt idx="1416">
                  <c:v>90.75159944279649</c:v>
                </c:pt>
                <c:pt idx="1417">
                  <c:v>90.754444242235493</c:v>
                </c:pt>
                <c:pt idx="1418">
                  <c:v>90.757299723267522</c:v>
                </c:pt>
                <c:pt idx="1419">
                  <c:v>90.760165925018526</c:v>
                </c:pt>
                <c:pt idx="1420">
                  <c:v>90.763042886746476</c:v>
                </c:pt>
                <c:pt idx="1421">
                  <c:v>90.765930647841742</c:v>
                </c:pt>
                <c:pt idx="1422">
                  <c:v>90.768829247827469</c:v>
                </c:pt>
                <c:pt idx="1423">
                  <c:v>90.771738726359672</c:v>
                </c:pt>
                <c:pt idx="1424">
                  <c:v>90.774659123227835</c:v>
                </c:pt>
                <c:pt idx="1425">
                  <c:v>90.777590478355037</c:v>
                </c:pt>
                <c:pt idx="1426">
                  <c:v>90.780532831798297</c:v>
                </c:pt>
                <c:pt idx="1427">
                  <c:v>90.783486223748866</c:v>
                </c:pt>
                <c:pt idx="1428">
                  <c:v>90.786450694532633</c:v>
                </c:pt>
                <c:pt idx="1429">
                  <c:v>90.789426284610329</c:v>
                </c:pt>
                <c:pt idx="1430">
                  <c:v>90.792413034577862</c:v>
                </c:pt>
                <c:pt idx="1431">
                  <c:v>90.795410985166612</c:v>
                </c:pt>
                <c:pt idx="1432">
                  <c:v>90.79842017724377</c:v>
                </c:pt>
                <c:pt idx="1433">
                  <c:v>90.801440651812584</c:v>
                </c:pt>
                <c:pt idx="1434">
                  <c:v>90.804472450012781</c:v>
                </c:pt>
                <c:pt idx="1435">
                  <c:v>90.807515613120671</c:v>
                </c:pt>
                <c:pt idx="1436">
                  <c:v>90.810570182549611</c:v>
                </c:pt>
                <c:pt idx="1437">
                  <c:v>90.813636199850293</c:v>
                </c:pt>
                <c:pt idx="1438">
                  <c:v>90.816713706710843</c:v>
                </c:pt>
                <c:pt idx="1439">
                  <c:v>90.819802744957443</c:v>
                </c:pt>
                <c:pt idx="1440">
                  <c:v>90.82290335655432</c:v>
                </c:pt>
                <c:pt idx="1441">
                  <c:v>90.826015583604288</c:v>
                </c:pt>
                <c:pt idx="1442">
                  <c:v>90.8291394683487</c:v>
                </c:pt>
                <c:pt idx="1443">
                  <c:v>90.832275053168217</c:v>
                </c:pt>
                <c:pt idx="1444">
                  <c:v>90.835422380582642</c:v>
                </c:pt>
                <c:pt idx="1445">
                  <c:v>90.838581493251411</c:v>
                </c:pt>
                <c:pt idx="1446">
                  <c:v>90.841752433973994</c:v>
                </c:pt>
                <c:pt idx="1447">
                  <c:v>90.844935245689882</c:v>
                </c:pt>
                <c:pt idx="1448">
                  <c:v>90.848129971479068</c:v>
                </c:pt>
                <c:pt idx="1449">
                  <c:v>90.851336654562346</c:v>
                </c:pt>
                <c:pt idx="1450">
                  <c:v>90.854555338301523</c:v>
                </c:pt>
                <c:pt idx="1451">
                  <c:v>90.857786066199552</c:v>
                </c:pt>
                <c:pt idx="1452">
                  <c:v>90.861028881901163</c:v>
                </c:pt>
                <c:pt idx="1453">
                  <c:v>90.864283829192772</c:v>
                </c:pt>
                <c:pt idx="1454">
                  <c:v>90.867550952002958</c:v>
                </c:pt>
                <c:pt idx="1455">
                  <c:v>90.87083029440268</c:v>
                </c:pt>
                <c:pt idx="1456">
                  <c:v>90.874121900605573</c:v>
                </c:pt>
                <c:pt idx="1457">
                  <c:v>90.877425814967978</c:v>
                </c:pt>
                <c:pt idx="1458">
                  <c:v>90.880742081989723</c:v>
                </c:pt>
                <c:pt idx="1459">
                  <c:v>90.884070746313782</c:v>
                </c:pt>
                <c:pt idx="1460">
                  <c:v>90.887411852726942</c:v>
                </c:pt>
                <c:pt idx="1461">
                  <c:v>90.890765446159904</c:v>
                </c:pt>
                <c:pt idx="1462">
                  <c:v>90.894131571687524</c:v>
                </c:pt>
                <c:pt idx="1463">
                  <c:v>90.897510274529168</c:v>
                </c:pt>
                <c:pt idx="1464">
                  <c:v>90.900901600048854</c:v>
                </c:pt>
                <c:pt idx="1465">
                  <c:v>90.904305593755495</c:v>
                </c:pt>
                <c:pt idx="1466">
                  <c:v>90.907722301303252</c:v>
                </c:pt>
                <c:pt idx="1467">
                  <c:v>90.911151768491649</c:v>
                </c:pt>
                <c:pt idx="1468">
                  <c:v>90.914594041265886</c:v>
                </c:pt>
                <c:pt idx="1469">
                  <c:v>90.918049165717036</c:v>
                </c:pt>
                <c:pt idx="1470">
                  <c:v>90.92151718808239</c:v>
                </c:pt>
                <c:pt idx="1471">
                  <c:v>90.924998154745438</c:v>
                </c:pt>
                <c:pt idx="1472">
                  <c:v>90.928492112236412</c:v>
                </c:pt>
                <c:pt idx="1473">
                  <c:v>90.931999107232215</c:v>
                </c:pt>
                <c:pt idx="1474">
                  <c:v>90.935519186556888</c:v>
                </c:pt>
                <c:pt idx="1475">
                  <c:v>90.939052397181669</c:v>
                </c:pt>
                <c:pt idx="1476">
                  <c:v>90.942598786225304</c:v>
                </c:pt>
                <c:pt idx="1477">
                  <c:v>90.946158400954118</c:v>
                </c:pt>
                <c:pt idx="1478">
                  <c:v>90.949731288782473</c:v>
                </c:pt>
                <c:pt idx="1479">
                  <c:v>90.953317497272764</c:v>
                </c:pt>
                <c:pt idx="1480">
                  <c:v>90.95691707413566</c:v>
                </c:pt>
                <c:pt idx="1481">
                  <c:v>90.96053006723038</c:v>
                </c:pt>
                <c:pt idx="1482">
                  <c:v>90.964156524564785</c:v>
                </c:pt>
                <c:pt idx="1483">
                  <c:v>90.967796494295769</c:v>
                </c:pt>
                <c:pt idx="1484">
                  <c:v>90.97145002472918</c:v>
                </c:pt>
                <c:pt idx="1485">
                  <c:v>90.975117164320181</c:v>
                </c:pt>
                <c:pt idx="1486">
                  <c:v>90.978797961673436</c:v>
                </c:pt>
                <c:pt idx="1487">
                  <c:v>90.982492465543189</c:v>
                </c:pt>
                <c:pt idx="1488">
                  <c:v>90.986200724833523</c:v>
                </c:pt>
                <c:pt idx="1489">
                  <c:v>90.989922788598619</c:v>
                </c:pt>
                <c:pt idx="1490">
                  <c:v>90.993658706042737</c:v>
                </c:pt>
                <c:pt idx="1491">
                  <c:v>90.997408526520417</c:v>
                </c:pt>
                <c:pt idx="1492">
                  <c:v>91.001172299536762</c:v>
                </c:pt>
                <c:pt idx="1493">
                  <c:v>91.004950074747569</c:v>
                </c:pt>
                <c:pt idx="1494">
                  <c:v>91.008741901959382</c:v>
                </c:pt>
                <c:pt idx="1495">
                  <c:v>91.012547831129694</c:v>
                </c:pt>
                <c:pt idx="1496">
                  <c:v>91.016367912367201</c:v>
                </c:pt>
                <c:pt idx="1497">
                  <c:v>91.020202195931731</c:v>
                </c:pt>
                <c:pt idx="1498">
                  <c:v>91.024050732234599</c:v>
                </c:pt>
                <c:pt idx="1499">
                  <c:v>91.027913571838582</c:v>
                </c:pt>
                <c:pt idx="1500">
                  <c:v>91.031790765458126</c:v>
                </c:pt>
                <c:pt idx="1501">
                  <c:v>91.035682363959552</c:v>
                </c:pt>
                <c:pt idx="1502">
                  <c:v>91.039588418360893</c:v>
                </c:pt>
                <c:pt idx="1503">
                  <c:v>91.043508979832382</c:v>
                </c:pt>
                <c:pt idx="1504">
                  <c:v>91.047444099696293</c:v>
                </c:pt>
                <c:pt idx="1505">
                  <c:v>91.05139382942717</c:v>
                </c:pt>
                <c:pt idx="1506">
                  <c:v>91.055358220651939</c:v>
                </c:pt>
                <c:pt idx="1507">
                  <c:v>91.059337325149855</c:v>
                </c:pt>
                <c:pt idx="1508">
                  <c:v>91.063331194852807</c:v>
                </c:pt>
                <c:pt idx="1509">
                  <c:v>91.067339881845299</c:v>
                </c:pt>
                <c:pt idx="1510">
                  <c:v>91.071363438364543</c:v>
                </c:pt>
                <c:pt idx="1511">
                  <c:v>91.075401916800487</c:v>
                </c:pt>
                <c:pt idx="1512">
                  <c:v>91.079455369695964</c:v>
                </c:pt>
                <c:pt idx="1513">
                  <c:v>91.083523849746797</c:v>
                </c:pt>
                <c:pt idx="1514">
                  <c:v>91.087607409801734</c:v>
                </c:pt>
                <c:pt idx="1515">
                  <c:v>91.09170610286256</c:v>
                </c:pt>
                <c:pt idx="1516">
                  <c:v>91.095819982084208</c:v>
                </c:pt>
                <c:pt idx="1517">
                  <c:v>91.099949100774765</c:v>
                </c:pt>
                <c:pt idx="1518">
                  <c:v>91.104093512395508</c:v>
                </c:pt>
                <c:pt idx="1519">
                  <c:v>91.108253270560809</c:v>
                </c:pt>
                <c:pt idx="1520">
                  <c:v>91.112428429038516</c:v>
                </c:pt>
                <c:pt idx="1521">
                  <c:v>91.116619041749573</c:v>
                </c:pt>
                <c:pt idx="1522">
                  <c:v>91.120825162768284</c:v>
                </c:pt>
                <c:pt idx="1523">
                  <c:v>91.125046846322235</c:v>
                </c:pt>
                <c:pt idx="1524">
                  <c:v>91.129284146792415</c:v>
                </c:pt>
                <c:pt idx="1525">
                  <c:v>91.133537118712979</c:v>
                </c:pt>
                <c:pt idx="1526">
                  <c:v>91.137805816771518</c:v>
                </c:pt>
                <c:pt idx="1527">
                  <c:v>91.142090295808842</c:v>
                </c:pt>
                <c:pt idx="1528">
                  <c:v>91.146390610819026</c:v>
                </c:pt>
                <c:pt idx="1529">
                  <c:v>91.150706816949466</c:v>
                </c:pt>
                <c:pt idx="1530">
                  <c:v>91.155038969500595</c:v>
                </c:pt>
                <c:pt idx="1531">
                  <c:v>91.159387123926265</c:v>
                </c:pt>
                <c:pt idx="1532">
                  <c:v>91.163751335833254</c:v>
                </c:pt>
                <c:pt idx="1533">
                  <c:v>91.168131660981473</c:v>
                </c:pt>
                <c:pt idx="1534">
                  <c:v>91.172528155283871</c:v>
                </c:pt>
                <c:pt idx="1535">
                  <c:v>91.176940874806292</c:v>
                </c:pt>
                <c:pt idx="1536">
                  <c:v>91.181369875767473</c:v>
                </c:pt>
                <c:pt idx="1537">
                  <c:v>91.185815214538948</c:v>
                </c:pt>
                <c:pt idx="1538">
                  <c:v>91.190276947644932</c:v>
                </c:pt>
                <c:pt idx="1539">
                  <c:v>91.194755131762179</c:v>
                </c:pt>
                <c:pt idx="1540">
                  <c:v>91.199249823720081</c:v>
                </c:pt>
                <c:pt idx="1541">
                  <c:v>91.203761080500286</c:v>
                </c:pt>
                <c:pt idx="1542">
                  <c:v>91.208288959236697</c:v>
                </c:pt>
                <c:pt idx="1543">
                  <c:v>91.212833517215429</c:v>
                </c:pt>
                <c:pt idx="1544">
                  <c:v>91.217394811874513</c:v>
                </c:pt>
                <c:pt idx="1545">
                  <c:v>91.221972900803948</c:v>
                </c:pt>
                <c:pt idx="1546">
                  <c:v>91.226567841745236</c:v>
                </c:pt>
                <c:pt idx="1547">
                  <c:v>91.231179692591567</c:v>
                </c:pt>
                <c:pt idx="1548">
                  <c:v>91.235808511387475</c:v>
                </c:pt>
                <c:pt idx="1549">
                  <c:v>91.240454356328641</c:v>
                </c:pt>
                <c:pt idx="1550">
                  <c:v>91.245117285761765</c:v>
                </c:pt>
                <c:pt idx="1551">
                  <c:v>91.249797358184296</c:v>
                </c:pt>
                <c:pt idx="1552">
                  <c:v>91.254494632244445</c:v>
                </c:pt>
                <c:pt idx="1553">
                  <c:v>91.259209166740618</c:v>
                </c:pt>
                <c:pt idx="1554">
                  <c:v>91.263941020621502</c:v>
                </c:pt>
                <c:pt idx="1555">
                  <c:v>91.268690252985692</c:v>
                </c:pt>
                <c:pt idx="1556">
                  <c:v>91.273456923081412</c:v>
                </c:pt>
                <c:pt idx="1557">
                  <c:v>91.278241090306381</c:v>
                </c:pt>
                <c:pt idx="1558">
                  <c:v>91.283042814207462</c:v>
                </c:pt>
                <c:pt idx="1559">
                  <c:v>91.287862154480479</c:v>
                </c:pt>
                <c:pt idx="1560">
                  <c:v>91.292699170969811</c:v>
                </c:pt>
                <c:pt idx="1561">
                  <c:v>91.29755392366819</c:v>
                </c:pt>
                <c:pt idx="1562">
                  <c:v>91.302426472716377</c:v>
                </c:pt>
                <c:pt idx="1563">
                  <c:v>91.307316878402958</c:v>
                </c:pt>
                <c:pt idx="1564">
                  <c:v>91.312225201163727</c:v>
                </c:pt>
                <c:pt idx="1565">
                  <c:v>91.317151501581733</c:v>
                </c:pt>
                <c:pt idx="1566">
                  <c:v>91.322095840386623</c:v>
                </c:pt>
                <c:pt idx="1567">
                  <c:v>91.32705827845443</c:v>
                </c:pt>
                <c:pt idx="1568">
                  <c:v>91.332038876807289</c:v>
                </c:pt>
                <c:pt idx="1569">
                  <c:v>91.337037696612839</c:v>
                </c:pt>
                <c:pt idx="1570">
                  <c:v>91.342054799184098</c:v>
                </c:pt>
                <c:pt idx="1571">
                  <c:v>91.347090245978833</c:v>
                </c:pt>
                <c:pt idx="1572">
                  <c:v>91.35214409859924</c:v>
                </c:pt>
                <c:pt idx="1573">
                  <c:v>91.35721641879158</c:v>
                </c:pt>
                <c:pt idx="1574">
                  <c:v>91.362307268445733</c:v>
                </c:pt>
                <c:pt idx="1575">
                  <c:v>91.367416709594622</c:v>
                </c:pt>
                <c:pt idx="1576">
                  <c:v>91.372544804413948</c:v>
                </c:pt>
                <c:pt idx="1577">
                  <c:v>91.377691615221494</c:v>
                </c:pt>
                <c:pt idx="1578">
                  <c:v>91.382857204476906</c:v>
                </c:pt>
                <c:pt idx="1579">
                  <c:v>91.388041634781047</c:v>
                </c:pt>
                <c:pt idx="1580">
                  <c:v>91.393244968875393</c:v>
                </c:pt>
                <c:pt idx="1581">
                  <c:v>91.398467269641841</c:v>
                </c:pt>
                <c:pt idx="1582">
                  <c:v>91.40370860010168</c:v>
                </c:pt>
                <c:pt idx="1583">
                  <c:v>91.408969023415622</c:v>
                </c:pt>
                <c:pt idx="1584">
                  <c:v>91.414248602882779</c:v>
                </c:pt>
                <c:pt idx="1585">
                  <c:v>91.41954740194025</c:v>
                </c:pt>
                <c:pt idx="1586">
                  <c:v>91.424865484162666</c:v>
                </c:pt>
                <c:pt idx="1587">
                  <c:v>91.430202913261411</c:v>
                </c:pt>
                <c:pt idx="1588">
                  <c:v>91.435559753084036</c:v>
                </c:pt>
                <c:pt idx="1589">
                  <c:v>91.44093606761372</c:v>
                </c:pt>
                <c:pt idx="1590">
                  <c:v>91.446331920968504</c:v>
                </c:pt>
                <c:pt idx="1591">
                  <c:v>91.451747377400878</c:v>
                </c:pt>
                <c:pt idx="1592">
                  <c:v>91.457182501296671</c:v>
                </c:pt>
                <c:pt idx="1593">
                  <c:v>91.462637357174842</c:v>
                </c:pt>
                <c:pt idx="1594">
                  <c:v>91.468112009686521</c:v>
                </c:pt>
                <c:pt idx="1595">
                  <c:v>91.473606523614151</c:v>
                </c:pt>
                <c:pt idx="1596">
                  <c:v>91.479120963871338</c:v>
                </c:pt>
                <c:pt idx="1597">
                  <c:v>91.484655395501306</c:v>
                </c:pt>
                <c:pt idx="1598">
                  <c:v>91.490209883676698</c:v>
                </c:pt>
                <c:pt idx="1599">
                  <c:v>91.495784493698835</c:v>
                </c:pt>
                <c:pt idx="1600">
                  <c:v>91.501379290996411</c:v>
                </c:pt>
                <c:pt idx="1601">
                  <c:v>91.506994341125164</c:v>
                </c:pt>
                <c:pt idx="1602">
                  <c:v>91.512629709766856</c:v>
                </c:pt>
                <c:pt idx="1603">
                  <c:v>91.518285462728457</c:v>
                </c:pt>
                <c:pt idx="1604">
                  <c:v>91.523961665941229</c:v>
                </c:pt>
                <c:pt idx="1605">
                  <c:v>91.529658385460053</c:v>
                </c:pt>
                <c:pt idx="1606">
                  <c:v>91.535375687462292</c:v>
                </c:pt>
                <c:pt idx="1607">
                  <c:v>91.541113638246969</c:v>
                </c:pt>
                <c:pt idx="1608">
                  <c:v>91.54687230423383</c:v>
                </c:pt>
                <c:pt idx="1609">
                  <c:v>91.552651751962443</c:v>
                </c:pt>
                <c:pt idx="1610">
                  <c:v>91.558452048091283</c:v>
                </c:pt>
                <c:pt idx="1611">
                  <c:v>91.564273259396472</c:v>
                </c:pt>
                <c:pt idx="1612">
                  <c:v>91.570115452771191</c:v>
                </c:pt>
                <c:pt idx="1613">
                  <c:v>91.575978695224293</c:v>
                </c:pt>
                <c:pt idx="1614">
                  <c:v>91.58186305387953</c:v>
                </c:pt>
                <c:pt idx="1615">
                  <c:v>91.587768595974211</c:v>
                </c:pt>
                <c:pt idx="1616">
                  <c:v>91.593695388858535</c:v>
                </c:pt>
                <c:pt idx="1617">
                  <c:v>91.599643499994158</c:v>
                </c:pt>
                <c:pt idx="1618">
                  <c:v>91.605612996953099</c:v>
                </c:pt>
                <c:pt idx="1619">
                  <c:v>91.611603947416754</c:v>
                </c:pt>
                <c:pt idx="1620">
                  <c:v>91.61761641917461</c:v>
                </c:pt>
                <c:pt idx="1621">
                  <c:v>91.623650480123302</c:v>
                </c:pt>
                <c:pt idx="1622">
                  <c:v>91.629706198265055</c:v>
                </c:pt>
                <c:pt idx="1623">
                  <c:v>91.635783641706823</c:v>
                </c:pt>
                <c:pt idx="1624">
                  <c:v>91.641882878658762</c:v>
                </c:pt>
                <c:pt idx="1625">
                  <c:v>91.648003977433163</c:v>
                </c:pt>
                <c:pt idx="1626">
                  <c:v>91.654147006443054</c:v>
                </c:pt>
                <c:pt idx="1627">
                  <c:v>91.660312034201127</c:v>
                </c:pt>
                <c:pt idx="1628">
                  <c:v>91.666499129318041</c:v>
                </c:pt>
                <c:pt idx="1629">
                  <c:v>91.672708360501346</c:v>
                </c:pt>
                <c:pt idx="1630">
                  <c:v>91.67893979655409</c:v>
                </c:pt>
                <c:pt idx="1631">
                  <c:v>91.685193506373423</c:v>
                </c:pt>
                <c:pt idx="1632">
                  <c:v>91.691469558949066</c:v>
                </c:pt>
                <c:pt idx="1633">
                  <c:v>91.697768023362002</c:v>
                </c:pt>
                <c:pt idx="1634">
                  <c:v>91.704088968782983</c:v>
                </c:pt>
                <c:pt idx="1635">
                  <c:v>91.71043246447104</c:v>
                </c:pt>
                <c:pt idx="1636">
                  <c:v>91.71679857977206</c:v>
                </c:pt>
                <c:pt idx="1637">
                  <c:v>91.723187384116983</c:v>
                </c:pt>
                <c:pt idx="1638">
                  <c:v>91.729598947020691</c:v>
                </c:pt>
                <c:pt idx="1639">
                  <c:v>91.736033338080077</c:v>
                </c:pt>
                <c:pt idx="1640">
                  <c:v>91.742490626972511</c:v>
                </c:pt>
                <c:pt idx="1641">
                  <c:v>91.748970883454277</c:v>
                </c:pt>
                <c:pt idx="1642">
                  <c:v>91.755474177358991</c:v>
                </c:pt>
                <c:pt idx="1643">
                  <c:v>91.762000578595789</c:v>
                </c:pt>
                <c:pt idx="1644">
                  <c:v>91.768550157147516</c:v>
                </c:pt>
                <c:pt idx="1645">
                  <c:v>91.775122983069338</c:v>
                </c:pt>
                <c:pt idx="1646">
                  <c:v>91.781719126486834</c:v>
                </c:pt>
                <c:pt idx="1647">
                  <c:v>91.78833865759394</c:v>
                </c:pt>
                <c:pt idx="1648">
                  <c:v>91.794981646651507</c:v>
                </c:pt>
                <c:pt idx="1649">
                  <c:v>91.801648163985533</c:v>
                </c:pt>
                <c:pt idx="1650">
                  <c:v>91.80833827998481</c:v>
                </c:pt>
                <c:pt idx="1651">
                  <c:v>91.815052065099337</c:v>
                </c:pt>
                <c:pt idx="1652">
                  <c:v>91.821789589838659</c:v>
                </c:pt>
                <c:pt idx="1653">
                  <c:v>91.828550924769431</c:v>
                </c:pt>
                <c:pt idx="1654">
                  <c:v>91.835336140513661</c:v>
                </c:pt>
                <c:pt idx="1655">
                  <c:v>91.842145307746875</c:v>
                </c:pt>
                <c:pt idx="1656">
                  <c:v>91.848978497195816</c:v>
                </c:pt>
                <c:pt idx="1657">
                  <c:v>91.85583577963655</c:v>
                </c:pt>
                <c:pt idx="1658">
                  <c:v>91.862717225892226</c:v>
                </c:pt>
                <c:pt idx="1659">
                  <c:v>91.869622906831083</c:v>
                </c:pt>
                <c:pt idx="1660">
                  <c:v>91.876552893364291</c:v>
                </c:pt>
                <c:pt idx="1661">
                  <c:v>91.883507256443693</c:v>
                </c:pt>
                <c:pt idx="1662">
                  <c:v>91.890486067059797</c:v>
                </c:pt>
                <c:pt idx="1663">
                  <c:v>91.897489396239251</c:v>
                </c:pt>
                <c:pt idx="1664">
                  <c:v>91.904517315042526</c:v>
                </c:pt>
                <c:pt idx="1665">
                  <c:v>91.911569894562177</c:v>
                </c:pt>
                <c:pt idx="1666">
                  <c:v>91.918647205919882</c:v>
                </c:pt>
                <c:pt idx="1667">
                  <c:v>91.925749320264202</c:v>
                </c:pt>
                <c:pt idx="1668">
                  <c:v>91.932876308768613</c:v>
                </c:pt>
                <c:pt idx="1669">
                  <c:v>91.940028242628344</c:v>
                </c:pt>
                <c:pt idx="1670">
                  <c:v>91.947205193058693</c:v>
                </c:pt>
                <c:pt idx="1671">
                  <c:v>91.954407231291796</c:v>
                </c:pt>
                <c:pt idx="1672">
                  <c:v>91.96163442857474</c:v>
                </c:pt>
                <c:pt idx="1673">
                  <c:v>91.968886856166591</c:v>
                </c:pt>
                <c:pt idx="1674">
                  <c:v>91.976164585335695</c:v>
                </c:pt>
                <c:pt idx="1675">
                  <c:v>91.983467687357546</c:v>
                </c:pt>
                <c:pt idx="1676">
                  <c:v>91.990796233511617</c:v>
                </c:pt>
                <c:pt idx="1677">
                  <c:v>91.998150295078943</c:v>
                </c:pt>
                <c:pt idx="1678">
                  <c:v>92.00552994333934</c:v>
                </c:pt>
                <c:pt idx="1679">
                  <c:v>92.012935249568301</c:v>
                </c:pt>
                <c:pt idx="1680">
                  <c:v>92.020366285034783</c:v>
                </c:pt>
                <c:pt idx="1681">
                  <c:v>92.027823120997823</c:v>
                </c:pt>
                <c:pt idx="1682">
                  <c:v>92.03530582870394</c:v>
                </c:pt>
                <c:pt idx="1683">
                  <c:v>92.042814479384148</c:v>
                </c:pt>
                <c:pt idx="1684">
                  <c:v>92.050349144250802</c:v>
                </c:pt>
                <c:pt idx="1685">
                  <c:v>92.057909894494998</c:v>
                </c:pt>
                <c:pt idx="1686">
                  <c:v>92.065496801283146</c:v>
                </c:pt>
                <c:pt idx="1687">
                  <c:v>92.073109935754189</c:v>
                </c:pt>
                <c:pt idx="1688">
                  <c:v>92.080749369016118</c:v>
                </c:pt>
                <c:pt idx="1689">
                  <c:v>92.088415172143314</c:v>
                </c:pt>
                <c:pt idx="1690">
                  <c:v>92.09610741617297</c:v>
                </c:pt>
                <c:pt idx="1691">
                  <c:v>92.103826172101975</c:v>
                </c:pt>
                <c:pt idx="1692">
                  <c:v>92.111571510883763</c:v>
                </c:pt>
                <c:pt idx="1693">
                  <c:v>92.119343503424673</c:v>
                </c:pt>
                <c:pt idx="1694">
                  <c:v>92.127142220580978</c:v>
                </c:pt>
                <c:pt idx="1695">
                  <c:v>92.134967733155278</c:v>
                </c:pt>
                <c:pt idx="1696">
                  <c:v>92.142820111893059</c:v>
                </c:pt>
                <c:pt idx="1697">
                  <c:v>92.150699427479339</c:v>
                </c:pt>
                <c:pt idx="1698">
                  <c:v>92.158605750534974</c:v>
                </c:pt>
                <c:pt idx="1699">
                  <c:v>92.166539151613321</c:v>
                </c:pt>
                <c:pt idx="1700">
                  <c:v>92.174499701196353</c:v>
                </c:pt>
                <c:pt idx="1701">
                  <c:v>92.182487469691154</c:v>
                </c:pt>
                <c:pt idx="1702">
                  <c:v>92.190502527426375</c:v>
                </c:pt>
                <c:pt idx="1703">
                  <c:v>92.198544944648276</c:v>
                </c:pt>
                <c:pt idx="1704">
                  <c:v>92.20661479151687</c:v>
                </c:pt>
                <c:pt idx="1705">
                  <c:v>92.214712138102556</c:v>
                </c:pt>
                <c:pt idx="1706">
                  <c:v>92.222837054381642</c:v>
                </c:pt>
                <c:pt idx="1707">
                  <c:v>92.230989610232967</c:v>
                </c:pt>
                <c:pt idx="1708">
                  <c:v>92.239169875433419</c:v>
                </c:pt>
                <c:pt idx="1709">
                  <c:v>92.24737791965461</c:v>
                </c:pt>
                <c:pt idx="1710">
                  <c:v>92.255613812457923</c:v>
                </c:pt>
                <c:pt idx="1711">
                  <c:v>92.263877623291307</c:v>
                </c:pt>
                <c:pt idx="1712">
                  <c:v>92.272169421484406</c:v>
                </c:pt>
                <c:pt idx="1713">
                  <c:v>92.280489276245135</c:v>
                </c:pt>
                <c:pt idx="1714">
                  <c:v>92.288837256654588</c:v>
                </c:pt>
                <c:pt idx="1715">
                  <c:v>92.297213431663323</c:v>
                </c:pt>
                <c:pt idx="1716">
                  <c:v>92.305617870086706</c:v>
                </c:pt>
                <c:pt idx="1717">
                  <c:v>92.314050640600868</c:v>
                </c:pt>
                <c:pt idx="1718">
                  <c:v>92.322511811737996</c:v>
                </c:pt>
                <c:pt idx="1719">
                  <c:v>92.331001451881804</c:v>
                </c:pt>
                <c:pt idx="1720">
                  <c:v>92.339519629263236</c:v>
                </c:pt>
                <c:pt idx="1721">
                  <c:v>92.34806641195577</c:v>
                </c:pt>
                <c:pt idx="1722">
                  <c:v>92.356641867870536</c:v>
                </c:pt>
                <c:pt idx="1723">
                  <c:v>92.365246064752171</c:v>
                </c:pt>
                <c:pt idx="1724">
                  <c:v>92.373879070173416</c:v>
                </c:pt>
                <c:pt idx="1725">
                  <c:v>92.382540951531098</c:v>
                </c:pt>
                <c:pt idx="1726">
                  <c:v>92.391231776040499</c:v>
                </c:pt>
                <c:pt idx="1727">
                  <c:v>92.39995161073071</c:v>
                </c:pt>
                <c:pt idx="1728">
                  <c:v>92.408700522440313</c:v>
                </c:pt>
                <c:pt idx="1729">
                  <c:v>92.417478577811409</c:v>
                </c:pt>
                <c:pt idx="1730">
                  <c:v>92.426285843285186</c:v>
                </c:pt>
                <c:pt idx="1731">
                  <c:v>92.435122385096491</c:v>
                </c:pt>
                <c:pt idx="1732">
                  <c:v>92.443988269268885</c:v>
                </c:pt>
                <c:pt idx="1733">
                  <c:v>92.452883561609468</c:v>
                </c:pt>
                <c:pt idx="1734">
                  <c:v>92.461808327703295</c:v>
                </c:pt>
                <c:pt idx="1735">
                  <c:v>92.470762632908219</c:v>
                </c:pt>
                <c:pt idx="1736">
                  <c:v>92.479746542349687</c:v>
                </c:pt>
                <c:pt idx="1737">
                  <c:v>92.488760120914989</c:v>
                </c:pt>
                <c:pt idx="1738">
                  <c:v>92.497803433248052</c:v>
                </c:pt>
                <c:pt idx="1739">
                  <c:v>92.506876543743545</c:v>
                </c:pt>
                <c:pt idx="1740">
                  <c:v>92.51597951654162</c:v>
                </c:pt>
                <c:pt idx="1741">
                  <c:v>92.525112415521932</c:v>
                </c:pt>
                <c:pt idx="1742">
                  <c:v>92.534275304298205</c:v>
                </c:pt>
                <c:pt idx="1743">
                  <c:v>92.543468246212342</c:v>
                </c:pt>
                <c:pt idx="1744">
                  <c:v>92.55269130432842</c:v>
                </c:pt>
                <c:pt idx="1745">
                  <c:v>92.561944541426911</c:v>
                </c:pt>
                <c:pt idx="1746">
                  <c:v>92.571228019998856</c:v>
                </c:pt>
                <c:pt idx="1747">
                  <c:v>92.580541802239594</c:v>
                </c:pt>
                <c:pt idx="1748">
                  <c:v>92.58988595004304</c:v>
                </c:pt>
                <c:pt idx="1749">
                  <c:v>92.599260524995017</c:v>
                </c:pt>
                <c:pt idx="1750">
                  <c:v>92.608665588367401</c:v>
                </c:pt>
                <c:pt idx="1751">
                  <c:v>92.618101201112196</c:v>
                </c:pt>
                <c:pt idx="1752">
                  <c:v>92.627567423854259</c:v>
                </c:pt>
                <c:pt idx="1753">
                  <c:v>92.637064316885926</c:v>
                </c:pt>
                <c:pt idx="1754">
                  <c:v>92.646591940159837</c:v>
                </c:pt>
                <c:pt idx="1755">
                  <c:v>92.656150353282996</c:v>
                </c:pt>
                <c:pt idx="1756">
                  <c:v>92.665739615509679</c:v>
                </c:pt>
                <c:pt idx="1757">
                  <c:v>92.675359785735324</c:v>
                </c:pt>
                <c:pt idx="1758">
                  <c:v>92.685010922489226</c:v>
                </c:pt>
                <c:pt idx="1759">
                  <c:v>92.69469308392847</c:v>
                </c:pt>
                <c:pt idx="1760">
                  <c:v>92.704406327830512</c:v>
                </c:pt>
                <c:pt idx="1761">
                  <c:v>92.714150711586569</c:v>
                </c:pt>
                <c:pt idx="1762">
                  <c:v>92.723926292194932</c:v>
                </c:pt>
                <c:pt idx="1763">
                  <c:v>92.733733126253213</c:v>
                </c:pt>
                <c:pt idx="1764">
                  <c:v>92.743571269951943</c:v>
                </c:pt>
                <c:pt idx="1765">
                  <c:v>92.753440779067404</c:v>
                </c:pt>
                <c:pt idx="1766">
                  <c:v>92.76334170895403</c:v>
                </c:pt>
                <c:pt idx="1767">
                  <c:v>92.773274114537045</c:v>
                </c:pt>
                <c:pt idx="1768">
                  <c:v>92.783238050305926</c:v>
                </c:pt>
                <c:pt idx="1769">
                  <c:v>92.793233570306086</c:v>
                </c:pt>
                <c:pt idx="1770">
                  <c:v>92.803260728132045</c:v>
                </c:pt>
                <c:pt idx="1771">
                  <c:v>92.813319576919525</c:v>
                </c:pt>
                <c:pt idx="1772">
                  <c:v>92.823410169337919</c:v>
                </c:pt>
                <c:pt idx="1773">
                  <c:v>92.833532557582757</c:v>
                </c:pt>
                <c:pt idx="1774">
                  <c:v>92.843686793367922</c:v>
                </c:pt>
                <c:pt idx="1775">
                  <c:v>92.85387292791755</c:v>
                </c:pt>
                <c:pt idx="1776">
                  <c:v>92.864091011958763</c:v>
                </c:pt>
                <c:pt idx="1777">
                  <c:v>92.874341095712978</c:v>
                </c:pt>
                <c:pt idx="1778">
                  <c:v>92.884623228888486</c:v>
                </c:pt>
                <c:pt idx="1779">
                  <c:v>92.894937460672239</c:v>
                </c:pt>
                <c:pt idx="1780">
                  <c:v>92.90528383972142</c:v>
                </c:pt>
                <c:pt idx="1781">
                  <c:v>92.915662414155733</c:v>
                </c:pt>
                <c:pt idx="1782">
                  <c:v>92.926073231548614</c:v>
                </c:pt>
                <c:pt idx="1783">
                  <c:v>92.936516338919219</c:v>
                </c:pt>
                <c:pt idx="1784">
                  <c:v>92.946991782723671</c:v>
                </c:pt>
                <c:pt idx="1785">
                  <c:v>92.957499608846987</c:v>
                </c:pt>
                <c:pt idx="1786">
                  <c:v>92.96803986259448</c:v>
                </c:pt>
                <c:pt idx="1787">
                  <c:v>92.978612588682452</c:v>
                </c:pt>
                <c:pt idx="1788">
                  <c:v>92.989217831230377</c:v>
                </c:pt>
                <c:pt idx="1789">
                  <c:v>92.999855633751636</c:v>
                </c:pt>
                <c:pt idx="1790">
                  <c:v>93.010526039144821</c:v>
                </c:pt>
                <c:pt idx="1791">
                  <c:v>93.02122908968478</c:v>
                </c:pt>
                <c:pt idx="1792">
                  <c:v>93.031964827013709</c:v>
                </c:pt>
                <c:pt idx="1793">
                  <c:v>93.042733292131999</c:v>
                </c:pt>
                <c:pt idx="1794">
                  <c:v>93.053534525389111</c:v>
                </c:pt>
                <c:pt idx="1795">
                  <c:v>93.064368566474613</c:v>
                </c:pt>
                <c:pt idx="1796">
                  <c:v>93.075235454408656</c:v>
                </c:pt>
                <c:pt idx="1797">
                  <c:v>93.086135227532694</c:v>
                </c:pt>
                <c:pt idx="1798">
                  <c:v>93.097067923500163</c:v>
                </c:pt>
                <c:pt idx="1799">
                  <c:v>93.108033579266916</c:v>
                </c:pt>
                <c:pt idx="1800">
                  <c:v>93.11903223108186</c:v>
                </c:pt>
                <c:pt idx="1801">
                  <c:v>93.130063914477063</c:v>
                </c:pt>
                <c:pt idx="1802">
                  <c:v>93.141128664258432</c:v>
                </c:pt>
                <c:pt idx="1803">
                  <c:v>93.152226514495453</c:v>
                </c:pt>
                <c:pt idx="1804">
                  <c:v>93.163357498512013</c:v>
                </c:pt>
                <c:pt idx="1805">
                  <c:v>93.174521648875881</c:v>
                </c:pt>
                <c:pt idx="1806">
                  <c:v>93.185718997389145</c:v>
                </c:pt>
                <c:pt idx="1807">
                  <c:v>93.196949575078023</c:v>
                </c:pt>
                <c:pt idx="1808">
                  <c:v>93.208213412182729</c:v>
                </c:pt>
                <c:pt idx="1809">
                  <c:v>93.219510538147532</c:v>
                </c:pt>
                <c:pt idx="1810">
                  <c:v>93.230840981609987</c:v>
                </c:pt>
                <c:pt idx="1811">
                  <c:v>93.242204770391382</c:v>
                </c:pt>
                <c:pt idx="1812">
                  <c:v>93.25360193148579</c:v>
                </c:pt>
                <c:pt idx="1813">
                  <c:v>93.26503249104951</c:v>
                </c:pt>
                <c:pt idx="1814">
                  <c:v>93.276496474391124</c:v>
                </c:pt>
                <c:pt idx="1815">
                  <c:v>93.287993905960192</c:v>
                </c:pt>
                <c:pt idx="1816">
                  <c:v>93.299524809337569</c:v>
                </c:pt>
                <c:pt idx="1817">
                  <c:v>93.311089207223432</c:v>
                </c:pt>
                <c:pt idx="1818">
                  <c:v>93.32268712142772</c:v>
                </c:pt>
                <c:pt idx="1819">
                  <c:v>93.334318572858095</c:v>
                </c:pt>
                <c:pt idx="1820">
                  <c:v>93.345983581509969</c:v>
                </c:pt>
                <c:pt idx="1821">
                  <c:v>93.357682166454822</c:v>
                </c:pt>
                <c:pt idx="1822">
                  <c:v>93.369414345829824</c:v>
                </c:pt>
                <c:pt idx="1823">
                  <c:v>93.381180136826032</c:v>
                </c:pt>
                <c:pt idx="1824">
                  <c:v>93.392979555677456</c:v>
                </c:pt>
                <c:pt idx="1825">
                  <c:v>93.404812617649739</c:v>
                </c:pt>
                <c:pt idx="1826">
                  <c:v>93.416679337029066</c:v>
                </c:pt>
                <c:pt idx="1827">
                  <c:v>93.428579727110247</c:v>
                </c:pt>
                <c:pt idx="1828">
                  <c:v>93.440513800186054</c:v>
                </c:pt>
                <c:pt idx="1829">
                  <c:v>93.452481567534676</c:v>
                </c:pt>
                <c:pt idx="1830">
                  <c:v>93.464483039408833</c:v>
                </c:pt>
                <c:pt idx="1831">
                  <c:v>93.476518225024265</c:v>
                </c:pt>
                <c:pt idx="1832">
                  <c:v>93.488587132546982</c:v>
                </c:pt>
                <c:pt idx="1833">
                  <c:v>93.500689769082939</c:v>
                </c:pt>
                <c:pt idx="1834">
                  <c:v>93.512826140664643</c:v>
                </c:pt>
                <c:pt idx="1835">
                  <c:v>93.52499625224074</c:v>
                </c:pt>
                <c:pt idx="1836">
                  <c:v>93.537200107662812</c:v>
                </c:pt>
                <c:pt idx="1837">
                  <c:v>93.549437709674109</c:v>
                </c:pt>
                <c:pt idx="1838">
                  <c:v>93.561709059896984</c:v>
                </c:pt>
                <c:pt idx="1839">
                  <c:v>93.5740141588211</c:v>
                </c:pt>
                <c:pt idx="1840">
                  <c:v>93.586353005791153</c:v>
                </c:pt>
                <c:pt idx="1841">
                  <c:v>93.598725598994534</c:v>
                </c:pt>
                <c:pt idx="1842">
                  <c:v>93.611131935448654</c:v>
                </c:pt>
                <c:pt idx="1843">
                  <c:v>93.623572010989335</c:v>
                </c:pt>
                <c:pt idx="1844">
                  <c:v>93.636045820257792</c:v>
                </c:pt>
                <c:pt idx="1845">
                  <c:v>93.648553356688225</c:v>
                </c:pt>
                <c:pt idx="1846">
                  <c:v>93.661094612495276</c:v>
                </c:pt>
                <c:pt idx="1847">
                  <c:v>93.673669578661887</c:v>
                </c:pt>
                <c:pt idx="1848">
                  <c:v>93.686278244925674</c:v>
                </c:pt>
                <c:pt idx="1849">
                  <c:v>93.698920599767192</c:v>
                </c:pt>
                <c:pt idx="1850">
                  <c:v>93.711596630397082</c:v>
                </c:pt>
                <c:pt idx="1851">
                  <c:v>93.724306322742137</c:v>
                </c:pt>
                <c:pt idx="1852">
                  <c:v>93.737049661434114</c:v>
                </c:pt>
                <c:pt idx="1853">
                  <c:v>93.749826629795464</c:v>
                </c:pt>
                <c:pt idx="1854">
                  <c:v>93.762637209827261</c:v>
                </c:pt>
                <c:pt idx="1855">
                  <c:v>93.775481382195892</c:v>
                </c:pt>
                <c:pt idx="1856">
                  <c:v>93.78835912621976</c:v>
                </c:pt>
                <c:pt idx="1857">
                  <c:v>93.801270419856607</c:v>
                </c:pt>
                <c:pt idx="1858">
                  <c:v>93.814215239690355</c:v>
                </c:pt>
                <c:pt idx="1859">
                  <c:v>93.827193560917692</c:v>
                </c:pt>
                <c:pt idx="1860">
                  <c:v>93.840205357335122</c:v>
                </c:pt>
                <c:pt idx="1861">
                  <c:v>93.853250601325399</c:v>
                </c:pt>
                <c:pt idx="1862">
                  <c:v>93.866329263844747</c:v>
                </c:pt>
                <c:pt idx="1863">
                  <c:v>93.879441314408908</c:v>
                </c:pt>
                <c:pt idx="1864">
                  <c:v>93.892586721080718</c:v>
                </c:pt>
                <c:pt idx="1865">
                  <c:v>93.905765450455419</c:v>
                </c:pt>
                <c:pt idx="1866">
                  <c:v>93.918977467648659</c:v>
                </c:pt>
                <c:pt idx="1867">
                  <c:v>93.932222736281886</c:v>
                </c:pt>
                <c:pt idx="1868">
                  <c:v>93.945501218469801</c:v>
                </c:pt>
                <c:pt idx="1869">
                  <c:v>93.958812874805886</c:v>
                </c:pt>
                <c:pt idx="1870">
                  <c:v>93.972157664349709</c:v>
                </c:pt>
                <c:pt idx="1871">
                  <c:v>93.985535544613057</c:v>
                </c:pt>
                <c:pt idx="1872">
                  <c:v>93.998946471546205</c:v>
                </c:pt>
                <c:pt idx="1873">
                  <c:v>94.012390399525017</c:v>
                </c:pt>
                <c:pt idx="1874">
                  <c:v>94.025867281336232</c:v>
                </c:pt>
                <c:pt idx="1875">
                  <c:v>94.039377068164185</c:v>
                </c:pt>
                <c:pt idx="1876">
                  <c:v>94.052919709578333</c:v>
                </c:pt>
                <c:pt idx="1877">
                  <c:v>94.066495153517735</c:v>
                </c:pt>
                <c:pt idx="1878">
                  <c:v>94.08010334627852</c:v>
                </c:pt>
                <c:pt idx="1879">
                  <c:v>94.093744232500356</c:v>
                </c:pt>
                <c:pt idx="1880">
                  <c:v>94.107417755151644</c:v>
                </c:pt>
                <c:pt idx="1881">
                  <c:v>94.12112385551734</c:v>
                </c:pt>
                <c:pt idx="1882">
                  <c:v>94.134862473183745</c:v>
                </c:pt>
                <c:pt idx="1883">
                  <c:v>94.148633546025508</c:v>
                </c:pt>
                <c:pt idx="1884">
                  <c:v>94.162437010192349</c:v>
                </c:pt>
                <c:pt idx="1885">
                  <c:v>94.176272800094807</c:v>
                </c:pt>
                <c:pt idx="1886">
                  <c:v>94.190140848390371</c:v>
                </c:pt>
                <c:pt idx="1887">
                  <c:v>94.204041085970005</c:v>
                </c:pt>
                <c:pt idx="1888">
                  <c:v>94.217973441944579</c:v>
                </c:pt>
                <c:pt idx="1889">
                  <c:v>94.231937843631286</c:v>
                </c:pt>
                <c:pt idx="1890">
                  <c:v>94.245934216539595</c:v>
                </c:pt>
                <c:pt idx="1891">
                  <c:v>94.25996248435753</c:v>
                </c:pt>
                <c:pt idx="1892">
                  <c:v>94.274022568938591</c:v>
                </c:pt>
                <c:pt idx="1893">
                  <c:v>94.28811439028793</c:v>
                </c:pt>
                <c:pt idx="1894">
                  <c:v>94.302237866548211</c:v>
                </c:pt>
                <c:pt idx="1895">
                  <c:v>94.316392913986817</c:v>
                </c:pt>
                <c:pt idx="1896">
                  <c:v>94.330579446982043</c:v>
                </c:pt>
                <c:pt idx="1897">
                  <c:v>94.344797378008877</c:v>
                </c:pt>
                <c:pt idx="1898">
                  <c:v>94.35904661762693</c:v>
                </c:pt>
                <c:pt idx="1899">
                  <c:v>94.373327074465365</c:v>
                </c:pt>
                <c:pt idx="1900">
                  <c:v>94.387638655211035</c:v>
                </c:pt>
                <c:pt idx="1901">
                  <c:v>94.401981264593942</c:v>
                </c:pt>
                <c:pt idx="1902">
                  <c:v>94.416354805374525</c:v>
                </c:pt>
                <c:pt idx="1903">
                  <c:v>94.430759178330106</c:v>
                </c:pt>
                <c:pt idx="1904">
                  <c:v>94.445194282241886</c:v>
                </c:pt>
                <c:pt idx="1905">
                  <c:v>94.459660013881162</c:v>
                </c:pt>
                <c:pt idx="1906">
                  <c:v>94.474156267997401</c:v>
                </c:pt>
                <c:pt idx="1907">
                  <c:v>94.488682937303622</c:v>
                </c:pt>
                <c:pt idx="1908">
                  <c:v>94.50323991246475</c:v>
                </c:pt>
                <c:pt idx="1909">
                  <c:v>94.517827082083755</c:v>
                </c:pt>
                <c:pt idx="1910">
                  <c:v>94.532444332689394</c:v>
                </c:pt>
                <c:pt idx="1911">
                  <c:v>94.547091548722676</c:v>
                </c:pt>
                <c:pt idx="1912">
                  <c:v>94.56176861252554</c:v>
                </c:pt>
                <c:pt idx="1913">
                  <c:v>94.576475404325507</c:v>
                </c:pt>
                <c:pt idx="1914">
                  <c:v>94.591211802226553</c:v>
                </c:pt>
                <c:pt idx="1915">
                  <c:v>94.605977682193668</c:v>
                </c:pt>
                <c:pt idx="1916">
                  <c:v>94.620772918042064</c:v>
                </c:pt>
                <c:pt idx="1917">
                  <c:v>94.635597381424745</c:v>
                </c:pt>
                <c:pt idx="1918">
                  <c:v>94.650450941819443</c:v>
                </c:pt>
                <c:pt idx="1919">
                  <c:v>94.665333466516799</c:v>
                </c:pt>
                <c:pt idx="1920">
                  <c:v>94.680244820609104</c:v>
                </c:pt>
                <c:pt idx="1921">
                  <c:v>94.695184866977556</c:v>
                </c:pt>
                <c:pt idx="1922">
                  <c:v>94.710153466280573</c:v>
                </c:pt>
                <c:pt idx="1923">
                  <c:v>94.725150476941721</c:v>
                </c:pt>
                <c:pt idx="1924">
                  <c:v>94.740175755139717</c:v>
                </c:pt>
                <c:pt idx="1925">
                  <c:v>94.755229154794662</c:v>
                </c:pt>
                <c:pt idx="1926">
                  <c:v>94.770310527558308</c:v>
                </c:pt>
                <c:pt idx="1927">
                  <c:v>94.785419722802175</c:v>
                </c:pt>
                <c:pt idx="1928">
                  <c:v>94.80055658760682</c:v>
                </c:pt>
                <c:pt idx="1929">
                  <c:v>94.815720966750291</c:v>
                </c:pt>
                <c:pt idx="1930">
                  <c:v>94.830912702697788</c:v>
                </c:pt>
                <c:pt idx="1931">
                  <c:v>94.84613163559122</c:v>
                </c:pt>
                <c:pt idx="1932">
                  <c:v>94.861377603237855</c:v>
                </c:pt>
                <c:pt idx="1933">
                  <c:v>94.876650441100622</c:v>
                </c:pt>
                <c:pt idx="1934">
                  <c:v>94.891949982287315</c:v>
                </c:pt>
                <c:pt idx="1935">
                  <c:v>94.907276057541225</c:v>
                </c:pt>
                <c:pt idx="1936">
                  <c:v>94.922628495230455</c:v>
                </c:pt>
                <c:pt idx="1937">
                  <c:v>94.938007121338686</c:v>
                </c:pt>
                <c:pt idx="1938">
                  <c:v>94.953411759455562</c:v>
                </c:pt>
                <c:pt idx="1939">
                  <c:v>94.968842230767223</c:v>
                </c:pt>
                <c:pt idx="1940">
                  <c:v>94.984298354046672</c:v>
                </c:pt>
                <c:pt idx="1941">
                  <c:v>94.999779945645869</c:v>
                </c:pt>
                <c:pt idx="1942">
                  <c:v>95.015286819485254</c:v>
                </c:pt>
                <c:pt idx="1943">
                  <c:v>95.030818787046897</c:v>
                </c:pt>
                <c:pt idx="1944">
                  <c:v>95.046375657363882</c:v>
                </c:pt>
                <c:pt idx="1945">
                  <c:v>95.061957237014653</c:v>
                </c:pt>
                <c:pt idx="1946">
                  <c:v>95.077563330112881</c:v>
                </c:pt>
                <c:pt idx="1947">
                  <c:v>95.093193738300556</c:v>
                </c:pt>
                <c:pt idx="1948">
                  <c:v>95.108848260740302</c:v>
                </c:pt>
                <c:pt idx="1949">
                  <c:v>95.124526694107445</c:v>
                </c:pt>
                <c:pt idx="1950">
                  <c:v>95.140228832583688</c:v>
                </c:pt>
                <c:pt idx="1951">
                  <c:v>95.155954467849682</c:v>
                </c:pt>
                <c:pt idx="1952">
                  <c:v>95.17170338907836</c:v>
                </c:pt>
                <c:pt idx="1953">
                  <c:v>95.187475382928568</c:v>
                </c:pt>
                <c:pt idx="1954">
                  <c:v>95.203270233538589</c:v>
                </c:pt>
                <c:pt idx="1955">
                  <c:v>95.219087722520868</c:v>
                </c:pt>
                <c:pt idx="1956">
                  <c:v>95.234927628955134</c:v>
                </c:pt>
                <c:pt idx="1957">
                  <c:v>95.250789729384337</c:v>
                </c:pt>
                <c:pt idx="1958">
                  <c:v>95.26667379780838</c:v>
                </c:pt>
                <c:pt idx="1959">
                  <c:v>95.28257960567953</c:v>
                </c:pt>
                <c:pt idx="1960">
                  <c:v>95.29850692189801</c:v>
                </c:pt>
                <c:pt idx="1961">
                  <c:v>95.314455512807527</c:v>
                </c:pt>
                <c:pt idx="1962">
                  <c:v>95.330425142190819</c:v>
                </c:pt>
                <c:pt idx="1963">
                  <c:v>95.346415571266405</c:v>
                </c:pt>
                <c:pt idx="1964">
                  <c:v>95.36242655868503</c:v>
                </c:pt>
                <c:pt idx="1965">
                  <c:v>95.378457860526055</c:v>
                </c:pt>
                <c:pt idx="1966">
                  <c:v>95.394509230295071</c:v>
                </c:pt>
                <c:pt idx="1967">
                  <c:v>95.410580418920418</c:v>
                </c:pt>
                <c:pt idx="1968">
                  <c:v>95.426671174752485</c:v>
                </c:pt>
                <c:pt idx="1969">
                  <c:v>95.442781243560219</c:v>
                </c:pt>
                <c:pt idx="1970">
                  <c:v>95.458910368530795</c:v>
                </c:pt>
                <c:pt idx="1971">
                  <c:v>95.475058290266986</c:v>
                </c:pt>
                <c:pt idx="1972">
                  <c:v>95.491224746787211</c:v>
                </c:pt>
                <c:pt idx="1973">
                  <c:v>95.507409473525115</c:v>
                </c:pt>
                <c:pt idx="1974">
                  <c:v>95.523612203328028</c:v>
                </c:pt>
                <c:pt idx="1975">
                  <c:v>95.539832666458466</c:v>
                </c:pt>
                <c:pt idx="1976">
                  <c:v>95.556070590593677</c:v>
                </c:pt>
                <c:pt idx="1977">
                  <c:v>95.572325700826923</c:v>
                </c:pt>
                <c:pt idx="1978">
                  <c:v>95.588597719668897</c:v>
                </c:pt>
                <c:pt idx="1979">
                  <c:v>95.604886367047783</c:v>
                </c:pt>
                <c:pt idx="1980">
                  <c:v>95.621191360313247</c:v>
                </c:pt>
                <c:pt idx="1981">
                  <c:v>95.637512414237449</c:v>
                </c:pt>
                <c:pt idx="1982">
                  <c:v>95.653849241018008</c:v>
                </c:pt>
                <c:pt idx="1983">
                  <c:v>95.670201550281448</c:v>
                </c:pt>
                <c:pt idx="1984">
                  <c:v>95.686569049085605</c:v>
                </c:pt>
                <c:pt idx="1985">
                  <c:v>95.702951441925677</c:v>
                </c:pt>
                <c:pt idx="1986">
                  <c:v>95.71934843073555</c:v>
                </c:pt>
                <c:pt idx="1987">
                  <c:v>95.735759714895508</c:v>
                </c:pt>
                <c:pt idx="1988">
                  <c:v>95.752184991235055</c:v>
                </c:pt>
                <c:pt idx="1989">
                  <c:v>95.768623954039811</c:v>
                </c:pt>
                <c:pt idx="1990">
                  <c:v>95.78507629505701</c:v>
                </c:pt>
                <c:pt idx="1991">
                  <c:v>95.801541703501968</c:v>
                </c:pt>
                <c:pt idx="1992">
                  <c:v>95.818019866064745</c:v>
                </c:pt>
                <c:pt idx="1993">
                  <c:v>95.834510466917962</c:v>
                </c:pt>
                <c:pt idx="1994">
                  <c:v>95.851013187724107</c:v>
                </c:pt>
                <c:pt idx="1995">
                  <c:v>95.867527707644072</c:v>
                </c:pt>
                <c:pt idx="1996">
                  <c:v>95.884053703345273</c:v>
                </c:pt>
                <c:pt idx="1997">
                  <c:v>95.900590849011209</c:v>
                </c:pt>
                <c:pt idx="1998">
                  <c:v>95.917138816351027</c:v>
                </c:pt>
                <c:pt idx="1999">
                  <c:v>95.933697274609727</c:v>
                </c:pt>
                <c:pt idx="2000">
                  <c:v>95.950265890578009</c:v>
                </c:pt>
                <c:pt idx="2001">
                  <c:v>95.966844328604296</c:v>
                </c:pt>
                <c:pt idx="2002">
                  <c:v>95.983432250605048</c:v>
                </c:pt>
                <c:pt idx="2003">
                  <c:v>96.00002931607834</c:v>
                </c:pt>
                <c:pt idx="2004">
                  <c:v>96.016635182114285</c:v>
                </c:pt>
                <c:pt idx="2005">
                  <c:v>96.033249503410531</c:v>
                </c:pt>
                <c:pt idx="2006">
                  <c:v>96.04987193228294</c:v>
                </c:pt>
                <c:pt idx="2007">
                  <c:v>96.066502118682635</c:v>
                </c:pt>
                <c:pt idx="2008">
                  <c:v>96.083139710207348</c:v>
                </c:pt>
                <c:pt idx="2009">
                  <c:v>96.099784352119428</c:v>
                </c:pt>
                <c:pt idx="2010">
                  <c:v>96.116435687358972</c:v>
                </c:pt>
                <c:pt idx="2011">
                  <c:v>96.133093356561716</c:v>
                </c:pt>
                <c:pt idx="2012">
                  <c:v>96.149756998074125</c:v>
                </c:pt>
                <c:pt idx="2013">
                  <c:v>96.166426247971998</c:v>
                </c:pt>
                <c:pt idx="2014">
                  <c:v>96.183100740076981</c:v>
                </c:pt>
                <c:pt idx="2015">
                  <c:v>96.199780105975336</c:v>
                </c:pt>
                <c:pt idx="2016">
                  <c:v>96.216463975036362</c:v>
                </c:pt>
                <c:pt idx="2017">
                  <c:v>96.233151974432161</c:v>
                </c:pt>
                <c:pt idx="2018">
                  <c:v>96.249843729157107</c:v>
                </c:pt>
                <c:pt idx="2019">
                  <c:v>96.266538862048677</c:v>
                </c:pt>
                <c:pt idx="2020">
                  <c:v>96.283236993807733</c:v>
                </c:pt>
                <c:pt idx="2021">
                  <c:v>96.299937743020735</c:v>
                </c:pt>
                <c:pt idx="2022">
                  <c:v>96.316640726181163</c:v>
                </c:pt>
                <c:pt idx="2023">
                  <c:v>96.33334555771313</c:v>
                </c:pt>
                <c:pt idx="2024">
                  <c:v>96.350051849993221</c:v>
                </c:pt>
                <c:pt idx="2025">
                  <c:v>96.366759213375403</c:v>
                </c:pt>
                <c:pt idx="2026">
                  <c:v>96.383467256215951</c:v>
                </c:pt>
                <c:pt idx="2027">
                  <c:v>96.40017558489609</c:v>
                </c:pt>
                <c:pt idx="2028">
                  <c:v>96.416883803849572</c:v>
                </c:pt>
                <c:pt idx="2029">
                  <c:v>96.433591515588205</c:v>
                </c:pt>
                <c:pt idx="2030">
                  <c:v>96.45029832072828</c:v>
                </c:pt>
                <c:pt idx="2031">
                  <c:v>96.46700381801827</c:v>
                </c:pt>
                <c:pt idx="2032">
                  <c:v>96.483707604366202</c:v>
                </c:pt>
                <c:pt idx="2033">
                  <c:v>96.50040927486819</c:v>
                </c:pt>
                <c:pt idx="2034">
                  <c:v>96.517108422838248</c:v>
                </c:pt>
                <c:pt idx="2035">
                  <c:v>96.533804639836418</c:v>
                </c:pt>
                <c:pt idx="2036">
                  <c:v>96.550497515700869</c:v>
                </c:pt>
                <c:pt idx="2037">
                  <c:v>96.567186638576899</c:v>
                </c:pt>
                <c:pt idx="2038">
                  <c:v>96.583871594949528</c:v>
                </c:pt>
                <c:pt idx="2039">
                  <c:v>96.600551969674896</c:v>
                </c:pt>
                <c:pt idx="2040">
                  <c:v>96.617227346013308</c:v>
                </c:pt>
                <c:pt idx="2041">
                  <c:v>96.633897305662387</c:v>
                </c:pt>
                <c:pt idx="2042">
                  <c:v>96.650561428790127</c:v>
                </c:pt>
                <c:pt idx="2043">
                  <c:v>96.667219294070108</c:v>
                </c:pt>
                <c:pt idx="2044">
                  <c:v>96.683870478716713</c:v>
                </c:pt>
                <c:pt idx="2045">
                  <c:v>96.700514558519998</c:v>
                </c:pt>
                <c:pt idx="2046">
                  <c:v>96.717151107881648</c:v>
                </c:pt>
                <c:pt idx="2047">
                  <c:v>96.733779699852732</c:v>
                </c:pt>
                <c:pt idx="2048">
                  <c:v>96.750399906170813</c:v>
                </c:pt>
                <c:pt idx="2049">
                  <c:v>96.767011297297003</c:v>
                </c:pt>
                <c:pt idx="2050">
                  <c:v>96.783613442455959</c:v>
                </c:pt>
                <c:pt idx="2051">
                  <c:v>96.800205909674077</c:v>
                </c:pt>
                <c:pt idx="2052">
                  <c:v>96.816788265819568</c:v>
                </c:pt>
                <c:pt idx="2053">
                  <c:v>96.833360076642563</c:v>
                </c:pt>
                <c:pt idx="2054">
                  <c:v>96.849920906816322</c:v>
                </c:pt>
                <c:pt idx="2055">
                  <c:v>96.866470319979356</c:v>
                </c:pt>
                <c:pt idx="2056">
                  <c:v>96.88300787877543</c:v>
                </c:pt>
                <c:pt idx="2057">
                  <c:v>96.899533144899607</c:v>
                </c:pt>
                <c:pt idx="2058">
                  <c:v>96.916045679138094</c:v>
                </c:pt>
                <c:pt idx="2059">
                  <c:v>96.932545041414144</c:v>
                </c:pt>
                <c:pt idx="2060">
                  <c:v>96.949030790832538</c:v>
                </c:pt>
                <c:pt idx="2061">
                  <c:v>96.965502485722993</c:v>
                </c:pt>
                <c:pt idx="2062">
                  <c:v>96.981959683687961</c:v>
                </c:pt>
                <c:pt idx="2063">
                  <c:v>96.998401941646975</c:v>
                </c:pt>
                <c:pt idx="2064">
                  <c:v>97.014828815883931</c:v>
                </c:pt>
                <c:pt idx="2065">
                  <c:v>97.031239862094139</c:v>
                </c:pt>
                <c:pt idx="2066">
                  <c:v>97.04763463543371</c:v>
                </c:pt>
                <c:pt idx="2067">
                  <c:v>97.064012690565207</c:v>
                </c:pt>
                <c:pt idx="2068">
                  <c:v>97.080373581708827</c:v>
                </c:pt>
                <c:pt idx="2069">
                  <c:v>97.096716862690528</c:v>
                </c:pt>
                <c:pt idx="2070">
                  <c:v>97.113042086992735</c:v>
                </c:pt>
                <c:pt idx="2071">
                  <c:v>97.129348807805115</c:v>
                </c:pt>
                <c:pt idx="2072">
                  <c:v>97.145636578074289</c:v>
                </c:pt>
                <c:pt idx="2073">
                  <c:v>97.161904950557116</c:v>
                </c:pt>
                <c:pt idx="2074">
                  <c:v>97.178153477871476</c:v>
                </c:pt>
                <c:pt idx="2075">
                  <c:v>97.194381712549585</c:v>
                </c:pt>
                <c:pt idx="2076">
                  <c:v>97.210589207090635</c:v>
                </c:pt>
                <c:pt idx="2077">
                  <c:v>97.226775514015117</c:v>
                </c:pt>
                <c:pt idx="2078">
                  <c:v>97.242940185917888</c:v>
                </c:pt>
                <c:pt idx="2079">
                  <c:v>97.259082775523922</c:v>
                </c:pt>
                <c:pt idx="2080">
                  <c:v>97.275202835741993</c:v>
                </c:pt>
                <c:pt idx="2081">
                  <c:v>97.29129991972161</c:v>
                </c:pt>
                <c:pt idx="2082">
                  <c:v>97.307373580907651</c:v>
                </c:pt>
                <c:pt idx="2083">
                  <c:v>97.323423373098393</c:v>
                </c:pt>
                <c:pt idx="2084">
                  <c:v>97.339448850500489</c:v>
                </c:pt>
                <c:pt idx="2085">
                  <c:v>97.355449567788568</c:v>
                </c:pt>
                <c:pt idx="2086">
                  <c:v>97.371425080160492</c:v>
                </c:pt>
                <c:pt idx="2087">
                  <c:v>97.387374943397489</c:v>
                </c:pt>
                <c:pt idx="2088">
                  <c:v>97.403298713921643</c:v>
                </c:pt>
                <c:pt idx="2089">
                  <c:v>97.419195948855787</c:v>
                </c:pt>
                <c:pt idx="2090">
                  <c:v>97.435066206081856</c:v>
                </c:pt>
                <c:pt idx="2091">
                  <c:v>97.450909044301312</c:v>
                </c:pt>
                <c:pt idx="2092">
                  <c:v>97.466724023095736</c:v>
                </c:pt>
                <c:pt idx="2093">
                  <c:v>97.482510702986417</c:v>
                </c:pt>
                <c:pt idx="2094">
                  <c:v>97.49826864549496</c:v>
                </c:pt>
                <c:pt idx="2095">
                  <c:v>97.513997413206241</c:v>
                </c:pt>
                <c:pt idx="2096">
                  <c:v>97.52969656982836</c:v>
                </c:pt>
                <c:pt idx="2097">
                  <c:v>97.545365680255344</c:v>
                </c:pt>
                <c:pt idx="2098">
                  <c:v>97.561004310628547</c:v>
                </c:pt>
                <c:pt idx="2099">
                  <c:v>97.576612028400589</c:v>
                </c:pt>
                <c:pt idx="2100">
                  <c:v>97.592188402396303</c:v>
                </c:pt>
                <c:pt idx="2101">
                  <c:v>97.607733002877154</c:v>
                </c:pt>
                <c:pt idx="2102">
                  <c:v>97.623245401604137</c:v>
                </c:pt>
                <c:pt idx="2103">
                  <c:v>97.638725171901584</c:v>
                </c:pt>
                <c:pt idx="2104">
                  <c:v>97.654171888720782</c:v>
                </c:pt>
                <c:pt idx="2105">
                  <c:v>97.669585128704199</c:v>
                </c:pt>
                <c:pt idx="2106">
                  <c:v>97.684964470249724</c:v>
                </c:pt>
                <c:pt idx="2107">
                  <c:v>97.700309493575233</c:v>
                </c:pt>
                <c:pt idx="2108">
                  <c:v>97.71561978078266</c:v>
                </c:pt>
                <c:pt idx="2109">
                  <c:v>97.730894915924765</c:v>
                </c:pt>
                <c:pt idx="2110">
                  <c:v>97.746134485068126</c:v>
                </c:pt>
                <c:pt idx="2111">
                  <c:v>97.761338076359095</c:v>
                </c:pt>
                <c:pt idx="2112">
                  <c:v>97.776505280089381</c:v>
                </c:pt>
                <c:pt idx="2113">
                  <c:v>97.79163568876163</c:v>
                </c:pt>
                <c:pt idx="2114">
                  <c:v>97.806728897154727</c:v>
                </c:pt>
                <c:pt idx="2115">
                  <c:v>97.821784502389008</c:v>
                </c:pt>
                <c:pt idx="2116">
                  <c:v>97.836802103993918</c:v>
                </c:pt>
                <c:pt idx="2117">
                  <c:v>97.851781303971435</c:v>
                </c:pt>
                <c:pt idx="2118">
                  <c:v>97.866721706863416</c:v>
                </c:pt>
                <c:pt idx="2119">
                  <c:v>97.881622919818142</c:v>
                </c:pt>
                <c:pt idx="2120">
                  <c:v>97.896484552654755</c:v>
                </c:pt>
                <c:pt idx="2121">
                  <c:v>97.911306217929862</c:v>
                </c:pt>
                <c:pt idx="2122">
                  <c:v>97.926087531004953</c:v>
                </c:pt>
                <c:pt idx="2123">
                  <c:v>97.940828110109507</c:v>
                </c:pt>
                <c:pt idx="2124">
                  <c:v>97.955527576410603</c:v>
                </c:pt>
                <c:pt idx="2125">
                  <c:v>97.970185554075471</c:v>
                </c:pt>
                <c:pt idx="2126">
                  <c:v>97.984801670339138</c:v>
                </c:pt>
                <c:pt idx="2127">
                  <c:v>97.999375555570751</c:v>
                </c:pt>
                <c:pt idx="2128">
                  <c:v>98.013906843338049</c:v>
                </c:pt>
                <c:pt idx="2129">
                  <c:v>98.028395170472763</c:v>
                </c:pt>
                <c:pt idx="2130">
                  <c:v>98.042840177137748</c:v>
                </c:pt>
                <c:pt idx="2131">
                  <c:v>98.057241506890335</c:v>
                </c:pt>
                <c:pt idx="2132">
                  <c:v>98.071598806749606</c:v>
                </c:pt>
                <c:pt idx="2133">
                  <c:v>98.085911727259244</c:v>
                </c:pt>
                <c:pt idx="2134">
                  <c:v>98.100179922554503</c:v>
                </c:pt>
                <c:pt idx="2135">
                  <c:v>98.114403050424784</c:v>
                </c:pt>
                <c:pt idx="2136">
                  <c:v>98.128580772379692</c:v>
                </c:pt>
                <c:pt idx="2137">
                  <c:v>98.142712753712388</c:v>
                </c:pt>
                <c:pt idx="2138">
                  <c:v>98.156798663563592</c:v>
                </c:pt>
                <c:pt idx="2139">
                  <c:v>98.170838174985491</c:v>
                </c:pt>
                <c:pt idx="2140">
                  <c:v>98.18483096500529</c:v>
                </c:pt>
                <c:pt idx="2141">
                  <c:v>98.198776714687142</c:v>
                </c:pt>
                <c:pt idx="2142">
                  <c:v>98.212675109196468</c:v>
                </c:pt>
                <c:pt idx="2143">
                  <c:v>98.226525837861345</c:v>
                </c:pt>
                <c:pt idx="2144">
                  <c:v>98.24032859423545</c:v>
                </c:pt>
                <c:pt idx="2145">
                  <c:v>98.254083076158082</c:v>
                </c:pt>
                <c:pt idx="2146">
                  <c:v>98.267788985817845</c:v>
                </c:pt>
                <c:pt idx="2147">
                  <c:v>98.281446029812003</c:v>
                </c:pt>
                <c:pt idx="2148">
                  <c:v>98.295053919207021</c:v>
                </c:pt>
                <c:pt idx="2149">
                  <c:v>98.308612369599317</c:v>
                </c:pt>
                <c:pt idx="2150">
                  <c:v>98.322121101174403</c:v>
                </c:pt>
                <c:pt idx="2151">
                  <c:v>98.335579838766463</c:v>
                </c:pt>
                <c:pt idx="2152">
                  <c:v>98.348988311917282</c:v>
                </c:pt>
                <c:pt idx="2153">
                  <c:v>98.362346254932916</c:v>
                </c:pt>
                <c:pt idx="2154">
                  <c:v>98.375653406943428</c:v>
                </c:pt>
                <c:pt idx="2155">
                  <c:v>98.388909511958587</c:v>
                </c:pt>
                <c:pt idx="2156">
                  <c:v>98.402114318925385</c:v>
                </c:pt>
                <c:pt idx="2157">
                  <c:v>98.415267581783397</c:v>
                </c:pt>
                <c:pt idx="2158">
                  <c:v>98.428369059520733</c:v>
                </c:pt>
                <c:pt idx="2159">
                  <c:v>98.441418516228666</c:v>
                </c:pt>
                <c:pt idx="2160">
                  <c:v>98.454415721156565</c:v>
                </c:pt>
                <c:pt idx="2161">
                  <c:v>98.467360448763998</c:v>
                </c:pt>
                <c:pt idx="2162">
                  <c:v>98.480252478775981</c:v>
                </c:pt>
                <c:pt idx="2163">
                  <c:v>98.493091596232773</c:v>
                </c:pt>
                <c:pt idx="2164">
                  <c:v>98.505877591544433</c:v>
                </c:pt>
                <c:pt idx="2165">
                  <c:v>98.518610260539276</c:v>
                </c:pt>
                <c:pt idx="2166">
                  <c:v>98.531289404515903</c:v>
                </c:pt>
                <c:pt idx="2167">
                  <c:v>98.543914830291854</c:v>
                </c:pt>
                <c:pt idx="2168">
                  <c:v>98.556486350252726</c:v>
                </c:pt>
                <c:pt idx="2169">
                  <c:v>98.569003782401111</c:v>
                </c:pt>
                <c:pt idx="2170">
                  <c:v>98.581466950401946</c:v>
                </c:pt>
                <c:pt idx="2171">
                  <c:v>98.593875683632305</c:v>
                </c:pt>
                <c:pt idx="2172">
                  <c:v>98.606229817223507</c:v>
                </c:pt>
                <c:pt idx="2173">
                  <c:v>98.61852919210925</c:v>
                </c:pt>
                <c:pt idx="2174">
                  <c:v>98.630773655068126</c:v>
                </c:pt>
                <c:pt idx="2175">
                  <c:v>98.642963058768075</c:v>
                </c:pt>
                <c:pt idx="2176">
                  <c:v>98.655097261806787</c:v>
                </c:pt>
                <c:pt idx="2177">
                  <c:v>98.667176128757191</c:v>
                </c:pt>
                <c:pt idx="2178">
                  <c:v>98.679199530204073</c:v>
                </c:pt>
                <c:pt idx="2179">
                  <c:v>98.691167342787409</c:v>
                </c:pt>
                <c:pt idx="2180">
                  <c:v>98.703079449239709</c:v>
                </c:pt>
                <c:pt idx="2181">
                  <c:v>98.714935738423776</c:v>
                </c:pt>
                <c:pt idx="2182">
                  <c:v>98.726736105372169</c:v>
                </c:pt>
                <c:pt idx="2183">
                  <c:v>98.738480451321053</c:v>
                </c:pt>
                <c:pt idx="2184">
                  <c:v>98.750168683747191</c:v>
                </c:pt>
                <c:pt idx="2185">
                  <c:v>98.761800716401737</c:v>
                </c:pt>
                <c:pt idx="2186">
                  <c:v>98.773376469344072</c:v>
                </c:pt>
                <c:pt idx="2187">
                  <c:v>98.784895868973635</c:v>
                </c:pt>
                <c:pt idx="2188">
                  <c:v>98.796358848062837</c:v>
                </c:pt>
                <c:pt idx="2189">
                  <c:v>98.80776534578699</c:v>
                </c:pt>
                <c:pt idx="2190">
                  <c:v>98.819115307752313</c:v>
                </c:pt>
                <c:pt idx="2191">
                  <c:v>98.830408686027013</c:v>
                </c:pt>
                <c:pt idx="2192">
                  <c:v>98.841645439167564</c:v>
                </c:pt>
                <c:pt idx="2193">
                  <c:v>98.85282553224576</c:v>
                </c:pt>
                <c:pt idx="2194">
                  <c:v>98.863948936872973</c:v>
                </c:pt>
                <c:pt idx="2195">
                  <c:v>98.875015631225807</c:v>
                </c:pt>
                <c:pt idx="2196">
                  <c:v>98.886025600069928</c:v>
                </c:pt>
                <c:pt idx="2197">
                  <c:v>98.896978834781038</c:v>
                </c:pt>
                <c:pt idx="2198">
                  <c:v>98.907875333366334</c:v>
                </c:pt>
                <c:pt idx="2199">
                  <c:v>98.91871510048658</c:v>
                </c:pt>
                <c:pt idx="2200">
                  <c:v>98.929498147472344</c:v>
                </c:pt>
                <c:pt idx="2201">
                  <c:v>98.940224492344583</c:v>
                </c:pt>
                <c:pt idx="2202">
                  <c:v>98.950894159830227</c:v>
                </c:pt>
                <c:pt idx="2203">
                  <c:v>98.961507181377968</c:v>
                </c:pt>
                <c:pt idx="2204">
                  <c:v>98.972063595174788</c:v>
                </c:pt>
                <c:pt idx="2205">
                  <c:v>98.982563446156703</c:v>
                </c:pt>
                <c:pt idx="2206">
                  <c:v>98.993006786024111</c:v>
                </c:pt>
                <c:pt idx="2207">
                  <c:v>99.003393673251054</c:v>
                </c:pt>
                <c:pt idx="2208">
                  <c:v>99.013724173097586</c:v>
                </c:pt>
                <c:pt idx="2209">
                  <c:v>99.023998357617145</c:v>
                </c:pt>
                <c:pt idx="2210">
                  <c:v>99.03421630566595</c:v>
                </c:pt>
                <c:pt idx="2211">
                  <c:v>99.044378102907856</c:v>
                </c:pt>
                <c:pt idx="2212">
                  <c:v>99.054483841823668</c:v>
                </c:pt>
                <c:pt idx="2213">
                  <c:v>99.064533621713011</c:v>
                </c:pt>
                <c:pt idx="2214">
                  <c:v>99.074527548698271</c:v>
                </c:pt>
                <c:pt idx="2215">
                  <c:v>99.084465735727818</c:v>
                </c:pt>
                <c:pt idx="2216">
                  <c:v>99.094348302577046</c:v>
                </c:pt>
                <c:pt idx="2217">
                  <c:v>99.104175375847205</c:v>
                </c:pt>
                <c:pt idx="2218">
                  <c:v>99.113947088967265</c:v>
                </c:pt>
                <c:pt idx="2219">
                  <c:v>99.123663582188343</c:v>
                </c:pt>
                <c:pt idx="2220">
                  <c:v>99.133325002583078</c:v>
                </c:pt>
                <c:pt idx="2221">
                  <c:v>99.142931504039666</c:v>
                </c:pt>
                <c:pt idx="2222">
                  <c:v>99.152483247257123</c:v>
                </c:pt>
                <c:pt idx="2223">
                  <c:v>99.161980399737786</c:v>
                </c:pt>
                <c:pt idx="2224">
                  <c:v>99.171423135780074</c:v>
                </c:pt>
                <c:pt idx="2225">
                  <c:v>99.180811636469798</c:v>
                </c:pt>
                <c:pt idx="2226">
                  <c:v>99.190146089669099</c:v>
                </c:pt>
                <c:pt idx="2227">
                  <c:v>99.19942669000568</c:v>
                </c:pt>
                <c:pt idx="2228">
                  <c:v>99.208653638860525</c:v>
                </c:pt>
                <c:pt idx="2229">
                  <c:v>99.2178271443548</c:v>
                </c:pt>
                <c:pt idx="2230">
                  <c:v>99.226947421334387</c:v>
                </c:pt>
                <c:pt idx="2231">
                  <c:v>99.236014691355223</c:v>
                </c:pt>
                <c:pt idx="2232">
                  <c:v>99.245029182664297</c:v>
                </c:pt>
                <c:pt idx="2233">
                  <c:v>99.253991130184673</c:v>
                </c:pt>
                <c:pt idx="2234">
                  <c:v>99.262900775494629</c:v>
                </c:pt>
                <c:pt idx="2235">
                  <c:v>99.271758366807745</c:v>
                </c:pt>
                <c:pt idx="2236">
                  <c:v>99.280564158951861</c:v>
                </c:pt>
                <c:pt idx="2237">
                  <c:v>99.289318413346948</c:v>
                </c:pt>
                <c:pt idx="2238">
                  <c:v>99.298021397981415</c:v>
                </c:pt>
                <c:pt idx="2239">
                  <c:v>99.306673387387747</c:v>
                </c:pt>
                <c:pt idx="2240">
                  <c:v>99.315274662616517</c:v>
                </c:pt>
                <c:pt idx="2241">
                  <c:v>99.323825511211211</c:v>
                </c:pt>
                <c:pt idx="2242">
                  <c:v>99.332326227179465</c:v>
                </c:pt>
                <c:pt idx="2243">
                  <c:v>99.340777110963813</c:v>
                </c:pt>
                <c:pt idx="2244">
                  <c:v>99.349178469413403</c:v>
                </c:pt>
                <c:pt idx="2245">
                  <c:v>99.357530615752268</c:v>
                </c:pt>
                <c:pt idx="2246">
                  <c:v>99.365833869548467</c:v>
                </c:pt>
                <c:pt idx="2247">
                  <c:v>99.374088556680547</c:v>
                </c:pt>
                <c:pt idx="2248">
                  <c:v>99.382295009303888</c:v>
                </c:pt>
                <c:pt idx="2249">
                  <c:v>99.3904535658165</c:v>
                </c:pt>
                <c:pt idx="2250">
                  <c:v>99.398564570822018</c:v>
                </c:pt>
                <c:pt idx="2251">
                  <c:v>99.406628375095522</c:v>
                </c:pt>
                <c:pt idx="2252">
                  <c:v>99.414645335542176</c:v>
                </c:pt>
                <c:pt idx="2253">
                  <c:v>99.422615815163013</c:v>
                </c:pt>
                <c:pt idx="2254">
                  <c:v>99.430540183011303</c:v>
                </c:pt>
                <c:pt idx="2255">
                  <c:v>99.438418814154588</c:v>
                </c:pt>
                <c:pt idx="2256">
                  <c:v>99.446252089633262</c:v>
                </c:pt>
                <c:pt idx="2257">
                  <c:v>99.454040396416318</c:v>
                </c:pt>
                <c:pt idx="2258">
                  <c:v>99.461784127360374</c:v>
                </c:pt>
                <c:pt idx="2259">
                  <c:v>99.469483681165457</c:v>
                </c:pt>
                <c:pt idx="2260">
                  <c:v>99.477139462327727</c:v>
                </c:pt>
                <c:pt idx="2261">
                  <c:v>99.484751881096784</c:v>
                </c:pt>
                <c:pt idx="2262">
                  <c:v>99.492321353427045</c:v>
                </c:pt>
                <c:pt idx="2263">
                  <c:v>99.499848300930722</c:v>
                </c:pt>
                <c:pt idx="2264">
                  <c:v>99.507333150830277</c:v>
                </c:pt>
                <c:pt idx="2265">
                  <c:v>99.514776335908621</c:v>
                </c:pt>
                <c:pt idx="2266">
                  <c:v>99.522178294459025</c:v>
                </c:pt>
                <c:pt idx="2267">
                  <c:v>99.529539470235989</c:v>
                </c:pt>
                <c:pt idx="2268">
                  <c:v>99.536860312401501</c:v>
                </c:pt>
                <c:pt idx="2269">
                  <c:v>99.544141275474715</c:v>
                </c:pt>
                <c:pt idx="2270">
                  <c:v>99.551382819278771</c:v>
                </c:pt>
                <c:pt idx="2271">
                  <c:v>99.558585408887112</c:v>
                </c:pt>
                <c:pt idx="2272">
                  <c:v>99.565749514568054</c:v>
                </c:pt>
                <c:pt idx="2273">
                  <c:v>99.572875611731632</c:v>
                </c:pt>
                <c:pt idx="2274">
                  <c:v>99.579964180873105</c:v>
                </c:pt>
                <c:pt idx="2275">
                  <c:v>99.58701570751542</c:v>
                </c:pt>
                <c:pt idx="2276">
                  <c:v>99.594030682154951</c:v>
                </c:pt>
                <c:pt idx="2277">
                  <c:v>99.601009600200712</c:v>
                </c:pt>
                <c:pt idx="2278">
                  <c:v>99.607952961918798</c:v>
                </c:pt>
                <c:pt idx="2279">
                  <c:v>99.614861272372139</c:v>
                </c:pt>
                <c:pt idx="2280">
                  <c:v>99.621735041361163</c:v>
                </c:pt>
                <c:pt idx="2281">
                  <c:v>99.628574783363703</c:v>
                </c:pt>
                <c:pt idx="2282">
                  <c:v>99.635381017475311</c:v>
                </c:pt>
                <c:pt idx="2283">
                  <c:v>99.64215426734728</c:v>
                </c:pt>
                <c:pt idx="2284">
                  <c:v>99.64889506112516</c:v>
                </c:pt>
                <c:pt idx="2285">
                  <c:v>99.655603931386977</c:v>
                </c:pt>
                <c:pt idx="2286">
                  <c:v>99.662281415079562</c:v>
                </c:pt>
                <c:pt idx="2287">
                  <c:v>99.668928053456668</c:v>
                </c:pt>
                <c:pt idx="2288">
                  <c:v>99.675544392015468</c:v>
                </c:pt>
                <c:pt idx="2289">
                  <c:v>99.682130980430827</c:v>
                </c:pt>
                <c:pt idx="2290">
                  <c:v>99.688688372492635</c:v>
                </c:pt>
                <c:pt idx="2291">
                  <c:v>99.695217126040021</c:v>
                </c:pt>
                <c:pt idx="2292">
                  <c:v>99.701717802896042</c:v>
                </c:pt>
                <c:pt idx="2293">
                  <c:v>99.708190968802668</c:v>
                </c:pt>
                <c:pt idx="2294">
                  <c:v>99.714637193353141</c:v>
                </c:pt>
                <c:pt idx="2295">
                  <c:v>99.721057049928248</c:v>
                </c:pt>
                <c:pt idx="2296">
                  <c:v>99.727451115626138</c:v>
                </c:pt>
                <c:pt idx="2297">
                  <c:v>99.733819971198841</c:v>
                </c:pt>
                <c:pt idx="2298">
                  <c:v>99.740164200981582</c:v>
                </c:pt>
                <c:pt idx="2299">
                  <c:v>99.746484392827526</c:v>
                </c:pt>
                <c:pt idx="2300">
                  <c:v>99.752781138038301</c:v>
                </c:pt>
                <c:pt idx="2301">
                  <c:v>99.759055031296697</c:v>
                </c:pt>
                <c:pt idx="2302">
                  <c:v>99.765306670597752</c:v>
                </c:pt>
                <c:pt idx="2303">
                  <c:v>99.771536657179922</c:v>
                </c:pt>
                <c:pt idx="2304">
                  <c:v>99.777745595456238</c:v>
                </c:pt>
                <c:pt idx="2305">
                  <c:v>99.783934092945572</c:v>
                </c:pt>
                <c:pt idx="2306">
                  <c:v>99.790102760202402</c:v>
                </c:pt>
                <c:pt idx="2307">
                  <c:v>99.796252210748577</c:v>
                </c:pt>
                <c:pt idx="2308">
                  <c:v>99.802383061002814</c:v>
                </c:pt>
                <c:pt idx="2309">
                  <c:v>99.808495930210242</c:v>
                </c:pt>
                <c:pt idx="2310">
                  <c:v>99.814591440374173</c:v>
                </c:pt>
                <c:pt idx="2311">
                  <c:v>99.820670216184183</c:v>
                </c:pt>
                <c:pt idx="2312">
                  <c:v>99.82673288494793</c:v>
                </c:pt>
                <c:pt idx="2313">
                  <c:v>99.832780076519157</c:v>
                </c:pt>
                <c:pt idx="2314">
                  <c:v>99.838812423227822</c:v>
                </c:pt>
                <c:pt idx="2315">
                  <c:v>99.844830559811001</c:v>
                </c:pt>
                <c:pt idx="2316">
                  <c:v>99.850835123340275</c:v>
                </c:pt>
                <c:pt idx="2317">
                  <c:v>99.85682675315276</c:v>
                </c:pt>
                <c:pt idx="2318">
                  <c:v>99.862806090780893</c:v>
                </c:pt>
                <c:pt idx="2319">
                  <c:v>99.868773779880144</c:v>
                </c:pt>
                <c:pt idx="2320">
                  <c:v>99.874730466161267</c:v>
                </c:pt>
                <c:pt idx="2321">
                  <c:v>99.880676797316895</c:v>
                </c:pt>
                <c:pt idx="2322">
                  <c:v>99.886613422953474</c:v>
                </c:pt>
                <c:pt idx="2323">
                  <c:v>99.892540994519123</c:v>
                </c:pt>
                <c:pt idx="2324">
                  <c:v>99.898460165235164</c:v>
                </c:pt>
                <c:pt idx="2325">
                  <c:v>99.904371590023459</c:v>
                </c:pt>
                <c:pt idx="2326">
                  <c:v>99.910275925439763</c:v>
                </c:pt>
                <c:pt idx="2327">
                  <c:v>99.916173829599003</c:v>
                </c:pt>
                <c:pt idx="2328">
                  <c:v>99.922065962109912</c:v>
                </c:pt>
                <c:pt idx="2329">
                  <c:v>99.927952984002118</c:v>
                </c:pt>
                <c:pt idx="2330">
                  <c:v>99.933835557657417</c:v>
                </c:pt>
                <c:pt idx="2331">
                  <c:v>99.939714346740971</c:v>
                </c:pt>
                <c:pt idx="2332">
                  <c:v>99.945590016130581</c:v>
                </c:pt>
                <c:pt idx="2333">
                  <c:v>99.951463231847697</c:v>
                </c:pt>
                <c:pt idx="2334">
                  <c:v>99.957334660989403</c:v>
                </c:pt>
                <c:pt idx="2335">
                  <c:v>99.963204971658584</c:v>
                </c:pt>
                <c:pt idx="2336">
                  <c:v>99.969074832894719</c:v>
                </c:pt>
                <c:pt idx="2337">
                  <c:v>99.974944914607406</c:v>
                </c:pt>
                <c:pt idx="2338">
                  <c:v>99.980815887505514</c:v>
                </c:pt>
                <c:pt idx="2339">
                  <c:v>99.986688423030515</c:v>
                </c:pt>
                <c:pt idx="2340">
                  <c:v>99.992563193289527</c:v>
                </c:pt>
                <c:pt idx="2341">
                  <c:v>99.998440870985448</c:v>
                </c:pt>
                <c:pt idx="2342">
                  <c:v>100.00432212935182</c:v>
                </c:pt>
                <c:pt idx="2343">
                  <c:v>100.01020764208431</c:v>
                </c:pt>
                <c:pt idx="2344">
                  <c:v>100.01609808327458</c:v>
                </c:pt>
                <c:pt idx="2345">
                  <c:v>100.0219941273436</c:v>
                </c:pt>
                <c:pt idx="2346">
                  <c:v>100.02789644897581</c:v>
                </c:pt>
                <c:pt idx="2347">
                  <c:v>100.0338057230518</c:v>
                </c:pt>
                <c:pt idx="2348">
                  <c:v>100.03972262458458</c:v>
                </c:pt>
                <c:pt idx="2349">
                  <c:v>100.04564782865339</c:v>
                </c:pt>
                <c:pt idx="2350">
                  <c:v>100.05158201033748</c:v>
                </c:pt>
                <c:pt idx="2351">
                  <c:v>100.05752584465388</c:v>
                </c:pt>
                <c:pt idx="2352">
                  <c:v>100.06348000649049</c:v>
                </c:pt>
                <c:pt idx="2353">
                  <c:v>100.069445170544</c:v>
                </c:pt>
                <c:pt idx="2354">
                  <c:v>100.07542201125524</c:v>
                </c:pt>
                <c:pt idx="2355">
                  <c:v>100.08141120274607</c:v>
                </c:pt>
                <c:pt idx="2356">
                  <c:v>100.08741341875579</c:v>
                </c:pt>
                <c:pt idx="2357">
                  <c:v>100.09342933257943</c:v>
                </c:pt>
                <c:pt idx="2358">
                  <c:v>100.09945961700532</c:v>
                </c:pt>
                <c:pt idx="2359">
                  <c:v>100.10550494425232</c:v>
                </c:pt>
                <c:pt idx="2360">
                  <c:v>100.11156598590941</c:v>
                </c:pt>
                <c:pt idx="2361">
                  <c:v>100.11764341287363</c:v>
                </c:pt>
                <c:pt idx="2362">
                  <c:v>100.12373789528989</c:v>
                </c:pt>
                <c:pt idx="2363">
                  <c:v>100.12985010249008</c:v>
                </c:pt>
                <c:pt idx="2364">
                  <c:v>100.13598070293408</c:v>
                </c:pt>
                <c:pt idx="2365">
                  <c:v>100.14213036414847</c:v>
                </c:pt>
                <c:pt idx="2366">
                  <c:v>100.14829975266922</c:v>
                </c:pt>
                <c:pt idx="2367">
                  <c:v>100.15448953398119</c:v>
                </c:pt>
                <c:pt idx="2368">
                  <c:v>100.16070037246114</c:v>
                </c:pt>
                <c:pt idx="2369">
                  <c:v>100.16693293131854</c:v>
                </c:pt>
                <c:pt idx="2370">
                  <c:v>100.17318787253888</c:v>
                </c:pt>
                <c:pt idx="2371">
                  <c:v>100.17946585682596</c:v>
                </c:pt>
                <c:pt idx="2372">
                  <c:v>100.18576754354554</c:v>
                </c:pt>
                <c:pt idx="2373">
                  <c:v>100.19209359066849</c:v>
                </c:pt>
                <c:pt idx="2374">
                  <c:v>100.19844465471544</c:v>
                </c:pt>
                <c:pt idx="2375">
                  <c:v>100.20482139070039</c:v>
                </c:pt>
                <c:pt idx="2376">
                  <c:v>100.21122445207689</c:v>
                </c:pt>
                <c:pt idx="2377">
                  <c:v>100.21765449068219</c:v>
                </c:pt>
                <c:pt idx="2378">
                  <c:v>100.22411215668389</c:v>
                </c:pt>
                <c:pt idx="2379">
                  <c:v>100.23059809852492</c:v>
                </c:pt>
                <c:pt idx="2380">
                  <c:v>100.2371129628719</c:v>
                </c:pt>
                <c:pt idx="2381">
                  <c:v>100.24365739456024</c:v>
                </c:pt>
                <c:pt idx="2382">
                  <c:v>100.25023203654305</c:v>
                </c:pt>
                <c:pt idx="2383">
                  <c:v>100.25683752983839</c:v>
                </c:pt>
                <c:pt idx="2384">
                  <c:v>100.26347451347701</c:v>
                </c:pt>
                <c:pt idx="2385">
                  <c:v>100.27014362445253</c:v>
                </c:pt>
                <c:pt idx="2386">
                  <c:v>100.2768454976685</c:v>
                </c:pt>
                <c:pt idx="2387">
                  <c:v>100.28358076589043</c:v>
                </c:pt>
                <c:pt idx="2388">
                  <c:v>100.29035005969332</c:v>
                </c:pt>
                <c:pt idx="2389">
                  <c:v>100.29715400741377</c:v>
                </c:pt>
                <c:pt idx="2390">
                  <c:v>100.30399323509994</c:v>
                </c:pt>
                <c:pt idx="2391">
                  <c:v>100.31086836646263</c:v>
                </c:pt>
                <c:pt idx="2392">
                  <c:v>100.31778002282776</c:v>
                </c:pt>
                <c:pt idx="2393">
                  <c:v>100.32472882308699</c:v>
                </c:pt>
                <c:pt idx="2394">
                  <c:v>100.33171538365184</c:v>
                </c:pt>
                <c:pt idx="2395">
                  <c:v>100.338740318405</c:v>
                </c:pt>
                <c:pt idx="2396">
                  <c:v>100.34580423865475</c:v>
                </c:pt>
                <c:pt idx="2397">
                  <c:v>100.35290775308714</c:v>
                </c:pt>
                <c:pt idx="2398">
                  <c:v>100.36005146772207</c:v>
                </c:pt>
                <c:pt idx="2399">
                  <c:v>100.36723598586505</c:v>
                </c:pt>
                <c:pt idx="2400">
                  <c:v>100.37446190806497</c:v>
                </c:pt>
                <c:pt idx="2401">
                  <c:v>100.38172983206692</c:v>
                </c:pt>
                <c:pt idx="2402">
                  <c:v>100.38904035276873</c:v>
                </c:pt>
                <c:pt idx="2403">
                  <c:v>100.3963940621767</c:v>
                </c:pt>
                <c:pt idx="2404">
                  <c:v>100.40379154936225</c:v>
                </c:pt>
                <c:pt idx="2405">
                  <c:v>100.41123340041804</c:v>
                </c:pt>
                <c:pt idx="2406">
                  <c:v>100.41872019841553</c:v>
                </c:pt>
                <c:pt idx="2407">
                  <c:v>100.42625252336192</c:v>
                </c:pt>
                <c:pt idx="2408">
                  <c:v>100.43383095215826</c:v>
                </c:pt>
                <c:pt idx="2409">
                  <c:v>100.44145605855716</c:v>
                </c:pt>
                <c:pt idx="2410">
                  <c:v>100.4491284131223</c:v>
                </c:pt>
                <c:pt idx="2411">
                  <c:v>100.45684858318513</c:v>
                </c:pt>
                <c:pt idx="2412">
                  <c:v>100.46461713280621</c:v>
                </c:pt>
                <c:pt idx="2413">
                  <c:v>100.47243462273336</c:v>
                </c:pt>
                <c:pt idx="2414">
                  <c:v>100.48030161036172</c:v>
                </c:pt>
                <c:pt idx="2415">
                  <c:v>100.48821864969391</c:v>
                </c:pt>
                <c:pt idx="2416">
                  <c:v>100.49618629130077</c:v>
                </c:pt>
                <c:pt idx="2417">
                  <c:v>100.50420508228073</c:v>
                </c:pt>
                <c:pt idx="2418">
                  <c:v>100.51227556622268</c:v>
                </c:pt>
                <c:pt idx="2419">
                  <c:v>100.5203982831661</c:v>
                </c:pt>
                <c:pt idx="2420">
                  <c:v>100.52857376956258</c:v>
                </c:pt>
                <c:pt idx="2421">
                  <c:v>100.53680255823822</c:v>
                </c:pt>
                <c:pt idx="2422">
                  <c:v>100.54508517835528</c:v>
                </c:pt>
                <c:pt idx="2423">
                  <c:v>100.5534221553751</c:v>
                </c:pt>
                <c:pt idx="2424">
                  <c:v>100.56181401102023</c:v>
                </c:pt>
                <c:pt idx="2425">
                  <c:v>100.57026126323753</c:v>
                </c:pt>
                <c:pt idx="2426">
                  <c:v>100.57876442616165</c:v>
                </c:pt>
                <c:pt idx="2427">
                  <c:v>100.58732401007788</c:v>
                </c:pt>
                <c:pt idx="2428">
                  <c:v>100.59594052138578</c:v>
                </c:pt>
                <c:pt idx="2429">
                  <c:v>100.60461446256396</c:v>
                </c:pt>
                <c:pt idx="2430">
                  <c:v>100.61334633213248</c:v>
                </c:pt>
                <c:pt idx="2431">
                  <c:v>100.62213662461889</c:v>
                </c:pt>
                <c:pt idx="2432">
                  <c:v>100.63098583052172</c:v>
                </c:pt>
                <c:pt idx="2433">
                  <c:v>100.63989443627513</c:v>
                </c:pt>
                <c:pt idx="2434">
                  <c:v>100.648862924214</c:v>
                </c:pt>
                <c:pt idx="2435">
                  <c:v>100.65789177253912</c:v>
                </c:pt>
                <c:pt idx="2436">
                  <c:v>100.6669814552821</c:v>
                </c:pt>
                <c:pt idx="2437">
                  <c:v>100.67613244227032</c:v>
                </c:pt>
                <c:pt idx="2438">
                  <c:v>100.68534519909399</c:v>
                </c:pt>
                <c:pt idx="2439">
                  <c:v>100.69462018706962</c:v>
                </c:pt>
                <c:pt idx="2440">
                  <c:v>100.70395786320795</c:v>
                </c:pt>
                <c:pt idx="2441">
                  <c:v>100.71335868017836</c:v>
                </c:pt>
                <c:pt idx="2442">
                  <c:v>100.7228230862753</c:v>
                </c:pt>
                <c:pt idx="2443">
                  <c:v>100.73235152538498</c:v>
                </c:pt>
                <c:pt idx="2444">
                  <c:v>100.74194443695144</c:v>
                </c:pt>
                <c:pt idx="2445">
                  <c:v>100.75160225594169</c:v>
                </c:pt>
                <c:pt idx="2446">
                  <c:v>100.76132541281447</c:v>
                </c:pt>
                <c:pt idx="2447">
                  <c:v>100.77111433348463</c:v>
                </c:pt>
                <c:pt idx="2448">
                  <c:v>100.78096943929086</c:v>
                </c:pt>
                <c:pt idx="2449">
                  <c:v>100.79089114696205</c:v>
                </c:pt>
                <c:pt idx="2450">
                  <c:v>100.80087986858361</c:v>
                </c:pt>
                <c:pt idx="2451">
                  <c:v>100.81093601156547</c:v>
                </c:pt>
                <c:pt idx="2452">
                  <c:v>100.82105997860666</c:v>
                </c:pt>
                <c:pt idx="2453">
                  <c:v>100.83125216766452</c:v>
                </c:pt>
                <c:pt idx="2454">
                  <c:v>100.84151297191974</c:v>
                </c:pt>
                <c:pt idx="2455">
                  <c:v>100.85184277974383</c:v>
                </c:pt>
                <c:pt idx="2456">
                  <c:v>100.86224197466633</c:v>
                </c:pt>
                <c:pt idx="2457">
                  <c:v>100.87271093534096</c:v>
                </c:pt>
                <c:pt idx="2458">
                  <c:v>100.88325003551235</c:v>
                </c:pt>
                <c:pt idx="2459">
                  <c:v>100.8938596439833</c:v>
                </c:pt>
                <c:pt idx="2460">
                  <c:v>100.90454012458078</c:v>
                </c:pt>
                <c:pt idx="2461">
                  <c:v>100.91529183612356</c:v>
                </c:pt>
                <c:pt idx="2462">
                  <c:v>100.92611513238772</c:v>
                </c:pt>
                <c:pt idx="2463">
                  <c:v>100.93701036207383</c:v>
                </c:pt>
                <c:pt idx="2464">
                  <c:v>100.94797786877324</c:v>
                </c:pt>
                <c:pt idx="2465">
                  <c:v>100.95901799093404</c:v>
                </c:pt>
                <c:pt idx="2466">
                  <c:v>100.9701310618278</c:v>
                </c:pt>
                <c:pt idx="2467">
                  <c:v>100.98131740951534</c:v>
                </c:pt>
                <c:pt idx="2468">
                  <c:v>100.9925773568135</c:v>
                </c:pt>
                <c:pt idx="2469">
                  <c:v>101.00391122125926</c:v>
                </c:pt>
                <c:pt idx="2470">
                  <c:v>101.01531931507722</c:v>
                </c:pt>
                <c:pt idx="2471">
                  <c:v>101.02680194514441</c:v>
                </c:pt>
                <c:pt idx="2472">
                  <c:v>101.03835941295628</c:v>
                </c:pt>
                <c:pt idx="2473">
                  <c:v>101.04999201459044</c:v>
                </c:pt>
                <c:pt idx="2474">
                  <c:v>101.06170004067366</c:v>
                </c:pt>
                <c:pt idx="2475">
                  <c:v>101.07348377634568</c:v>
                </c:pt>
                <c:pt idx="2476">
                  <c:v>101.0853435012236</c:v>
                </c:pt>
                <c:pt idx="2477">
                  <c:v>101.09727948936759</c:v>
                </c:pt>
                <c:pt idx="2478">
                  <c:v>101.10929200924335</c:v>
                </c:pt>
                <c:pt idx="2479">
                  <c:v>101.121381323688</c:v>
                </c:pt>
                <c:pt idx="2480">
                  <c:v>101.13354768987253</c:v>
                </c:pt>
                <c:pt idx="2481">
                  <c:v>101.14579135926566</c:v>
                </c:pt>
                <c:pt idx="2482">
                  <c:v>101.15811257759735</c:v>
                </c:pt>
                <c:pt idx="2483">
                  <c:v>101.17051158482155</c:v>
                </c:pt>
                <c:pt idx="2484">
                  <c:v>101.18298861507833</c:v>
                </c:pt>
                <c:pt idx="2485">
                  <c:v>101.19554389665772</c:v>
                </c:pt>
                <c:pt idx="2486">
                  <c:v>101.20817765196087</c:v>
                </c:pt>
                <c:pt idx="2487">
                  <c:v>101.22089009746162</c:v>
                </c:pt>
                <c:pt idx="2488">
                  <c:v>101.23368144366846</c:v>
                </c:pt>
                <c:pt idx="2489">
                  <c:v>101.24655189508474</c:v>
                </c:pt>
                <c:pt idx="2490">
                  <c:v>101.25950165017149</c:v>
                </c:pt>
                <c:pt idx="2491">
                  <c:v>101.27253090130527</c:v>
                </c:pt>
                <c:pt idx="2492">
                  <c:v>101.28563983474004</c:v>
                </c:pt>
                <c:pt idx="2493">
                  <c:v>101.29882863056623</c:v>
                </c:pt>
                <c:pt idx="2494">
                  <c:v>101.3120974626701</c:v>
                </c:pt>
                <c:pt idx="2495">
                  <c:v>101.32544649869186</c:v>
                </c:pt>
                <c:pt idx="2496">
                  <c:v>101.33887589998592</c:v>
                </c:pt>
                <c:pt idx="2497">
                  <c:v>101.35238582157726</c:v>
                </c:pt>
                <c:pt idx="2498">
                  <c:v>101.36597641211949</c:v>
                </c:pt>
                <c:pt idx="2499">
                  <c:v>101.37964781385197</c:v>
                </c:pt>
                <c:pt idx="2500">
                  <c:v>101.39340016255809</c:v>
                </c:pt>
                <c:pt idx="2501">
                  <c:v>101.40723358751856</c:v>
                </c:pt>
                <c:pt idx="2502">
                  <c:v>101.42114821146973</c:v>
                </c:pt>
                <c:pt idx="2503">
                  <c:v>101.43514415055769</c:v>
                </c:pt>
                <c:pt idx="2504">
                  <c:v>101.44922151429348</c:v>
                </c:pt>
                <c:pt idx="2505">
                  <c:v>101.46338040550653</c:v>
                </c:pt>
                <c:pt idx="2506">
                  <c:v>101.47762092030054</c:v>
                </c:pt>
                <c:pt idx="2507">
                  <c:v>101.49194314800398</c:v>
                </c:pt>
                <c:pt idx="2508">
                  <c:v>101.50634717112494</c:v>
                </c:pt>
                <c:pt idx="2509">
                  <c:v>101.52083306530172</c:v>
                </c:pt>
                <c:pt idx="2510">
                  <c:v>101.53540089925579</c:v>
                </c:pt>
                <c:pt idx="2511">
                  <c:v>101.55005073474179</c:v>
                </c:pt>
                <c:pt idx="2512">
                  <c:v>101.56478262649863</c:v>
                </c:pt>
                <c:pt idx="2513">
                  <c:v>101.57959662219851</c:v>
                </c:pt>
                <c:pt idx="2514">
                  <c:v>101.5944927623971</c:v>
                </c:pt>
                <c:pt idx="2515">
                  <c:v>101.60947108048094</c:v>
                </c:pt>
                <c:pt idx="2516">
                  <c:v>101.62453160261663</c:v>
                </c:pt>
                <c:pt idx="2517">
                  <c:v>101.63967434769744</c:v>
                </c:pt>
                <c:pt idx="2518">
                  <c:v>101.65489932728964</c:v>
                </c:pt>
                <c:pt idx="2519">
                  <c:v>101.67020654557994</c:v>
                </c:pt>
                <c:pt idx="2520">
                  <c:v>101.68559599931885</c:v>
                </c:pt>
                <c:pt idx="2521">
                  <c:v>101.70106767776666</c:v>
                </c:pt>
                <c:pt idx="2522">
                  <c:v>101.7166215626368</c:v>
                </c:pt>
                <c:pt idx="2523">
                  <c:v>101.73225762803933</c:v>
                </c:pt>
                <c:pt idx="2524">
                  <c:v>101.74797584042345</c:v>
                </c:pt>
                <c:pt idx="2525">
                  <c:v>101.76377615851847</c:v>
                </c:pt>
                <c:pt idx="2526">
                  <c:v>101.77965853327622</c:v>
                </c:pt>
                <c:pt idx="2527">
                  <c:v>101.79562290780945</c:v>
                </c:pt>
                <c:pt idx="2528">
                  <c:v>101.81166921733296</c:v>
                </c:pt>
                <c:pt idx="2529">
                  <c:v>101.82779738910178</c:v>
                </c:pt>
                <c:pt idx="2530">
                  <c:v>101.84400734234819</c:v>
                </c:pt>
                <c:pt idx="2531">
                  <c:v>101.8602989882197</c:v>
                </c:pt>
                <c:pt idx="2532">
                  <c:v>101.87667222971565</c:v>
                </c:pt>
                <c:pt idx="2533">
                  <c:v>101.89312696162101</c:v>
                </c:pt>
                <c:pt idx="2534">
                  <c:v>101.90966307044275</c:v>
                </c:pt>
                <c:pt idx="2535">
                  <c:v>101.92628043434203</c:v>
                </c:pt>
                <c:pt idx="2536">
                  <c:v>101.9429789230684</c:v>
                </c:pt>
                <c:pt idx="2537">
                  <c:v>101.95975839789077</c:v>
                </c:pt>
                <c:pt idx="2538">
                  <c:v>101.97661871152846</c:v>
                </c:pt>
                <c:pt idx="2539">
                  <c:v>101.9935597080825</c:v>
                </c:pt>
                <c:pt idx="2540">
                  <c:v>102.0105812229627</c:v>
                </c:pt>
                <c:pt idx="2541">
                  <c:v>102.02768308281857</c:v>
                </c:pt>
                <c:pt idx="2542">
                  <c:v>102.04486510546457</c:v>
                </c:pt>
                <c:pt idx="2543">
                  <c:v>102.06212709980721</c:v>
                </c:pt>
                <c:pt idx="2544">
                  <c:v>102.07946886577071</c:v>
                </c:pt>
                <c:pt idx="2545">
                  <c:v>102.09689019422105</c:v>
                </c:pt>
                <c:pt idx="2546">
                  <c:v>102.11439086688971</c:v>
                </c:pt>
                <c:pt idx="2547">
                  <c:v>102.13197065629555</c:v>
                </c:pt>
                <c:pt idx="2548">
                  <c:v>102.14962932566665</c:v>
                </c:pt>
                <c:pt idx="2549">
                  <c:v>102.16736662886053</c:v>
                </c:pt>
                <c:pt idx="2550">
                  <c:v>102.18518231028327</c:v>
                </c:pt>
                <c:pt idx="2551">
                  <c:v>102.20307610480802</c:v>
                </c:pt>
                <c:pt idx="2552">
                  <c:v>102.22104773769182</c:v>
                </c:pt>
                <c:pt idx="2553">
                  <c:v>102.23909692449212</c:v>
                </c:pt>
                <c:pt idx="2554">
                  <c:v>102.25722337098074</c:v>
                </c:pt>
                <c:pt idx="2555">
                  <c:v>102.27542677305871</c:v>
                </c:pt>
                <c:pt idx="2556">
                  <c:v>102.29370681666848</c:v>
                </c:pt>
                <c:pt idx="2557">
                  <c:v>102.3120631777055</c:v>
                </c:pt>
                <c:pt idx="2558">
                  <c:v>102.33049552192828</c:v>
                </c:pt>
                <c:pt idx="2559">
                  <c:v>102.34900350486868</c:v>
                </c:pt>
                <c:pt idx="2560">
                  <c:v>102.36758677173768</c:v>
                </c:pt>
                <c:pt idx="2561">
                  <c:v>102.38624495733505</c:v>
                </c:pt>
                <c:pt idx="2562">
                  <c:v>102.40497768595188</c:v>
                </c:pt>
                <c:pt idx="2563">
                  <c:v>102.42378457127754</c:v>
                </c:pt>
                <c:pt idx="2564">
                  <c:v>102.44266521630084</c:v>
                </c:pt>
                <c:pt idx="2565">
                  <c:v>102.46161921321274</c:v>
                </c:pt>
                <c:pt idx="2566">
                  <c:v>102.4806461433067</c:v>
                </c:pt>
                <c:pt idx="2567">
                  <c:v>102.49974557687777</c:v>
                </c:pt>
                <c:pt idx="2568">
                  <c:v>102.51891707312036</c:v>
                </c:pt>
                <c:pt idx="2569">
                  <c:v>102.53816018002551</c:v>
                </c:pt>
                <c:pt idx="2570">
                  <c:v>102.55747443427448</c:v>
                </c:pt>
                <c:pt idx="2571">
                  <c:v>102.57685936113455</c:v>
                </c:pt>
                <c:pt idx="2572">
                  <c:v>102.59631447435022</c:v>
                </c:pt>
                <c:pt idx="2573">
                  <c:v>102.61583927603451</c:v>
                </c:pt>
                <c:pt idx="2574">
                  <c:v>102.63543325655921</c:v>
                </c:pt>
                <c:pt idx="2575">
                  <c:v>102.65509589444196</c:v>
                </c:pt>
                <c:pt idx="2576">
                  <c:v>102.67482665623417</c:v>
                </c:pt>
                <c:pt idx="2577">
                  <c:v>102.69462499640603</c:v>
                </c:pt>
                <c:pt idx="2578">
                  <c:v>102.71449035722952</c:v>
                </c:pt>
                <c:pt idx="2579">
                  <c:v>102.73442216866219</c:v>
                </c:pt>
                <c:pt idx="2580">
                  <c:v>102.75441984822693</c:v>
                </c:pt>
                <c:pt idx="2581">
                  <c:v>102.77448280089152</c:v>
                </c:pt>
                <c:pt idx="2582">
                  <c:v>102.79461041894655</c:v>
                </c:pt>
                <c:pt idx="2583">
                  <c:v>102.81480208188172</c:v>
                </c:pt>
                <c:pt idx="2584">
                  <c:v>102.83505715625998</c:v>
                </c:pt>
                <c:pt idx="2585">
                  <c:v>102.85537499559091</c:v>
                </c:pt>
                <c:pt idx="2586">
                  <c:v>102.87575494020204</c:v>
                </c:pt>
                <c:pt idx="2587">
                  <c:v>102.89619631710893</c:v>
                </c:pt>
                <c:pt idx="2588">
                  <c:v>102.91669843988225</c:v>
                </c:pt>
                <c:pt idx="2589">
                  <c:v>102.93726060851529</c:v>
                </c:pt>
                <c:pt idx="2590">
                  <c:v>102.95788210928841</c:v>
                </c:pt>
                <c:pt idx="2591">
                  <c:v>102.97856221463134</c:v>
                </c:pt>
                <c:pt idx="2592">
                  <c:v>102.99930018298558</c:v>
                </c:pt>
                <c:pt idx="2593">
                  <c:v>103.02009525866282</c:v>
                </c:pt>
                <c:pt idx="2594">
                  <c:v>103.04094667170374</c:v>
                </c:pt>
                <c:pt idx="2595">
                  <c:v>103.06185363773281</c:v>
                </c:pt>
                <c:pt idx="2596">
                  <c:v>103.08281535781364</c:v>
                </c:pt>
                <c:pt idx="2597">
                  <c:v>103.10383101830033</c:v>
                </c:pt>
                <c:pt idx="2598">
                  <c:v>103.12489979068809</c:v>
                </c:pt>
                <c:pt idx="2599">
                  <c:v>103.14602083146224</c:v>
                </c:pt>
                <c:pt idx="2600">
                  <c:v>103.16719328194492</c:v>
                </c:pt>
                <c:pt idx="2601">
                  <c:v>103.18841626813874</c:v>
                </c:pt>
                <c:pt idx="2602">
                  <c:v>103.20968890057107</c:v>
                </c:pt>
                <c:pt idx="2603">
                  <c:v>103.23101027413379</c:v>
                </c:pt>
                <c:pt idx="2604">
                  <c:v>103.25237946792262</c:v>
                </c:pt>
                <c:pt idx="2605">
                  <c:v>103.27379554507363</c:v>
                </c:pt>
                <c:pt idx="2606">
                  <c:v>103.29525755259901</c:v>
                </c:pt>
                <c:pt idx="2607">
                  <c:v>103.316764521218</c:v>
                </c:pt>
                <c:pt idx="2608">
                  <c:v>103.33831546518996</c:v>
                </c:pt>
                <c:pt idx="2609">
                  <c:v>103.3599093821407</c:v>
                </c:pt>
                <c:pt idx="2610">
                  <c:v>103.38154525288995</c:v>
                </c:pt>
                <c:pt idx="2611">
                  <c:v>103.40322204127642</c:v>
                </c:pt>
                <c:pt idx="2612">
                  <c:v>103.42493869397792</c:v>
                </c:pt>
                <c:pt idx="2613">
                  <c:v>103.44669414033322</c:v>
                </c:pt>
                <c:pt idx="2614">
                  <c:v>103.46848729215897</c:v>
                </c:pt>
                <c:pt idx="2615">
                  <c:v>103.49031704356479</c:v>
                </c:pt>
                <c:pt idx="2616">
                  <c:v>103.512182270767</c:v>
                </c:pt>
                <c:pt idx="2617">
                  <c:v>103.53408183189953</c:v>
                </c:pt>
                <c:pt idx="2618">
                  <c:v>103.55601456682201</c:v>
                </c:pt>
                <c:pt idx="2619">
                  <c:v>103.57797929692592</c:v>
                </c:pt>
                <c:pt idx="2620">
                  <c:v>103.59997482493884</c:v>
                </c:pt>
                <c:pt idx="2621">
                  <c:v>103.62199993472588</c:v>
                </c:pt>
                <c:pt idx="2622">
                  <c:v>103.64405339108804</c:v>
                </c:pt>
                <c:pt idx="2623">
                  <c:v>103.66613393955897</c:v>
                </c:pt>
                <c:pt idx="2624">
                  <c:v>103.68824030619943</c:v>
                </c:pt>
                <c:pt idx="2625">
                  <c:v>103.71037119738762</c:v>
                </c:pt>
                <c:pt idx="2626">
                  <c:v>103.73252529960986</c:v>
                </c:pt>
                <c:pt idx="2627">
                  <c:v>103.75470127924459</c:v>
                </c:pt>
                <c:pt idx="2628">
                  <c:v>103.77689778234809</c:v>
                </c:pt>
                <c:pt idx="2629">
                  <c:v>103.799113434435</c:v>
                </c:pt>
                <c:pt idx="2630">
                  <c:v>103.8213468402556</c:v>
                </c:pt>
                <c:pt idx="2631">
                  <c:v>103.84359658357339</c:v>
                </c:pt>
                <c:pt idx="2632">
                  <c:v>103.8658612269361</c:v>
                </c:pt>
                <c:pt idx="2633">
                  <c:v>103.888139311448</c:v>
                </c:pt>
                <c:pt idx="2634">
                  <c:v>103.91042935653466</c:v>
                </c:pt>
                <c:pt idx="2635">
                  <c:v>103.93272985971021</c:v>
                </c:pt>
                <c:pt idx="2636">
                  <c:v>103.95503929633672</c:v>
                </c:pt>
                <c:pt idx="2637">
                  <c:v>103.97735611938458</c:v>
                </c:pt>
                <c:pt idx="2638">
                  <c:v>103.99967875918725</c:v>
                </c:pt>
                <c:pt idx="2639">
                  <c:v>104.02200562319531</c:v>
                </c:pt>
                <c:pt idx="2640">
                  <c:v>104.04433509572439</c:v>
                </c:pt>
                <c:pt idx="2641">
                  <c:v>104.066665537704</c:v>
                </c:pt>
                <c:pt idx="2642">
                  <c:v>104.08899528642067</c:v>
                </c:pt>
                <c:pt idx="2643">
                  <c:v>104.11132265525745</c:v>
                </c:pt>
                <c:pt idx="2644">
                  <c:v>104.13364593343259</c:v>
                </c:pt>
                <c:pt idx="2645">
                  <c:v>104.15596338573395</c:v>
                </c:pt>
                <c:pt idx="2646">
                  <c:v>104.17827325224874</c:v>
                </c:pt>
                <c:pt idx="2647">
                  <c:v>104.20057374809218</c:v>
                </c:pt>
                <c:pt idx="2648">
                  <c:v>104.22286306313259</c:v>
                </c:pt>
                <c:pt idx="2649">
                  <c:v>104.24513936171098</c:v>
                </c:pt>
                <c:pt idx="2650">
                  <c:v>104.2674007823599</c:v>
                </c:pt>
                <c:pt idx="2651">
                  <c:v>104.28964543751745</c:v>
                </c:pt>
                <c:pt idx="2652">
                  <c:v>104.31187141323775</c:v>
                </c:pt>
                <c:pt idx="2653">
                  <c:v>104.33407676889976</c:v>
                </c:pt>
                <c:pt idx="2654">
                  <c:v>104.35625953690793</c:v>
                </c:pt>
                <c:pt idx="2655">
                  <c:v>104.37841772239578</c:v>
                </c:pt>
                <c:pt idx="2656">
                  <c:v>104.40054930292033</c:v>
                </c:pt>
                <c:pt idx="2657">
                  <c:v>104.42265222815617</c:v>
                </c:pt>
                <c:pt idx="2658">
                  <c:v>104.44472441958339</c:v>
                </c:pt>
                <c:pt idx="2659">
                  <c:v>104.46676377017367</c:v>
                </c:pt>
                <c:pt idx="2660">
                  <c:v>104.48876814407147</c:v>
                </c:pt>
                <c:pt idx="2661">
                  <c:v>104.51073537627194</c:v>
                </c:pt>
                <c:pt idx="2662">
                  <c:v>104.53266327229468</c:v>
                </c:pt>
                <c:pt idx="2663">
                  <c:v>104.5545496078532</c:v>
                </c:pt>
                <c:pt idx="2664">
                  <c:v>104.57639212852069</c:v>
                </c:pt>
                <c:pt idx="2665">
                  <c:v>104.59818854939189</c:v>
                </c:pt>
                <c:pt idx="2666">
                  <c:v>104.61993655474078</c:v>
                </c:pt>
                <c:pt idx="2667">
                  <c:v>104.64163379767285</c:v>
                </c:pt>
                <c:pt idx="2668">
                  <c:v>104.66327789977721</c:v>
                </c:pt>
                <c:pt idx="2669">
                  <c:v>104.68486645076733</c:v>
                </c:pt>
                <c:pt idx="2670">
                  <c:v>104.70639700812539</c:v>
                </c:pt>
                <c:pt idx="2671">
                  <c:v>104.72786709673569</c:v>
                </c:pt>
                <c:pt idx="2672">
                  <c:v>104.74927420851915</c:v>
                </c:pt>
                <c:pt idx="2673">
                  <c:v>104.77061580205783</c:v>
                </c:pt>
                <c:pt idx="2674">
                  <c:v>104.79188930221986</c:v>
                </c:pt>
                <c:pt idx="2675">
                  <c:v>104.81309209977671</c:v>
                </c:pt>
                <c:pt idx="2676">
                  <c:v>104.83422155101641</c:v>
                </c:pt>
                <c:pt idx="2677">
                  <c:v>104.85527497735298</c:v>
                </c:pt>
                <c:pt idx="2678">
                  <c:v>104.87624966493082</c:v>
                </c:pt>
                <c:pt idx="2679">
                  <c:v>104.89714286422213</c:v>
                </c:pt>
                <c:pt idx="2680">
                  <c:v>104.9179517896241</c:v>
                </c:pt>
                <c:pt idx="2681">
                  <c:v>104.93867361904481</c:v>
                </c:pt>
                <c:pt idx="2682">
                  <c:v>104.95930549349109</c:v>
                </c:pt>
                <c:pt idx="2683">
                  <c:v>104.9798445166452</c:v>
                </c:pt>
                <c:pt idx="2684">
                  <c:v>105.00028775443997</c:v>
                </c:pt>
                <c:pt idx="2685">
                  <c:v>105.02063223462808</c:v>
                </c:pt>
                <c:pt idx="2686">
                  <c:v>105.04087494634514</c:v>
                </c:pt>
                <c:pt idx="2687">
                  <c:v>105.06101283966829</c:v>
                </c:pt>
                <c:pt idx="2688">
                  <c:v>105.08104282516912</c:v>
                </c:pt>
                <c:pt idx="2689">
                  <c:v>105.1009617734609</c:v>
                </c:pt>
                <c:pt idx="2690">
                  <c:v>105.12076651474116</c:v>
                </c:pt>
                <c:pt idx="2691">
                  <c:v>105.14045383832708</c:v>
                </c:pt>
                <c:pt idx="2692">
                  <c:v>105.16002049218746</c:v>
                </c:pt>
                <c:pt idx="2693">
                  <c:v>105.17946318246584</c:v>
                </c:pt>
                <c:pt idx="2694">
                  <c:v>105.1987785730021</c:v>
                </c:pt>
                <c:pt idx="2695">
                  <c:v>105.21796328484244</c:v>
                </c:pt>
                <c:pt idx="2696">
                  <c:v>105.23701389574941</c:v>
                </c:pt>
                <c:pt idx="2697">
                  <c:v>105.25592693970209</c:v>
                </c:pt>
                <c:pt idx="2698">
                  <c:v>105.27469890639127</c:v>
                </c:pt>
                <c:pt idx="2699">
                  <c:v>105.29332624070787</c:v>
                </c:pt>
                <c:pt idx="2700">
                  <c:v>105.31180534222653</c:v>
                </c:pt>
                <c:pt idx="2701">
                  <c:v>105.33013256468108</c:v>
                </c:pt>
                <c:pt idx="2702">
                  <c:v>105.34830421543518</c:v>
                </c:pt>
                <c:pt idx="2703">
                  <c:v>105.36631655494556</c:v>
                </c:pt>
                <c:pt idx="2704">
                  <c:v>105.3841657962176</c:v>
                </c:pt>
                <c:pt idx="2705">
                  <c:v>105.40184810425778</c:v>
                </c:pt>
                <c:pt idx="2706">
                  <c:v>105.41935959551527</c:v>
                </c:pt>
                <c:pt idx="2707">
                  <c:v>105.43669633732023</c:v>
                </c:pt>
                <c:pt idx="2708">
                  <c:v>105.45385434731092</c:v>
                </c:pt>
                <c:pt idx="2709">
                  <c:v>105.47082959285994</c:v>
                </c:pt>
                <c:pt idx="2710">
                  <c:v>105.48761799048671</c:v>
                </c:pt>
                <c:pt idx="2711">
                  <c:v>105.50421540526806</c:v>
                </c:pt>
                <c:pt idx="2712">
                  <c:v>105.52061765023885</c:v>
                </c:pt>
                <c:pt idx="2713">
                  <c:v>105.53682048578618</c:v>
                </c:pt>
                <c:pt idx="2714">
                  <c:v>105.55281961903511</c:v>
                </c:pt>
                <c:pt idx="2715">
                  <c:v>105.56861070322988</c:v>
                </c:pt>
                <c:pt idx="2716">
                  <c:v>105.58418933710219</c:v>
                </c:pt>
                <c:pt idx="2717">
                  <c:v>105.59955106423875</c:v>
                </c:pt>
                <c:pt idx="2718">
                  <c:v>105.61469137243424</c:v>
                </c:pt>
                <c:pt idx="2719">
                  <c:v>105.62960569304163</c:v>
                </c:pt>
                <c:pt idx="2720">
                  <c:v>105.64428940031151</c:v>
                </c:pt>
                <c:pt idx="2721">
                  <c:v>105.65873781072462</c:v>
                </c:pt>
                <c:pt idx="2722">
                  <c:v>105.67294618231614</c:v>
                </c:pt>
                <c:pt idx="2723">
                  <c:v>105.68690971399243</c:v>
                </c:pt>
                <c:pt idx="2724">
                  <c:v>105.70062354483677</c:v>
                </c:pt>
                <c:pt idx="2725">
                  <c:v>105.71408275341078</c:v>
                </c:pt>
                <c:pt idx="2726">
                  <c:v>105.7272823570446</c:v>
                </c:pt>
                <c:pt idx="2727">
                  <c:v>105.74021731111829</c:v>
                </c:pt>
                <c:pt idx="2728">
                  <c:v>105.75288250833736</c:v>
                </c:pt>
                <c:pt idx="2729">
                  <c:v>105.76527277799578</c:v>
                </c:pt>
                <c:pt idx="2730">
                  <c:v>105.77738288523356</c:v>
                </c:pt>
                <c:pt idx="2731">
                  <c:v>105.78920753028294</c:v>
                </c:pt>
                <c:pt idx="2732">
                  <c:v>105.80074134770723</c:v>
                </c:pt>
                <c:pt idx="2733">
                  <c:v>105.81197890562994</c:v>
                </c:pt>
                <c:pt idx="2734">
                  <c:v>105.82291470495349</c:v>
                </c:pt>
                <c:pt idx="2735">
                  <c:v>105.83354317857182</c:v>
                </c:pt>
                <c:pt idx="2736">
                  <c:v>105.84385869057</c:v>
                </c:pt>
                <c:pt idx="2737">
                  <c:v>105.85385553541644</c:v>
                </c:pt>
                <c:pt idx="2738">
                  <c:v>105.86352793714678</c:v>
                </c:pt>
                <c:pt idx="2739">
                  <c:v>105.87287004853297</c:v>
                </c:pt>
                <c:pt idx="2740">
                  <c:v>105.88187595025076</c:v>
                </c:pt>
                <c:pt idx="2741">
                  <c:v>105.8905396500289</c:v>
                </c:pt>
                <c:pt idx="2742">
                  <c:v>105.8988550817952</c:v>
                </c:pt>
                <c:pt idx="2743">
                  <c:v>105.90681610480942</c:v>
                </c:pt>
                <c:pt idx="2744">
                  <c:v>105.91441650278517</c:v>
                </c:pt>
                <c:pt idx="2745">
                  <c:v>105.92164998300481</c:v>
                </c:pt>
                <c:pt idx="2746">
                  <c:v>105.92851017542222</c:v>
                </c:pt>
                <c:pt idx="2747">
                  <c:v>105.93499063175577</c:v>
                </c:pt>
                <c:pt idx="2748">
                  <c:v>105.94108482457034</c:v>
                </c:pt>
                <c:pt idx="2749">
                  <c:v>105.94678614634988</c:v>
                </c:pt>
                <c:pt idx="2750">
                  <c:v>105.95208790856046</c:v>
                </c:pt>
                <c:pt idx="2751">
                  <c:v>105.95698334069924</c:v>
                </c:pt>
                <c:pt idx="2752">
                  <c:v>105.96146558933697</c:v>
                </c:pt>
                <c:pt idx="2753">
                  <c:v>105.96552771714792</c:v>
                </c:pt>
                <c:pt idx="2754">
                  <c:v>105.96916270192945</c:v>
                </c:pt>
                <c:pt idx="2755">
                  <c:v>105.9723634356104</c:v>
                </c:pt>
                <c:pt idx="2756">
                  <c:v>105.97512272324943</c:v>
                </c:pt>
                <c:pt idx="2757">
                  <c:v>105.97743328202247</c:v>
                </c:pt>
                <c:pt idx="2758">
                  <c:v>105.9792877401996</c:v>
                </c:pt>
                <c:pt idx="2759">
                  <c:v>105.98067863610999</c:v>
                </c:pt>
                <c:pt idx="2760">
                  <c:v>105.98159841709777</c:v>
                </c:pt>
                <c:pt idx="2761">
                  <c:v>105.98203943846504</c:v>
                </c:pt>
                <c:pt idx="2762">
                  <c:v>105.98199396240598</c:v>
                </c:pt>
                <c:pt idx="2763">
                  <c:v>105.98145415692879</c:v>
                </c:pt>
                <c:pt idx="2764">
                  <c:v>105.98041209476655</c:v>
                </c:pt>
                <c:pt idx="2765">
                  <c:v>105.97885975227911</c:v>
                </c:pt>
                <c:pt idx="2766">
                  <c:v>105.9767890083417</c:v>
                </c:pt>
                <c:pt idx="2767">
                  <c:v>105.97419164322422</c:v>
                </c:pt>
                <c:pt idx="2768">
                  <c:v>105.97105933746015</c:v>
                </c:pt>
                <c:pt idx="2769">
                  <c:v>105.96738367070323</c:v>
                </c:pt>
                <c:pt idx="2770">
                  <c:v>105.96315612057465</c:v>
                </c:pt>
                <c:pt idx="2771">
                  <c:v>105.95836806149902</c:v>
                </c:pt>
                <c:pt idx="2772">
                  <c:v>105.95301076353114</c:v>
                </c:pt>
                <c:pt idx="2773">
                  <c:v>105.94707539117053</c:v>
                </c:pt>
                <c:pt idx="2774">
                  <c:v>105.94055300216635</c:v>
                </c:pt>
                <c:pt idx="2775">
                  <c:v>105.93343454631308</c:v>
                </c:pt>
                <c:pt idx="2776">
                  <c:v>105.92571086423517</c:v>
                </c:pt>
                <c:pt idx="2777">
                  <c:v>105.91737268616116</c:v>
                </c:pt>
                <c:pt idx="2778">
                  <c:v>105.90841063068996</c:v>
                </c:pt>
                <c:pt idx="2779">
                  <c:v>105.89881520354628</c:v>
                </c:pt>
                <c:pt idx="2780">
                  <c:v>105.88857679632562</c:v>
                </c:pt>
                <c:pt idx="2781">
                  <c:v>105.8776856852335</c:v>
                </c:pt>
                <c:pt idx="2782">
                  <c:v>105.86613202981152</c:v>
                </c:pt>
                <c:pt idx="2783">
                  <c:v>105.85390587165799</c:v>
                </c:pt>
                <c:pt idx="2784">
                  <c:v>105.84099713313795</c:v>
                </c:pt>
                <c:pt idx="2785">
                  <c:v>105.82739561608773</c:v>
                </c:pt>
                <c:pt idx="2786">
                  <c:v>105.81309100050791</c:v>
                </c:pt>
                <c:pt idx="2787">
                  <c:v>105.79807284325256</c:v>
                </c:pt>
                <c:pt idx="2788">
                  <c:v>105.78233057670802</c:v>
                </c:pt>
                <c:pt idx="2789">
                  <c:v>105.76585350746832</c:v>
                </c:pt>
                <c:pt idx="2790">
                  <c:v>105.74863081500118</c:v>
                </c:pt>
                <c:pt idx="2791">
                  <c:v>105.73065155030983</c:v>
                </c:pt>
                <c:pt idx="2792">
                  <c:v>105.71190463458859</c:v>
                </c:pt>
                <c:pt idx="2793">
                  <c:v>105.69237885787562</c:v>
                </c:pt>
                <c:pt idx="2794">
                  <c:v>105.67206287769673</c:v>
                </c:pt>
                <c:pt idx="2795">
                  <c:v>105.65094521771084</c:v>
                </c:pt>
                <c:pt idx="2796">
                  <c:v>105.62901426634839</c:v>
                </c:pt>
                <c:pt idx="2797">
                  <c:v>105.60625827544781</c:v>
                </c:pt>
                <c:pt idx="2798">
                  <c:v>105.58266535889233</c:v>
                </c:pt>
                <c:pt idx="2799">
                  <c:v>105.55822349124205</c:v>
                </c:pt>
                <c:pt idx="2800">
                  <c:v>105.5329205063684</c:v>
                </c:pt>
                <c:pt idx="2801">
                  <c:v>105.50674409608739</c:v>
                </c:pt>
                <c:pt idx="2802">
                  <c:v>105.47968180879577</c:v>
                </c:pt>
                <c:pt idx="2803">
                  <c:v>105.45172104810612</c:v>
                </c:pt>
                <c:pt idx="2804">
                  <c:v>105.4228490714893</c:v>
                </c:pt>
                <c:pt idx="2805">
                  <c:v>105.39305298891666</c:v>
                </c:pt>
                <c:pt idx="2806">
                  <c:v>105.36231976151085</c:v>
                </c:pt>
                <c:pt idx="2807">
                  <c:v>105.33063620019971</c:v>
                </c:pt>
                <c:pt idx="2808">
                  <c:v>105.2979889643811</c:v>
                </c:pt>
                <c:pt idx="2809">
                  <c:v>105.26436456059223</c:v>
                </c:pt>
                <c:pt idx="2810">
                  <c:v>105.22974934119259</c:v>
                </c:pt>
                <c:pt idx="2811">
                  <c:v>105.19412950305556</c:v>
                </c:pt>
                <c:pt idx="2812">
                  <c:v>105.15749108627305</c:v>
                </c:pt>
                <c:pt idx="2813">
                  <c:v>105.11981997287708</c:v>
                </c:pt>
                <c:pt idx="2814">
                  <c:v>105.08110188557204</c:v>
                </c:pt>
                <c:pt idx="2815">
                  <c:v>105.04132238648855</c:v>
                </c:pt>
                <c:pt idx="2816">
                  <c:v>105.00046687595464</c:v>
                </c:pt>
                <c:pt idx="2817">
                  <c:v>104.95852059128859</c:v>
                </c:pt>
                <c:pt idx="2818">
                  <c:v>104.91546860561246</c:v>
                </c:pt>
                <c:pt idx="2819">
                  <c:v>104.87129582669398</c:v>
                </c:pt>
                <c:pt idx="2820">
                  <c:v>104.82598699581273</c:v>
                </c:pt>
                <c:pt idx="2821">
                  <c:v>104.77952668665442</c:v>
                </c:pt>
                <c:pt idx="2822">
                  <c:v>104.73189930424061</c:v>
                </c:pt>
                <c:pt idx="2823">
                  <c:v>104.68308908388694</c:v>
                </c:pt>
                <c:pt idx="2824">
                  <c:v>104.63308009020253</c:v>
                </c:pt>
                <c:pt idx="2825">
                  <c:v>104.58185621612333</c:v>
                </c:pt>
                <c:pt idx="2826">
                  <c:v>104.52940118199135</c:v>
                </c:pt>
                <c:pt idx="2827">
                  <c:v>104.47569853467495</c:v>
                </c:pt>
                <c:pt idx="2828">
                  <c:v>104.42073164673872</c:v>
                </c:pt>
                <c:pt idx="2829">
                  <c:v>104.36448371566215</c:v>
                </c:pt>
                <c:pt idx="2830">
                  <c:v>104.30693776311183</c:v>
                </c:pt>
                <c:pt idx="2831">
                  <c:v>104.24807663427275</c:v>
                </c:pt>
                <c:pt idx="2832">
                  <c:v>104.18788299723785</c:v>
                </c:pt>
                <c:pt idx="2833">
                  <c:v>104.12633934246139</c:v>
                </c:pt>
                <c:pt idx="2834">
                  <c:v>104.0634279822834</c:v>
                </c:pt>
                <c:pt idx="2835">
                  <c:v>103.99913105052197</c:v>
                </c:pt>
                <c:pt idx="2836">
                  <c:v>103.93343050214341</c:v>
                </c:pt>
                <c:pt idx="2837">
                  <c:v>103.86630811301423</c:v>
                </c:pt>
                <c:pt idx="2838">
                  <c:v>103.7977454797342</c:v>
                </c:pt>
                <c:pt idx="2839">
                  <c:v>103.72772401956166</c:v>
                </c:pt>
                <c:pt idx="2840">
                  <c:v>103.65622497043211</c:v>
                </c:pt>
                <c:pt idx="2841">
                  <c:v>103.58322939107521</c:v>
                </c:pt>
                <c:pt idx="2842">
                  <c:v>103.50871816123667</c:v>
                </c:pt>
                <c:pt idx="2843">
                  <c:v>103.43267198201013</c:v>
                </c:pt>
                <c:pt idx="2844">
                  <c:v>103.35507137628346</c:v>
                </c:pt>
                <c:pt idx="2845">
                  <c:v>103.27589668930678</c:v>
                </c:pt>
                <c:pt idx="2846">
                  <c:v>103.1951280893866</c:v>
                </c:pt>
                <c:pt idx="2847">
                  <c:v>103.11274556871477</c:v>
                </c:pt>
                <c:pt idx="2848">
                  <c:v>103.02872894433433</c:v>
                </c:pt>
                <c:pt idx="2849">
                  <c:v>102.94305785925461</c:v>
                </c:pt>
                <c:pt idx="2850">
                  <c:v>102.85571178371744</c:v>
                </c:pt>
                <c:pt idx="2851">
                  <c:v>102.76667001662481</c:v>
                </c:pt>
                <c:pt idx="2852">
                  <c:v>102.67591168713281</c:v>
                </c:pt>
                <c:pt idx="2853">
                  <c:v>102.58341575642172</c:v>
                </c:pt>
                <c:pt idx="2854">
                  <c:v>102.48916101964899</c:v>
                </c:pt>
                <c:pt idx="2855">
                  <c:v>102.39312610809284</c:v>
                </c:pt>
                <c:pt idx="2856">
                  <c:v>102.29528949149565</c:v>
                </c:pt>
                <c:pt idx="2857">
                  <c:v>102.19562948061531</c:v>
                </c:pt>
                <c:pt idx="2858">
                  <c:v>102.0941242299924</c:v>
                </c:pt>
                <c:pt idx="2859">
                  <c:v>101.9907517409456</c:v>
                </c:pt>
                <c:pt idx="2860">
                  <c:v>101.88548986479937</c:v>
                </c:pt>
                <c:pt idx="2861">
                  <c:v>101.77831630635815</c:v>
                </c:pt>
                <c:pt idx="2862">
                  <c:v>101.66920862763595</c:v>
                </c:pt>
                <c:pt idx="2863">
                  <c:v>101.5581442518492</c:v>
                </c:pt>
                <c:pt idx="2864">
                  <c:v>101.44510046768535</c:v>
                </c:pt>
                <c:pt idx="2865">
                  <c:v>101.33005443385792</c:v>
                </c:pt>
                <c:pt idx="2866">
                  <c:v>101.21298318395861</c:v>
                </c:pt>
                <c:pt idx="2867">
                  <c:v>101.09386363161397</c:v>
                </c:pt>
                <c:pt idx="2868">
                  <c:v>100.9726725759682</c:v>
                </c:pt>
                <c:pt idx="2869">
                  <c:v>100.84938670749032</c:v>
                </c:pt>
                <c:pt idx="2870">
                  <c:v>100.723982614126</c:v>
                </c:pt>
                <c:pt idx="2871">
                  <c:v>100.59643678780695</c:v>
                </c:pt>
                <c:pt idx="2872">
                  <c:v>100.46672563132461</c:v>
                </c:pt>
                <c:pt idx="2873">
                  <c:v>100.33482546558474</c:v>
                </c:pt>
                <c:pt idx="2874">
                  <c:v>100.20071253725349</c:v>
                </c:pt>
                <c:pt idx="2875">
                  <c:v>100.06436302681129</c:v>
                </c:pt>
                <c:pt idx="2876">
                  <c:v>99.925753057021211</c:v>
                </c:pt>
                <c:pt idx="2877">
                  <c:v>99.784858701832562</c:v>
                </c:pt>
                <c:pt idx="2878">
                  <c:v>99.641655995727533</c:v>
                </c:pt>
                <c:pt idx="2879">
                  <c:v>99.496120943525241</c:v>
                </c:pt>
                <c:pt idx="2880">
                  <c:v>99.34822953066066</c:v>
                </c:pt>
                <c:pt idx="2881">
                  <c:v>99.197957733945231</c:v>
                </c:pt>
                <c:pt idx="2882">
                  <c:v>99.045281532829065</c:v>
                </c:pt>
                <c:pt idx="2883">
                  <c:v>98.890176921173619</c:v>
                </c:pt>
                <c:pt idx="2884">
                  <c:v>98.732619919552192</c:v>
                </c:pt>
                <c:pt idx="2885">
                  <c:v>98.572586588088768</c:v>
                </c:pt>
                <c:pt idx="2886">
                  <c:v>98.410053039848691</c:v>
                </c:pt>
                <c:pt idx="2887">
                  <c:v>98.244995454800247</c:v>
                </c:pt>
                <c:pt idx="2888">
                  <c:v>98.077390094346327</c:v>
                </c:pt>
                <c:pt idx="2889">
                  <c:v>97.907213316457245</c:v>
                </c:pt>
                <c:pt idx="2890">
                  <c:v>97.734441591401691</c:v>
                </c:pt>
                <c:pt idx="2891">
                  <c:v>97.559051518094748</c:v>
                </c:pt>
                <c:pt idx="2892">
                  <c:v>97.381019841078512</c:v>
                </c:pt>
                <c:pt idx="2893">
                  <c:v>97.20032346813305</c:v>
                </c:pt>
                <c:pt idx="2894">
                  <c:v>97.016939488547251</c:v>
                </c:pt>
                <c:pt idx="2895">
                  <c:v>96.830845192040684</c:v>
                </c:pt>
                <c:pt idx="2896">
                  <c:v>96.642018088359109</c:v>
                </c:pt>
                <c:pt idx="2897">
                  <c:v>96.45043592755141</c:v>
                </c:pt>
                <c:pt idx="2898">
                  <c:v>96.25607672091914</c:v>
                </c:pt>
                <c:pt idx="2899">
                  <c:v>96.058918762676171</c:v>
                </c:pt>
                <c:pt idx="2900">
                  <c:v>95.858940652292006</c:v>
                </c:pt>
                <c:pt idx="2901">
                  <c:v>95.656121317544304</c:v>
                </c:pt>
                <c:pt idx="2902">
                  <c:v>95.450440038278501</c:v>
                </c:pt>
                <c:pt idx="2903">
                  <c:v>95.241876470872725</c:v>
                </c:pt>
                <c:pt idx="2904">
                  <c:v>95.030410673414934</c:v>
                </c:pt>
                <c:pt idx="2905">
                  <c:v>94.816023131587585</c:v>
                </c:pt>
                <c:pt idx="2906">
                  <c:v>94.598694785259511</c:v>
                </c:pt>
                <c:pt idx="2907">
                  <c:v>94.378407055777913</c:v>
                </c:pt>
                <c:pt idx="2908">
                  <c:v>94.155141873960247</c:v>
                </c:pt>
                <c:pt idx="2909">
                  <c:v>93.928881708771968</c:v>
                </c:pt>
                <c:pt idx="2910">
                  <c:v>93.699609596684454</c:v>
                </c:pt>
                <c:pt idx="2911">
                  <c:v>93.467309171698503</c:v>
                </c:pt>
                <c:pt idx="2912">
                  <c:v>93.231964696019261</c:v>
                </c:pt>
                <c:pt idx="2913">
                  <c:v>92.993561091369585</c:v>
                </c:pt>
                <c:pt idx="2914">
                  <c:v>92.752083970913674</c:v>
                </c:pt>
                <c:pt idx="2915">
                  <c:v>92.507519671779505</c:v>
                </c:pt>
                <c:pt idx="2916">
                  <c:v>92.259855288145829</c:v>
                </c:pt>
                <c:pt idx="2917">
                  <c:v>92.009078704872465</c:v>
                </c:pt>
                <c:pt idx="2918">
                  <c:v>91.755178631637833</c:v>
                </c:pt>
                <c:pt idx="2919">
                  <c:v>91.498144637553793</c:v>
                </c:pt>
                <c:pt idx="2920">
                  <c:v>91.237967186218455</c:v>
                </c:pt>
                <c:pt idx="2921">
                  <c:v>90.97463767116615</c:v>
                </c:pt>
                <c:pt idx="2922">
                  <c:v>90.708148451671136</c:v>
                </c:pt>
                <c:pt idx="2923">
                  <c:v>90.438492888853773</c:v>
                </c:pt>
                <c:pt idx="2924">
                  <c:v>90.165665382050221</c:v>
                </c:pt>
                <c:pt idx="2925">
                  <c:v>89.889661405369154</c:v>
                </c:pt>
                <c:pt idx="2926">
                  <c:v>89.610477544401917</c:v>
                </c:pt>
                <c:pt idx="2927">
                  <c:v>89.32811153300004</c:v>
                </c:pt>
                <c:pt idx="2928">
                  <c:v>89.042562290071615</c:v>
                </c:pt>
                <c:pt idx="2929">
                  <c:v>88.753829956319947</c:v>
                </c:pt>
                <c:pt idx="2930">
                  <c:v>88.461915930847596</c:v>
                </c:pt>
                <c:pt idx="2931">
                  <c:v>88.166822907551008</c:v>
                </c:pt>
                <c:pt idx="2932">
                  <c:v>87.868554911229296</c:v>
                </c:pt>
                <c:pt idx="2933">
                  <c:v>87.567117333311529</c:v>
                </c:pt>
                <c:pt idx="2934">
                  <c:v>87.262516967125563</c:v>
                </c:pt>
                <c:pt idx="2935">
                  <c:v>86.954762042606305</c:v>
                </c:pt>
                <c:pt idx="2936">
                  <c:v>86.643862260354709</c:v>
                </c:pt>
                <c:pt idx="2937">
                  <c:v>86.32982882494673</c:v>
                </c:pt>
                <c:pt idx="2938">
                  <c:v>86.012674477390505</c:v>
                </c:pt>
                <c:pt idx="2939">
                  <c:v>85.6924135266283</c:v>
                </c:pt>
                <c:pt idx="2940">
                  <c:v>85.369061879975163</c:v>
                </c:pt>
                <c:pt idx="2941">
                  <c:v>85.042637072386214</c:v>
                </c:pt>
                <c:pt idx="2942">
                  <c:v>84.713158294442408</c:v>
                </c:pt>
                <c:pt idx="2943">
                  <c:v>84.380646418939449</c:v>
                </c:pt>
                <c:pt idx="2944">
                  <c:v>84.045124025966828</c:v>
                </c:pt>
                <c:pt idx="2945">
                  <c:v>83.70661542636681</c:v>
                </c:pt>
                <c:pt idx="2946">
                  <c:v>83.365146683449495</c:v>
                </c:pt>
                <c:pt idx="2947">
                  <c:v>83.020745632856375</c:v>
                </c:pt>
                <c:pt idx="2948">
                  <c:v>82.673441900453739</c:v>
                </c:pt>
                <c:pt idx="2949">
                  <c:v>82.323266918140092</c:v>
                </c:pt>
                <c:pt idx="2950">
                  <c:v>81.970253937465102</c:v>
                </c:pt>
                <c:pt idx="2951">
                  <c:v>81.614438040933678</c:v>
                </c:pt>
                <c:pt idx="2952">
                  <c:v>81.25585615090182</c:v>
                </c:pt>
                <c:pt idx="2953">
                  <c:v>80.894547035951732</c:v>
                </c:pt>
                <c:pt idx="2954">
                  <c:v>80.530551314650069</c:v>
                </c:pt>
                <c:pt idx="2955">
                  <c:v>80.163911456583733</c:v>
                </c:pt>
                <c:pt idx="2956">
                  <c:v>79.794671780594342</c:v>
                </c:pt>
                <c:pt idx="2957">
                  <c:v>79.422878450117508</c:v>
                </c:pt>
                <c:pt idx="2958">
                  <c:v>79.048579465543369</c:v>
                </c:pt>
                <c:pt idx="2959">
                  <c:v>78.671824653536248</c:v>
                </c:pt>
                <c:pt idx="2960">
                  <c:v>78.292665653238359</c:v>
                </c:pt>
                <c:pt idx="2961">
                  <c:v>77.911155899300823</c:v>
                </c:pt>
                <c:pt idx="2962">
                  <c:v>77.52735060170113</c:v>
                </c:pt>
                <c:pt idx="2963">
                  <c:v>77.14130672229139</c:v>
                </c:pt>
                <c:pt idx="2964">
                  <c:v>76.753082948064133</c:v>
                </c:pt>
                <c:pt idx="2965">
                  <c:v>76.362739661101543</c:v>
                </c:pt>
                <c:pt idx="2966">
                  <c:v>75.970338905205395</c:v>
                </c:pt>
                <c:pt idx="2967">
                  <c:v>75.575944349203397</c:v>
                </c:pt>
                <c:pt idx="2968">
                  <c:v>75.179621246949026</c:v>
                </c:pt>
                <c:pt idx="2969">
                  <c:v>74.781436394037144</c:v>
                </c:pt>
                <c:pt idx="2970">
                  <c:v>74.38145808126319</c:v>
                </c:pt>
                <c:pt idx="2971">
                  <c:v>73.979756044890962</c:v>
                </c:pt>
                <c:pt idx="2972">
                  <c:v>73.576401413760578</c:v>
                </c:pt>
                <c:pt idx="2973">
                  <c:v>73.171466653340602</c:v>
                </c:pt>
                <c:pt idx="2974">
                  <c:v>72.765025506779907</c:v>
                </c:pt>
                <c:pt idx="2975">
                  <c:v>72.357152933068733</c:v>
                </c:pt>
                <c:pt idx="2976">
                  <c:v>71.947925042416728</c:v>
                </c:pt>
                <c:pt idx="2977">
                  <c:v>71.5374190289577</c:v>
                </c:pt>
                <c:pt idx="2978">
                  <c:v>71.125713100919143</c:v>
                </c:pt>
                <c:pt idx="2979">
                  <c:v>70.712886408396074</c:v>
                </c:pt>
                <c:pt idx="2980">
                  <c:v>70.299018968872872</c:v>
                </c:pt>
                <c:pt idx="2981">
                  <c:v>69.884191590666958</c:v>
                </c:pt>
                <c:pt idx="2982">
                  <c:v>69.468485794452619</c:v>
                </c:pt>
                <c:pt idx="2983">
                  <c:v>69.051983733047734</c:v>
                </c:pt>
                <c:pt idx="2984">
                  <c:v>68.634768109652086</c:v>
                </c:pt>
                <c:pt idx="2985">
                  <c:v>68.216922094732453</c:v>
                </c:pt>
                <c:pt idx="2986">
                  <c:v>67.798529241740184</c:v>
                </c:pt>
                <c:pt idx="2987">
                  <c:v>67.379673401890599</c:v>
                </c:pt>
                <c:pt idx="2988">
                  <c:v>66.960438638189075</c:v>
                </c:pt>
                <c:pt idx="2989">
                  <c:v>66.540909138930431</c:v>
                </c:pt>
                <c:pt idx="2990">
                  <c:v>66.121169130889285</c:v>
                </c:pt>
                <c:pt idx="2991">
                  <c:v>65.701302792402856</c:v>
                </c:pt>
                <c:pt idx="2992">
                  <c:v>65.281394166583326</c:v>
                </c:pt>
                <c:pt idx="2993">
                  <c:v>64.861527074861144</c:v>
                </c:pt>
                <c:pt idx="2994">
                  <c:v>64.441785031076947</c:v>
                </c:pt>
                <c:pt idx="2995">
                  <c:v>64.022251156348389</c:v>
                </c:pt>
                <c:pt idx="2996">
                  <c:v>63.603008094897177</c:v>
                </c:pt>
                <c:pt idx="2997">
                  <c:v>63.184137931061713</c:v>
                </c:pt>
                <c:pt idx="2998">
                  <c:v>62.765722107683089</c:v>
                </c:pt>
                <c:pt idx="2999">
                  <c:v>62.347841346064328</c:v>
                </c:pt>
                <c:pt idx="3000">
                  <c:v>61.930575567678346</c:v>
                </c:pt>
                <c:pt idx="3001">
                  <c:v>61.514003817816146</c:v>
                </c:pt>
                <c:pt idx="3002">
                  <c:v>61.098204191331519</c:v>
                </c:pt>
                <c:pt idx="3003">
                  <c:v>60.683253760653528</c:v>
                </c:pt>
                <c:pt idx="3004">
                  <c:v>60.26922850620484</c:v>
                </c:pt>
                <c:pt idx="3005">
                  <c:v>59.856203249379277</c:v>
                </c:pt>
                <c:pt idx="3006">
                  <c:v>59.444251588193723</c:v>
                </c:pt>
                <c:pt idx="3007">
                  <c:v>59.033445835741574</c:v>
                </c:pt>
                <c:pt idx="3008">
                  <c:v>58.623856961549777</c:v>
                </c:pt>
                <c:pt idx="3009">
                  <c:v>58.215554535935979</c:v>
                </c:pt>
                <c:pt idx="3010">
                  <c:v>57.808606677442526</c:v>
                </c:pt>
                <c:pt idx="3011">
                  <c:v>57.403080003423355</c:v>
                </c:pt>
                <c:pt idx="3012">
                  <c:v>56.999039583840272</c:v>
                </c:pt>
                <c:pt idx="3013">
                  <c:v>56.596548898314495</c:v>
                </c:pt>
                <c:pt idx="3014">
                  <c:v>56.195669796461516</c:v>
                </c:pt>
                <c:pt idx="3015">
                  <c:v>55.796462461546597</c:v>
                </c:pt>
                <c:pt idx="3016">
                  <c:v>55.398985377452732</c:v>
                </c:pt>
                <c:pt idx="3017">
                  <c:v>55.003295298976724</c:v>
                </c:pt>
                <c:pt idx="3018">
                  <c:v>54.609447225433627</c:v>
                </c:pt>
                <c:pt idx="3019">
                  <c:v>54.217494377547624</c:v>
                </c:pt>
                <c:pt idx="3020">
                  <c:v>53.827488177607364</c:v>
                </c:pt>
                <c:pt idx="3021">
                  <c:v>53.439478232826815</c:v>
                </c:pt>
                <c:pt idx="3022">
                  <c:v>53.053512321881783</c:v>
                </c:pt>
                <c:pt idx="3023">
                  <c:v>52.669636384548511</c:v>
                </c:pt>
                <c:pt idx="3024">
                  <c:v>52.287894514384462</c:v>
                </c:pt>
                <c:pt idx="3025">
                  <c:v>51.90832895437515</c:v>
                </c:pt>
                <c:pt idx="3026">
                  <c:v>51.530980095465509</c:v>
                </c:pt>
                <c:pt idx="3027">
                  <c:v>51.1558864778996</c:v>
                </c:pt>
                <c:pt idx="3028">
                  <c:v>50.783084795255121</c:v>
                </c:pt>
                <c:pt idx="3029">
                  <c:v>50.412609901094982</c:v>
                </c:pt>
                <c:pt idx="3030">
                  <c:v>50.044494818131085</c:v>
                </c:pt>
                <c:pt idx="3031">
                  <c:v>49.678770749784064</c:v>
                </c:pt>
                <c:pt idx="3032">
                  <c:v>49.315467094045545</c:v>
                </c:pt>
                <c:pt idx="3033">
                  <c:v>48.954611459522823</c:v>
                </c:pt>
                <c:pt idx="3034">
                  <c:v>48.596229683553133</c:v>
                </c:pt>
                <c:pt idx="3035">
                  <c:v>48.240345852284406</c:v>
                </c:pt>
                <c:pt idx="3036">
                  <c:v>47.886982322590569</c:v>
                </c:pt>
                <c:pt idx="3037">
                  <c:v>47.536159745724831</c:v>
                </c:pt>
                <c:pt idx="3038">
                  <c:v>47.187897092575156</c:v>
                </c:pt>
                <c:pt idx="3039">
                  <c:v>46.842211680426715</c:v>
                </c:pt>
                <c:pt idx="3040">
                  <c:v>46.499119201108584</c:v>
                </c:pt>
                <c:pt idx="3041">
                  <c:v>46.1586337504055</c:v>
                </c:pt>
                <c:pt idx="3042">
                  <c:v>45.82076785863859</c:v>
                </c:pt>
                <c:pt idx="3043">
                  <c:v>45.48553252229442</c:v>
                </c:pt>
                <c:pt idx="3044">
                  <c:v>45.152937236602469</c:v>
                </c:pt>
                <c:pt idx="3045">
                  <c:v>44.822990028949732</c:v>
                </c:pt>
                <c:pt idx="3046">
                  <c:v>44.495697493043394</c:v>
                </c:pt>
                <c:pt idx="3047">
                  <c:v>44.171064823707184</c:v>
                </c:pt>
                <c:pt idx="3048">
                  <c:v>43.849095852234939</c:v>
                </c:pt>
                <c:pt idx="3049">
                  <c:v>43.529793082188036</c:v>
                </c:pt>
                <c:pt idx="3050">
                  <c:v>43.213157725571676</c:v>
                </c:pt>
                <c:pt idx="3051">
                  <c:v>42.899189739288829</c:v>
                </c:pt>
                <c:pt idx="3052">
                  <c:v>42.587887861792581</c:v>
                </c:pt>
                <c:pt idx="3053">
                  <c:v>42.279249649871019</c:v>
                </c:pt>
                <c:pt idx="3054">
                  <c:v>41.973271515479126</c:v>
                </c:pt>
                <c:pt idx="3055">
                  <c:v>41.66994876254725</c:v>
                </c:pt>
                <c:pt idx="3056">
                  <c:v>41.36927562371946</c:v>
                </c:pt>
                <c:pt idx="3057">
                  <c:v>41.071245296929959</c:v>
                </c:pt>
                <c:pt idx="3058">
                  <c:v>40.775849981782528</c:v>
                </c:pt>
                <c:pt idx="3059">
                  <c:v>40.483080915673696</c:v>
                </c:pt>
                <c:pt idx="3060">
                  <c:v>40.192928409599745</c:v>
                </c:pt>
                <c:pt idx="3061">
                  <c:v>39.905381883608214</c:v>
                </c:pt>
                <c:pt idx="3062">
                  <c:v>39.620429901850599</c:v>
                </c:pt>
                <c:pt idx="3063">
                  <c:v>39.338060207193223</c:v>
                </c:pt>
                <c:pt idx="3064">
                  <c:v>39.058259755344039</c:v>
                </c:pt>
                <c:pt idx="3065">
                  <c:v>38.781014748476139</c:v>
                </c:pt>
                <c:pt idx="3066">
                  <c:v>38.50631066830033</c:v>
                </c:pt>
                <c:pt idx="3067">
                  <c:v>38.234132308572811</c:v>
                </c:pt>
                <c:pt idx="3068">
                  <c:v>37.964463807005131</c:v>
                </c:pt>
                <c:pt idx="3069">
                  <c:v>37.697288676555587</c:v>
                </c:pt>
                <c:pt idx="3070">
                  <c:v>37.432589836089193</c:v>
                </c:pt>
                <c:pt idx="3071">
                  <c:v>37.170349640379953</c:v>
                </c:pt>
                <c:pt idx="3072">
                  <c:v>36.910549909446331</c:v>
                </c:pt>
                <c:pt idx="3073">
                  <c:v>36.653171957212521</c:v>
                </c:pt>
                <c:pt idx="3074">
                  <c:v>36.398196619472174</c:v>
                </c:pt>
                <c:pt idx="3075">
                  <c:v>36.14560428116684</c:v>
                </c:pt>
                <c:pt idx="3076">
                  <c:v>35.895374902949243</c:v>
                </c:pt>
                <c:pt idx="3077">
                  <c:v>35.647488047052377</c:v>
                </c:pt>
                <c:pt idx="3078">
                  <c:v>35.40192290244363</c:v>
                </c:pt>
                <c:pt idx="3079">
                  <c:v>35.158658309268219</c:v>
                </c:pt>
                <c:pt idx="3080">
                  <c:v>34.917672782593712</c:v>
                </c:pt>
                <c:pt idx="3081">
                  <c:v>34.678944535437751</c:v>
                </c:pt>
                <c:pt idx="3082">
                  <c:v>34.442451501104046</c:v>
                </c:pt>
                <c:pt idx="3083">
                  <c:v>34.208171354812379</c:v>
                </c:pt>
                <c:pt idx="3084">
                  <c:v>33.976081534645431</c:v>
                </c:pt>
                <c:pt idx="3085">
                  <c:v>33.746159261804735</c:v>
                </c:pt>
                <c:pt idx="3086">
                  <c:v>33.518381560194399</c:v>
                </c:pt>
                <c:pt idx="3087">
                  <c:v>33.292725275335528</c:v>
                </c:pt>
                <c:pt idx="3088">
                  <c:v>33.069167092623076</c:v>
                </c:pt>
                <c:pt idx="3089">
                  <c:v>32.847683554932985</c:v>
                </c:pt>
                <c:pt idx="3090">
                  <c:v>32.62825107959307</c:v>
                </c:pt>
                <c:pt idx="3091">
                  <c:v>32.410845974729199</c:v>
                </c:pt>
                <c:pt idx="3092">
                  <c:v>32.195444454992213</c:v>
                </c:pt>
                <c:pt idx="3093">
                  <c:v>31.982022656687263</c:v>
                </c:pt>
                <c:pt idx="3094">
                  <c:v>31.770556652313672</c:v>
                </c:pt>
                <c:pt idx="3095">
                  <c:v>31.561022464519198</c:v>
                </c:pt>
                <c:pt idx="3096">
                  <c:v>31.353396079502375</c:v>
                </c:pt>
                <c:pt idx="3097">
                  <c:v>31.147653459854894</c:v>
                </c:pt>
                <c:pt idx="3098">
                  <c:v>30.943770556869168</c:v>
                </c:pt>
                <c:pt idx="3099">
                  <c:v>30.741723322322684</c:v>
                </c:pt>
                <c:pt idx="3100">
                  <c:v>30.541487719750819</c:v>
                </c:pt>
                <c:pt idx="3101">
                  <c:v>30.343039735223101</c:v>
                </c:pt>
                <c:pt idx="3102">
                  <c:v>30.146355387634088</c:v>
                </c:pt>
                <c:pt idx="3103">
                  <c:v>29.951410738526789</c:v>
                </c:pt>
                <c:pt idx="3104">
                  <c:v>29.758181901458471</c:v>
                </c:pt>
                <c:pt idx="3105">
                  <c:v>29.566645050925189</c:v>
                </c:pt>
                <c:pt idx="3106">
                  <c:v>29.37677643085101</c:v>
                </c:pt>
                <c:pt idx="3107">
                  <c:v>29.18855236266964</c:v>
                </c:pt>
                <c:pt idx="3108">
                  <c:v>29.001949252993143</c:v>
                </c:pt>
                <c:pt idx="3109">
                  <c:v>28.816943600896849</c:v>
                </c:pt>
                <c:pt idx="3110">
                  <c:v>28.63351200482245</c:v>
                </c:pt>
                <c:pt idx="3111">
                  <c:v>28.451631169117661</c:v>
                </c:pt>
                <c:pt idx="3112">
                  <c:v>28.271277910219482</c:v>
                </c:pt>
                <c:pt idx="3113">
                  <c:v>28.092429162500594</c:v>
                </c:pt>
                <c:pt idx="3114">
                  <c:v>27.915061983784994</c:v>
                </c:pt>
                <c:pt idx="3115">
                  <c:v>27.739153560542036</c:v>
                </c:pt>
                <c:pt idx="3116">
                  <c:v>27.564681212779789</c:v>
                </c:pt>
                <c:pt idx="3117">
                  <c:v>27.391622398638049</c:v>
                </c:pt>
                <c:pt idx="3118">
                  <c:v>27.219954718701558</c:v>
                </c:pt>
                <c:pt idx="3119">
                  <c:v>27.049655920036173</c:v>
                </c:pt>
                <c:pt idx="3120">
                  <c:v>26.880703899961986</c:v>
                </c:pt>
                <c:pt idx="3121">
                  <c:v>26.713076709573244</c:v>
                </c:pt>
                <c:pt idx="3122">
                  <c:v>26.546752557018351</c:v>
                </c:pt>
                <c:pt idx="3123">
                  <c:v>26.381709810539178</c:v>
                </c:pt>
                <c:pt idx="3124">
                  <c:v>26.217927001289524</c:v>
                </c:pt>
                <c:pt idx="3125">
                  <c:v>26.055382825941166</c:v>
                </c:pt>
                <c:pt idx="3126">
                  <c:v>25.894056149071986</c:v>
                </c:pt>
                <c:pt idx="3127">
                  <c:v>25.73392600537602</c:v>
                </c:pt>
                <c:pt idx="3128">
                  <c:v>25.574971601657865</c:v>
                </c:pt>
                <c:pt idx="3129">
                  <c:v>25.417172318667014</c:v>
                </c:pt>
                <c:pt idx="3130">
                  <c:v>25.260507712747199</c:v>
                </c:pt>
                <c:pt idx="3131">
                  <c:v>25.104957517318496</c:v>
                </c:pt>
                <c:pt idx="3132">
                  <c:v>24.950501644209993</c:v>
                </c:pt>
                <c:pt idx="3133">
                  <c:v>24.797120184825985</c:v>
                </c:pt>
                <c:pt idx="3134">
                  <c:v>24.644793411178682</c:v>
                </c:pt>
                <c:pt idx="3135">
                  <c:v>24.493501776778288</c:v>
                </c:pt>
                <c:pt idx="3136">
                  <c:v>24.343225917386036</c:v>
                </c:pt>
                <c:pt idx="3137">
                  <c:v>24.193946651650037</c:v>
                </c:pt>
                <c:pt idx="3138">
                  <c:v>24.045644981613805</c:v>
                </c:pt>
                <c:pt idx="3139">
                  <c:v>23.898302093111596</c:v>
                </c:pt>
                <c:pt idx="3140">
                  <c:v>23.751899356059141</c:v>
                </c:pt>
                <c:pt idx="3141">
                  <c:v>23.606418324634859</c:v>
                </c:pt>
                <c:pt idx="3142">
                  <c:v>23.461840737366146</c:v>
                </c:pt>
                <c:pt idx="3143">
                  <c:v>23.318148517120903</c:v>
                </c:pt>
                <c:pt idx="3144">
                  <c:v>23.175323771011421</c:v>
                </c:pt>
                <c:pt idx="3145">
                  <c:v>23.033348790214376</c:v>
                </c:pt>
                <c:pt idx="3146">
                  <c:v>22.892206049708079</c:v>
                </c:pt>
                <c:pt idx="3147">
                  <c:v>22.751878207937779</c:v>
                </c:pt>
                <c:pt idx="3148">
                  <c:v>22.612348106407012</c:v>
                </c:pt>
                <c:pt idx="3149">
                  <c:v>22.473598769206859</c:v>
                </c:pt>
                <c:pt idx="3150">
                  <c:v>22.335613402471807</c:v>
                </c:pt>
                <c:pt idx="3151">
                  <c:v>22.198375393786222</c:v>
                </c:pt>
                <c:pt idx="3152">
                  <c:v>22.061868311523881</c:v>
                </c:pt>
                <c:pt idx="3153">
                  <c:v>21.926075904146302</c:v>
                </c:pt>
                <c:pt idx="3154">
                  <c:v>21.790982099437656</c:v>
                </c:pt>
                <c:pt idx="3155">
                  <c:v>21.656571003704272</c:v>
                </c:pt>
                <c:pt idx="3156">
                  <c:v>21.522826900922524</c:v>
                </c:pt>
                <c:pt idx="3157">
                  <c:v>21.389734251849319</c:v>
                </c:pt>
                <c:pt idx="3158">
                  <c:v>21.257277693093556</c:v>
                </c:pt>
                <c:pt idx="3159">
                  <c:v>21.125442036147376</c:v>
                </c:pt>
                <c:pt idx="3160">
                  <c:v>20.994212266392196</c:v>
                </c:pt>
                <c:pt idx="3161">
                  <c:v>20.863573542064671</c:v>
                </c:pt>
                <c:pt idx="3162">
                  <c:v>20.733511193201792</c:v>
                </c:pt>
                <c:pt idx="3163">
                  <c:v>20.604010720551486</c:v>
                </c:pt>
                <c:pt idx="3164">
                  <c:v>20.475057794465727</c:v>
                </c:pt>
                <c:pt idx="3165">
                  <c:v>20.346638253764183</c:v>
                </c:pt>
                <c:pt idx="3166">
                  <c:v>20.218738104584247</c:v>
                </c:pt>
                <c:pt idx="3167">
                  <c:v>20.091343519205338</c:v>
                </c:pt>
                <c:pt idx="3168">
                  <c:v>19.964440834859857</c:v>
                </c:pt>
                <c:pt idx="3169">
                  <c:v>19.838016552525289</c:v>
                </c:pt>
                <c:pt idx="3170">
                  <c:v>19.712057335707357</c:v>
                </c:pt>
                <c:pt idx="3171">
                  <c:v>19.586550009205752</c:v>
                </c:pt>
                <c:pt idx="3172">
                  <c:v>19.461481557867415</c:v>
                </c:pt>
                <c:pt idx="3173">
                  <c:v>19.33683912533769</c:v>
                </c:pt>
                <c:pt idx="3174">
                  <c:v>19.212610012791117</c:v>
                </c:pt>
                <c:pt idx="3175">
                  <c:v>19.088781677666248</c:v>
                </c:pt>
                <c:pt idx="3176">
                  <c:v>18.965341732385895</c:v>
                </c:pt>
                <c:pt idx="3177">
                  <c:v>18.842277943076112</c:v>
                </c:pt>
                <c:pt idx="3178">
                  <c:v>18.719578228280483</c:v>
                </c:pt>
                <c:pt idx="3179">
                  <c:v>18.597230657670309</c:v>
                </c:pt>
                <c:pt idx="3180">
                  <c:v>18.475223450750718</c:v>
                </c:pt>
                <c:pt idx="3181">
                  <c:v>18.353544975570458</c:v>
                </c:pt>
                <c:pt idx="3182">
                  <c:v>18.232183747425779</c:v>
                </c:pt>
                <c:pt idx="3183">
                  <c:v>18.111128427568161</c:v>
                </c:pt>
                <c:pt idx="3184">
                  <c:v>17.990367821908222</c:v>
                </c:pt>
                <c:pt idx="3185">
                  <c:v>17.869890879728473</c:v>
                </c:pt>
                <c:pt idx="3186">
                  <c:v>17.749686692391691</c:v>
                </c:pt>
                <c:pt idx="3187">
                  <c:v>17.62974449205538</c:v>
                </c:pt>
                <c:pt idx="3188">
                  <c:v>17.510053650387221</c:v>
                </c:pt>
                <c:pt idx="3189">
                  <c:v>17.390603677289221</c:v>
                </c:pt>
                <c:pt idx="3190">
                  <c:v>17.27138421962141</c:v>
                </c:pt>
                <c:pt idx="3191">
                  <c:v>17.152385059932328</c:v>
                </c:pt>
                <c:pt idx="3192">
                  <c:v>17.033596115195536</c:v>
                </c:pt>
                <c:pt idx="3193">
                  <c:v>16.915007435552184</c:v>
                </c:pt>
                <c:pt idx="3194">
                  <c:v>16.796609203057699</c:v>
                </c:pt>
                <c:pt idx="3195">
                  <c:v>16.678391730438335</c:v>
                </c:pt>
                <c:pt idx="3196">
                  <c:v>16.560345459851504</c:v>
                </c:pt>
                <c:pt idx="3197">
                  <c:v>16.442460961655541</c:v>
                </c:pt>
                <c:pt idx="3198">
                  <c:v>16.324728933185469</c:v>
                </c:pt>
                <c:pt idx="3199">
                  <c:v>16.207140197539388</c:v>
                </c:pt>
                <c:pt idx="3200">
                  <c:v>16.08968570236928</c:v>
                </c:pt>
                <c:pt idx="3201">
                  <c:v>15.972356518682602</c:v>
                </c:pt>
                <c:pt idx="3202">
                  <c:v>15.855143839651447</c:v>
                </c:pt>
                <c:pt idx="3203">
                  <c:v>15.738038979431508</c:v>
                </c:pt>
                <c:pt idx="3204">
                  <c:v>15.621033371988517</c:v>
                </c:pt>
                <c:pt idx="3205">
                  <c:v>15.50411856993523</c:v>
                </c:pt>
                <c:pt idx="3206">
                  <c:v>15.387286243376224</c:v>
                </c:pt>
                <c:pt idx="3207">
                  <c:v>15.270528178763129</c:v>
                </c:pt>
                <c:pt idx="3208">
                  <c:v>15.153836277758302</c:v>
                </c:pt>
                <c:pt idx="3209">
                  <c:v>15.03720255611006</c:v>
                </c:pt>
                <c:pt idx="3210">
                  <c:v>14.920619142535571</c:v>
                </c:pt>
                <c:pt idx="3211">
                  <c:v>14.804078277613172</c:v>
                </c:pt>
                <c:pt idx="3212">
                  <c:v>14.687572312687138</c:v>
                </c:pt>
                <c:pt idx="3213">
                  <c:v>14.571093708781035</c:v>
                </c:pt>
                <c:pt idx="3214">
                  <c:v>14.4546350355171</c:v>
                </c:pt>
                <c:pt idx="3215">
                  <c:v>14.338188970055086</c:v>
                </c:pt>
                <c:pt idx="3216">
                  <c:v>14.221748296029062</c:v>
                </c:pt>
                <c:pt idx="3217">
                  <c:v>14.105305902504057</c:v>
                </c:pt>
                <c:pt idx="3218">
                  <c:v>13.988854782938489</c:v>
                </c:pt>
                <c:pt idx="3219">
                  <c:v>13.872388034155591</c:v>
                </c:pt>
                <c:pt idx="3220">
                  <c:v>13.755898855327331</c:v>
                </c:pt>
                <c:pt idx="3221">
                  <c:v>13.639380546968027</c:v>
                </c:pt>
                <c:pt idx="3222">
                  <c:v>13.522826509935527</c:v>
                </c:pt>
                <c:pt idx="3223">
                  <c:v>13.406230244444117</c:v>
                </c:pt>
                <c:pt idx="3224">
                  <c:v>13.289585349089521</c:v>
                </c:pt>
                <c:pt idx="3225">
                  <c:v>13.172885519879287</c:v>
                </c:pt>
                <c:pt idx="3226">
                  <c:v>13.056124549275012</c:v>
                </c:pt>
                <c:pt idx="3227">
                  <c:v>12.939296325246033</c:v>
                </c:pt>
                <c:pt idx="3228">
                  <c:v>12.822394830330126</c:v>
                </c:pt>
                <c:pt idx="3229">
                  <c:v>12.705414140706239</c:v>
                </c:pt>
                <c:pt idx="3230">
                  <c:v>12.588348425274376</c:v>
                </c:pt>
                <c:pt idx="3231">
                  <c:v>12.47119194474817</c:v>
                </c:pt>
                <c:pt idx="3232">
                  <c:v>12.353939050752103</c:v>
                </c:pt>
                <c:pt idx="3233">
                  <c:v>12.236584184935708</c:v>
                </c:pt>
                <c:pt idx="3234">
                  <c:v>12.119121878087384</c:v>
                </c:pt>
                <c:pt idx="3235">
                  <c:v>12.001546749268016</c:v>
                </c:pt>
                <c:pt idx="3236">
                  <c:v>11.883853504943318</c:v>
                </c:pt>
                <c:pt idx="3237">
                  <c:v>11.766036938134789</c:v>
                </c:pt>
                <c:pt idx="3238">
                  <c:v>11.648091927573319</c:v>
                </c:pt>
                <c:pt idx="3239">
                  <c:v>11.530013436862788</c:v>
                </c:pt>
                <c:pt idx="3240">
                  <c:v>11.411796513656668</c:v>
                </c:pt>
                <c:pt idx="3241">
                  <c:v>11.293436288837484</c:v>
                </c:pt>
                <c:pt idx="3242">
                  <c:v>11.174927975707618</c:v>
                </c:pt>
                <c:pt idx="3243">
                  <c:v>11.056266869192456</c:v>
                </c:pt>
                <c:pt idx="3244">
                  <c:v>10.937448345043549</c:v>
                </c:pt>
                <c:pt idx="3245">
                  <c:v>10.818467859058757</c:v>
                </c:pt>
                <c:pt idx="3246">
                  <c:v>10.699320946305477</c:v>
                </c:pt>
                <c:pt idx="3247">
                  <c:v>10.580003220353774</c:v>
                </c:pt>
                <c:pt idx="3248">
                  <c:v>10.460510372517945</c:v>
                </c:pt>
                <c:pt idx="3249">
                  <c:v>10.340838171105133</c:v>
                </c:pt>
                <c:pt idx="3250">
                  <c:v>10.22098246067344</c:v>
                </c:pt>
                <c:pt idx="3251">
                  <c:v>10.100939161295884</c:v>
                </c:pt>
                <c:pt idx="3252">
                  <c:v>9.9807042678347386</c:v>
                </c:pt>
                <c:pt idx="3253">
                  <c:v>9.8602738492197375</c:v>
                </c:pt>
                <c:pt idx="3254">
                  <c:v>9.7396440477373858</c:v>
                </c:pt>
                <c:pt idx="3255">
                  <c:v>9.6188110783266438</c:v>
                </c:pt>
                <c:pt idx="3256">
                  <c:v>9.4977712278822821</c:v>
                </c:pt>
                <c:pt idx="3257">
                  <c:v>9.3765208545631253</c:v>
                </c:pt>
                <c:pt idx="3258">
                  <c:v>9.2550563871108693</c:v>
                </c:pt>
                <c:pt idx="3259">
                  <c:v>9.1333743241750938</c:v>
                </c:pt>
                <c:pt idx="3260">
                  <c:v>9.0114712336423111</c:v>
                </c:pt>
                <c:pt idx="3261">
                  <c:v>8.8893437519768952</c:v>
                </c:pt>
                <c:pt idx="3262">
                  <c:v>8.7669885835652508</c:v>
                </c:pt>
                <c:pt idx="3263">
                  <c:v>8.6444025000668034</c:v>
                </c:pt>
                <c:pt idx="3264">
                  <c:v>8.5215823397735733</c:v>
                </c:pt>
                <c:pt idx="3265">
                  <c:v>8.3985250069761719</c:v>
                </c:pt>
                <c:pt idx="3266">
                  <c:v>8.2752274713324425</c:v>
                </c:pt>
                <c:pt idx="3267">
                  <c:v>8.1516867672485489</c:v>
                </c:pt>
                <c:pt idx="3268">
                  <c:v>8.0278999932603483</c:v>
                </c:pt>
                <c:pt idx="3269">
                  <c:v>7.9038643114257354</c:v>
                </c:pt>
                <c:pt idx="3270">
                  <c:v>7.7795769467203115</c:v>
                </c:pt>
                <c:pt idx="3271">
                  <c:v>7.6550351864393349</c:v>
                </c:pt>
                <c:pt idx="3272">
                  <c:v>7.5302363796066345</c:v>
                </c:pt>
                <c:pt idx="3273">
                  <c:v>7.4051779363888954</c:v>
                </c:pt>
                <c:pt idx="3274">
                  <c:v>7.2798573275151455</c:v>
                </c:pt>
                <c:pt idx="3275">
                  <c:v>7.1542720837024092</c:v>
                </c:pt>
                <c:pt idx="3276">
                  <c:v>7.0284197950875864</c:v>
                </c:pt>
                <c:pt idx="3277">
                  <c:v>6.902298110662997</c:v>
                </c:pt>
                <c:pt idx="3278">
                  <c:v>6.7759047377186903</c:v>
                </c:pt>
                <c:pt idx="3279">
                  <c:v>6.6492374412912341</c:v>
                </c:pt>
                <c:pt idx="3280">
                  <c:v>6.5222940436145507</c:v>
                </c:pt>
                <c:pt idx="3281">
                  <c:v>6.3950724235798759</c:v>
                </c:pt>
                <c:pt idx="3282">
                  <c:v>6.2675705161964288</c:v>
                </c:pt>
                <c:pt idx="3283">
                  <c:v>6.1397863120610907</c:v>
                </c:pt>
                <c:pt idx="3284">
                  <c:v>6.0117178568307281</c:v>
                </c:pt>
                <c:pt idx="3285">
                  <c:v>5.8833632507008815</c:v>
                </c:pt>
                <c:pt idx="3286">
                  <c:v>5.7547206478868418</c:v>
                </c:pt>
                <c:pt idx="3287">
                  <c:v>5.6257882561132249</c:v>
                </c:pt>
                <c:pt idx="3288">
                  <c:v>5.496564336104683</c:v>
                </c:pt>
                <c:pt idx="3289">
                  <c:v>5.3670472010826131</c:v>
                </c:pt>
                <c:pt idx="3290">
                  <c:v>5.2372352162671234</c:v>
                </c:pt>
                <c:pt idx="3291">
                  <c:v>5.107126798382069</c:v>
                </c:pt>
                <c:pt idx="3292">
                  <c:v>4.9767204151658859</c:v>
                </c:pt>
                <c:pt idx="3293">
                  <c:v>4.8460145848851539</c:v>
                </c:pt>
                <c:pt idx="3294">
                  <c:v>4.7150078758539564</c:v>
                </c:pt>
                <c:pt idx="3295">
                  <c:v>4.5836989059576752</c:v>
                </c:pt>
                <c:pt idx="3296">
                  <c:v>4.4520863421769832</c:v>
                </c:pt>
                <c:pt idx="3297">
                  <c:v>4.3201689001228658</c:v>
                </c:pt>
                <c:pt idx="3298">
                  <c:v>4.1879453435694529</c:v>
                </c:pt>
                <c:pt idx="3299">
                  <c:v>4.0554144839934168</c:v>
                </c:pt>
                <c:pt idx="3300">
                  <c:v>3.9225751801176614</c:v>
                </c:pt>
                <c:pt idx="3301">
                  <c:v>3.7894263374579111</c:v>
                </c:pt>
                <c:pt idx="3302">
                  <c:v>3.6559669078728518</c:v>
                </c:pt>
                <c:pt idx="3303">
                  <c:v>3.5221958891195868</c:v>
                </c:pt>
                <c:pt idx="3304">
                  <c:v>3.3881123244108267</c:v>
                </c:pt>
                <c:pt idx="3305">
                  <c:v>3.2537153019774223</c:v>
                </c:pt>
                <c:pt idx="3306">
                  <c:v>3.1190039546325465</c:v>
                </c:pt>
                <c:pt idx="3307">
                  <c:v>2.9839774593421566</c:v>
                </c:pt>
                <c:pt idx="3308">
                  <c:v>2.8486350367951161</c:v>
                </c:pt>
                <c:pt idx="3309">
                  <c:v>2.7129759509817291</c:v>
                </c:pt>
                <c:pt idx="3310">
                  <c:v>2.5769995087690063</c:v>
                </c:pt>
                <c:pt idx="3311">
                  <c:v>2.4407050594878399</c:v>
                </c:pt>
                <c:pt idx="3312">
                  <c:v>2.3040919945138398</c:v>
                </c:pt>
                <c:pt idx="3313">
                  <c:v>2.1671597468598236</c:v>
                </c:pt>
                <c:pt idx="3314">
                  <c:v>2.0299077907666572</c:v>
                </c:pt>
                <c:pt idx="3315">
                  <c:v>1.892335641297791</c:v>
                </c:pt>
                <c:pt idx="3316">
                  <c:v>1.7544428539390537</c:v>
                </c:pt>
                <c:pt idx="3317">
                  <c:v>1.6162290241989865</c:v>
                </c:pt>
                <c:pt idx="3318">
                  <c:v>1.4776937872134113</c:v>
                </c:pt>
                <c:pt idx="3319">
                  <c:v>1.3388368173532399</c:v>
                </c:pt>
                <c:pt idx="3320">
                  <c:v>1.1996578278348693</c:v>
                </c:pt>
                <c:pt idx="3321">
                  <c:v>1.0601565703319409</c:v>
                </c:pt>
                <c:pt idx="3322">
                  <c:v>0.92033283459423387</c:v>
                </c:pt>
                <c:pt idx="3323">
                  <c:v>0.78018644806283532</c:v>
                </c:pt>
                <c:pt idx="3324">
                  <c:v>0.63971727549574098</c:v>
                </c:pt>
                <c:pt idx="3325">
                  <c:v>0.49892521858862438</c:v>
                </c:pt>
                <c:pt idx="3326">
                  <c:v>0.35781021560475779</c:v>
                </c:pt>
                <c:pt idx="3327">
                  <c:v>0.21637224100311414</c:v>
                </c:pt>
                <c:pt idx="3328">
                  <c:v>7.4611305071243805E-2</c:v>
                </c:pt>
                <c:pt idx="3329">
                  <c:v>-6.747254643960332E-2</c:v>
                </c:pt>
                <c:pt idx="3330">
                  <c:v>-0.20987923267642827</c:v>
                </c:pt>
                <c:pt idx="3331">
                  <c:v>-0.35260863804606402</c:v>
                </c:pt>
                <c:pt idx="3332">
                  <c:v>-0.49566061257053207</c:v>
                </c:pt>
                <c:pt idx="3333">
                  <c:v>-0.639034972243536</c:v>
                </c:pt>
                <c:pt idx="3334">
                  <c:v>-0.78273149938132747</c:v>
                </c:pt>
                <c:pt idx="3335">
                  <c:v>-0.92674994297487956</c:v>
                </c:pt>
                <c:pt idx="3336">
                  <c:v>-1.0710900190349264</c:v>
                </c:pt>
                <c:pt idx="3337">
                  <c:v>-1.2157514109404133</c:v>
                </c:pt>
                <c:pt idx="3338">
                  <c:v>-1.3607337697786193</c:v>
                </c:pt>
                <c:pt idx="3339">
                  <c:v>-1.5060367146872409</c:v>
                </c:pt>
                <c:pt idx="3340">
                  <c:v>-1.6516598331930936</c:v>
                </c:pt>
                <c:pt idx="3341">
                  <c:v>-1.7976026815470902</c:v>
                </c:pt>
                <c:pt idx="3342">
                  <c:v>-1.9438647850598727</c:v>
                </c:pt>
                <c:pt idx="3343">
                  <c:v>-2.0904456384320724</c:v>
                </c:pt>
                <c:pt idx="3344">
                  <c:v>-2.2373447060839453</c:v>
                </c:pt>
                <c:pt idx="3345">
                  <c:v>-2.384561422484353</c:v>
                </c:pt>
                <c:pt idx="3346">
                  <c:v>-2.5320951924743724</c:v>
                </c:pt>
                <c:pt idx="3347">
                  <c:v>-2.6799453915906781</c:v>
                </c:pt>
                <c:pt idx="3348">
                  <c:v>-2.8281113663883843</c:v>
                </c:pt>
                <c:pt idx="3349">
                  <c:v>-2.9765924347584587</c:v>
                </c:pt>
                <c:pt idx="3350">
                  <c:v>-3.1253878862449369</c:v>
                </c:pt>
                <c:pt idx="3351">
                  <c:v>-3.2744969823604038</c:v>
                </c:pt>
                <c:pt idx="3352">
                  <c:v>-3.4239189568991435</c:v>
                </c:pt>
                <c:pt idx="3353">
                  <c:v>-3.5736530162483575</c:v>
                </c:pt>
                <c:pt idx="3354">
                  <c:v>-3.7236983396952326</c:v>
                </c:pt>
                <c:pt idx="3355">
                  <c:v>-3.8740540797377889</c:v>
                </c:pt>
                <c:pt idx="3356">
                  <c:v>-4.0247193623871738</c:v>
                </c:pt>
                <c:pt idx="3357">
                  <c:v>-4.1756932874729102</c:v>
                </c:pt>
                <c:pt idx="3358">
                  <c:v>-4.326974928942235</c:v>
                </c:pt>
                <c:pt idx="3359">
                  <c:v>-4.4785633351625336</c:v>
                </c:pt>
                <c:pt idx="3360">
                  <c:v>-4.6304575292168977</c:v>
                </c:pt>
                <c:pt idx="3361">
                  <c:v>-4.7826565092012459</c:v>
                </c:pt>
                <c:pt idx="3362">
                  <c:v>-4.9351592485188576</c:v>
                </c:pt>
                <c:pt idx="3363">
                  <c:v>-5.0879646961713831</c:v>
                </c:pt>
                <c:pt idx="3364">
                  <c:v>-5.2410717770503652</c:v>
                </c:pt>
                <c:pt idx="3365">
                  <c:v>-5.3944793922267706</c:v>
                </c:pt>
                <c:pt idx="3366">
                  <c:v>-5.5481864192369699</c:v>
                </c:pt>
                <c:pt idx="3367">
                  <c:v>-5.7021917123684034</c:v>
                </c:pt>
                <c:pt idx="3368">
                  <c:v>-5.8564941029443673</c:v>
                </c:pt>
                <c:pt idx="3369">
                  <c:v>-6.011092399605019</c:v>
                </c:pt>
                <c:pt idx="3370">
                  <c:v>-6.1659853885865061</c:v>
                </c:pt>
                <c:pt idx="3371">
                  <c:v>-6.3211718340034508</c:v>
                </c:pt>
                <c:pt idx="3372">
                  <c:v>-6.476650478122167</c:v>
                </c:pt>
                <c:pt idx="3373">
                  <c:v>-6.6324200416372605</c:v>
                </c:pt>
                <c:pt idx="3374">
                  <c:v>-6.7884792239468652</c:v>
                </c:pt>
                <c:pt idx="3375">
                  <c:v>-6.9448267034231606</c:v>
                </c:pt>
                <c:pt idx="3376">
                  <c:v>-7.1014611376826338</c:v>
                </c:pt>
                <c:pt idx="3377">
                  <c:v>-7.2583811638565692</c:v>
                </c:pt>
                <c:pt idx="3378">
                  <c:v>-7.4155853988580418</c:v>
                </c:pt>
                <c:pt idx="3379">
                  <c:v>-7.5730724396466371</c:v>
                </c:pt>
                <c:pt idx="3380">
                  <c:v>-7.7308408634944215</c:v>
                </c:pt>
                <c:pt idx="3381">
                  <c:v>-7.888889228247308</c:v>
                </c:pt>
                <c:pt idx="3382">
                  <c:v>-8.0472160725877302</c:v>
                </c:pt>
                <c:pt idx="3383">
                  <c:v>-8.2058199162925689</c:v>
                </c:pt>
                <c:pt idx="3384">
                  <c:v>-8.3646992604938646</c:v>
                </c:pt>
                <c:pt idx="3385">
                  <c:v>-8.5238525879322253</c:v>
                </c:pt>
                <c:pt idx="3386">
                  <c:v>-8.6832783632158339</c:v>
                </c:pt>
                <c:pt idx="3387">
                  <c:v>-8.842975033072463</c:v>
                </c:pt>
                <c:pt idx="3388">
                  <c:v>-9.0029410266005243</c:v>
                </c:pt>
                <c:pt idx="3389">
                  <c:v>-9.1631747555229879</c:v>
                </c:pt>
                <c:pt idx="3390">
                  <c:v>-9.323674614434367</c:v>
                </c:pt>
                <c:pt idx="3391">
                  <c:v>-9.4844389810503742</c:v>
                </c:pt>
                <c:pt idx="3392">
                  <c:v>-9.6454662164532579</c:v>
                </c:pt>
                <c:pt idx="3393">
                  <c:v>-9.8067546653387865</c:v>
                </c:pt>
                <c:pt idx="3394">
                  <c:v>-9.9683026562580324</c:v>
                </c:pt>
                <c:pt idx="3395">
                  <c:v>-10.130108501861855</c:v>
                </c:pt>
                <c:pt idx="3396">
                  <c:v>-10.292170499140809</c:v>
                </c:pt>
                <c:pt idx="3397">
                  <c:v>-10.454486929665677</c:v>
                </c:pt>
                <c:pt idx="3398">
                  <c:v>-10.61705605982479</c:v>
                </c:pt>
                <c:pt idx="3399">
                  <c:v>-10.779876141062033</c:v>
                </c:pt>
                <c:pt idx="3400">
                  <c:v>-10.942945410113111</c:v>
                </c:pt>
                <c:pt idx="3401">
                  <c:v>-11.106262089238101</c:v>
                </c:pt>
                <c:pt idx="3402">
                  <c:v>-11.269824386456321</c:v>
                </c:pt>
                <c:pt idx="3403">
                  <c:v>-11.43363049577718</c:v>
                </c:pt>
                <c:pt idx="3404">
                  <c:v>-11.597678597431354</c:v>
                </c:pt>
                <c:pt idx="3405">
                  <c:v>-11.761966858098873</c:v>
                </c:pt>
                <c:pt idx="3406">
                  <c:v>-11.926493431138539</c:v>
                </c:pt>
                <c:pt idx="3407">
                  <c:v>-12.091256456813142</c:v>
                </c:pt>
                <c:pt idx="3408">
                  <c:v>-12.256254062516291</c:v>
                </c:pt>
                <c:pt idx="3409">
                  <c:v>-12.421484362994988</c:v>
                </c:pt>
                <c:pt idx="3410">
                  <c:v>-12.586945460573673</c:v>
                </c:pt>
                <c:pt idx="3411">
                  <c:v>-12.752635445375603</c:v>
                </c:pt>
                <c:pt idx="3412">
                  <c:v>-12.918552395542974</c:v>
                </c:pt>
                <c:pt idx="3413">
                  <c:v>-13.084694377456657</c:v>
                </c:pt>
                <c:pt idx="3414">
                  <c:v>-13.251059445953416</c:v>
                </c:pt>
                <c:pt idx="3415">
                  <c:v>-13.417645644543057</c:v>
                </c:pt>
                <c:pt idx="3416">
                  <c:v>-13.584451005624288</c:v>
                </c:pt>
                <c:pt idx="3417">
                  <c:v>-13.751473550699245</c:v>
                </c:pt>
                <c:pt idx="3418">
                  <c:v>-13.918711290585151</c:v>
                </c:pt>
                <c:pt idx="3419">
                  <c:v>-14.086162225628613</c:v>
                </c:pt>
                <c:pt idx="3420">
                  <c:v>-14.253824345914779</c:v>
                </c:pt>
                <c:pt idx="3421">
                  <c:v>-14.421695631477348</c:v>
                </c:pt>
                <c:pt idx="3422">
                  <c:v>-14.589774052507948</c:v>
                </c:pt>
                <c:pt idx="3423">
                  <c:v>-14.758057569562368</c:v>
                </c:pt>
                <c:pt idx="3424">
                  <c:v>-14.926544133767209</c:v>
                </c:pt>
                <c:pt idx="3425">
                  <c:v>-15.095231687025802</c:v>
                </c:pt>
                <c:pt idx="3426">
                  <c:v>-15.2641181622202</c:v>
                </c:pt>
                <c:pt idx="3427">
                  <c:v>-15.433201483416639</c:v>
                </c:pt>
                <c:pt idx="3428">
                  <c:v>-15.602479566064517</c:v>
                </c:pt>
                <c:pt idx="3429">
                  <c:v>-15.771950317198815</c:v>
                </c:pt>
                <c:pt idx="3430">
                  <c:v>-15.941611635640186</c:v>
                </c:pt>
                <c:pt idx="3431">
                  <c:v>-16.111461412190437</c:v>
                </c:pt>
                <c:pt idx="3432">
                  <c:v>-16.281497529833672</c:v>
                </c:pt>
                <c:pt idx="3433">
                  <c:v>-16.451717863929247</c:v>
                </c:pt>
                <c:pt idx="3434">
                  <c:v>-16.622120282408929</c:v>
                </c:pt>
                <c:pt idx="3435">
                  <c:v>-16.792702645969626</c:v>
                </c:pt>
                <c:pt idx="3436">
                  <c:v>-16.96346280826782</c:v>
                </c:pt>
                <c:pt idx="3437">
                  <c:v>-17.134398616110985</c:v>
                </c:pt>
                <c:pt idx="3438">
                  <c:v>-17.305507909647076</c:v>
                </c:pt>
                <c:pt idx="3439">
                  <c:v>-17.47678852255703</c:v>
                </c:pt>
                <c:pt idx="3440">
                  <c:v>-17.648238282241124</c:v>
                </c:pt>
                <c:pt idx="3441">
                  <c:v>-17.819855010007473</c:v>
                </c:pt>
                <c:pt idx="3442">
                  <c:v>-17.991636521260688</c:v>
                </c:pt>
                <c:pt idx="3443">
                  <c:v>-18.16358062568338</c:v>
                </c:pt>
                <c:pt idx="3444">
                  <c:v>-18.335685127425165</c:v>
                </c:pt>
                <c:pt idx="3445">
                  <c:v>-18.507947825283622</c:v>
                </c:pt>
                <c:pt idx="3446">
                  <c:v>-18.680366512887872</c:v>
                </c:pt>
                <c:pt idx="3447">
                  <c:v>-18.852938978879507</c:v>
                </c:pt>
                <c:pt idx="3448">
                  <c:v>-19.025663007094664</c:v>
                </c:pt>
                <c:pt idx="3449">
                  <c:v>-19.198536376741629</c:v>
                </c:pt>
                <c:pt idx="3450">
                  <c:v>-19.371556862580235</c:v>
                </c:pt>
                <c:pt idx="3451">
                  <c:v>-19.544722235100721</c:v>
                </c:pt>
                <c:pt idx="3452">
                  <c:v>-19.718030260698214</c:v>
                </c:pt>
                <c:pt idx="3453">
                  <c:v>-19.891478701849621</c:v>
                </c:pt>
                <c:pt idx="3454">
                  <c:v>-20.065065317287434</c:v>
                </c:pt>
                <c:pt idx="3455">
                  <c:v>-20.238787862174661</c:v>
                </c:pt>
                <c:pt idx="3456">
                  <c:v>-20.412644088275414</c:v>
                </c:pt>
                <c:pt idx="3457">
                  <c:v>-20.586631744129676</c:v>
                </c:pt>
                <c:pt idx="3458">
                  <c:v>-20.760748575220276</c:v>
                </c:pt>
                <c:pt idx="3459">
                  <c:v>-20.934992324144758</c:v>
                </c:pt>
                <c:pt idx="3460">
                  <c:v>-21.109360730784658</c:v>
                </c:pt>
                <c:pt idx="3461">
                  <c:v>-21.283851532471687</c:v>
                </c:pt>
                <c:pt idx="3462">
                  <c:v>-21.45846246415536</c:v>
                </c:pt>
                <c:pt idx="3463">
                  <c:v>-21.63319125856907</c:v>
                </c:pt>
                <c:pt idx="3464">
                  <c:v>-21.808035646394529</c:v>
                </c:pt>
                <c:pt idx="3465">
                  <c:v>-21.982993356425652</c:v>
                </c:pt>
                <c:pt idx="3466">
                  <c:v>-22.158062115732008</c:v>
                </c:pt>
                <c:pt idx="3467">
                  <c:v>-22.333239649820541</c:v>
                </c:pt>
                <c:pt idx="3468">
                  <c:v>-22.508523682796778</c:v>
                </c:pt>
                <c:pt idx="3469">
                  <c:v>-22.683911937524471</c:v>
                </c:pt>
                <c:pt idx="3470">
                  <c:v>-22.8594021357857</c:v>
                </c:pt>
                <c:pt idx="3471">
                  <c:v>-23.034991998438016</c:v>
                </c:pt>
                <c:pt idx="3472">
                  <c:v>-23.210679245572294</c:v>
                </c:pt>
                <c:pt idx="3473">
                  <c:v>-23.386461596669591</c:v>
                </c:pt>
                <c:pt idx="3474">
                  <c:v>-23.562336770755195</c:v>
                </c:pt>
                <c:pt idx="3475">
                  <c:v>-23.738302486554147</c:v>
                </c:pt>
                <c:pt idx="3476">
                  <c:v>-23.91435646264415</c:v>
                </c:pt>
                <c:pt idx="3477">
                  <c:v>-24.090496417608819</c:v>
                </c:pt>
                <c:pt idx="3478">
                  <c:v>-24.266720070187745</c:v>
                </c:pt>
                <c:pt idx="3479">
                  <c:v>-24.443025139428869</c:v>
                </c:pt>
                <c:pt idx="3480">
                  <c:v>-24.619409344837436</c:v>
                </c:pt>
                <c:pt idx="3481">
                  <c:v>-24.795870406524358</c:v>
                </c:pt>
                <c:pt idx="3482">
                  <c:v>-24.972406045354774</c:v>
                </c:pt>
                <c:pt idx="3483">
                  <c:v>-25.149013983094335</c:v>
                </c:pt>
                <c:pt idx="3484">
                  <c:v>-25.325691942554869</c:v>
                </c:pt>
                <c:pt idx="3485">
                  <c:v>-25.502437647740351</c:v>
                </c:pt>
                <c:pt idx="3486">
                  <c:v>-25.679248823989781</c:v>
                </c:pt>
                <c:pt idx="3487">
                  <c:v>-25.856123198120798</c:v>
                </c:pt>
                <c:pt idx="3488">
                  <c:v>-26.033058498571734</c:v>
                </c:pt>
                <c:pt idx="3489">
                  <c:v>-26.210052455542836</c:v>
                </c:pt>
                <c:pt idx="3490">
                  <c:v>-26.387102801135683</c:v>
                </c:pt>
                <c:pt idx="3491">
                  <c:v>-26.564207269493124</c:v>
                </c:pt>
                <c:pt idx="3492">
                  <c:v>-26.741363596937305</c:v>
                </c:pt>
                <c:pt idx="3493">
                  <c:v>-26.918569522107788</c:v>
                </c:pt>
                <c:pt idx="3494">
                  <c:v>-27.095822786095226</c:v>
                </c:pt>
                <c:pt idx="3495">
                  <c:v>-27.273121132579718</c:v>
                </c:pt>
                <c:pt idx="3496">
                  <c:v>-27.450462307964017</c:v>
                </c:pt>
                <c:pt idx="3497">
                  <c:v>-27.627844061506238</c:v>
                </c:pt>
                <c:pt idx="3498">
                  <c:v>-27.805264145452554</c:v>
                </c:pt>
                <c:pt idx="3499">
                  <c:v>-27.982720315169814</c:v>
                </c:pt>
                <c:pt idx="3500">
                  <c:v>-28.160210329274406</c:v>
                </c:pt>
                <c:pt idx="3501">
                  <c:v>-28.337731949762144</c:v>
                </c:pt>
                <c:pt idx="3502">
                  <c:v>-28.515282942137475</c:v>
                </c:pt>
                <c:pt idx="3503">
                  <c:v>-28.692861075539355</c:v>
                </c:pt>
                <c:pt idx="3504">
                  <c:v>-28.870464122870061</c:v>
                </c:pt>
                <c:pt idx="3505">
                  <c:v>-29.048089860917997</c:v>
                </c:pt>
                <c:pt idx="3506">
                  <c:v>-29.225736070483663</c:v>
                </c:pt>
                <c:pt idx="3507">
                  <c:v>-29.403400536503455</c:v>
                </c:pt>
                <c:pt idx="3508">
                  <c:v>-29.581081048170404</c:v>
                </c:pt>
                <c:pt idx="3509">
                  <c:v>-29.758775399057072</c:v>
                </c:pt>
                <c:pt idx="3510">
                  <c:v>-29.936481387235233</c:v>
                </c:pt>
                <c:pt idx="3511">
                  <c:v>-30.11419681539553</c:v>
                </c:pt>
                <c:pt idx="3512">
                  <c:v>-30.291919490965569</c:v>
                </c:pt>
                <c:pt idx="3513">
                  <c:v>-30.46964722622667</c:v>
                </c:pt>
                <c:pt idx="3514">
                  <c:v>-30.647377838431737</c:v>
                </c:pt>
                <c:pt idx="3515">
                  <c:v>-30.825109149917296</c:v>
                </c:pt>
                <c:pt idx="3516">
                  <c:v>-31.002838988221839</c:v>
                </c:pt>
                <c:pt idx="3517">
                  <c:v>-31.180565186195167</c:v>
                </c:pt>
                <c:pt idx="3518">
                  <c:v>-31.35828558211179</c:v>
                </c:pt>
                <c:pt idx="3519">
                  <c:v>-31.53599801978271</c:v>
                </c:pt>
                <c:pt idx="3520">
                  <c:v>-31.71370034866365</c:v>
                </c:pt>
                <c:pt idx="3521">
                  <c:v>-31.891390423964424</c:v>
                </c:pt>
                <c:pt idx="3522">
                  <c:v>-32.069066106757759</c:v>
                </c:pt>
                <c:pt idx="3523">
                  <c:v>-32.246725264082926</c:v>
                </c:pt>
                <c:pt idx="3524">
                  <c:v>-32.424365769055072</c:v>
                </c:pt>
                <c:pt idx="3525">
                  <c:v>-32.601985500966748</c:v>
                </c:pt>
                <c:pt idx="3526">
                  <c:v>-32.779582345391873</c:v>
                </c:pt>
                <c:pt idx="3527">
                  <c:v>-32.957154194288449</c:v>
                </c:pt>
                <c:pt idx="3528">
                  <c:v>-33.134698946098979</c:v>
                </c:pt>
                <c:pt idx="3529">
                  <c:v>-33.312214505850335</c:v>
                </c:pt>
                <c:pt idx="3530">
                  <c:v>-33.489698785254205</c:v>
                </c:pt>
                <c:pt idx="3531">
                  <c:v>-33.66714970280097</c:v>
                </c:pt>
                <c:pt idx="3532">
                  <c:v>-33.844565183860141</c:v>
                </c:pt>
                <c:pt idx="3533">
                  <c:v>-34.021943160773617</c:v>
                </c:pt>
                <c:pt idx="3534">
                  <c:v>-34.199281572950724</c:v>
                </c:pt>
                <c:pt idx="3535">
                  <c:v>-34.376578366960445</c:v>
                </c:pt>
                <c:pt idx="3536">
                  <c:v>-34.5538314966239</c:v>
                </c:pt>
                <c:pt idx="3537">
                  <c:v>-34.731038923104109</c:v>
                </c:pt>
                <c:pt idx="3538">
                  <c:v>-34.908198614997247</c:v>
                </c:pt>
                <c:pt idx="3539">
                  <c:v>-35.08530854841959</c:v>
                </c:pt>
                <c:pt idx="3540">
                  <c:v>-35.262366707093861</c:v>
                </c:pt>
                <c:pt idx="3541">
                  <c:v>-35.439371082438043</c:v>
                </c:pt>
                <c:pt idx="3542">
                  <c:v>-35.616319673646814</c:v>
                </c:pt>
                <c:pt idx="3543">
                  <c:v>-35.793210487777259</c:v>
                </c:pt>
                <c:pt idx="3544">
                  <c:v>-35.970041539830135</c:v>
                </c:pt>
                <c:pt idx="3545">
                  <c:v>-36.146810852832033</c:v>
                </c:pt>
                <c:pt idx="3546">
                  <c:v>-36.323516457913229</c:v>
                </c:pt>
                <c:pt idx="3547">
                  <c:v>-36.500156394388085</c:v>
                </c:pt>
                <c:pt idx="3548">
                  <c:v>-36.676728709833043</c:v>
                </c:pt>
                <c:pt idx="3549">
                  <c:v>-36.853231460158923</c:v>
                </c:pt>
                <c:pt idx="3550">
                  <c:v>-37.029662709691593</c:v>
                </c:pt>
                <c:pt idx="3551">
                  <c:v>-37.206020531239858</c:v>
                </c:pt>
                <c:pt idx="3552">
                  <c:v>-37.382303006172066</c:v>
                </c:pt>
                <c:pt idx="3553">
                  <c:v>-37.558508224485365</c:v>
                </c:pt>
                <c:pt idx="3554">
                  <c:v>-37.734634284875256</c:v>
                </c:pt>
                <c:pt idx="3555">
                  <c:v>-37.910679294805192</c:v>
                </c:pt>
                <c:pt idx="3556">
                  <c:v>-38.08664137057329</c:v>
                </c:pt>
                <c:pt idx="3557">
                  <c:v>-38.262518637378406</c:v>
                </c:pt>
                <c:pt idx="3558">
                  <c:v>-38.438309229384373</c:v>
                </c:pt>
                <c:pt idx="3559">
                  <c:v>-38.614011289784997</c:v>
                </c:pt>
                <c:pt idx="3560">
                  <c:v>-38.789622970863149</c:v>
                </c:pt>
                <c:pt idx="3561">
                  <c:v>-38.965142434055451</c:v>
                </c:pt>
                <c:pt idx="3562">
                  <c:v>-39.140567850008722</c:v>
                </c:pt>
                <c:pt idx="3563">
                  <c:v>-39.315897398638896</c:v>
                </c:pt>
                <c:pt idx="3564">
                  <c:v>-39.491129269189258</c:v>
                </c:pt>
                <c:pt idx="3565">
                  <c:v>-39.666261660283993</c:v>
                </c:pt>
                <c:pt idx="3566">
                  <c:v>-39.841292779982979</c:v>
                </c:pt>
                <c:pt idx="3567">
                  <c:v>-40.016220845836244</c:v>
                </c:pt>
                <c:pt idx="3568">
                  <c:v>-40.191044084932997</c:v>
                </c:pt>
                <c:pt idx="3569">
                  <c:v>-40.365760733953977</c:v>
                </c:pt>
                <c:pt idx="3570">
                  <c:v>-40.540369039218518</c:v>
                </c:pt>
                <c:pt idx="3571">
                  <c:v>-40.714867256733726</c:v>
                </c:pt>
                <c:pt idx="3572">
                  <c:v>-40.889253652239006</c:v>
                </c:pt>
                <c:pt idx="3573">
                  <c:v>-41.063526501252596</c:v>
                </c:pt>
                <c:pt idx="3574">
                  <c:v>-41.237684089113742</c:v>
                </c:pt>
                <c:pt idx="3575">
                  <c:v>-41.411724711024675</c:v>
                </c:pt>
                <c:pt idx="3576">
                  <c:v>-41.585646672092736</c:v>
                </c:pt>
                <c:pt idx="3577">
                  <c:v>-41.759448287368485</c:v>
                </c:pt>
                <c:pt idx="3578">
                  <c:v>-41.933127881883763</c:v>
                </c:pt>
                <c:pt idx="3579">
                  <c:v>-42.106683790688777</c:v>
                </c:pt>
                <c:pt idx="3580">
                  <c:v>-42.280114358887715</c:v>
                </c:pt>
                <c:pt idx="3581">
                  <c:v>-42.453417941672143</c:v>
                </c:pt>
                <c:pt idx="3582">
                  <c:v>-42.626592904352265</c:v>
                </c:pt>
                <c:pt idx="3583">
                  <c:v>-42.799637622391401</c:v>
                </c:pt>
                <c:pt idx="3584">
                  <c:v>-42.972550481431938</c:v>
                </c:pt>
                <c:pt idx="3585">
                  <c:v>-43.145329877326333</c:v>
                </c:pt>
                <c:pt idx="3586">
                  <c:v>-43.317974216163037</c:v>
                </c:pt>
                <c:pt idx="3587">
                  <c:v>-43.490481914292502</c:v>
                </c:pt>
                <c:pt idx="3588">
                  <c:v>-43.662851398351279</c:v>
                </c:pt>
                <c:pt idx="3589">
                  <c:v>-43.8350811052849</c:v>
                </c:pt>
                <c:pt idx="3590">
                  <c:v>-44.007169482368766</c:v>
                </c:pt>
                <c:pt idx="3591">
                  <c:v>-44.179114987230207</c:v>
                </c:pt>
                <c:pt idx="3592">
                  <c:v>-44.350916087864647</c:v>
                </c:pt>
                <c:pt idx="3593">
                  <c:v>-44.522571262654566</c:v>
                </c:pt>
                <c:pt idx="3594">
                  <c:v>-44.694079000385443</c:v>
                </c:pt>
                <c:pt idx="3595">
                  <c:v>-44.865437800259599</c:v>
                </c:pt>
                <c:pt idx="3596">
                  <c:v>-45.036646171909808</c:v>
                </c:pt>
                <c:pt idx="3597">
                  <c:v>-45.207702635411295</c:v>
                </c:pt>
                <c:pt idx="3598">
                  <c:v>-45.378605721291365</c:v>
                </c:pt>
                <c:pt idx="3599">
                  <c:v>-45.549353970540182</c:v>
                </c:pt>
                <c:pt idx="3600">
                  <c:v>-45.719945934616987</c:v>
                </c:pt>
                <c:pt idx="3601">
                  <c:v>-45.890380175456016</c:v>
                </c:pt>
                <c:pt idx="3602">
                  <c:v>-46.060655265474026</c:v>
                </c:pt>
                <c:pt idx="3603">
                  <c:v>-46.230769787571489</c:v>
                </c:pt>
                <c:pt idx="3604">
                  <c:v>-46.400722335134333</c:v>
                </c:pt>
                <c:pt idx="3605">
                  <c:v>-46.570511512038109</c:v>
                </c:pt>
                <c:pt idx="3606">
                  <c:v>-46.740135932644023</c:v>
                </c:pt>
                <c:pt idx="3607">
                  <c:v>-46.909594221799324</c:v>
                </c:pt>
                <c:pt idx="3608">
                  <c:v>-47.07888501483302</c:v>
                </c:pt>
                <c:pt idx="3609">
                  <c:v>-47.248006957551326</c:v>
                </c:pt>
                <c:pt idx="3610">
                  <c:v>-47.416958706233231</c:v>
                </c:pt>
                <c:pt idx="3611">
                  <c:v>-47.585738927621065</c:v>
                </c:pt>
                <c:pt idx="3612">
                  <c:v>-47.754346298914129</c:v>
                </c:pt>
                <c:pt idx="3613">
                  <c:v>-47.922779507756445</c:v>
                </c:pt>
                <c:pt idx="3614">
                  <c:v>-48.091037252228375</c:v>
                </c:pt>
                <c:pt idx="3615">
                  <c:v>-48.259118240831839</c:v>
                </c:pt>
                <c:pt idx="3616">
                  <c:v>-48.427021192477156</c:v>
                </c:pt>
                <c:pt idx="3617">
                  <c:v>-48.594744836468351</c:v>
                </c:pt>
                <c:pt idx="3618">
                  <c:v>-48.7622879124863</c:v>
                </c:pt>
                <c:pt idx="3619">
                  <c:v>-48.929649170571025</c:v>
                </c:pt>
                <c:pt idx="3620">
                  <c:v>-49.096827371102052</c:v>
                </c:pt>
                <c:pt idx="3621">
                  <c:v>-49.263821284780278</c:v>
                </c:pt>
                <c:pt idx="3622">
                  <c:v>-49.430629692602764</c:v>
                </c:pt>
                <c:pt idx="3623">
                  <c:v>-49.597251385842782</c:v>
                </c:pt>
                <c:pt idx="3624">
                  <c:v>-49.763685166025255</c:v>
                </c:pt>
                <c:pt idx="3625">
                  <c:v>-49.929929844900329</c:v>
                </c:pt>
                <c:pt idx="3626">
                  <c:v>-50.095984244415689</c:v>
                </c:pt>
                <c:pt idx="3627">
                  <c:v>-50.261847196692798</c:v>
                </c:pt>
                <c:pt idx="3628">
                  <c:v>-50.427517543993218</c:v>
                </c:pt>
                <c:pt idx="3629">
                  <c:v>-50.592994138690955</c:v>
                </c:pt>
                <c:pt idx="3630">
                  <c:v>-50.758275843238664</c:v>
                </c:pt>
                <c:pt idx="3631">
                  <c:v>-50.923361530137811</c:v>
                </c:pt>
                <c:pt idx="3632">
                  <c:v>-51.088250081901322</c:v>
                </c:pt>
                <c:pt idx="3633">
                  <c:v>-51.252940391021497</c:v>
                </c:pt>
                <c:pt idx="3634">
                  <c:v>-51.417431359930561</c:v>
                </c:pt>
                <c:pt idx="3635">
                  <c:v>-51.581721900965505</c:v>
                </c:pt>
                <c:pt idx="3636">
                  <c:v>-51.74581093632824</c:v>
                </c:pt>
                <c:pt idx="3637">
                  <c:v>-51.90969739804504</c:v>
                </c:pt>
                <c:pt idx="3638">
                  <c:v>-52.073380227926933</c:v>
                </c:pt>
                <c:pt idx="3639">
                  <c:v>-52.236858377526787</c:v>
                </c:pt>
                <c:pt idx="3640">
                  <c:v>-52.400130808095184</c:v>
                </c:pt>
                <c:pt idx="3641">
                  <c:v>-52.563196490537337</c:v>
                </c:pt>
                <c:pt idx="3642">
                  <c:v>-52.726054405365872</c:v>
                </c:pt>
                <c:pt idx="3643">
                  <c:v>-52.88870354265589</c:v>
                </c:pt>
                <c:pt idx="3644">
                  <c:v>-53.051142901995831</c:v>
                </c:pt>
                <c:pt idx="3645">
                  <c:v>-53.213371492439634</c:v>
                </c:pt>
                <c:pt idx="3646">
                  <c:v>-53.375388332454492</c:v>
                </c:pt>
                <c:pt idx="3647">
                  <c:v>-53.537192449873885</c:v>
                </c:pt>
                <c:pt idx="3648">
                  <c:v>-53.698782881841026</c:v>
                </c:pt>
                <c:pt idx="3649">
                  <c:v>-53.860158674759916</c:v>
                </c:pt>
                <c:pt idx="3650">
                  <c:v>-54.021318884237473</c:v>
                </c:pt>
                <c:pt idx="3651">
                  <c:v>-54.182262575031146</c:v>
                </c:pt>
                <c:pt idx="3652">
                  <c:v>-54.342988820991167</c:v>
                </c:pt>
                <c:pt idx="3653">
                  <c:v>-54.503496705004764</c:v>
                </c:pt>
                <c:pt idx="3654">
                  <c:v>-54.663785318936192</c:v>
                </c:pt>
                <c:pt idx="3655">
                  <c:v>-54.823853763569772</c:v>
                </c:pt>
                <c:pt idx="3656">
                  <c:v>-54.983701148548818</c:v>
                </c:pt>
                <c:pt idx="3657">
                  <c:v>-55.143326592313585</c:v>
                </c:pt>
                <c:pt idx="3658">
                  <c:v>-55.302729222041307</c:v>
                </c:pt>
                <c:pt idx="3659">
                  <c:v>-55.461908173583481</c:v>
                </c:pt>
                <c:pt idx="3660">
                  <c:v>-55.620862591398591</c:v>
                </c:pt>
                <c:pt idx="3661">
                  <c:v>-55.77959162849335</c:v>
                </c:pt>
                <c:pt idx="3662">
                  <c:v>-55.93809444635167</c:v>
                </c:pt>
                <c:pt idx="3663">
                  <c:v>-56.096370214871428</c:v>
                </c:pt>
                <c:pt idx="3664">
                  <c:v>-56.254418112296065</c:v>
                </c:pt>
                <c:pt idx="3665">
                  <c:v>-56.41223732514797</c:v>
                </c:pt>
                <c:pt idx="3666">
                  <c:v>-56.569827048158089</c:v>
                </c:pt>
                <c:pt idx="3667">
                  <c:v>-56.727186484195741</c:v>
                </c:pt>
                <c:pt idx="3668">
                  <c:v>-56.884314844201256</c:v>
                </c:pt>
                <c:pt idx="3669">
                  <c:v>-57.04121134711076</c:v>
                </c:pt>
                <c:pt idx="3670">
                  <c:v>-57.197875219787832</c:v>
                </c:pt>
                <c:pt idx="3671">
                  <c:v>-57.354305696947847</c:v>
                </c:pt>
                <c:pt idx="3672">
                  <c:v>-57.510502021085998</c:v>
                </c:pt>
                <c:pt idx="3673">
                  <c:v>-57.6664634424029</c:v>
                </c:pt>
                <c:pt idx="3674">
                  <c:v>-57.822189218729534</c:v>
                </c:pt>
                <c:pt idx="3675">
                  <c:v>-57.977678615451566</c:v>
                </c:pt>
                <c:pt idx="3676">
                  <c:v>-58.132930905432843</c:v>
                </c:pt>
                <c:pt idx="3677">
                  <c:v>-58.287945368939234</c:v>
                </c:pt>
                <c:pt idx="3678">
                  <c:v>-58.442721293560282</c:v>
                </c:pt>
                <c:pt idx="3679">
                  <c:v>-58.597257974131438</c:v>
                </c:pt>
                <c:pt idx="3680">
                  <c:v>-58.751554712654269</c:v>
                </c:pt>
                <c:pt idx="3681">
                  <c:v>-58.905610818218548</c:v>
                </c:pt>
                <c:pt idx="3682">
                  <c:v>-59.059425606920627</c:v>
                </c:pt>
                <c:pt idx="3683">
                  <c:v>-59.212998401784461</c:v>
                </c:pt>
                <c:pt idx="3684">
                  <c:v>-59.36632853267858</c:v>
                </c:pt>
                <c:pt idx="3685">
                  <c:v>-59.519415336235696</c:v>
                </c:pt>
                <c:pt idx="3686">
                  <c:v>-59.672258155770521</c:v>
                </c:pt>
                <c:pt idx="3687">
                  <c:v>-59.824856341196011</c:v>
                </c:pt>
                <c:pt idx="3688">
                  <c:v>-59.977209248941477</c:v>
                </c:pt>
                <c:pt idx="3689">
                  <c:v>-60.129316241866974</c:v>
                </c:pt>
                <c:pt idx="3690">
                  <c:v>-60.281176689181507</c:v>
                </c:pt>
                <c:pt idx="3691">
                  <c:v>-60.432789966356239</c:v>
                </c:pt>
                <c:pt idx="3692">
                  <c:v>-60.584155455041056</c:v>
                </c:pt>
                <c:pt idx="3693">
                  <c:v>-60.735272542977754</c:v>
                </c:pt>
                <c:pt idx="3694">
                  <c:v>-60.886140623916063</c:v>
                </c:pt>
                <c:pt idx="3695">
                  <c:v>-61.036759097524197</c:v>
                </c:pt>
                <c:pt idx="3696">
                  <c:v>-61.187127369306793</c:v>
                </c:pt>
                <c:pt idx="3697">
                  <c:v>-61.337244850513372</c:v>
                </c:pt>
                <c:pt idx="3698">
                  <c:v>-61.487110958054103</c:v>
                </c:pt>
                <c:pt idx="3699">
                  <c:v>-61.63672511441105</c:v>
                </c:pt>
                <c:pt idx="3700">
                  <c:v>-61.786086747550314</c:v>
                </c:pt>
                <c:pt idx="3701">
                  <c:v>-61.935195290834173</c:v>
                </c:pt>
                <c:pt idx="3702">
                  <c:v>-62.084050182932458</c:v>
                </c:pt>
                <c:pt idx="3703">
                  <c:v>-62.232650867733881</c:v>
                </c:pt>
                <c:pt idx="3704">
                  <c:v>-62.380996794257356</c:v>
                </c:pt>
                <c:pt idx="3705">
                  <c:v>-62.529087416562405</c:v>
                </c:pt>
                <c:pt idx="3706">
                  <c:v>-62.676922193659919</c:v>
                </c:pt>
                <c:pt idx="3707">
                  <c:v>-62.824500589423138</c:v>
                </c:pt>
                <c:pt idx="3708">
                  <c:v>-62.971822072498057</c:v>
                </c:pt>
                <c:pt idx="3709">
                  <c:v>-63.11888611621184</c:v>
                </c:pt>
                <c:pt idx="3710">
                  <c:v>-63.265692198485581</c:v>
                </c:pt>
                <c:pt idx="3711">
                  <c:v>-63.4122398017428</c:v>
                </c:pt>
                <c:pt idx="3712">
                  <c:v>-63.558528412818745</c:v>
                </c:pt>
                <c:pt idx="3713">
                  <c:v>-63.704557522871085</c:v>
                </c:pt>
                <c:pt idx="3714">
                  <c:v>-63.850326627289718</c:v>
                </c:pt>
                <c:pt idx="3715">
                  <c:v>-63.995835225605845</c:v>
                </c:pt>
                <c:pt idx="3716">
                  <c:v>-64.141082821401426</c:v>
                </c:pt>
                <c:pt idx="3717">
                  <c:v>-64.286068922219684</c:v>
                </c:pt>
                <c:pt idx="3718">
                  <c:v>-64.430793039474466</c:v>
                </c:pt>
                <c:pt idx="3719">
                  <c:v>-64.575254688359024</c:v>
                </c:pt>
                <c:pt idx="3720">
                  <c:v>-64.719453387756914</c:v>
                </c:pt>
                <c:pt idx="3721">
                  <c:v>-64.863388660150505</c:v>
                </c:pt>
                <c:pt idx="3722">
                  <c:v>-65.007060031532745</c:v>
                </c:pt>
                <c:pt idx="3723">
                  <c:v>-65.150467031314435</c:v>
                </c:pt>
                <c:pt idx="3724">
                  <c:v>-65.293609192237312</c:v>
                </c:pt>
                <c:pt idx="3725">
                  <c:v>-65.436486050280763</c:v>
                </c:pt>
                <c:pt idx="3726">
                  <c:v>-65.579097144575044</c:v>
                </c:pt>
                <c:pt idx="3727">
                  <c:v>-65.721442017310409</c:v>
                </c:pt>
                <c:pt idx="3728">
                  <c:v>-65.863520213648087</c:v>
                </c:pt>
                <c:pt idx="3729">
                  <c:v>-66.005331281630433</c:v>
                </c:pt>
                <c:pt idx="3730">
                  <c:v>-66.14687477209344</c:v>
                </c:pt>
                <c:pt idx="3731">
                  <c:v>-66.288150238576137</c:v>
                </c:pt>
                <c:pt idx="3732">
                  <c:v>-66.429157237234321</c:v>
                </c:pt>
                <c:pt idx="3733">
                  <c:v>-66.569895326749375</c:v>
                </c:pt>
                <c:pt idx="3734">
                  <c:v>-66.710364068243678</c:v>
                </c:pt>
                <c:pt idx="3735">
                  <c:v>-66.850563025190382</c:v>
                </c:pt>
                <c:pt idx="3736">
                  <c:v>-66.990491763327313</c:v>
                </c:pt>
                <c:pt idx="3737">
                  <c:v>-67.130149850570305</c:v>
                </c:pt>
                <c:pt idx="3738">
                  <c:v>-67.269536856924546</c:v>
                </c:pt>
                <c:pt idx="3739">
                  <c:v>-67.408652354401454</c:v>
                </c:pt>
                <c:pt idx="3740">
                  <c:v>-67.547495916930288</c:v>
                </c:pt>
                <c:pt idx="3741">
                  <c:v>-67.68606712027254</c:v>
                </c:pt>
                <c:pt idx="3742">
                  <c:v>-67.824365541939599</c:v>
                </c:pt>
                <c:pt idx="3743">
                  <c:v>-67.962390761104288</c:v>
                </c:pt>
                <c:pt idx="3744">
                  <c:v>-68.100142358519832</c:v>
                </c:pt>
                <c:pt idx="3745">
                  <c:v>-68.237619916434738</c:v>
                </c:pt>
                <c:pt idx="3746">
                  <c:v>-68.374823018509048</c:v>
                </c:pt>
                <c:pt idx="3747">
                  <c:v>-68.511751249733706</c:v>
                </c:pt>
                <c:pt idx="3748">
                  <c:v>-68.648404196345439</c:v>
                </c:pt>
                <c:pt idx="3749">
                  <c:v>-68.784781445746717</c:v>
                </c:pt>
                <c:pt idx="3750">
                  <c:v>-68.920882586425307</c:v>
                </c:pt>
                <c:pt idx="3751">
                  <c:v>-69.056707207871924</c:v>
                </c:pt>
                <c:pt idx="3752">
                  <c:v>-69.192254900500629</c:v>
                </c:pt>
                <c:pt idx="3753">
                  <c:v>-69.327525255571786</c:v>
                </c:pt>
                <c:pt idx="3754">
                  <c:v>-69.46251786510922</c:v>
                </c:pt>
                <c:pt idx="3755">
                  <c:v>-69.597232321825189</c:v>
                </c:pt>
                <c:pt idx="3756">
                  <c:v>-69.731668219042106</c:v>
                </c:pt>
                <c:pt idx="3757">
                  <c:v>-69.865825150614711</c:v>
                </c:pt>
                <c:pt idx="3758">
                  <c:v>-69.999702710855715</c:v>
                </c:pt>
                <c:pt idx="3759">
                  <c:v>-70.133300494458609</c:v>
                </c:pt>
                <c:pt idx="3760">
                  <c:v>-70.266618096423556</c:v>
                </c:pt>
                <c:pt idx="3761">
                  <c:v>-70.39965511198362</c:v>
                </c:pt>
                <c:pt idx="3762">
                  <c:v>-70.532411136531437</c:v>
                </c:pt>
                <c:pt idx="3763">
                  <c:v>-70.664885765546288</c:v>
                </c:pt>
                <c:pt idx="3764">
                  <c:v>-70.797078594522333</c:v>
                </c:pt>
                <c:pt idx="3765">
                  <c:v>-70.928989218898693</c:v>
                </c:pt>
                <c:pt idx="3766">
                  <c:v>-71.060617233988154</c:v>
                </c:pt>
                <c:pt idx="3767">
                  <c:v>-71.19196223490782</c:v>
                </c:pt>
                <c:pt idx="3768">
                  <c:v>-71.323023816511594</c:v>
                </c:pt>
                <c:pt idx="3769">
                  <c:v>-71.453801573321769</c:v>
                </c:pt>
                <c:pt idx="3770">
                  <c:v>-71.584295099461926</c:v>
                </c:pt>
                <c:pt idx="3771">
                  <c:v>-71.714503988592867</c:v>
                </c:pt>
                <c:pt idx="3772">
                  <c:v>-71.844427833845614</c:v>
                </c:pt>
                <c:pt idx="3773">
                  <c:v>-71.97406622775722</c:v>
                </c:pt>
                <c:pt idx="3774">
                  <c:v>-72.103418762210296</c:v>
                </c:pt>
                <c:pt idx="3775">
                  <c:v>-72.232485028367307</c:v>
                </c:pt>
                <c:pt idx="3776">
                  <c:v>-72.361264616612416</c:v>
                </c:pt>
                <c:pt idx="3777">
                  <c:v>-72.489757116488803</c:v>
                </c:pt>
                <c:pt idx="3778">
                  <c:v>-72.617962116640498</c:v>
                </c:pt>
                <c:pt idx="3779">
                  <c:v>-72.745879204755184</c:v>
                </c:pt>
                <c:pt idx="3780">
                  <c:v>-72.873507967503727</c:v>
                </c:pt>
                <c:pt idx="3781">
                  <c:v>-73.000847990487003</c:v>
                </c:pt>
                <c:pt idx="3782">
                  <c:v>-73.127898858180487</c:v>
                </c:pt>
                <c:pt idx="3783">
                  <c:v>-73.254660153877637</c:v>
                </c:pt>
                <c:pt idx="3784">
                  <c:v>-73.381131459639661</c:v>
                </c:pt>
                <c:pt idx="3785">
                  <c:v>-73.507312356241201</c:v>
                </c:pt>
                <c:pt idx="3786">
                  <c:v>-73.63320242312254</c:v>
                </c:pt>
                <c:pt idx="3787">
                  <c:v>-73.758801238334485</c:v>
                </c:pt>
                <c:pt idx="3788">
                  <c:v>-73.884108378497345</c:v>
                </c:pt>
                <c:pt idx="3789">
                  <c:v>-74.009123418744807</c:v>
                </c:pt>
                <c:pt idx="3790">
                  <c:v>-74.133845932685233</c:v>
                </c:pt>
                <c:pt idx="3791">
                  <c:v>-74.258275492350705</c:v>
                </c:pt>
                <c:pt idx="3792">
                  <c:v>-74.382411668157246</c:v>
                </c:pt>
                <c:pt idx="3793">
                  <c:v>-74.506254028859104</c:v>
                </c:pt>
                <c:pt idx="3794">
                  <c:v>-74.629802141508108</c:v>
                </c:pt>
                <c:pt idx="3795">
                  <c:v>-74.75305557141337</c:v>
                </c:pt>
                <c:pt idx="3796">
                  <c:v>-74.876013882102001</c:v>
                </c:pt>
                <c:pt idx="3797">
                  <c:v>-74.998676635281214</c:v>
                </c:pt>
                <c:pt idx="3798">
                  <c:v>-75.121043390801276</c:v>
                </c:pt>
                <c:pt idx="3799">
                  <c:v>-75.243113706619198</c:v>
                </c:pt>
                <c:pt idx="3800">
                  <c:v>-75.364887138767486</c:v>
                </c:pt>
                <c:pt idx="3801">
                  <c:v>-75.486363241317989</c:v>
                </c:pt>
              </c:numCache>
            </c:numRef>
          </c:yVal>
          <c:smooth val="0"/>
          <c:extLst>
            <c:ext xmlns:c16="http://schemas.microsoft.com/office/drawing/2014/chart" uri="{C3380CC4-5D6E-409C-BE32-E72D297353CC}">
              <c16:uniqueId val="{00000000-6423-4E7D-821C-09B8EADD5853}"/>
            </c:ext>
          </c:extLst>
        </c:ser>
        <c:dLbls>
          <c:showLegendKey val="0"/>
          <c:showVal val="0"/>
          <c:showCatName val="0"/>
          <c:showSerName val="0"/>
          <c:showPercent val="0"/>
          <c:showBubbleSize val="0"/>
        </c:dLbls>
        <c:axId val="175955968"/>
        <c:axId val="175949696"/>
      </c:scatterChart>
      <c:valAx>
        <c:axId val="17593331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947776"/>
        <c:crosses val="autoZero"/>
        <c:crossBetween val="midCat"/>
      </c:valAx>
      <c:valAx>
        <c:axId val="175947776"/>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933312"/>
        <c:crosses val="autoZero"/>
        <c:crossBetween val="midCat"/>
        <c:majorUnit val="20"/>
        <c:minorUnit val="10"/>
      </c:valAx>
      <c:valAx>
        <c:axId val="175949696"/>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crossAx val="175955968"/>
        <c:crosses val="max"/>
        <c:crossBetween val="midCat"/>
        <c:majorUnit val="45"/>
      </c:valAx>
      <c:valAx>
        <c:axId val="175955968"/>
        <c:scaling>
          <c:logBase val="10"/>
          <c:orientation val="minMax"/>
        </c:scaling>
        <c:delete val="1"/>
        <c:axPos val="b"/>
        <c:numFmt formatCode="General" sourceLinked="1"/>
        <c:majorTickMark val="out"/>
        <c:minorTickMark val="none"/>
        <c:tickLblPos val="nextTo"/>
        <c:crossAx val="175949696"/>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 Id="rId4"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142</xdr:row>
          <xdr:rowOff>171450</xdr:rowOff>
        </xdr:from>
        <xdr:to>
          <xdr:col>7</xdr:col>
          <xdr:colOff>7553325</xdr:colOff>
          <xdr:row>172</xdr:row>
          <xdr:rowOff>9525</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8467</xdr:colOff>
      <xdr:row>147</xdr:row>
      <xdr:rowOff>8467</xdr:rowOff>
    </xdr:from>
    <xdr:to>
      <xdr:col>4</xdr:col>
      <xdr:colOff>1096433</xdr:colOff>
      <xdr:row>168</xdr:row>
      <xdr:rowOff>148167</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793930</xdr:colOff>
      <xdr:row>39</xdr:row>
      <xdr:rowOff>170363</xdr:rowOff>
    </xdr:from>
    <xdr:to>
      <xdr:col>3</xdr:col>
      <xdr:colOff>5879373</xdr:colOff>
      <xdr:row>57</xdr:row>
      <xdr:rowOff>166280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994833</xdr:colOff>
      <xdr:row>29</xdr:row>
      <xdr:rowOff>1767416</xdr:rowOff>
    </xdr:from>
    <xdr:to>
      <xdr:col>4</xdr:col>
      <xdr:colOff>2995083</xdr:colOff>
      <xdr:row>29</xdr:row>
      <xdr:rowOff>2920999</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5433483" y="24875066"/>
          <a:ext cx="2000250" cy="1153583"/>
        </a:xfrm>
        <a:prstGeom prst="rect">
          <a:avLst/>
        </a:prstGeom>
      </xdr:spPr>
    </xdr:pic>
    <xdr:clientData/>
  </xdr:twoCellAnchor>
  <xdr:twoCellAnchor>
    <xdr:from>
      <xdr:col>4</xdr:col>
      <xdr:colOff>889000</xdr:colOff>
      <xdr:row>11</xdr:row>
      <xdr:rowOff>1493574</xdr:rowOff>
    </xdr:from>
    <xdr:to>
      <xdr:col>4</xdr:col>
      <xdr:colOff>2868930</xdr:colOff>
      <xdr:row>11</xdr:row>
      <xdr:rowOff>3647494</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27650" y="8904024"/>
          <a:ext cx="1979930" cy="2153920"/>
        </a:xfrm>
        <a:prstGeom prst="rect">
          <a:avLst/>
        </a:prstGeom>
        <a:noFill/>
        <a:ln>
          <a:noFill/>
        </a:ln>
      </xdr:spPr>
    </xdr:pic>
    <xdr:clientData/>
  </xdr:twoCellAnchor>
  <xdr:twoCellAnchor>
    <xdr:from>
      <xdr:col>4</xdr:col>
      <xdr:colOff>1322916</xdr:colOff>
      <xdr:row>28</xdr:row>
      <xdr:rowOff>2529416</xdr:rowOff>
    </xdr:from>
    <xdr:to>
      <xdr:col>4</xdr:col>
      <xdr:colOff>2590376</xdr:colOff>
      <xdr:row>28</xdr:row>
      <xdr:rowOff>3841326</xdr:rowOff>
    </xdr:to>
    <xdr:pic>
      <xdr:nvPicPr>
        <xdr:cNvPr id="4" name="Picture 3">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3"/>
        <a:srcRect l="3114"/>
        <a:stretch/>
      </xdr:blipFill>
      <xdr:spPr bwMode="auto">
        <a:xfrm>
          <a:off x="5761566" y="21674666"/>
          <a:ext cx="1267460" cy="131191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539750</xdr:colOff>
      <xdr:row>30</xdr:row>
      <xdr:rowOff>158750</xdr:rowOff>
    </xdr:from>
    <xdr:to>
      <xdr:col>4</xdr:col>
      <xdr:colOff>3275965</xdr:colOff>
      <xdr:row>30</xdr:row>
      <xdr:rowOff>1593215</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78400" y="28467050"/>
          <a:ext cx="2736215" cy="1434465"/>
        </a:xfrm>
        <a:prstGeom prst="rect">
          <a:avLst/>
        </a:prstGeom>
        <a:noFill/>
        <a:ln>
          <a:noFill/>
        </a:ln>
      </xdr:spPr>
    </xdr:pic>
    <xdr:clientData/>
  </xdr:twoCellAnchor>
  <xdr:twoCellAnchor>
    <xdr:from>
      <xdr:col>4</xdr:col>
      <xdr:colOff>931333</xdr:colOff>
      <xdr:row>31</xdr:row>
      <xdr:rowOff>846666</xdr:rowOff>
    </xdr:from>
    <xdr:to>
      <xdr:col>4</xdr:col>
      <xdr:colOff>2911263</xdr:colOff>
      <xdr:row>31</xdr:row>
      <xdr:rowOff>3000586</xdr:rowOff>
    </xdr:to>
    <xdr:pic>
      <xdr:nvPicPr>
        <xdr:cNvPr id="6" name="Picture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9983" y="30869466"/>
          <a:ext cx="1979930" cy="215392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270547/AppData/Local/Microsoft/Windows/INetCache/Content.MSO/TPS546x24A_Calculator_Check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atfish\TPS546x24A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i.com/lit/an/slva689/slva689.pdf" TargetMode="External"/><Relationship Id="rId2" Type="http://schemas.openxmlformats.org/officeDocument/2006/relationships/hyperlink" Target="http://www.ti.com/lit/an/slva689/slva689.pdf" TargetMode="External"/><Relationship Id="rId1" Type="http://schemas.openxmlformats.org/officeDocument/2006/relationships/hyperlink" Target="http://www.ti.com/lit/an/slva689/slva689.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Q146"/>
  <sheetViews>
    <sheetView tabSelected="1" topLeftCell="B1" zoomScale="90" zoomScaleNormal="90" workbookViewId="0">
      <pane ySplit="2" topLeftCell="A3" activePane="bottomLeft" state="frozen"/>
      <selection pane="bottomLeft" activeCell="C52" sqref="C52"/>
    </sheetView>
  </sheetViews>
  <sheetFormatPr defaultColWidth="9.140625" defaultRowHeight="14.25" x14ac:dyDescent="0.2"/>
  <cols>
    <col min="1" max="1" width="2.85546875" style="37" customWidth="1"/>
    <col min="2" max="2" width="28.140625" style="37" customWidth="1"/>
    <col min="3" max="6" width="15.5703125" style="37" customWidth="1"/>
    <col min="7" max="7" width="10.140625" style="37" bestFit="1" customWidth="1"/>
    <col min="8" max="8" width="113.28515625" style="37" customWidth="1"/>
    <col min="9" max="9" width="13.5703125" style="37" customWidth="1"/>
    <col min="10" max="10" width="37.85546875" style="37" customWidth="1"/>
    <col min="11" max="11" width="12" style="37" customWidth="1"/>
    <col min="12" max="12" width="13.140625" style="37" customWidth="1"/>
    <col min="13" max="16384" width="9.140625" style="37"/>
  </cols>
  <sheetData>
    <row r="1" spans="2:17" ht="24" thickBot="1" x14ac:dyDescent="0.25">
      <c r="B1" s="292" t="s">
        <v>548</v>
      </c>
      <c r="C1" s="292"/>
      <c r="D1" s="292"/>
      <c r="E1" s="292"/>
      <c r="F1" s="292"/>
      <c r="G1" s="292"/>
      <c r="H1" s="292"/>
    </row>
    <row r="2" spans="2:17" ht="26.25" thickBot="1" x14ac:dyDescent="0.25">
      <c r="B2" s="135" t="s">
        <v>20</v>
      </c>
      <c r="C2" s="135" t="s">
        <v>549</v>
      </c>
      <c r="D2" s="135" t="s">
        <v>550</v>
      </c>
      <c r="E2" s="135" t="s">
        <v>551</v>
      </c>
      <c r="F2" s="135" t="s">
        <v>552</v>
      </c>
      <c r="G2" s="136" t="s">
        <v>210</v>
      </c>
      <c r="H2" s="135" t="s">
        <v>553</v>
      </c>
      <c r="I2" s="137">
        <f>Vout*0.98</f>
        <v>0.78400000000000003</v>
      </c>
      <c r="J2" s="137">
        <f>Vout*1.02</f>
        <v>0.81600000000000006</v>
      </c>
      <c r="L2" s="138"/>
      <c r="M2" s="138"/>
      <c r="N2" s="138"/>
      <c r="O2" s="139"/>
      <c r="P2" s="138"/>
      <c r="Q2" s="138"/>
    </row>
    <row r="3" spans="2:17" x14ac:dyDescent="0.2">
      <c r="B3" s="45" t="s">
        <v>191</v>
      </c>
      <c r="C3" s="38" t="s">
        <v>193</v>
      </c>
      <c r="D3" s="40"/>
      <c r="E3" s="39"/>
      <c r="F3" s="40"/>
      <c r="G3" s="41" t="s">
        <v>198</v>
      </c>
      <c r="H3" s="140" t="s">
        <v>191</v>
      </c>
      <c r="I3" s="137"/>
      <c r="J3" s="141" t="s">
        <v>16</v>
      </c>
      <c r="L3" s="138"/>
      <c r="M3" s="138"/>
      <c r="N3" s="138"/>
      <c r="O3" s="139"/>
      <c r="P3" s="138"/>
      <c r="Q3" s="138"/>
    </row>
    <row r="4" spans="2:17" ht="15" x14ac:dyDescent="0.2">
      <c r="B4" s="45" t="s">
        <v>204</v>
      </c>
      <c r="D4" s="201">
        <f>VLOOKUP(C3,'Compensation References'!A2:C4,2,FALSE)</f>
        <v>40</v>
      </c>
      <c r="E4" s="39"/>
      <c r="F4" s="40"/>
      <c r="G4" s="41" t="s">
        <v>26</v>
      </c>
      <c r="H4" s="140" t="s">
        <v>199</v>
      </c>
      <c r="I4" s="137"/>
      <c r="J4" s="31" t="s">
        <v>545</v>
      </c>
      <c r="L4" s="138"/>
      <c r="M4" s="138"/>
      <c r="N4" s="138"/>
      <c r="O4" s="139"/>
      <c r="P4" s="138"/>
      <c r="Q4" s="138"/>
    </row>
    <row r="5" spans="2:17" ht="15" customHeight="1" x14ac:dyDescent="0.2">
      <c r="B5" s="45" t="s">
        <v>182</v>
      </c>
      <c r="C5" s="38">
        <v>12</v>
      </c>
      <c r="D5" s="40"/>
      <c r="E5" s="39"/>
      <c r="F5" s="40"/>
      <c r="G5" s="41" t="s">
        <v>22</v>
      </c>
      <c r="H5" s="140" t="s">
        <v>181</v>
      </c>
      <c r="I5" s="137">
        <f>Iout/2</f>
        <v>20</v>
      </c>
      <c r="J5" s="32" t="s">
        <v>546</v>
      </c>
      <c r="L5" s="138"/>
      <c r="M5" s="138"/>
      <c r="N5" s="138"/>
      <c r="O5" s="139"/>
      <c r="P5" s="138"/>
      <c r="Q5" s="138"/>
    </row>
    <row r="6" spans="2:17" ht="15" x14ac:dyDescent="0.2">
      <c r="B6" s="45" t="s">
        <v>23</v>
      </c>
      <c r="C6" s="38">
        <v>0.8</v>
      </c>
      <c r="D6" s="40"/>
      <c r="E6" s="39"/>
      <c r="F6" s="40"/>
      <c r="G6" s="41" t="s">
        <v>22</v>
      </c>
      <c r="H6" s="140" t="s">
        <v>24</v>
      </c>
      <c r="J6" s="33" t="s">
        <v>547</v>
      </c>
      <c r="L6" s="138"/>
      <c r="M6" s="138"/>
      <c r="N6" s="138"/>
      <c r="O6" s="139"/>
      <c r="P6" s="138"/>
      <c r="Q6" s="138"/>
    </row>
    <row r="7" spans="2:17" ht="15" x14ac:dyDescent="0.2">
      <c r="B7" s="45" t="s">
        <v>15</v>
      </c>
      <c r="C7" s="39"/>
      <c r="D7" s="40"/>
      <c r="E7" s="38">
        <v>0.5</v>
      </c>
      <c r="F7" s="138"/>
      <c r="G7" s="41" t="s">
        <v>22</v>
      </c>
      <c r="H7" s="140" t="s">
        <v>78</v>
      </c>
      <c r="J7" s="34" t="s">
        <v>17</v>
      </c>
      <c r="L7" s="138"/>
      <c r="M7" s="138"/>
      <c r="N7" s="138"/>
      <c r="O7" s="139"/>
      <c r="P7" s="138"/>
      <c r="Q7" s="138"/>
    </row>
    <row r="8" spans="2:17" ht="15" x14ac:dyDescent="0.2">
      <c r="B8" s="45" t="s">
        <v>170</v>
      </c>
      <c r="C8" s="39"/>
      <c r="D8" s="40"/>
      <c r="E8" s="39"/>
      <c r="F8" s="142">
        <f>VOSL*Vout</f>
        <v>0.4</v>
      </c>
      <c r="G8" s="41" t="s">
        <v>22</v>
      </c>
      <c r="H8" s="140" t="s">
        <v>544</v>
      </c>
      <c r="J8" s="35" t="s">
        <v>18</v>
      </c>
      <c r="L8" s="138"/>
      <c r="M8" s="138"/>
      <c r="N8" s="138"/>
      <c r="O8" s="139"/>
      <c r="P8" s="138"/>
      <c r="Q8" s="138"/>
    </row>
    <row r="9" spans="2:17" ht="15" x14ac:dyDescent="0.2">
      <c r="B9" s="45" t="s">
        <v>25</v>
      </c>
      <c r="C9" s="38">
        <v>40</v>
      </c>
      <c r="D9" s="40"/>
      <c r="E9" s="39"/>
      <c r="F9" s="40"/>
      <c r="G9" s="41" t="s">
        <v>26</v>
      </c>
      <c r="H9" s="140" t="s">
        <v>137</v>
      </c>
      <c r="J9" s="36" t="s">
        <v>19</v>
      </c>
      <c r="L9" s="138"/>
      <c r="M9" s="138"/>
      <c r="N9" s="138"/>
      <c r="O9" s="139"/>
      <c r="P9" s="138"/>
      <c r="Q9" s="138"/>
    </row>
    <row r="10" spans="2:17" x14ac:dyDescent="0.2">
      <c r="B10" s="45" t="s">
        <v>128</v>
      </c>
      <c r="C10" s="38">
        <v>1</v>
      </c>
      <c r="D10" s="40"/>
      <c r="E10" s="39"/>
      <c r="F10" s="40"/>
      <c r="G10" s="41" t="s">
        <v>130</v>
      </c>
      <c r="H10" s="140" t="s">
        <v>129</v>
      </c>
      <c r="K10" s="138"/>
      <c r="L10" s="138"/>
      <c r="M10" s="138"/>
      <c r="N10" s="138"/>
      <c r="O10" s="139"/>
      <c r="P10" s="138"/>
      <c r="Q10" s="138"/>
    </row>
    <row r="11" spans="2:17" ht="15" thickBot="1" x14ac:dyDescent="0.25">
      <c r="B11" s="45" t="s">
        <v>138</v>
      </c>
      <c r="C11" s="39"/>
      <c r="D11" s="143">
        <f>Iout/Phases</f>
        <v>40</v>
      </c>
      <c r="E11" s="39"/>
      <c r="F11" s="40"/>
      <c r="G11" s="41" t="s">
        <v>26</v>
      </c>
      <c r="H11" s="140" t="s">
        <v>200</v>
      </c>
      <c r="K11" s="138"/>
      <c r="L11" s="138"/>
      <c r="M11" s="138"/>
      <c r="N11" s="138"/>
      <c r="O11" s="139"/>
      <c r="P11" s="138"/>
      <c r="Q11" s="138"/>
    </row>
    <row r="12" spans="2:17" ht="15" customHeight="1" x14ac:dyDescent="0.2">
      <c r="B12" s="45" t="s">
        <v>27</v>
      </c>
      <c r="C12" s="38">
        <v>10</v>
      </c>
      <c r="D12" s="40"/>
      <c r="E12" s="39"/>
      <c r="F12" s="40"/>
      <c r="G12" s="41" t="s">
        <v>26</v>
      </c>
      <c r="H12" s="140" t="s">
        <v>28</v>
      </c>
      <c r="J12" s="293" t="s">
        <v>205</v>
      </c>
      <c r="K12" s="138"/>
      <c r="L12" s="138"/>
      <c r="M12" s="138"/>
      <c r="N12" s="138"/>
      <c r="O12" s="139"/>
      <c r="P12" s="138"/>
      <c r="Q12" s="138"/>
    </row>
    <row r="13" spans="2:17" x14ac:dyDescent="0.2">
      <c r="B13" s="45" t="s">
        <v>29</v>
      </c>
      <c r="C13" s="38">
        <f>Vout*15</f>
        <v>12</v>
      </c>
      <c r="D13" s="40"/>
      <c r="E13" s="39"/>
      <c r="F13" s="40"/>
      <c r="G13" s="41" t="s">
        <v>30</v>
      </c>
      <c r="H13" s="140" t="s">
        <v>31</v>
      </c>
      <c r="J13" s="294"/>
      <c r="K13" s="144"/>
      <c r="L13" s="138"/>
      <c r="M13" s="138"/>
      <c r="N13" s="138"/>
      <c r="O13" s="139"/>
      <c r="P13" s="138"/>
      <c r="Q13" s="138"/>
    </row>
    <row r="14" spans="2:17" x14ac:dyDescent="0.2">
      <c r="B14" s="45" t="s">
        <v>32</v>
      </c>
      <c r="C14" s="38">
        <v>30</v>
      </c>
      <c r="D14" s="40"/>
      <c r="E14" s="39"/>
      <c r="F14" s="40"/>
      <c r="G14" s="41" t="s">
        <v>30</v>
      </c>
      <c r="H14" s="140" t="s">
        <v>33</v>
      </c>
      <c r="J14" s="294"/>
      <c r="K14" s="145"/>
      <c r="L14" s="138"/>
      <c r="M14" s="138"/>
      <c r="N14" s="138"/>
      <c r="O14" s="139"/>
      <c r="P14" s="138"/>
      <c r="Q14" s="138"/>
    </row>
    <row r="15" spans="2:17" x14ac:dyDescent="0.2">
      <c r="B15" s="45" t="s">
        <v>34</v>
      </c>
      <c r="C15" s="38">
        <f>Vout*40</f>
        <v>32</v>
      </c>
      <c r="D15" s="40"/>
      <c r="E15" s="39"/>
      <c r="F15" s="40"/>
      <c r="G15" s="41" t="s">
        <v>30</v>
      </c>
      <c r="H15" s="140" t="s">
        <v>35</v>
      </c>
      <c r="J15" s="294"/>
      <c r="K15" s="145"/>
      <c r="L15" s="138"/>
      <c r="M15" s="138"/>
      <c r="N15" s="138"/>
      <c r="O15" s="139"/>
      <c r="P15" s="138"/>
      <c r="Q15" s="138"/>
    </row>
    <row r="16" spans="2:17" ht="15" thickBot="1" x14ac:dyDescent="0.25">
      <c r="B16" s="45" t="s">
        <v>36</v>
      </c>
      <c r="C16" s="38">
        <v>550</v>
      </c>
      <c r="D16" s="40"/>
      <c r="E16" s="39"/>
      <c r="F16" s="40"/>
      <c r="G16" s="41" t="s">
        <v>11</v>
      </c>
      <c r="H16" s="140" t="s">
        <v>354</v>
      </c>
      <c r="J16" s="294"/>
      <c r="K16" s="145"/>
    </row>
    <row r="17" spans="2:11" ht="15.75" x14ac:dyDescent="0.2">
      <c r="B17" s="321" t="s">
        <v>668</v>
      </c>
      <c r="C17" s="322"/>
      <c r="D17" s="322"/>
      <c r="E17" s="322"/>
      <c r="F17" s="322"/>
      <c r="G17" s="322"/>
      <c r="H17" s="323"/>
      <c r="J17" s="294"/>
      <c r="K17" s="145"/>
    </row>
    <row r="18" spans="2:11" ht="15" thickBot="1" x14ac:dyDescent="0.25">
      <c r="B18" s="324" t="s">
        <v>669</v>
      </c>
      <c r="C18" s="325"/>
      <c r="D18" s="325"/>
      <c r="E18" s="325"/>
      <c r="F18" s="325"/>
      <c r="G18" s="325"/>
      <c r="H18" s="326"/>
      <c r="J18" s="294"/>
      <c r="K18" s="145"/>
    </row>
    <row r="19" spans="2:11" x14ac:dyDescent="0.2">
      <c r="B19" s="44" t="s">
        <v>44</v>
      </c>
      <c r="C19" s="116"/>
      <c r="D19" s="258">
        <f>(Pvin-Vout)*(Vout/Pvin)/(fsw*10^3)*10^6</f>
        <v>1.3575757575757574</v>
      </c>
      <c r="E19" s="259"/>
      <c r="F19" s="260"/>
      <c r="G19" s="42" t="s">
        <v>45</v>
      </c>
      <c r="H19" s="261" t="s">
        <v>46</v>
      </c>
      <c r="J19" s="294"/>
      <c r="K19" s="145"/>
    </row>
    <row r="20" spans="2:11" x14ac:dyDescent="0.2">
      <c r="B20" s="45" t="s">
        <v>47</v>
      </c>
      <c r="C20" s="39"/>
      <c r="D20" s="146">
        <f>D19/(0.1*Iout/Phases)</f>
        <v>0.33939393939393936</v>
      </c>
      <c r="E20" s="119"/>
      <c r="F20" s="47"/>
      <c r="G20" s="41" t="s">
        <v>41</v>
      </c>
      <c r="H20" s="140" t="s">
        <v>48</v>
      </c>
      <c r="J20" s="294"/>
      <c r="K20" s="145"/>
    </row>
    <row r="21" spans="2:11" x14ac:dyDescent="0.2">
      <c r="B21" s="45" t="s">
        <v>42</v>
      </c>
      <c r="C21" s="39"/>
      <c r="D21" s="146">
        <f>D19/(0.4*Iout/Phases)</f>
        <v>8.484848484848484E-2</v>
      </c>
      <c r="E21" s="119"/>
      <c r="F21" s="47"/>
      <c r="G21" s="41" t="s">
        <v>41</v>
      </c>
      <c r="H21" s="140" t="s">
        <v>43</v>
      </c>
      <c r="J21" s="294"/>
      <c r="K21" s="138"/>
    </row>
    <row r="22" spans="2:11" x14ac:dyDescent="0.2">
      <c r="B22" s="45" t="s">
        <v>691</v>
      </c>
      <c r="C22" s="39"/>
      <c r="D22" s="146">
        <f>D19/(0.3*Iout/Phases)</f>
        <v>0.11313131313131312</v>
      </c>
      <c r="E22" s="119"/>
      <c r="F22" s="47"/>
      <c r="G22" s="41" t="s">
        <v>41</v>
      </c>
      <c r="H22" s="140" t="s">
        <v>692</v>
      </c>
      <c r="J22" s="294"/>
      <c r="K22" s="138"/>
    </row>
    <row r="23" spans="2:11" x14ac:dyDescent="0.2">
      <c r="B23" s="45" t="s">
        <v>310</v>
      </c>
      <c r="C23" s="41"/>
      <c r="D23" s="40"/>
      <c r="E23" s="38">
        <v>0.15</v>
      </c>
      <c r="F23" s="40"/>
      <c r="G23" s="41" t="s">
        <v>41</v>
      </c>
      <c r="H23" s="140" t="s">
        <v>311</v>
      </c>
      <c r="J23" s="294"/>
      <c r="K23" s="138"/>
    </row>
    <row r="24" spans="2:11" x14ac:dyDescent="0.2">
      <c r="B24" s="45" t="s">
        <v>312</v>
      </c>
      <c r="C24" s="41"/>
      <c r="D24" s="40"/>
      <c r="E24" s="38">
        <f>80</f>
        <v>80</v>
      </c>
      <c r="F24" s="40"/>
      <c r="G24" s="41" t="s">
        <v>167</v>
      </c>
      <c r="H24" s="140" t="s">
        <v>360</v>
      </c>
      <c r="J24" s="294"/>
      <c r="K24" s="138"/>
    </row>
    <row r="25" spans="2:11" ht="15" thickBot="1" x14ac:dyDescent="0.25">
      <c r="B25" s="45" t="s">
        <v>39</v>
      </c>
      <c r="C25" s="39"/>
      <c r="D25" s="41"/>
      <c r="E25" s="39"/>
      <c r="F25" s="142">
        <f>E23*E24/100</f>
        <v>0.12</v>
      </c>
      <c r="G25" s="41" t="s">
        <v>41</v>
      </c>
      <c r="H25" s="140" t="s">
        <v>676</v>
      </c>
      <c r="J25" s="295"/>
      <c r="K25" s="138"/>
    </row>
    <row r="26" spans="2:11" x14ac:dyDescent="0.2">
      <c r="B26" s="45" t="s">
        <v>49</v>
      </c>
      <c r="C26" s="39"/>
      <c r="D26" s="41"/>
      <c r="E26" s="51"/>
      <c r="F26" s="157">
        <f>D19/Lout</f>
        <v>11.313131313131313</v>
      </c>
      <c r="G26" s="41" t="s">
        <v>26</v>
      </c>
      <c r="H26" s="140" t="s">
        <v>154</v>
      </c>
    </row>
    <row r="27" spans="2:11" x14ac:dyDescent="0.2">
      <c r="B27" s="45" t="s">
        <v>151</v>
      </c>
      <c r="C27" s="39"/>
      <c r="D27" s="41"/>
      <c r="E27" s="51"/>
      <c r="F27" s="157">
        <f>1/(fsw*10^3)/(Lout*10^-6)</f>
        <v>15.151515151515152</v>
      </c>
      <c r="G27" s="41" t="s">
        <v>152</v>
      </c>
      <c r="H27" s="140" t="s">
        <v>153</v>
      </c>
    </row>
    <row r="28" spans="2:11" x14ac:dyDescent="0.2">
      <c r="B28" s="45" t="s">
        <v>50</v>
      </c>
      <c r="C28" s="39"/>
      <c r="D28" s="41"/>
      <c r="E28" s="119"/>
      <c r="F28" s="153">
        <f>Iripple/Iphase</f>
        <v>0.28282828282828282</v>
      </c>
      <c r="G28" s="41" t="s">
        <v>51</v>
      </c>
      <c r="H28" s="140" t="s">
        <v>52</v>
      </c>
    </row>
    <row r="29" spans="2:11" x14ac:dyDescent="0.2">
      <c r="B29" s="45" t="s">
        <v>53</v>
      </c>
      <c r="C29" s="39"/>
      <c r="D29" s="41"/>
      <c r="E29" s="51"/>
      <c r="F29" s="157">
        <f>Iphase+Iripple/2</f>
        <v>45.656565656565654</v>
      </c>
      <c r="G29" s="41" t="s">
        <v>51</v>
      </c>
      <c r="H29" s="140" t="s">
        <v>54</v>
      </c>
    </row>
    <row r="30" spans="2:11" ht="15" thickBot="1" x14ac:dyDescent="0.25">
      <c r="B30" s="73" t="s">
        <v>55</v>
      </c>
      <c r="C30" s="115"/>
      <c r="D30" s="43"/>
      <c r="E30" s="262"/>
      <c r="F30" s="263">
        <f>SQRT(Iphase^2+1/12*(Iripple)^2)</f>
        <v>40.133098289844831</v>
      </c>
      <c r="G30" s="43" t="s">
        <v>56</v>
      </c>
      <c r="H30" s="264" t="s">
        <v>57</v>
      </c>
    </row>
    <row r="31" spans="2:11" ht="15.75" x14ac:dyDescent="0.2">
      <c r="B31" s="327" t="s">
        <v>670</v>
      </c>
      <c r="C31" s="328"/>
      <c r="D31" s="328"/>
      <c r="E31" s="328"/>
      <c r="F31" s="328"/>
      <c r="G31" s="328"/>
      <c r="H31" s="329"/>
      <c r="J31" s="277"/>
    </row>
    <row r="32" spans="2:11" ht="15" thickBot="1" x14ac:dyDescent="0.25">
      <c r="B32" s="324" t="s">
        <v>671</v>
      </c>
      <c r="C32" s="325"/>
      <c r="D32" s="325"/>
      <c r="E32" s="325"/>
      <c r="F32" s="325"/>
      <c r="G32" s="325"/>
      <c r="H32" s="326"/>
    </row>
    <row r="33" spans="2:10" x14ac:dyDescent="0.2">
      <c r="B33" s="45" t="s">
        <v>58</v>
      </c>
      <c r="C33" s="39"/>
      <c r="D33" s="147">
        <f>Iripple/(8*fsw*C13)*10^6</f>
        <v>214.26385062748702</v>
      </c>
      <c r="E33" s="51"/>
      <c r="F33" s="148"/>
      <c r="G33" s="41" t="s">
        <v>40</v>
      </c>
      <c r="H33" s="140" t="s">
        <v>178</v>
      </c>
    </row>
    <row r="34" spans="2:10" x14ac:dyDescent="0.2">
      <c r="B34" s="45" t="s">
        <v>59</v>
      </c>
      <c r="C34" s="39"/>
      <c r="D34" s="149">
        <f>1/(2*PI()*(C14*10^-3)/(C12/Phases)*(fsw*10^3)/10)*10^6</f>
        <v>964.57541267815338</v>
      </c>
      <c r="E34" s="202"/>
      <c r="F34" s="150"/>
      <c r="G34" s="41" t="s">
        <v>40</v>
      </c>
      <c r="H34" s="140" t="s">
        <v>179</v>
      </c>
    </row>
    <row r="35" spans="2:10" x14ac:dyDescent="0.2">
      <c r="B35" s="45" t="s">
        <v>60</v>
      </c>
      <c r="C35" s="39"/>
      <c r="D35" s="149">
        <f>1/(2*PI()*(C15*10^-3)/(C12/Phases)*(fsw*10^3)/10)*10^6</f>
        <v>904.28944938576888</v>
      </c>
      <c r="E35" s="202"/>
      <c r="F35" s="150"/>
      <c r="G35" s="41" t="s">
        <v>40</v>
      </c>
      <c r="H35" s="140" t="s">
        <v>180</v>
      </c>
    </row>
    <row r="36" spans="2:10" x14ac:dyDescent="0.2">
      <c r="B36" s="45" t="s">
        <v>313</v>
      </c>
      <c r="C36" s="41"/>
      <c r="D36" s="40"/>
      <c r="E36" s="38">
        <v>470</v>
      </c>
      <c r="F36" s="40"/>
      <c r="G36" s="41" t="s">
        <v>40</v>
      </c>
      <c r="H36" s="140" t="s">
        <v>314</v>
      </c>
    </row>
    <row r="37" spans="2:10" x14ac:dyDescent="0.2">
      <c r="B37" s="45" t="s">
        <v>365</v>
      </c>
      <c r="C37" s="41"/>
      <c r="D37" s="40"/>
      <c r="E37" s="38">
        <f>0.8*85</f>
        <v>68</v>
      </c>
      <c r="F37" s="40"/>
      <c r="G37" s="41" t="s">
        <v>167</v>
      </c>
      <c r="H37" s="140" t="s">
        <v>359</v>
      </c>
    </row>
    <row r="38" spans="2:10" x14ac:dyDescent="0.2">
      <c r="B38" s="45" t="s">
        <v>61</v>
      </c>
      <c r="C38" s="39"/>
      <c r="E38" s="39"/>
      <c r="F38" s="142">
        <f>E36*E37/100</f>
        <v>319.60000000000002</v>
      </c>
      <c r="G38" s="41" t="s">
        <v>40</v>
      </c>
      <c r="H38" s="140" t="s">
        <v>64</v>
      </c>
    </row>
    <row r="39" spans="2:10" x14ac:dyDescent="0.2">
      <c r="B39" s="45" t="s">
        <v>62</v>
      </c>
      <c r="C39" s="41"/>
      <c r="D39" s="40"/>
      <c r="E39" s="38">
        <v>4</v>
      </c>
      <c r="F39" s="40"/>
      <c r="G39" s="41" t="s">
        <v>116</v>
      </c>
      <c r="H39" s="140" t="s">
        <v>65</v>
      </c>
    </row>
    <row r="40" spans="2:10" x14ac:dyDescent="0.2">
      <c r="B40" s="45" t="s">
        <v>63</v>
      </c>
      <c r="C40" s="41"/>
      <c r="D40" s="255"/>
      <c r="E40" s="38">
        <v>3</v>
      </c>
      <c r="F40" s="40"/>
      <c r="G40" s="41"/>
      <c r="H40" s="140" t="s">
        <v>377</v>
      </c>
    </row>
    <row r="41" spans="2:10" x14ac:dyDescent="0.2">
      <c r="B41" s="45" t="s">
        <v>66</v>
      </c>
      <c r="C41" s="39"/>
      <c r="D41" s="256"/>
      <c r="E41" s="202"/>
      <c r="F41" s="152">
        <f>IF(E40=0,0.001,E40*F38)</f>
        <v>958.80000000000007</v>
      </c>
      <c r="G41" s="41" t="s">
        <v>40</v>
      </c>
      <c r="H41" s="140" t="s">
        <v>68</v>
      </c>
    </row>
    <row r="42" spans="2:10" x14ac:dyDescent="0.2">
      <c r="B42" s="45" t="s">
        <v>67</v>
      </c>
      <c r="C42" s="39"/>
      <c r="D42" s="256"/>
      <c r="E42" s="39"/>
      <c r="F42" s="142">
        <f>IF(E40=0,0,E39/E40)</f>
        <v>1.3333333333333333</v>
      </c>
      <c r="G42" s="41" t="s">
        <v>116</v>
      </c>
      <c r="H42" s="140" t="s">
        <v>69</v>
      </c>
    </row>
    <row r="43" spans="2:10" x14ac:dyDescent="0.2">
      <c r="B43" s="45" t="s">
        <v>315</v>
      </c>
      <c r="C43" s="39"/>
      <c r="D43" s="255"/>
      <c r="E43" s="38">
        <v>47</v>
      </c>
      <c r="F43" s="40"/>
      <c r="G43" s="41" t="s">
        <v>40</v>
      </c>
      <c r="H43" s="140" t="s">
        <v>366</v>
      </c>
    </row>
    <row r="44" spans="2:10" x14ac:dyDescent="0.2">
      <c r="B44" s="45" t="s">
        <v>316</v>
      </c>
      <c r="C44" s="39"/>
      <c r="D44" s="255"/>
      <c r="E44" s="38">
        <v>60</v>
      </c>
      <c r="F44" s="40"/>
      <c r="G44" s="41" t="s">
        <v>167</v>
      </c>
      <c r="H44" s="140" t="s">
        <v>361</v>
      </c>
    </row>
    <row r="45" spans="2:10" x14ac:dyDescent="0.2">
      <c r="B45" s="45" t="s">
        <v>374</v>
      </c>
      <c r="C45" s="39"/>
      <c r="D45" s="40"/>
      <c r="E45" s="38">
        <v>1</v>
      </c>
      <c r="F45" s="40"/>
      <c r="G45" s="41" t="s">
        <v>116</v>
      </c>
      <c r="H45" s="140" t="s">
        <v>368</v>
      </c>
    </row>
    <row r="46" spans="2:10" x14ac:dyDescent="0.2">
      <c r="B46" s="45" t="s">
        <v>375</v>
      </c>
      <c r="C46" s="39"/>
      <c r="D46" s="40"/>
      <c r="E46" s="38">
        <v>20</v>
      </c>
      <c r="F46" s="40"/>
      <c r="G46" s="41"/>
      <c r="H46" s="140" t="s">
        <v>376</v>
      </c>
    </row>
    <row r="47" spans="2:10" x14ac:dyDescent="0.2">
      <c r="B47" s="45" t="s">
        <v>373</v>
      </c>
      <c r="C47" s="39"/>
      <c r="D47" s="40"/>
      <c r="E47" s="39"/>
      <c r="F47" s="142">
        <f>E43*E44/100</f>
        <v>28.2</v>
      </c>
      <c r="G47" s="41" t="s">
        <v>40</v>
      </c>
      <c r="H47" s="140" t="s">
        <v>367</v>
      </c>
      <c r="J47" s="151"/>
    </row>
    <row r="48" spans="2:10" x14ac:dyDescent="0.2">
      <c r="B48" s="45" t="s">
        <v>369</v>
      </c>
      <c r="C48" s="39"/>
      <c r="D48" s="150"/>
      <c r="E48" s="202"/>
      <c r="F48" s="152">
        <f>IF(E46=0,0.001,E46*F47)</f>
        <v>564</v>
      </c>
      <c r="G48" s="41" t="s">
        <v>40</v>
      </c>
      <c r="H48" s="140" t="s">
        <v>370</v>
      </c>
    </row>
    <row r="49" spans="2:8" x14ac:dyDescent="0.2">
      <c r="B49" s="45" t="s">
        <v>371</v>
      </c>
      <c r="C49" s="39"/>
      <c r="D49" s="47"/>
      <c r="E49" s="119"/>
      <c r="F49" s="153">
        <f>IF(E46=0,0,E45/E46)</f>
        <v>0.05</v>
      </c>
      <c r="G49" s="41" t="s">
        <v>116</v>
      </c>
      <c r="H49" s="140" t="s">
        <v>372</v>
      </c>
    </row>
    <row r="50" spans="2:8" x14ac:dyDescent="0.2">
      <c r="B50" s="45" t="s">
        <v>121</v>
      </c>
      <c r="C50" s="39"/>
      <c r="D50" s="41"/>
      <c r="E50" s="202"/>
      <c r="F50" s="152">
        <f>Cout_bulk+Cout_cer</f>
        <v>1522.8000000000002</v>
      </c>
      <c r="G50" s="41" t="s">
        <v>40</v>
      </c>
      <c r="H50" s="140" t="s">
        <v>122</v>
      </c>
    </row>
    <row r="51" spans="2:8" ht="15" customHeight="1" x14ac:dyDescent="0.2">
      <c r="B51" s="45" t="s">
        <v>364</v>
      </c>
      <c r="C51" s="38">
        <v>2370</v>
      </c>
      <c r="D51" s="40"/>
      <c r="E51" s="39"/>
      <c r="F51" s="40"/>
      <c r="G51" s="41" t="s">
        <v>40</v>
      </c>
      <c r="H51" s="154" t="s">
        <v>380</v>
      </c>
    </row>
    <row r="52" spans="2:8" ht="28.5" x14ac:dyDescent="0.2">
      <c r="B52" s="155" t="s">
        <v>95</v>
      </c>
      <c r="C52" s="39"/>
      <c r="D52" s="156">
        <f>MAX(C51,Cout_cer+Cout_bulk,E36*E40+E43*E46)</f>
        <v>2370</v>
      </c>
      <c r="E52" s="202"/>
      <c r="F52" s="150"/>
      <c r="G52" s="41" t="s">
        <v>40</v>
      </c>
      <c r="H52" s="154" t="s">
        <v>363</v>
      </c>
    </row>
    <row r="53" spans="2:8" x14ac:dyDescent="0.2">
      <c r="B53" s="45" t="s">
        <v>120</v>
      </c>
      <c r="C53" s="39"/>
      <c r="D53" s="146">
        <f>IF(Cout_total&lt;Cout_max,1/(2*PI()*(Cout_max*10^-6)/GM_PS),1/(2*PI()*(Cout_total*10^-6)/GM_PS))/1000</f>
        <v>10.91047675498945</v>
      </c>
      <c r="E53" s="119"/>
      <c r="F53" s="47"/>
      <c r="G53" s="41" t="s">
        <v>11</v>
      </c>
      <c r="H53" s="140" t="s">
        <v>381</v>
      </c>
    </row>
    <row r="54" spans="2:8" x14ac:dyDescent="0.2">
      <c r="B54" s="45" t="s">
        <v>70</v>
      </c>
      <c r="C54" s="39"/>
      <c r="D54" s="146">
        <f>1/(1/(SQRT((ESR_bulk*10^-3)^2+1/(2*PI()*fsw*10^3*Cout_bulk*10^-6)^2))+1/(SQRT((ESR_cer*10^-3)^2+1/(2*PI()*fsw*10^3*Cout_cer*10^-6)^2)))*1000</f>
        <v>0.37434271391143703</v>
      </c>
      <c r="E54" s="119"/>
      <c r="F54" s="47"/>
      <c r="G54" s="41" t="s">
        <v>116</v>
      </c>
      <c r="H54" s="140" t="s">
        <v>114</v>
      </c>
    </row>
    <row r="55" spans="2:8" x14ac:dyDescent="0.2">
      <c r="B55" s="45" t="s">
        <v>176</v>
      </c>
      <c r="C55" s="39"/>
      <c r="D55" s="146">
        <f>D54*Iripple</f>
        <v>4.2349882785940354</v>
      </c>
      <c r="E55" s="119"/>
      <c r="F55" s="47"/>
      <c r="G55" s="41" t="s">
        <v>30</v>
      </c>
      <c r="H55" s="140" t="s">
        <v>177</v>
      </c>
    </row>
    <row r="56" spans="2:8" ht="15" thickBot="1" x14ac:dyDescent="0.25">
      <c r="B56" s="45" t="s">
        <v>71</v>
      </c>
      <c r="C56" s="39"/>
      <c r="D56" s="147">
        <f>1/(1/(SQRT((ESR_bulk*10^-3)^2+1/(2*PI()*fsw*10^2*Cout_bulk*10^-6)^2))+1/(SQRT((ESR_cer*10^-3)^2+1/(2*PI()*fsw*10^2*Cout_cer*10^-6)^2)))*1000</f>
        <v>2.0081379249055793</v>
      </c>
      <c r="E56" s="51"/>
      <c r="F56" s="148"/>
      <c r="G56" s="41" t="s">
        <v>116</v>
      </c>
      <c r="H56" s="140" t="s">
        <v>115</v>
      </c>
    </row>
    <row r="57" spans="2:8" ht="15.75" x14ac:dyDescent="0.2">
      <c r="B57" s="321" t="s">
        <v>672</v>
      </c>
      <c r="C57" s="322"/>
      <c r="D57" s="322"/>
      <c r="E57" s="322"/>
      <c r="F57" s="322"/>
      <c r="G57" s="322"/>
      <c r="H57" s="323"/>
    </row>
    <row r="58" spans="2:8" ht="15" thickBot="1" x14ac:dyDescent="0.25">
      <c r="B58" s="324" t="s">
        <v>673</v>
      </c>
      <c r="C58" s="325"/>
      <c r="D58" s="325"/>
      <c r="E58" s="325"/>
      <c r="F58" s="325"/>
      <c r="G58" s="325"/>
      <c r="H58" s="326"/>
    </row>
    <row r="59" spans="2:8" x14ac:dyDescent="0.2">
      <c r="B59" s="45" t="s">
        <v>72</v>
      </c>
      <c r="C59" s="40"/>
      <c r="D59" s="143">
        <f>Iout*(Vout/Pvin*1/(fsw*10^3))*10^6</f>
        <v>4.8484848484848486</v>
      </c>
      <c r="E59" s="39"/>
      <c r="F59" s="40"/>
      <c r="G59" s="41" t="s">
        <v>73</v>
      </c>
      <c r="H59" s="140" t="s">
        <v>74</v>
      </c>
    </row>
    <row r="60" spans="2:8" x14ac:dyDescent="0.2">
      <c r="B60" s="45" t="s">
        <v>75</v>
      </c>
      <c r="C60" s="40"/>
      <c r="D60" s="143">
        <f>D59*4</f>
        <v>19.393939393939394</v>
      </c>
      <c r="E60" s="39"/>
      <c r="F60" s="40"/>
      <c r="G60" s="41" t="s">
        <v>40</v>
      </c>
      <c r="H60" s="140" t="s">
        <v>171</v>
      </c>
    </row>
    <row r="61" spans="2:8" x14ac:dyDescent="0.2">
      <c r="B61" s="45" t="s">
        <v>76</v>
      </c>
      <c r="C61" s="40"/>
      <c r="D61" s="40"/>
      <c r="E61" s="38">
        <v>150</v>
      </c>
      <c r="F61" s="40"/>
      <c r="G61" s="41" t="s">
        <v>40</v>
      </c>
      <c r="H61" s="140" t="s">
        <v>693</v>
      </c>
    </row>
    <row r="62" spans="2:8" x14ac:dyDescent="0.2">
      <c r="B62" s="45" t="s">
        <v>77</v>
      </c>
      <c r="C62" s="40"/>
      <c r="D62" s="148"/>
      <c r="E62" s="51"/>
      <c r="F62" s="157">
        <f>D59/Cin_cer*1000</f>
        <v>32.323232323232325</v>
      </c>
      <c r="G62" s="41" t="s">
        <v>30</v>
      </c>
      <c r="H62" s="140" t="s">
        <v>694</v>
      </c>
    </row>
    <row r="63" spans="2:8" ht="29.25" thickBot="1" x14ac:dyDescent="0.25">
      <c r="B63" s="155" t="s">
        <v>189</v>
      </c>
      <c r="C63" s="40"/>
      <c r="D63" s="158"/>
      <c r="E63" s="203"/>
      <c r="F63" s="159">
        <f>(Iout-(Iout*Vout/Pvin))*SQRT(Vout/Pvin)+Iout*(Vout/Pvin)*SQRT(1-(Vout/Pvin))</f>
        <v>12.21566997210547</v>
      </c>
      <c r="G63" s="160" t="s">
        <v>26</v>
      </c>
      <c r="H63" s="161" t="s">
        <v>190</v>
      </c>
    </row>
    <row r="64" spans="2:8" ht="15.75" x14ac:dyDescent="0.2">
      <c r="B64" s="321" t="s">
        <v>672</v>
      </c>
      <c r="C64" s="322"/>
      <c r="D64" s="322"/>
      <c r="E64" s="322"/>
      <c r="F64" s="322"/>
      <c r="G64" s="322"/>
      <c r="H64" s="323"/>
    </row>
    <row r="65" spans="2:13" ht="15" thickBot="1" x14ac:dyDescent="0.25">
      <c r="B65" s="324" t="s">
        <v>673</v>
      </c>
      <c r="C65" s="325"/>
      <c r="D65" s="325"/>
      <c r="E65" s="325"/>
      <c r="F65" s="325"/>
      <c r="G65" s="325"/>
      <c r="H65" s="326"/>
    </row>
    <row r="66" spans="2:13" x14ac:dyDescent="0.2">
      <c r="B66" s="45" t="s">
        <v>79</v>
      </c>
      <c r="C66" s="40"/>
      <c r="D66" s="143">
        <v>5.5</v>
      </c>
      <c r="E66" s="39"/>
      <c r="F66" s="40"/>
      <c r="G66" s="41"/>
      <c r="H66" s="140" t="s">
        <v>126</v>
      </c>
    </row>
    <row r="67" spans="2:13" x14ac:dyDescent="0.2">
      <c r="B67" s="45" t="s">
        <v>80</v>
      </c>
      <c r="C67" s="40"/>
      <c r="D67" s="143">
        <f>VLOOKUP(C3,'Compensation References'!A2:C4,3,FALSE)</f>
        <v>6.1550000000000002</v>
      </c>
      <c r="E67" s="39"/>
      <c r="F67" s="40"/>
      <c r="G67" s="41" t="s">
        <v>12</v>
      </c>
      <c r="H67" s="140" t="s">
        <v>133</v>
      </c>
    </row>
    <row r="68" spans="2:13" x14ac:dyDescent="0.2">
      <c r="B68" s="45" t="s">
        <v>134</v>
      </c>
      <c r="C68" s="40"/>
      <c r="D68" s="162">
        <f>Phases/CSA*1000</f>
        <v>162.46953696181964</v>
      </c>
      <c r="E68" s="204"/>
      <c r="F68" s="163"/>
      <c r="G68" s="41" t="s">
        <v>135</v>
      </c>
      <c r="H68" s="140" t="s">
        <v>132</v>
      </c>
    </row>
    <row r="69" spans="2:13" x14ac:dyDescent="0.2">
      <c r="B69" s="45" t="s">
        <v>82</v>
      </c>
      <c r="C69" s="40"/>
      <c r="D69" s="40"/>
      <c r="E69" s="38">
        <v>4</v>
      </c>
      <c r="F69" s="40"/>
      <c r="G69" s="41"/>
      <c r="H69" s="140" t="s">
        <v>118</v>
      </c>
    </row>
    <row r="70" spans="2:13" x14ac:dyDescent="0.2">
      <c r="B70" s="45" t="s">
        <v>83</v>
      </c>
      <c r="C70" s="40"/>
      <c r="D70" s="148"/>
      <c r="E70" s="51"/>
      <c r="F70" s="157">
        <f>fsw/E69</f>
        <v>137.5</v>
      </c>
      <c r="G70" s="41" t="s">
        <v>11</v>
      </c>
      <c r="H70" s="140" t="s">
        <v>84</v>
      </c>
    </row>
    <row r="71" spans="2:13" x14ac:dyDescent="0.2">
      <c r="B71" s="45" t="s">
        <v>125</v>
      </c>
      <c r="C71" s="40"/>
      <c r="D71" s="148"/>
      <c r="E71" s="51"/>
      <c r="F71" s="157">
        <f>Mod_ratio/(fcoi_trgt*10^3*Lout*10^-6)</f>
        <v>333.33333333333331</v>
      </c>
      <c r="G71" s="41" t="s">
        <v>81</v>
      </c>
      <c r="H71" s="140" t="s">
        <v>125</v>
      </c>
      <c r="J71" s="305" t="s">
        <v>172</v>
      </c>
      <c r="K71" s="306"/>
      <c r="L71" s="307"/>
    </row>
    <row r="72" spans="2:13" x14ac:dyDescent="0.2">
      <c r="B72" s="45" t="s">
        <v>96</v>
      </c>
      <c r="C72" s="40"/>
      <c r="D72" s="40"/>
      <c r="E72" s="38">
        <v>10</v>
      </c>
      <c r="F72" s="40"/>
      <c r="G72" s="41"/>
      <c r="H72" s="140" t="s">
        <v>119</v>
      </c>
      <c r="J72" s="308"/>
      <c r="K72" s="309"/>
      <c r="L72" s="310"/>
    </row>
    <row r="73" spans="2:13" x14ac:dyDescent="0.2">
      <c r="B73" s="45" t="s">
        <v>97</v>
      </c>
      <c r="C73" s="40"/>
      <c r="D73" s="40"/>
      <c r="E73" s="39"/>
      <c r="F73" s="142">
        <f>fsw/E72</f>
        <v>55</v>
      </c>
      <c r="G73" s="41" t="s">
        <v>11</v>
      </c>
      <c r="H73" s="140" t="s">
        <v>98</v>
      </c>
      <c r="J73" s="308"/>
      <c r="K73" s="309"/>
      <c r="L73" s="310"/>
    </row>
    <row r="74" spans="2:13" ht="15" customHeight="1" x14ac:dyDescent="0.2">
      <c r="B74" s="45" t="s">
        <v>109</v>
      </c>
      <c r="C74" s="40"/>
      <c r="D74" s="148"/>
      <c r="E74" s="51"/>
      <c r="F74" s="157">
        <f>1/(1/(SQRT((ESR_bulk*10^-3)^2+1/(2*PI()*fcov_trgt*10^3*Cout_bulk*10^-6)^2))+1/(SQRT((ESR_cer*10^-3)^2+1/(2*PI()*fcov_trgt*10^3*Cout_cer*10^-6)^2)))*1000</f>
        <v>2.0081379249055793</v>
      </c>
      <c r="G74" s="41" t="s">
        <v>116</v>
      </c>
      <c r="H74" s="140" t="s">
        <v>110</v>
      </c>
      <c r="J74" s="308"/>
      <c r="K74" s="309"/>
      <c r="L74" s="310"/>
    </row>
    <row r="75" spans="2:13" ht="15" thickBot="1" x14ac:dyDescent="0.25">
      <c r="B75" s="164"/>
      <c r="H75" s="165"/>
      <c r="J75" s="308"/>
      <c r="K75" s="309"/>
      <c r="L75" s="310"/>
    </row>
    <row r="76" spans="2:13" ht="15" customHeight="1" thickBot="1" x14ac:dyDescent="0.3">
      <c r="B76" s="315" t="s">
        <v>201</v>
      </c>
      <c r="C76" s="316"/>
      <c r="D76" s="316"/>
      <c r="E76" s="316"/>
      <c r="F76" s="316"/>
      <c r="G76" s="316"/>
      <c r="H76" s="317"/>
      <c r="J76" s="308"/>
      <c r="K76" s="309"/>
      <c r="L76" s="310"/>
    </row>
    <row r="77" spans="2:13" ht="15.75" thickBot="1" x14ac:dyDescent="0.3">
      <c r="B77" s="313" t="s">
        <v>379</v>
      </c>
      <c r="C77" s="314"/>
      <c r="D77" s="314"/>
      <c r="E77" s="314"/>
      <c r="F77" s="314"/>
      <c r="G77" s="314"/>
      <c r="H77" s="314"/>
      <c r="I77" s="166" t="s">
        <v>202</v>
      </c>
      <c r="J77" s="311" t="s">
        <v>159</v>
      </c>
      <c r="K77" s="311"/>
      <c r="L77" s="312"/>
    </row>
    <row r="78" spans="2:13" ht="15" thickBot="1" x14ac:dyDescent="0.25">
      <c r="B78" s="82" t="s">
        <v>351</v>
      </c>
      <c r="C78" s="167"/>
      <c r="D78" s="168"/>
      <c r="E78" s="50">
        <v>10</v>
      </c>
      <c r="F78" s="168"/>
      <c r="G78" s="169"/>
      <c r="H78" s="170" t="s">
        <v>362</v>
      </c>
      <c r="J78" s="171" t="s">
        <v>156</v>
      </c>
      <c r="K78" s="172" t="s">
        <v>157</v>
      </c>
      <c r="L78" s="173" t="s">
        <v>158</v>
      </c>
    </row>
    <row r="79" spans="2:13" x14ac:dyDescent="0.2">
      <c r="B79" s="45" t="s">
        <v>329</v>
      </c>
      <c r="C79" s="174"/>
      <c r="D79" s="174"/>
      <c r="E79" s="205"/>
      <c r="F79" s="175">
        <f>VLOOKUP(Comp_Code,J79:L110,2)</f>
        <v>3</v>
      </c>
      <c r="G79" s="41"/>
      <c r="H79" s="140" t="s">
        <v>356</v>
      </c>
      <c r="J79" s="176">
        <v>0</v>
      </c>
      <c r="K79" s="177" t="s">
        <v>38</v>
      </c>
      <c r="L79" s="178" t="s">
        <v>38</v>
      </c>
    </row>
    <row r="80" spans="2:13" x14ac:dyDescent="0.2">
      <c r="B80" s="45" t="s">
        <v>342</v>
      </c>
      <c r="C80" s="174"/>
      <c r="D80" s="174"/>
      <c r="E80" s="205"/>
      <c r="F80" s="175">
        <f>VLOOKUP(Comp_Code,J79:L110,3)</f>
        <v>8</v>
      </c>
      <c r="G80" s="41"/>
      <c r="H80" s="140" t="s">
        <v>355</v>
      </c>
      <c r="J80" s="179">
        <v>1</v>
      </c>
      <c r="K80" s="180">
        <v>2</v>
      </c>
      <c r="L80" s="179">
        <v>0.5</v>
      </c>
      <c r="M80" s="137">
        <f t="shared" ref="M80:M110" si="0">MIN(K80*D$111/D$93,VLOOP_trgt)</f>
        <v>4.7098005809949735</v>
      </c>
    </row>
    <row r="81" spans="2:13" x14ac:dyDescent="0.2">
      <c r="B81" s="45" t="s">
        <v>160</v>
      </c>
      <c r="C81" s="174"/>
      <c r="D81" s="181"/>
      <c r="E81" s="206"/>
      <c r="F81" s="182">
        <f>fcoi_trgt/ILOOP_trgt*F79</f>
        <v>158.46449150054079</v>
      </c>
      <c r="G81" s="41" t="s">
        <v>11</v>
      </c>
      <c r="H81" s="140" t="s">
        <v>357</v>
      </c>
      <c r="J81" s="179">
        <v>2</v>
      </c>
      <c r="K81" s="180">
        <v>2</v>
      </c>
      <c r="L81" s="179">
        <v>1</v>
      </c>
      <c r="M81" s="137">
        <f t="shared" si="0"/>
        <v>4.7098005809949735</v>
      </c>
    </row>
    <row r="82" spans="2:13" x14ac:dyDescent="0.2">
      <c r="B82" s="45" t="s">
        <v>161</v>
      </c>
      <c r="C82" s="174"/>
      <c r="D82" s="181"/>
      <c r="E82" s="206"/>
      <c r="F82" s="182">
        <f>fcov_trgt/VLOOP_trgt*F80</f>
        <v>71.777472539273347</v>
      </c>
      <c r="G82" s="41" t="s">
        <v>11</v>
      </c>
      <c r="H82" s="140" t="s">
        <v>358</v>
      </c>
      <c r="J82" s="179">
        <v>3</v>
      </c>
      <c r="K82" s="180">
        <v>2</v>
      </c>
      <c r="L82" s="179">
        <v>2</v>
      </c>
      <c r="M82" s="137">
        <f t="shared" si="0"/>
        <v>4.7098005809949735</v>
      </c>
    </row>
    <row r="83" spans="2:13" x14ac:dyDescent="0.2">
      <c r="B83" s="45" t="s">
        <v>162</v>
      </c>
      <c r="C83" s="174"/>
      <c r="D83" s="183"/>
      <c r="E83" s="207"/>
      <c r="F83" s="184">
        <f>F81/F82</f>
        <v>2.2077190223413936</v>
      </c>
      <c r="G83" s="41"/>
      <c r="H83" s="140" t="s">
        <v>173</v>
      </c>
      <c r="J83" s="179">
        <v>4</v>
      </c>
      <c r="K83" s="180">
        <v>2</v>
      </c>
      <c r="L83" s="179">
        <v>4</v>
      </c>
      <c r="M83" s="137">
        <f t="shared" si="0"/>
        <v>4.7098005809949735</v>
      </c>
    </row>
    <row r="84" spans="2:13" x14ac:dyDescent="0.2">
      <c r="B84" s="45" t="s">
        <v>163</v>
      </c>
      <c r="C84" s="174"/>
      <c r="D84" s="185"/>
      <c r="E84" s="208"/>
      <c r="F84" s="186">
        <f>1/(1/(SQRT((ESR_bulk*10^-3)^2+1/(2*PI()*F82*10^3*Cout_bulk*10^-6)^2))+1/(SQRT((ESR_cer*10^-3)^2+1/(2*PI()*F82*10^3*Cout_cer*10^-6)^2)))*1000</f>
        <v>1.5899591231831656</v>
      </c>
      <c r="G84" s="41" t="s">
        <v>116</v>
      </c>
      <c r="H84" s="140" t="s">
        <v>164</v>
      </c>
      <c r="J84" s="179">
        <v>5</v>
      </c>
      <c r="K84" s="180">
        <v>2</v>
      </c>
      <c r="L84" s="179">
        <v>8</v>
      </c>
      <c r="M84" s="137">
        <f t="shared" si="0"/>
        <v>4.7098005809949735</v>
      </c>
    </row>
    <row r="85" spans="2:13" x14ac:dyDescent="0.2">
      <c r="B85" s="45" t="s">
        <v>165</v>
      </c>
      <c r="C85" s="174"/>
      <c r="D85" s="181"/>
      <c r="E85" s="206"/>
      <c r="F85" s="182">
        <f>F84*C12</f>
        <v>15.899591231831655</v>
      </c>
      <c r="G85" s="41" t="s">
        <v>30</v>
      </c>
      <c r="H85" s="140" t="s">
        <v>168</v>
      </c>
      <c r="J85" s="179">
        <v>6</v>
      </c>
      <c r="K85" s="180">
        <v>3</v>
      </c>
      <c r="L85" s="179">
        <v>0.5</v>
      </c>
      <c r="M85" s="137">
        <f t="shared" si="0"/>
        <v>6.1300570281191238</v>
      </c>
    </row>
    <row r="86" spans="2:13" x14ac:dyDescent="0.2">
      <c r="B86" s="45" t="s">
        <v>166</v>
      </c>
      <c r="C86" s="174"/>
      <c r="D86" s="183"/>
      <c r="E86" s="207"/>
      <c r="F86" s="184">
        <f>F85/Vout/10</f>
        <v>1.9874489039789569</v>
      </c>
      <c r="G86" s="41" t="s">
        <v>167</v>
      </c>
      <c r="H86" s="140" t="s">
        <v>169</v>
      </c>
      <c r="J86" s="179">
        <v>7</v>
      </c>
      <c r="K86" s="180">
        <v>3</v>
      </c>
      <c r="L86" s="179">
        <v>1</v>
      </c>
      <c r="M86" s="137">
        <f t="shared" si="0"/>
        <v>6.1300570281191238</v>
      </c>
    </row>
    <row r="87" spans="2:13" ht="15" thickBot="1" x14ac:dyDescent="0.25">
      <c r="B87" s="187"/>
      <c r="C87" s="188"/>
      <c r="D87" s="188"/>
      <c r="E87" s="188"/>
      <c r="F87" s="188"/>
      <c r="G87" s="188"/>
      <c r="H87" s="189"/>
      <c r="J87" s="179">
        <v>8</v>
      </c>
      <c r="K87" s="180">
        <v>3</v>
      </c>
      <c r="L87" s="179">
        <v>2</v>
      </c>
      <c r="M87" s="137">
        <f t="shared" si="0"/>
        <v>6.1300570281191238</v>
      </c>
    </row>
    <row r="88" spans="2:13" ht="16.5" thickBot="1" x14ac:dyDescent="0.3">
      <c r="B88" s="318" t="s">
        <v>554</v>
      </c>
      <c r="C88" s="319"/>
      <c r="D88" s="319"/>
      <c r="E88" s="319"/>
      <c r="F88" s="319"/>
      <c r="G88" s="319"/>
      <c r="H88" s="320"/>
      <c r="J88" s="179">
        <v>9</v>
      </c>
      <c r="K88" s="180">
        <v>3</v>
      </c>
      <c r="L88" s="179">
        <v>4</v>
      </c>
      <c r="M88" s="137">
        <f t="shared" si="0"/>
        <v>6.1300570281191238</v>
      </c>
    </row>
    <row r="89" spans="2:13" x14ac:dyDescent="0.2">
      <c r="B89" s="296" t="s">
        <v>378</v>
      </c>
      <c r="C89" s="297"/>
      <c r="D89" s="297"/>
      <c r="E89" s="297"/>
      <c r="F89" s="297"/>
      <c r="G89" s="297"/>
      <c r="H89" s="298"/>
      <c r="J89" s="179">
        <v>10</v>
      </c>
      <c r="K89" s="180">
        <v>3</v>
      </c>
      <c r="L89" s="179">
        <v>8</v>
      </c>
      <c r="M89" s="137">
        <f t="shared" si="0"/>
        <v>6.1300570281191238</v>
      </c>
    </row>
    <row r="90" spans="2:13" x14ac:dyDescent="0.2">
      <c r="B90" s="299"/>
      <c r="C90" s="300"/>
      <c r="D90" s="300"/>
      <c r="E90" s="300"/>
      <c r="F90" s="300"/>
      <c r="G90" s="300"/>
      <c r="H90" s="301"/>
      <c r="J90" s="179">
        <v>11</v>
      </c>
      <c r="K90" s="180">
        <v>4</v>
      </c>
      <c r="L90" s="179">
        <v>0.5</v>
      </c>
      <c r="M90" s="137">
        <f t="shared" si="0"/>
        <v>6.1300570281191238</v>
      </c>
    </row>
    <row r="91" spans="2:13" ht="15" thickBot="1" x14ac:dyDescent="0.25">
      <c r="B91" s="302"/>
      <c r="C91" s="303"/>
      <c r="D91" s="303"/>
      <c r="E91" s="303"/>
      <c r="F91" s="303"/>
      <c r="G91" s="303"/>
      <c r="H91" s="304"/>
      <c r="J91" s="179">
        <v>12</v>
      </c>
      <c r="K91" s="180">
        <v>4</v>
      </c>
      <c r="L91" s="179">
        <v>1</v>
      </c>
      <c r="M91" s="137">
        <f t="shared" si="0"/>
        <v>6.1300570281191238</v>
      </c>
    </row>
    <row r="92" spans="2:13" x14ac:dyDescent="0.2">
      <c r="B92" s="187"/>
      <c r="C92" s="188"/>
      <c r="D92" s="188"/>
      <c r="E92" s="188"/>
      <c r="F92" s="188"/>
      <c r="G92" s="188"/>
      <c r="H92" s="189"/>
      <c r="J92" s="179">
        <v>13</v>
      </c>
      <c r="K92" s="180">
        <v>4</v>
      </c>
      <c r="L92" s="179">
        <v>2</v>
      </c>
      <c r="M92" s="137">
        <f t="shared" si="0"/>
        <v>6.1300570281191238</v>
      </c>
    </row>
    <row r="93" spans="2:13" x14ac:dyDescent="0.2">
      <c r="B93" s="45" t="s">
        <v>345</v>
      </c>
      <c r="C93" s="40"/>
      <c r="D93" s="147">
        <f>1.7/(F71*CSA/1000)*PI()</f>
        <v>2.6031068291320789</v>
      </c>
      <c r="E93" s="148"/>
      <c r="F93" s="148"/>
      <c r="G93" s="41"/>
      <c r="H93" s="140" t="s">
        <v>87</v>
      </c>
      <c r="J93" s="179">
        <v>14</v>
      </c>
      <c r="K93" s="180">
        <v>4</v>
      </c>
      <c r="L93" s="179">
        <v>4</v>
      </c>
      <c r="M93" s="137">
        <f t="shared" si="0"/>
        <v>6.1300570281191238</v>
      </c>
    </row>
    <row r="94" spans="2:13" x14ac:dyDescent="0.2">
      <c r="B94" s="45" t="s">
        <v>88</v>
      </c>
      <c r="C94" s="40"/>
      <c r="D94" s="146">
        <f>fsw/12</f>
        <v>45.833333333333336</v>
      </c>
      <c r="E94" s="47"/>
      <c r="F94" s="47"/>
      <c r="G94" s="41" t="s">
        <v>11</v>
      </c>
      <c r="H94" s="140" t="s">
        <v>89</v>
      </c>
      <c r="J94" s="179">
        <v>15</v>
      </c>
      <c r="K94" s="180">
        <v>4</v>
      </c>
      <c r="L94" s="179">
        <v>8</v>
      </c>
      <c r="M94" s="137">
        <f t="shared" si="0"/>
        <v>6.1300570281191238</v>
      </c>
    </row>
    <row r="95" spans="2:13" ht="15" thickBot="1" x14ac:dyDescent="0.25">
      <c r="B95" s="45" t="s">
        <v>90</v>
      </c>
      <c r="C95" s="40"/>
      <c r="D95" s="143">
        <f>fsw</f>
        <v>550</v>
      </c>
      <c r="E95" s="40"/>
      <c r="F95" s="40"/>
      <c r="G95" s="41" t="s">
        <v>11</v>
      </c>
      <c r="H95" s="140" t="s">
        <v>91</v>
      </c>
      <c r="J95" s="179">
        <v>16</v>
      </c>
      <c r="K95" s="180">
        <v>5</v>
      </c>
      <c r="L95" s="179">
        <v>0.5</v>
      </c>
      <c r="M95" s="137">
        <f t="shared" si="0"/>
        <v>6.1300570281191238</v>
      </c>
    </row>
    <row r="96" spans="2:13" ht="15.75" x14ac:dyDescent="0.2">
      <c r="B96" s="321" t="s">
        <v>674</v>
      </c>
      <c r="C96" s="322"/>
      <c r="D96" s="322"/>
      <c r="E96" s="322"/>
      <c r="F96" s="322"/>
      <c r="G96" s="322"/>
      <c r="H96" s="323"/>
      <c r="J96" s="179">
        <v>17</v>
      </c>
      <c r="K96" s="180">
        <v>5</v>
      </c>
      <c r="L96" s="179">
        <v>1</v>
      </c>
      <c r="M96" s="137">
        <f t="shared" si="0"/>
        <v>6.1300570281191238</v>
      </c>
    </row>
    <row r="97" spans="2:13" ht="15" thickBot="1" x14ac:dyDescent="0.25">
      <c r="B97" s="324"/>
      <c r="C97" s="325"/>
      <c r="D97" s="325"/>
      <c r="E97" s="325"/>
      <c r="F97" s="325"/>
      <c r="G97" s="325"/>
      <c r="H97" s="326"/>
      <c r="J97" s="179">
        <v>18</v>
      </c>
      <c r="K97" s="180">
        <v>5</v>
      </c>
      <c r="L97" s="179">
        <v>2</v>
      </c>
      <c r="M97" s="137">
        <f t="shared" si="0"/>
        <v>6.1300570281191238</v>
      </c>
    </row>
    <row r="98" spans="2:13" x14ac:dyDescent="0.2">
      <c r="B98" s="45" t="s">
        <v>1</v>
      </c>
      <c r="C98" s="40"/>
      <c r="D98" s="40"/>
      <c r="E98" s="38">
        <v>100</v>
      </c>
      <c r="F98" s="40"/>
      <c r="G98" s="41" t="s">
        <v>9</v>
      </c>
      <c r="H98" s="140" t="s">
        <v>93</v>
      </c>
      <c r="J98" s="179">
        <v>19</v>
      </c>
      <c r="K98" s="180">
        <v>5</v>
      </c>
      <c r="L98" s="179">
        <v>4</v>
      </c>
      <c r="M98" s="137">
        <f t="shared" si="0"/>
        <v>6.1300570281191238</v>
      </c>
    </row>
    <row r="99" spans="2:13" x14ac:dyDescent="0.2">
      <c r="B99" s="45" t="s">
        <v>325</v>
      </c>
      <c r="C99" s="40"/>
      <c r="D99" s="147">
        <f>ILOOP_trgt/(E98*10^-6)/1000</f>
        <v>26.031068291320793</v>
      </c>
      <c r="E99" s="51"/>
      <c r="F99" s="257"/>
      <c r="G99" s="41" t="s">
        <v>94</v>
      </c>
      <c r="H99" s="140" t="s">
        <v>92</v>
      </c>
      <c r="J99" s="179">
        <v>20</v>
      </c>
      <c r="K99" s="180">
        <v>5</v>
      </c>
      <c r="L99" s="179">
        <v>8</v>
      </c>
      <c r="M99" s="137">
        <f t="shared" si="0"/>
        <v>6.1300570281191238</v>
      </c>
    </row>
    <row r="100" spans="2:13" x14ac:dyDescent="0.2">
      <c r="B100" s="45" t="s">
        <v>5</v>
      </c>
      <c r="C100" s="40"/>
      <c r="D100" s="40"/>
      <c r="E100" s="38">
        <v>15</v>
      </c>
      <c r="F100" s="255"/>
      <c r="G100" s="41" t="s">
        <v>94</v>
      </c>
      <c r="H100" s="140" t="s">
        <v>317</v>
      </c>
      <c r="J100" s="179">
        <v>21</v>
      </c>
      <c r="K100" s="180">
        <v>6</v>
      </c>
      <c r="L100" s="179">
        <v>0.5</v>
      </c>
      <c r="M100" s="137">
        <f t="shared" si="0"/>
        <v>6.1300570281191238</v>
      </c>
    </row>
    <row r="101" spans="2:13" x14ac:dyDescent="0.2">
      <c r="B101" s="45" t="s">
        <v>326</v>
      </c>
      <c r="C101" s="40"/>
      <c r="D101" s="147">
        <f>1/(2*PI()*E100*10^3*fzi_trgt*10^3)*10^12</f>
        <v>231.49809904275691</v>
      </c>
      <c r="E101" s="51"/>
      <c r="F101" s="257"/>
      <c r="G101" s="41" t="s">
        <v>10</v>
      </c>
      <c r="H101" s="140" t="s">
        <v>86</v>
      </c>
      <c r="J101" s="179">
        <v>22</v>
      </c>
      <c r="K101" s="180">
        <v>6</v>
      </c>
      <c r="L101" s="179">
        <v>1</v>
      </c>
      <c r="M101" s="137">
        <f t="shared" si="0"/>
        <v>6.1300570281191238</v>
      </c>
    </row>
    <row r="102" spans="2:13" x14ac:dyDescent="0.2">
      <c r="B102" s="45" t="s">
        <v>328</v>
      </c>
      <c r="C102" s="40"/>
      <c r="D102" s="148"/>
      <c r="E102" s="52">
        <v>80</v>
      </c>
      <c r="F102" s="257"/>
      <c r="G102" s="41"/>
      <c r="H102" s="140" t="s">
        <v>350</v>
      </c>
      <c r="J102" s="179">
        <v>23</v>
      </c>
      <c r="K102" s="180">
        <v>6</v>
      </c>
      <c r="L102" s="179">
        <v>2</v>
      </c>
      <c r="M102" s="137">
        <f t="shared" si="0"/>
        <v>6.1300570281191238</v>
      </c>
    </row>
    <row r="103" spans="2:13" x14ac:dyDescent="0.2">
      <c r="B103" s="45" t="s">
        <v>85</v>
      </c>
      <c r="C103" s="40"/>
      <c r="D103" s="40"/>
      <c r="E103" s="38">
        <v>106.56</v>
      </c>
      <c r="F103" s="255"/>
      <c r="G103" s="41" t="s">
        <v>10</v>
      </c>
      <c r="H103" s="140" t="s">
        <v>318</v>
      </c>
      <c r="J103" s="179">
        <v>24</v>
      </c>
      <c r="K103" s="180">
        <v>6</v>
      </c>
      <c r="L103" s="179">
        <v>4</v>
      </c>
      <c r="M103" s="137">
        <f t="shared" si="0"/>
        <v>6.1300570281191238</v>
      </c>
    </row>
    <row r="104" spans="2:13" x14ac:dyDescent="0.2">
      <c r="B104" s="45" t="s">
        <v>327</v>
      </c>
      <c r="C104" s="40"/>
      <c r="D104" s="147">
        <f>1/(2*PI()*E100*10^3*fpi_trgt*10^3)*10^12</f>
        <v>19.291508253563073</v>
      </c>
      <c r="E104" s="51"/>
      <c r="F104" s="257"/>
      <c r="G104" s="41" t="s">
        <v>10</v>
      </c>
      <c r="H104" s="140" t="s">
        <v>108</v>
      </c>
      <c r="J104" s="179">
        <v>25</v>
      </c>
      <c r="K104" s="180">
        <v>6</v>
      </c>
      <c r="L104" s="179">
        <v>8</v>
      </c>
      <c r="M104" s="137">
        <f t="shared" si="0"/>
        <v>6.1300570281191238</v>
      </c>
    </row>
    <row r="105" spans="2:13" x14ac:dyDescent="0.2">
      <c r="B105" s="45" t="s">
        <v>7</v>
      </c>
      <c r="C105" s="40"/>
      <c r="D105" s="40"/>
      <c r="E105" s="38">
        <v>3.2</v>
      </c>
      <c r="F105" s="40"/>
      <c r="G105" s="41" t="s">
        <v>10</v>
      </c>
      <c r="H105" s="140" t="s">
        <v>319</v>
      </c>
      <c r="J105" s="179">
        <v>26</v>
      </c>
      <c r="K105" s="180">
        <v>7</v>
      </c>
      <c r="L105" s="179">
        <v>0.5</v>
      </c>
      <c r="M105" s="137">
        <f t="shared" si="0"/>
        <v>6.1300570281191238</v>
      </c>
    </row>
    <row r="106" spans="2:13" x14ac:dyDescent="0.2">
      <c r="B106" s="45" t="s">
        <v>329</v>
      </c>
      <c r="C106" s="40"/>
      <c r="D106" s="40"/>
      <c r="E106" s="39"/>
      <c r="F106" s="142">
        <f>E100*E98/1000</f>
        <v>1.5</v>
      </c>
      <c r="G106" s="41"/>
      <c r="H106" s="140" t="s">
        <v>332</v>
      </c>
      <c r="J106" s="179">
        <v>27</v>
      </c>
      <c r="K106" s="180">
        <v>7</v>
      </c>
      <c r="L106" s="179">
        <v>1</v>
      </c>
      <c r="M106" s="137">
        <f t="shared" si="0"/>
        <v>6.1300570281191238</v>
      </c>
    </row>
    <row r="107" spans="2:13" x14ac:dyDescent="0.2">
      <c r="B107" s="45" t="s">
        <v>330</v>
      </c>
      <c r="C107" s="40"/>
      <c r="D107" s="163"/>
      <c r="E107" s="204"/>
      <c r="F107" s="190">
        <f>1/(2*PI()*E103*E100*10^-6)</f>
        <v>99.571410843277874</v>
      </c>
      <c r="G107" s="41" t="s">
        <v>11</v>
      </c>
      <c r="H107" s="140" t="s">
        <v>333</v>
      </c>
      <c r="J107" s="179">
        <v>28</v>
      </c>
      <c r="K107" s="180">
        <v>7</v>
      </c>
      <c r="L107" s="179">
        <v>2</v>
      </c>
      <c r="M107" s="137">
        <f t="shared" si="0"/>
        <v>6.1300570281191238</v>
      </c>
    </row>
    <row r="108" spans="2:13" x14ac:dyDescent="0.2">
      <c r="B108" s="45" t="s">
        <v>331</v>
      </c>
      <c r="C108" s="40"/>
      <c r="D108" s="163"/>
      <c r="E108" s="204"/>
      <c r="F108" s="190">
        <f>1/(2*PI()*E100*E105*10^-6)</f>
        <v>3315.7279810811528</v>
      </c>
      <c r="G108" s="41" t="s">
        <v>11</v>
      </c>
      <c r="H108" s="140" t="s">
        <v>334</v>
      </c>
      <c r="J108" s="179">
        <v>29</v>
      </c>
      <c r="K108" s="180">
        <v>7</v>
      </c>
      <c r="L108" s="179">
        <v>4</v>
      </c>
      <c r="M108" s="137">
        <f t="shared" si="0"/>
        <v>6.1300570281191238</v>
      </c>
    </row>
    <row r="109" spans="2:13" x14ac:dyDescent="0.2">
      <c r="B109" s="45" t="s">
        <v>160</v>
      </c>
      <c r="C109" s="40"/>
      <c r="D109" s="163"/>
      <c r="E109" s="204"/>
      <c r="F109" s="190">
        <f>fcoi_trgt/ILOOP_trgt*ILOOP</f>
        <v>79.232245750270394</v>
      </c>
      <c r="G109" s="41" t="s">
        <v>11</v>
      </c>
      <c r="H109" s="140" t="s">
        <v>338</v>
      </c>
      <c r="J109" s="179">
        <v>30</v>
      </c>
      <c r="K109" s="180">
        <v>7</v>
      </c>
      <c r="L109" s="179">
        <v>8</v>
      </c>
      <c r="M109" s="137">
        <f t="shared" si="0"/>
        <v>6.1300570281191238</v>
      </c>
    </row>
    <row r="110" spans="2:13" ht="15" thickBot="1" x14ac:dyDescent="0.25">
      <c r="B110" s="45" t="s">
        <v>136</v>
      </c>
      <c r="C110" s="40"/>
      <c r="D110" s="148"/>
      <c r="E110" s="51"/>
      <c r="F110" s="157">
        <f>Zout_fco_trgt*GM_PS/1000</f>
        <v>0.32626123881487884</v>
      </c>
      <c r="G110" s="41"/>
      <c r="H110" s="140" t="s">
        <v>203</v>
      </c>
      <c r="J110" s="191">
        <v>31</v>
      </c>
      <c r="K110" s="192">
        <v>10</v>
      </c>
      <c r="L110" s="179">
        <v>2</v>
      </c>
      <c r="M110" s="137">
        <f t="shared" si="0"/>
        <v>6.1300570281191238</v>
      </c>
    </row>
    <row r="111" spans="2:13" x14ac:dyDescent="0.2">
      <c r="B111" s="45" t="s">
        <v>346</v>
      </c>
      <c r="C111" s="40"/>
      <c r="D111" s="147">
        <f>1/(F110*VOSL)</f>
        <v>6.1300570281191238</v>
      </c>
      <c r="E111" s="51"/>
      <c r="F111" s="41"/>
      <c r="G111" s="41"/>
      <c r="H111" s="140" t="s">
        <v>101</v>
      </c>
    </row>
    <row r="112" spans="2:13" x14ac:dyDescent="0.2">
      <c r="B112" s="45" t="s">
        <v>99</v>
      </c>
      <c r="C112" s="40"/>
      <c r="D112" s="147">
        <f>IF(D53*F110&lt;fcov_trgt/3,D53*F110,fcov_trgt/3)</f>
        <v>3.559665662143797</v>
      </c>
      <c r="E112" s="51"/>
      <c r="F112" s="41"/>
      <c r="G112" s="41" t="s">
        <v>11</v>
      </c>
      <c r="H112" s="140" t="s">
        <v>102</v>
      </c>
    </row>
    <row r="113" spans="2:8" x14ac:dyDescent="0.2">
      <c r="B113" s="45" t="s">
        <v>100</v>
      </c>
      <c r="C113" s="40"/>
      <c r="D113" s="143">
        <f>fsw/2</f>
        <v>275</v>
      </c>
      <c r="E113" s="39"/>
      <c r="F113" s="41"/>
      <c r="G113" s="41" t="s">
        <v>11</v>
      </c>
      <c r="H113" s="140" t="s">
        <v>103</v>
      </c>
    </row>
    <row r="114" spans="2:8" x14ac:dyDescent="0.2">
      <c r="B114" s="45" t="s">
        <v>0</v>
      </c>
      <c r="C114" s="40"/>
      <c r="D114" s="255"/>
      <c r="E114" s="38">
        <v>100</v>
      </c>
      <c r="F114" s="40"/>
      <c r="G114" s="41" t="s">
        <v>9</v>
      </c>
      <c r="H114" s="140" t="s">
        <v>104</v>
      </c>
    </row>
    <row r="115" spans="2:8" x14ac:dyDescent="0.2">
      <c r="B115" s="45" t="s">
        <v>335</v>
      </c>
      <c r="C115" s="40"/>
      <c r="D115" s="147">
        <f>VLOOP_trgt/E114*1000</f>
        <v>61.300570281191234</v>
      </c>
      <c r="E115" s="51"/>
      <c r="F115" s="41"/>
      <c r="G115" s="41" t="s">
        <v>94</v>
      </c>
      <c r="H115" s="140" t="s">
        <v>105</v>
      </c>
    </row>
    <row r="116" spans="2:8" x14ac:dyDescent="0.2">
      <c r="B116" s="45" t="s">
        <v>2</v>
      </c>
      <c r="C116" s="40"/>
      <c r="D116" s="40"/>
      <c r="E116" s="38">
        <v>40</v>
      </c>
      <c r="F116" s="40"/>
      <c r="G116" s="41" t="s">
        <v>94</v>
      </c>
      <c r="H116" s="140" t="s">
        <v>320</v>
      </c>
    </row>
    <row r="117" spans="2:8" x14ac:dyDescent="0.2">
      <c r="B117" s="45" t="s">
        <v>336</v>
      </c>
      <c r="C117" s="40"/>
      <c r="D117" s="147">
        <f>1/(2*PI()*E116*10^3*D112*10^3)*10^12</f>
        <v>1117.766092364169</v>
      </c>
      <c r="E117" s="51"/>
      <c r="F117" s="41"/>
      <c r="G117" s="41" t="s">
        <v>10</v>
      </c>
      <c r="H117" s="140" t="s">
        <v>106</v>
      </c>
    </row>
    <row r="118" spans="2:8" x14ac:dyDescent="0.2">
      <c r="B118" s="45" t="s">
        <v>111</v>
      </c>
      <c r="C118" s="40"/>
      <c r="D118" s="40"/>
      <c r="E118" s="38">
        <v>1000</v>
      </c>
      <c r="F118" s="40"/>
      <c r="G118" s="41" t="s">
        <v>10</v>
      </c>
      <c r="H118" s="140" t="s">
        <v>321</v>
      </c>
    </row>
    <row r="119" spans="2:8" x14ac:dyDescent="0.2">
      <c r="B119" s="45" t="s">
        <v>337</v>
      </c>
      <c r="C119" s="40"/>
      <c r="D119" s="147">
        <f>1/(2*PI()*E116*10^3*D113*10^3)*10^12</f>
        <v>14.468631190172303</v>
      </c>
      <c r="E119" s="51"/>
      <c r="F119" s="41"/>
      <c r="G119" s="41" t="s">
        <v>10</v>
      </c>
      <c r="H119" s="140" t="s">
        <v>107</v>
      </c>
    </row>
    <row r="120" spans="2:8" x14ac:dyDescent="0.2">
      <c r="B120" s="45" t="s">
        <v>4</v>
      </c>
      <c r="C120" s="40"/>
      <c r="D120" s="40"/>
      <c r="E120" s="38">
        <v>6.25</v>
      </c>
      <c r="F120" s="40"/>
      <c r="G120" s="41" t="s">
        <v>10</v>
      </c>
      <c r="H120" s="140" t="s">
        <v>322</v>
      </c>
    </row>
    <row r="121" spans="2:8" x14ac:dyDescent="0.2">
      <c r="B121" s="45" t="s">
        <v>342</v>
      </c>
      <c r="C121" s="40"/>
      <c r="D121" s="40"/>
      <c r="E121" s="39"/>
      <c r="F121" s="142">
        <f>E116*E114/1000</f>
        <v>4</v>
      </c>
      <c r="G121" s="41"/>
      <c r="H121" s="140" t="s">
        <v>341</v>
      </c>
    </row>
    <row r="122" spans="2:8" x14ac:dyDescent="0.2">
      <c r="B122" s="45" t="s">
        <v>343</v>
      </c>
      <c r="C122" s="40"/>
      <c r="D122" s="163"/>
      <c r="E122" s="204"/>
      <c r="F122" s="190">
        <f>1/(2*PI()*E118*E116*10^-6)</f>
        <v>3.9788735772973842</v>
      </c>
      <c r="G122" s="41" t="s">
        <v>11</v>
      </c>
      <c r="H122" s="140" t="s">
        <v>340</v>
      </c>
    </row>
    <row r="123" spans="2:8" x14ac:dyDescent="0.2">
      <c r="B123" s="45" t="s">
        <v>344</v>
      </c>
      <c r="C123" s="40"/>
      <c r="D123" s="163"/>
      <c r="E123" s="204"/>
      <c r="F123" s="190">
        <f>1/(2*PI()*E116*E120*10^-6)</f>
        <v>636.61977236758139</v>
      </c>
      <c r="G123" s="41" t="s">
        <v>11</v>
      </c>
      <c r="H123" s="140" t="s">
        <v>339</v>
      </c>
    </row>
    <row r="124" spans="2:8" x14ac:dyDescent="0.2">
      <c r="B124" s="45" t="s">
        <v>161</v>
      </c>
      <c r="C124" s="40"/>
      <c r="D124" s="163"/>
      <c r="E124" s="204"/>
      <c r="F124" s="190">
        <f>fcov_trgt/VLOOP_trgt*VLOOP</f>
        <v>35.888736269636674</v>
      </c>
      <c r="G124" s="41" t="s">
        <v>11</v>
      </c>
      <c r="H124" s="140" t="s">
        <v>794</v>
      </c>
    </row>
    <row r="125" spans="2:8" x14ac:dyDescent="0.2">
      <c r="B125" s="45" t="s">
        <v>162</v>
      </c>
      <c r="C125" s="40"/>
      <c r="D125" s="148"/>
      <c r="E125" s="51"/>
      <c r="F125" s="157">
        <f>F109/F124</f>
        <v>2.2077190223413936</v>
      </c>
      <c r="G125" s="41"/>
      <c r="H125" s="140" t="s">
        <v>173</v>
      </c>
    </row>
    <row r="126" spans="2:8" x14ac:dyDescent="0.2">
      <c r="B126" s="45" t="s">
        <v>163</v>
      </c>
      <c r="C126" s="40"/>
      <c r="D126" s="148"/>
      <c r="E126" s="51"/>
      <c r="F126" s="157">
        <f>1/(1/(SQRT((ESR_bulk*10^-3)^2+1/(2*PI()*F124*10^3*Cout_bulk*10^-6)^2))+1/(SQRT((ESR_cer*10^-3)^2+1/(2*PI()*F124*10^3*Cout_cer*10^-6)^2)))*1000</f>
        <v>2.9857666675230448</v>
      </c>
      <c r="G126" s="41" t="s">
        <v>116</v>
      </c>
      <c r="H126" s="140" t="s">
        <v>164</v>
      </c>
    </row>
    <row r="127" spans="2:8" x14ac:dyDescent="0.2">
      <c r="B127" s="45" t="s">
        <v>165</v>
      </c>
      <c r="C127" s="40"/>
      <c r="D127" s="163"/>
      <c r="E127" s="204"/>
      <c r="F127" s="190">
        <f>F126*C12</f>
        <v>29.857666675230448</v>
      </c>
      <c r="G127" s="41" t="s">
        <v>30</v>
      </c>
      <c r="H127" s="140" t="s">
        <v>168</v>
      </c>
    </row>
    <row r="128" spans="2:8" x14ac:dyDescent="0.2">
      <c r="B128" s="45" t="s">
        <v>166</v>
      </c>
      <c r="C128" s="40"/>
      <c r="D128" s="148"/>
      <c r="E128" s="51"/>
      <c r="F128" s="157">
        <f>F127/Vout/10</f>
        <v>3.7322083344038055</v>
      </c>
      <c r="G128" s="41" t="s">
        <v>167</v>
      </c>
      <c r="H128" s="140" t="s">
        <v>169</v>
      </c>
    </row>
    <row r="129" spans="2:8" x14ac:dyDescent="0.2">
      <c r="B129" s="41" t="s">
        <v>795</v>
      </c>
      <c r="C129" s="40"/>
      <c r="D129" s="148"/>
      <c r="E129" s="51"/>
      <c r="F129" s="157">
        <f>585/F122/VOSL/VLOOP*(1/(1/(SQRT((ESR_bulk*10^-3)^2+1/(2*PI()*F122*10^3*Cout_bulk*10^-6)^2))+1/(SQRT((ESR_cer*10^-3)^2+1/(2*PI()*F122*10^3*Cout_cer*10^-6)^2))))</f>
        <v>1.9316234214088717</v>
      </c>
      <c r="G129" s="41" t="s">
        <v>30</v>
      </c>
      <c r="H129" s="41" t="s">
        <v>797</v>
      </c>
    </row>
    <row r="130" spans="2:8" x14ac:dyDescent="0.2">
      <c r="B130" s="41" t="s">
        <v>796</v>
      </c>
      <c r="C130" s="40"/>
      <c r="D130" s="148"/>
      <c r="E130" s="51"/>
      <c r="F130" s="157">
        <f>F129+D55</f>
        <v>6.1666117000029068</v>
      </c>
      <c r="G130" s="41" t="s">
        <v>30</v>
      </c>
      <c r="H130" s="41" t="s">
        <v>798</v>
      </c>
    </row>
    <row r="131" spans="2:8" ht="15.75" x14ac:dyDescent="0.2">
      <c r="B131" s="327"/>
      <c r="C131" s="328"/>
      <c r="D131" s="328"/>
      <c r="E131" s="328"/>
      <c r="F131" s="328"/>
      <c r="G131" s="328"/>
      <c r="H131" s="329"/>
    </row>
    <row r="132" spans="2:8" ht="15" thickBot="1" x14ac:dyDescent="0.25">
      <c r="B132" s="324"/>
      <c r="C132" s="325"/>
      <c r="D132" s="325"/>
      <c r="E132" s="325"/>
      <c r="F132" s="325"/>
      <c r="G132" s="325"/>
      <c r="H132" s="326"/>
    </row>
    <row r="133" spans="2:8" x14ac:dyDescent="0.2">
      <c r="B133" s="155" t="s">
        <v>123</v>
      </c>
      <c r="C133" s="40"/>
      <c r="D133" s="193"/>
      <c r="E133" s="193"/>
      <c r="F133" s="194" t="str">
        <f>DEC2HEX(F136+2*F138+2^6*F137+2^10*F135+2^17*F142+2^22*F141+2^26*F140+2^32*F134+2^36*F139,10)</f>
        <v>2220820D02</v>
      </c>
      <c r="G133" s="160" t="s">
        <v>124</v>
      </c>
      <c r="H133" s="195"/>
    </row>
    <row r="134" spans="2:8" x14ac:dyDescent="0.2">
      <c r="B134" s="155" t="str">
        <f>"GMI = " &amp; REPT(" ",15) &amp; E98 &amp; " µS"</f>
        <v>GMI =                100 µS</v>
      </c>
      <c r="C134" s="40"/>
      <c r="D134" s="193"/>
      <c r="E134" s="193"/>
      <c r="F134" s="194">
        <f>VLOOKUP(E98,'Compensation References'!E1:P9,12,FALSE)</f>
        <v>2</v>
      </c>
      <c r="G134" s="160" t="s">
        <v>14</v>
      </c>
      <c r="H134" s="195"/>
    </row>
    <row r="135" spans="2:8" x14ac:dyDescent="0.2">
      <c r="B135" s="155" t="str">
        <f>"RVI = " &amp; REPT(" ",16) &amp; E100 &amp; " kΩ"</f>
        <v>RVI =                 15 kΩ</v>
      </c>
      <c r="C135" s="40"/>
      <c r="D135" s="193"/>
      <c r="E135" s="193"/>
      <c r="F135" s="194">
        <f>VLOOKUP(E100,'Compensation References'!I2:P65,8,FALSE)</f>
        <v>3</v>
      </c>
      <c r="G135" s="160" t="s">
        <v>14</v>
      </c>
      <c r="H135" s="195"/>
    </row>
    <row r="136" spans="2:8" ht="28.5" x14ac:dyDescent="0.2">
      <c r="B136" s="155" t="str">
        <f>"CZI_MULT = " &amp; REPT(" ",3) &amp; E102</f>
        <v>CZI_MULT =    80</v>
      </c>
      <c r="C136" s="40"/>
      <c r="D136" s="193"/>
      <c r="E136" s="193"/>
      <c r="F136" s="194">
        <f>VLOOKUP(E102,'Compensation References'!M2:P3,4,FALSE)</f>
        <v>0</v>
      </c>
      <c r="G136" s="160" t="s">
        <v>14</v>
      </c>
      <c r="H136" s="161" t="s">
        <v>349</v>
      </c>
    </row>
    <row r="137" spans="2:8" x14ac:dyDescent="0.2">
      <c r="B137" s="155" t="str">
        <f>"CZI = " &amp; REPT(" ",16) &amp; E103 &amp; " pF"</f>
        <v>CZI =                 106.56 pF</v>
      </c>
      <c r="C137" s="40"/>
      <c r="D137" s="193"/>
      <c r="E137" s="193"/>
      <c r="F137" s="194">
        <f>VLOOKUP(E103,'Compensation References'!N2:P17,3,FALSE)</f>
        <v>4</v>
      </c>
      <c r="G137" s="160" t="s">
        <v>14</v>
      </c>
      <c r="H137" s="195" t="s">
        <v>174</v>
      </c>
    </row>
    <row r="138" spans="2:8" x14ac:dyDescent="0.2">
      <c r="B138" s="155" t="str">
        <f>"CPI = " &amp; REPT(" ",16) &amp; E105 &amp; " pF"</f>
        <v>CPI =                 3.2 pF</v>
      </c>
      <c r="C138" s="40"/>
      <c r="D138" s="193"/>
      <c r="E138" s="193"/>
      <c r="F138" s="194">
        <f>VLOOKUP(E105,'Compensation References'!K2:P33,6,FALSE)</f>
        <v>1</v>
      </c>
      <c r="G138" s="160" t="s">
        <v>14</v>
      </c>
      <c r="H138" s="195"/>
    </row>
    <row r="139" spans="2:8" x14ac:dyDescent="0.2">
      <c r="B139" s="155" t="str">
        <f>"GMV = " &amp; REPT(" ",13) &amp; E114 &amp; " µS"</f>
        <v>GMV =              100 µS</v>
      </c>
      <c r="C139" s="40"/>
      <c r="D139" s="193"/>
      <c r="E139" s="193"/>
      <c r="F139" s="194">
        <f>VLOOKUP(E114,'Compensation References'!D1:P9,13,FALSE)</f>
        <v>2</v>
      </c>
      <c r="G139" s="160" t="s">
        <v>14</v>
      </c>
      <c r="H139" s="195"/>
    </row>
    <row r="140" spans="2:8" x14ac:dyDescent="0.2">
      <c r="B140" s="155" t="str">
        <f>"RVV = " &amp; REPT(" ",14) &amp; E116 &amp; " kΩ"</f>
        <v>RVV =               40 kΩ</v>
      </c>
      <c r="C140" s="40"/>
      <c r="D140" s="193"/>
      <c r="E140" s="193"/>
      <c r="F140" s="194">
        <f>VLOOKUP(E116,'Compensation References'!F2:P65,11,FALSE)</f>
        <v>8</v>
      </c>
      <c r="G140" s="160" t="s">
        <v>14</v>
      </c>
      <c r="H140" s="195"/>
    </row>
    <row r="141" spans="2:8" x14ac:dyDescent="0.2">
      <c r="B141" s="155" t="str">
        <f>"CZV = " &amp; REPT(" ",15) &amp; E118 &amp; " pF"</f>
        <v>CZV =                1000 pF</v>
      </c>
      <c r="C141" s="40"/>
      <c r="D141" s="193"/>
      <c r="E141" s="193"/>
      <c r="F141" s="194">
        <f>VLOOKUP(E118,'Compensation References'!O2:P17,2,FALSE)</f>
        <v>2</v>
      </c>
      <c r="G141" s="160" t="s">
        <v>14</v>
      </c>
      <c r="H141" s="195" t="s">
        <v>175</v>
      </c>
    </row>
    <row r="142" spans="2:8" ht="15" thickBot="1" x14ac:dyDescent="0.25">
      <c r="B142" s="196" t="str">
        <f>"CPV = " &amp; REPT(" ",14) &amp; E120 &amp; " pF"</f>
        <v>CPV =               6.25 pF</v>
      </c>
      <c r="C142" s="53"/>
      <c r="D142" s="197"/>
      <c r="E142" s="197"/>
      <c r="F142" s="198">
        <f>VLOOKUP(E120,'Compensation References'!H2:P33,9,FALSE)</f>
        <v>1</v>
      </c>
      <c r="G142" s="199" t="s">
        <v>14</v>
      </c>
      <c r="H142" s="200"/>
    </row>
    <row r="143" spans="2:8" x14ac:dyDescent="0.2">
      <c r="B143" s="291" t="s">
        <v>793</v>
      </c>
      <c r="C143" s="291"/>
      <c r="D143" s="291"/>
      <c r="E143" s="291"/>
    </row>
    <row r="144" spans="2:8" x14ac:dyDescent="0.2">
      <c r="B144" s="37" t="s">
        <v>788</v>
      </c>
      <c r="C144" s="286">
        <f>'Bode Plot'!$P$40</f>
        <v>79.807084553249993</v>
      </c>
      <c r="D144" s="37" t="s">
        <v>11</v>
      </c>
    </row>
    <row r="145" spans="2:4" x14ac:dyDescent="0.2">
      <c r="B145" s="37" t="s">
        <v>789</v>
      </c>
      <c r="C145" s="286">
        <f>'Bode Plot'!$Q$40</f>
        <v>71.947925042416728</v>
      </c>
      <c r="D145" s="37" t="s">
        <v>792</v>
      </c>
    </row>
    <row r="146" spans="2:4" x14ac:dyDescent="0.2">
      <c r="B146" s="37" t="s">
        <v>790</v>
      </c>
      <c r="C146" s="286">
        <f>'Bode Plot'!$R$40</f>
        <v>-22.291660252297877</v>
      </c>
      <c r="D146" s="37" t="s">
        <v>791</v>
      </c>
    </row>
  </sheetData>
  <sheetProtection algorithmName="SHA-512" hashValue="0BDExYi13KXEVwQqlrBPJ9HrB36d1tvj7UAisYc41L3mu1tS++mzoqmnk0GqkK3n1eAz10B25c+GVURzop0SZg==" saltValue="yy0rAiNT4DU92fSKbI2Cbg==" spinCount="100000" sheet="1" objects="1" scenarios="1"/>
  <mergeCells count="21">
    <mergeCell ref="B97:H97"/>
    <mergeCell ref="B96:H96"/>
    <mergeCell ref="B132:H132"/>
    <mergeCell ref="B131:H131"/>
    <mergeCell ref="B65:H65"/>
    <mergeCell ref="B143:E143"/>
    <mergeCell ref="B1:H1"/>
    <mergeCell ref="J12:J25"/>
    <mergeCell ref="B89:H91"/>
    <mergeCell ref="J71:L76"/>
    <mergeCell ref="J77:L77"/>
    <mergeCell ref="B77:H77"/>
    <mergeCell ref="B76:H76"/>
    <mergeCell ref="B88:H88"/>
    <mergeCell ref="B17:H17"/>
    <mergeCell ref="B18:H18"/>
    <mergeCell ref="B31:H31"/>
    <mergeCell ref="B32:H32"/>
    <mergeCell ref="B58:H58"/>
    <mergeCell ref="B57:H57"/>
    <mergeCell ref="B64:H64"/>
  </mergeCells>
  <phoneticPr fontId="28" type="noConversion"/>
  <conditionalFormatting sqref="C5">
    <cfRule type="cellIs" dxfId="101" priority="20" operator="lessThan">
      <formula>1.8</formula>
    </cfRule>
    <cfRule type="cellIs" dxfId="100" priority="15" operator="between">
      <formula>1.8</formula>
      <formula>4</formula>
    </cfRule>
    <cfRule type="cellIs" dxfId="99" priority="16" operator="greaterThan">
      <formula>16</formula>
    </cfRule>
  </conditionalFormatting>
  <conditionalFormatting sqref="C6">
    <cfRule type="cellIs" dxfId="98" priority="13" operator="greaterThan">
      <formula>5.5</formula>
    </cfRule>
    <cfRule type="cellIs" dxfId="97" priority="14" operator="lessThan">
      <formula>0.6</formula>
    </cfRule>
  </conditionalFormatting>
  <conditionalFormatting sqref="D11">
    <cfRule type="cellIs" dxfId="96" priority="119" operator="greaterThan">
      <formula>$D$4</formula>
    </cfRule>
  </conditionalFormatting>
  <conditionalFormatting sqref="D55">
    <cfRule type="cellIs" dxfId="95" priority="11" operator="greaterThan">
      <formula>$C$13</formula>
    </cfRule>
  </conditionalFormatting>
  <conditionalFormatting sqref="D106:F106">
    <cfRule type="cellIs" dxfId="94" priority="5" operator="greaterThan">
      <formula>$D$93</formula>
    </cfRule>
  </conditionalFormatting>
  <conditionalFormatting sqref="E72">
    <cfRule type="cellIs" dxfId="93" priority="1" operator="lessThan">
      <formula>$E$69*2</formula>
    </cfRule>
  </conditionalFormatting>
  <conditionalFormatting sqref="E100">
    <cfRule type="cellIs" dxfId="92" priority="76" operator="greaterThan">
      <formula>$D$99</formula>
    </cfRule>
  </conditionalFormatting>
  <conditionalFormatting sqref="E116">
    <cfRule type="cellIs" dxfId="89" priority="118" operator="greaterThan">
      <formula>$D$115</formula>
    </cfRule>
  </conditionalFormatting>
  <conditionalFormatting sqref="F8">
    <cfRule type="cellIs" dxfId="88" priority="18" operator="lessThan">
      <formula>0.25</formula>
    </cfRule>
    <cfRule type="cellIs" dxfId="87" priority="17" operator="greaterThan">
      <formula>0.7</formula>
    </cfRule>
  </conditionalFormatting>
  <conditionalFormatting sqref="F26">
    <cfRule type="cellIs" dxfId="86" priority="120" operator="lessThan">
      <formula>$D$4*0.05</formula>
    </cfRule>
  </conditionalFormatting>
  <conditionalFormatting sqref="F81">
    <cfRule type="cellIs" dxfId="85" priority="33" operator="greaterThan">
      <formula>$C$16/3</formula>
    </cfRule>
  </conditionalFormatting>
  <conditionalFormatting sqref="F83">
    <cfRule type="cellIs" dxfId="84" priority="9" operator="lessThan">
      <formula>2</formula>
    </cfRule>
  </conditionalFormatting>
  <conditionalFormatting sqref="F85">
    <cfRule type="cellIs" dxfId="83" priority="42" operator="greaterThan">
      <formula>$C$15</formula>
    </cfRule>
    <cfRule type="cellIs" dxfId="82" priority="43" operator="greaterThan">
      <formula>$C$14</formula>
    </cfRule>
  </conditionalFormatting>
  <conditionalFormatting sqref="F109">
    <cfRule type="cellIs" dxfId="81" priority="6" operator="greaterThan">
      <formula>$C$16/3</formula>
    </cfRule>
  </conditionalFormatting>
  <conditionalFormatting sqref="F125">
    <cfRule type="cellIs" dxfId="80" priority="4" operator="lessThan">
      <formula>2</formula>
    </cfRule>
  </conditionalFormatting>
  <conditionalFormatting sqref="F127">
    <cfRule type="cellIs" dxfId="79" priority="2" operator="greaterThan">
      <formula>$C$15</formula>
    </cfRule>
    <cfRule type="cellIs" dxfId="78" priority="3" operator="greaterThan">
      <formula>$C$14</formula>
    </cfRule>
  </conditionalFormatting>
  <conditionalFormatting sqref="K80:K110">
    <cfRule type="cellIs" dxfId="77" priority="73" operator="lessThan">
      <formula>$D$93</formula>
    </cfRule>
    <cfRule type="cellIs" dxfId="76" priority="74" operator="greaterThan">
      <formula>$D$93</formula>
    </cfRule>
  </conditionalFormatting>
  <conditionalFormatting sqref="L80:L110">
    <cfRule type="cellIs" dxfId="75" priority="60" operator="greaterThan">
      <formula>M80</formula>
    </cfRule>
    <cfRule type="cellIs" dxfId="74" priority="61" operator="lessThan">
      <formula>M80</formula>
    </cfRule>
  </conditionalFormatting>
  <conditionalFormatting sqref="L96:L108">
    <cfRule type="cellIs" dxfId="73" priority="94" operator="greaterThan">
      <formula>M97</formula>
    </cfRule>
    <cfRule type="cellIs" dxfId="72" priority="95" operator="lessThan">
      <formula>M97</formula>
    </cfRule>
  </conditionalFormatting>
  <conditionalFormatting sqref="L109">
    <cfRule type="cellIs" dxfId="71" priority="84" operator="greaterThan">
      <formula>#REF!</formula>
    </cfRule>
    <cfRule type="cellIs" dxfId="70" priority="85" operator="lessThan">
      <formula>#REF!</formula>
    </cfRule>
  </conditionalFormatting>
  <conditionalFormatting sqref="L110">
    <cfRule type="cellIs" dxfId="69" priority="80" operator="greaterThan">
      <formula>M110</formula>
    </cfRule>
    <cfRule type="cellIs" dxfId="68" priority="81" operator="lessThan">
      <formula>M110</formula>
    </cfRule>
  </conditionalFormatting>
  <dataValidations count="1">
    <dataValidation type="list" allowBlank="1" showInputMessage="1" showErrorMessage="1" sqref="E78" xr:uid="{00000000-0002-0000-0000-000000000000}">
      <formula1>$J$80:$J$110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47" r:id="rId4">
          <objectPr defaultSize="0" autoPict="0" r:id="rId5">
            <anchor moveWithCells="1">
              <from>
                <xdr:col>5</xdr:col>
                <xdr:colOff>0</xdr:colOff>
                <xdr:row>142</xdr:row>
                <xdr:rowOff>171450</xdr:rowOff>
              </from>
              <to>
                <xdr:col>7</xdr:col>
                <xdr:colOff>7991475</xdr:colOff>
                <xdr:row>172</xdr:row>
                <xdr:rowOff>9525</xdr:rowOff>
              </to>
            </anchor>
          </objectPr>
        </oleObject>
      </mc:Choice>
      <mc:Fallback>
        <oleObject progId="Visio.Drawing.11" shapeId="1047" r:id="rId4"/>
      </mc:Fallback>
    </mc:AlternateContent>
  </oleObjects>
  <extLst>
    <ext xmlns:x14="http://schemas.microsoft.com/office/spreadsheetml/2009/9/main" uri="{78C0D931-6437-407d-A8EE-F0AAD7539E65}">
      <x14:conditionalFormattings>
        <x14:conditionalFormatting xmlns:xm="http://schemas.microsoft.com/office/excel/2006/main">
          <x14:cfRule type="cellIs" priority="7" operator="greaterThan" id="{F8388281-D9AC-4009-B657-0FFF0AB56577}">
            <xm:f>'Compensation References'!$M$2</xm:f>
            <x14:dxf>
              <font>
                <color rgb="FF9C0006"/>
              </font>
              <fill>
                <patternFill>
                  <bgColor rgb="FFFFC7CE"/>
                </patternFill>
              </fill>
            </x14:dxf>
          </x14:cfRule>
          <x14:cfRule type="cellIs" priority="8" operator="lessThan" id="{BC1B7E67-7631-4540-87D5-FEB3526BE421}">
            <xm:f>'Compensation References'!$M$2</xm:f>
            <x14:dxf>
              <font>
                <color rgb="FF9C0006"/>
              </font>
              <fill>
                <patternFill>
                  <bgColor rgb="FFFFC7CE"/>
                </patternFill>
              </fill>
            </x14:dxf>
          </x14:cfRule>
          <xm:sqref>E102</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1000000}">
          <x14:formula1>
            <xm:f>'Compensation References'!$R$2:$R$13</xm:f>
          </x14:formula1>
          <xm:sqref>C16:C17 D17:F17</xm:sqref>
        </x14:dataValidation>
        <x14:dataValidation type="list" allowBlank="1" showInputMessage="1" showErrorMessage="1" xr:uid="{00000000-0002-0000-0000-000002000000}">
          <x14:formula1>
            <xm:f>'Compensation References'!$E$2:$E$5</xm:f>
          </x14:formula1>
          <xm:sqref>E98</xm:sqref>
        </x14:dataValidation>
        <x14:dataValidation type="list" allowBlank="1" showInputMessage="1" showErrorMessage="1" xr:uid="{00000000-0002-0000-0000-000003000000}">
          <x14:formula1>
            <xm:f>'Compensation References'!$I$2:$I$65</xm:f>
          </x14:formula1>
          <xm:sqref>E100</xm:sqref>
        </x14:dataValidation>
        <x14:dataValidation type="list" allowBlank="1" showInputMessage="1" showErrorMessage="1" xr:uid="{00000000-0002-0000-0000-000004000000}">
          <x14:formula1>
            <xm:f>'Compensation References'!$K$2:$K$33</xm:f>
          </x14:formula1>
          <xm:sqref>E105</xm:sqref>
        </x14:dataValidation>
        <x14:dataValidation type="list" allowBlank="1" showInputMessage="1" showErrorMessage="1" xr:uid="{00000000-0002-0000-0000-000005000000}">
          <x14:formula1>
            <xm:f>'Compensation References'!$N$2:$N$17</xm:f>
          </x14:formula1>
          <xm:sqref>E103</xm:sqref>
        </x14:dataValidation>
        <x14:dataValidation type="list" allowBlank="1" showInputMessage="1" showErrorMessage="1" xr:uid="{00000000-0002-0000-0000-000006000000}">
          <x14:formula1>
            <xm:f>'Compensation References'!$D$2:$D$5</xm:f>
          </x14:formula1>
          <xm:sqref>E114</xm:sqref>
        </x14:dataValidation>
        <x14:dataValidation type="list" allowBlank="1" showInputMessage="1" showErrorMessage="1" xr:uid="{00000000-0002-0000-0000-000007000000}">
          <x14:formula1>
            <xm:f>'Compensation References'!$F$2:$F$65</xm:f>
          </x14:formula1>
          <xm:sqref>E116</xm:sqref>
        </x14:dataValidation>
        <x14:dataValidation type="list" allowBlank="1" showInputMessage="1" showErrorMessage="1" xr:uid="{00000000-0002-0000-0000-000008000000}">
          <x14:formula1>
            <xm:f>'Compensation References'!$O$2:$O$17</xm:f>
          </x14:formula1>
          <xm:sqref>E118</xm:sqref>
        </x14:dataValidation>
        <x14:dataValidation type="list" allowBlank="1" showInputMessage="1" showErrorMessage="1" xr:uid="{00000000-0002-0000-0000-000009000000}">
          <x14:formula1>
            <xm:f>'Compensation References'!$H$2:$H$33</xm:f>
          </x14:formula1>
          <xm:sqref>E120</xm:sqref>
        </x14:dataValidation>
        <x14:dataValidation type="list" allowBlank="1" showInputMessage="1" showErrorMessage="1" xr:uid="{00000000-0002-0000-0000-00000A000000}">
          <x14:formula1>
            <xm:f>'Compensation References'!$M$2:$M$3</xm:f>
          </x14:formula1>
          <xm:sqref>E102</xm:sqref>
        </x14:dataValidation>
        <x14:dataValidation type="list" allowBlank="1" showInputMessage="1" showErrorMessage="1" xr:uid="{00000000-0002-0000-0000-00000B000000}">
          <x14:formula1>
            <xm:f>'Compensation References'!$Q$2:$Q$5</xm:f>
          </x14:formula1>
          <xm:sqref>C10</xm:sqref>
        </x14:dataValidation>
        <x14:dataValidation type="list" allowBlank="1" showInputMessage="1" showErrorMessage="1" xr:uid="{00000000-0002-0000-0000-00000C000000}">
          <x14:formula1>
            <xm:f>'Compensation References'!$T$2:$T$5</xm:f>
          </x14:formula1>
          <xm:sqref>E7</xm:sqref>
        </x14:dataValidation>
        <x14:dataValidation type="list" allowBlank="1" showInputMessage="1" showErrorMessage="1" xr:uid="{00000000-0002-0000-0000-00000D000000}">
          <x14:formula1>
            <xm:f>'Compensation References'!$A$2:$A$4</xm:f>
          </x14:formula1>
          <xm:sqref>C3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U65"/>
  <sheetViews>
    <sheetView workbookViewId="0">
      <selection activeCell="C39" sqref="C39"/>
    </sheetView>
  </sheetViews>
  <sheetFormatPr defaultRowHeight="15.75" x14ac:dyDescent="0.25"/>
  <cols>
    <col min="1" max="1" width="11.5703125" bestFit="1" customWidth="1"/>
    <col min="2" max="3" width="11.5703125" customWidth="1"/>
    <col min="18" max="18" width="10.85546875" customWidth="1"/>
  </cols>
  <sheetData>
    <row r="1" spans="1:21" x14ac:dyDescent="0.25">
      <c r="A1" t="s">
        <v>192</v>
      </c>
      <c r="B1" t="s">
        <v>196</v>
      </c>
      <c r="C1" t="s">
        <v>197</v>
      </c>
      <c r="D1" t="s">
        <v>13</v>
      </c>
      <c r="E1" t="s">
        <v>1</v>
      </c>
      <c r="F1" t="s">
        <v>2</v>
      </c>
      <c r="G1" t="s">
        <v>3</v>
      </c>
      <c r="H1" t="s">
        <v>4</v>
      </c>
      <c r="I1" t="s">
        <v>5</v>
      </c>
      <c r="J1" t="s">
        <v>6</v>
      </c>
      <c r="K1" t="s">
        <v>7</v>
      </c>
      <c r="L1" t="s">
        <v>8</v>
      </c>
      <c r="M1" t="s">
        <v>127</v>
      </c>
      <c r="N1" t="s">
        <v>112</v>
      </c>
      <c r="O1" t="s">
        <v>113</v>
      </c>
      <c r="P1" t="s">
        <v>14</v>
      </c>
      <c r="Q1" t="s">
        <v>131</v>
      </c>
      <c r="R1" t="s">
        <v>37</v>
      </c>
      <c r="T1" t="s">
        <v>15</v>
      </c>
      <c r="U1" t="s">
        <v>130</v>
      </c>
    </row>
    <row r="2" spans="1:21" x14ac:dyDescent="0.25">
      <c r="A2" t="s">
        <v>193</v>
      </c>
      <c r="B2">
        <v>40</v>
      </c>
      <c r="C2">
        <v>6.1550000000000002</v>
      </c>
      <c r="D2">
        <v>25</v>
      </c>
      <c r="E2">
        <v>25</v>
      </c>
      <c r="F2">
        <v>0</v>
      </c>
      <c r="G2">
        <v>0</v>
      </c>
      <c r="H2">
        <v>0</v>
      </c>
      <c r="I2">
        <v>0</v>
      </c>
      <c r="J2">
        <v>0</v>
      </c>
      <c r="K2">
        <v>0</v>
      </c>
      <c r="L2">
        <v>800</v>
      </c>
      <c r="M2">
        <f>L2*'Device Calculator'!E$98/10^3</f>
        <v>80</v>
      </c>
      <c r="N2">
        <f>J2*('Device Calculator'!E$102)</f>
        <v>0</v>
      </c>
      <c r="O2">
        <f>G2*4*10^6*'Device Calculator'!E$114*10^-6</f>
        <v>0</v>
      </c>
      <c r="P2">
        <v>0</v>
      </c>
      <c r="Q2">
        <v>1</v>
      </c>
      <c r="R2">
        <v>225</v>
      </c>
      <c r="T2">
        <v>1</v>
      </c>
      <c r="U2">
        <v>1</v>
      </c>
    </row>
    <row r="3" spans="1:21" x14ac:dyDescent="0.25">
      <c r="A3" t="s">
        <v>194</v>
      </c>
      <c r="B3">
        <v>20</v>
      </c>
      <c r="C3">
        <f>6.155*2</f>
        <v>12.31</v>
      </c>
      <c r="D3">
        <v>50</v>
      </c>
      <c r="E3">
        <v>50</v>
      </c>
      <c r="F3">
        <f>F2+5</f>
        <v>5</v>
      </c>
      <c r="G3">
        <f>G2+1.25</f>
        <v>1.25</v>
      </c>
      <c r="H3">
        <f>H2+6.25</f>
        <v>6.25</v>
      </c>
      <c r="I3">
        <f>I2+5</f>
        <v>5</v>
      </c>
      <c r="J3">
        <f>J2+0.333</f>
        <v>0.33300000000000002</v>
      </c>
      <c r="K3">
        <f>K2+3.2</f>
        <v>3.2</v>
      </c>
      <c r="L3">
        <v>1600</v>
      </c>
      <c r="M3">
        <f>L3*'Device Calculator'!E$98/10^3</f>
        <v>160</v>
      </c>
      <c r="N3">
        <f>J3*('Device Calculator'!E$102)</f>
        <v>26.64</v>
      </c>
      <c r="O3">
        <f>G3*4*10^6*'Device Calculator'!E$114*10^-6</f>
        <v>500</v>
      </c>
      <c r="P3">
        <f>P2+1</f>
        <v>1</v>
      </c>
      <c r="Q3">
        <v>2</v>
      </c>
      <c r="R3">
        <v>275</v>
      </c>
      <c r="T3">
        <v>0.5</v>
      </c>
      <c r="U3">
        <v>2</v>
      </c>
    </row>
    <row r="4" spans="1:21" x14ac:dyDescent="0.25">
      <c r="A4" t="s">
        <v>195</v>
      </c>
      <c r="B4">
        <v>10</v>
      </c>
      <c r="C4">
        <f>6.155*2</f>
        <v>12.31</v>
      </c>
      <c r="D4">
        <v>100</v>
      </c>
      <c r="E4">
        <v>100</v>
      </c>
      <c r="F4">
        <f t="shared" ref="F4:F65" si="0">F3+5</f>
        <v>10</v>
      </c>
      <c r="G4">
        <f t="shared" ref="G4:G17" si="1">G3+1.25</f>
        <v>2.5</v>
      </c>
      <c r="H4">
        <f t="shared" ref="H4:H33" si="2">H3+6.25</f>
        <v>12.5</v>
      </c>
      <c r="I4">
        <f t="shared" ref="I4:I65" si="3">I3+5</f>
        <v>10</v>
      </c>
      <c r="J4">
        <f t="shared" ref="J4:J17" si="4">J3+0.333</f>
        <v>0.66600000000000004</v>
      </c>
      <c r="K4">
        <f t="shared" ref="K4:K33" si="5">K3+3.2</f>
        <v>6.4</v>
      </c>
      <c r="N4">
        <f>J4*('Device Calculator'!E$102)</f>
        <v>53.28</v>
      </c>
      <c r="O4">
        <f>G4*4*10^6*'Device Calculator'!E$114*10^-6</f>
        <v>1000</v>
      </c>
      <c r="P4">
        <f t="shared" ref="P4:P65" si="6">P3+1</f>
        <v>2</v>
      </c>
      <c r="Q4">
        <v>3</v>
      </c>
      <c r="R4">
        <v>325</v>
      </c>
      <c r="T4">
        <v>0.25</v>
      </c>
      <c r="U4">
        <v>3</v>
      </c>
    </row>
    <row r="5" spans="1:21" x14ac:dyDescent="0.25">
      <c r="D5">
        <v>200</v>
      </c>
      <c r="E5">
        <v>200</v>
      </c>
      <c r="F5">
        <f t="shared" si="0"/>
        <v>15</v>
      </c>
      <c r="G5">
        <f t="shared" si="1"/>
        <v>3.75</v>
      </c>
      <c r="H5">
        <f t="shared" si="2"/>
        <v>18.75</v>
      </c>
      <c r="I5">
        <f t="shared" si="3"/>
        <v>15</v>
      </c>
      <c r="J5">
        <f t="shared" si="4"/>
        <v>0.99900000000000011</v>
      </c>
      <c r="K5">
        <f t="shared" si="5"/>
        <v>9.6000000000000014</v>
      </c>
      <c r="N5">
        <f>J5*('Device Calculator'!E$102)</f>
        <v>79.920000000000016</v>
      </c>
      <c r="O5">
        <f>G5*4*10^6*'Device Calculator'!E$114*10^-6</f>
        <v>1500</v>
      </c>
      <c r="P5">
        <f t="shared" si="6"/>
        <v>3</v>
      </c>
      <c r="Q5">
        <v>4</v>
      </c>
      <c r="R5">
        <v>375</v>
      </c>
      <c r="T5">
        <v>0.125</v>
      </c>
      <c r="U5">
        <v>4</v>
      </c>
    </row>
    <row r="6" spans="1:21" x14ac:dyDescent="0.25">
      <c r="F6">
        <f t="shared" si="0"/>
        <v>20</v>
      </c>
      <c r="G6">
        <f t="shared" si="1"/>
        <v>5</v>
      </c>
      <c r="H6">
        <f t="shared" si="2"/>
        <v>25</v>
      </c>
      <c r="I6">
        <f t="shared" si="3"/>
        <v>20</v>
      </c>
      <c r="J6">
        <f t="shared" si="4"/>
        <v>1.3320000000000001</v>
      </c>
      <c r="K6">
        <f t="shared" si="5"/>
        <v>12.8</v>
      </c>
      <c r="N6">
        <f>J6*('Device Calculator'!E$102)</f>
        <v>106.56</v>
      </c>
      <c r="O6">
        <f>G6*4*10^6*'Device Calculator'!E$114*10^-6</f>
        <v>2000</v>
      </c>
      <c r="P6">
        <f t="shared" si="6"/>
        <v>4</v>
      </c>
      <c r="R6">
        <f>R2*2</f>
        <v>450</v>
      </c>
    </row>
    <row r="7" spans="1:21" x14ac:dyDescent="0.25">
      <c r="F7">
        <f t="shared" si="0"/>
        <v>25</v>
      </c>
      <c r="G7">
        <f t="shared" si="1"/>
        <v>6.25</v>
      </c>
      <c r="H7">
        <f t="shared" si="2"/>
        <v>31.25</v>
      </c>
      <c r="I7">
        <f t="shared" si="3"/>
        <v>25</v>
      </c>
      <c r="J7">
        <f t="shared" si="4"/>
        <v>1.665</v>
      </c>
      <c r="K7">
        <f t="shared" si="5"/>
        <v>16</v>
      </c>
      <c r="N7">
        <f>J7*('Device Calculator'!E$102)</f>
        <v>133.19999999999999</v>
      </c>
      <c r="O7">
        <f>G7*4*10^6*'Device Calculator'!E$114*10^-6</f>
        <v>2500</v>
      </c>
      <c r="P7">
        <f t="shared" si="6"/>
        <v>5</v>
      </c>
      <c r="R7">
        <f t="shared" ref="R7:R17" si="7">R3*2</f>
        <v>550</v>
      </c>
    </row>
    <row r="8" spans="1:21" x14ac:dyDescent="0.25">
      <c r="F8">
        <f t="shared" si="0"/>
        <v>30</v>
      </c>
      <c r="G8">
        <f t="shared" si="1"/>
        <v>7.5</v>
      </c>
      <c r="H8">
        <f t="shared" si="2"/>
        <v>37.5</v>
      </c>
      <c r="I8">
        <f t="shared" si="3"/>
        <v>30</v>
      </c>
      <c r="J8">
        <f t="shared" si="4"/>
        <v>1.998</v>
      </c>
      <c r="K8">
        <f t="shared" si="5"/>
        <v>19.2</v>
      </c>
      <c r="N8">
        <f>J8*('Device Calculator'!E$102)</f>
        <v>159.84</v>
      </c>
      <c r="O8">
        <f>G8*4*10^6*'Device Calculator'!E$114*10^-6</f>
        <v>3000</v>
      </c>
      <c r="P8">
        <f t="shared" si="6"/>
        <v>6</v>
      </c>
      <c r="R8">
        <f t="shared" si="7"/>
        <v>650</v>
      </c>
    </row>
    <row r="9" spans="1:21" x14ac:dyDescent="0.25">
      <c r="F9">
        <f t="shared" si="0"/>
        <v>35</v>
      </c>
      <c r="G9">
        <f t="shared" si="1"/>
        <v>8.75</v>
      </c>
      <c r="H9">
        <f t="shared" si="2"/>
        <v>43.75</v>
      </c>
      <c r="I9">
        <f t="shared" si="3"/>
        <v>35</v>
      </c>
      <c r="J9">
        <f t="shared" si="4"/>
        <v>2.331</v>
      </c>
      <c r="K9">
        <f t="shared" si="5"/>
        <v>22.4</v>
      </c>
      <c r="N9">
        <f>J9*('Device Calculator'!E$102)</f>
        <v>186.48</v>
      </c>
      <c r="O9">
        <f>G9*4*10^6*'Device Calculator'!E$114*10^-6</f>
        <v>3500</v>
      </c>
      <c r="P9">
        <f t="shared" si="6"/>
        <v>7</v>
      </c>
      <c r="R9">
        <f t="shared" si="7"/>
        <v>750</v>
      </c>
    </row>
    <row r="10" spans="1:21" x14ac:dyDescent="0.25">
      <c r="F10">
        <f t="shared" si="0"/>
        <v>40</v>
      </c>
      <c r="G10">
        <f t="shared" si="1"/>
        <v>10</v>
      </c>
      <c r="H10">
        <f t="shared" si="2"/>
        <v>50</v>
      </c>
      <c r="I10">
        <f t="shared" si="3"/>
        <v>40</v>
      </c>
      <c r="J10">
        <f t="shared" si="4"/>
        <v>2.6640000000000001</v>
      </c>
      <c r="K10">
        <f t="shared" si="5"/>
        <v>25.599999999999998</v>
      </c>
      <c r="N10">
        <f>J10*('Device Calculator'!E$102)</f>
        <v>213.12</v>
      </c>
      <c r="O10">
        <f>G10*4*10^6*'Device Calculator'!E$114*10^-6</f>
        <v>4000</v>
      </c>
      <c r="P10">
        <f t="shared" si="6"/>
        <v>8</v>
      </c>
      <c r="R10">
        <f t="shared" si="7"/>
        <v>900</v>
      </c>
    </row>
    <row r="11" spans="1:21" x14ac:dyDescent="0.25">
      <c r="F11">
        <f t="shared" si="0"/>
        <v>45</v>
      </c>
      <c r="G11">
        <f t="shared" si="1"/>
        <v>11.25</v>
      </c>
      <c r="H11">
        <f t="shared" si="2"/>
        <v>56.25</v>
      </c>
      <c r="I11">
        <f t="shared" si="3"/>
        <v>45</v>
      </c>
      <c r="J11">
        <f t="shared" si="4"/>
        <v>2.9970000000000003</v>
      </c>
      <c r="K11">
        <f t="shared" si="5"/>
        <v>28.799999999999997</v>
      </c>
      <c r="N11">
        <f>J11*('Device Calculator'!E$102)</f>
        <v>239.76000000000002</v>
      </c>
      <c r="O11">
        <f>G11*4*10^6*'Device Calculator'!E$114*10^-6</f>
        <v>4500</v>
      </c>
      <c r="P11">
        <f t="shared" si="6"/>
        <v>9</v>
      </c>
      <c r="R11">
        <f t="shared" si="7"/>
        <v>1100</v>
      </c>
    </row>
    <row r="12" spans="1:21" x14ac:dyDescent="0.25">
      <c r="F12">
        <f t="shared" si="0"/>
        <v>50</v>
      </c>
      <c r="G12">
        <f t="shared" si="1"/>
        <v>12.5</v>
      </c>
      <c r="H12">
        <f t="shared" si="2"/>
        <v>62.5</v>
      </c>
      <c r="I12">
        <f t="shared" si="3"/>
        <v>50</v>
      </c>
      <c r="J12">
        <f t="shared" si="4"/>
        <v>3.3300000000000005</v>
      </c>
      <c r="K12">
        <f t="shared" si="5"/>
        <v>31.999999999999996</v>
      </c>
      <c r="N12">
        <f>J12*('Device Calculator'!E$102)</f>
        <v>266.40000000000003</v>
      </c>
      <c r="O12">
        <f>G12*4*10^6*'Device Calculator'!E$114*10^-6</f>
        <v>5000</v>
      </c>
      <c r="P12">
        <f t="shared" si="6"/>
        <v>10</v>
      </c>
      <c r="R12">
        <f t="shared" si="7"/>
        <v>1300</v>
      </c>
    </row>
    <row r="13" spans="1:21" x14ac:dyDescent="0.25">
      <c r="F13">
        <f t="shared" si="0"/>
        <v>55</v>
      </c>
      <c r="G13">
        <f t="shared" si="1"/>
        <v>13.75</v>
      </c>
      <c r="H13">
        <f t="shared" si="2"/>
        <v>68.75</v>
      </c>
      <c r="I13">
        <f t="shared" si="3"/>
        <v>55</v>
      </c>
      <c r="J13">
        <f t="shared" si="4"/>
        <v>3.6630000000000007</v>
      </c>
      <c r="K13">
        <f t="shared" si="5"/>
        <v>35.199999999999996</v>
      </c>
      <c r="N13">
        <f>J13*('Device Calculator'!E$102)</f>
        <v>293.04000000000008</v>
      </c>
      <c r="O13">
        <f>G13*4*10^6*'Device Calculator'!E$114*10^-6</f>
        <v>5500</v>
      </c>
      <c r="P13">
        <f t="shared" si="6"/>
        <v>11</v>
      </c>
      <c r="R13">
        <f t="shared" si="7"/>
        <v>1500</v>
      </c>
    </row>
    <row r="14" spans="1:21" x14ac:dyDescent="0.25">
      <c r="F14">
        <f t="shared" si="0"/>
        <v>60</v>
      </c>
      <c r="G14">
        <f t="shared" si="1"/>
        <v>15</v>
      </c>
      <c r="H14">
        <f t="shared" si="2"/>
        <v>75</v>
      </c>
      <c r="I14">
        <f t="shared" si="3"/>
        <v>60</v>
      </c>
      <c r="J14">
        <f t="shared" si="4"/>
        <v>3.9960000000000009</v>
      </c>
      <c r="K14">
        <f t="shared" si="5"/>
        <v>38.4</v>
      </c>
      <c r="N14">
        <f>J14*('Device Calculator'!E$102)</f>
        <v>319.68000000000006</v>
      </c>
      <c r="O14">
        <f>G14*4*10^6*'Device Calculator'!E$114*10^-6</f>
        <v>6000</v>
      </c>
      <c r="P14">
        <f t="shared" si="6"/>
        <v>12</v>
      </c>
      <c r="R14">
        <f t="shared" si="7"/>
        <v>1800</v>
      </c>
    </row>
    <row r="15" spans="1:21" x14ac:dyDescent="0.25">
      <c r="F15">
        <f t="shared" si="0"/>
        <v>65</v>
      </c>
      <c r="G15">
        <f t="shared" si="1"/>
        <v>16.25</v>
      </c>
      <c r="H15">
        <f t="shared" si="2"/>
        <v>81.25</v>
      </c>
      <c r="I15">
        <f t="shared" si="3"/>
        <v>65</v>
      </c>
      <c r="J15">
        <f t="shared" si="4"/>
        <v>4.3290000000000006</v>
      </c>
      <c r="K15">
        <f t="shared" si="5"/>
        <v>41.6</v>
      </c>
      <c r="N15">
        <f>J15*('Device Calculator'!E$102)</f>
        <v>346.32000000000005</v>
      </c>
      <c r="O15">
        <f>G15*4*10^6*'Device Calculator'!E$114*10^-6</f>
        <v>6500</v>
      </c>
      <c r="P15">
        <f t="shared" si="6"/>
        <v>13</v>
      </c>
      <c r="R15">
        <f t="shared" si="7"/>
        <v>2200</v>
      </c>
    </row>
    <row r="16" spans="1:21" x14ac:dyDescent="0.25">
      <c r="F16">
        <f t="shared" si="0"/>
        <v>70</v>
      </c>
      <c r="G16">
        <f t="shared" si="1"/>
        <v>17.5</v>
      </c>
      <c r="H16">
        <f t="shared" si="2"/>
        <v>87.5</v>
      </c>
      <c r="I16">
        <f t="shared" si="3"/>
        <v>70</v>
      </c>
      <c r="J16">
        <f t="shared" si="4"/>
        <v>4.6620000000000008</v>
      </c>
      <c r="K16">
        <f t="shared" si="5"/>
        <v>44.800000000000004</v>
      </c>
      <c r="N16">
        <f>J16*('Device Calculator'!E$102)</f>
        <v>372.96000000000004</v>
      </c>
      <c r="O16">
        <f>G16*4*10^6*'Device Calculator'!E$114*10^-6</f>
        <v>7000</v>
      </c>
      <c r="P16">
        <f t="shared" si="6"/>
        <v>14</v>
      </c>
      <c r="R16">
        <f t="shared" si="7"/>
        <v>2600</v>
      </c>
    </row>
    <row r="17" spans="6:18" x14ac:dyDescent="0.25">
      <c r="F17">
        <f t="shared" si="0"/>
        <v>75</v>
      </c>
      <c r="G17">
        <f t="shared" si="1"/>
        <v>18.75</v>
      </c>
      <c r="H17">
        <f t="shared" si="2"/>
        <v>93.75</v>
      </c>
      <c r="I17">
        <f t="shared" si="3"/>
        <v>75</v>
      </c>
      <c r="J17">
        <f t="shared" si="4"/>
        <v>4.995000000000001</v>
      </c>
      <c r="K17">
        <f t="shared" si="5"/>
        <v>48.000000000000007</v>
      </c>
      <c r="N17">
        <f>J17*('Device Calculator'!E$102)</f>
        <v>399.60000000000008</v>
      </c>
      <c r="O17">
        <f>G17*4*10^6*'Device Calculator'!E$114*10^-6</f>
        <v>7500</v>
      </c>
      <c r="P17">
        <f t="shared" si="6"/>
        <v>15</v>
      </c>
      <c r="R17">
        <f t="shared" si="7"/>
        <v>3000</v>
      </c>
    </row>
    <row r="18" spans="6:18" x14ac:dyDescent="0.25">
      <c r="F18">
        <f t="shared" si="0"/>
        <v>80</v>
      </c>
      <c r="H18">
        <f t="shared" si="2"/>
        <v>100</v>
      </c>
      <c r="I18">
        <f t="shared" si="3"/>
        <v>80</v>
      </c>
      <c r="K18">
        <f t="shared" si="5"/>
        <v>51.20000000000001</v>
      </c>
      <c r="P18">
        <f t="shared" si="6"/>
        <v>16</v>
      </c>
    </row>
    <row r="19" spans="6:18" x14ac:dyDescent="0.25">
      <c r="F19">
        <f t="shared" si="0"/>
        <v>85</v>
      </c>
      <c r="H19">
        <f t="shared" si="2"/>
        <v>106.25</v>
      </c>
      <c r="I19">
        <f t="shared" si="3"/>
        <v>85</v>
      </c>
      <c r="K19">
        <f t="shared" si="5"/>
        <v>54.400000000000013</v>
      </c>
      <c r="P19">
        <f t="shared" si="6"/>
        <v>17</v>
      </c>
    </row>
    <row r="20" spans="6:18" x14ac:dyDescent="0.25">
      <c r="F20">
        <f t="shared" si="0"/>
        <v>90</v>
      </c>
      <c r="H20">
        <f t="shared" si="2"/>
        <v>112.5</v>
      </c>
      <c r="I20">
        <f t="shared" si="3"/>
        <v>90</v>
      </c>
      <c r="K20">
        <f t="shared" si="5"/>
        <v>57.600000000000016</v>
      </c>
      <c r="P20">
        <f t="shared" si="6"/>
        <v>18</v>
      </c>
    </row>
    <row r="21" spans="6:18" x14ac:dyDescent="0.25">
      <c r="F21">
        <f t="shared" si="0"/>
        <v>95</v>
      </c>
      <c r="H21">
        <f t="shared" si="2"/>
        <v>118.75</v>
      </c>
      <c r="I21">
        <f t="shared" si="3"/>
        <v>95</v>
      </c>
      <c r="K21">
        <f t="shared" si="5"/>
        <v>60.800000000000018</v>
      </c>
      <c r="P21">
        <f t="shared" si="6"/>
        <v>19</v>
      </c>
    </row>
    <row r="22" spans="6:18" x14ac:dyDescent="0.25">
      <c r="F22">
        <f t="shared" si="0"/>
        <v>100</v>
      </c>
      <c r="H22">
        <f t="shared" si="2"/>
        <v>125</v>
      </c>
      <c r="I22">
        <f t="shared" si="3"/>
        <v>100</v>
      </c>
      <c r="K22">
        <f t="shared" si="5"/>
        <v>64.000000000000014</v>
      </c>
      <c r="P22">
        <f t="shared" si="6"/>
        <v>20</v>
      </c>
    </row>
    <row r="23" spans="6:18" x14ac:dyDescent="0.25">
      <c r="F23">
        <f t="shared" si="0"/>
        <v>105</v>
      </c>
      <c r="H23">
        <f t="shared" si="2"/>
        <v>131.25</v>
      </c>
      <c r="I23">
        <f t="shared" si="3"/>
        <v>105</v>
      </c>
      <c r="K23">
        <f t="shared" si="5"/>
        <v>67.200000000000017</v>
      </c>
      <c r="P23">
        <f t="shared" si="6"/>
        <v>21</v>
      </c>
    </row>
    <row r="24" spans="6:18" x14ac:dyDescent="0.25">
      <c r="F24">
        <f t="shared" si="0"/>
        <v>110</v>
      </c>
      <c r="H24">
        <f t="shared" si="2"/>
        <v>137.5</v>
      </c>
      <c r="I24">
        <f t="shared" si="3"/>
        <v>110</v>
      </c>
      <c r="K24">
        <f t="shared" si="5"/>
        <v>70.40000000000002</v>
      </c>
      <c r="P24">
        <f t="shared" si="6"/>
        <v>22</v>
      </c>
    </row>
    <row r="25" spans="6:18" x14ac:dyDescent="0.25">
      <c r="F25">
        <f t="shared" si="0"/>
        <v>115</v>
      </c>
      <c r="H25">
        <f t="shared" si="2"/>
        <v>143.75</v>
      </c>
      <c r="I25">
        <f t="shared" si="3"/>
        <v>115</v>
      </c>
      <c r="K25">
        <f t="shared" si="5"/>
        <v>73.600000000000023</v>
      </c>
      <c r="P25">
        <f t="shared" si="6"/>
        <v>23</v>
      </c>
    </row>
    <row r="26" spans="6:18" x14ac:dyDescent="0.25">
      <c r="F26">
        <f t="shared" si="0"/>
        <v>120</v>
      </c>
      <c r="H26">
        <f t="shared" si="2"/>
        <v>150</v>
      </c>
      <c r="I26">
        <f t="shared" si="3"/>
        <v>120</v>
      </c>
      <c r="K26">
        <f t="shared" si="5"/>
        <v>76.800000000000026</v>
      </c>
      <c r="P26">
        <f t="shared" si="6"/>
        <v>24</v>
      </c>
    </row>
    <row r="27" spans="6:18" x14ac:dyDescent="0.25">
      <c r="F27">
        <f t="shared" si="0"/>
        <v>125</v>
      </c>
      <c r="H27">
        <f t="shared" si="2"/>
        <v>156.25</v>
      </c>
      <c r="I27">
        <f t="shared" si="3"/>
        <v>125</v>
      </c>
      <c r="K27">
        <f t="shared" si="5"/>
        <v>80.000000000000028</v>
      </c>
      <c r="P27">
        <f t="shared" si="6"/>
        <v>25</v>
      </c>
    </row>
    <row r="28" spans="6:18" x14ac:dyDescent="0.25">
      <c r="F28">
        <f t="shared" si="0"/>
        <v>130</v>
      </c>
      <c r="H28">
        <f t="shared" si="2"/>
        <v>162.5</v>
      </c>
      <c r="I28">
        <f t="shared" si="3"/>
        <v>130</v>
      </c>
      <c r="K28">
        <f t="shared" si="5"/>
        <v>83.200000000000031</v>
      </c>
      <c r="P28">
        <f t="shared" si="6"/>
        <v>26</v>
      </c>
    </row>
    <row r="29" spans="6:18" x14ac:dyDescent="0.25">
      <c r="F29">
        <f t="shared" si="0"/>
        <v>135</v>
      </c>
      <c r="H29">
        <f t="shared" si="2"/>
        <v>168.75</v>
      </c>
      <c r="I29">
        <f t="shared" si="3"/>
        <v>135</v>
      </c>
      <c r="K29">
        <f t="shared" si="5"/>
        <v>86.400000000000034</v>
      </c>
      <c r="P29">
        <f t="shared" si="6"/>
        <v>27</v>
      </c>
    </row>
    <row r="30" spans="6:18" x14ac:dyDescent="0.25">
      <c r="F30">
        <f t="shared" si="0"/>
        <v>140</v>
      </c>
      <c r="H30">
        <f t="shared" si="2"/>
        <v>175</v>
      </c>
      <c r="I30">
        <f t="shared" si="3"/>
        <v>140</v>
      </c>
      <c r="K30">
        <f t="shared" si="5"/>
        <v>89.600000000000037</v>
      </c>
      <c r="P30">
        <f t="shared" si="6"/>
        <v>28</v>
      </c>
    </row>
    <row r="31" spans="6:18" x14ac:dyDescent="0.25">
      <c r="F31">
        <f t="shared" si="0"/>
        <v>145</v>
      </c>
      <c r="H31">
        <f t="shared" si="2"/>
        <v>181.25</v>
      </c>
      <c r="I31">
        <f t="shared" si="3"/>
        <v>145</v>
      </c>
      <c r="K31">
        <f t="shared" si="5"/>
        <v>92.80000000000004</v>
      </c>
      <c r="P31">
        <f t="shared" si="6"/>
        <v>29</v>
      </c>
    </row>
    <row r="32" spans="6:18" x14ac:dyDescent="0.25">
      <c r="F32">
        <f t="shared" si="0"/>
        <v>150</v>
      </c>
      <c r="H32">
        <f t="shared" si="2"/>
        <v>187.5</v>
      </c>
      <c r="I32">
        <f t="shared" si="3"/>
        <v>150</v>
      </c>
      <c r="K32">
        <f t="shared" si="5"/>
        <v>96.000000000000043</v>
      </c>
      <c r="P32">
        <f t="shared" si="6"/>
        <v>30</v>
      </c>
    </row>
    <row r="33" spans="6:16" x14ac:dyDescent="0.25">
      <c r="F33">
        <f t="shared" si="0"/>
        <v>155</v>
      </c>
      <c r="H33">
        <f t="shared" si="2"/>
        <v>193.75</v>
      </c>
      <c r="I33">
        <f t="shared" si="3"/>
        <v>155</v>
      </c>
      <c r="K33">
        <f t="shared" si="5"/>
        <v>99.200000000000045</v>
      </c>
      <c r="P33">
        <f t="shared" si="6"/>
        <v>31</v>
      </c>
    </row>
    <row r="34" spans="6:16" x14ac:dyDescent="0.25">
      <c r="F34">
        <f t="shared" si="0"/>
        <v>160</v>
      </c>
      <c r="I34">
        <f t="shared" si="3"/>
        <v>160</v>
      </c>
      <c r="P34">
        <f t="shared" si="6"/>
        <v>32</v>
      </c>
    </row>
    <row r="35" spans="6:16" x14ac:dyDescent="0.25">
      <c r="F35">
        <f t="shared" si="0"/>
        <v>165</v>
      </c>
      <c r="I35">
        <f t="shared" si="3"/>
        <v>165</v>
      </c>
      <c r="P35">
        <f t="shared" si="6"/>
        <v>33</v>
      </c>
    </row>
    <row r="36" spans="6:16" x14ac:dyDescent="0.25">
      <c r="F36">
        <f t="shared" si="0"/>
        <v>170</v>
      </c>
      <c r="I36">
        <f t="shared" si="3"/>
        <v>170</v>
      </c>
      <c r="P36">
        <f t="shared" si="6"/>
        <v>34</v>
      </c>
    </row>
    <row r="37" spans="6:16" x14ac:dyDescent="0.25">
      <c r="F37">
        <f t="shared" si="0"/>
        <v>175</v>
      </c>
      <c r="I37">
        <f t="shared" si="3"/>
        <v>175</v>
      </c>
      <c r="P37">
        <f t="shared" si="6"/>
        <v>35</v>
      </c>
    </row>
    <row r="38" spans="6:16" x14ac:dyDescent="0.25">
      <c r="F38">
        <f t="shared" si="0"/>
        <v>180</v>
      </c>
      <c r="I38">
        <f t="shared" si="3"/>
        <v>180</v>
      </c>
      <c r="P38">
        <f t="shared" si="6"/>
        <v>36</v>
      </c>
    </row>
    <row r="39" spans="6:16" x14ac:dyDescent="0.25">
      <c r="F39">
        <f t="shared" si="0"/>
        <v>185</v>
      </c>
      <c r="I39">
        <f t="shared" si="3"/>
        <v>185</v>
      </c>
      <c r="P39">
        <f t="shared" si="6"/>
        <v>37</v>
      </c>
    </row>
    <row r="40" spans="6:16" x14ac:dyDescent="0.25">
      <c r="F40">
        <f t="shared" si="0"/>
        <v>190</v>
      </c>
      <c r="I40">
        <f t="shared" si="3"/>
        <v>190</v>
      </c>
      <c r="P40">
        <f t="shared" si="6"/>
        <v>38</v>
      </c>
    </row>
    <row r="41" spans="6:16" x14ac:dyDescent="0.25">
      <c r="F41">
        <f t="shared" si="0"/>
        <v>195</v>
      </c>
      <c r="I41">
        <f t="shared" si="3"/>
        <v>195</v>
      </c>
      <c r="P41">
        <f t="shared" si="6"/>
        <v>39</v>
      </c>
    </row>
    <row r="42" spans="6:16" x14ac:dyDescent="0.25">
      <c r="F42">
        <f t="shared" si="0"/>
        <v>200</v>
      </c>
      <c r="I42">
        <f t="shared" si="3"/>
        <v>200</v>
      </c>
      <c r="P42">
        <f t="shared" si="6"/>
        <v>40</v>
      </c>
    </row>
    <row r="43" spans="6:16" x14ac:dyDescent="0.25">
      <c r="F43">
        <f t="shared" si="0"/>
        <v>205</v>
      </c>
      <c r="I43">
        <f t="shared" si="3"/>
        <v>205</v>
      </c>
      <c r="P43">
        <f t="shared" si="6"/>
        <v>41</v>
      </c>
    </row>
    <row r="44" spans="6:16" x14ac:dyDescent="0.25">
      <c r="F44">
        <f t="shared" si="0"/>
        <v>210</v>
      </c>
      <c r="I44">
        <f t="shared" si="3"/>
        <v>210</v>
      </c>
      <c r="P44">
        <f t="shared" si="6"/>
        <v>42</v>
      </c>
    </row>
    <row r="45" spans="6:16" x14ac:dyDescent="0.25">
      <c r="F45">
        <f t="shared" si="0"/>
        <v>215</v>
      </c>
      <c r="I45">
        <f t="shared" si="3"/>
        <v>215</v>
      </c>
      <c r="P45">
        <f t="shared" si="6"/>
        <v>43</v>
      </c>
    </row>
    <row r="46" spans="6:16" x14ac:dyDescent="0.25">
      <c r="F46">
        <f t="shared" si="0"/>
        <v>220</v>
      </c>
      <c r="I46">
        <f t="shared" si="3"/>
        <v>220</v>
      </c>
      <c r="P46">
        <f t="shared" si="6"/>
        <v>44</v>
      </c>
    </row>
    <row r="47" spans="6:16" x14ac:dyDescent="0.25">
      <c r="F47">
        <f t="shared" si="0"/>
        <v>225</v>
      </c>
      <c r="I47">
        <f t="shared" si="3"/>
        <v>225</v>
      </c>
      <c r="P47">
        <f t="shared" si="6"/>
        <v>45</v>
      </c>
    </row>
    <row r="48" spans="6:16" x14ac:dyDescent="0.25">
      <c r="F48">
        <f t="shared" si="0"/>
        <v>230</v>
      </c>
      <c r="I48">
        <f t="shared" si="3"/>
        <v>230</v>
      </c>
      <c r="P48">
        <f t="shared" si="6"/>
        <v>46</v>
      </c>
    </row>
    <row r="49" spans="6:16" x14ac:dyDescent="0.25">
      <c r="F49">
        <f t="shared" si="0"/>
        <v>235</v>
      </c>
      <c r="I49">
        <f t="shared" si="3"/>
        <v>235</v>
      </c>
      <c r="P49">
        <f t="shared" si="6"/>
        <v>47</v>
      </c>
    </row>
    <row r="50" spans="6:16" x14ac:dyDescent="0.25">
      <c r="F50">
        <f t="shared" si="0"/>
        <v>240</v>
      </c>
      <c r="I50">
        <f t="shared" si="3"/>
        <v>240</v>
      </c>
      <c r="P50">
        <f t="shared" si="6"/>
        <v>48</v>
      </c>
    </row>
    <row r="51" spans="6:16" x14ac:dyDescent="0.25">
      <c r="F51">
        <f t="shared" si="0"/>
        <v>245</v>
      </c>
      <c r="I51">
        <f t="shared" si="3"/>
        <v>245</v>
      </c>
      <c r="P51">
        <f t="shared" si="6"/>
        <v>49</v>
      </c>
    </row>
    <row r="52" spans="6:16" x14ac:dyDescent="0.25">
      <c r="F52">
        <f t="shared" si="0"/>
        <v>250</v>
      </c>
      <c r="I52">
        <f t="shared" si="3"/>
        <v>250</v>
      </c>
      <c r="P52">
        <f t="shared" si="6"/>
        <v>50</v>
      </c>
    </row>
    <row r="53" spans="6:16" x14ac:dyDescent="0.25">
      <c r="F53">
        <f t="shared" si="0"/>
        <v>255</v>
      </c>
      <c r="I53">
        <f t="shared" si="3"/>
        <v>255</v>
      </c>
      <c r="P53">
        <f t="shared" si="6"/>
        <v>51</v>
      </c>
    </row>
    <row r="54" spans="6:16" x14ac:dyDescent="0.25">
      <c r="F54">
        <f t="shared" si="0"/>
        <v>260</v>
      </c>
      <c r="I54">
        <f t="shared" si="3"/>
        <v>260</v>
      </c>
      <c r="P54">
        <f t="shared" si="6"/>
        <v>52</v>
      </c>
    </row>
    <row r="55" spans="6:16" x14ac:dyDescent="0.25">
      <c r="F55">
        <f t="shared" si="0"/>
        <v>265</v>
      </c>
      <c r="I55">
        <f t="shared" si="3"/>
        <v>265</v>
      </c>
      <c r="P55">
        <f t="shared" si="6"/>
        <v>53</v>
      </c>
    </row>
    <row r="56" spans="6:16" x14ac:dyDescent="0.25">
      <c r="F56">
        <f t="shared" si="0"/>
        <v>270</v>
      </c>
      <c r="I56">
        <f t="shared" si="3"/>
        <v>270</v>
      </c>
      <c r="P56">
        <f t="shared" si="6"/>
        <v>54</v>
      </c>
    </row>
    <row r="57" spans="6:16" x14ac:dyDescent="0.25">
      <c r="F57">
        <f t="shared" si="0"/>
        <v>275</v>
      </c>
      <c r="I57">
        <f t="shared" si="3"/>
        <v>275</v>
      </c>
      <c r="P57">
        <f t="shared" si="6"/>
        <v>55</v>
      </c>
    </row>
    <row r="58" spans="6:16" x14ac:dyDescent="0.25">
      <c r="F58">
        <f t="shared" si="0"/>
        <v>280</v>
      </c>
      <c r="I58">
        <f t="shared" si="3"/>
        <v>280</v>
      </c>
      <c r="P58">
        <f t="shared" si="6"/>
        <v>56</v>
      </c>
    </row>
    <row r="59" spans="6:16" x14ac:dyDescent="0.25">
      <c r="F59">
        <f t="shared" si="0"/>
        <v>285</v>
      </c>
      <c r="I59">
        <f t="shared" si="3"/>
        <v>285</v>
      </c>
      <c r="P59">
        <f t="shared" si="6"/>
        <v>57</v>
      </c>
    </row>
    <row r="60" spans="6:16" x14ac:dyDescent="0.25">
      <c r="F60">
        <f t="shared" si="0"/>
        <v>290</v>
      </c>
      <c r="I60">
        <f t="shared" si="3"/>
        <v>290</v>
      </c>
      <c r="P60">
        <f t="shared" si="6"/>
        <v>58</v>
      </c>
    </row>
    <row r="61" spans="6:16" x14ac:dyDescent="0.25">
      <c r="F61">
        <f t="shared" si="0"/>
        <v>295</v>
      </c>
      <c r="I61">
        <f t="shared" si="3"/>
        <v>295</v>
      </c>
      <c r="P61">
        <f t="shared" si="6"/>
        <v>59</v>
      </c>
    </row>
    <row r="62" spans="6:16" x14ac:dyDescent="0.25">
      <c r="F62">
        <f t="shared" si="0"/>
        <v>300</v>
      </c>
      <c r="I62">
        <f t="shared" si="3"/>
        <v>300</v>
      </c>
      <c r="P62">
        <f t="shared" si="6"/>
        <v>60</v>
      </c>
    </row>
    <row r="63" spans="6:16" x14ac:dyDescent="0.25">
      <c r="F63">
        <f t="shared" si="0"/>
        <v>305</v>
      </c>
      <c r="I63">
        <f t="shared" si="3"/>
        <v>305</v>
      </c>
      <c r="P63">
        <f t="shared" si="6"/>
        <v>61</v>
      </c>
    </row>
    <row r="64" spans="6:16" x14ac:dyDescent="0.25">
      <c r="F64">
        <f t="shared" si="0"/>
        <v>310</v>
      </c>
      <c r="I64">
        <f t="shared" si="3"/>
        <v>310</v>
      </c>
      <c r="P64">
        <f t="shared" si="6"/>
        <v>62</v>
      </c>
    </row>
    <row r="65" spans="6:16" x14ac:dyDescent="0.25">
      <c r="F65">
        <f t="shared" si="0"/>
        <v>315</v>
      </c>
      <c r="I65">
        <f t="shared" si="3"/>
        <v>315</v>
      </c>
      <c r="P65">
        <f t="shared" si="6"/>
        <v>63</v>
      </c>
    </row>
  </sheetData>
  <sheetProtection sheet="1" objects="1" scenarios="1"/>
  <phoneticPr fontId="28"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O66"/>
  <sheetViews>
    <sheetView workbookViewId="0">
      <selection activeCell="K10" sqref="K10"/>
    </sheetView>
  </sheetViews>
  <sheetFormatPr defaultRowHeight="15.75" x14ac:dyDescent="0.25"/>
  <cols>
    <col min="1" max="1" width="11.5703125" bestFit="1" customWidth="1"/>
    <col min="2" max="5" width="11.5703125" customWidth="1"/>
    <col min="7" max="7" width="18.42578125" bestFit="1" customWidth="1"/>
    <col min="8" max="10" width="18.42578125" customWidth="1"/>
    <col min="11" max="11" width="19.5703125" bestFit="1" customWidth="1"/>
    <col min="12" max="12" width="19.5703125" customWidth="1"/>
    <col min="13" max="13" width="9.5703125" bestFit="1" customWidth="1"/>
    <col min="14" max="14" width="9.5703125" customWidth="1"/>
    <col min="15" max="15" width="14.5703125" bestFit="1" customWidth="1"/>
    <col min="16" max="16" width="14.5703125" customWidth="1"/>
    <col min="17" max="17" width="11.5703125" bestFit="1" customWidth="1"/>
    <col min="18" max="18" width="11.5703125" customWidth="1"/>
    <col min="19" max="19" width="18.42578125" bestFit="1" customWidth="1"/>
    <col min="20" max="23" width="18.42578125" customWidth="1"/>
    <col min="24" max="25" width="18.28515625" bestFit="1" customWidth="1"/>
    <col min="26" max="26" width="16.42578125" bestFit="1" customWidth="1"/>
    <col min="27" max="27" width="16.42578125" customWidth="1"/>
    <col min="28" max="28" width="15.140625" bestFit="1" customWidth="1"/>
    <col min="32" max="32" width="11.140625" bestFit="1" customWidth="1"/>
    <col min="34" max="34" width="10.85546875" customWidth="1"/>
    <col min="41" max="41" width="14" bestFit="1" customWidth="1"/>
  </cols>
  <sheetData>
    <row r="1" spans="1:41" x14ac:dyDescent="0.25">
      <c r="A1" t="s">
        <v>254</v>
      </c>
      <c r="B1" t="s">
        <v>255</v>
      </c>
      <c r="C1" t="s">
        <v>256</v>
      </c>
      <c r="D1" t="s">
        <v>257</v>
      </c>
      <c r="E1" t="s">
        <v>258</v>
      </c>
      <c r="G1" t="s">
        <v>259</v>
      </c>
      <c r="I1" t="s">
        <v>259</v>
      </c>
      <c r="K1" t="s">
        <v>37</v>
      </c>
      <c r="M1" t="s">
        <v>217</v>
      </c>
      <c r="O1" t="s">
        <v>260</v>
      </c>
      <c r="Q1" t="s">
        <v>261</v>
      </c>
      <c r="S1" t="s">
        <v>224</v>
      </c>
      <c r="U1" t="s">
        <v>262</v>
      </c>
      <c r="V1" t="s">
        <v>263</v>
      </c>
      <c r="W1" t="s">
        <v>264</v>
      </c>
      <c r="X1" t="s">
        <v>265</v>
      </c>
      <c r="Z1" t="s">
        <v>266</v>
      </c>
      <c r="AB1" t="s">
        <v>267</v>
      </c>
      <c r="AD1" t="s">
        <v>268</v>
      </c>
      <c r="AL1" t="s">
        <v>15</v>
      </c>
      <c r="AM1" t="s">
        <v>221</v>
      </c>
      <c r="AN1" t="s">
        <v>14</v>
      </c>
      <c r="AO1" t="s">
        <v>269</v>
      </c>
    </row>
    <row r="2" spans="1:41" x14ac:dyDescent="0.25">
      <c r="A2" t="s">
        <v>193</v>
      </c>
      <c r="B2" s="7" t="s">
        <v>220</v>
      </c>
      <c r="C2" s="7" t="s">
        <v>245</v>
      </c>
      <c r="D2" s="7" t="s">
        <v>270</v>
      </c>
      <c r="E2" s="7" t="s">
        <v>271</v>
      </c>
      <c r="F2" t="s">
        <v>272</v>
      </c>
      <c r="G2" t="s">
        <v>38</v>
      </c>
      <c r="H2">
        <v>0</v>
      </c>
      <c r="I2">
        <v>7</v>
      </c>
      <c r="J2">
        <v>0</v>
      </c>
      <c r="K2" t="s">
        <v>38</v>
      </c>
      <c r="S2" t="s">
        <v>38</v>
      </c>
      <c r="T2" t="s">
        <v>211</v>
      </c>
      <c r="U2">
        <v>0.5</v>
      </c>
      <c r="V2" t="s">
        <v>221</v>
      </c>
      <c r="W2" t="s">
        <v>221</v>
      </c>
      <c r="X2" t="s">
        <v>38</v>
      </c>
      <c r="Y2" t="s">
        <v>211</v>
      </c>
      <c r="Z2" t="s">
        <v>38</v>
      </c>
      <c r="AA2" t="s">
        <v>212</v>
      </c>
      <c r="AD2" t="s">
        <v>685</v>
      </c>
      <c r="AE2" t="str">
        <f>IF('Pin Detect Programming'!$D$9=2,'Resistor References'!AD2,"N/A")</f>
        <v>N/A</v>
      </c>
      <c r="AF2" t="s">
        <v>685</v>
      </c>
      <c r="AG2" t="s">
        <v>211</v>
      </c>
      <c r="AH2" t="s">
        <v>38</v>
      </c>
      <c r="AI2" t="s">
        <v>211</v>
      </c>
      <c r="AJ2" t="s">
        <v>38</v>
      </c>
      <c r="AK2" t="s">
        <v>211</v>
      </c>
      <c r="AL2">
        <f>IF('Pin Detect Programming'!D10='Resistor References'!AH2,0.5,IF('Pin Detect Programming'!D10='Resistor References'!AH3,0.5,IF('Pin Detect Programming'!D10='Resistor References'!AH4,0.5,IF('Pin Detect Programming'!D10='Resistor References'!AH5,0.5,IF('Pin Detect Programming'!D10='Resistor References'!AH6,0.25,IF('Pin Detect Programming'!D10='Resistor References'!AH7,0.25,IF('Pin Detect Programming'!D10='Resistor References'!AH8,0.125,IF('Pin Detect Programming'!D10='Resistor References'!AH9,0.125,IF('Pin Detect Programming'!D10='Resistor References'!AH10,0.125,IF('Pin Detect Programming'!D10='Resistor References'!AH11,0.125,))))))))))</f>
        <v>0</v>
      </c>
      <c r="AN2" t="s">
        <v>211</v>
      </c>
      <c r="AO2" t="s">
        <v>273</v>
      </c>
    </row>
    <row r="3" spans="1:41" x14ac:dyDescent="0.25">
      <c r="A3" t="s">
        <v>194</v>
      </c>
      <c r="B3" s="7" t="s">
        <v>270</v>
      </c>
      <c r="C3" s="7" t="s">
        <v>274</v>
      </c>
      <c r="D3" s="7" t="s">
        <v>271</v>
      </c>
      <c r="E3" s="7" t="s">
        <v>275</v>
      </c>
      <c r="F3">
        <f>0</f>
        <v>0</v>
      </c>
      <c r="G3" t="s">
        <v>211</v>
      </c>
      <c r="H3">
        <v>0</v>
      </c>
      <c r="I3">
        <v>8</v>
      </c>
      <c r="J3">
        <f>J2+1</f>
        <v>1</v>
      </c>
      <c r="K3">
        <f>IF('Pin Detect Programming'!D5='Resistor References'!G2,'Resistor References'!G2,IF('Pin Detect Programming'!D5='Resistor References'!G3,550,275))</f>
        <v>275</v>
      </c>
      <c r="L3">
        <f>0</f>
        <v>0</v>
      </c>
      <c r="M3">
        <v>0.5</v>
      </c>
      <c r="N3">
        <f>0</f>
        <v>0</v>
      </c>
      <c r="O3" t="str">
        <f>VLOOKUP('Pin Detect Programming'!C2,'Resistor References'!A2:E4,2,FALSE)</f>
        <v>40/52</v>
      </c>
      <c r="P3">
        <f>0</f>
        <v>0</v>
      </c>
      <c r="Q3">
        <v>1</v>
      </c>
      <c r="R3">
        <f>0</f>
        <v>0</v>
      </c>
      <c r="S3" t="s">
        <v>225</v>
      </c>
      <c r="T3" t="s">
        <v>212</v>
      </c>
      <c r="U3">
        <v>0.5</v>
      </c>
      <c r="V3">
        <v>0.5</v>
      </c>
      <c r="W3">
        <v>0.05</v>
      </c>
      <c r="X3" s="8">
        <f>IF('Pin Detect Programming'!D$10='Resistor References'!S$2,'Resistor References'!S$2,VLOOKUP('Pin Detect Programming'!D$10,'Resistor References'!S$3:W$17,4,FALSE)+Y3*VLOOKUP('Pin Detect Programming'!D$10,'Resistor References'!S$3:W$17,5,FALSE))</f>
        <v>3</v>
      </c>
      <c r="Y3">
        <f>0</f>
        <v>0</v>
      </c>
      <c r="Z3">
        <f>AA3+16</f>
        <v>16</v>
      </c>
      <c r="AA3">
        <f>0</f>
        <v>0</v>
      </c>
      <c r="AB3" t="str">
        <f>IF('Pin Detect Programming'!D13&gt;31.5,"N/A",IF('Pin Detect Programming'!D13='Resistor References'!Z2,"Auto-Detect",IF('Pin Detect Programming'!D9=1,"0, Auto", "Auto-Detect")))</f>
        <v>Auto-Detect</v>
      </c>
      <c r="AC3" t="s">
        <v>248</v>
      </c>
      <c r="AD3" t="s">
        <v>686</v>
      </c>
      <c r="AE3" t="str">
        <f>IF('Pin Detect Programming'!$D$9=3,'Resistor References'!AD3,"N/A")</f>
        <v>N/A</v>
      </c>
      <c r="AF3" t="s">
        <v>685</v>
      </c>
      <c r="AG3" t="s">
        <v>212</v>
      </c>
      <c r="AH3" t="s">
        <v>276</v>
      </c>
      <c r="AI3" t="s">
        <v>212</v>
      </c>
      <c r="AJ3" s="8">
        <f>IF('Pin Detect Programming'!D$10='Resistor References'!AH$3,(3277+41*'Resistor References'!G4)*2^-12,IF('Pin Detect Programming'!D$10='Resistor References'!AH$4,(2456+41*G4)*2^-12,IF('Pin Detect Programming'!D$10='Resistor References'!AH$5,(3686+41*G4)*2^-12,IF('Pin Detect Programming'!D$10='Resistor References'!AH$6,(4921+82*G4)*2^-12,IF('Pin Detect Programming'!D$10='Resistor References'!AH$7,(7372+82*G4)*2^-12,IF('Pin Detect Programming'!D$10='Resistor References'!AH$8,(9906+164*G4)*2^-12,IF('Pin Detect Programming'!D$10='Resistor References'!AH$9,(14826+164*G4)*2^-12,IF('Pin Detect Programming'!D$10='Resistor References'!AH$10,(14941+164*G4)*2^-12,IF('Pin Detect Programming'!D$10='Resistor References'!AH$11,(19861+164*G4)*2^-12,0)))))))))</f>
        <v>0</v>
      </c>
      <c r="AK3">
        <v>0</v>
      </c>
      <c r="AN3" t="s">
        <v>212</v>
      </c>
      <c r="AO3" t="s">
        <v>38</v>
      </c>
    </row>
    <row r="4" spans="1:41" x14ac:dyDescent="0.25">
      <c r="A4" t="s">
        <v>195</v>
      </c>
      <c r="B4" s="7" t="s">
        <v>271</v>
      </c>
      <c r="C4" s="7" t="s">
        <v>277</v>
      </c>
      <c r="D4" s="7" t="s">
        <v>275</v>
      </c>
      <c r="E4" s="7" t="s">
        <v>278</v>
      </c>
      <c r="F4">
        <f>F3+1</f>
        <v>1</v>
      </c>
      <c r="G4">
        <v>0</v>
      </c>
      <c r="H4">
        <f>0</f>
        <v>0</v>
      </c>
      <c r="I4">
        <v>9</v>
      </c>
      <c r="J4">
        <f t="shared" ref="J4:J17" si="0">J3+1</f>
        <v>2</v>
      </c>
      <c r="K4">
        <f>IF('Pin Detect Programming'!D5='Resistor References'!G2,'Resistor References'!G2,IF('Pin Detect Programming'!D5='Resistor References'!G3,550,325))</f>
        <v>325</v>
      </c>
      <c r="L4">
        <f>L3+1</f>
        <v>1</v>
      </c>
      <c r="M4">
        <v>1</v>
      </c>
      <c r="N4">
        <f>N3+1</f>
        <v>1</v>
      </c>
      <c r="O4" t="str">
        <f>VLOOKUP('Pin Detect Programming'!C2,'Resistor References'!A2:E4,3,FALSE)</f>
        <v>30/39</v>
      </c>
      <c r="P4">
        <f>P3+1</f>
        <v>1</v>
      </c>
      <c r="Q4">
        <v>2</v>
      </c>
      <c r="R4">
        <f>R3+1</f>
        <v>1</v>
      </c>
      <c r="S4" t="s">
        <v>279</v>
      </c>
      <c r="T4">
        <v>0</v>
      </c>
      <c r="U4">
        <v>0.5</v>
      </c>
      <c r="V4">
        <v>0.6</v>
      </c>
      <c r="W4">
        <v>0.01</v>
      </c>
      <c r="X4" s="8">
        <f>IF('Pin Detect Programming'!D$10='Resistor References'!S$2,'Resistor References'!S$2,VLOOKUP('Pin Detect Programming'!D$10,'Resistor References'!S$3:W$17,4,FALSE)+Y4*VLOOKUP('Pin Detect Programming'!D$10,'Resistor References'!S$3:W$17,5,FALSE))</f>
        <v>3.04</v>
      </c>
      <c r="Y4">
        <f>Y3+1</f>
        <v>1</v>
      </c>
      <c r="Z4">
        <f t="shared" ref="Z4:Z32" si="1">AA4+16</f>
        <v>17</v>
      </c>
      <c r="AA4">
        <f>AA3+1</f>
        <v>1</v>
      </c>
      <c r="AB4" t="str">
        <f>IF('Pin Detect Programming'!D13='Resistor References'!Z2,"Auto-Detect",IF('Pin Detect Programming'!D9=1,"0, In","SYNC In"))</f>
        <v>SYNC In</v>
      </c>
      <c r="AC4">
        <v>0</v>
      </c>
      <c r="AD4" t="s">
        <v>687</v>
      </c>
      <c r="AE4" t="str">
        <f>IF('Pin Detect Programming'!$D$9=4,'Resistor References'!AD4,"N/A")</f>
        <v>90°, 4</v>
      </c>
      <c r="AF4" t="s">
        <v>221</v>
      </c>
      <c r="AG4" t="s">
        <v>221</v>
      </c>
      <c r="AH4" t="s">
        <v>280</v>
      </c>
      <c r="AI4">
        <v>0</v>
      </c>
      <c r="AJ4" s="8">
        <f>IF('Pin Detect Programming'!D$10='Resistor References'!AH$3,(3277+41*'Resistor References'!G5)*2^-12,IF('Pin Detect Programming'!D$10='Resistor References'!AH$4,(2456+41*G5)*2^-12,IF('Pin Detect Programming'!D$10='Resistor References'!AH$5,(3686+41*G5)*2^-12,IF('Pin Detect Programming'!D$10='Resistor References'!AH$6,(4921+82*G5)*2^-12,IF('Pin Detect Programming'!D$10='Resistor References'!AH$7,(7372+82*G5)*2^-12,IF('Pin Detect Programming'!D$10='Resistor References'!AH$8,(9906+164*G5)*2^-12,IF('Pin Detect Programming'!D$10='Resistor References'!AH$9,(14826+164*G5)*2^-12,IF('Pin Detect Programming'!D$10='Resistor References'!AH$10,(14941+164*G5)*2^-12,IF('Pin Detect Programming'!D$10='Resistor References'!AH$11,(19861+164*G5)*2^-12,0)))))))))</f>
        <v>0</v>
      </c>
      <c r="AK4">
        <f>AK3+1</f>
        <v>1</v>
      </c>
      <c r="AN4">
        <v>0</v>
      </c>
      <c r="AO4">
        <f>I2</f>
        <v>7</v>
      </c>
    </row>
    <row r="5" spans="1:41" x14ac:dyDescent="0.25">
      <c r="F5">
        <f t="shared" ref="F5:P20" si="2">F4+1</f>
        <v>2</v>
      </c>
      <c r="G5">
        <f>G4+1</f>
        <v>1</v>
      </c>
      <c r="H5">
        <f>H4+1</f>
        <v>1</v>
      </c>
      <c r="I5">
        <v>10</v>
      </c>
      <c r="J5">
        <f t="shared" si="0"/>
        <v>3</v>
      </c>
      <c r="K5">
        <f>IF('Pin Detect Programming'!D5='Resistor References'!G2,'Resistor References'!G2,IF('Pin Detect Programming'!D5='Resistor References'!G3,550,450))</f>
        <v>450</v>
      </c>
      <c r="L5">
        <f t="shared" si="2"/>
        <v>2</v>
      </c>
      <c r="M5">
        <v>3</v>
      </c>
      <c r="N5">
        <f t="shared" si="2"/>
        <v>2</v>
      </c>
      <c r="O5" t="str">
        <f>VLOOKUP('Pin Detect Programming'!C2,'Resistor References'!A2:E4,4,FALSE)</f>
        <v>20/26</v>
      </c>
      <c r="P5">
        <f t="shared" si="2"/>
        <v>2</v>
      </c>
      <c r="Q5">
        <v>3</v>
      </c>
      <c r="R5">
        <f t="shared" ref="R5:R6" si="3">R4+1</f>
        <v>2</v>
      </c>
      <c r="S5" t="s">
        <v>281</v>
      </c>
      <c r="T5">
        <f t="shared" ref="T5:T14" si="4">T4+1</f>
        <v>1</v>
      </c>
      <c r="U5">
        <v>0.5</v>
      </c>
      <c r="V5">
        <v>0.75</v>
      </c>
      <c r="W5">
        <v>0.01</v>
      </c>
      <c r="X5" s="8">
        <f>IF('Pin Detect Programming'!D$10='Resistor References'!S$2,'Resistor References'!S$2,VLOOKUP('Pin Detect Programming'!D$10,'Resistor References'!S$3:W$17,4,FALSE)+Y5*VLOOKUP('Pin Detect Programming'!D$10,'Resistor References'!S$3:W$17,5,FALSE))</f>
        <v>3.08</v>
      </c>
      <c r="Y5">
        <f t="shared" ref="Y5:Y18" si="5">Y4+1</f>
        <v>2</v>
      </c>
      <c r="Z5">
        <f t="shared" si="1"/>
        <v>18</v>
      </c>
      <c r="AA5">
        <f t="shared" ref="AA5:AA32" si="6">AA4+1</f>
        <v>2</v>
      </c>
      <c r="AB5" t="str">
        <f>IF('Pin Detect Programming'!D13='Resistor References'!Z2,"Auto-Detect",IF('Pin Detect Programming'!D9=1,"90, In","SYNC In"))</f>
        <v>SYNC In</v>
      </c>
      <c r="AC5">
        <f t="shared" ref="AC5:AC11" si="7">AC4+1</f>
        <v>1</v>
      </c>
      <c r="AD5" t="s">
        <v>688</v>
      </c>
      <c r="AE5" t="str">
        <f>IF('Pin Detect Programming'!$D$9=3,'Resistor References'!AD5,"N/A")</f>
        <v>N/A</v>
      </c>
      <c r="AF5" t="s">
        <v>687</v>
      </c>
      <c r="AG5">
        <v>1</v>
      </c>
      <c r="AH5" t="s">
        <v>282</v>
      </c>
      <c r="AI5">
        <v>1</v>
      </c>
      <c r="AJ5" s="8">
        <f>IF('Pin Detect Programming'!D$10='Resistor References'!AH$3,(3277+41*'Resistor References'!G6)*2^-12,IF('Pin Detect Programming'!D$10='Resistor References'!AH$4,(2456+41*G6)*2^-12,IF('Pin Detect Programming'!D$10='Resistor References'!AH$5,(3686+41*G6)*2^-12,IF('Pin Detect Programming'!D$10='Resistor References'!AH$6,(4921+82*G6)*2^-12,IF('Pin Detect Programming'!D$10='Resistor References'!AH$7,(7372+82*G6)*2^-12,IF('Pin Detect Programming'!D$10='Resistor References'!AH$8,(9906+164*G6)*2^-12,IF('Pin Detect Programming'!D$10='Resistor References'!AH$9,(14826+164*G6)*2^-12,IF('Pin Detect Programming'!D$10='Resistor References'!AH$10,(14941+164*G6)*2^-12,IF('Pin Detect Programming'!D$10='Resistor References'!AH$11,(19861+164*G6)*2^-12,0)))))))))</f>
        <v>0</v>
      </c>
      <c r="AK5">
        <f t="shared" ref="AK5:AK32" si="8">AK4+1</f>
        <v>2</v>
      </c>
      <c r="AN5">
        <f>AN4+1</f>
        <v>1</v>
      </c>
      <c r="AO5">
        <f t="shared" ref="AO5:AO19" si="9">I3</f>
        <v>8</v>
      </c>
    </row>
    <row r="6" spans="1:41" x14ac:dyDescent="0.25">
      <c r="F6">
        <f t="shared" si="2"/>
        <v>3</v>
      </c>
      <c r="G6">
        <f t="shared" si="2"/>
        <v>2</v>
      </c>
      <c r="H6">
        <f t="shared" si="2"/>
        <v>2</v>
      </c>
      <c r="I6">
        <f>I2+5</f>
        <v>12</v>
      </c>
      <c r="J6">
        <f t="shared" si="0"/>
        <v>4</v>
      </c>
      <c r="K6">
        <f>IF('Pin Detect Programming'!D5='Resistor References'!G2,'Resistor References'!G2,IF('Pin Detect Programming'!D5='Resistor References'!G3,550,550))</f>
        <v>550</v>
      </c>
      <c r="L6">
        <f t="shared" si="2"/>
        <v>3</v>
      </c>
      <c r="M6">
        <v>5</v>
      </c>
      <c r="N6">
        <f t="shared" si="2"/>
        <v>3</v>
      </c>
      <c r="O6" t="str">
        <f>VLOOKUP('Pin Detect Programming'!C2,'Resistor References'!A2:E4,5,FALSE)</f>
        <v>10/14</v>
      </c>
      <c r="P6">
        <f t="shared" si="2"/>
        <v>3</v>
      </c>
      <c r="Q6">
        <v>4</v>
      </c>
      <c r="R6">
        <f t="shared" si="3"/>
        <v>3</v>
      </c>
      <c r="S6" t="s">
        <v>283</v>
      </c>
      <c r="T6">
        <f t="shared" si="4"/>
        <v>2</v>
      </c>
      <c r="U6">
        <v>0.5</v>
      </c>
      <c r="V6">
        <v>0.9</v>
      </c>
      <c r="W6">
        <v>0.01</v>
      </c>
      <c r="X6" s="8">
        <f>IF('Pin Detect Programming'!D$10='Resistor References'!S$2,'Resistor References'!S$2,VLOOKUP('Pin Detect Programming'!D$10,'Resistor References'!S$3:W$17,4,FALSE)+Y6*VLOOKUP('Pin Detect Programming'!D$10,'Resistor References'!S$3:W$17,5,FALSE))</f>
        <v>3.12</v>
      </c>
      <c r="Y6">
        <f t="shared" si="5"/>
        <v>3</v>
      </c>
      <c r="Z6">
        <f t="shared" si="1"/>
        <v>19</v>
      </c>
      <c r="AA6">
        <f t="shared" si="6"/>
        <v>3</v>
      </c>
      <c r="AB6" t="str">
        <f>IF('Pin Detect Programming'!D13='Resistor References'!Z2,"Auto-Detect",IF('Pin Detect Programming'!D9=1,"120, In","SYNC In"))</f>
        <v>SYNC In</v>
      </c>
      <c r="AC6">
        <f t="shared" si="7"/>
        <v>2</v>
      </c>
      <c r="AD6" t="s">
        <v>689</v>
      </c>
      <c r="AE6" t="str">
        <f>IF('Pin Detect Programming'!$D$9=4,'Resistor References'!AD6,"N/A")</f>
        <v>180°, 4</v>
      </c>
      <c r="AF6" t="s">
        <v>686</v>
      </c>
      <c r="AG6">
        <v>2</v>
      </c>
      <c r="AH6" t="s">
        <v>284</v>
      </c>
      <c r="AI6">
        <v>2</v>
      </c>
      <c r="AJ6" s="8">
        <f>IF('Pin Detect Programming'!D$10='Resistor References'!AH$3,(3277+41*'Resistor References'!G7)*2^-12,IF('Pin Detect Programming'!D$10='Resistor References'!AH$4,(2456+41*G7)*2^-12,IF('Pin Detect Programming'!D$10='Resistor References'!AH$5,(3686+41*G7)*2^-12,IF('Pin Detect Programming'!D$10='Resistor References'!AH$6,(4921+82*G7)*2^-12,IF('Pin Detect Programming'!D$10='Resistor References'!AH$7,(7372+82*G7)*2^-12,IF('Pin Detect Programming'!D$10='Resistor References'!AH$8,(9906+164*G7)*2^-12,IF('Pin Detect Programming'!D$10='Resistor References'!AH$9,(14826+164*G7)*2^-12,IF('Pin Detect Programming'!D$10='Resistor References'!AH$10,(14941+164*G7)*2^-12,IF('Pin Detect Programming'!D$10='Resistor References'!AH$11,(19861+164*G7)*2^-12,0)))))))))</f>
        <v>0</v>
      </c>
      <c r="AK6">
        <f t="shared" si="8"/>
        <v>3</v>
      </c>
      <c r="AN6">
        <f t="shared" ref="AN6:AN19" si="10">AN5+1</f>
        <v>2</v>
      </c>
      <c r="AO6">
        <f t="shared" si="9"/>
        <v>9</v>
      </c>
    </row>
    <row r="7" spans="1:41" x14ac:dyDescent="0.25">
      <c r="F7">
        <f t="shared" si="2"/>
        <v>4</v>
      </c>
      <c r="G7">
        <f t="shared" si="2"/>
        <v>3</v>
      </c>
      <c r="H7">
        <f t="shared" si="2"/>
        <v>3</v>
      </c>
      <c r="I7">
        <f t="shared" ref="I7:I17" si="11">I3+5</f>
        <v>13</v>
      </c>
      <c r="J7">
        <f t="shared" si="0"/>
        <v>5</v>
      </c>
      <c r="K7">
        <f>IF('Pin Detect Programming'!D5='Resistor References'!G2,'Resistor References'!G2,IF('Pin Detect Programming'!D5='Resistor References'!G3,550,650))</f>
        <v>650</v>
      </c>
      <c r="L7">
        <f t="shared" si="2"/>
        <v>4</v>
      </c>
      <c r="M7">
        <v>7</v>
      </c>
      <c r="N7">
        <f t="shared" si="2"/>
        <v>4</v>
      </c>
      <c r="S7" t="s">
        <v>285</v>
      </c>
      <c r="T7">
        <f t="shared" si="4"/>
        <v>3</v>
      </c>
      <c r="U7">
        <v>0.5</v>
      </c>
      <c r="V7">
        <v>1.05</v>
      </c>
      <c r="W7">
        <v>0.01</v>
      </c>
      <c r="X7" s="8">
        <f>IF('Pin Detect Programming'!D$10='Resistor References'!S$2,'Resistor References'!S$2,VLOOKUP('Pin Detect Programming'!D$10,'Resistor References'!S$3:W$17,4,FALSE)+Y7*VLOOKUP('Pin Detect Programming'!D$10,'Resistor References'!S$3:W$17,5,FALSE))</f>
        <v>3.16</v>
      </c>
      <c r="Y7">
        <f t="shared" si="5"/>
        <v>4</v>
      </c>
      <c r="Z7">
        <f t="shared" si="1"/>
        <v>20</v>
      </c>
      <c r="AA7">
        <f t="shared" si="6"/>
        <v>4</v>
      </c>
      <c r="AB7" t="str">
        <f>IF('Pin Detect Programming'!D13='Resistor References'!Z2,"Auto-Detect",IF('Pin Detect Programming'!D9=1,"180, In","SYNC In"))</f>
        <v>SYNC In</v>
      </c>
      <c r="AC7">
        <f t="shared" si="7"/>
        <v>3</v>
      </c>
      <c r="AD7" t="s">
        <v>690</v>
      </c>
      <c r="AE7" t="str">
        <f>IF('Pin Detect Programming'!$D$9=4,'Resistor References'!AD7,"N/A")</f>
        <v>270°, 4</v>
      </c>
      <c r="AF7" t="s">
        <v>685</v>
      </c>
      <c r="AG7">
        <v>3</v>
      </c>
      <c r="AH7" t="s">
        <v>286</v>
      </c>
      <c r="AI7">
        <v>3</v>
      </c>
      <c r="AJ7" s="8">
        <f>IF('Pin Detect Programming'!D$10='Resistor References'!AH$3,(3277+41*'Resistor References'!G8)*2^-12,IF('Pin Detect Programming'!D$10='Resistor References'!AH$4,(2456+41*G8)*2^-12,IF('Pin Detect Programming'!D$10='Resistor References'!AH$5,(3686+41*G8)*2^-12,IF('Pin Detect Programming'!D$10='Resistor References'!AH$6,(4921+82*G8)*2^-12,IF('Pin Detect Programming'!D$10='Resistor References'!AH$7,(7372+82*G8)*2^-12,IF('Pin Detect Programming'!D$10='Resistor References'!AH$8,(9906+164*G8)*2^-12,IF('Pin Detect Programming'!D$10='Resistor References'!AH$9,(14826+164*G8)*2^-12,IF('Pin Detect Programming'!D$10='Resistor References'!AH$10,(14941+164*G8)*2^-12,IF('Pin Detect Programming'!D$10='Resistor References'!AH$11,(19861+164*G8)*2^-12,0)))))))))</f>
        <v>0</v>
      </c>
      <c r="AK7">
        <f t="shared" si="8"/>
        <v>4</v>
      </c>
      <c r="AN7">
        <f t="shared" si="10"/>
        <v>3</v>
      </c>
      <c r="AO7">
        <f t="shared" si="9"/>
        <v>10</v>
      </c>
    </row>
    <row r="8" spans="1:41" x14ac:dyDescent="0.25">
      <c r="F8">
        <f t="shared" si="2"/>
        <v>5</v>
      </c>
      <c r="G8">
        <f t="shared" si="2"/>
        <v>4</v>
      </c>
      <c r="H8">
        <f t="shared" si="2"/>
        <v>4</v>
      </c>
      <c r="I8">
        <f t="shared" si="11"/>
        <v>14</v>
      </c>
      <c r="J8">
        <f t="shared" si="0"/>
        <v>6</v>
      </c>
      <c r="K8">
        <f>IF('Pin Detect Programming'!D5='Resistor References'!G2,'Resistor References'!G2,IF('Pin Detect Programming'!D5='Resistor References'!G3,550,900))</f>
        <v>900</v>
      </c>
      <c r="L8">
        <f t="shared" si="2"/>
        <v>5</v>
      </c>
      <c r="M8">
        <v>10</v>
      </c>
      <c r="N8">
        <f t="shared" si="2"/>
        <v>5</v>
      </c>
      <c r="S8" t="s">
        <v>287</v>
      </c>
      <c r="T8">
        <f t="shared" si="4"/>
        <v>4</v>
      </c>
      <c r="U8">
        <v>0.25</v>
      </c>
      <c r="V8">
        <v>1.2</v>
      </c>
      <c r="W8">
        <v>0.02</v>
      </c>
      <c r="X8" s="8">
        <f>IF('Pin Detect Programming'!D$10='Resistor References'!S$2,'Resistor References'!S$2,VLOOKUP('Pin Detect Programming'!D$10,'Resistor References'!S$3:W$17,4,FALSE)+Y8*VLOOKUP('Pin Detect Programming'!D$10,'Resistor References'!S$3:W$17,5,FALSE))</f>
        <v>3.2</v>
      </c>
      <c r="Y8">
        <f t="shared" si="5"/>
        <v>5</v>
      </c>
      <c r="Z8">
        <f t="shared" si="1"/>
        <v>21</v>
      </c>
      <c r="AA8">
        <f t="shared" si="6"/>
        <v>5</v>
      </c>
      <c r="AB8" t="str">
        <f>IF('Pin Detect Programming'!D13='Resistor References'!Z2,"Auto-Detect",IF('Pin Detect Programming'!D9=1,"240, In","SYNC In"))</f>
        <v>SYNC In</v>
      </c>
      <c r="AC8">
        <f t="shared" si="7"/>
        <v>4</v>
      </c>
      <c r="AF8" t="s">
        <v>688</v>
      </c>
      <c r="AG8">
        <v>4</v>
      </c>
      <c r="AH8" t="s">
        <v>288</v>
      </c>
      <c r="AI8">
        <v>4</v>
      </c>
      <c r="AJ8" s="8">
        <f>IF('Pin Detect Programming'!D$10='Resistor References'!AH$3,(3277+41*'Resistor References'!G9)*2^-12,IF('Pin Detect Programming'!D$10='Resistor References'!AH$4,(2456+41*G9)*2^-12,IF('Pin Detect Programming'!D$10='Resistor References'!AH$5,(3686+41*G9)*2^-12,IF('Pin Detect Programming'!D$10='Resistor References'!AH$6,(4921+82*G9)*2^-12,IF('Pin Detect Programming'!D$10='Resistor References'!AH$7,(7372+82*G9)*2^-12,IF('Pin Detect Programming'!D$10='Resistor References'!AH$8,(9906+164*G9)*2^-12,IF('Pin Detect Programming'!D$10='Resistor References'!AH$9,(14826+164*G9)*2^-12,IF('Pin Detect Programming'!D$10='Resistor References'!AH$10,(14941+164*G9)*2^-12,IF('Pin Detect Programming'!D$10='Resistor References'!AH$11,(19861+164*G9)*2^-12,0)))))))))</f>
        <v>0</v>
      </c>
      <c r="AK8">
        <f t="shared" si="8"/>
        <v>5</v>
      </c>
      <c r="AN8">
        <f t="shared" si="10"/>
        <v>4</v>
      </c>
      <c r="AO8">
        <f t="shared" si="9"/>
        <v>12</v>
      </c>
    </row>
    <row r="9" spans="1:41" x14ac:dyDescent="0.25">
      <c r="F9">
        <f t="shared" si="2"/>
        <v>6</v>
      </c>
      <c r="G9">
        <f t="shared" si="2"/>
        <v>5</v>
      </c>
      <c r="H9">
        <f t="shared" si="2"/>
        <v>5</v>
      </c>
      <c r="I9">
        <f t="shared" si="11"/>
        <v>15</v>
      </c>
      <c r="J9">
        <f t="shared" si="0"/>
        <v>7</v>
      </c>
      <c r="K9">
        <f>IF('Pin Detect Programming'!D5='Resistor References'!G2,'Resistor References'!G2,IF('Pin Detect Programming'!D5='Resistor References'!G3,550,1100))</f>
        <v>1100</v>
      </c>
      <c r="L9">
        <f t="shared" si="2"/>
        <v>6</v>
      </c>
      <c r="M9">
        <v>20</v>
      </c>
      <c r="N9">
        <f t="shared" si="2"/>
        <v>6</v>
      </c>
      <c r="S9" t="s">
        <v>289</v>
      </c>
      <c r="T9">
        <f t="shared" si="4"/>
        <v>5</v>
      </c>
      <c r="U9">
        <v>0.25</v>
      </c>
      <c r="V9">
        <v>1.5</v>
      </c>
      <c r="W9">
        <v>0.02</v>
      </c>
      <c r="X9" s="8">
        <f>IF('Pin Detect Programming'!D$10='Resistor References'!S$2,'Resistor References'!S$2,VLOOKUP('Pin Detect Programming'!D$10,'Resistor References'!S$3:W$17,4,FALSE)+Y9*VLOOKUP('Pin Detect Programming'!D$10,'Resistor References'!S$3:W$17,5,FALSE))</f>
        <v>3.24</v>
      </c>
      <c r="Y9">
        <f t="shared" si="5"/>
        <v>6</v>
      </c>
      <c r="Z9">
        <f t="shared" si="1"/>
        <v>22</v>
      </c>
      <c r="AA9">
        <f t="shared" si="6"/>
        <v>6</v>
      </c>
      <c r="AB9" t="str">
        <f>IF('Pin Detect Programming'!D13='Resistor References'!Z2,"Auto-Detect",IF('Pin Detect Programming'!D9=1,"270, In","SYNC In"))</f>
        <v>SYNC In</v>
      </c>
      <c r="AC9">
        <f t="shared" si="7"/>
        <v>5</v>
      </c>
      <c r="AF9" t="s">
        <v>690</v>
      </c>
      <c r="AG9">
        <v>5</v>
      </c>
      <c r="AH9" t="s">
        <v>290</v>
      </c>
      <c r="AI9">
        <v>5</v>
      </c>
      <c r="AJ9" s="8">
        <f>IF('Pin Detect Programming'!D$10='Resistor References'!AH$3,(3277+41*'Resistor References'!G10)*2^-12,IF('Pin Detect Programming'!D$10='Resistor References'!AH$4,(2456+41*G10)*2^-12,IF('Pin Detect Programming'!D$10='Resistor References'!AH$5,(3686+41*G10)*2^-12,IF('Pin Detect Programming'!D$10='Resistor References'!AH$6,(4921+82*G10)*2^-12,IF('Pin Detect Programming'!D$10='Resistor References'!AH$7,(7372+82*G10)*2^-12,IF('Pin Detect Programming'!D$10='Resistor References'!AH$8,(9906+164*G10)*2^-12,IF('Pin Detect Programming'!D$10='Resistor References'!AH$9,(14826+164*G10)*2^-12,IF('Pin Detect Programming'!D$10='Resistor References'!AH$10,(14941+164*G10)*2^-12,IF('Pin Detect Programming'!D$10='Resistor References'!AH$11,(19861+164*G10)*2^-12,0)))))))))</f>
        <v>0</v>
      </c>
      <c r="AK9">
        <f t="shared" si="8"/>
        <v>6</v>
      </c>
      <c r="AN9">
        <f t="shared" si="10"/>
        <v>5</v>
      </c>
      <c r="AO9">
        <f t="shared" si="9"/>
        <v>13</v>
      </c>
    </row>
    <row r="10" spans="1:41" x14ac:dyDescent="0.25">
      <c r="F10">
        <f t="shared" si="2"/>
        <v>7</v>
      </c>
      <c r="G10">
        <f t="shared" si="2"/>
        <v>6</v>
      </c>
      <c r="H10">
        <f t="shared" si="2"/>
        <v>6</v>
      </c>
      <c r="I10">
        <f t="shared" si="11"/>
        <v>17</v>
      </c>
      <c r="J10">
        <f t="shared" si="0"/>
        <v>8</v>
      </c>
      <c r="K10">
        <f>IF('Pin Detect Programming'!D5='Resistor References'!G2,'Resistor References'!G2,IF('Pin Detect Programming'!D5='Resistor References'!G3,550,1500))</f>
        <v>1500</v>
      </c>
      <c r="L10">
        <f t="shared" si="2"/>
        <v>7</v>
      </c>
      <c r="M10">
        <v>31.75</v>
      </c>
      <c r="N10">
        <f t="shared" si="2"/>
        <v>7</v>
      </c>
      <c r="S10" t="s">
        <v>291</v>
      </c>
      <c r="T10">
        <f t="shared" si="4"/>
        <v>6</v>
      </c>
      <c r="U10">
        <v>0.25</v>
      </c>
      <c r="V10">
        <v>1.8</v>
      </c>
      <c r="W10">
        <v>0.02</v>
      </c>
      <c r="X10" s="8">
        <f>IF('Pin Detect Programming'!D$10='Resistor References'!S$2,'Resistor References'!S$2,VLOOKUP('Pin Detect Programming'!D$10,'Resistor References'!S$3:W$17,4,FALSE)+Y10*VLOOKUP('Pin Detect Programming'!D$10,'Resistor References'!S$3:W$17,5,FALSE))</f>
        <v>3.2800000000000002</v>
      </c>
      <c r="Y10">
        <f t="shared" si="5"/>
        <v>7</v>
      </c>
      <c r="Z10">
        <f t="shared" si="1"/>
        <v>23</v>
      </c>
      <c r="AA10">
        <f t="shared" si="6"/>
        <v>7</v>
      </c>
      <c r="AB10" t="str">
        <f>IF('Pin Detect Programming'!D13='Resistor References'!Z2,"Auto-Detect",IF('Pin Detect Programming'!D9=1,"0, Out","SYNC Out"))</f>
        <v>SYNC Out</v>
      </c>
      <c r="AC10">
        <f t="shared" si="7"/>
        <v>6</v>
      </c>
      <c r="AF10" t="s">
        <v>221</v>
      </c>
      <c r="AG10" t="s">
        <v>221</v>
      </c>
      <c r="AH10" t="s">
        <v>292</v>
      </c>
      <c r="AI10">
        <v>6</v>
      </c>
      <c r="AJ10" s="8">
        <f>IF('Pin Detect Programming'!D$10='Resistor References'!AH$3,(3277+41*'Resistor References'!G11)*2^-12,IF('Pin Detect Programming'!D$10='Resistor References'!AH$4,(2456+41*G11)*2^-12,IF('Pin Detect Programming'!D$10='Resistor References'!AH$5,(3686+41*G11)*2^-12,IF('Pin Detect Programming'!D$10='Resistor References'!AH$6,(4921+82*G11)*2^-12,IF('Pin Detect Programming'!D$10='Resistor References'!AH$7,(7372+82*G11)*2^-12,IF('Pin Detect Programming'!D$10='Resistor References'!AH$8,(9906+164*G11)*2^-12,IF('Pin Detect Programming'!D$10='Resistor References'!AH$9,(14826+164*G11)*2^-12,IF('Pin Detect Programming'!D$10='Resistor References'!AH$10,(14941+164*G11)*2^-12,IF('Pin Detect Programming'!D$10='Resistor References'!AH$11,(19861+164*G11)*2^-12,0)))))))))</f>
        <v>0</v>
      </c>
      <c r="AK10">
        <f t="shared" si="8"/>
        <v>7</v>
      </c>
      <c r="AN10">
        <f t="shared" si="10"/>
        <v>6</v>
      </c>
      <c r="AO10">
        <f t="shared" si="9"/>
        <v>14</v>
      </c>
    </row>
    <row r="11" spans="1:41" x14ac:dyDescent="0.25">
      <c r="F11">
        <f t="shared" si="2"/>
        <v>8</v>
      </c>
      <c r="G11">
        <f t="shared" si="2"/>
        <v>7</v>
      </c>
      <c r="H11">
        <f t="shared" si="2"/>
        <v>7</v>
      </c>
      <c r="I11">
        <f t="shared" si="11"/>
        <v>18</v>
      </c>
      <c r="J11">
        <f t="shared" si="0"/>
        <v>9</v>
      </c>
      <c r="S11" t="s">
        <v>293</v>
      </c>
      <c r="T11">
        <f t="shared" si="4"/>
        <v>7</v>
      </c>
      <c r="U11">
        <v>0.25</v>
      </c>
      <c r="V11">
        <v>2.1</v>
      </c>
      <c r="W11">
        <v>0.02</v>
      </c>
      <c r="X11" s="8">
        <f>IF('Pin Detect Programming'!D$10='Resistor References'!S$2,'Resistor References'!S$2,VLOOKUP('Pin Detect Programming'!D$10,'Resistor References'!S$3:W$17,4,FALSE)+Y11*VLOOKUP('Pin Detect Programming'!D$10,'Resistor References'!S$3:W$17,5,FALSE))</f>
        <v>3.32</v>
      </c>
      <c r="Y11">
        <f t="shared" si="5"/>
        <v>8</v>
      </c>
      <c r="Z11">
        <f t="shared" si="1"/>
        <v>24</v>
      </c>
      <c r="AA11">
        <f t="shared" si="6"/>
        <v>8</v>
      </c>
      <c r="AB11" t="str">
        <f>IF('Pin Detect Programming'!D13='Resistor References'!Z2,"Auto-Detect",IF('Pin Detect Programming'!D9=1,"180, Out","SYNC Out"))</f>
        <v>SYNC Out</v>
      </c>
      <c r="AC11">
        <f t="shared" si="7"/>
        <v>7</v>
      </c>
      <c r="AF11" t="s">
        <v>689</v>
      </c>
      <c r="AG11">
        <v>7</v>
      </c>
      <c r="AH11" t="s">
        <v>294</v>
      </c>
      <c r="AI11">
        <v>7</v>
      </c>
      <c r="AJ11" s="8">
        <f>IF('Pin Detect Programming'!D$10='Resistor References'!AH$3,(3277+41*'Resistor References'!G12)*2^-12,IF('Pin Detect Programming'!D$10='Resistor References'!AH$4,(2456+41*G12)*2^-12,IF('Pin Detect Programming'!D$10='Resistor References'!AH$5,(3686+41*G12)*2^-12,IF('Pin Detect Programming'!D$10='Resistor References'!AH$6,(4921+82*G12)*2^-12,IF('Pin Detect Programming'!D$10='Resistor References'!AH$7,(7372+82*G12)*2^-12,IF('Pin Detect Programming'!D$10='Resistor References'!AH$8,(9906+164*G12)*2^-12,IF('Pin Detect Programming'!D$10='Resistor References'!AH$9,(14826+164*G12)*2^-12,IF('Pin Detect Programming'!D$10='Resistor References'!AH$10,(14941+164*G12)*2^-12,IF('Pin Detect Programming'!D$10='Resistor References'!AH$11,(19861+164*G12)*2^-12,0)))))))))</f>
        <v>0</v>
      </c>
      <c r="AK11">
        <f t="shared" si="8"/>
        <v>8</v>
      </c>
      <c r="AN11">
        <f t="shared" si="10"/>
        <v>7</v>
      </c>
      <c r="AO11">
        <f t="shared" si="9"/>
        <v>15</v>
      </c>
    </row>
    <row r="12" spans="1:41" x14ac:dyDescent="0.25">
      <c r="F12">
        <f t="shared" si="2"/>
        <v>9</v>
      </c>
      <c r="G12">
        <f t="shared" si="2"/>
        <v>8</v>
      </c>
      <c r="H12">
        <f t="shared" si="2"/>
        <v>8</v>
      </c>
      <c r="I12">
        <f t="shared" si="11"/>
        <v>19</v>
      </c>
      <c r="J12">
        <f t="shared" si="0"/>
        <v>10</v>
      </c>
      <c r="S12" t="s">
        <v>295</v>
      </c>
      <c r="T12">
        <f t="shared" si="4"/>
        <v>8</v>
      </c>
      <c r="U12">
        <v>0.125</v>
      </c>
      <c r="V12">
        <v>2.4</v>
      </c>
      <c r="W12">
        <v>0.04</v>
      </c>
      <c r="X12" s="8">
        <f>IF('Pin Detect Programming'!D$10='Resistor References'!S$2,'Resistor References'!S$2,VLOOKUP('Pin Detect Programming'!D$10,'Resistor References'!S$3:W$17,4,FALSE)+Y12*VLOOKUP('Pin Detect Programming'!D$10,'Resistor References'!S$3:W$17,5,FALSE))</f>
        <v>3.36</v>
      </c>
      <c r="Y12">
        <f t="shared" si="5"/>
        <v>9</v>
      </c>
      <c r="Z12">
        <f t="shared" si="1"/>
        <v>25</v>
      </c>
      <c r="AA12">
        <f t="shared" si="6"/>
        <v>9</v>
      </c>
      <c r="AJ12" s="8">
        <f>IF('Pin Detect Programming'!D$10='Resistor References'!AH$3,(3277+41*'Resistor References'!G13)*2^-12,IF('Pin Detect Programming'!D$10='Resistor References'!AH$4,(2456+41*G13)*2^-12,IF('Pin Detect Programming'!D$10='Resistor References'!AH$5,(3686+41*G13)*2^-12,IF('Pin Detect Programming'!D$10='Resistor References'!AH$6,(4921+82*G13)*2^-12,IF('Pin Detect Programming'!D$10='Resistor References'!AH$7,(7372+82*G13)*2^-12,IF('Pin Detect Programming'!D$10='Resistor References'!AH$8,(9906+164*G13)*2^-12,IF('Pin Detect Programming'!D$10='Resistor References'!AH$9,(14826+164*G13)*2^-12,IF('Pin Detect Programming'!D$10='Resistor References'!AH$10,(14941+164*G13)*2^-12,IF('Pin Detect Programming'!D$10='Resistor References'!AH$11,(19861+164*G13)*2^-12,0)))))))))</f>
        <v>0</v>
      </c>
      <c r="AK12">
        <f t="shared" si="8"/>
        <v>9</v>
      </c>
      <c r="AN12">
        <f t="shared" si="10"/>
        <v>8</v>
      </c>
      <c r="AO12">
        <f t="shared" si="9"/>
        <v>17</v>
      </c>
    </row>
    <row r="13" spans="1:41" x14ac:dyDescent="0.25">
      <c r="F13">
        <f t="shared" si="2"/>
        <v>10</v>
      </c>
      <c r="G13">
        <f t="shared" si="2"/>
        <v>9</v>
      </c>
      <c r="H13">
        <f t="shared" si="2"/>
        <v>9</v>
      </c>
      <c r="I13">
        <f t="shared" si="11"/>
        <v>20</v>
      </c>
      <c r="J13">
        <f t="shared" si="0"/>
        <v>11</v>
      </c>
      <c r="S13" t="s">
        <v>296</v>
      </c>
      <c r="T13">
        <f t="shared" si="4"/>
        <v>9</v>
      </c>
      <c r="U13">
        <v>0.125</v>
      </c>
      <c r="V13">
        <v>3</v>
      </c>
      <c r="W13">
        <v>0.04</v>
      </c>
      <c r="X13" s="8">
        <f>IF('Pin Detect Programming'!D$10='Resistor References'!S$2,'Resistor References'!S$2,VLOOKUP('Pin Detect Programming'!D$10,'Resistor References'!S$3:W$17,4,FALSE)+Y13*VLOOKUP('Pin Detect Programming'!D$10,'Resistor References'!S$3:W$17,5,FALSE))</f>
        <v>3.4</v>
      </c>
      <c r="Y13">
        <f t="shared" si="5"/>
        <v>10</v>
      </c>
      <c r="Z13">
        <f t="shared" si="1"/>
        <v>26</v>
      </c>
      <c r="AA13">
        <f t="shared" si="6"/>
        <v>10</v>
      </c>
      <c r="AJ13" s="8">
        <f>IF('Pin Detect Programming'!D$10='Resistor References'!AH$3,(3277+41*'Resistor References'!G14)*2^-12,IF('Pin Detect Programming'!D$10='Resistor References'!AH$4,(2456+41*G14)*2^-12,IF('Pin Detect Programming'!D$10='Resistor References'!AH$5,(3686+41*G14)*2^-12,IF('Pin Detect Programming'!D$10='Resistor References'!AH$6,(4921+82*G14)*2^-12,IF('Pin Detect Programming'!D$10='Resistor References'!AH$7,(7372+82*G14)*2^-12,IF('Pin Detect Programming'!D$10='Resistor References'!AH$8,(9906+164*G14)*2^-12,IF('Pin Detect Programming'!D$10='Resistor References'!AH$9,(14826+164*G14)*2^-12,IF('Pin Detect Programming'!D$10='Resistor References'!AH$10,(14941+164*G14)*2^-12,IF('Pin Detect Programming'!D$10='Resistor References'!AH$11,(19861+164*G14)*2^-12,0)))))))))</f>
        <v>0</v>
      </c>
      <c r="AK13">
        <f t="shared" si="8"/>
        <v>10</v>
      </c>
      <c r="AN13">
        <f t="shared" si="10"/>
        <v>9</v>
      </c>
      <c r="AO13">
        <f t="shared" si="9"/>
        <v>18</v>
      </c>
    </row>
    <row r="14" spans="1:41" x14ac:dyDescent="0.25">
      <c r="F14">
        <f t="shared" si="2"/>
        <v>11</v>
      </c>
      <c r="G14">
        <f t="shared" si="2"/>
        <v>10</v>
      </c>
      <c r="H14">
        <f t="shared" si="2"/>
        <v>10</v>
      </c>
      <c r="I14">
        <f t="shared" si="11"/>
        <v>22</v>
      </c>
      <c r="J14">
        <f t="shared" si="0"/>
        <v>12</v>
      </c>
      <c r="S14" t="s">
        <v>297</v>
      </c>
      <c r="T14">
        <f t="shared" si="4"/>
        <v>10</v>
      </c>
      <c r="U14">
        <v>0.125</v>
      </c>
      <c r="V14">
        <v>3.6</v>
      </c>
      <c r="W14">
        <v>0.04</v>
      </c>
      <c r="X14" s="8">
        <f>IF('Pin Detect Programming'!D$10='Resistor References'!S$2,'Resistor References'!S$2,VLOOKUP('Pin Detect Programming'!D$10,'Resistor References'!S$3:W$17,4,FALSE)+Y14*VLOOKUP('Pin Detect Programming'!D$10,'Resistor References'!S$3:W$17,5,FALSE))</f>
        <v>3.44</v>
      </c>
      <c r="Y14">
        <f t="shared" si="5"/>
        <v>11</v>
      </c>
      <c r="Z14">
        <f t="shared" si="1"/>
        <v>27</v>
      </c>
      <c r="AA14">
        <f t="shared" si="6"/>
        <v>11</v>
      </c>
      <c r="AJ14" s="8">
        <f>IF('Pin Detect Programming'!D$10='Resistor References'!AH$3,(3277+41*'Resistor References'!G15)*2^-12,IF('Pin Detect Programming'!D$10='Resistor References'!AH$4,(2456+41*G15)*2^-12,IF('Pin Detect Programming'!D$10='Resistor References'!AH$5,(3686+41*G15)*2^-12,IF('Pin Detect Programming'!D$10='Resistor References'!AH$6,(4921+82*G15)*2^-12,IF('Pin Detect Programming'!D$10='Resistor References'!AH$7,(7372+82*G15)*2^-12,IF('Pin Detect Programming'!D$10='Resistor References'!AH$8,(9906+164*G15)*2^-12,IF('Pin Detect Programming'!D$10='Resistor References'!AH$9,(14826+164*G15)*2^-12,IF('Pin Detect Programming'!D$10='Resistor References'!AH$10,(14941+164*G15)*2^-12,IF('Pin Detect Programming'!D$10='Resistor References'!AH$11,(19861+164*G15)*2^-12,0)))))))))</f>
        <v>0</v>
      </c>
      <c r="AK14">
        <f t="shared" si="8"/>
        <v>11</v>
      </c>
      <c r="AN14">
        <f t="shared" si="10"/>
        <v>10</v>
      </c>
      <c r="AO14">
        <f t="shared" si="9"/>
        <v>19</v>
      </c>
    </row>
    <row r="15" spans="1:41" x14ac:dyDescent="0.25">
      <c r="F15">
        <f t="shared" si="2"/>
        <v>12</v>
      </c>
      <c r="G15">
        <f t="shared" si="2"/>
        <v>11</v>
      </c>
      <c r="H15">
        <f t="shared" si="2"/>
        <v>11</v>
      </c>
      <c r="I15">
        <f t="shared" si="11"/>
        <v>23</v>
      </c>
      <c r="J15">
        <f t="shared" si="0"/>
        <v>13</v>
      </c>
      <c r="S15" t="s">
        <v>298</v>
      </c>
      <c r="T15">
        <v>11</v>
      </c>
      <c r="U15">
        <v>0.125</v>
      </c>
      <c r="V15">
        <v>4.2</v>
      </c>
      <c r="W15">
        <v>0.04</v>
      </c>
      <c r="X15" s="8">
        <f>IF('Pin Detect Programming'!D$10='Resistor References'!S$2,'Resistor References'!S$2,VLOOKUP('Pin Detect Programming'!D$10,'Resistor References'!S$3:W$17,4,FALSE)+Y15*VLOOKUP('Pin Detect Programming'!D$10,'Resistor References'!S$3:W$17,5,FALSE))</f>
        <v>3.48</v>
      </c>
      <c r="Y15">
        <f t="shared" si="5"/>
        <v>12</v>
      </c>
      <c r="Z15">
        <f t="shared" si="1"/>
        <v>28</v>
      </c>
      <c r="AA15">
        <f t="shared" si="6"/>
        <v>12</v>
      </c>
      <c r="AJ15" s="8">
        <f>IF('Pin Detect Programming'!D$10='Resistor References'!AH$3,(3277+41*'Resistor References'!G16)*2^-12,IF('Pin Detect Programming'!D$10='Resistor References'!AH$4,(2456+41*G16)*2^-12,IF('Pin Detect Programming'!D$10='Resistor References'!AH$5,(3686+41*G16)*2^-12,IF('Pin Detect Programming'!D$10='Resistor References'!AH$6,(4921+82*G16)*2^-12,IF('Pin Detect Programming'!D$10='Resistor References'!AH$7,(7372+82*G16)*2^-12,IF('Pin Detect Programming'!D$10='Resistor References'!AH$8,(9906+164*G16)*2^-12,IF('Pin Detect Programming'!D$10='Resistor References'!AH$9,(14826+164*G16)*2^-12,IF('Pin Detect Programming'!D$10='Resistor References'!AH$10,(14941+164*G16)*2^-12,IF('Pin Detect Programming'!D$10='Resistor References'!AH$11,(19861+164*G16)*2^-12,0)))))))))</f>
        <v>0</v>
      </c>
      <c r="AK15">
        <f t="shared" si="8"/>
        <v>12</v>
      </c>
      <c r="AN15">
        <f t="shared" si="10"/>
        <v>11</v>
      </c>
      <c r="AO15">
        <f t="shared" si="9"/>
        <v>20</v>
      </c>
    </row>
    <row r="16" spans="1:41" x14ac:dyDescent="0.25">
      <c r="F16">
        <f t="shared" si="2"/>
        <v>13</v>
      </c>
      <c r="G16">
        <f t="shared" si="2"/>
        <v>12</v>
      </c>
      <c r="H16">
        <f t="shared" si="2"/>
        <v>12</v>
      </c>
      <c r="I16">
        <f t="shared" si="11"/>
        <v>24</v>
      </c>
      <c r="J16">
        <f t="shared" si="0"/>
        <v>14</v>
      </c>
      <c r="S16" t="s">
        <v>299</v>
      </c>
      <c r="T16">
        <v>14</v>
      </c>
      <c r="U16">
        <v>0.125</v>
      </c>
      <c r="V16">
        <v>4.8</v>
      </c>
      <c r="W16">
        <v>0.04</v>
      </c>
      <c r="X16" s="8">
        <f>IF('Pin Detect Programming'!D$10='Resistor References'!S$2,'Resistor References'!S$2,VLOOKUP('Pin Detect Programming'!D$10,'Resistor References'!S$3:W$17,4,FALSE)+Y16*VLOOKUP('Pin Detect Programming'!D$10,'Resistor References'!S$3:W$17,5,FALSE))</f>
        <v>3.52</v>
      </c>
      <c r="Y16">
        <f t="shared" si="5"/>
        <v>13</v>
      </c>
      <c r="Z16">
        <f t="shared" si="1"/>
        <v>29</v>
      </c>
      <c r="AA16">
        <f t="shared" si="6"/>
        <v>13</v>
      </c>
      <c r="AJ16" s="8">
        <f>IF('Pin Detect Programming'!D$10='Resistor References'!AH$3,(3277+41*'Resistor References'!G17)*2^-12,IF('Pin Detect Programming'!D$10='Resistor References'!AH$4,(2456+41*G17)*2^-12,IF('Pin Detect Programming'!D$10='Resistor References'!AH$5,(3686+41*G17)*2^-12,IF('Pin Detect Programming'!D$10='Resistor References'!AH$6,(4921+82*G17)*2^-12,IF('Pin Detect Programming'!D$10='Resistor References'!AH$7,(7372+82*G17)*2^-12,IF('Pin Detect Programming'!D$10='Resistor References'!AH$8,(9906+164*G17)*2^-12,IF('Pin Detect Programming'!D$10='Resistor References'!AH$9,(14826+164*G17)*2^-12,IF('Pin Detect Programming'!D$10='Resistor References'!AH$10,(14941+164*G17)*2^-12,IF('Pin Detect Programming'!D$10='Resistor References'!AH$11,(19861+164*G17)*2^-12,0)))))))))</f>
        <v>0</v>
      </c>
      <c r="AK16">
        <f t="shared" si="8"/>
        <v>13</v>
      </c>
      <c r="AN16">
        <f t="shared" si="10"/>
        <v>12</v>
      </c>
      <c r="AO16">
        <f t="shared" si="9"/>
        <v>22</v>
      </c>
    </row>
    <row r="17" spans="6:41" x14ac:dyDescent="0.25">
      <c r="F17">
        <f t="shared" si="2"/>
        <v>14</v>
      </c>
      <c r="G17">
        <f t="shared" si="2"/>
        <v>13</v>
      </c>
      <c r="H17">
        <f t="shared" si="2"/>
        <v>13</v>
      </c>
      <c r="I17">
        <f t="shared" si="11"/>
        <v>25</v>
      </c>
      <c r="J17">
        <f t="shared" si="0"/>
        <v>15</v>
      </c>
      <c r="S17" t="s">
        <v>300</v>
      </c>
      <c r="T17">
        <v>15</v>
      </c>
      <c r="U17">
        <v>0.125</v>
      </c>
      <c r="V17">
        <v>5.4</v>
      </c>
      <c r="W17">
        <v>0.04</v>
      </c>
      <c r="X17" s="8">
        <f>IF('Pin Detect Programming'!D$10='Resistor References'!S$2,'Resistor References'!S$2,VLOOKUP('Pin Detect Programming'!D$10,'Resistor References'!S$3:W$17,4,FALSE)+Y17*VLOOKUP('Pin Detect Programming'!D$10,'Resistor References'!S$3:W$17,5,FALSE))</f>
        <v>3.56</v>
      </c>
      <c r="Y17">
        <f t="shared" si="5"/>
        <v>14</v>
      </c>
      <c r="Z17">
        <f t="shared" si="1"/>
        <v>30</v>
      </c>
      <c r="AA17">
        <f t="shared" si="6"/>
        <v>14</v>
      </c>
      <c r="AJ17" s="8">
        <f>IF('Pin Detect Programming'!D$10='Resistor References'!AH$3,(3277+41*'Resistor References'!G18)*2^-12,IF('Pin Detect Programming'!D$10='Resistor References'!AH$4,(2456+41*G18)*2^-12,IF('Pin Detect Programming'!D$10='Resistor References'!AH$5,(3686+41*G18)*2^-12,IF('Pin Detect Programming'!D$10='Resistor References'!AH$6,(4921+82*G18)*2^-12,IF('Pin Detect Programming'!D$10='Resistor References'!AH$7,(7372+82*G18)*2^-12,IF('Pin Detect Programming'!D$10='Resistor References'!AH$8,(9906+164*G18)*2^-12,IF('Pin Detect Programming'!D$10='Resistor References'!AH$9,(14826+164*G18)*2^-12,IF('Pin Detect Programming'!D$10='Resistor References'!AH$10,(14941+164*G18)*2^-12,IF('Pin Detect Programming'!D$10='Resistor References'!AH$11,(19861+164*G18)*2^-12,0)))))))))</f>
        <v>0</v>
      </c>
      <c r="AK17">
        <f t="shared" si="8"/>
        <v>14</v>
      </c>
      <c r="AN17">
        <f t="shared" si="10"/>
        <v>13</v>
      </c>
      <c r="AO17">
        <f t="shared" si="9"/>
        <v>23</v>
      </c>
    </row>
    <row r="18" spans="6:41" x14ac:dyDescent="0.25">
      <c r="F18">
        <f t="shared" si="2"/>
        <v>15</v>
      </c>
      <c r="G18">
        <f t="shared" si="2"/>
        <v>14</v>
      </c>
      <c r="H18">
        <f t="shared" si="2"/>
        <v>14</v>
      </c>
      <c r="X18" s="8">
        <f>IF('Pin Detect Programming'!D$10='Resistor References'!S$2,'Resistor References'!S$2,VLOOKUP('Pin Detect Programming'!D$10,'Resistor References'!S$3:W$17,4,FALSE)+Y18*VLOOKUP('Pin Detect Programming'!D$10,'Resistor References'!S$3:W$17,5,FALSE))</f>
        <v>3.6</v>
      </c>
      <c r="Y18">
        <f t="shared" si="5"/>
        <v>15</v>
      </c>
      <c r="Z18">
        <f t="shared" si="1"/>
        <v>31</v>
      </c>
      <c r="AA18">
        <f t="shared" si="6"/>
        <v>15</v>
      </c>
      <c r="AJ18" s="8">
        <f>IF('Pin Detect Programming'!D$10='Resistor References'!AH$3,(3277+41*'Resistor References'!G19)*2^-12,IF('Pin Detect Programming'!D$10='Resistor References'!AH$4,(2456+41*G19)*2^-12,IF('Pin Detect Programming'!D$10='Resistor References'!AH$5,(3686+41*G19)*2^-12,IF('Pin Detect Programming'!D$10='Resistor References'!AH$6,(4921+82*G19)*2^-12,IF('Pin Detect Programming'!D$10='Resistor References'!AH$7,(7372+82*G19)*2^-12,IF('Pin Detect Programming'!D$10='Resistor References'!AH$8,(9906+164*G19)*2^-12,IF('Pin Detect Programming'!D$10='Resistor References'!AH$9,(14826+164*G19)*2^-12,IF('Pin Detect Programming'!D$10='Resistor References'!AH$10,(14941+164*G19)*2^-12,IF('Pin Detect Programming'!D$10='Resistor References'!AH$11,(19861+164*G19)*2^-12,0)))))))))</f>
        <v>0</v>
      </c>
      <c r="AK18">
        <f t="shared" si="8"/>
        <v>15</v>
      </c>
      <c r="AN18">
        <f t="shared" si="10"/>
        <v>14</v>
      </c>
      <c r="AO18">
        <f t="shared" si="9"/>
        <v>24</v>
      </c>
    </row>
    <row r="19" spans="6:41" x14ac:dyDescent="0.25">
      <c r="F19">
        <f t="shared" si="2"/>
        <v>16</v>
      </c>
      <c r="G19">
        <f t="shared" si="2"/>
        <v>15</v>
      </c>
      <c r="H19">
        <f t="shared" si="2"/>
        <v>15</v>
      </c>
      <c r="X19" s="8"/>
      <c r="Z19">
        <f t="shared" si="1"/>
        <v>32</v>
      </c>
      <c r="AA19">
        <f t="shared" si="6"/>
        <v>16</v>
      </c>
      <c r="AJ19" s="8">
        <f>IF('Pin Detect Programming'!D$10='Resistor References'!AH$3,(3277+41*'Resistor References'!G20)*2^-12,IF('Pin Detect Programming'!D$10='Resistor References'!AH$4,(2456+41*G20)*2^-12,IF('Pin Detect Programming'!D$10='Resistor References'!AH$5,(3686+41*G20)*2^-12,IF('Pin Detect Programming'!D$10='Resistor References'!AH$6,(4921+82*G20)*2^-12,IF('Pin Detect Programming'!D$10='Resistor References'!AH$7,(7372+82*G20)*2^-12,IF('Pin Detect Programming'!D$10='Resistor References'!AH$8,(9906+164*G20)*2^-12,IF('Pin Detect Programming'!D$10='Resistor References'!AH$9,(14826+164*G20)*2^-12,IF('Pin Detect Programming'!D$10='Resistor References'!AH$10,(14941+164*G20)*2^-12,IF('Pin Detect Programming'!D$10='Resistor References'!AH$11,(19861+164*G20)*2^-12,0)))))))))</f>
        <v>0</v>
      </c>
      <c r="AK19">
        <f t="shared" si="8"/>
        <v>16</v>
      </c>
      <c r="AN19">
        <f t="shared" si="10"/>
        <v>15</v>
      </c>
      <c r="AO19">
        <f t="shared" si="9"/>
        <v>25</v>
      </c>
    </row>
    <row r="20" spans="6:41" x14ac:dyDescent="0.25">
      <c r="F20">
        <f t="shared" si="2"/>
        <v>17</v>
      </c>
      <c r="G20">
        <f t="shared" si="2"/>
        <v>16</v>
      </c>
      <c r="H20">
        <f t="shared" si="2"/>
        <v>16</v>
      </c>
      <c r="X20" s="8"/>
      <c r="Z20">
        <f t="shared" si="1"/>
        <v>33</v>
      </c>
      <c r="AA20">
        <f t="shared" si="6"/>
        <v>17</v>
      </c>
      <c r="AJ20" s="8">
        <f>IF('Pin Detect Programming'!D$10='Resistor References'!AH$3,(3277+41*'Resistor References'!G21)*2^-12,IF('Pin Detect Programming'!D$10='Resistor References'!AH$4,(2456+41*G21)*2^-12,IF('Pin Detect Programming'!D$10='Resistor References'!AH$5,(3686+41*G21)*2^-12,IF('Pin Detect Programming'!D$10='Resistor References'!AH$6,(4921+82*G21)*2^-12,IF('Pin Detect Programming'!D$10='Resistor References'!AH$7,(7372+82*G21)*2^-12,IF('Pin Detect Programming'!D$10='Resistor References'!AH$8,(9906+164*G21)*2^-12,IF('Pin Detect Programming'!D$10='Resistor References'!AH$9,(14826+164*G21)*2^-12,IF('Pin Detect Programming'!D$10='Resistor References'!AH$10,(14941+164*G21)*2^-12,IF('Pin Detect Programming'!D$10='Resistor References'!AH$11,(19861+164*G21)*2^-12,0)))))))))</f>
        <v>0</v>
      </c>
      <c r="AK20">
        <f t="shared" si="8"/>
        <v>17</v>
      </c>
    </row>
    <row r="21" spans="6:41" x14ac:dyDescent="0.25">
      <c r="F21">
        <f t="shared" ref="F21:H35" si="12">F20+1</f>
        <v>18</v>
      </c>
      <c r="G21">
        <f t="shared" si="12"/>
        <v>17</v>
      </c>
      <c r="H21">
        <f t="shared" si="12"/>
        <v>17</v>
      </c>
      <c r="X21" s="8"/>
      <c r="Z21">
        <f t="shared" si="1"/>
        <v>34</v>
      </c>
      <c r="AA21">
        <f t="shared" si="6"/>
        <v>18</v>
      </c>
      <c r="AJ21" s="8">
        <f>IF('Pin Detect Programming'!D$10='Resistor References'!AH$3,(3277+41*'Resistor References'!G22)*2^-12,IF('Pin Detect Programming'!D$10='Resistor References'!AH$4,(2456+41*G22)*2^-12,IF('Pin Detect Programming'!D$10='Resistor References'!AH$5,(3686+41*G22)*2^-12,IF('Pin Detect Programming'!D$10='Resistor References'!AH$6,(4921+82*G22)*2^-12,IF('Pin Detect Programming'!D$10='Resistor References'!AH$7,(7372+82*G22)*2^-12,IF('Pin Detect Programming'!D$10='Resistor References'!AH$8,(9906+164*G22)*2^-12,IF('Pin Detect Programming'!D$10='Resistor References'!AH$9,(14826+164*G22)*2^-12,IF('Pin Detect Programming'!D$10='Resistor References'!AH$10,(14941+164*G22)*2^-12,IF('Pin Detect Programming'!D$10='Resistor References'!AH$11,(19861+164*G22)*2^-12,0)))))))))</f>
        <v>0</v>
      </c>
      <c r="AK21">
        <f t="shared" si="8"/>
        <v>18</v>
      </c>
    </row>
    <row r="22" spans="6:41" x14ac:dyDescent="0.25">
      <c r="F22">
        <f t="shared" si="12"/>
        <v>19</v>
      </c>
      <c r="G22">
        <f t="shared" si="12"/>
        <v>18</v>
      </c>
      <c r="H22">
        <f t="shared" si="12"/>
        <v>18</v>
      </c>
      <c r="X22" s="8"/>
      <c r="Z22">
        <f t="shared" si="1"/>
        <v>35</v>
      </c>
      <c r="AA22">
        <f t="shared" si="6"/>
        <v>19</v>
      </c>
      <c r="AJ22" s="8">
        <f>IF('Pin Detect Programming'!D$10='Resistor References'!AH$3,(3277+41*'Resistor References'!G23)*2^-12,IF('Pin Detect Programming'!D$10='Resistor References'!AH$4,(2456+41*G23)*2^-12,IF('Pin Detect Programming'!D$10='Resistor References'!AH$5,(3686+41*G23)*2^-12,IF('Pin Detect Programming'!D$10='Resistor References'!AH$6,(4921+82*G23)*2^-12,IF('Pin Detect Programming'!D$10='Resistor References'!AH$7,(7372+82*G23)*2^-12,IF('Pin Detect Programming'!D$10='Resistor References'!AH$8,(9906+164*G23)*2^-12,IF('Pin Detect Programming'!D$10='Resistor References'!AH$9,(14826+164*G23)*2^-12,IF('Pin Detect Programming'!D$10='Resistor References'!AH$10,(14941+164*G23)*2^-12,IF('Pin Detect Programming'!D$10='Resistor References'!AH$11,(19861+164*G23)*2^-12,0)))))))))</f>
        <v>0</v>
      </c>
      <c r="AK22">
        <f t="shared" si="8"/>
        <v>19</v>
      </c>
    </row>
    <row r="23" spans="6:41" x14ac:dyDescent="0.25">
      <c r="F23">
        <f t="shared" si="12"/>
        <v>20</v>
      </c>
      <c r="G23">
        <f t="shared" si="12"/>
        <v>19</v>
      </c>
      <c r="H23">
        <f t="shared" si="12"/>
        <v>19</v>
      </c>
      <c r="X23" s="8"/>
      <c r="Z23">
        <f t="shared" si="1"/>
        <v>36</v>
      </c>
      <c r="AA23">
        <f t="shared" si="6"/>
        <v>20</v>
      </c>
      <c r="AJ23" s="8">
        <f>IF('Pin Detect Programming'!D$10='Resistor References'!AH$3,(3277+41*'Resistor References'!G24)*2^-12,IF('Pin Detect Programming'!D$10='Resistor References'!AH$4,(2456+41*G24)*2^-12,IF('Pin Detect Programming'!D$10='Resistor References'!AH$5,(3686+41*G24)*2^-12,IF('Pin Detect Programming'!D$10='Resistor References'!AH$6,(4921+82*G24)*2^-12,IF('Pin Detect Programming'!D$10='Resistor References'!AH$7,(7372+82*G24)*2^-12,IF('Pin Detect Programming'!D$10='Resistor References'!AH$8,(9906+164*G24)*2^-12,IF('Pin Detect Programming'!D$10='Resistor References'!AH$9,(14826+164*G24)*2^-12,IF('Pin Detect Programming'!D$10='Resistor References'!AH$10,(14941+164*G24)*2^-12,IF('Pin Detect Programming'!D$10='Resistor References'!AH$11,(19861+164*G24)*2^-12,0)))))))))</f>
        <v>0</v>
      </c>
      <c r="AK23">
        <f t="shared" si="8"/>
        <v>20</v>
      </c>
    </row>
    <row r="24" spans="6:41" x14ac:dyDescent="0.25">
      <c r="F24">
        <f t="shared" si="12"/>
        <v>21</v>
      </c>
      <c r="G24">
        <f t="shared" si="12"/>
        <v>20</v>
      </c>
      <c r="H24">
        <f t="shared" si="12"/>
        <v>20</v>
      </c>
      <c r="X24" s="8"/>
      <c r="Z24">
        <f t="shared" si="1"/>
        <v>37</v>
      </c>
      <c r="AA24">
        <f t="shared" si="6"/>
        <v>21</v>
      </c>
      <c r="AJ24" s="8">
        <f>IF('Pin Detect Programming'!D$10='Resistor References'!AH$3,(3277+41*'Resistor References'!G25)*2^-12,IF('Pin Detect Programming'!D$10='Resistor References'!AH$4,(2456+41*G25)*2^-12,IF('Pin Detect Programming'!D$10='Resistor References'!AH$5,(3686+41*G25)*2^-12,IF('Pin Detect Programming'!D$10='Resistor References'!AH$6,(4921+82*G25)*2^-12,IF('Pin Detect Programming'!D$10='Resistor References'!AH$7,(7372+82*G25)*2^-12,IF('Pin Detect Programming'!D$10='Resistor References'!AH$8,(9906+164*G25)*2^-12,IF('Pin Detect Programming'!D$10='Resistor References'!AH$9,(14826+164*G25)*2^-12,IF('Pin Detect Programming'!D$10='Resistor References'!AH$10,(14941+164*G25)*2^-12,IF('Pin Detect Programming'!D$10='Resistor References'!AH$11,(19861+164*G25)*2^-12,0)))))))))</f>
        <v>0</v>
      </c>
      <c r="AK24">
        <f t="shared" si="8"/>
        <v>21</v>
      </c>
    </row>
    <row r="25" spans="6:41" x14ac:dyDescent="0.25">
      <c r="F25">
        <f t="shared" si="12"/>
        <v>22</v>
      </c>
      <c r="G25">
        <f t="shared" si="12"/>
        <v>21</v>
      </c>
      <c r="H25">
        <f t="shared" si="12"/>
        <v>21</v>
      </c>
      <c r="X25" s="8"/>
      <c r="Z25">
        <f t="shared" si="1"/>
        <v>38</v>
      </c>
      <c r="AA25">
        <f t="shared" si="6"/>
        <v>22</v>
      </c>
      <c r="AJ25" s="8">
        <f>IF('Pin Detect Programming'!D$10='Resistor References'!AH$3,(3277+41*'Resistor References'!G26)*2^-12,IF('Pin Detect Programming'!D$10='Resistor References'!AH$4,(2456+41*G26)*2^-12,IF('Pin Detect Programming'!D$10='Resistor References'!AH$5,(3686+41*G26)*2^-12,IF('Pin Detect Programming'!D$10='Resistor References'!AH$6,(4921+82*G26)*2^-12,IF('Pin Detect Programming'!D$10='Resistor References'!AH$7,(7372+82*G26)*2^-12,IF('Pin Detect Programming'!D$10='Resistor References'!AH$8,(9906+164*G26)*2^-12,IF('Pin Detect Programming'!D$10='Resistor References'!AH$9,(14826+164*G26)*2^-12,IF('Pin Detect Programming'!D$10='Resistor References'!AH$10,(14941+164*G26)*2^-12,IF('Pin Detect Programming'!D$10='Resistor References'!AH$11,(19861+164*G26)*2^-12,0)))))))))</f>
        <v>0</v>
      </c>
      <c r="AK25">
        <f t="shared" si="8"/>
        <v>22</v>
      </c>
    </row>
    <row r="26" spans="6:41" x14ac:dyDescent="0.25">
      <c r="F26">
        <f t="shared" si="12"/>
        <v>23</v>
      </c>
      <c r="G26">
        <f t="shared" si="12"/>
        <v>22</v>
      </c>
      <c r="H26">
        <f t="shared" si="12"/>
        <v>22</v>
      </c>
      <c r="X26" s="8"/>
      <c r="Z26">
        <f t="shared" si="1"/>
        <v>39</v>
      </c>
      <c r="AA26">
        <f t="shared" si="6"/>
        <v>23</v>
      </c>
      <c r="AJ26" s="8">
        <f>IF('Pin Detect Programming'!D$10='Resistor References'!AH$3,(3277+41*'Resistor References'!G27)*2^-12,IF('Pin Detect Programming'!D$10='Resistor References'!AH$4,(2456+41*G27)*2^-12,IF('Pin Detect Programming'!D$10='Resistor References'!AH$5,(3686+41*G27)*2^-12,IF('Pin Detect Programming'!D$10='Resistor References'!AH$6,(4921+82*G27)*2^-12,IF('Pin Detect Programming'!D$10='Resistor References'!AH$7,(7372+82*G27)*2^-12,IF('Pin Detect Programming'!D$10='Resistor References'!AH$8,(9906+164*G27)*2^-12,IF('Pin Detect Programming'!D$10='Resistor References'!AH$9,(14826+164*G27)*2^-12,IF('Pin Detect Programming'!D$10='Resistor References'!AH$10,(14941+164*G27)*2^-12,IF('Pin Detect Programming'!D$10='Resistor References'!AH$11,(19861+164*G27)*2^-12,0)))))))))</f>
        <v>0</v>
      </c>
      <c r="AK26">
        <f t="shared" si="8"/>
        <v>23</v>
      </c>
    </row>
    <row r="27" spans="6:41" x14ac:dyDescent="0.25">
      <c r="F27">
        <f t="shared" si="12"/>
        <v>24</v>
      </c>
      <c r="G27">
        <f t="shared" si="12"/>
        <v>23</v>
      </c>
      <c r="H27">
        <f t="shared" si="12"/>
        <v>23</v>
      </c>
      <c r="X27" s="8"/>
      <c r="Z27">
        <f>BIN2DEC(1001000)</f>
        <v>72</v>
      </c>
      <c r="AA27">
        <f t="shared" si="6"/>
        <v>24</v>
      </c>
      <c r="AJ27" s="8">
        <f>IF('Pin Detect Programming'!D$10='Resistor References'!AH$3,(3277+41*'Resistor References'!G28)*2^-12,IF('Pin Detect Programming'!D$10='Resistor References'!AH$4,(2456+41*G28)*2^-12,IF('Pin Detect Programming'!D$10='Resistor References'!AH$5,(3686+41*G28)*2^-12,IF('Pin Detect Programming'!D$10='Resistor References'!AH$6,(4921+82*G28)*2^-12,IF('Pin Detect Programming'!D$10='Resistor References'!AH$7,(7372+82*G28)*2^-12,IF('Pin Detect Programming'!D$10='Resistor References'!AH$8,(9906+164*G28)*2^-12,IF('Pin Detect Programming'!D$10='Resistor References'!AH$9,(14826+164*G28)*2^-12,IF('Pin Detect Programming'!D$10='Resistor References'!AH$10,(14941+164*G28)*2^-12,IF('Pin Detect Programming'!D$10='Resistor References'!AH$11,(19861+164*G28)*2^-12,0)))))))))</f>
        <v>0</v>
      </c>
      <c r="AK27">
        <f t="shared" si="8"/>
        <v>24</v>
      </c>
    </row>
    <row r="28" spans="6:41" x14ac:dyDescent="0.25">
      <c r="F28">
        <f t="shared" si="12"/>
        <v>25</v>
      </c>
      <c r="G28">
        <f t="shared" si="12"/>
        <v>24</v>
      </c>
      <c r="H28">
        <f t="shared" si="12"/>
        <v>24</v>
      </c>
      <c r="X28" s="8"/>
      <c r="Z28">
        <f t="shared" si="1"/>
        <v>41</v>
      </c>
      <c r="AA28">
        <f t="shared" si="6"/>
        <v>25</v>
      </c>
      <c r="AJ28" s="8">
        <f>IF('Pin Detect Programming'!D$10='Resistor References'!AH$3,(3277+41*'Resistor References'!G29)*2^-12,IF('Pin Detect Programming'!D$10='Resistor References'!AH$4,(2456+41*G29)*2^-12,IF('Pin Detect Programming'!D$10='Resistor References'!AH$5,(3686+41*G29)*2^-12,IF('Pin Detect Programming'!D$10='Resistor References'!AH$6,(4921+82*G29)*2^-12,IF('Pin Detect Programming'!D$10='Resistor References'!AH$7,(7372+82*G29)*2^-12,IF('Pin Detect Programming'!D$10='Resistor References'!AH$8,(9906+164*G29)*2^-12,IF('Pin Detect Programming'!D$10='Resistor References'!AH$9,(14826+164*G29)*2^-12,IF('Pin Detect Programming'!D$10='Resistor References'!AH$10,(14941+164*G29)*2^-12,IF('Pin Detect Programming'!D$10='Resistor References'!AH$11,(19861+164*G29)*2^-12,0)))))))))</f>
        <v>0</v>
      </c>
      <c r="AK28">
        <f t="shared" si="8"/>
        <v>25</v>
      </c>
    </row>
    <row r="29" spans="6:41" x14ac:dyDescent="0.25">
      <c r="F29">
        <f t="shared" si="12"/>
        <v>26</v>
      </c>
      <c r="G29">
        <f t="shared" si="12"/>
        <v>25</v>
      </c>
      <c r="H29">
        <f t="shared" si="12"/>
        <v>25</v>
      </c>
      <c r="X29" s="8"/>
      <c r="Z29">
        <f t="shared" si="1"/>
        <v>42</v>
      </c>
      <c r="AA29">
        <f t="shared" si="6"/>
        <v>26</v>
      </c>
      <c r="AJ29" s="8">
        <f>IF('Pin Detect Programming'!D$10='Resistor References'!AH$3,(3277+41*'Resistor References'!G30)*2^-12,IF('Pin Detect Programming'!D$10='Resistor References'!AH$4,(2456+41*G30)*2^-12,IF('Pin Detect Programming'!D$10='Resistor References'!AH$5,(3686+41*G30)*2^-12,IF('Pin Detect Programming'!D$10='Resistor References'!AH$6,(4921+82*G30)*2^-12,IF('Pin Detect Programming'!D$10='Resistor References'!AH$7,(7372+82*G30)*2^-12,IF('Pin Detect Programming'!D$10='Resistor References'!AH$8,(9906+164*G30)*2^-12,IF('Pin Detect Programming'!D$10='Resistor References'!AH$9,(14826+164*G30)*2^-12,IF('Pin Detect Programming'!D$10='Resistor References'!AH$10,(14941+164*G30)*2^-12,IF('Pin Detect Programming'!D$10='Resistor References'!AH$11,(19861+164*G30)*2^-12,0)))))))))</f>
        <v>0</v>
      </c>
      <c r="AK29">
        <f t="shared" si="8"/>
        <v>26</v>
      </c>
    </row>
    <row r="30" spans="6:41" x14ac:dyDescent="0.25">
      <c r="F30">
        <f t="shared" si="12"/>
        <v>27</v>
      </c>
      <c r="G30">
        <f t="shared" si="12"/>
        <v>26</v>
      </c>
      <c r="H30">
        <f t="shared" si="12"/>
        <v>26</v>
      </c>
      <c r="X30" s="8"/>
      <c r="Z30">
        <f t="shared" si="1"/>
        <v>43</v>
      </c>
      <c r="AA30">
        <f t="shared" si="6"/>
        <v>27</v>
      </c>
      <c r="AJ30" s="8">
        <f>IF('Pin Detect Programming'!D$10='Resistor References'!AH$3,(3277+41*'Resistor References'!G31)*2^-12,IF('Pin Detect Programming'!D$10='Resistor References'!AH$4,(2456+41*G31)*2^-12,IF('Pin Detect Programming'!D$10='Resistor References'!AH$5,(3686+41*G31)*2^-12,IF('Pin Detect Programming'!D$10='Resistor References'!AH$6,(4921+82*G31)*2^-12,IF('Pin Detect Programming'!D$10='Resistor References'!AH$7,(7372+82*G31)*2^-12,IF('Pin Detect Programming'!D$10='Resistor References'!AH$8,(9906+164*G31)*2^-12,IF('Pin Detect Programming'!D$10='Resistor References'!AH$9,(14826+164*G31)*2^-12,IF('Pin Detect Programming'!D$10='Resistor References'!AH$10,(14941+164*G31)*2^-12,IF('Pin Detect Programming'!D$10='Resistor References'!AH$11,(19861+164*G31)*2^-12,0)))))))))</f>
        <v>0</v>
      </c>
      <c r="AK30">
        <f t="shared" si="8"/>
        <v>27</v>
      </c>
    </row>
    <row r="31" spans="6:41" x14ac:dyDescent="0.25">
      <c r="F31">
        <f t="shared" si="12"/>
        <v>28</v>
      </c>
      <c r="G31">
        <f t="shared" si="12"/>
        <v>27</v>
      </c>
      <c r="H31">
        <f t="shared" si="12"/>
        <v>27</v>
      </c>
      <c r="X31" s="8"/>
      <c r="Z31">
        <f t="shared" si="1"/>
        <v>44</v>
      </c>
      <c r="AA31">
        <f t="shared" si="6"/>
        <v>28</v>
      </c>
      <c r="AJ31" s="8">
        <f>IF('Pin Detect Programming'!D$10='Resistor References'!AH$3,(3277+41*'Resistor References'!G32)*2^-12,IF('Pin Detect Programming'!D$10='Resistor References'!AH$4,(2456+41*G32)*2^-12,IF('Pin Detect Programming'!D$10='Resistor References'!AH$5,(3686+41*G32)*2^-12,IF('Pin Detect Programming'!D$10='Resistor References'!AH$6,(4921+82*G32)*2^-12,IF('Pin Detect Programming'!D$10='Resistor References'!AH$7,(7372+82*G32)*2^-12,IF('Pin Detect Programming'!D$10='Resistor References'!AH$8,(9906+164*G32)*2^-12,IF('Pin Detect Programming'!D$10='Resistor References'!AH$9,(14826+164*G32)*2^-12,IF('Pin Detect Programming'!D$10='Resistor References'!AH$10,(14941+164*G32)*2^-12,IF('Pin Detect Programming'!D$10='Resistor References'!AH$11,(19861+164*G32)*2^-12,0)))))))))</f>
        <v>0</v>
      </c>
      <c r="AK31">
        <f t="shared" si="8"/>
        <v>28</v>
      </c>
    </row>
    <row r="32" spans="6:41" x14ac:dyDescent="0.25">
      <c r="F32">
        <f t="shared" si="12"/>
        <v>29</v>
      </c>
      <c r="G32">
        <f t="shared" si="12"/>
        <v>28</v>
      </c>
      <c r="H32">
        <f t="shared" si="12"/>
        <v>28</v>
      </c>
      <c r="X32" s="8"/>
      <c r="Z32">
        <f t="shared" si="1"/>
        <v>45</v>
      </c>
      <c r="AA32">
        <f t="shared" si="6"/>
        <v>29</v>
      </c>
      <c r="AJ32" s="8">
        <f>IF('Pin Detect Programming'!D$10='Resistor References'!AH$3,(3277+41*'Resistor References'!G33)*2^-12,IF('Pin Detect Programming'!D$10='Resistor References'!AH$4,(2456+41*G33)*2^-12,IF('Pin Detect Programming'!D$10='Resistor References'!AH$5,(3686+41*G33)*2^-12,IF('Pin Detect Programming'!D$10='Resistor References'!AH$6,(4921+82*G33)*2^-12,IF('Pin Detect Programming'!D$10='Resistor References'!AH$7,(7372+82*G33)*2^-12,IF('Pin Detect Programming'!D$10='Resistor References'!AH$8,(9906+164*G33)*2^-12,IF('Pin Detect Programming'!D$10='Resistor References'!AH$9,(14826+164*G33)*2^-12,IF('Pin Detect Programming'!D$10='Resistor References'!AH$10,(14941+164*G33)*2^-12,IF('Pin Detect Programming'!D$10='Resistor References'!AH$11,(19861+164*G33)*2^-12,0)))))))))</f>
        <v>0</v>
      </c>
      <c r="AK32">
        <f t="shared" si="8"/>
        <v>29</v>
      </c>
    </row>
    <row r="33" spans="6:24" x14ac:dyDescent="0.25">
      <c r="F33">
        <f t="shared" si="12"/>
        <v>30</v>
      </c>
      <c r="G33">
        <f t="shared" si="12"/>
        <v>29</v>
      </c>
      <c r="H33">
        <f t="shared" si="12"/>
        <v>29</v>
      </c>
      <c r="X33" s="8"/>
    </row>
    <row r="34" spans="6:24" x14ac:dyDescent="0.25">
      <c r="G34">
        <f t="shared" si="12"/>
        <v>30</v>
      </c>
      <c r="H34">
        <f t="shared" si="12"/>
        <v>30</v>
      </c>
      <c r="X34" s="8"/>
    </row>
    <row r="35" spans="6:24" x14ac:dyDescent="0.25">
      <c r="G35">
        <f t="shared" si="12"/>
        <v>31</v>
      </c>
      <c r="H35">
        <f t="shared" si="12"/>
        <v>31</v>
      </c>
      <c r="X35" s="8"/>
    </row>
    <row r="36" spans="6:24" x14ac:dyDescent="0.25">
      <c r="X36" s="8"/>
    </row>
    <row r="37" spans="6:24" x14ac:dyDescent="0.25">
      <c r="X37" s="8"/>
    </row>
    <row r="38" spans="6:24" x14ac:dyDescent="0.25">
      <c r="X38" s="8"/>
    </row>
    <row r="39" spans="6:24" x14ac:dyDescent="0.25">
      <c r="X39" s="8"/>
    </row>
    <row r="40" spans="6:24" x14ac:dyDescent="0.25">
      <c r="X40" s="8"/>
    </row>
    <row r="41" spans="6:24" x14ac:dyDescent="0.25">
      <c r="X41" s="8"/>
    </row>
    <row r="42" spans="6:24" x14ac:dyDescent="0.25">
      <c r="X42" s="8"/>
    </row>
    <row r="43" spans="6:24" x14ac:dyDescent="0.25">
      <c r="X43" s="8"/>
    </row>
    <row r="44" spans="6:24" x14ac:dyDescent="0.25">
      <c r="X44" s="8"/>
    </row>
    <row r="45" spans="6:24" x14ac:dyDescent="0.25">
      <c r="X45" s="8"/>
    </row>
    <row r="46" spans="6:24" x14ac:dyDescent="0.25">
      <c r="X46" s="8"/>
    </row>
    <row r="47" spans="6:24" x14ac:dyDescent="0.25">
      <c r="X47" s="8"/>
    </row>
    <row r="48" spans="6:24" x14ac:dyDescent="0.25">
      <c r="X48" s="8"/>
    </row>
    <row r="49" spans="24:24" x14ac:dyDescent="0.25">
      <c r="X49" s="8"/>
    </row>
    <row r="50" spans="24:24" x14ac:dyDescent="0.25">
      <c r="X50" s="8"/>
    </row>
    <row r="51" spans="24:24" x14ac:dyDescent="0.25">
      <c r="X51" s="8"/>
    </row>
    <row r="52" spans="24:24" x14ac:dyDescent="0.25">
      <c r="X52" s="8"/>
    </row>
    <row r="53" spans="24:24" x14ac:dyDescent="0.25">
      <c r="X53" s="8"/>
    </row>
    <row r="54" spans="24:24" x14ac:dyDescent="0.25">
      <c r="X54" s="8"/>
    </row>
    <row r="55" spans="24:24" x14ac:dyDescent="0.25">
      <c r="X55" s="8"/>
    </row>
    <row r="56" spans="24:24" x14ac:dyDescent="0.25">
      <c r="X56" s="8"/>
    </row>
    <row r="57" spans="24:24" x14ac:dyDescent="0.25">
      <c r="X57" s="8"/>
    </row>
    <row r="58" spans="24:24" x14ac:dyDescent="0.25">
      <c r="X58" s="8"/>
    </row>
    <row r="59" spans="24:24" x14ac:dyDescent="0.25">
      <c r="X59" s="8"/>
    </row>
    <row r="60" spans="24:24" x14ac:dyDescent="0.25">
      <c r="X60" s="8"/>
    </row>
    <row r="61" spans="24:24" x14ac:dyDescent="0.25">
      <c r="X61" s="8"/>
    </row>
    <row r="62" spans="24:24" x14ac:dyDescent="0.25">
      <c r="X62" s="8"/>
    </row>
    <row r="63" spans="24:24" x14ac:dyDescent="0.25">
      <c r="X63" s="8"/>
    </row>
    <row r="64" spans="24:24" x14ac:dyDescent="0.25">
      <c r="X64" s="8"/>
    </row>
    <row r="65" spans="20:24" x14ac:dyDescent="0.25">
      <c r="X65" s="8"/>
    </row>
    <row r="66" spans="20:24" x14ac:dyDescent="0.25">
      <c r="T66">
        <v>1.18</v>
      </c>
      <c r="X66" s="8"/>
    </row>
  </sheetData>
  <phoneticPr fontId="28" type="noConversion"/>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Q36"/>
  <sheetViews>
    <sheetView workbookViewId="0">
      <selection activeCell="C16" sqref="C16"/>
    </sheetView>
  </sheetViews>
  <sheetFormatPr defaultRowHeight="15.75" x14ac:dyDescent="0.25"/>
  <sheetData>
    <row r="1" spans="1:43" x14ac:dyDescent="0.25">
      <c r="A1" s="9"/>
      <c r="B1" s="422" t="s">
        <v>323</v>
      </c>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row>
    <row r="2" spans="1:43" x14ac:dyDescent="0.25">
      <c r="A2" s="9"/>
      <c r="B2" s="9" t="s">
        <v>252</v>
      </c>
      <c r="C2" s="9">
        <v>0</v>
      </c>
      <c r="D2" s="9">
        <v>1</v>
      </c>
      <c r="E2" s="9">
        <v>2</v>
      </c>
      <c r="F2" s="9">
        <v>3</v>
      </c>
      <c r="G2" s="9">
        <v>4</v>
      </c>
      <c r="H2" s="9">
        <v>5</v>
      </c>
      <c r="I2" s="9">
        <v>6</v>
      </c>
      <c r="J2" s="9">
        <v>7</v>
      </c>
      <c r="K2" s="9">
        <v>8</v>
      </c>
      <c r="L2" s="9">
        <v>9</v>
      </c>
      <c r="M2" s="9">
        <v>10</v>
      </c>
      <c r="N2" s="9">
        <v>11</v>
      </c>
      <c r="O2" s="9">
        <v>12</v>
      </c>
      <c r="P2" s="9">
        <v>13</v>
      </c>
      <c r="Q2" s="9">
        <v>14</v>
      </c>
      <c r="R2" s="9">
        <v>15</v>
      </c>
      <c r="S2" s="9">
        <v>16</v>
      </c>
      <c r="T2" s="9">
        <v>17</v>
      </c>
      <c r="U2" s="9">
        <v>18</v>
      </c>
      <c r="V2" s="9">
        <v>19</v>
      </c>
      <c r="W2" s="9">
        <v>20</v>
      </c>
      <c r="X2" s="9">
        <v>21</v>
      </c>
      <c r="Y2" s="9">
        <v>22</v>
      </c>
      <c r="Z2" s="9">
        <v>23</v>
      </c>
      <c r="AA2" s="9">
        <v>24</v>
      </c>
      <c r="AB2" s="9">
        <v>25</v>
      </c>
      <c r="AC2" s="9">
        <v>26</v>
      </c>
      <c r="AD2" s="9">
        <v>27</v>
      </c>
      <c r="AE2" s="9">
        <v>28</v>
      </c>
      <c r="AF2" s="9">
        <v>29</v>
      </c>
      <c r="AG2" s="9">
        <v>30</v>
      </c>
      <c r="AH2" s="9">
        <v>31</v>
      </c>
      <c r="AM2" t="s">
        <v>215</v>
      </c>
      <c r="AN2" t="s">
        <v>216</v>
      </c>
      <c r="AO2" t="s">
        <v>223</v>
      </c>
      <c r="AP2" t="s">
        <v>229</v>
      </c>
      <c r="AQ2" t="s">
        <v>14</v>
      </c>
    </row>
    <row r="3" spans="1:43" x14ac:dyDescent="0.25">
      <c r="A3" s="9"/>
      <c r="B3" s="9" t="s">
        <v>14</v>
      </c>
      <c r="C3" s="9">
        <v>4420</v>
      </c>
      <c r="D3" s="9">
        <v>4870</v>
      </c>
      <c r="E3" s="9">
        <v>5360</v>
      </c>
      <c r="F3" s="9">
        <v>5900</v>
      </c>
      <c r="G3" s="9">
        <v>6490</v>
      </c>
      <c r="H3" s="9">
        <v>7150</v>
      </c>
      <c r="I3" s="9">
        <v>7870</v>
      </c>
      <c r="J3" s="9">
        <v>8660</v>
      </c>
      <c r="K3" s="9">
        <v>9530</v>
      </c>
      <c r="L3" s="9">
        <v>10500</v>
      </c>
      <c r="M3" s="9">
        <v>11500</v>
      </c>
      <c r="N3" s="9">
        <v>12700</v>
      </c>
      <c r="O3" s="9">
        <v>14000</v>
      </c>
      <c r="P3" s="9">
        <v>15400</v>
      </c>
      <c r="Q3" s="9">
        <v>16900</v>
      </c>
      <c r="R3" s="9">
        <v>18700</v>
      </c>
      <c r="S3" s="9">
        <v>20500</v>
      </c>
      <c r="T3" s="9">
        <v>22600</v>
      </c>
      <c r="U3" s="9">
        <v>24900</v>
      </c>
      <c r="V3" s="9">
        <v>27400</v>
      </c>
      <c r="W3" s="9">
        <v>30100</v>
      </c>
      <c r="X3" s="9">
        <v>33200</v>
      </c>
      <c r="Y3" s="9">
        <v>36500</v>
      </c>
      <c r="Z3" s="9">
        <v>40200</v>
      </c>
      <c r="AA3" s="9">
        <v>44200</v>
      </c>
      <c r="AB3" s="9">
        <v>48700</v>
      </c>
      <c r="AC3" s="9">
        <v>53600</v>
      </c>
      <c r="AD3" s="9">
        <v>59000</v>
      </c>
      <c r="AE3" s="9">
        <v>64900</v>
      </c>
      <c r="AF3" s="9">
        <v>71500</v>
      </c>
      <c r="AG3" s="9">
        <v>78700</v>
      </c>
      <c r="AH3" s="9">
        <v>86600</v>
      </c>
      <c r="AJ3" t="s">
        <v>211</v>
      </c>
      <c r="AL3">
        <v>0</v>
      </c>
      <c r="AM3" t="s">
        <v>248</v>
      </c>
      <c r="AN3" t="s">
        <v>248</v>
      </c>
      <c r="AO3" t="s">
        <v>248</v>
      </c>
      <c r="AP3" t="s">
        <v>248</v>
      </c>
      <c r="AQ3" t="str">
        <f>AJ3</f>
        <v>SHORT</v>
      </c>
    </row>
    <row r="4" spans="1:43" x14ac:dyDescent="0.25">
      <c r="A4" s="9" t="s">
        <v>253</v>
      </c>
      <c r="B4" s="9">
        <v>0</v>
      </c>
      <c r="C4" s="9">
        <v>18700</v>
      </c>
      <c r="D4" s="9">
        <v>20500</v>
      </c>
      <c r="E4" s="9">
        <v>22600</v>
      </c>
      <c r="F4" s="9">
        <v>24900</v>
      </c>
      <c r="G4" s="9">
        <v>27400</v>
      </c>
      <c r="H4" s="9">
        <v>30100</v>
      </c>
      <c r="I4" s="9">
        <v>33200</v>
      </c>
      <c r="J4" s="9">
        <v>36500</v>
      </c>
      <c r="K4" s="9">
        <v>40200</v>
      </c>
      <c r="L4" s="9">
        <v>44200</v>
      </c>
      <c r="M4" s="9">
        <v>48700</v>
      </c>
      <c r="N4" s="9">
        <v>53600</v>
      </c>
      <c r="O4" s="9">
        <v>59000</v>
      </c>
      <c r="P4" s="9">
        <v>64900</v>
      </c>
      <c r="Q4" s="9">
        <v>71500</v>
      </c>
      <c r="R4" s="9">
        <v>78700</v>
      </c>
      <c r="S4" s="9">
        <v>86600</v>
      </c>
      <c r="T4" s="9">
        <v>95300</v>
      </c>
      <c r="U4" s="9">
        <v>105000</v>
      </c>
      <c r="V4" s="9">
        <v>115000</v>
      </c>
      <c r="W4" s="9">
        <v>127000</v>
      </c>
      <c r="X4" s="9">
        <v>140000</v>
      </c>
      <c r="Y4" s="9">
        <v>154000</v>
      </c>
      <c r="Z4" s="9">
        <v>169000</v>
      </c>
      <c r="AA4" s="9">
        <v>187000</v>
      </c>
      <c r="AB4" s="9">
        <v>205000</v>
      </c>
      <c r="AC4" s="9">
        <v>226000</v>
      </c>
      <c r="AD4" s="9">
        <v>249000</v>
      </c>
      <c r="AE4" s="9">
        <v>274000</v>
      </c>
      <c r="AF4" s="9">
        <v>301000</v>
      </c>
      <c r="AG4" s="9">
        <v>332000</v>
      </c>
      <c r="AH4" s="9">
        <v>365000</v>
      </c>
      <c r="AJ4" t="s">
        <v>212</v>
      </c>
      <c r="AL4" t="s">
        <v>248</v>
      </c>
      <c r="AM4" t="s">
        <v>248</v>
      </c>
      <c r="AN4" t="s">
        <v>248</v>
      </c>
      <c r="AO4" t="s">
        <v>248</v>
      </c>
      <c r="AP4" t="s">
        <v>248</v>
      </c>
      <c r="AQ4" t="str">
        <f t="shared" ref="AQ4:AQ36" si="0">AJ4</f>
        <v>FLOAT</v>
      </c>
    </row>
    <row r="5" spans="1:43" x14ac:dyDescent="0.25">
      <c r="A5" s="9"/>
      <c r="B5" s="9">
        <v>1</v>
      </c>
      <c r="C5" s="9">
        <v>9530</v>
      </c>
      <c r="D5" s="9">
        <v>10500</v>
      </c>
      <c r="E5" s="9">
        <v>11500</v>
      </c>
      <c r="F5" s="9">
        <v>12700</v>
      </c>
      <c r="G5" s="9">
        <v>14000</v>
      </c>
      <c r="H5" s="9">
        <v>15400</v>
      </c>
      <c r="I5" s="9">
        <v>16900</v>
      </c>
      <c r="J5" s="9">
        <v>18700</v>
      </c>
      <c r="K5" s="9">
        <v>20500</v>
      </c>
      <c r="L5" s="9">
        <v>22600</v>
      </c>
      <c r="M5" s="9">
        <v>24900</v>
      </c>
      <c r="N5" s="9">
        <v>27400</v>
      </c>
      <c r="O5" s="9">
        <v>30100</v>
      </c>
      <c r="P5" s="9">
        <v>33200</v>
      </c>
      <c r="Q5" s="9">
        <v>36500</v>
      </c>
      <c r="R5" s="9">
        <v>40200</v>
      </c>
      <c r="S5" s="9">
        <v>44200</v>
      </c>
      <c r="T5" s="9">
        <v>48700</v>
      </c>
      <c r="U5" s="9">
        <v>53600</v>
      </c>
      <c r="V5" s="9">
        <v>59000</v>
      </c>
      <c r="W5" s="9">
        <v>64900</v>
      </c>
      <c r="X5" s="9">
        <v>71500</v>
      </c>
      <c r="Y5" s="9">
        <v>78700</v>
      </c>
      <c r="Z5" s="9">
        <v>86600</v>
      </c>
      <c r="AA5" s="9">
        <v>95300</v>
      </c>
      <c r="AB5" s="9">
        <v>105000</v>
      </c>
      <c r="AC5" s="9">
        <v>115000</v>
      </c>
      <c r="AD5" s="9">
        <v>127000</v>
      </c>
      <c r="AE5" s="9">
        <v>140000</v>
      </c>
      <c r="AF5" s="9">
        <v>154000</v>
      </c>
      <c r="AG5" s="9">
        <v>169000</v>
      </c>
      <c r="AH5" s="9">
        <v>187000</v>
      </c>
      <c r="AJ5">
        <v>0</v>
      </c>
      <c r="AK5">
        <f>HLOOKUP(AJ5,C$2:AH$11,2,FALSE)</f>
        <v>4420</v>
      </c>
      <c r="AL5">
        <f>HLOOKUP(AJ5,C$13:R$14,2,FALSE)</f>
        <v>4640</v>
      </c>
      <c r="AM5" t="str">
        <f>IF(OR('Pinstrap Reverse Lookup'!C$3=AL$3,'Pinstrap Reverse Lookup'!C$3='Resistor Selection'!AL$4),'Resistor Selection'!$AL$4,VLOOKUP('Resistor Selection'!AJ5,'Resistor Selection'!B$15:R$30,'Pinstrap Reverse Lookup'!E$3+2,FALSE))</f>
        <v>Open</v>
      </c>
      <c r="AN5">
        <f>IF(OR('Pinstrap Reverse Lookup'!C$4=AL$3,'Pinstrap Reverse Lookup'!C$4='Resistor Selection'!AL$4),'Resistor Selection'!$AL$4,VLOOKUP('Resistor Selection'!AJ5,'Resistor Selection'!B$15:R$30,'Pinstrap Reverse Lookup'!E$4+2,FALSE))</f>
        <v>56200</v>
      </c>
      <c r="AO5">
        <f>IF(OR('Pinstrap Reverse Lookup'!C$5=AL$3,'Pinstrap Reverse Lookup'!C$5='Resistor Selection'!AL$4),'Resistor Selection'!$AL$4,VLOOKUP('Resistor Selection'!AJ5,'Resistor Selection'!B$15:R$30,'Pinstrap Reverse Lookup'!E$5+2,FALSE))</f>
        <v>21500</v>
      </c>
      <c r="AP5">
        <f>IF(OR('Pinstrap Reverse Lookup'!C$6=AL$3,'Pinstrap Reverse Lookup'!C$6='Resistor Selection'!AL$4),'Resistor Selection'!$AL$4,VLOOKUP('Resistor Selection'!AJ5,'Resistor Selection'!B$15:R$30,'Pinstrap Reverse Lookup'!E$6+2,FALSE))</f>
        <v>26100</v>
      </c>
      <c r="AQ5">
        <f t="shared" si="0"/>
        <v>0</v>
      </c>
    </row>
    <row r="6" spans="1:43" x14ac:dyDescent="0.25">
      <c r="A6" s="9"/>
      <c r="B6" s="9">
        <v>2</v>
      </c>
      <c r="C6" s="9">
        <v>6190</v>
      </c>
      <c r="D6" s="9">
        <v>6810</v>
      </c>
      <c r="E6" s="9">
        <v>7500</v>
      </c>
      <c r="F6" s="9">
        <v>8250</v>
      </c>
      <c r="G6" s="9">
        <v>9090</v>
      </c>
      <c r="H6" s="9">
        <v>10000</v>
      </c>
      <c r="I6" s="9">
        <v>11000</v>
      </c>
      <c r="J6" s="9">
        <v>12100</v>
      </c>
      <c r="K6" s="9">
        <v>13300</v>
      </c>
      <c r="L6" s="9">
        <v>14700</v>
      </c>
      <c r="M6" s="9">
        <v>15400</v>
      </c>
      <c r="N6" s="9">
        <v>17800</v>
      </c>
      <c r="O6" s="9">
        <v>19600</v>
      </c>
      <c r="P6" s="9">
        <v>21500</v>
      </c>
      <c r="Q6" s="9">
        <v>22600</v>
      </c>
      <c r="R6" s="9">
        <v>26100</v>
      </c>
      <c r="S6" s="9">
        <v>28700</v>
      </c>
      <c r="T6" s="9">
        <v>31600</v>
      </c>
      <c r="U6" s="9">
        <v>34800</v>
      </c>
      <c r="V6" s="9">
        <v>38300</v>
      </c>
      <c r="W6" s="9">
        <v>42200</v>
      </c>
      <c r="X6" s="9">
        <v>46400</v>
      </c>
      <c r="Y6" s="9">
        <v>51100</v>
      </c>
      <c r="Z6" s="9">
        <v>56200</v>
      </c>
      <c r="AA6" s="9">
        <v>61900</v>
      </c>
      <c r="AB6" s="9">
        <v>68100</v>
      </c>
      <c r="AC6" s="9">
        <v>75000</v>
      </c>
      <c r="AD6" s="9">
        <v>82500</v>
      </c>
      <c r="AE6" s="9">
        <v>90900</v>
      </c>
      <c r="AF6" s="9">
        <v>100000</v>
      </c>
      <c r="AG6" s="9">
        <v>110000</v>
      </c>
      <c r="AH6" s="9">
        <v>121000</v>
      </c>
      <c r="AJ6">
        <f>AJ5+1</f>
        <v>1</v>
      </c>
      <c r="AK6">
        <f t="shared" ref="AK6:AK36" si="1">HLOOKUP(AJ6,C$2:AH$11,2,FALSE)</f>
        <v>4870</v>
      </c>
      <c r="AL6">
        <f t="shared" ref="AL6:AL20" si="2">HLOOKUP(AJ6,C$13:R$14,2,FALSE)</f>
        <v>5620</v>
      </c>
      <c r="AM6" t="str">
        <f>IF(OR('Pinstrap Reverse Lookup'!C$3=AL$3,'Pinstrap Reverse Lookup'!C$3='Resistor Selection'!AL$4),'Resistor Selection'!$AL$4,VLOOKUP('Resistor Selection'!AJ6,'Resistor Selection'!B$15:R$30,'Pinstrap Reverse Lookup'!E$3+2,FALSE))</f>
        <v>Open</v>
      </c>
      <c r="AN6">
        <f>IF(OR('Pinstrap Reverse Lookup'!C$4=AL$3,'Pinstrap Reverse Lookup'!C$4='Resistor Selection'!AL$4),'Resistor Selection'!$AL$4,VLOOKUP('Resistor Selection'!AJ6,'Resistor Selection'!B$15:R$30,'Pinstrap Reverse Lookup'!E$4+2,FALSE))</f>
        <v>40200</v>
      </c>
      <c r="AO6">
        <f>IF(OR('Pinstrap Reverse Lookup'!C$5=AL$3,'Pinstrap Reverse Lookup'!C$5='Resistor Selection'!AL$4),'Resistor Selection'!$AL$4,VLOOKUP('Resistor Selection'!AJ6,'Resistor Selection'!B$15:R$30,'Pinstrap Reverse Lookup'!E$5+2,FALSE))</f>
        <v>15400</v>
      </c>
      <c r="AP6">
        <f>IF(OR('Pinstrap Reverse Lookup'!C$6=AL$3,'Pinstrap Reverse Lookup'!C$6='Resistor Selection'!AL$4),'Resistor Selection'!$AL$4,VLOOKUP('Resistor Selection'!AJ6,'Resistor Selection'!B$15:R$30,'Pinstrap Reverse Lookup'!E$6+2,FALSE))</f>
        <v>18700</v>
      </c>
      <c r="AQ6">
        <f t="shared" si="0"/>
        <v>1</v>
      </c>
    </row>
    <row r="7" spans="1:43" x14ac:dyDescent="0.25">
      <c r="A7" s="9"/>
      <c r="B7" s="9">
        <v>3</v>
      </c>
      <c r="C7" s="9">
        <v>4020</v>
      </c>
      <c r="D7" s="9">
        <v>4420</v>
      </c>
      <c r="E7" s="9">
        <v>4870</v>
      </c>
      <c r="F7" s="9">
        <v>5360</v>
      </c>
      <c r="G7" s="9">
        <v>5900</v>
      </c>
      <c r="H7" s="9">
        <v>6490</v>
      </c>
      <c r="I7" s="9">
        <v>7150</v>
      </c>
      <c r="J7" s="9">
        <v>7870</v>
      </c>
      <c r="K7" s="9">
        <v>8660</v>
      </c>
      <c r="L7" s="9">
        <v>9530</v>
      </c>
      <c r="M7" s="9">
        <v>10500</v>
      </c>
      <c r="N7" s="9">
        <v>11500</v>
      </c>
      <c r="O7" s="9">
        <v>12700</v>
      </c>
      <c r="P7" s="9">
        <v>14000</v>
      </c>
      <c r="Q7" s="9">
        <v>15400</v>
      </c>
      <c r="R7" s="9">
        <v>16900</v>
      </c>
      <c r="S7" s="9">
        <v>18700</v>
      </c>
      <c r="T7" s="9">
        <v>20500</v>
      </c>
      <c r="U7" s="9">
        <v>22600</v>
      </c>
      <c r="V7" s="9">
        <v>24900</v>
      </c>
      <c r="W7" s="9">
        <v>27400</v>
      </c>
      <c r="X7" s="9">
        <v>30100</v>
      </c>
      <c r="Y7" s="9">
        <v>33200</v>
      </c>
      <c r="Z7" s="9">
        <v>36500</v>
      </c>
      <c r="AA7" s="9">
        <v>40200</v>
      </c>
      <c r="AB7" s="9">
        <v>44200</v>
      </c>
      <c r="AC7" s="9">
        <v>48700</v>
      </c>
      <c r="AD7" s="9">
        <v>53600</v>
      </c>
      <c r="AE7" s="9">
        <v>59000</v>
      </c>
      <c r="AF7" s="9">
        <v>64900</v>
      </c>
      <c r="AG7" s="9">
        <v>71500</v>
      </c>
      <c r="AH7" s="9">
        <v>78700</v>
      </c>
      <c r="AJ7">
        <f t="shared" ref="AJ7:AJ36" si="3">AJ6+1</f>
        <v>2</v>
      </c>
      <c r="AK7">
        <f t="shared" si="1"/>
        <v>5360</v>
      </c>
      <c r="AL7">
        <f t="shared" si="2"/>
        <v>6810</v>
      </c>
      <c r="AM7" t="str">
        <f>IF(OR('Pinstrap Reverse Lookup'!C$3=AL$3,'Pinstrap Reverse Lookup'!C$3='Resistor Selection'!AL$4),'Resistor Selection'!$AL$4,VLOOKUP('Resistor Selection'!AJ7,'Resistor Selection'!B$15:R$30,'Pinstrap Reverse Lookup'!E$3+2,FALSE))</f>
        <v>Open</v>
      </c>
      <c r="AN7">
        <f>IF(OR('Pinstrap Reverse Lookup'!C$4=AL$3,'Pinstrap Reverse Lookup'!C$4='Resistor Selection'!AL$4),'Resistor Selection'!$AL$4,VLOOKUP('Resistor Selection'!AJ7,'Resistor Selection'!B$15:R$30,'Pinstrap Reverse Lookup'!E$4+2,FALSE))</f>
        <v>30100</v>
      </c>
      <c r="AO7">
        <f>IF(OR('Pinstrap Reverse Lookup'!C$5=AL$3,'Pinstrap Reverse Lookup'!C$5='Resistor Selection'!AL$4),'Resistor Selection'!$AL$4,VLOOKUP('Resistor Selection'!AJ7,'Resistor Selection'!B$15:R$30,'Pinstrap Reverse Lookup'!E$5+2,FALSE))</f>
        <v>11500</v>
      </c>
      <c r="AP7">
        <f>IF(OR('Pinstrap Reverse Lookup'!C$6=AL$3,'Pinstrap Reverse Lookup'!C$6='Resistor Selection'!AL$4),'Resistor Selection'!$AL$4,VLOOKUP('Resistor Selection'!AJ7,'Resistor Selection'!B$15:R$30,'Pinstrap Reverse Lookup'!E$6+2,FALSE))</f>
        <v>14000</v>
      </c>
      <c r="AQ7">
        <f t="shared" si="0"/>
        <v>2</v>
      </c>
    </row>
    <row r="8" spans="1:43" x14ac:dyDescent="0.25">
      <c r="A8" s="9"/>
      <c r="B8" s="9">
        <v>4</v>
      </c>
      <c r="C8" s="9">
        <v>2740</v>
      </c>
      <c r="D8" s="9">
        <v>3010</v>
      </c>
      <c r="E8" s="9">
        <v>3320</v>
      </c>
      <c r="F8" s="9">
        <v>3650</v>
      </c>
      <c r="G8" s="9">
        <v>4020</v>
      </c>
      <c r="H8" s="9">
        <v>4420</v>
      </c>
      <c r="I8" s="9">
        <v>4870</v>
      </c>
      <c r="J8" s="9">
        <v>5360</v>
      </c>
      <c r="K8" s="9">
        <v>5900</v>
      </c>
      <c r="L8" s="9">
        <v>6490</v>
      </c>
      <c r="M8" s="9">
        <v>7150</v>
      </c>
      <c r="N8" s="9">
        <v>7870</v>
      </c>
      <c r="O8" s="9">
        <v>8660</v>
      </c>
      <c r="P8" s="9">
        <v>9530</v>
      </c>
      <c r="Q8" s="9">
        <v>10500</v>
      </c>
      <c r="R8" s="9">
        <v>11500</v>
      </c>
      <c r="S8" s="9">
        <v>12700</v>
      </c>
      <c r="T8" s="9">
        <v>14000</v>
      </c>
      <c r="U8" s="9">
        <v>15400</v>
      </c>
      <c r="V8" s="9">
        <v>16900</v>
      </c>
      <c r="W8" s="9">
        <v>18700</v>
      </c>
      <c r="X8" s="9">
        <v>20500</v>
      </c>
      <c r="Y8" s="9">
        <v>22600</v>
      </c>
      <c r="Z8" s="9">
        <v>24900</v>
      </c>
      <c r="AA8" s="9">
        <v>27400</v>
      </c>
      <c r="AB8" s="9">
        <v>30100</v>
      </c>
      <c r="AC8" s="9">
        <v>33200</v>
      </c>
      <c r="AD8" s="9">
        <v>36500</v>
      </c>
      <c r="AE8" s="9">
        <v>40200</v>
      </c>
      <c r="AF8" s="9">
        <v>44200</v>
      </c>
      <c r="AG8" s="9">
        <v>48700</v>
      </c>
      <c r="AH8" s="9">
        <v>53600</v>
      </c>
      <c r="AJ8">
        <f t="shared" si="3"/>
        <v>3</v>
      </c>
      <c r="AK8">
        <f t="shared" si="1"/>
        <v>5900</v>
      </c>
      <c r="AL8">
        <f t="shared" si="2"/>
        <v>8250</v>
      </c>
      <c r="AM8" t="str">
        <f>IF(OR('Pinstrap Reverse Lookup'!C$3=AL$3,'Pinstrap Reverse Lookup'!C$3='Resistor Selection'!AL$4),'Resistor Selection'!$AL$4,VLOOKUP('Resistor Selection'!AJ8,'Resistor Selection'!B$15:R$30,'Pinstrap Reverse Lookup'!E$3+2,FALSE))</f>
        <v>Open</v>
      </c>
      <c r="AN8">
        <f>IF(OR('Pinstrap Reverse Lookup'!C$4=AL$3,'Pinstrap Reverse Lookup'!C$4='Resistor Selection'!AL$4),'Resistor Selection'!$AL$4,VLOOKUP('Resistor Selection'!AJ8,'Resistor Selection'!B$15:R$30,'Pinstrap Reverse Lookup'!E$4+2,FALSE))</f>
        <v>23700</v>
      </c>
      <c r="AO8">
        <f>IF(OR('Pinstrap Reverse Lookup'!C$5=AL$3,'Pinstrap Reverse Lookup'!C$5='Resistor Selection'!AL$4),'Resistor Selection'!$AL$4,VLOOKUP('Resistor Selection'!AJ8,'Resistor Selection'!B$15:R$30,'Pinstrap Reverse Lookup'!E$5+2,FALSE))</f>
        <v>9090</v>
      </c>
      <c r="AP8">
        <f>IF(OR('Pinstrap Reverse Lookup'!C$6=AL$3,'Pinstrap Reverse Lookup'!C$6='Resistor Selection'!AL$4),'Resistor Selection'!$AL$4,VLOOKUP('Resistor Selection'!AJ8,'Resistor Selection'!B$15:R$30,'Pinstrap Reverse Lookup'!E$6+2,FALSE))</f>
        <v>11000</v>
      </c>
      <c r="AQ8">
        <f t="shared" si="0"/>
        <v>3</v>
      </c>
    </row>
    <row r="9" spans="1:43" x14ac:dyDescent="0.25">
      <c r="A9" s="9"/>
      <c r="B9" s="9">
        <v>5</v>
      </c>
      <c r="C9" s="9">
        <v>1780</v>
      </c>
      <c r="D9" s="9">
        <v>1960</v>
      </c>
      <c r="E9" s="9">
        <v>2150</v>
      </c>
      <c r="F9" s="9">
        <v>2370</v>
      </c>
      <c r="G9" s="9">
        <v>2610</v>
      </c>
      <c r="H9" s="9">
        <v>2870</v>
      </c>
      <c r="I9" s="9">
        <v>3160</v>
      </c>
      <c r="J9" s="9">
        <v>3480</v>
      </c>
      <c r="K9" s="9">
        <v>3830</v>
      </c>
      <c r="L9" s="9">
        <v>4220</v>
      </c>
      <c r="M9" s="9">
        <v>4640</v>
      </c>
      <c r="N9" s="9">
        <v>5110</v>
      </c>
      <c r="O9" s="9">
        <v>5620</v>
      </c>
      <c r="P9" s="9">
        <v>6190</v>
      </c>
      <c r="Q9" s="9">
        <v>6810</v>
      </c>
      <c r="R9" s="9">
        <v>7500</v>
      </c>
      <c r="S9" s="9">
        <v>8250</v>
      </c>
      <c r="T9" s="9">
        <v>9090</v>
      </c>
      <c r="U9" s="9">
        <v>10000</v>
      </c>
      <c r="V9" s="9">
        <v>11000</v>
      </c>
      <c r="W9" s="9">
        <v>12100</v>
      </c>
      <c r="X9" s="9">
        <v>13300</v>
      </c>
      <c r="Y9" s="9">
        <v>14700</v>
      </c>
      <c r="Z9" s="9">
        <v>16200</v>
      </c>
      <c r="AA9" s="9">
        <v>17800</v>
      </c>
      <c r="AB9" s="9">
        <v>19600</v>
      </c>
      <c r="AC9" s="9">
        <v>21500</v>
      </c>
      <c r="AD9" s="9">
        <v>23700</v>
      </c>
      <c r="AE9" s="9">
        <v>26100</v>
      </c>
      <c r="AF9" s="9">
        <v>28700</v>
      </c>
      <c r="AG9" s="9">
        <v>31600</v>
      </c>
      <c r="AH9" s="9">
        <v>34800</v>
      </c>
      <c r="AJ9">
        <f t="shared" si="3"/>
        <v>4</v>
      </c>
      <c r="AK9">
        <f t="shared" si="1"/>
        <v>6490</v>
      </c>
      <c r="AL9">
        <f t="shared" si="2"/>
        <v>10000</v>
      </c>
      <c r="AM9" t="str">
        <f>IF(OR('Pinstrap Reverse Lookup'!C$3=AL$3,'Pinstrap Reverse Lookup'!C$3='Resistor Selection'!AL$4),'Resistor Selection'!$AL$4,VLOOKUP('Resistor Selection'!AJ9,'Resistor Selection'!B$15:R$30,'Pinstrap Reverse Lookup'!E$3+2,FALSE))</f>
        <v>Open</v>
      </c>
      <c r="AN9">
        <f>IF(OR('Pinstrap Reverse Lookup'!C$4=AL$3,'Pinstrap Reverse Lookup'!C$4='Resistor Selection'!AL$4),'Resistor Selection'!$AL$4,VLOOKUP('Resistor Selection'!AJ9,'Resistor Selection'!B$15:R$30,'Pinstrap Reverse Lookup'!E$4+2,FALSE))</f>
        <v>18700</v>
      </c>
      <c r="AO9">
        <f>IF(OR('Pinstrap Reverse Lookup'!C$5=AL$3,'Pinstrap Reverse Lookup'!C$5='Resistor Selection'!AL$4),'Resistor Selection'!$AL$4,VLOOKUP('Resistor Selection'!AJ9,'Resistor Selection'!B$15:R$30,'Pinstrap Reverse Lookup'!E$5+2,FALSE))</f>
        <v>7150</v>
      </c>
      <c r="AP9">
        <f>IF(OR('Pinstrap Reverse Lookup'!C$6=AL$3,'Pinstrap Reverse Lookup'!C$6='Resistor Selection'!AL$4),'Resistor Selection'!$AL$4,VLOOKUP('Resistor Selection'!AJ9,'Resistor Selection'!B$15:R$30,'Pinstrap Reverse Lookup'!E$6+2,FALSE))</f>
        <v>8660</v>
      </c>
      <c r="AQ9">
        <f t="shared" si="0"/>
        <v>4</v>
      </c>
    </row>
    <row r="10" spans="1:43" x14ac:dyDescent="0.25">
      <c r="A10" s="9"/>
      <c r="B10" s="9">
        <v>6</v>
      </c>
      <c r="C10" s="9">
        <v>1050</v>
      </c>
      <c r="D10" s="9">
        <v>1150</v>
      </c>
      <c r="E10" s="9">
        <v>1270</v>
      </c>
      <c r="F10" s="9">
        <v>1400</v>
      </c>
      <c r="G10" s="9">
        <v>1540</v>
      </c>
      <c r="H10" s="9">
        <v>1690</v>
      </c>
      <c r="I10" s="9">
        <v>1870</v>
      </c>
      <c r="J10" s="9">
        <v>2050</v>
      </c>
      <c r="K10" s="9">
        <v>2260</v>
      </c>
      <c r="L10" s="9">
        <v>2490</v>
      </c>
      <c r="M10" s="9">
        <v>2740</v>
      </c>
      <c r="N10" s="9">
        <v>3010</v>
      </c>
      <c r="O10" s="9">
        <v>3320</v>
      </c>
      <c r="P10" s="9">
        <v>3650</v>
      </c>
      <c r="Q10" s="9">
        <v>4020</v>
      </c>
      <c r="R10" s="9">
        <v>4420</v>
      </c>
      <c r="S10" s="9">
        <v>4870</v>
      </c>
      <c r="T10" s="9">
        <v>5360</v>
      </c>
      <c r="U10" s="9">
        <v>5900</v>
      </c>
      <c r="V10" s="9">
        <v>6490</v>
      </c>
      <c r="W10" s="9">
        <v>7150</v>
      </c>
      <c r="X10" s="9">
        <v>7870</v>
      </c>
      <c r="Y10" s="9">
        <v>8660</v>
      </c>
      <c r="Z10" s="9">
        <v>9530</v>
      </c>
      <c r="AA10" s="9">
        <v>10500</v>
      </c>
      <c r="AB10" s="9">
        <v>11500</v>
      </c>
      <c r="AC10" s="9">
        <v>12700</v>
      </c>
      <c r="AD10" s="9">
        <v>14000</v>
      </c>
      <c r="AE10" s="9">
        <v>15400</v>
      </c>
      <c r="AF10" s="9">
        <v>16900</v>
      </c>
      <c r="AG10" s="9">
        <v>18700</v>
      </c>
      <c r="AH10" s="9">
        <v>20500</v>
      </c>
      <c r="AJ10">
        <f t="shared" si="3"/>
        <v>5</v>
      </c>
      <c r="AK10">
        <f t="shared" si="1"/>
        <v>7150</v>
      </c>
      <c r="AL10">
        <f t="shared" si="2"/>
        <v>12100</v>
      </c>
      <c r="AM10" t="str">
        <f>IF(OR('Pinstrap Reverse Lookup'!C$3=AL$3,'Pinstrap Reverse Lookup'!C$3='Resistor Selection'!AL$4),'Resistor Selection'!$AL$4,VLOOKUP('Resistor Selection'!AJ10,'Resistor Selection'!B$15:R$30,'Pinstrap Reverse Lookup'!E$3+2,FALSE))</f>
        <v>Open</v>
      </c>
      <c r="AN10">
        <f>IF(OR('Pinstrap Reverse Lookup'!C$4=AL$3,'Pinstrap Reverse Lookup'!C$4='Resistor Selection'!AL$4),'Resistor Selection'!$AL$4,VLOOKUP('Resistor Selection'!AJ10,'Resistor Selection'!B$15:R$30,'Pinstrap Reverse Lookup'!E$4+2,FALSE))</f>
        <v>14700</v>
      </c>
      <c r="AO10">
        <f>IF(OR('Pinstrap Reverse Lookup'!C$5=AL$3,'Pinstrap Reverse Lookup'!C$5='Resistor Selection'!AL$4),'Resistor Selection'!$AL$4,VLOOKUP('Resistor Selection'!AJ10,'Resistor Selection'!B$15:R$30,'Pinstrap Reverse Lookup'!E$5+2,FALSE))</f>
        <v>5620</v>
      </c>
      <c r="AP10">
        <f>IF(OR('Pinstrap Reverse Lookup'!C$6=AL$3,'Pinstrap Reverse Lookup'!C$6='Resistor Selection'!AL$4),'Resistor Selection'!$AL$4,VLOOKUP('Resistor Selection'!AJ10,'Resistor Selection'!B$15:R$30,'Pinstrap Reverse Lookup'!E$6+2,FALSE))</f>
        <v>6810</v>
      </c>
      <c r="AQ10">
        <f t="shared" si="0"/>
        <v>5</v>
      </c>
    </row>
    <row r="11" spans="1:43" x14ac:dyDescent="0.25">
      <c r="A11" s="9"/>
      <c r="B11" s="9">
        <v>7</v>
      </c>
      <c r="C11" s="9">
        <v>487</v>
      </c>
      <c r="D11" s="9">
        <v>536</v>
      </c>
      <c r="E11" s="9">
        <v>590</v>
      </c>
      <c r="F11" s="9">
        <v>649</v>
      </c>
      <c r="G11" s="9">
        <v>715</v>
      </c>
      <c r="H11" s="9">
        <v>787</v>
      </c>
      <c r="I11" s="9">
        <v>866</v>
      </c>
      <c r="J11" s="9">
        <v>953</v>
      </c>
      <c r="K11" s="9">
        <v>1050</v>
      </c>
      <c r="L11" s="9">
        <v>1150</v>
      </c>
      <c r="M11" s="9">
        <v>1270</v>
      </c>
      <c r="N11" s="9">
        <v>1400</v>
      </c>
      <c r="O11" s="9">
        <v>1540</v>
      </c>
      <c r="P11" s="9">
        <v>1690</v>
      </c>
      <c r="Q11" s="9">
        <v>1870</v>
      </c>
      <c r="R11" s="9">
        <v>2050</v>
      </c>
      <c r="S11" s="9">
        <v>2260</v>
      </c>
      <c r="T11" s="9">
        <v>2490</v>
      </c>
      <c r="U11" s="9">
        <v>2740</v>
      </c>
      <c r="V11" s="9">
        <v>3010</v>
      </c>
      <c r="W11" s="9">
        <v>3320</v>
      </c>
      <c r="X11" s="9">
        <v>3650</v>
      </c>
      <c r="Y11" s="9">
        <v>4020</v>
      </c>
      <c r="Z11" s="9">
        <v>4420</v>
      </c>
      <c r="AA11" s="9">
        <v>4870</v>
      </c>
      <c r="AB11" s="9">
        <v>5360</v>
      </c>
      <c r="AC11" s="9">
        <v>5900</v>
      </c>
      <c r="AD11" s="9">
        <v>6490</v>
      </c>
      <c r="AE11" s="9">
        <v>7150</v>
      </c>
      <c r="AF11" s="9">
        <v>7870</v>
      </c>
      <c r="AG11" s="9">
        <v>8660</v>
      </c>
      <c r="AH11" s="9">
        <v>9530</v>
      </c>
      <c r="AJ11">
        <f t="shared" si="3"/>
        <v>6</v>
      </c>
      <c r="AK11">
        <f t="shared" si="1"/>
        <v>7870</v>
      </c>
      <c r="AL11">
        <f t="shared" si="2"/>
        <v>14700</v>
      </c>
      <c r="AM11" t="str">
        <f>IF(OR('Pinstrap Reverse Lookup'!C$3=AL$3,'Pinstrap Reverse Lookup'!C$3='Resistor Selection'!AL$4),'Resistor Selection'!$AL$4,VLOOKUP('Resistor Selection'!AJ11,'Resistor Selection'!B$15:R$30,'Pinstrap Reverse Lookup'!E$3+2,FALSE))</f>
        <v>Open</v>
      </c>
      <c r="AN11">
        <f>IF(OR('Pinstrap Reverse Lookup'!C$4=AL$3,'Pinstrap Reverse Lookup'!C$4='Resistor Selection'!AL$4),'Resistor Selection'!$AL$4,VLOOKUP('Resistor Selection'!AJ11,'Resistor Selection'!B$15:R$30,'Pinstrap Reverse Lookup'!E$4+2,FALSE))</f>
        <v>12100</v>
      </c>
      <c r="AO11">
        <f>IF(OR('Pinstrap Reverse Lookup'!C$5=AL$3,'Pinstrap Reverse Lookup'!C$5='Resistor Selection'!AL$4),'Resistor Selection'!$AL$4,VLOOKUP('Resistor Selection'!AJ11,'Resistor Selection'!B$15:R$30,'Pinstrap Reverse Lookup'!E$5+2,FALSE))</f>
        <v>4640</v>
      </c>
      <c r="AP11">
        <f>IF(OR('Pinstrap Reverse Lookup'!C$6=AL$3,'Pinstrap Reverse Lookup'!C$6='Resistor Selection'!AL$4),'Resistor Selection'!$AL$4,VLOOKUP('Resistor Selection'!AJ11,'Resistor Selection'!B$15:R$30,'Pinstrap Reverse Lookup'!E$6+2,FALSE))</f>
        <v>5620</v>
      </c>
      <c r="AQ11">
        <f t="shared" si="0"/>
        <v>6</v>
      </c>
    </row>
    <row r="12" spans="1:43" x14ac:dyDescent="0.25">
      <c r="B12" s="423" t="s">
        <v>324</v>
      </c>
      <c r="C12" s="423"/>
      <c r="D12" s="423"/>
      <c r="E12" s="423"/>
      <c r="F12" s="423"/>
      <c r="G12" s="423"/>
      <c r="H12" s="423"/>
      <c r="I12" s="423"/>
      <c r="J12" s="423"/>
      <c r="K12" s="423"/>
      <c r="L12" s="423"/>
      <c r="M12" s="423"/>
      <c r="N12" s="423"/>
      <c r="O12" s="423"/>
      <c r="P12" s="423"/>
      <c r="Q12" s="423"/>
      <c r="R12" s="423"/>
      <c r="AJ12">
        <f t="shared" si="3"/>
        <v>7</v>
      </c>
      <c r="AK12">
        <f t="shared" si="1"/>
        <v>8660</v>
      </c>
      <c r="AL12">
        <f t="shared" si="2"/>
        <v>17800</v>
      </c>
      <c r="AM12" t="str">
        <f>IF(OR('Pinstrap Reverse Lookup'!C$3=AL$3,'Pinstrap Reverse Lookup'!C$3='Resistor Selection'!AL$4),'Resistor Selection'!$AL$4,VLOOKUP('Resistor Selection'!AJ12,'Resistor Selection'!B$15:R$30,'Pinstrap Reverse Lookup'!E$3+2,FALSE))</f>
        <v>Open</v>
      </c>
      <c r="AN12">
        <f>IF(OR('Pinstrap Reverse Lookup'!C$4=AL$3,'Pinstrap Reverse Lookup'!C$4='Resistor Selection'!AL$4),'Resistor Selection'!$AL$4,VLOOKUP('Resistor Selection'!AJ12,'Resistor Selection'!B$15:R$30,'Pinstrap Reverse Lookup'!E$4+2,FALSE))</f>
        <v>10000</v>
      </c>
      <c r="AO12">
        <f>IF(OR('Pinstrap Reverse Lookup'!C$5=AL$3,'Pinstrap Reverse Lookup'!C$5='Resistor Selection'!AL$4),'Resistor Selection'!$AL$4,VLOOKUP('Resistor Selection'!AJ12,'Resistor Selection'!B$15:R$30,'Pinstrap Reverse Lookup'!E$5+2,FALSE))</f>
        <v>3830</v>
      </c>
      <c r="AP12">
        <f>IF(OR('Pinstrap Reverse Lookup'!C$6=AL$3,'Pinstrap Reverse Lookup'!C$6='Resistor Selection'!AL$4),'Resistor Selection'!$AL$4,VLOOKUP('Resistor Selection'!AJ12,'Resistor Selection'!B$15:R$30,'Pinstrap Reverse Lookup'!E$6+2,FALSE))</f>
        <v>4640</v>
      </c>
      <c r="AQ12">
        <f t="shared" si="0"/>
        <v>7</v>
      </c>
    </row>
    <row r="13" spans="1:43" x14ac:dyDescent="0.25">
      <c r="B13" t="s">
        <v>252</v>
      </c>
      <c r="C13" s="1">
        <v>0</v>
      </c>
      <c r="D13" s="1">
        <f>C13+1</f>
        <v>1</v>
      </c>
      <c r="E13" s="1">
        <f t="shared" ref="E13:R13" si="4">D13+1</f>
        <v>2</v>
      </c>
      <c r="F13" s="1">
        <f t="shared" si="4"/>
        <v>3</v>
      </c>
      <c r="G13" s="1">
        <f t="shared" si="4"/>
        <v>4</v>
      </c>
      <c r="H13" s="1">
        <f t="shared" si="4"/>
        <v>5</v>
      </c>
      <c r="I13" s="1">
        <f t="shared" si="4"/>
        <v>6</v>
      </c>
      <c r="J13" s="1">
        <f t="shared" si="4"/>
        <v>7</v>
      </c>
      <c r="K13" s="1">
        <f t="shared" si="4"/>
        <v>8</v>
      </c>
      <c r="L13" s="1">
        <f t="shared" si="4"/>
        <v>9</v>
      </c>
      <c r="M13" s="1">
        <f t="shared" si="4"/>
        <v>10</v>
      </c>
      <c r="N13" s="1">
        <f t="shared" si="4"/>
        <v>11</v>
      </c>
      <c r="O13" s="1">
        <f t="shared" si="4"/>
        <v>12</v>
      </c>
      <c r="P13" s="1">
        <f t="shared" si="4"/>
        <v>13</v>
      </c>
      <c r="Q13" s="1">
        <f t="shared" si="4"/>
        <v>14</v>
      </c>
      <c r="R13" s="1">
        <f t="shared" si="4"/>
        <v>15</v>
      </c>
      <c r="AJ13">
        <f t="shared" si="3"/>
        <v>8</v>
      </c>
      <c r="AK13">
        <f t="shared" si="1"/>
        <v>9530</v>
      </c>
      <c r="AL13">
        <f t="shared" si="2"/>
        <v>21500</v>
      </c>
      <c r="AM13" t="str">
        <f>IF(OR('Pinstrap Reverse Lookup'!C$3=AL$3,'Pinstrap Reverse Lookup'!C$3='Resistor Selection'!AL$4),'Resistor Selection'!$AL$4,VLOOKUP('Resistor Selection'!AJ13,'Resistor Selection'!B$15:R$30,'Pinstrap Reverse Lookup'!E$3+2,FALSE))</f>
        <v>Open</v>
      </c>
      <c r="AN13">
        <f>IF(OR('Pinstrap Reverse Lookup'!C$4=AL$3,'Pinstrap Reverse Lookup'!C$4='Resistor Selection'!AL$4),'Resistor Selection'!$AL$4,VLOOKUP('Resistor Selection'!AJ13,'Resistor Selection'!B$15:R$30,'Pinstrap Reverse Lookup'!E$4+2,FALSE))</f>
        <v>8250</v>
      </c>
      <c r="AO13">
        <f>IF(OR('Pinstrap Reverse Lookup'!C$5=AL$3,'Pinstrap Reverse Lookup'!C$5='Resistor Selection'!AL$4),'Resistor Selection'!$AL$4,VLOOKUP('Resistor Selection'!AJ13,'Resistor Selection'!B$15:R$30,'Pinstrap Reverse Lookup'!E$5+2,FALSE))</f>
        <v>3160</v>
      </c>
      <c r="AP13">
        <f>IF(OR('Pinstrap Reverse Lookup'!C$6=AL$3,'Pinstrap Reverse Lookup'!C$6='Resistor Selection'!AL$4),'Resistor Selection'!$AL$4,VLOOKUP('Resistor Selection'!AJ13,'Resistor Selection'!B$15:R$30,'Pinstrap Reverse Lookup'!E$6+2,FALSE))</f>
        <v>3830</v>
      </c>
      <c r="AQ13">
        <f t="shared" si="0"/>
        <v>8</v>
      </c>
    </row>
    <row r="14" spans="1:43" x14ac:dyDescent="0.25">
      <c r="B14" s="3" t="s">
        <v>14</v>
      </c>
      <c r="C14" s="6">
        <v>4640</v>
      </c>
      <c r="D14" s="6">
        <v>5620</v>
      </c>
      <c r="E14" s="6">
        <v>6810</v>
      </c>
      <c r="F14" s="6">
        <v>8250</v>
      </c>
      <c r="G14" s="6">
        <v>10000</v>
      </c>
      <c r="H14" s="6">
        <v>12100</v>
      </c>
      <c r="I14" s="6">
        <v>14700</v>
      </c>
      <c r="J14" s="6">
        <v>17800</v>
      </c>
      <c r="K14" s="6">
        <v>21500</v>
      </c>
      <c r="L14" s="6">
        <v>26100</v>
      </c>
      <c r="M14" s="6">
        <v>31600</v>
      </c>
      <c r="N14" s="6">
        <v>38300</v>
      </c>
      <c r="O14" s="6">
        <v>46400</v>
      </c>
      <c r="P14" s="6">
        <v>56200</v>
      </c>
      <c r="Q14" s="6">
        <v>68100</v>
      </c>
      <c r="R14" s="6">
        <v>82500</v>
      </c>
      <c r="AJ14">
        <f t="shared" si="3"/>
        <v>9</v>
      </c>
      <c r="AK14">
        <f t="shared" si="1"/>
        <v>10500</v>
      </c>
      <c r="AL14">
        <f t="shared" si="2"/>
        <v>26100</v>
      </c>
      <c r="AM14" t="str">
        <f>IF(OR('Pinstrap Reverse Lookup'!C$3=AL$3,'Pinstrap Reverse Lookup'!C$3='Resistor Selection'!AL$4),'Resistor Selection'!$AL$4,VLOOKUP('Resistor Selection'!AJ14,'Resistor Selection'!B$15:R$30,'Pinstrap Reverse Lookup'!E$3+2,FALSE))</f>
        <v>Open</v>
      </c>
      <c r="AN14">
        <f>IF(OR('Pinstrap Reverse Lookup'!C$4=AL$3,'Pinstrap Reverse Lookup'!C$4='Resistor Selection'!AL$4),'Resistor Selection'!$AL$4,VLOOKUP('Resistor Selection'!AJ14,'Resistor Selection'!B$15:R$30,'Pinstrap Reverse Lookup'!E$4+2,FALSE))</f>
        <v>6810</v>
      </c>
      <c r="AO14">
        <f>IF(OR('Pinstrap Reverse Lookup'!C$5=AL$3,'Pinstrap Reverse Lookup'!C$5='Resistor Selection'!AL$4),'Resistor Selection'!$AL$4,VLOOKUP('Resistor Selection'!AJ14,'Resistor Selection'!B$15:R$30,'Pinstrap Reverse Lookup'!E$5+2,FALSE))</f>
        <v>2610</v>
      </c>
      <c r="AP14">
        <f>IF(OR('Pinstrap Reverse Lookup'!C$6=AL$3,'Pinstrap Reverse Lookup'!C$6='Resistor Selection'!AL$4),'Resistor Selection'!$AL$4,VLOOKUP('Resistor Selection'!AJ14,'Resistor Selection'!B$15:R$30,'Pinstrap Reverse Lookup'!E$6+2,FALSE))</f>
        <v>3160</v>
      </c>
      <c r="AQ14">
        <f t="shared" si="0"/>
        <v>9</v>
      </c>
    </row>
    <row r="15" spans="1:43" x14ac:dyDescent="0.25">
      <c r="A15" t="s">
        <v>253</v>
      </c>
      <c r="B15" s="3">
        <v>0</v>
      </c>
      <c r="C15" s="1">
        <v>21500</v>
      </c>
      <c r="D15" s="1">
        <v>26100</v>
      </c>
      <c r="E15" s="1">
        <v>31600</v>
      </c>
      <c r="F15" s="1">
        <v>38300</v>
      </c>
      <c r="G15" s="1">
        <v>46400</v>
      </c>
      <c r="H15" s="1">
        <v>56200</v>
      </c>
      <c r="I15" s="1">
        <v>68100</v>
      </c>
      <c r="J15" s="1">
        <v>82500</v>
      </c>
      <c r="K15" s="1">
        <v>100000</v>
      </c>
      <c r="L15" s="1">
        <v>121000</v>
      </c>
      <c r="M15" s="1">
        <v>147000</v>
      </c>
      <c r="N15" s="1">
        <v>178000</v>
      </c>
      <c r="O15" s="1">
        <v>215000</v>
      </c>
      <c r="P15" s="1">
        <v>261000</v>
      </c>
      <c r="Q15" s="1">
        <v>316000</v>
      </c>
      <c r="R15" s="1">
        <v>402000</v>
      </c>
      <c r="AJ15">
        <f t="shared" si="3"/>
        <v>10</v>
      </c>
      <c r="AK15">
        <f t="shared" si="1"/>
        <v>11500</v>
      </c>
      <c r="AL15">
        <f t="shared" si="2"/>
        <v>31600</v>
      </c>
      <c r="AM15" t="str">
        <f>IF(OR('Pinstrap Reverse Lookup'!C$3=AL$3,'Pinstrap Reverse Lookup'!C$3='Resistor Selection'!AL$4),'Resistor Selection'!$AL$4,VLOOKUP('Resistor Selection'!AJ15,'Resistor Selection'!B$15:R$30,'Pinstrap Reverse Lookup'!E$3+2,FALSE))</f>
        <v>Open</v>
      </c>
      <c r="AN15">
        <f>IF(OR('Pinstrap Reverse Lookup'!C$4=AL$3,'Pinstrap Reverse Lookup'!C$4='Resistor Selection'!AL$4),'Resistor Selection'!$AL$4,VLOOKUP('Resistor Selection'!AJ15,'Resistor Selection'!B$15:R$30,'Pinstrap Reverse Lookup'!E$4+2,FALSE))</f>
        <v>5360</v>
      </c>
      <c r="AO15">
        <f>IF(OR('Pinstrap Reverse Lookup'!C$5=AL$3,'Pinstrap Reverse Lookup'!C$5='Resistor Selection'!AL$4),'Resistor Selection'!$AL$4,VLOOKUP('Resistor Selection'!AJ15,'Resistor Selection'!B$15:R$30,'Pinstrap Reverse Lookup'!E$5+2,FALSE))</f>
        <v>2050</v>
      </c>
      <c r="AP15">
        <f>IF(OR('Pinstrap Reverse Lookup'!C$6=AL$3,'Pinstrap Reverse Lookup'!C$6='Resistor Selection'!AL$4),'Resistor Selection'!$AL$4,VLOOKUP('Resistor Selection'!AJ15,'Resistor Selection'!B$15:R$30,'Pinstrap Reverse Lookup'!E$6+2,FALSE))</f>
        <v>2490</v>
      </c>
      <c r="AQ15">
        <f t="shared" si="0"/>
        <v>10</v>
      </c>
    </row>
    <row r="16" spans="1:43" x14ac:dyDescent="0.25">
      <c r="B16" s="3">
        <v>1</v>
      </c>
      <c r="C16" s="1">
        <v>15400</v>
      </c>
      <c r="D16" s="1">
        <v>18700</v>
      </c>
      <c r="E16" s="1">
        <v>22600</v>
      </c>
      <c r="F16" s="1">
        <v>27400</v>
      </c>
      <c r="G16" s="1">
        <v>33200</v>
      </c>
      <c r="H16" s="1">
        <v>40200</v>
      </c>
      <c r="I16" s="1">
        <v>48700</v>
      </c>
      <c r="J16" s="1">
        <v>59000</v>
      </c>
      <c r="K16" s="1">
        <v>71500</v>
      </c>
      <c r="L16" s="1">
        <v>86600</v>
      </c>
      <c r="M16" s="1">
        <v>105000</v>
      </c>
      <c r="N16" s="1">
        <v>127000</v>
      </c>
      <c r="O16" s="1">
        <v>154000</v>
      </c>
      <c r="P16" s="1">
        <v>187000</v>
      </c>
      <c r="Q16" s="1">
        <v>226000</v>
      </c>
      <c r="R16" s="1">
        <v>274000</v>
      </c>
      <c r="AJ16">
        <f t="shared" si="3"/>
        <v>11</v>
      </c>
      <c r="AK16">
        <f t="shared" si="1"/>
        <v>12700</v>
      </c>
      <c r="AL16">
        <f t="shared" si="2"/>
        <v>38300</v>
      </c>
      <c r="AM16" t="str">
        <f>IF(OR('Pinstrap Reverse Lookup'!C$3=AL$3,'Pinstrap Reverse Lookup'!C$3='Resistor Selection'!AL$4),'Resistor Selection'!$AL$4,VLOOKUP('Resistor Selection'!AJ16,'Resistor Selection'!B$15:R$30,'Pinstrap Reverse Lookup'!E$3+2,FALSE))</f>
        <v>Open</v>
      </c>
      <c r="AN16">
        <f>IF(OR('Pinstrap Reverse Lookup'!C$4=AL$3,'Pinstrap Reverse Lookup'!C$4='Resistor Selection'!AL$4),'Resistor Selection'!$AL$4,VLOOKUP('Resistor Selection'!AJ16,'Resistor Selection'!B$15:R$30,'Pinstrap Reverse Lookup'!E$4+2,FALSE))</f>
        <v>4220</v>
      </c>
      <c r="AO16">
        <f>IF(OR('Pinstrap Reverse Lookup'!C$5=AL$3,'Pinstrap Reverse Lookup'!C$5='Resistor Selection'!AL$4),'Resistor Selection'!$AL$4,VLOOKUP('Resistor Selection'!AJ16,'Resistor Selection'!B$15:R$30,'Pinstrap Reverse Lookup'!E$5+2,FALSE))</f>
        <v>1620</v>
      </c>
      <c r="AP16">
        <f>IF(OR('Pinstrap Reverse Lookup'!C$6=AL$3,'Pinstrap Reverse Lookup'!C$6='Resistor Selection'!AL$4),'Resistor Selection'!$AL$4,VLOOKUP('Resistor Selection'!AJ16,'Resistor Selection'!B$15:R$30,'Pinstrap Reverse Lookup'!E$6+2,FALSE))</f>
        <v>1960</v>
      </c>
      <c r="AQ16">
        <f t="shared" si="0"/>
        <v>11</v>
      </c>
    </row>
    <row r="17" spans="2:43" x14ac:dyDescent="0.25">
      <c r="B17" s="3">
        <v>2</v>
      </c>
      <c r="C17" s="1">
        <v>11500</v>
      </c>
      <c r="D17" s="1">
        <v>14000</v>
      </c>
      <c r="E17" s="1">
        <v>16900</v>
      </c>
      <c r="F17" s="1">
        <v>20500</v>
      </c>
      <c r="G17" s="1">
        <v>24900</v>
      </c>
      <c r="H17" s="1">
        <v>30100</v>
      </c>
      <c r="I17" s="1">
        <v>36500</v>
      </c>
      <c r="J17" s="1">
        <v>44200</v>
      </c>
      <c r="K17" s="1">
        <v>53600</v>
      </c>
      <c r="L17" s="1">
        <v>64900</v>
      </c>
      <c r="M17" s="1">
        <v>78700</v>
      </c>
      <c r="N17" s="1">
        <v>95300</v>
      </c>
      <c r="O17" s="1">
        <v>115000</v>
      </c>
      <c r="P17" s="1">
        <v>140000</v>
      </c>
      <c r="Q17" s="1">
        <v>169000</v>
      </c>
      <c r="R17" s="1">
        <v>205000</v>
      </c>
      <c r="AJ17">
        <f t="shared" si="3"/>
        <v>12</v>
      </c>
      <c r="AK17">
        <f t="shared" si="1"/>
        <v>14000</v>
      </c>
      <c r="AL17">
        <f t="shared" si="2"/>
        <v>46400</v>
      </c>
      <c r="AM17" t="str">
        <f>IF(OR('Pinstrap Reverse Lookup'!C$3=AL$3,'Pinstrap Reverse Lookup'!C$3='Resistor Selection'!AL$4),'Resistor Selection'!$AL$4,VLOOKUP('Resistor Selection'!AJ17,'Resistor Selection'!B$15:R$30,'Pinstrap Reverse Lookup'!E$3+2,FALSE))</f>
        <v>Open</v>
      </c>
      <c r="AN17">
        <f>IF(OR('Pinstrap Reverse Lookup'!C$4=AL$3,'Pinstrap Reverse Lookup'!C$4='Resistor Selection'!AL$4),'Resistor Selection'!$AL$4,VLOOKUP('Resistor Selection'!AJ17,'Resistor Selection'!B$15:R$30,'Pinstrap Reverse Lookup'!E$4+2,FALSE))</f>
        <v>3320</v>
      </c>
      <c r="AO17">
        <f>IF(OR('Pinstrap Reverse Lookup'!C$5=AL$3,'Pinstrap Reverse Lookup'!C$5='Resistor Selection'!AL$4),'Resistor Selection'!$AL$4,VLOOKUP('Resistor Selection'!AJ17,'Resistor Selection'!B$15:R$30,'Pinstrap Reverse Lookup'!E$5+2,FALSE))</f>
        <v>1270</v>
      </c>
      <c r="AP17">
        <f>IF(OR('Pinstrap Reverse Lookup'!C$6=AL$3,'Pinstrap Reverse Lookup'!C$6='Resistor Selection'!AL$4),'Resistor Selection'!$AL$4,VLOOKUP('Resistor Selection'!AJ17,'Resistor Selection'!B$15:R$30,'Pinstrap Reverse Lookup'!E$6+2,FALSE))</f>
        <v>1540</v>
      </c>
      <c r="AQ17">
        <f t="shared" si="0"/>
        <v>12</v>
      </c>
    </row>
    <row r="18" spans="2:43" x14ac:dyDescent="0.25">
      <c r="B18" s="3">
        <v>3</v>
      </c>
      <c r="C18" s="1">
        <v>9090</v>
      </c>
      <c r="D18" s="1">
        <v>11000</v>
      </c>
      <c r="E18" s="1">
        <v>13300</v>
      </c>
      <c r="F18" s="1">
        <v>16200</v>
      </c>
      <c r="G18" s="1">
        <v>19600</v>
      </c>
      <c r="H18" s="1">
        <v>23700</v>
      </c>
      <c r="I18" s="1">
        <v>28700</v>
      </c>
      <c r="J18" s="1">
        <v>34800</v>
      </c>
      <c r="K18" s="1">
        <v>42200</v>
      </c>
      <c r="L18" s="1">
        <v>51100</v>
      </c>
      <c r="M18" s="1">
        <v>61900</v>
      </c>
      <c r="N18" s="1">
        <v>75000</v>
      </c>
      <c r="O18" s="1">
        <v>90900</v>
      </c>
      <c r="P18" s="1">
        <v>110000</v>
      </c>
      <c r="Q18" s="1">
        <v>133000</v>
      </c>
      <c r="R18" s="1">
        <v>162000</v>
      </c>
      <c r="AJ18">
        <f t="shared" si="3"/>
        <v>13</v>
      </c>
      <c r="AK18">
        <f t="shared" si="1"/>
        <v>15400</v>
      </c>
      <c r="AL18">
        <f t="shared" si="2"/>
        <v>56200</v>
      </c>
      <c r="AM18" t="str">
        <f>IF(OR('Pinstrap Reverse Lookup'!C$3=AL$3,'Pinstrap Reverse Lookup'!C$3='Resistor Selection'!AL$4),'Resistor Selection'!$AL$4,VLOOKUP('Resistor Selection'!AJ18,'Resistor Selection'!B$15:R$30,'Pinstrap Reverse Lookup'!E$3+2,FALSE))</f>
        <v>Open</v>
      </c>
      <c r="AN18">
        <f>IF(OR('Pinstrap Reverse Lookup'!C$4=AL$3,'Pinstrap Reverse Lookup'!C$4='Resistor Selection'!AL$4),'Resistor Selection'!$AL$4,VLOOKUP('Resistor Selection'!AJ18,'Resistor Selection'!B$15:R$30,'Pinstrap Reverse Lookup'!E$4+2,FALSE))</f>
        <v>2490</v>
      </c>
      <c r="AO18">
        <f>IF(OR('Pinstrap Reverse Lookup'!C$5=AL$3,'Pinstrap Reverse Lookup'!C$5='Resistor Selection'!AL$4),'Resistor Selection'!$AL$4,VLOOKUP('Resistor Selection'!AJ18,'Resistor Selection'!B$15:R$30,'Pinstrap Reverse Lookup'!E$5+2,FALSE))</f>
        <v>953</v>
      </c>
      <c r="AP18">
        <f>IF(OR('Pinstrap Reverse Lookup'!C$6=AL$3,'Pinstrap Reverse Lookup'!C$6='Resistor Selection'!AL$4),'Resistor Selection'!$AL$4,VLOOKUP('Resistor Selection'!AJ18,'Resistor Selection'!B$15:R$30,'Pinstrap Reverse Lookup'!E$6+2,FALSE))</f>
        <v>1150</v>
      </c>
      <c r="AQ18">
        <f t="shared" si="0"/>
        <v>13</v>
      </c>
    </row>
    <row r="19" spans="2:43" x14ac:dyDescent="0.25">
      <c r="B19" s="3">
        <v>4</v>
      </c>
      <c r="C19" s="1">
        <v>7150</v>
      </c>
      <c r="D19" s="1">
        <v>8660</v>
      </c>
      <c r="E19" s="1">
        <v>10500</v>
      </c>
      <c r="F19" s="1">
        <v>12700</v>
      </c>
      <c r="G19" s="1">
        <v>15400</v>
      </c>
      <c r="H19" s="1">
        <v>18700</v>
      </c>
      <c r="I19" s="1">
        <v>22600</v>
      </c>
      <c r="J19" s="1">
        <v>27400</v>
      </c>
      <c r="K19" s="1">
        <v>33200</v>
      </c>
      <c r="L19" s="1">
        <v>40200</v>
      </c>
      <c r="M19" s="1">
        <v>48700</v>
      </c>
      <c r="N19" s="1">
        <v>59000</v>
      </c>
      <c r="O19" s="1">
        <v>71500</v>
      </c>
      <c r="P19" s="1">
        <v>86600</v>
      </c>
      <c r="Q19" s="1">
        <v>105000</v>
      </c>
      <c r="R19" s="1">
        <v>127000</v>
      </c>
      <c r="AJ19">
        <f t="shared" si="3"/>
        <v>14</v>
      </c>
      <c r="AK19">
        <f t="shared" si="1"/>
        <v>16900</v>
      </c>
      <c r="AL19">
        <f t="shared" si="2"/>
        <v>68100</v>
      </c>
      <c r="AM19" t="str">
        <f>IF(OR('Pinstrap Reverse Lookup'!C$3=AL$3,'Pinstrap Reverse Lookup'!C$3='Resistor Selection'!AL$4),'Resistor Selection'!$AL$4,VLOOKUP('Resistor Selection'!AJ19,'Resistor Selection'!B$15:R$30,'Pinstrap Reverse Lookup'!E$3+2,FALSE))</f>
        <v>Open</v>
      </c>
      <c r="AN19">
        <f>IF(OR('Pinstrap Reverse Lookup'!C$4=AL$3,'Pinstrap Reverse Lookup'!C$4='Resistor Selection'!AL$4),'Resistor Selection'!$AL$4,VLOOKUP('Resistor Selection'!AJ19,'Resistor Selection'!B$15:R$30,'Pinstrap Reverse Lookup'!E$4+2,FALSE))</f>
        <v>1870</v>
      </c>
      <c r="AO19">
        <f>IF(OR('Pinstrap Reverse Lookup'!C$5=AL$3,'Pinstrap Reverse Lookup'!C$5='Resistor Selection'!AL$4),'Resistor Selection'!$AL$4,VLOOKUP('Resistor Selection'!AJ19,'Resistor Selection'!B$15:R$30,'Pinstrap Reverse Lookup'!E$5+2,FALSE))</f>
        <v>715</v>
      </c>
      <c r="AP19">
        <f>IF(OR('Pinstrap Reverse Lookup'!C$6=AL$3,'Pinstrap Reverse Lookup'!C$6='Resistor Selection'!AL$4),'Resistor Selection'!$AL$4,VLOOKUP('Resistor Selection'!AJ19,'Resistor Selection'!B$15:R$30,'Pinstrap Reverse Lookup'!E$6+2,FALSE))</f>
        <v>866</v>
      </c>
      <c r="AQ19">
        <f t="shared" si="0"/>
        <v>14</v>
      </c>
    </row>
    <row r="20" spans="2:43" x14ac:dyDescent="0.25">
      <c r="B20" s="3">
        <v>5</v>
      </c>
      <c r="C20" s="1">
        <v>5620</v>
      </c>
      <c r="D20" s="1">
        <v>6810</v>
      </c>
      <c r="E20" s="1">
        <v>8250</v>
      </c>
      <c r="F20" s="1">
        <v>10000</v>
      </c>
      <c r="G20" s="1">
        <v>12100</v>
      </c>
      <c r="H20" s="1">
        <v>14700</v>
      </c>
      <c r="I20" s="1">
        <v>17800</v>
      </c>
      <c r="J20" s="1">
        <v>21500</v>
      </c>
      <c r="K20" s="1">
        <v>26100</v>
      </c>
      <c r="L20" s="1">
        <v>31600</v>
      </c>
      <c r="M20" s="1">
        <v>38300</v>
      </c>
      <c r="N20" s="1">
        <v>46400</v>
      </c>
      <c r="O20" s="1">
        <v>56200</v>
      </c>
      <c r="P20" s="1">
        <v>68100</v>
      </c>
      <c r="Q20" s="1">
        <v>82500</v>
      </c>
      <c r="R20" s="1">
        <v>100000</v>
      </c>
      <c r="AJ20">
        <f t="shared" si="3"/>
        <v>15</v>
      </c>
      <c r="AK20">
        <f t="shared" si="1"/>
        <v>18700</v>
      </c>
      <c r="AL20">
        <f t="shared" si="2"/>
        <v>82500</v>
      </c>
      <c r="AM20" t="str">
        <f>IF(OR('Pinstrap Reverse Lookup'!C$3=AL$3,'Pinstrap Reverse Lookup'!C$3='Resistor Selection'!AL$4),'Resistor Selection'!$AL$4,VLOOKUP('Resistor Selection'!AJ20,'Resistor Selection'!B$15:R$30,'Pinstrap Reverse Lookup'!E$3+2,FALSE))</f>
        <v>Open</v>
      </c>
      <c r="AN20">
        <f>IF(OR('Pinstrap Reverse Lookup'!C$4=AL$3,'Pinstrap Reverse Lookup'!C$4='Resistor Selection'!AL$4),'Resistor Selection'!$AL$4,VLOOKUP('Resistor Selection'!AJ20,'Resistor Selection'!B$15:R$30,'Pinstrap Reverse Lookup'!E$4+2,FALSE))</f>
        <v>1330</v>
      </c>
      <c r="AO20">
        <f>IF(OR('Pinstrap Reverse Lookup'!C$5=AL$3,'Pinstrap Reverse Lookup'!C$5='Resistor Selection'!AL$4),'Resistor Selection'!$AL$4,VLOOKUP('Resistor Selection'!AJ20,'Resistor Selection'!B$15:R$30,'Pinstrap Reverse Lookup'!E$5+2,FALSE))</f>
        <v>511</v>
      </c>
      <c r="AP20">
        <f>IF(OR('Pinstrap Reverse Lookup'!C$6=AL$3,'Pinstrap Reverse Lookup'!C$6='Resistor Selection'!AL$4),'Resistor Selection'!$AL$4,VLOOKUP('Resistor Selection'!AJ20,'Resistor Selection'!B$15:R$30,'Pinstrap Reverse Lookup'!E$6+2,FALSE))</f>
        <v>619</v>
      </c>
      <c r="AQ20">
        <f t="shared" si="0"/>
        <v>15</v>
      </c>
    </row>
    <row r="21" spans="2:43" x14ac:dyDescent="0.25">
      <c r="B21" s="3">
        <v>6</v>
      </c>
      <c r="C21" s="1">
        <v>4640</v>
      </c>
      <c r="D21" s="1">
        <v>5620</v>
      </c>
      <c r="E21" s="1">
        <v>6810</v>
      </c>
      <c r="F21" s="1">
        <v>8250</v>
      </c>
      <c r="G21" s="1">
        <v>10000</v>
      </c>
      <c r="H21" s="1">
        <v>12100</v>
      </c>
      <c r="I21" s="1">
        <v>14700</v>
      </c>
      <c r="J21" s="1">
        <v>17800</v>
      </c>
      <c r="K21" s="1">
        <v>21500</v>
      </c>
      <c r="L21" s="1">
        <v>26100</v>
      </c>
      <c r="M21" s="1">
        <v>31600</v>
      </c>
      <c r="N21" s="1">
        <v>38300</v>
      </c>
      <c r="O21" s="1">
        <v>46400</v>
      </c>
      <c r="P21" s="1">
        <v>56200</v>
      </c>
      <c r="Q21" s="1">
        <v>68100</v>
      </c>
      <c r="R21" s="1">
        <v>82500</v>
      </c>
      <c r="AJ21">
        <f t="shared" si="3"/>
        <v>16</v>
      </c>
      <c r="AK21">
        <f t="shared" si="1"/>
        <v>20500</v>
      </c>
      <c r="AQ21">
        <f t="shared" si="0"/>
        <v>16</v>
      </c>
    </row>
    <row r="22" spans="2:43" x14ac:dyDescent="0.25">
      <c r="B22" s="3">
        <v>7</v>
      </c>
      <c r="C22" s="1">
        <v>3830</v>
      </c>
      <c r="D22" s="1">
        <v>4640</v>
      </c>
      <c r="E22" s="1">
        <v>5620</v>
      </c>
      <c r="F22" s="1">
        <v>6810</v>
      </c>
      <c r="G22" s="1">
        <v>8250</v>
      </c>
      <c r="H22" s="1">
        <v>10000</v>
      </c>
      <c r="I22" s="1">
        <v>12100</v>
      </c>
      <c r="J22" s="1">
        <v>14700</v>
      </c>
      <c r="K22" s="1">
        <v>17800</v>
      </c>
      <c r="L22" s="1">
        <v>21500</v>
      </c>
      <c r="M22" s="1">
        <v>26100</v>
      </c>
      <c r="N22" s="1">
        <v>31600</v>
      </c>
      <c r="O22" s="1">
        <v>38300</v>
      </c>
      <c r="P22" s="1">
        <v>46400</v>
      </c>
      <c r="Q22" s="1">
        <v>56200</v>
      </c>
      <c r="R22" s="1">
        <v>68100</v>
      </c>
      <c r="AJ22">
        <f t="shared" si="3"/>
        <v>17</v>
      </c>
      <c r="AK22">
        <f t="shared" si="1"/>
        <v>22600</v>
      </c>
      <c r="AQ22">
        <f t="shared" si="0"/>
        <v>17</v>
      </c>
    </row>
    <row r="23" spans="2:43" x14ac:dyDescent="0.25">
      <c r="B23" s="3">
        <v>8</v>
      </c>
      <c r="C23" s="1">
        <v>3160</v>
      </c>
      <c r="D23" s="1">
        <v>3830</v>
      </c>
      <c r="E23" s="1">
        <v>4640</v>
      </c>
      <c r="F23" s="1">
        <v>5620</v>
      </c>
      <c r="G23" s="1">
        <v>6810</v>
      </c>
      <c r="H23" s="1">
        <v>8250</v>
      </c>
      <c r="I23" s="1">
        <v>10000</v>
      </c>
      <c r="J23" s="1">
        <v>12100</v>
      </c>
      <c r="K23" s="1">
        <v>14700</v>
      </c>
      <c r="L23" s="1">
        <v>17800</v>
      </c>
      <c r="M23" s="1">
        <v>21500</v>
      </c>
      <c r="N23" s="1">
        <v>26100</v>
      </c>
      <c r="O23" s="1">
        <v>31600</v>
      </c>
      <c r="P23" s="1">
        <v>38300</v>
      </c>
      <c r="Q23" s="1">
        <v>46400</v>
      </c>
      <c r="R23" s="1">
        <v>56200</v>
      </c>
      <c r="AJ23">
        <f t="shared" si="3"/>
        <v>18</v>
      </c>
      <c r="AK23">
        <f t="shared" si="1"/>
        <v>24900</v>
      </c>
      <c r="AQ23">
        <f t="shared" si="0"/>
        <v>18</v>
      </c>
    </row>
    <row r="24" spans="2:43" x14ac:dyDescent="0.25">
      <c r="B24" s="3">
        <v>9</v>
      </c>
      <c r="C24" s="1">
        <v>2610</v>
      </c>
      <c r="D24" s="1">
        <v>3160</v>
      </c>
      <c r="E24" s="1">
        <v>3830</v>
      </c>
      <c r="F24" s="1">
        <v>4640</v>
      </c>
      <c r="G24" s="1">
        <v>5620</v>
      </c>
      <c r="H24" s="1">
        <v>6810</v>
      </c>
      <c r="I24" s="1">
        <v>8250</v>
      </c>
      <c r="J24" s="1">
        <v>10000</v>
      </c>
      <c r="K24" s="1">
        <v>12100</v>
      </c>
      <c r="L24" s="1">
        <v>14700</v>
      </c>
      <c r="M24" s="1">
        <v>17800</v>
      </c>
      <c r="N24" s="1">
        <v>21500</v>
      </c>
      <c r="O24" s="1">
        <v>26100</v>
      </c>
      <c r="P24" s="1">
        <v>31600</v>
      </c>
      <c r="Q24" s="1">
        <v>38300</v>
      </c>
      <c r="R24" s="1">
        <v>46400</v>
      </c>
      <c r="AJ24">
        <f t="shared" si="3"/>
        <v>19</v>
      </c>
      <c r="AK24">
        <f t="shared" si="1"/>
        <v>27400</v>
      </c>
      <c r="AQ24">
        <f t="shared" si="0"/>
        <v>19</v>
      </c>
    </row>
    <row r="25" spans="2:43" x14ac:dyDescent="0.25">
      <c r="B25" s="3">
        <v>10</v>
      </c>
      <c r="C25" s="1">
        <v>2050</v>
      </c>
      <c r="D25" s="1">
        <v>2490</v>
      </c>
      <c r="E25" s="1">
        <v>3010</v>
      </c>
      <c r="F25" s="1">
        <v>3650</v>
      </c>
      <c r="G25" s="1">
        <v>4420</v>
      </c>
      <c r="H25" s="1">
        <v>5360</v>
      </c>
      <c r="I25" s="1">
        <v>6490</v>
      </c>
      <c r="J25" s="1">
        <v>7870</v>
      </c>
      <c r="K25" s="1">
        <v>9530</v>
      </c>
      <c r="L25" s="1">
        <v>11500</v>
      </c>
      <c r="M25" s="1">
        <v>14000</v>
      </c>
      <c r="N25" s="1">
        <v>16900</v>
      </c>
      <c r="O25" s="1">
        <v>20500</v>
      </c>
      <c r="P25" s="1">
        <v>24900</v>
      </c>
      <c r="Q25" s="1">
        <v>30100</v>
      </c>
      <c r="R25" s="1">
        <v>36500</v>
      </c>
      <c r="AJ25">
        <f t="shared" si="3"/>
        <v>20</v>
      </c>
      <c r="AK25">
        <f t="shared" si="1"/>
        <v>30100</v>
      </c>
      <c r="AQ25">
        <f t="shared" si="0"/>
        <v>20</v>
      </c>
    </row>
    <row r="26" spans="2:43" x14ac:dyDescent="0.25">
      <c r="B26" s="3">
        <v>11</v>
      </c>
      <c r="C26" s="1">
        <v>1620</v>
      </c>
      <c r="D26" s="1">
        <v>1960</v>
      </c>
      <c r="E26" s="1">
        <v>2370</v>
      </c>
      <c r="F26" s="1">
        <v>2870</v>
      </c>
      <c r="G26" s="1">
        <v>3480</v>
      </c>
      <c r="H26" s="1">
        <v>4220</v>
      </c>
      <c r="I26" s="1">
        <v>5110</v>
      </c>
      <c r="J26" s="1">
        <v>6190</v>
      </c>
      <c r="K26" s="1">
        <v>7500</v>
      </c>
      <c r="L26" s="1">
        <v>9090</v>
      </c>
      <c r="M26" s="1">
        <v>11000</v>
      </c>
      <c r="N26" s="1">
        <v>13300</v>
      </c>
      <c r="O26" s="1">
        <v>16200</v>
      </c>
      <c r="P26" s="1">
        <v>19600</v>
      </c>
      <c r="Q26" s="1">
        <v>23700</v>
      </c>
      <c r="R26" s="1">
        <v>28700</v>
      </c>
      <c r="AJ26">
        <f t="shared" si="3"/>
        <v>21</v>
      </c>
      <c r="AK26">
        <f t="shared" si="1"/>
        <v>33200</v>
      </c>
      <c r="AQ26">
        <f t="shared" si="0"/>
        <v>21</v>
      </c>
    </row>
    <row r="27" spans="2:43" x14ac:dyDescent="0.25">
      <c r="B27" s="3">
        <v>12</v>
      </c>
      <c r="C27" s="1">
        <v>1270</v>
      </c>
      <c r="D27" s="1">
        <v>1540</v>
      </c>
      <c r="E27" s="1">
        <v>1870</v>
      </c>
      <c r="F27" s="1">
        <v>2260</v>
      </c>
      <c r="G27" s="1">
        <v>2740</v>
      </c>
      <c r="H27" s="1">
        <v>3320</v>
      </c>
      <c r="I27" s="1">
        <v>4020</v>
      </c>
      <c r="J27" s="1">
        <v>4870</v>
      </c>
      <c r="K27" s="1">
        <v>5900</v>
      </c>
      <c r="L27" s="1">
        <v>7150</v>
      </c>
      <c r="M27" s="1">
        <v>8660</v>
      </c>
      <c r="N27" s="1">
        <v>10500</v>
      </c>
      <c r="O27" s="1">
        <v>12700</v>
      </c>
      <c r="P27" s="1">
        <v>15400</v>
      </c>
      <c r="Q27" s="1">
        <v>18700</v>
      </c>
      <c r="R27" s="1">
        <v>22600</v>
      </c>
      <c r="AJ27">
        <f t="shared" si="3"/>
        <v>22</v>
      </c>
      <c r="AK27">
        <f t="shared" si="1"/>
        <v>36500</v>
      </c>
      <c r="AQ27">
        <f t="shared" si="0"/>
        <v>22</v>
      </c>
    </row>
    <row r="28" spans="2:43" x14ac:dyDescent="0.25">
      <c r="B28" s="3">
        <v>13</v>
      </c>
      <c r="C28" s="1">
        <v>953</v>
      </c>
      <c r="D28" s="1">
        <v>1150</v>
      </c>
      <c r="E28" s="1">
        <v>1400</v>
      </c>
      <c r="F28" s="1">
        <v>1690</v>
      </c>
      <c r="G28" s="1">
        <v>2050</v>
      </c>
      <c r="H28" s="1">
        <v>2490</v>
      </c>
      <c r="I28" s="1">
        <v>3010</v>
      </c>
      <c r="J28" s="1">
        <v>3650</v>
      </c>
      <c r="K28" s="1">
        <v>4420</v>
      </c>
      <c r="L28" s="1">
        <v>5360</v>
      </c>
      <c r="M28" s="1">
        <v>6490</v>
      </c>
      <c r="N28" s="1">
        <v>7870</v>
      </c>
      <c r="O28" s="1">
        <v>9530</v>
      </c>
      <c r="P28" s="1">
        <v>11500</v>
      </c>
      <c r="Q28" s="1">
        <v>14000</v>
      </c>
      <c r="R28" s="1">
        <v>16900</v>
      </c>
      <c r="AJ28">
        <f t="shared" si="3"/>
        <v>23</v>
      </c>
      <c r="AK28">
        <f t="shared" si="1"/>
        <v>40200</v>
      </c>
      <c r="AQ28">
        <f t="shared" si="0"/>
        <v>23</v>
      </c>
    </row>
    <row r="29" spans="2:43" x14ac:dyDescent="0.25">
      <c r="B29" s="3">
        <v>14</v>
      </c>
      <c r="C29" s="1">
        <v>715</v>
      </c>
      <c r="D29" s="1">
        <v>866</v>
      </c>
      <c r="E29" s="1">
        <v>1050</v>
      </c>
      <c r="F29" s="1">
        <v>1270</v>
      </c>
      <c r="G29" s="1">
        <v>1540</v>
      </c>
      <c r="H29" s="1">
        <v>1870</v>
      </c>
      <c r="I29" s="1">
        <v>2260</v>
      </c>
      <c r="J29" s="1">
        <v>2740</v>
      </c>
      <c r="K29" s="1">
        <v>3320</v>
      </c>
      <c r="L29" s="1">
        <v>4020</v>
      </c>
      <c r="M29" s="1">
        <v>4870</v>
      </c>
      <c r="N29" s="1">
        <v>5900</v>
      </c>
      <c r="O29" s="1">
        <v>7150</v>
      </c>
      <c r="P29" s="1">
        <v>8660</v>
      </c>
      <c r="Q29" s="1">
        <v>10500</v>
      </c>
      <c r="R29" s="1">
        <v>12700</v>
      </c>
      <c r="AJ29">
        <f t="shared" si="3"/>
        <v>24</v>
      </c>
      <c r="AK29">
        <f t="shared" si="1"/>
        <v>44200</v>
      </c>
      <c r="AQ29">
        <f t="shared" si="0"/>
        <v>24</v>
      </c>
    </row>
    <row r="30" spans="2:43" x14ac:dyDescent="0.25">
      <c r="B30" s="3">
        <v>15</v>
      </c>
      <c r="C30" s="1">
        <v>511</v>
      </c>
      <c r="D30" s="1">
        <v>619</v>
      </c>
      <c r="E30" s="1">
        <v>750</v>
      </c>
      <c r="F30" s="1">
        <v>909</v>
      </c>
      <c r="G30" s="1">
        <v>1100</v>
      </c>
      <c r="H30" s="1">
        <v>1330</v>
      </c>
      <c r="I30" s="1">
        <v>1620</v>
      </c>
      <c r="J30" s="1">
        <v>1960</v>
      </c>
      <c r="K30" s="1">
        <v>2370</v>
      </c>
      <c r="L30" s="1">
        <v>2870</v>
      </c>
      <c r="M30" s="1">
        <v>3480</v>
      </c>
      <c r="N30" s="1">
        <v>4220</v>
      </c>
      <c r="O30" s="1">
        <v>5110</v>
      </c>
      <c r="P30" s="1">
        <v>6190</v>
      </c>
      <c r="Q30" s="1">
        <v>7500</v>
      </c>
      <c r="R30" s="1">
        <v>9090</v>
      </c>
      <c r="AJ30">
        <f t="shared" si="3"/>
        <v>25</v>
      </c>
      <c r="AK30">
        <f t="shared" si="1"/>
        <v>48700</v>
      </c>
      <c r="AQ30">
        <f t="shared" si="0"/>
        <v>25</v>
      </c>
    </row>
    <row r="31" spans="2:43" x14ac:dyDescent="0.25">
      <c r="AJ31">
        <f t="shared" si="3"/>
        <v>26</v>
      </c>
      <c r="AK31">
        <f t="shared" si="1"/>
        <v>53600</v>
      </c>
      <c r="AQ31">
        <f t="shared" si="0"/>
        <v>26</v>
      </c>
    </row>
    <row r="32" spans="2:43" x14ac:dyDescent="0.25">
      <c r="AJ32">
        <f t="shared" si="3"/>
        <v>27</v>
      </c>
      <c r="AK32">
        <f t="shared" si="1"/>
        <v>59000</v>
      </c>
      <c r="AQ32">
        <f t="shared" si="0"/>
        <v>27</v>
      </c>
    </row>
    <row r="33" spans="36:43" x14ac:dyDescent="0.25">
      <c r="AJ33">
        <f t="shared" si="3"/>
        <v>28</v>
      </c>
      <c r="AK33">
        <f t="shared" si="1"/>
        <v>64900</v>
      </c>
      <c r="AQ33">
        <f t="shared" si="0"/>
        <v>28</v>
      </c>
    </row>
    <row r="34" spans="36:43" x14ac:dyDescent="0.25">
      <c r="AJ34">
        <f t="shared" si="3"/>
        <v>29</v>
      </c>
      <c r="AK34">
        <f t="shared" si="1"/>
        <v>71500</v>
      </c>
      <c r="AQ34">
        <f t="shared" si="0"/>
        <v>29</v>
      </c>
    </row>
    <row r="35" spans="36:43" x14ac:dyDescent="0.25">
      <c r="AJ35">
        <f t="shared" si="3"/>
        <v>30</v>
      </c>
      <c r="AK35">
        <f t="shared" si="1"/>
        <v>78700</v>
      </c>
      <c r="AQ35">
        <f t="shared" si="0"/>
        <v>30</v>
      </c>
    </row>
    <row r="36" spans="36:43" x14ac:dyDescent="0.25">
      <c r="AJ36">
        <f t="shared" si="3"/>
        <v>31</v>
      </c>
      <c r="AK36">
        <f t="shared" si="1"/>
        <v>86600</v>
      </c>
      <c r="AQ36">
        <f t="shared" si="0"/>
        <v>31</v>
      </c>
    </row>
  </sheetData>
  <sheetProtection sheet="1" objects="1" scenarios="1" selectLockedCells="1"/>
  <mergeCells count="2">
    <mergeCell ref="B1:AH1"/>
    <mergeCell ref="B12:R12"/>
  </mergeCells>
  <phoneticPr fontId="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C4:AN1048576"/>
  <sheetViews>
    <sheetView workbookViewId="0">
      <selection activeCell="F76" sqref="F76"/>
    </sheetView>
  </sheetViews>
  <sheetFormatPr defaultRowHeight="15.75" x14ac:dyDescent="0.25"/>
  <cols>
    <col min="3" max="3" width="67.140625" bestFit="1" customWidth="1"/>
    <col min="23" max="23" width="12.5703125" bestFit="1" customWidth="1"/>
  </cols>
  <sheetData>
    <row r="4" spans="3:40" x14ac:dyDescent="0.25">
      <c r="C4" t="s">
        <v>560</v>
      </c>
      <c r="G4" t="s">
        <v>594</v>
      </c>
      <c r="M4" t="s">
        <v>595</v>
      </c>
      <c r="Q4" t="s">
        <v>600</v>
      </c>
      <c r="T4" t="s">
        <v>601</v>
      </c>
      <c r="W4" t="s">
        <v>606</v>
      </c>
      <c r="AB4" t="s">
        <v>607</v>
      </c>
      <c r="AF4" t="s">
        <v>608</v>
      </c>
      <c r="AJ4" t="s">
        <v>609</v>
      </c>
      <c r="AN4" t="s">
        <v>610</v>
      </c>
    </row>
    <row r="5" spans="3:40" x14ac:dyDescent="0.25">
      <c r="C5" t="s">
        <v>561</v>
      </c>
      <c r="G5">
        <v>275</v>
      </c>
      <c r="M5" t="s">
        <v>596</v>
      </c>
      <c r="Q5" s="2">
        <v>0.5</v>
      </c>
      <c r="T5" t="s">
        <v>602</v>
      </c>
      <c r="W5" t="s">
        <v>38</v>
      </c>
      <c r="AB5" t="s">
        <v>38</v>
      </c>
      <c r="AJ5" t="s">
        <v>627</v>
      </c>
      <c r="AN5" t="s">
        <v>628</v>
      </c>
    </row>
    <row r="6" spans="3:40" x14ac:dyDescent="0.25">
      <c r="C6" t="s">
        <v>562</v>
      </c>
      <c r="G6">
        <v>325</v>
      </c>
      <c r="M6" t="s">
        <v>597</v>
      </c>
      <c r="Q6" s="2">
        <v>1</v>
      </c>
      <c r="T6" t="s">
        <v>603</v>
      </c>
      <c r="W6" t="s">
        <v>637</v>
      </c>
      <c r="X6">
        <v>0.5</v>
      </c>
      <c r="Y6">
        <v>0.55000000000000004</v>
      </c>
      <c r="AB6">
        <v>0.5</v>
      </c>
      <c r="AJ6" t="s">
        <v>611</v>
      </c>
      <c r="AN6" t="s">
        <v>629</v>
      </c>
    </row>
    <row r="7" spans="3:40" x14ac:dyDescent="0.25">
      <c r="C7" t="s">
        <v>563</v>
      </c>
      <c r="G7">
        <v>450</v>
      </c>
      <c r="M7" t="s">
        <v>598</v>
      </c>
      <c r="Q7" s="2">
        <v>3</v>
      </c>
      <c r="T7" t="s">
        <v>604</v>
      </c>
      <c r="W7" t="s">
        <v>638</v>
      </c>
      <c r="X7">
        <v>0.6</v>
      </c>
      <c r="Y7">
        <v>0.74</v>
      </c>
      <c r="AB7">
        <v>0.51</v>
      </c>
      <c r="AJ7" t="s">
        <v>612</v>
      </c>
      <c r="AN7" t="s">
        <v>630</v>
      </c>
    </row>
    <row r="8" spans="3:40" x14ac:dyDescent="0.25">
      <c r="C8" t="s">
        <v>564</v>
      </c>
      <c r="G8">
        <v>550</v>
      </c>
      <c r="M8" t="s">
        <v>599</v>
      </c>
      <c r="Q8" s="2">
        <v>5</v>
      </c>
      <c r="T8" t="s">
        <v>605</v>
      </c>
      <c r="W8" t="s">
        <v>639</v>
      </c>
      <c r="X8">
        <v>0.75</v>
      </c>
      <c r="Y8">
        <v>0.89</v>
      </c>
      <c r="AB8">
        <v>0.52</v>
      </c>
      <c r="AJ8" t="s">
        <v>613</v>
      </c>
      <c r="AN8" t="s">
        <v>631</v>
      </c>
    </row>
    <row r="9" spans="3:40" x14ac:dyDescent="0.25">
      <c r="C9" t="s">
        <v>565</v>
      </c>
      <c r="G9">
        <v>650</v>
      </c>
      <c r="Q9" s="2">
        <v>7</v>
      </c>
      <c r="W9" t="s">
        <v>640</v>
      </c>
      <c r="X9">
        <v>0.9</v>
      </c>
      <c r="Y9">
        <v>1.04</v>
      </c>
      <c r="AB9">
        <v>0.53</v>
      </c>
      <c r="AJ9" t="s">
        <v>614</v>
      </c>
      <c r="AN9" t="s">
        <v>632</v>
      </c>
    </row>
    <row r="10" spans="3:40" x14ac:dyDescent="0.25">
      <c r="C10" t="s">
        <v>566</v>
      </c>
      <c r="G10">
        <v>900</v>
      </c>
      <c r="Q10" s="2">
        <v>10</v>
      </c>
      <c r="W10" t="s">
        <v>641</v>
      </c>
      <c r="X10">
        <v>1.05</v>
      </c>
      <c r="Y10">
        <v>1.19</v>
      </c>
      <c r="AB10">
        <v>0.54</v>
      </c>
      <c r="AJ10" t="s">
        <v>615</v>
      </c>
      <c r="AN10" t="s">
        <v>634</v>
      </c>
    </row>
    <row r="11" spans="3:40" x14ac:dyDescent="0.25">
      <c r="C11" t="s">
        <v>567</v>
      </c>
      <c r="G11">
        <v>1100</v>
      </c>
      <c r="Q11" s="2">
        <v>20</v>
      </c>
      <c r="W11" t="s">
        <v>642</v>
      </c>
      <c r="X11">
        <v>1.2</v>
      </c>
      <c r="Y11">
        <v>1.49</v>
      </c>
      <c r="AB11">
        <v>0.55000000000000004</v>
      </c>
      <c r="AJ11" t="s">
        <v>616</v>
      </c>
      <c r="AN11" t="s">
        <v>633</v>
      </c>
    </row>
    <row r="12" spans="3:40" x14ac:dyDescent="0.25">
      <c r="C12" t="s">
        <v>568</v>
      </c>
      <c r="G12">
        <v>1500</v>
      </c>
      <c r="Q12" s="2">
        <v>31.5</v>
      </c>
      <c r="W12" t="s">
        <v>643</v>
      </c>
      <c r="X12">
        <v>1.5</v>
      </c>
      <c r="Y12">
        <v>1.79</v>
      </c>
      <c r="AB12">
        <v>0.56000000000000005</v>
      </c>
      <c r="AJ12" t="s">
        <v>617</v>
      </c>
      <c r="AN12" t="s">
        <v>635</v>
      </c>
    </row>
    <row r="13" spans="3:40" x14ac:dyDescent="0.25">
      <c r="C13" t="s">
        <v>569</v>
      </c>
      <c r="W13" t="s">
        <v>644</v>
      </c>
      <c r="X13">
        <v>1.8</v>
      </c>
      <c r="Y13">
        <v>2.09</v>
      </c>
      <c r="AB13">
        <v>0.56999999999999995</v>
      </c>
      <c r="AJ13" t="s">
        <v>618</v>
      </c>
      <c r="AN13" t="s">
        <v>636</v>
      </c>
    </row>
    <row r="14" spans="3:40" x14ac:dyDescent="0.25">
      <c r="C14" t="s">
        <v>570</v>
      </c>
      <c r="W14" t="s">
        <v>645</v>
      </c>
      <c r="X14">
        <v>2.1</v>
      </c>
      <c r="Y14">
        <v>2.39</v>
      </c>
      <c r="AB14">
        <v>0.57999999999999996</v>
      </c>
      <c r="AJ14" t="s">
        <v>619</v>
      </c>
    </row>
    <row r="15" spans="3:40" x14ac:dyDescent="0.25">
      <c r="C15" t="s">
        <v>571</v>
      </c>
      <c r="W15" t="s">
        <v>655</v>
      </c>
      <c r="X15">
        <v>2.4</v>
      </c>
      <c r="Y15">
        <v>2.99</v>
      </c>
      <c r="AB15">
        <v>0.59</v>
      </c>
      <c r="AJ15" t="s">
        <v>620</v>
      </c>
    </row>
    <row r="16" spans="3:40" x14ac:dyDescent="0.25">
      <c r="C16" t="s">
        <v>572</v>
      </c>
      <c r="W16" t="s">
        <v>656</v>
      </c>
      <c r="X16">
        <v>3</v>
      </c>
      <c r="Y16">
        <v>3.59</v>
      </c>
      <c r="AB16">
        <v>0.6</v>
      </c>
      <c r="AH16" s="120"/>
      <c r="AJ16" t="s">
        <v>621</v>
      </c>
    </row>
    <row r="17" spans="3:36" x14ac:dyDescent="0.25">
      <c r="C17" t="s">
        <v>573</v>
      </c>
      <c r="W17" t="s">
        <v>657</v>
      </c>
      <c r="X17">
        <v>3.6</v>
      </c>
      <c r="Y17">
        <v>4.1900000000000004</v>
      </c>
      <c r="AB17">
        <v>0.61</v>
      </c>
      <c r="AH17" s="120"/>
      <c r="AJ17" t="s">
        <v>622</v>
      </c>
    </row>
    <row r="18" spans="3:36" x14ac:dyDescent="0.25">
      <c r="C18" t="s">
        <v>574</v>
      </c>
      <c r="W18" t="s">
        <v>658</v>
      </c>
      <c r="X18">
        <v>4.2</v>
      </c>
      <c r="Y18">
        <v>4.76</v>
      </c>
      <c r="AB18">
        <v>0.62</v>
      </c>
      <c r="AH18" s="120"/>
      <c r="AJ18" t="s">
        <v>623</v>
      </c>
    </row>
    <row r="19" spans="3:36" x14ac:dyDescent="0.25">
      <c r="C19" t="s">
        <v>575</v>
      </c>
      <c r="W19" t="s">
        <v>659</v>
      </c>
      <c r="X19">
        <v>4.8</v>
      </c>
      <c r="Y19">
        <v>5.39</v>
      </c>
      <c r="AB19">
        <v>0.63</v>
      </c>
      <c r="AH19" s="120"/>
      <c r="AJ19" t="s">
        <v>624</v>
      </c>
    </row>
    <row r="20" spans="3:36" x14ac:dyDescent="0.25">
      <c r="C20" t="s">
        <v>576</v>
      </c>
      <c r="W20" t="s">
        <v>660</v>
      </c>
      <c r="X20">
        <v>5.4</v>
      </c>
      <c r="Y20">
        <v>6</v>
      </c>
      <c r="AB20">
        <v>0.64</v>
      </c>
      <c r="AH20" s="120"/>
      <c r="AJ20" t="s">
        <v>625</v>
      </c>
    </row>
    <row r="21" spans="3:36" x14ac:dyDescent="0.25">
      <c r="C21" t="s">
        <v>577</v>
      </c>
      <c r="AB21">
        <v>0.65</v>
      </c>
      <c r="AH21" s="120"/>
      <c r="AJ21" t="s">
        <v>626</v>
      </c>
    </row>
    <row r="22" spans="3:36" x14ac:dyDescent="0.25">
      <c r="C22" t="s">
        <v>578</v>
      </c>
      <c r="AB22">
        <v>0.66</v>
      </c>
      <c r="AH22" s="120"/>
    </row>
    <row r="23" spans="3:36" x14ac:dyDescent="0.25">
      <c r="C23" t="s">
        <v>579</v>
      </c>
      <c r="AB23">
        <v>0.67</v>
      </c>
    </row>
    <row r="24" spans="3:36" x14ac:dyDescent="0.25">
      <c r="C24" t="s">
        <v>580</v>
      </c>
      <c r="AB24">
        <v>0.68</v>
      </c>
    </row>
    <row r="25" spans="3:36" x14ac:dyDescent="0.25">
      <c r="C25" t="s">
        <v>581</v>
      </c>
      <c r="AB25">
        <v>0.69</v>
      </c>
    </row>
    <row r="26" spans="3:36" x14ac:dyDescent="0.25">
      <c r="C26" t="s">
        <v>582</v>
      </c>
      <c r="AB26">
        <v>0.7</v>
      </c>
    </row>
    <row r="27" spans="3:36" x14ac:dyDescent="0.25">
      <c r="C27" t="s">
        <v>583</v>
      </c>
      <c r="AB27">
        <v>0.71</v>
      </c>
      <c r="AH27" s="120"/>
      <c r="AI27" s="120"/>
    </row>
    <row r="28" spans="3:36" x14ac:dyDescent="0.25">
      <c r="C28" t="s">
        <v>584</v>
      </c>
      <c r="AB28">
        <v>0.72</v>
      </c>
      <c r="AH28" s="120"/>
      <c r="AI28" s="120"/>
    </row>
    <row r="29" spans="3:36" x14ac:dyDescent="0.25">
      <c r="C29" t="s">
        <v>585</v>
      </c>
      <c r="AB29">
        <v>0.73</v>
      </c>
      <c r="AH29" s="120"/>
      <c r="AI29" s="120"/>
    </row>
    <row r="30" spans="3:36" x14ac:dyDescent="0.25">
      <c r="C30" t="s">
        <v>586</v>
      </c>
      <c r="AB30">
        <v>0.74</v>
      </c>
      <c r="AH30" s="120"/>
      <c r="AI30" s="120"/>
    </row>
    <row r="31" spans="3:36" x14ac:dyDescent="0.25">
      <c r="C31" t="s">
        <v>587</v>
      </c>
      <c r="AB31">
        <v>0.75</v>
      </c>
      <c r="AH31" s="120"/>
      <c r="AI31" s="120"/>
    </row>
    <row r="32" spans="3:36" x14ac:dyDescent="0.25">
      <c r="C32" t="s">
        <v>588</v>
      </c>
      <c r="AB32">
        <v>0.76</v>
      </c>
      <c r="AH32" s="120"/>
      <c r="AI32" s="120"/>
    </row>
    <row r="33" spans="3:35" x14ac:dyDescent="0.25">
      <c r="C33" t="s">
        <v>589</v>
      </c>
      <c r="AB33">
        <v>0.77</v>
      </c>
      <c r="AH33" s="120"/>
      <c r="AI33" s="120"/>
    </row>
    <row r="34" spans="3:35" x14ac:dyDescent="0.25">
      <c r="C34" t="s">
        <v>590</v>
      </c>
      <c r="AB34">
        <v>0.78</v>
      </c>
      <c r="AH34" s="120"/>
      <c r="AI34" s="120"/>
    </row>
    <row r="35" spans="3:35" x14ac:dyDescent="0.25">
      <c r="C35" t="s">
        <v>591</v>
      </c>
      <c r="AB35">
        <v>0.79</v>
      </c>
      <c r="AH35" s="120"/>
      <c r="AI35" s="120"/>
    </row>
    <row r="36" spans="3:35" x14ac:dyDescent="0.25">
      <c r="C36" t="s">
        <v>592</v>
      </c>
      <c r="AB36">
        <v>0.8</v>
      </c>
      <c r="AH36" s="120"/>
      <c r="AI36" s="120"/>
    </row>
    <row r="37" spans="3:35" x14ac:dyDescent="0.25">
      <c r="C37" t="s">
        <v>593</v>
      </c>
      <c r="AB37">
        <v>0.81</v>
      </c>
      <c r="AH37" s="120"/>
      <c r="AI37" s="120"/>
    </row>
    <row r="38" spans="3:35" x14ac:dyDescent="0.25">
      <c r="AB38">
        <v>0.82</v>
      </c>
      <c r="AH38" s="120"/>
      <c r="AI38" s="120"/>
    </row>
    <row r="39" spans="3:35" x14ac:dyDescent="0.25">
      <c r="AB39">
        <v>0.83</v>
      </c>
      <c r="AH39" s="120"/>
      <c r="AI39" s="120"/>
    </row>
    <row r="40" spans="3:35" x14ac:dyDescent="0.25">
      <c r="AB40">
        <v>0.84</v>
      </c>
      <c r="AH40" s="120"/>
      <c r="AI40" s="120"/>
    </row>
    <row r="41" spans="3:35" x14ac:dyDescent="0.25">
      <c r="D41" t="s">
        <v>661</v>
      </c>
      <c r="F41" t="s">
        <v>662</v>
      </c>
      <c r="AB41">
        <v>0.85</v>
      </c>
      <c r="AH41" s="120"/>
      <c r="AI41" s="120"/>
    </row>
    <row r="42" spans="3:35" x14ac:dyDescent="0.25">
      <c r="D42" t="s">
        <v>14</v>
      </c>
      <c r="E42" t="s">
        <v>21</v>
      </c>
      <c r="F42" t="s">
        <v>14</v>
      </c>
      <c r="G42" t="s">
        <v>21</v>
      </c>
      <c r="AB42">
        <v>0.86</v>
      </c>
      <c r="AH42" s="120"/>
      <c r="AI42" s="120"/>
    </row>
    <row r="43" spans="3:35" x14ac:dyDescent="0.25">
      <c r="C43" t="str">
        <f t="shared" ref="C43:C75" si="0">CONCATENATE($G$5, C5)</f>
        <v>275ILOOP gain mb = EEPROM; VLOOP gain mb = EEPROM, FSW = EEPROM</v>
      </c>
      <c r="F43" t="s">
        <v>248</v>
      </c>
      <c r="AB43">
        <v>0.87</v>
      </c>
    </row>
    <row r="44" spans="3:35" x14ac:dyDescent="0.25">
      <c r="C44" t="str">
        <f t="shared" si="0"/>
        <v>275ILOOP gain mb = EEPROM, VLOOP gain mb = EEPROM</v>
      </c>
      <c r="F44">
        <v>0</v>
      </c>
      <c r="AB44">
        <v>0.88</v>
      </c>
    </row>
    <row r="45" spans="3:35" x14ac:dyDescent="0.25">
      <c r="C45" t="str">
        <f t="shared" si="0"/>
        <v>275ILOOP gain mb = 2, VLOOP gain mb = 0.5</v>
      </c>
      <c r="F45">
        <v>1</v>
      </c>
      <c r="AB45">
        <v>0.89</v>
      </c>
    </row>
    <row r="46" spans="3:35" x14ac:dyDescent="0.25">
      <c r="C46" t="str">
        <f t="shared" si="0"/>
        <v>275ILOOP gain mb = 2, VLOOP gain mb = 1</v>
      </c>
      <c r="F46">
        <v>2</v>
      </c>
      <c r="AB46">
        <v>0.9</v>
      </c>
    </row>
    <row r="47" spans="3:35" x14ac:dyDescent="0.25">
      <c r="C47" t="str">
        <f t="shared" si="0"/>
        <v>275ILOOP gain mb = 2, VLOOP gain mb = 2</v>
      </c>
      <c r="F47">
        <v>3</v>
      </c>
      <c r="AB47">
        <v>0.91</v>
      </c>
    </row>
    <row r="48" spans="3:35" x14ac:dyDescent="0.25">
      <c r="C48" t="str">
        <f t="shared" si="0"/>
        <v>275ILOOP gain mb = 2, VLOOP gain mb = 4</v>
      </c>
      <c r="F48">
        <v>4</v>
      </c>
      <c r="AB48">
        <v>0.92</v>
      </c>
    </row>
    <row r="49" spans="3:28" x14ac:dyDescent="0.25">
      <c r="C49" t="str">
        <f t="shared" si="0"/>
        <v>275ILOOP gain mb = 2, VLOOP gain mb = 8</v>
      </c>
      <c r="F49">
        <v>5</v>
      </c>
      <c r="AB49">
        <v>0.93</v>
      </c>
    </row>
    <row r="50" spans="3:28" x14ac:dyDescent="0.25">
      <c r="C50" t="str">
        <f t="shared" si="0"/>
        <v>275ILOOP gain mb = 3, VLOOP gain mb = 0.5</v>
      </c>
      <c r="F50">
        <v>6</v>
      </c>
      <c r="AB50">
        <v>0.94</v>
      </c>
    </row>
    <row r="51" spans="3:28" x14ac:dyDescent="0.25">
      <c r="C51" t="str">
        <f t="shared" si="0"/>
        <v>275ILOOP gain mb = 3, VLOOP gain mb = 1</v>
      </c>
      <c r="F51">
        <v>0</v>
      </c>
      <c r="AB51">
        <v>0.95</v>
      </c>
    </row>
    <row r="52" spans="3:28" x14ac:dyDescent="0.25">
      <c r="C52" t="str">
        <f t="shared" si="0"/>
        <v>275ILOOP gain mb = 3, VLOOP gain mb = 2</v>
      </c>
      <c r="F52">
        <v>1</v>
      </c>
      <c r="AB52">
        <v>0.96</v>
      </c>
    </row>
    <row r="53" spans="3:28" x14ac:dyDescent="0.25">
      <c r="C53" t="str">
        <f t="shared" si="0"/>
        <v>275ILOOP gain mb = 3, VLOOP gain mb = 4</v>
      </c>
      <c r="F53">
        <v>2</v>
      </c>
      <c r="AB53">
        <v>0.97</v>
      </c>
    </row>
    <row r="54" spans="3:28" x14ac:dyDescent="0.25">
      <c r="C54" t="str">
        <f t="shared" si="0"/>
        <v>275ILOOP gain mb = 3, VLOOP gain mb = 8</v>
      </c>
      <c r="F54">
        <v>3</v>
      </c>
      <c r="AB54">
        <v>0.98</v>
      </c>
    </row>
    <row r="55" spans="3:28" x14ac:dyDescent="0.25">
      <c r="C55" t="str">
        <f t="shared" si="0"/>
        <v>275ILOOP gain mb = 4, VLOOP gain mb = 0.5</v>
      </c>
      <c r="F55">
        <v>11</v>
      </c>
      <c r="AB55">
        <v>0.99</v>
      </c>
    </row>
    <row r="56" spans="3:28" x14ac:dyDescent="0.25">
      <c r="C56" t="str">
        <f t="shared" si="0"/>
        <v>275ILOOP gain mb = 4, VLOOP gain mb = 1</v>
      </c>
      <c r="F56">
        <v>4</v>
      </c>
      <c r="AB56">
        <v>1</v>
      </c>
    </row>
    <row r="57" spans="3:28" x14ac:dyDescent="0.25">
      <c r="C57" t="str">
        <f t="shared" si="0"/>
        <v>275ILOOP gain mb = 4, VLOOP gain mb = 2</v>
      </c>
      <c r="F57">
        <v>5</v>
      </c>
      <c r="AB57">
        <v>1.01</v>
      </c>
    </row>
    <row r="58" spans="3:28" x14ac:dyDescent="0.25">
      <c r="C58" t="str">
        <f t="shared" si="0"/>
        <v>275ILOOP gain mb = 4, VLOOP gain mb = 4</v>
      </c>
      <c r="F58">
        <v>6</v>
      </c>
      <c r="AB58">
        <v>1.02</v>
      </c>
    </row>
    <row r="59" spans="3:28" x14ac:dyDescent="0.25">
      <c r="C59" t="str">
        <f t="shared" si="0"/>
        <v>275ILOOP gain mb = 4, VLOOP gain mb = 8</v>
      </c>
      <c r="F59">
        <v>7</v>
      </c>
      <c r="AB59">
        <v>1.03</v>
      </c>
    </row>
    <row r="60" spans="3:28" x14ac:dyDescent="0.25">
      <c r="C60" t="str">
        <f t="shared" si="0"/>
        <v>275ILOOP gain mb = 5, VLOOP gain mb = 0.5</v>
      </c>
      <c r="F60">
        <v>0</v>
      </c>
      <c r="AB60">
        <v>1.04</v>
      </c>
    </row>
    <row r="61" spans="3:28" x14ac:dyDescent="0.25">
      <c r="C61" t="str">
        <f t="shared" si="0"/>
        <v>275ILOOP gain mb = 5, VLOOP gain mb = 1</v>
      </c>
      <c r="F61">
        <v>8</v>
      </c>
      <c r="AB61">
        <v>1.05</v>
      </c>
    </row>
    <row r="62" spans="3:28" x14ac:dyDescent="0.25">
      <c r="C62" t="str">
        <f t="shared" si="0"/>
        <v>275ILOOP gain mb = 5, VLOOP gain mb = 2</v>
      </c>
      <c r="F62">
        <v>9</v>
      </c>
      <c r="AB62">
        <v>1.06</v>
      </c>
    </row>
    <row r="63" spans="3:28" x14ac:dyDescent="0.25">
      <c r="C63" t="str">
        <f t="shared" si="0"/>
        <v>275ILOOP gain mb = 5, VLOOP gain mb = 4</v>
      </c>
      <c r="F63">
        <v>10</v>
      </c>
      <c r="AB63">
        <v>1.07</v>
      </c>
    </row>
    <row r="64" spans="3:28" x14ac:dyDescent="0.25">
      <c r="C64" t="str">
        <f t="shared" si="0"/>
        <v>275ILOOP gain mb = 5, VLOOP gain mb = 8</v>
      </c>
      <c r="F64">
        <v>11</v>
      </c>
      <c r="AB64">
        <v>1.08</v>
      </c>
    </row>
    <row r="65" spans="3:28" x14ac:dyDescent="0.25">
      <c r="C65" t="str">
        <f t="shared" si="0"/>
        <v>275ILOOP gain mb = 6, VLOOP gain mb = 0.5</v>
      </c>
      <c r="F65">
        <v>5</v>
      </c>
      <c r="AB65">
        <v>1.0900000000000001</v>
      </c>
    </row>
    <row r="66" spans="3:28" x14ac:dyDescent="0.25">
      <c r="C66" t="str">
        <f t="shared" si="0"/>
        <v>275ILOOP gain mb = 6, VLOOP gain mb = 1</v>
      </c>
      <c r="F66">
        <v>12</v>
      </c>
      <c r="AB66">
        <v>1.1000000000000001</v>
      </c>
    </row>
    <row r="67" spans="3:28" x14ac:dyDescent="0.25">
      <c r="C67" t="str">
        <f t="shared" si="0"/>
        <v>275ILOOP gain mb = 6, VLOOP gain mb = 2</v>
      </c>
      <c r="F67">
        <v>13</v>
      </c>
      <c r="AB67">
        <v>1.1100000000000001</v>
      </c>
    </row>
    <row r="68" spans="3:28" x14ac:dyDescent="0.25">
      <c r="C68" t="str">
        <f t="shared" si="0"/>
        <v>275ILOOP gain mb = 6, VLOOP gain mb = 4</v>
      </c>
      <c r="F68">
        <v>14</v>
      </c>
      <c r="AB68">
        <v>1.1200000000000001</v>
      </c>
    </row>
    <row r="69" spans="3:28" x14ac:dyDescent="0.25">
      <c r="C69" t="str">
        <f t="shared" si="0"/>
        <v>275ILOOP gain mb = 6, VLOOP gain mb = 8</v>
      </c>
      <c r="F69">
        <v>15</v>
      </c>
      <c r="AB69">
        <v>1.1299999999999999</v>
      </c>
    </row>
    <row r="70" spans="3:28" x14ac:dyDescent="0.25">
      <c r="C70" t="str">
        <f t="shared" si="0"/>
        <v>275ILOOP gain mb = 7, VLOOP gain mb = 0.5</v>
      </c>
      <c r="F70">
        <v>10</v>
      </c>
      <c r="AB70">
        <v>1.1399999999999999</v>
      </c>
    </row>
    <row r="71" spans="3:28" x14ac:dyDescent="0.25">
      <c r="C71" t="str">
        <f t="shared" si="0"/>
        <v>275ILOOP gain mb = 7, VLOOP gain mb = 1</v>
      </c>
      <c r="F71">
        <v>11</v>
      </c>
      <c r="AB71">
        <v>1.1499999999999999</v>
      </c>
    </row>
    <row r="72" spans="3:28" x14ac:dyDescent="0.25">
      <c r="C72" t="str">
        <f t="shared" si="0"/>
        <v>275ILOOP gain mb = 7, VLOOP gain mb = 2</v>
      </c>
      <c r="F72">
        <v>12</v>
      </c>
      <c r="AB72">
        <v>1.1599999999999999</v>
      </c>
    </row>
    <row r="73" spans="3:28" x14ac:dyDescent="0.25">
      <c r="C73" t="str">
        <f t="shared" si="0"/>
        <v>275ILOOP gain mb = 7, VLOOP gain mb = 4</v>
      </c>
      <c r="F73">
        <v>13</v>
      </c>
      <c r="AB73">
        <v>1.17</v>
      </c>
    </row>
    <row r="74" spans="3:28" x14ac:dyDescent="0.25">
      <c r="C74" t="str">
        <f t="shared" si="0"/>
        <v>275ILOOP gain mb = 7, VLOOP gain mb = 8</v>
      </c>
      <c r="F74">
        <v>14</v>
      </c>
      <c r="AB74">
        <v>1.18</v>
      </c>
    </row>
    <row r="75" spans="3:28" x14ac:dyDescent="0.25">
      <c r="C75" t="str">
        <f t="shared" si="0"/>
        <v>275ILOOP gain mb = 10, VLOOP gain mb = 2</v>
      </c>
      <c r="F75">
        <v>15</v>
      </c>
      <c r="AB75">
        <v>1.19</v>
      </c>
    </row>
    <row r="76" spans="3:28" x14ac:dyDescent="0.25">
      <c r="C76" t="str">
        <f t="shared" ref="C76:C108" si="1">CONCATENATE($G$6, C5)</f>
        <v>325ILOOP gain mb = EEPROM; VLOOP gain mb = EEPROM, FSW = EEPROM</v>
      </c>
      <c r="AB76">
        <v>1.2</v>
      </c>
    </row>
    <row r="77" spans="3:28" x14ac:dyDescent="0.25">
      <c r="C77" t="str">
        <f t="shared" si="1"/>
        <v>325ILOOP gain mb = EEPROM, VLOOP gain mb = EEPROM</v>
      </c>
      <c r="AB77">
        <v>1.22</v>
      </c>
    </row>
    <row r="78" spans="3:28" x14ac:dyDescent="0.25">
      <c r="C78" t="str">
        <f t="shared" si="1"/>
        <v>325ILOOP gain mb = 2, VLOOP gain mb = 0.5</v>
      </c>
      <c r="AB78">
        <v>1.24</v>
      </c>
    </row>
    <row r="79" spans="3:28" x14ac:dyDescent="0.25">
      <c r="C79" t="str">
        <f t="shared" si="1"/>
        <v>325ILOOP gain mb = 2, VLOOP gain mb = 1</v>
      </c>
      <c r="AB79">
        <v>1.26</v>
      </c>
    </row>
    <row r="80" spans="3:28" x14ac:dyDescent="0.25">
      <c r="C80" t="str">
        <f t="shared" si="1"/>
        <v>325ILOOP gain mb = 2, VLOOP gain mb = 2</v>
      </c>
      <c r="AB80">
        <v>1.28</v>
      </c>
    </row>
    <row r="81" spans="3:28" x14ac:dyDescent="0.25">
      <c r="C81" t="str">
        <f t="shared" si="1"/>
        <v>325ILOOP gain mb = 2, VLOOP gain mb = 4</v>
      </c>
      <c r="AB81">
        <v>1.3</v>
      </c>
    </row>
    <row r="82" spans="3:28" x14ac:dyDescent="0.25">
      <c r="C82" t="str">
        <f t="shared" si="1"/>
        <v>325ILOOP gain mb = 2, VLOOP gain mb = 8</v>
      </c>
      <c r="AB82">
        <v>1.32</v>
      </c>
    </row>
    <row r="83" spans="3:28" x14ac:dyDescent="0.25">
      <c r="C83" t="str">
        <f t="shared" si="1"/>
        <v>325ILOOP gain mb = 3, VLOOP gain mb = 0.5</v>
      </c>
      <c r="AB83">
        <v>1.34</v>
      </c>
    </row>
    <row r="84" spans="3:28" x14ac:dyDescent="0.25">
      <c r="C84" t="str">
        <f t="shared" si="1"/>
        <v>325ILOOP gain mb = 3, VLOOP gain mb = 1</v>
      </c>
      <c r="AB84">
        <v>1.36</v>
      </c>
    </row>
    <row r="85" spans="3:28" x14ac:dyDescent="0.25">
      <c r="C85" t="str">
        <f t="shared" si="1"/>
        <v>325ILOOP gain mb = 3, VLOOP gain mb = 2</v>
      </c>
      <c r="AB85">
        <v>1.38</v>
      </c>
    </row>
    <row r="86" spans="3:28" x14ac:dyDescent="0.25">
      <c r="C86" t="str">
        <f t="shared" si="1"/>
        <v>325ILOOP gain mb = 3, VLOOP gain mb = 4</v>
      </c>
      <c r="AB86">
        <v>1.4</v>
      </c>
    </row>
    <row r="87" spans="3:28" x14ac:dyDescent="0.25">
      <c r="C87" t="str">
        <f t="shared" si="1"/>
        <v>325ILOOP gain mb = 3, VLOOP gain mb = 8</v>
      </c>
      <c r="AB87">
        <v>1.42</v>
      </c>
    </row>
    <row r="88" spans="3:28" x14ac:dyDescent="0.25">
      <c r="C88" t="str">
        <f t="shared" si="1"/>
        <v>325ILOOP gain mb = 4, VLOOP gain mb = 0.5</v>
      </c>
      <c r="AB88">
        <v>1.44</v>
      </c>
    </row>
    <row r="89" spans="3:28" x14ac:dyDescent="0.25">
      <c r="C89" t="str">
        <f t="shared" si="1"/>
        <v>325ILOOP gain mb = 4, VLOOP gain mb = 1</v>
      </c>
      <c r="AB89">
        <v>1.46</v>
      </c>
    </row>
    <row r="90" spans="3:28" x14ac:dyDescent="0.25">
      <c r="C90" t="str">
        <f t="shared" si="1"/>
        <v>325ILOOP gain mb = 4, VLOOP gain mb = 2</v>
      </c>
      <c r="AB90">
        <v>1.48</v>
      </c>
    </row>
    <row r="91" spans="3:28" x14ac:dyDescent="0.25">
      <c r="C91" t="str">
        <f t="shared" si="1"/>
        <v>325ILOOP gain mb = 4, VLOOP gain mb = 4</v>
      </c>
      <c r="AB91">
        <v>1.5</v>
      </c>
    </row>
    <row r="92" spans="3:28" x14ac:dyDescent="0.25">
      <c r="C92" t="str">
        <f t="shared" si="1"/>
        <v>325ILOOP gain mb = 4, VLOOP gain mb = 8</v>
      </c>
      <c r="AB92">
        <v>1.52</v>
      </c>
    </row>
    <row r="93" spans="3:28" x14ac:dyDescent="0.25">
      <c r="C93" t="str">
        <f t="shared" si="1"/>
        <v>325ILOOP gain mb = 5, VLOOP gain mb = 0.5</v>
      </c>
      <c r="AB93">
        <v>1.54</v>
      </c>
    </row>
    <row r="94" spans="3:28" x14ac:dyDescent="0.25">
      <c r="C94" t="str">
        <f t="shared" si="1"/>
        <v>325ILOOP gain mb = 5, VLOOP gain mb = 1</v>
      </c>
      <c r="AB94">
        <v>1.56</v>
      </c>
    </row>
    <row r="95" spans="3:28" x14ac:dyDescent="0.25">
      <c r="C95" t="str">
        <f t="shared" si="1"/>
        <v>325ILOOP gain mb = 5, VLOOP gain mb = 2</v>
      </c>
      <c r="AB95">
        <v>1.58</v>
      </c>
    </row>
    <row r="96" spans="3:28" x14ac:dyDescent="0.25">
      <c r="C96" t="str">
        <f t="shared" si="1"/>
        <v>325ILOOP gain mb = 5, VLOOP gain mb = 4</v>
      </c>
      <c r="AB96">
        <v>1.6</v>
      </c>
    </row>
    <row r="97" spans="3:28" x14ac:dyDescent="0.25">
      <c r="C97" t="str">
        <f t="shared" si="1"/>
        <v>325ILOOP gain mb = 5, VLOOP gain mb = 8</v>
      </c>
      <c r="AB97">
        <v>1.62</v>
      </c>
    </row>
    <row r="98" spans="3:28" x14ac:dyDescent="0.25">
      <c r="C98" t="str">
        <f t="shared" si="1"/>
        <v>325ILOOP gain mb = 6, VLOOP gain mb = 0.5</v>
      </c>
      <c r="AB98">
        <v>1.64</v>
      </c>
    </row>
    <row r="99" spans="3:28" x14ac:dyDescent="0.25">
      <c r="C99" t="str">
        <f t="shared" si="1"/>
        <v>325ILOOP gain mb = 6, VLOOP gain mb = 1</v>
      </c>
      <c r="AB99">
        <v>1.66</v>
      </c>
    </row>
    <row r="100" spans="3:28" x14ac:dyDescent="0.25">
      <c r="C100" t="str">
        <f t="shared" si="1"/>
        <v>325ILOOP gain mb = 6, VLOOP gain mb = 2</v>
      </c>
      <c r="AB100">
        <v>1.68</v>
      </c>
    </row>
    <row r="101" spans="3:28" x14ac:dyDescent="0.25">
      <c r="C101" t="str">
        <f t="shared" si="1"/>
        <v>325ILOOP gain mb = 6, VLOOP gain mb = 4</v>
      </c>
      <c r="AB101">
        <v>1.7</v>
      </c>
    </row>
    <row r="102" spans="3:28" x14ac:dyDescent="0.25">
      <c r="C102" t="str">
        <f t="shared" si="1"/>
        <v>325ILOOP gain mb = 6, VLOOP gain mb = 8</v>
      </c>
      <c r="AB102">
        <v>1.72</v>
      </c>
    </row>
    <row r="103" spans="3:28" x14ac:dyDescent="0.25">
      <c r="C103" t="str">
        <f t="shared" si="1"/>
        <v>325ILOOP gain mb = 7, VLOOP gain mb = 0.5</v>
      </c>
      <c r="AB103">
        <v>1.74</v>
      </c>
    </row>
    <row r="104" spans="3:28" x14ac:dyDescent="0.25">
      <c r="C104" t="str">
        <f t="shared" si="1"/>
        <v>325ILOOP gain mb = 7, VLOOP gain mb = 1</v>
      </c>
      <c r="AB104">
        <v>1.76</v>
      </c>
    </row>
    <row r="105" spans="3:28" x14ac:dyDescent="0.25">
      <c r="C105" t="str">
        <f t="shared" si="1"/>
        <v>325ILOOP gain mb = 7, VLOOP gain mb = 2</v>
      </c>
      <c r="AB105">
        <v>1.78</v>
      </c>
    </row>
    <row r="106" spans="3:28" x14ac:dyDescent="0.25">
      <c r="C106" t="str">
        <f t="shared" si="1"/>
        <v>325ILOOP gain mb = 7, VLOOP gain mb = 4</v>
      </c>
      <c r="AB106">
        <v>1.8</v>
      </c>
    </row>
    <row r="107" spans="3:28" x14ac:dyDescent="0.25">
      <c r="C107" t="str">
        <f t="shared" si="1"/>
        <v>325ILOOP gain mb = 7, VLOOP gain mb = 8</v>
      </c>
      <c r="AB107">
        <v>1.82</v>
      </c>
    </row>
    <row r="108" spans="3:28" x14ac:dyDescent="0.25">
      <c r="C108" t="str">
        <f t="shared" si="1"/>
        <v>325ILOOP gain mb = 10, VLOOP gain mb = 2</v>
      </c>
      <c r="AB108">
        <v>1.84</v>
      </c>
    </row>
    <row r="109" spans="3:28" x14ac:dyDescent="0.25">
      <c r="C109" t="str">
        <f t="shared" ref="C109:C141" si="2">CONCATENATE($G$7, C5)</f>
        <v>450ILOOP gain mb = EEPROM; VLOOP gain mb = EEPROM, FSW = EEPROM</v>
      </c>
      <c r="AB109">
        <v>1.86</v>
      </c>
    </row>
    <row r="110" spans="3:28" x14ac:dyDescent="0.25">
      <c r="C110" t="str">
        <f t="shared" si="2"/>
        <v>450ILOOP gain mb = EEPROM, VLOOP gain mb = EEPROM</v>
      </c>
      <c r="AB110">
        <v>1.88</v>
      </c>
    </row>
    <row r="111" spans="3:28" x14ac:dyDescent="0.25">
      <c r="C111" t="str">
        <f t="shared" si="2"/>
        <v>450ILOOP gain mb = 2, VLOOP gain mb = 0.5</v>
      </c>
      <c r="AB111">
        <v>1.9</v>
      </c>
    </row>
    <row r="112" spans="3:28" x14ac:dyDescent="0.25">
      <c r="C112" t="str">
        <f t="shared" si="2"/>
        <v>450ILOOP gain mb = 2, VLOOP gain mb = 1</v>
      </c>
      <c r="AB112">
        <v>1.92</v>
      </c>
    </row>
    <row r="113" spans="3:28" x14ac:dyDescent="0.25">
      <c r="C113" t="str">
        <f t="shared" si="2"/>
        <v>450ILOOP gain mb = 2, VLOOP gain mb = 2</v>
      </c>
      <c r="AB113">
        <v>1.94</v>
      </c>
    </row>
    <row r="114" spans="3:28" x14ac:dyDescent="0.25">
      <c r="C114" t="str">
        <f t="shared" si="2"/>
        <v>450ILOOP gain mb = 2, VLOOP gain mb = 4</v>
      </c>
      <c r="AB114">
        <v>1.96</v>
      </c>
    </row>
    <row r="115" spans="3:28" x14ac:dyDescent="0.25">
      <c r="C115" t="str">
        <f t="shared" si="2"/>
        <v>450ILOOP gain mb = 2, VLOOP gain mb = 8</v>
      </c>
      <c r="AB115">
        <v>1.98</v>
      </c>
    </row>
    <row r="116" spans="3:28" x14ac:dyDescent="0.25">
      <c r="C116" t="str">
        <f t="shared" si="2"/>
        <v>450ILOOP gain mb = 3, VLOOP gain mb = 0.5</v>
      </c>
      <c r="AB116">
        <v>2</v>
      </c>
    </row>
    <row r="117" spans="3:28" x14ac:dyDescent="0.25">
      <c r="C117" t="str">
        <f t="shared" si="2"/>
        <v>450ILOOP gain mb = 3, VLOOP gain mb = 1</v>
      </c>
      <c r="AB117">
        <v>2.02</v>
      </c>
    </row>
    <row r="118" spans="3:28" x14ac:dyDescent="0.25">
      <c r="C118" t="str">
        <f t="shared" si="2"/>
        <v>450ILOOP gain mb = 3, VLOOP gain mb = 2</v>
      </c>
      <c r="AB118">
        <v>2.04</v>
      </c>
    </row>
    <row r="119" spans="3:28" x14ac:dyDescent="0.25">
      <c r="C119" t="str">
        <f t="shared" si="2"/>
        <v>450ILOOP gain mb = 3, VLOOP gain mb = 4</v>
      </c>
      <c r="AB119">
        <v>2.06</v>
      </c>
    </row>
    <row r="120" spans="3:28" x14ac:dyDescent="0.25">
      <c r="C120" t="str">
        <f t="shared" si="2"/>
        <v>450ILOOP gain mb = 3, VLOOP gain mb = 8</v>
      </c>
      <c r="AB120">
        <v>2.08</v>
      </c>
    </row>
    <row r="121" spans="3:28" x14ac:dyDescent="0.25">
      <c r="C121" t="str">
        <f t="shared" si="2"/>
        <v>450ILOOP gain mb = 4, VLOOP gain mb = 0.5</v>
      </c>
      <c r="AB121">
        <v>2.1</v>
      </c>
    </row>
    <row r="122" spans="3:28" x14ac:dyDescent="0.25">
      <c r="C122" t="str">
        <f t="shared" si="2"/>
        <v>450ILOOP gain mb = 4, VLOOP gain mb = 1</v>
      </c>
      <c r="AB122">
        <v>2.12</v>
      </c>
    </row>
    <row r="123" spans="3:28" x14ac:dyDescent="0.25">
      <c r="C123" t="str">
        <f t="shared" si="2"/>
        <v>450ILOOP gain mb = 4, VLOOP gain mb = 2</v>
      </c>
      <c r="AB123">
        <v>2.14</v>
      </c>
    </row>
    <row r="124" spans="3:28" x14ac:dyDescent="0.25">
      <c r="C124" t="str">
        <f t="shared" si="2"/>
        <v>450ILOOP gain mb = 4, VLOOP gain mb = 4</v>
      </c>
      <c r="AB124">
        <v>2.16</v>
      </c>
    </row>
    <row r="125" spans="3:28" x14ac:dyDescent="0.25">
      <c r="C125" t="str">
        <f t="shared" si="2"/>
        <v>450ILOOP gain mb = 4, VLOOP gain mb = 8</v>
      </c>
      <c r="AB125">
        <v>2.1800000000000002</v>
      </c>
    </row>
    <row r="126" spans="3:28" x14ac:dyDescent="0.25">
      <c r="C126" t="str">
        <f t="shared" si="2"/>
        <v>450ILOOP gain mb = 5, VLOOP gain mb = 0.5</v>
      </c>
      <c r="AB126">
        <v>2.2000000000000002</v>
      </c>
    </row>
    <row r="127" spans="3:28" x14ac:dyDescent="0.25">
      <c r="C127" t="str">
        <f t="shared" si="2"/>
        <v>450ILOOP gain mb = 5, VLOOP gain mb = 1</v>
      </c>
      <c r="AB127">
        <v>2.2200000000000002</v>
      </c>
    </row>
    <row r="128" spans="3:28" x14ac:dyDescent="0.25">
      <c r="C128" t="str">
        <f t="shared" si="2"/>
        <v>450ILOOP gain mb = 5, VLOOP gain mb = 2</v>
      </c>
      <c r="AB128">
        <v>2.2400000000000002</v>
      </c>
    </row>
    <row r="129" spans="3:28" x14ac:dyDescent="0.25">
      <c r="C129" t="str">
        <f t="shared" si="2"/>
        <v>450ILOOP gain mb = 5, VLOOP gain mb = 4</v>
      </c>
      <c r="AB129">
        <v>2.2599999999999998</v>
      </c>
    </row>
    <row r="130" spans="3:28" x14ac:dyDescent="0.25">
      <c r="C130" t="str">
        <f t="shared" si="2"/>
        <v>450ILOOP gain mb = 5, VLOOP gain mb = 8</v>
      </c>
      <c r="AB130">
        <v>2.2799999999999998</v>
      </c>
    </row>
    <row r="131" spans="3:28" x14ac:dyDescent="0.25">
      <c r="C131" t="str">
        <f t="shared" si="2"/>
        <v>450ILOOP gain mb = 6, VLOOP gain mb = 0.5</v>
      </c>
      <c r="AB131">
        <v>2.2999999999999998</v>
      </c>
    </row>
    <row r="132" spans="3:28" x14ac:dyDescent="0.25">
      <c r="C132" t="str">
        <f t="shared" si="2"/>
        <v>450ILOOP gain mb = 6, VLOOP gain mb = 1</v>
      </c>
      <c r="AB132">
        <v>2.3199999999999998</v>
      </c>
    </row>
    <row r="133" spans="3:28" x14ac:dyDescent="0.25">
      <c r="C133" t="str">
        <f t="shared" si="2"/>
        <v>450ILOOP gain mb = 6, VLOOP gain mb = 2</v>
      </c>
      <c r="AB133">
        <v>2.34</v>
      </c>
    </row>
    <row r="134" spans="3:28" x14ac:dyDescent="0.25">
      <c r="C134" t="str">
        <f t="shared" si="2"/>
        <v>450ILOOP gain mb = 6, VLOOP gain mb = 4</v>
      </c>
      <c r="AB134">
        <v>2.36</v>
      </c>
    </row>
    <row r="135" spans="3:28" x14ac:dyDescent="0.25">
      <c r="C135" t="str">
        <f t="shared" si="2"/>
        <v>450ILOOP gain mb = 6, VLOOP gain mb = 8</v>
      </c>
      <c r="AB135">
        <v>2.38</v>
      </c>
    </row>
    <row r="136" spans="3:28" x14ac:dyDescent="0.25">
      <c r="C136" t="str">
        <f t="shared" si="2"/>
        <v>450ILOOP gain mb = 7, VLOOP gain mb = 0.5</v>
      </c>
      <c r="AB136">
        <v>2.4</v>
      </c>
    </row>
    <row r="137" spans="3:28" x14ac:dyDescent="0.25">
      <c r="C137" t="str">
        <f t="shared" si="2"/>
        <v>450ILOOP gain mb = 7, VLOOP gain mb = 1</v>
      </c>
      <c r="AB137">
        <v>2.44</v>
      </c>
    </row>
    <row r="138" spans="3:28" x14ac:dyDescent="0.25">
      <c r="C138" t="str">
        <f t="shared" si="2"/>
        <v>450ILOOP gain mb = 7, VLOOP gain mb = 2</v>
      </c>
      <c r="AB138">
        <v>2.48</v>
      </c>
    </row>
    <row r="139" spans="3:28" x14ac:dyDescent="0.25">
      <c r="C139" t="str">
        <f t="shared" si="2"/>
        <v>450ILOOP gain mb = 7, VLOOP gain mb = 4</v>
      </c>
      <c r="AB139">
        <v>2.52</v>
      </c>
    </row>
    <row r="140" spans="3:28" x14ac:dyDescent="0.25">
      <c r="C140" t="str">
        <f t="shared" si="2"/>
        <v>450ILOOP gain mb = 7, VLOOP gain mb = 8</v>
      </c>
      <c r="AB140">
        <v>2.56</v>
      </c>
    </row>
    <row r="141" spans="3:28" x14ac:dyDescent="0.25">
      <c r="C141" t="str">
        <f t="shared" si="2"/>
        <v>450ILOOP gain mb = 10, VLOOP gain mb = 2</v>
      </c>
      <c r="AB141">
        <v>2.6</v>
      </c>
    </row>
    <row r="142" spans="3:28" x14ac:dyDescent="0.25">
      <c r="C142" t="str">
        <f t="shared" ref="C142:C174" si="3">CONCATENATE($G$8, C5)</f>
        <v>550ILOOP gain mb = EEPROM; VLOOP gain mb = EEPROM, FSW = EEPROM</v>
      </c>
      <c r="AB142">
        <v>2.64</v>
      </c>
    </row>
    <row r="143" spans="3:28" x14ac:dyDescent="0.25">
      <c r="C143" t="str">
        <f t="shared" si="3"/>
        <v>550ILOOP gain mb = EEPROM, VLOOP gain mb = EEPROM</v>
      </c>
      <c r="AB143">
        <v>2.68</v>
      </c>
    </row>
    <row r="144" spans="3:28" x14ac:dyDescent="0.25">
      <c r="C144" t="str">
        <f t="shared" si="3"/>
        <v>550ILOOP gain mb = 2, VLOOP gain mb = 0.5</v>
      </c>
      <c r="AB144">
        <v>2.72</v>
      </c>
    </row>
    <row r="145" spans="3:28" x14ac:dyDescent="0.25">
      <c r="C145" t="str">
        <f t="shared" si="3"/>
        <v>550ILOOP gain mb = 2, VLOOP gain mb = 1</v>
      </c>
      <c r="AB145">
        <v>2.76</v>
      </c>
    </row>
    <row r="146" spans="3:28" x14ac:dyDescent="0.25">
      <c r="C146" t="str">
        <f t="shared" si="3"/>
        <v>550ILOOP gain mb = 2, VLOOP gain mb = 2</v>
      </c>
      <c r="AB146">
        <v>2.8</v>
      </c>
    </row>
    <row r="147" spans="3:28" x14ac:dyDescent="0.25">
      <c r="C147" t="str">
        <f t="shared" si="3"/>
        <v>550ILOOP gain mb = 2, VLOOP gain mb = 4</v>
      </c>
      <c r="AB147">
        <v>2.84</v>
      </c>
    </row>
    <row r="148" spans="3:28" x14ac:dyDescent="0.25">
      <c r="C148" t="str">
        <f t="shared" si="3"/>
        <v>550ILOOP gain mb = 2, VLOOP gain mb = 8</v>
      </c>
      <c r="AB148">
        <v>2.88</v>
      </c>
    </row>
    <row r="149" spans="3:28" x14ac:dyDescent="0.25">
      <c r="C149" t="str">
        <f t="shared" si="3"/>
        <v>550ILOOP gain mb = 3, VLOOP gain mb = 0.5</v>
      </c>
      <c r="AB149">
        <v>2.92</v>
      </c>
    </row>
    <row r="150" spans="3:28" x14ac:dyDescent="0.25">
      <c r="C150" t="str">
        <f t="shared" si="3"/>
        <v>550ILOOP gain mb = 3, VLOOP gain mb = 1</v>
      </c>
      <c r="AB150">
        <v>2.96</v>
      </c>
    </row>
    <row r="151" spans="3:28" x14ac:dyDescent="0.25">
      <c r="C151" t="str">
        <f t="shared" si="3"/>
        <v>550ILOOP gain mb = 3, VLOOP gain mb = 2</v>
      </c>
      <c r="AB151">
        <v>3</v>
      </c>
    </row>
    <row r="152" spans="3:28" x14ac:dyDescent="0.25">
      <c r="C152" t="str">
        <f t="shared" si="3"/>
        <v>550ILOOP gain mb = 3, VLOOP gain mb = 4</v>
      </c>
      <c r="AB152">
        <v>3.04</v>
      </c>
    </row>
    <row r="153" spans="3:28" x14ac:dyDescent="0.25">
      <c r="C153" t="str">
        <f t="shared" si="3"/>
        <v>550ILOOP gain mb = 3, VLOOP gain mb = 8</v>
      </c>
      <c r="AB153">
        <v>3.08</v>
      </c>
    </row>
    <row r="154" spans="3:28" x14ac:dyDescent="0.25">
      <c r="C154" t="str">
        <f t="shared" si="3"/>
        <v>550ILOOP gain mb = 4, VLOOP gain mb = 0.5</v>
      </c>
      <c r="AB154">
        <v>3.12</v>
      </c>
    </row>
    <row r="155" spans="3:28" x14ac:dyDescent="0.25">
      <c r="C155" t="str">
        <f t="shared" si="3"/>
        <v>550ILOOP gain mb = 4, VLOOP gain mb = 1</v>
      </c>
      <c r="AB155">
        <v>3.16</v>
      </c>
    </row>
    <row r="156" spans="3:28" x14ac:dyDescent="0.25">
      <c r="C156" t="str">
        <f t="shared" si="3"/>
        <v>550ILOOP gain mb = 4, VLOOP gain mb = 2</v>
      </c>
      <c r="AB156">
        <v>3.2</v>
      </c>
    </row>
    <row r="157" spans="3:28" x14ac:dyDescent="0.25">
      <c r="C157" t="str">
        <f t="shared" si="3"/>
        <v>550ILOOP gain mb = 4, VLOOP gain mb = 4</v>
      </c>
      <c r="AB157">
        <v>3.24</v>
      </c>
    </row>
    <row r="158" spans="3:28" x14ac:dyDescent="0.25">
      <c r="C158" t="str">
        <f t="shared" si="3"/>
        <v>550ILOOP gain mb = 4, VLOOP gain mb = 8</v>
      </c>
      <c r="AB158">
        <v>3.28</v>
      </c>
    </row>
    <row r="159" spans="3:28" x14ac:dyDescent="0.25">
      <c r="C159" t="str">
        <f t="shared" si="3"/>
        <v>550ILOOP gain mb = 5, VLOOP gain mb = 0.5</v>
      </c>
      <c r="AB159">
        <v>3.32</v>
      </c>
    </row>
    <row r="160" spans="3:28" x14ac:dyDescent="0.25">
      <c r="C160" t="str">
        <f t="shared" si="3"/>
        <v>550ILOOP gain mb = 5, VLOOP gain mb = 1</v>
      </c>
      <c r="AB160">
        <v>3.36</v>
      </c>
    </row>
    <row r="161" spans="3:28" x14ac:dyDescent="0.25">
      <c r="C161" t="str">
        <f t="shared" si="3"/>
        <v>550ILOOP gain mb = 5, VLOOP gain mb = 2</v>
      </c>
      <c r="AB161">
        <v>3.4</v>
      </c>
    </row>
    <row r="162" spans="3:28" x14ac:dyDescent="0.25">
      <c r="C162" t="str">
        <f t="shared" si="3"/>
        <v>550ILOOP gain mb = 5, VLOOP gain mb = 4</v>
      </c>
      <c r="AB162">
        <v>3.44</v>
      </c>
    </row>
    <row r="163" spans="3:28" x14ac:dyDescent="0.25">
      <c r="C163" t="str">
        <f t="shared" si="3"/>
        <v>550ILOOP gain mb = 5, VLOOP gain mb = 8</v>
      </c>
      <c r="AB163">
        <v>3.48</v>
      </c>
    </row>
    <row r="164" spans="3:28" x14ac:dyDescent="0.25">
      <c r="C164" t="str">
        <f t="shared" si="3"/>
        <v>550ILOOP gain mb = 6, VLOOP gain mb = 0.5</v>
      </c>
      <c r="AB164">
        <v>3.52</v>
      </c>
    </row>
    <row r="165" spans="3:28" x14ac:dyDescent="0.25">
      <c r="C165" t="str">
        <f t="shared" si="3"/>
        <v>550ILOOP gain mb = 6, VLOOP gain mb = 1</v>
      </c>
      <c r="AB165">
        <v>3.56</v>
      </c>
    </row>
    <row r="166" spans="3:28" x14ac:dyDescent="0.25">
      <c r="C166" t="str">
        <f t="shared" si="3"/>
        <v>550ILOOP gain mb = 6, VLOOP gain mb = 2</v>
      </c>
      <c r="AB166">
        <v>3.6</v>
      </c>
    </row>
    <row r="167" spans="3:28" x14ac:dyDescent="0.25">
      <c r="C167" t="str">
        <f t="shared" si="3"/>
        <v>550ILOOP gain mb = 6, VLOOP gain mb = 4</v>
      </c>
      <c r="AB167">
        <v>3.64</v>
      </c>
    </row>
    <row r="168" spans="3:28" x14ac:dyDescent="0.25">
      <c r="C168" t="str">
        <f t="shared" si="3"/>
        <v>550ILOOP gain mb = 6, VLOOP gain mb = 8</v>
      </c>
      <c r="AB168">
        <v>3.68</v>
      </c>
    </row>
    <row r="169" spans="3:28" x14ac:dyDescent="0.25">
      <c r="C169" t="str">
        <f t="shared" si="3"/>
        <v>550ILOOP gain mb = 7, VLOOP gain mb = 0.5</v>
      </c>
      <c r="AB169">
        <v>3.72</v>
      </c>
    </row>
    <row r="170" spans="3:28" x14ac:dyDescent="0.25">
      <c r="C170" t="str">
        <f t="shared" si="3"/>
        <v>550ILOOP gain mb = 7, VLOOP gain mb = 1</v>
      </c>
      <c r="AB170">
        <v>3.76</v>
      </c>
    </row>
    <row r="171" spans="3:28" x14ac:dyDescent="0.25">
      <c r="C171" t="str">
        <f t="shared" si="3"/>
        <v>550ILOOP gain mb = 7, VLOOP gain mb = 2</v>
      </c>
      <c r="AB171">
        <v>3.8</v>
      </c>
    </row>
    <row r="172" spans="3:28" x14ac:dyDescent="0.25">
      <c r="C172" t="str">
        <f t="shared" si="3"/>
        <v>550ILOOP gain mb = 7, VLOOP gain mb = 4</v>
      </c>
      <c r="AB172">
        <v>3.84</v>
      </c>
    </row>
    <row r="173" spans="3:28" x14ac:dyDescent="0.25">
      <c r="C173" t="str">
        <f t="shared" si="3"/>
        <v>550ILOOP gain mb = 7, VLOOP gain mb = 8</v>
      </c>
      <c r="AB173">
        <v>3.88</v>
      </c>
    </row>
    <row r="174" spans="3:28" x14ac:dyDescent="0.25">
      <c r="C174" t="str">
        <f t="shared" si="3"/>
        <v>550ILOOP gain mb = 10, VLOOP gain mb = 2</v>
      </c>
      <c r="AB174">
        <v>3.92</v>
      </c>
    </row>
    <row r="175" spans="3:28" x14ac:dyDescent="0.25">
      <c r="C175" t="str">
        <f t="shared" ref="C175:C207" si="4">CONCATENATE($G$9, C5)</f>
        <v>650ILOOP gain mb = EEPROM; VLOOP gain mb = EEPROM, FSW = EEPROM</v>
      </c>
      <c r="AB175">
        <v>3.96</v>
      </c>
    </row>
    <row r="176" spans="3:28" x14ac:dyDescent="0.25">
      <c r="C176" t="str">
        <f t="shared" si="4"/>
        <v>650ILOOP gain mb = EEPROM, VLOOP gain mb = EEPROM</v>
      </c>
      <c r="AB176">
        <v>4</v>
      </c>
    </row>
    <row r="177" spans="3:28" x14ac:dyDescent="0.25">
      <c r="C177" t="str">
        <f t="shared" si="4"/>
        <v>650ILOOP gain mb = 2, VLOOP gain mb = 0.5</v>
      </c>
      <c r="AB177">
        <v>4.04</v>
      </c>
    </row>
    <row r="178" spans="3:28" x14ac:dyDescent="0.25">
      <c r="C178" t="str">
        <f t="shared" si="4"/>
        <v>650ILOOP gain mb = 2, VLOOP gain mb = 1</v>
      </c>
      <c r="AB178">
        <v>4.08</v>
      </c>
    </row>
    <row r="179" spans="3:28" x14ac:dyDescent="0.25">
      <c r="C179" t="str">
        <f t="shared" si="4"/>
        <v>650ILOOP gain mb = 2, VLOOP gain mb = 2</v>
      </c>
      <c r="AB179">
        <v>4.12</v>
      </c>
    </row>
    <row r="180" spans="3:28" x14ac:dyDescent="0.25">
      <c r="C180" t="str">
        <f t="shared" si="4"/>
        <v>650ILOOP gain mb = 2, VLOOP gain mb = 4</v>
      </c>
      <c r="AB180">
        <v>4.16</v>
      </c>
    </row>
    <row r="181" spans="3:28" x14ac:dyDescent="0.25">
      <c r="C181" t="str">
        <f t="shared" si="4"/>
        <v>650ILOOP gain mb = 2, VLOOP gain mb = 8</v>
      </c>
      <c r="AB181">
        <v>4.2</v>
      </c>
    </row>
    <row r="182" spans="3:28" x14ac:dyDescent="0.25">
      <c r="C182" t="str">
        <f t="shared" si="4"/>
        <v>650ILOOP gain mb = 3, VLOOP gain mb = 0.5</v>
      </c>
      <c r="AB182">
        <v>4.24</v>
      </c>
    </row>
    <row r="183" spans="3:28" x14ac:dyDescent="0.25">
      <c r="C183" t="str">
        <f t="shared" si="4"/>
        <v>650ILOOP gain mb = 3, VLOOP gain mb = 1</v>
      </c>
      <c r="AB183">
        <v>4.28</v>
      </c>
    </row>
    <row r="184" spans="3:28" x14ac:dyDescent="0.25">
      <c r="C184" t="str">
        <f t="shared" si="4"/>
        <v>650ILOOP gain mb = 3, VLOOP gain mb = 2</v>
      </c>
      <c r="AB184">
        <v>4.32</v>
      </c>
    </row>
    <row r="185" spans="3:28" x14ac:dyDescent="0.25">
      <c r="C185" t="str">
        <f t="shared" si="4"/>
        <v>650ILOOP gain mb = 3, VLOOP gain mb = 4</v>
      </c>
      <c r="AB185">
        <v>4.3600000000000003</v>
      </c>
    </row>
    <row r="186" spans="3:28" x14ac:dyDescent="0.25">
      <c r="C186" t="str">
        <f t="shared" si="4"/>
        <v>650ILOOP gain mb = 3, VLOOP gain mb = 8</v>
      </c>
      <c r="AB186">
        <v>4.4000000000000004</v>
      </c>
    </row>
    <row r="187" spans="3:28" x14ac:dyDescent="0.25">
      <c r="C187" t="str">
        <f t="shared" si="4"/>
        <v>650ILOOP gain mb = 4, VLOOP gain mb = 0.5</v>
      </c>
      <c r="AB187">
        <v>4.4400000000000004</v>
      </c>
    </row>
    <row r="188" spans="3:28" x14ac:dyDescent="0.25">
      <c r="C188" t="str">
        <f t="shared" si="4"/>
        <v>650ILOOP gain mb = 4, VLOOP gain mb = 1</v>
      </c>
      <c r="AB188">
        <v>4.4800000000000004</v>
      </c>
    </row>
    <row r="189" spans="3:28" x14ac:dyDescent="0.25">
      <c r="C189" t="str">
        <f t="shared" si="4"/>
        <v>650ILOOP gain mb = 4, VLOOP gain mb = 2</v>
      </c>
      <c r="AB189">
        <v>4.5199999999999996</v>
      </c>
    </row>
    <row r="190" spans="3:28" x14ac:dyDescent="0.25">
      <c r="C190" t="str">
        <f t="shared" si="4"/>
        <v>650ILOOP gain mb = 4, VLOOP gain mb = 4</v>
      </c>
      <c r="AB190">
        <v>4.5599999999999996</v>
      </c>
    </row>
    <row r="191" spans="3:28" x14ac:dyDescent="0.25">
      <c r="C191" t="str">
        <f t="shared" si="4"/>
        <v>650ILOOP gain mb = 4, VLOOP gain mb = 8</v>
      </c>
      <c r="AB191">
        <v>4.5999999999999996</v>
      </c>
    </row>
    <row r="192" spans="3:28" x14ac:dyDescent="0.25">
      <c r="C192" t="str">
        <f t="shared" si="4"/>
        <v>650ILOOP gain mb = 5, VLOOP gain mb = 0.5</v>
      </c>
      <c r="AB192">
        <v>4.6399999999999997</v>
      </c>
    </row>
    <row r="193" spans="3:28" x14ac:dyDescent="0.25">
      <c r="C193" t="str">
        <f t="shared" si="4"/>
        <v>650ILOOP gain mb = 5, VLOOP gain mb = 1</v>
      </c>
      <c r="AB193">
        <v>4.68</v>
      </c>
    </row>
    <row r="194" spans="3:28" x14ac:dyDescent="0.25">
      <c r="C194" t="str">
        <f t="shared" si="4"/>
        <v>650ILOOP gain mb = 5, VLOOP gain mb = 2</v>
      </c>
      <c r="AB194">
        <v>4.72</v>
      </c>
    </row>
    <row r="195" spans="3:28" x14ac:dyDescent="0.25">
      <c r="C195" t="str">
        <f t="shared" si="4"/>
        <v>650ILOOP gain mb = 5, VLOOP gain mb = 4</v>
      </c>
      <c r="AB195">
        <v>4.76</v>
      </c>
    </row>
    <row r="196" spans="3:28" x14ac:dyDescent="0.25">
      <c r="C196" t="str">
        <f t="shared" si="4"/>
        <v>650ILOOP gain mb = 5, VLOOP gain mb = 8</v>
      </c>
      <c r="AB196">
        <v>4.8</v>
      </c>
    </row>
    <row r="197" spans="3:28" x14ac:dyDescent="0.25">
      <c r="C197" t="str">
        <f t="shared" si="4"/>
        <v>650ILOOP gain mb = 6, VLOOP gain mb = 0.5</v>
      </c>
      <c r="AB197">
        <v>4.84</v>
      </c>
    </row>
    <row r="198" spans="3:28" x14ac:dyDescent="0.25">
      <c r="C198" t="str">
        <f t="shared" si="4"/>
        <v>650ILOOP gain mb = 6, VLOOP gain mb = 1</v>
      </c>
      <c r="AB198">
        <v>4.88</v>
      </c>
    </row>
    <row r="199" spans="3:28" x14ac:dyDescent="0.25">
      <c r="C199" t="str">
        <f t="shared" si="4"/>
        <v>650ILOOP gain mb = 6, VLOOP gain mb = 2</v>
      </c>
      <c r="AB199">
        <v>4.92</v>
      </c>
    </row>
    <row r="200" spans="3:28" x14ac:dyDescent="0.25">
      <c r="C200" t="str">
        <f t="shared" si="4"/>
        <v>650ILOOP gain mb = 6, VLOOP gain mb = 4</v>
      </c>
      <c r="AB200">
        <v>4.96</v>
      </c>
    </row>
    <row r="201" spans="3:28" x14ac:dyDescent="0.25">
      <c r="C201" t="str">
        <f t="shared" si="4"/>
        <v>650ILOOP gain mb = 6, VLOOP gain mb = 8</v>
      </c>
      <c r="AB201">
        <v>5</v>
      </c>
    </row>
    <row r="202" spans="3:28" x14ac:dyDescent="0.25">
      <c r="C202" t="str">
        <f t="shared" si="4"/>
        <v>650ILOOP gain mb = 7, VLOOP gain mb = 0.5</v>
      </c>
      <c r="AB202">
        <v>5.04</v>
      </c>
    </row>
    <row r="203" spans="3:28" x14ac:dyDescent="0.25">
      <c r="C203" t="str">
        <f t="shared" si="4"/>
        <v>650ILOOP gain mb = 7, VLOOP gain mb = 1</v>
      </c>
      <c r="AB203">
        <v>5.08</v>
      </c>
    </row>
    <row r="204" spans="3:28" x14ac:dyDescent="0.25">
      <c r="C204" t="str">
        <f t="shared" si="4"/>
        <v>650ILOOP gain mb = 7, VLOOP gain mb = 2</v>
      </c>
      <c r="AB204">
        <v>5.12</v>
      </c>
    </row>
    <row r="205" spans="3:28" x14ac:dyDescent="0.25">
      <c r="C205" t="str">
        <f t="shared" si="4"/>
        <v>650ILOOP gain mb = 7, VLOOP gain mb = 4</v>
      </c>
      <c r="AB205">
        <v>5.16</v>
      </c>
    </row>
    <row r="206" spans="3:28" x14ac:dyDescent="0.25">
      <c r="C206" t="str">
        <f t="shared" si="4"/>
        <v>650ILOOP gain mb = 7, VLOOP gain mb = 8</v>
      </c>
      <c r="AB206">
        <v>5.2</v>
      </c>
    </row>
    <row r="207" spans="3:28" x14ac:dyDescent="0.25">
      <c r="C207" t="str">
        <f t="shared" si="4"/>
        <v>650ILOOP gain mb = 10, VLOOP gain mb = 2</v>
      </c>
      <c r="AB207">
        <v>5.24</v>
      </c>
    </row>
    <row r="208" spans="3:28" x14ac:dyDescent="0.25">
      <c r="C208" t="str">
        <f t="shared" ref="C208:C240" si="5">CONCATENATE($G$10, C5)</f>
        <v>900ILOOP gain mb = EEPROM; VLOOP gain mb = EEPROM, FSW = EEPROM</v>
      </c>
      <c r="AB208">
        <v>5.28</v>
      </c>
    </row>
    <row r="209" spans="3:28" x14ac:dyDescent="0.25">
      <c r="C209" t="str">
        <f t="shared" si="5"/>
        <v>900ILOOP gain mb = EEPROM, VLOOP gain mb = EEPROM</v>
      </c>
      <c r="AB209">
        <v>5.32</v>
      </c>
    </row>
    <row r="210" spans="3:28" x14ac:dyDescent="0.25">
      <c r="C210" t="str">
        <f t="shared" si="5"/>
        <v>900ILOOP gain mb = 2, VLOOP gain mb = 0.5</v>
      </c>
      <c r="AB210">
        <v>5.36</v>
      </c>
    </row>
    <row r="211" spans="3:28" x14ac:dyDescent="0.25">
      <c r="C211" t="str">
        <f t="shared" si="5"/>
        <v>900ILOOP gain mb = 2, VLOOP gain mb = 1</v>
      </c>
      <c r="AB211">
        <v>5.4</v>
      </c>
    </row>
    <row r="212" spans="3:28" x14ac:dyDescent="0.25">
      <c r="C212" t="str">
        <f t="shared" si="5"/>
        <v>900ILOOP gain mb = 2, VLOOP gain mb = 2</v>
      </c>
      <c r="AB212">
        <v>5.44</v>
      </c>
    </row>
    <row r="213" spans="3:28" x14ac:dyDescent="0.25">
      <c r="C213" t="str">
        <f t="shared" si="5"/>
        <v>900ILOOP gain mb = 2, VLOOP gain mb = 4</v>
      </c>
      <c r="AB213">
        <v>5.48</v>
      </c>
    </row>
    <row r="214" spans="3:28" x14ac:dyDescent="0.25">
      <c r="C214" t="str">
        <f t="shared" si="5"/>
        <v>900ILOOP gain mb = 2, VLOOP gain mb = 8</v>
      </c>
      <c r="AB214">
        <v>5.52</v>
      </c>
    </row>
    <row r="215" spans="3:28" x14ac:dyDescent="0.25">
      <c r="C215" t="str">
        <f t="shared" si="5"/>
        <v>900ILOOP gain mb = 3, VLOOP gain mb = 0.5</v>
      </c>
      <c r="AB215">
        <v>5.56</v>
      </c>
    </row>
    <row r="216" spans="3:28" x14ac:dyDescent="0.25">
      <c r="C216" t="str">
        <f t="shared" si="5"/>
        <v>900ILOOP gain mb = 3, VLOOP gain mb = 1</v>
      </c>
      <c r="AB216">
        <v>5.6</v>
      </c>
    </row>
    <row r="217" spans="3:28" x14ac:dyDescent="0.25">
      <c r="C217" t="str">
        <f t="shared" si="5"/>
        <v>900ILOOP gain mb = 3, VLOOP gain mb = 2</v>
      </c>
      <c r="AB217">
        <v>5.64</v>
      </c>
    </row>
    <row r="218" spans="3:28" x14ac:dyDescent="0.25">
      <c r="C218" t="str">
        <f t="shared" si="5"/>
        <v>900ILOOP gain mb = 3, VLOOP gain mb = 4</v>
      </c>
      <c r="AB218">
        <v>5.68</v>
      </c>
    </row>
    <row r="219" spans="3:28" x14ac:dyDescent="0.25">
      <c r="C219" t="str">
        <f t="shared" si="5"/>
        <v>900ILOOP gain mb = 3, VLOOP gain mb = 8</v>
      </c>
      <c r="AB219">
        <v>5.72</v>
      </c>
    </row>
    <row r="220" spans="3:28" x14ac:dyDescent="0.25">
      <c r="C220" t="str">
        <f t="shared" si="5"/>
        <v>900ILOOP gain mb = 4, VLOOP gain mb = 0.5</v>
      </c>
      <c r="AB220">
        <v>5.76</v>
      </c>
    </row>
    <row r="221" spans="3:28" x14ac:dyDescent="0.25">
      <c r="C221" t="str">
        <f t="shared" si="5"/>
        <v>900ILOOP gain mb = 4, VLOOP gain mb = 1</v>
      </c>
      <c r="AB221">
        <v>5.8</v>
      </c>
    </row>
    <row r="222" spans="3:28" x14ac:dyDescent="0.25">
      <c r="C222" t="str">
        <f t="shared" si="5"/>
        <v>900ILOOP gain mb = 4, VLOOP gain mb = 2</v>
      </c>
      <c r="AB222">
        <v>5.84</v>
      </c>
    </row>
    <row r="223" spans="3:28" x14ac:dyDescent="0.25">
      <c r="C223" t="str">
        <f t="shared" si="5"/>
        <v>900ILOOP gain mb = 4, VLOOP gain mb = 4</v>
      </c>
      <c r="AB223">
        <v>5.88</v>
      </c>
    </row>
    <row r="224" spans="3:28" x14ac:dyDescent="0.25">
      <c r="C224" t="str">
        <f t="shared" si="5"/>
        <v>900ILOOP gain mb = 4, VLOOP gain mb = 8</v>
      </c>
      <c r="AB224">
        <v>5.92</v>
      </c>
    </row>
    <row r="225" spans="3:28" x14ac:dyDescent="0.25">
      <c r="C225" t="str">
        <f t="shared" si="5"/>
        <v>900ILOOP gain mb = 5, VLOOP gain mb = 0.5</v>
      </c>
      <c r="AB225">
        <v>5.96</v>
      </c>
    </row>
    <row r="226" spans="3:28" x14ac:dyDescent="0.25">
      <c r="C226" t="str">
        <f t="shared" si="5"/>
        <v>900ILOOP gain mb = 5, VLOOP gain mb = 1</v>
      </c>
      <c r="AB226">
        <v>6</v>
      </c>
    </row>
    <row r="227" spans="3:28" x14ac:dyDescent="0.25">
      <c r="C227" t="str">
        <f t="shared" si="5"/>
        <v>900ILOOP gain mb = 5, VLOOP gain mb = 2</v>
      </c>
    </row>
    <row r="228" spans="3:28" x14ac:dyDescent="0.25">
      <c r="C228" t="str">
        <f t="shared" si="5"/>
        <v>900ILOOP gain mb = 5, VLOOP gain mb = 4</v>
      </c>
    </row>
    <row r="229" spans="3:28" x14ac:dyDescent="0.25">
      <c r="C229" t="str">
        <f t="shared" si="5"/>
        <v>900ILOOP gain mb = 5, VLOOP gain mb = 8</v>
      </c>
    </row>
    <row r="230" spans="3:28" x14ac:dyDescent="0.25">
      <c r="C230" t="str">
        <f t="shared" si="5"/>
        <v>900ILOOP gain mb = 6, VLOOP gain mb = 0.5</v>
      </c>
    </row>
    <row r="231" spans="3:28" x14ac:dyDescent="0.25">
      <c r="C231" t="str">
        <f t="shared" si="5"/>
        <v>900ILOOP gain mb = 6, VLOOP gain mb = 1</v>
      </c>
    </row>
    <row r="232" spans="3:28" x14ac:dyDescent="0.25">
      <c r="C232" t="str">
        <f t="shared" si="5"/>
        <v>900ILOOP gain mb = 6, VLOOP gain mb = 2</v>
      </c>
    </row>
    <row r="233" spans="3:28" x14ac:dyDescent="0.25">
      <c r="C233" t="str">
        <f t="shared" si="5"/>
        <v>900ILOOP gain mb = 6, VLOOP gain mb = 4</v>
      </c>
    </row>
    <row r="234" spans="3:28" x14ac:dyDescent="0.25">
      <c r="C234" t="str">
        <f t="shared" si="5"/>
        <v>900ILOOP gain mb = 6, VLOOP gain mb = 8</v>
      </c>
    </row>
    <row r="235" spans="3:28" x14ac:dyDescent="0.25">
      <c r="C235" t="str">
        <f t="shared" si="5"/>
        <v>900ILOOP gain mb = 7, VLOOP gain mb = 0.5</v>
      </c>
    </row>
    <row r="236" spans="3:28" x14ac:dyDescent="0.25">
      <c r="C236" t="str">
        <f t="shared" si="5"/>
        <v>900ILOOP gain mb = 7, VLOOP gain mb = 1</v>
      </c>
    </row>
    <row r="237" spans="3:28" x14ac:dyDescent="0.25">
      <c r="C237" t="str">
        <f t="shared" si="5"/>
        <v>900ILOOP gain mb = 7, VLOOP gain mb = 2</v>
      </c>
    </row>
    <row r="238" spans="3:28" x14ac:dyDescent="0.25">
      <c r="C238" t="str">
        <f t="shared" si="5"/>
        <v>900ILOOP gain mb = 7, VLOOP gain mb = 4</v>
      </c>
    </row>
    <row r="239" spans="3:28" x14ac:dyDescent="0.25">
      <c r="C239" t="str">
        <f t="shared" si="5"/>
        <v>900ILOOP gain mb = 7, VLOOP gain mb = 8</v>
      </c>
    </row>
    <row r="240" spans="3:28" x14ac:dyDescent="0.25">
      <c r="C240" t="str">
        <f t="shared" si="5"/>
        <v>900ILOOP gain mb = 10, VLOOP gain mb = 2</v>
      </c>
    </row>
    <row r="241" spans="3:3" x14ac:dyDescent="0.25">
      <c r="C241" t="str">
        <f t="shared" ref="C241:C273" si="6">CONCATENATE($G$11, C5)</f>
        <v>1100ILOOP gain mb = EEPROM; VLOOP gain mb = EEPROM, FSW = EEPROM</v>
      </c>
    </row>
    <row r="242" spans="3:3" x14ac:dyDescent="0.25">
      <c r="C242" t="str">
        <f t="shared" si="6"/>
        <v>1100ILOOP gain mb = EEPROM, VLOOP gain mb = EEPROM</v>
      </c>
    </row>
    <row r="243" spans="3:3" x14ac:dyDescent="0.25">
      <c r="C243" t="str">
        <f t="shared" si="6"/>
        <v>1100ILOOP gain mb = 2, VLOOP gain mb = 0.5</v>
      </c>
    </row>
    <row r="244" spans="3:3" x14ac:dyDescent="0.25">
      <c r="C244" t="str">
        <f t="shared" si="6"/>
        <v>1100ILOOP gain mb = 2, VLOOP gain mb = 1</v>
      </c>
    </row>
    <row r="245" spans="3:3" x14ac:dyDescent="0.25">
      <c r="C245" t="str">
        <f t="shared" si="6"/>
        <v>1100ILOOP gain mb = 2, VLOOP gain mb = 2</v>
      </c>
    </row>
    <row r="246" spans="3:3" x14ac:dyDescent="0.25">
      <c r="C246" t="str">
        <f t="shared" si="6"/>
        <v>1100ILOOP gain mb = 2, VLOOP gain mb = 4</v>
      </c>
    </row>
    <row r="247" spans="3:3" x14ac:dyDescent="0.25">
      <c r="C247" t="str">
        <f t="shared" si="6"/>
        <v>1100ILOOP gain mb = 2, VLOOP gain mb = 8</v>
      </c>
    </row>
    <row r="248" spans="3:3" x14ac:dyDescent="0.25">
      <c r="C248" t="str">
        <f t="shared" si="6"/>
        <v>1100ILOOP gain mb = 3, VLOOP gain mb = 0.5</v>
      </c>
    </row>
    <row r="249" spans="3:3" x14ac:dyDescent="0.25">
      <c r="C249" t="str">
        <f t="shared" si="6"/>
        <v>1100ILOOP gain mb = 3, VLOOP gain mb = 1</v>
      </c>
    </row>
    <row r="250" spans="3:3" x14ac:dyDescent="0.25">
      <c r="C250" t="str">
        <f t="shared" si="6"/>
        <v>1100ILOOP gain mb = 3, VLOOP gain mb = 2</v>
      </c>
    </row>
    <row r="251" spans="3:3" x14ac:dyDescent="0.25">
      <c r="C251" t="str">
        <f t="shared" si="6"/>
        <v>1100ILOOP gain mb = 3, VLOOP gain mb = 4</v>
      </c>
    </row>
    <row r="252" spans="3:3" x14ac:dyDescent="0.25">
      <c r="C252" t="str">
        <f t="shared" si="6"/>
        <v>1100ILOOP gain mb = 3, VLOOP gain mb = 8</v>
      </c>
    </row>
    <row r="253" spans="3:3" x14ac:dyDescent="0.25">
      <c r="C253" t="str">
        <f t="shared" si="6"/>
        <v>1100ILOOP gain mb = 4, VLOOP gain mb = 0.5</v>
      </c>
    </row>
    <row r="254" spans="3:3" x14ac:dyDescent="0.25">
      <c r="C254" t="str">
        <f t="shared" si="6"/>
        <v>1100ILOOP gain mb = 4, VLOOP gain mb = 1</v>
      </c>
    </row>
    <row r="255" spans="3:3" x14ac:dyDescent="0.25">
      <c r="C255" t="str">
        <f t="shared" si="6"/>
        <v>1100ILOOP gain mb = 4, VLOOP gain mb = 2</v>
      </c>
    </row>
    <row r="256" spans="3:3" x14ac:dyDescent="0.25">
      <c r="C256" t="str">
        <f t="shared" si="6"/>
        <v>1100ILOOP gain mb = 4, VLOOP gain mb = 4</v>
      </c>
    </row>
    <row r="257" spans="3:3" x14ac:dyDescent="0.25">
      <c r="C257" t="str">
        <f t="shared" si="6"/>
        <v>1100ILOOP gain mb = 4, VLOOP gain mb = 8</v>
      </c>
    </row>
    <row r="258" spans="3:3" x14ac:dyDescent="0.25">
      <c r="C258" t="str">
        <f t="shared" si="6"/>
        <v>1100ILOOP gain mb = 5, VLOOP gain mb = 0.5</v>
      </c>
    </row>
    <row r="259" spans="3:3" x14ac:dyDescent="0.25">
      <c r="C259" t="str">
        <f t="shared" si="6"/>
        <v>1100ILOOP gain mb = 5, VLOOP gain mb = 1</v>
      </c>
    </row>
    <row r="260" spans="3:3" x14ac:dyDescent="0.25">
      <c r="C260" t="str">
        <f t="shared" si="6"/>
        <v>1100ILOOP gain mb = 5, VLOOP gain mb = 2</v>
      </c>
    </row>
    <row r="261" spans="3:3" x14ac:dyDescent="0.25">
      <c r="C261" t="str">
        <f t="shared" si="6"/>
        <v>1100ILOOP gain mb = 5, VLOOP gain mb = 4</v>
      </c>
    </row>
    <row r="262" spans="3:3" x14ac:dyDescent="0.25">
      <c r="C262" t="str">
        <f t="shared" si="6"/>
        <v>1100ILOOP gain mb = 5, VLOOP gain mb = 8</v>
      </c>
    </row>
    <row r="263" spans="3:3" x14ac:dyDescent="0.25">
      <c r="C263" t="str">
        <f t="shared" si="6"/>
        <v>1100ILOOP gain mb = 6, VLOOP gain mb = 0.5</v>
      </c>
    </row>
    <row r="264" spans="3:3" x14ac:dyDescent="0.25">
      <c r="C264" t="str">
        <f t="shared" si="6"/>
        <v>1100ILOOP gain mb = 6, VLOOP gain mb = 1</v>
      </c>
    </row>
    <row r="265" spans="3:3" x14ac:dyDescent="0.25">
      <c r="C265" t="str">
        <f t="shared" si="6"/>
        <v>1100ILOOP gain mb = 6, VLOOP gain mb = 2</v>
      </c>
    </row>
    <row r="266" spans="3:3" x14ac:dyDescent="0.25">
      <c r="C266" t="str">
        <f t="shared" si="6"/>
        <v>1100ILOOP gain mb = 6, VLOOP gain mb = 4</v>
      </c>
    </row>
    <row r="267" spans="3:3" x14ac:dyDescent="0.25">
      <c r="C267" t="str">
        <f t="shared" si="6"/>
        <v>1100ILOOP gain mb = 6, VLOOP gain mb = 8</v>
      </c>
    </row>
    <row r="268" spans="3:3" x14ac:dyDescent="0.25">
      <c r="C268" t="str">
        <f t="shared" si="6"/>
        <v>1100ILOOP gain mb = 7, VLOOP gain mb = 0.5</v>
      </c>
    </row>
    <row r="269" spans="3:3" x14ac:dyDescent="0.25">
      <c r="C269" t="str">
        <f t="shared" si="6"/>
        <v>1100ILOOP gain mb = 7, VLOOP gain mb = 1</v>
      </c>
    </row>
    <row r="270" spans="3:3" x14ac:dyDescent="0.25">
      <c r="C270" t="str">
        <f t="shared" si="6"/>
        <v>1100ILOOP gain mb = 7, VLOOP gain mb = 2</v>
      </c>
    </row>
    <row r="271" spans="3:3" x14ac:dyDescent="0.25">
      <c r="C271" t="str">
        <f t="shared" si="6"/>
        <v>1100ILOOP gain mb = 7, VLOOP gain mb = 4</v>
      </c>
    </row>
    <row r="272" spans="3:3" x14ac:dyDescent="0.25">
      <c r="C272" t="str">
        <f t="shared" si="6"/>
        <v>1100ILOOP gain mb = 7, VLOOP gain mb = 8</v>
      </c>
    </row>
    <row r="273" spans="3:3" x14ac:dyDescent="0.25">
      <c r="C273" t="str">
        <f t="shared" si="6"/>
        <v>1100ILOOP gain mb = 10, VLOOP gain mb = 2</v>
      </c>
    </row>
    <row r="274" spans="3:3" x14ac:dyDescent="0.25">
      <c r="C274" t="str">
        <f t="shared" ref="C274:C306" si="7">CONCATENATE($G$12, C5)</f>
        <v>1500ILOOP gain mb = EEPROM; VLOOP gain mb = EEPROM, FSW = EEPROM</v>
      </c>
    </row>
    <row r="275" spans="3:3" x14ac:dyDescent="0.25">
      <c r="C275" t="str">
        <f t="shared" si="7"/>
        <v>1500ILOOP gain mb = EEPROM, VLOOP gain mb = EEPROM</v>
      </c>
    </row>
    <row r="276" spans="3:3" x14ac:dyDescent="0.25">
      <c r="C276" t="str">
        <f t="shared" si="7"/>
        <v>1500ILOOP gain mb = 2, VLOOP gain mb = 0.5</v>
      </c>
    </row>
    <row r="277" spans="3:3" x14ac:dyDescent="0.25">
      <c r="C277" t="str">
        <f t="shared" si="7"/>
        <v>1500ILOOP gain mb = 2, VLOOP gain mb = 1</v>
      </c>
    </row>
    <row r="278" spans="3:3" x14ac:dyDescent="0.25">
      <c r="C278" t="str">
        <f t="shared" si="7"/>
        <v>1500ILOOP gain mb = 2, VLOOP gain mb = 2</v>
      </c>
    </row>
    <row r="279" spans="3:3" x14ac:dyDescent="0.25">
      <c r="C279" t="str">
        <f t="shared" si="7"/>
        <v>1500ILOOP gain mb = 2, VLOOP gain mb = 4</v>
      </c>
    </row>
    <row r="280" spans="3:3" x14ac:dyDescent="0.25">
      <c r="C280" t="str">
        <f t="shared" si="7"/>
        <v>1500ILOOP gain mb = 2, VLOOP gain mb = 8</v>
      </c>
    </row>
    <row r="281" spans="3:3" x14ac:dyDescent="0.25">
      <c r="C281" t="str">
        <f t="shared" si="7"/>
        <v>1500ILOOP gain mb = 3, VLOOP gain mb = 0.5</v>
      </c>
    </row>
    <row r="282" spans="3:3" x14ac:dyDescent="0.25">
      <c r="C282" t="str">
        <f t="shared" si="7"/>
        <v>1500ILOOP gain mb = 3, VLOOP gain mb = 1</v>
      </c>
    </row>
    <row r="283" spans="3:3" x14ac:dyDescent="0.25">
      <c r="C283" t="str">
        <f t="shared" si="7"/>
        <v>1500ILOOP gain mb = 3, VLOOP gain mb = 2</v>
      </c>
    </row>
    <row r="284" spans="3:3" x14ac:dyDescent="0.25">
      <c r="C284" t="str">
        <f t="shared" si="7"/>
        <v>1500ILOOP gain mb = 3, VLOOP gain mb = 4</v>
      </c>
    </row>
    <row r="285" spans="3:3" x14ac:dyDescent="0.25">
      <c r="C285" t="str">
        <f t="shared" si="7"/>
        <v>1500ILOOP gain mb = 3, VLOOP gain mb = 8</v>
      </c>
    </row>
    <row r="286" spans="3:3" x14ac:dyDescent="0.25">
      <c r="C286" t="str">
        <f t="shared" si="7"/>
        <v>1500ILOOP gain mb = 4, VLOOP gain mb = 0.5</v>
      </c>
    </row>
    <row r="287" spans="3:3" x14ac:dyDescent="0.25">
      <c r="C287" t="str">
        <f t="shared" si="7"/>
        <v>1500ILOOP gain mb = 4, VLOOP gain mb = 1</v>
      </c>
    </row>
    <row r="288" spans="3:3" x14ac:dyDescent="0.25">
      <c r="C288" t="str">
        <f t="shared" si="7"/>
        <v>1500ILOOP gain mb = 4, VLOOP gain mb = 2</v>
      </c>
    </row>
    <row r="289" spans="3:3" x14ac:dyDescent="0.25">
      <c r="C289" t="str">
        <f t="shared" si="7"/>
        <v>1500ILOOP gain mb = 4, VLOOP gain mb = 4</v>
      </c>
    </row>
    <row r="290" spans="3:3" x14ac:dyDescent="0.25">
      <c r="C290" t="str">
        <f t="shared" si="7"/>
        <v>1500ILOOP gain mb = 4, VLOOP gain mb = 8</v>
      </c>
    </row>
    <row r="291" spans="3:3" x14ac:dyDescent="0.25">
      <c r="C291" t="str">
        <f t="shared" si="7"/>
        <v>1500ILOOP gain mb = 5, VLOOP gain mb = 0.5</v>
      </c>
    </row>
    <row r="292" spans="3:3" x14ac:dyDescent="0.25">
      <c r="C292" t="str">
        <f t="shared" si="7"/>
        <v>1500ILOOP gain mb = 5, VLOOP gain mb = 1</v>
      </c>
    </row>
    <row r="293" spans="3:3" x14ac:dyDescent="0.25">
      <c r="C293" t="str">
        <f t="shared" si="7"/>
        <v>1500ILOOP gain mb = 5, VLOOP gain mb = 2</v>
      </c>
    </row>
    <row r="294" spans="3:3" x14ac:dyDescent="0.25">
      <c r="C294" t="str">
        <f t="shared" si="7"/>
        <v>1500ILOOP gain mb = 5, VLOOP gain mb = 4</v>
      </c>
    </row>
    <row r="295" spans="3:3" x14ac:dyDescent="0.25">
      <c r="C295" t="str">
        <f t="shared" si="7"/>
        <v>1500ILOOP gain mb = 5, VLOOP gain mb = 8</v>
      </c>
    </row>
    <row r="296" spans="3:3" x14ac:dyDescent="0.25">
      <c r="C296" t="str">
        <f t="shared" si="7"/>
        <v>1500ILOOP gain mb = 6, VLOOP gain mb = 0.5</v>
      </c>
    </row>
    <row r="297" spans="3:3" x14ac:dyDescent="0.25">
      <c r="C297" t="str">
        <f t="shared" si="7"/>
        <v>1500ILOOP gain mb = 6, VLOOP gain mb = 1</v>
      </c>
    </row>
    <row r="298" spans="3:3" x14ac:dyDescent="0.25">
      <c r="C298" t="str">
        <f t="shared" si="7"/>
        <v>1500ILOOP gain mb = 6, VLOOP gain mb = 2</v>
      </c>
    </row>
    <row r="299" spans="3:3" x14ac:dyDescent="0.25">
      <c r="C299" t="str">
        <f t="shared" si="7"/>
        <v>1500ILOOP gain mb = 6, VLOOP gain mb = 4</v>
      </c>
    </row>
    <row r="300" spans="3:3" x14ac:dyDescent="0.25">
      <c r="C300" t="str">
        <f t="shared" si="7"/>
        <v>1500ILOOP gain mb = 6, VLOOP gain mb = 8</v>
      </c>
    </row>
    <row r="301" spans="3:3" x14ac:dyDescent="0.25">
      <c r="C301" t="str">
        <f t="shared" si="7"/>
        <v>1500ILOOP gain mb = 7, VLOOP gain mb = 0.5</v>
      </c>
    </row>
    <row r="302" spans="3:3" x14ac:dyDescent="0.25">
      <c r="C302" t="str">
        <f t="shared" si="7"/>
        <v>1500ILOOP gain mb = 7, VLOOP gain mb = 1</v>
      </c>
    </row>
    <row r="303" spans="3:3" x14ac:dyDescent="0.25">
      <c r="C303" t="str">
        <f t="shared" si="7"/>
        <v>1500ILOOP gain mb = 7, VLOOP gain mb = 2</v>
      </c>
    </row>
    <row r="304" spans="3:3" x14ac:dyDescent="0.25">
      <c r="C304" t="str">
        <f t="shared" si="7"/>
        <v>1500ILOOP gain mb = 7, VLOOP gain mb = 4</v>
      </c>
    </row>
    <row r="305" spans="3:3" x14ac:dyDescent="0.25">
      <c r="C305" t="str">
        <f t="shared" si="7"/>
        <v>1500ILOOP gain mb = 7, VLOOP gain mb = 8</v>
      </c>
    </row>
    <row r="306" spans="3:3" x14ac:dyDescent="0.25">
      <c r="C306" t="str">
        <f t="shared" si="7"/>
        <v>1500ILOOP gain mb = 10, VLOOP gain mb = 2</v>
      </c>
    </row>
    <row r="307" spans="3:3" x14ac:dyDescent="0.25"/>
    <row r="308" spans="3:3" x14ac:dyDescent="0.25"/>
    <row r="309" spans="3:3" x14ac:dyDescent="0.25"/>
    <row r="310" spans="3:3" x14ac:dyDescent="0.25"/>
    <row r="311" spans="3:3" x14ac:dyDescent="0.25"/>
    <row r="312" spans="3:3" x14ac:dyDescent="0.25"/>
    <row r="313" spans="3:3" x14ac:dyDescent="0.25"/>
    <row r="1048576" x14ac:dyDescent="0.25"/>
  </sheetData>
  <phoneticPr fontId="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1:R11"/>
  <sheetViews>
    <sheetView workbookViewId="0">
      <selection activeCell="H38" sqref="H38"/>
    </sheetView>
  </sheetViews>
  <sheetFormatPr defaultRowHeight="15.75" x14ac:dyDescent="0.25"/>
  <cols>
    <col min="2" max="2" width="9.5703125" bestFit="1" customWidth="1"/>
    <col min="10" max="10" width="9.5703125" bestFit="1" customWidth="1"/>
  </cols>
  <sheetData>
    <row r="1" spans="2:18" s="18" customFormat="1" x14ac:dyDescent="0.25">
      <c r="B1" s="18" t="s">
        <v>223</v>
      </c>
      <c r="F1" s="18" t="s">
        <v>215</v>
      </c>
      <c r="J1" s="18" t="s">
        <v>216</v>
      </c>
      <c r="N1" s="18" t="s">
        <v>229</v>
      </c>
      <c r="R1" s="18" t="s">
        <v>39</v>
      </c>
    </row>
    <row r="2" spans="2:18" s="18" customFormat="1" x14ac:dyDescent="0.25">
      <c r="B2" s="123">
        <f>'Pin Detect Programming'!H20</f>
        <v>12100</v>
      </c>
      <c r="C2" s="125"/>
      <c r="D2" s="125"/>
      <c r="F2" s="123">
        <f>'Pin Detect Programming'!H18</f>
        <v>78700</v>
      </c>
      <c r="G2" s="122"/>
      <c r="H2" s="122"/>
      <c r="I2" s="122"/>
      <c r="J2" s="123" t="str">
        <f>'Pin Detect Programming'!H19</f>
        <v>Open</v>
      </c>
      <c r="K2" s="122"/>
      <c r="L2" s="122"/>
      <c r="M2" s="122"/>
      <c r="N2" s="123" t="e">
        <f>'Pin Detect Programming'!H21</f>
        <v>#N/A</v>
      </c>
      <c r="R2" s="18">
        <f>ROUND('Device Calculator'!D20, 3)</f>
        <v>0.33900000000000002</v>
      </c>
    </row>
    <row r="3" spans="2:18" s="18" customFormat="1" x14ac:dyDescent="0.25">
      <c r="B3" s="123">
        <f>'Pin Detect Programming'!G20</f>
        <v>21500</v>
      </c>
      <c r="C3" s="123"/>
      <c r="D3" s="123"/>
      <c r="E3" s="122"/>
      <c r="F3" s="123">
        <f>'Pin Detect Programming'!G18</f>
        <v>31600</v>
      </c>
      <c r="G3" s="122"/>
      <c r="H3" s="122"/>
      <c r="I3" s="122"/>
      <c r="J3" s="123">
        <f>'Pin Detect Programming'!G19</f>
        <v>8250</v>
      </c>
      <c r="K3" s="122"/>
      <c r="L3" s="122"/>
      <c r="M3" s="122"/>
      <c r="N3" s="123">
        <f>'Pin Detect Programming'!G21</f>
        <v>82500</v>
      </c>
      <c r="R3" s="18">
        <f>ROUND('Device Calculator'!D21, 3)</f>
        <v>8.5000000000000006E-2</v>
      </c>
    </row>
    <row r="4" spans="2:18" s="18" customFormat="1" x14ac:dyDescent="0.25">
      <c r="B4" s="130" t="s">
        <v>663</v>
      </c>
      <c r="C4" s="131"/>
      <c r="D4" s="124"/>
      <c r="F4" s="130" t="s">
        <v>663</v>
      </c>
      <c r="J4" s="130" t="s">
        <v>663</v>
      </c>
      <c r="N4" s="130" t="s">
        <v>663</v>
      </c>
      <c r="R4" s="18" t="s">
        <v>667</v>
      </c>
    </row>
    <row r="5" spans="2:18" s="18" customFormat="1" x14ac:dyDescent="0.25">
      <c r="B5" s="130" t="s">
        <v>664</v>
      </c>
      <c r="C5" s="131"/>
      <c r="D5" s="125"/>
      <c r="F5" s="130" t="s">
        <v>664</v>
      </c>
      <c r="J5" s="130" t="s">
        <v>664</v>
      </c>
      <c r="N5" s="130" t="s">
        <v>664</v>
      </c>
      <c r="R5" s="18" t="s">
        <v>666</v>
      </c>
    </row>
    <row r="6" spans="2:18" s="18" customFormat="1" x14ac:dyDescent="0.25">
      <c r="B6" s="131" t="str">
        <f>CONCATENATE(B4,B2)</f>
        <v>Top Resistor: 12100</v>
      </c>
      <c r="C6" s="131"/>
      <c r="D6" s="124"/>
      <c r="F6" s="131" t="str">
        <f>CONCATENATE(F4,F2)</f>
        <v>Top Resistor: 78700</v>
      </c>
      <c r="J6" s="131" t="str">
        <f>CONCATENATE(J4,J2)</f>
        <v>Top Resistor: Open</v>
      </c>
      <c r="N6" s="131" t="e">
        <f>CONCATENATE(N4,N2)</f>
        <v>#N/A</v>
      </c>
      <c r="R6" s="131" t="str">
        <f>CONCATENATE(R4,R2)</f>
        <v xml:space="preserve">
Maximum: 0.339</v>
      </c>
    </row>
    <row r="7" spans="2:18" s="18" customFormat="1" x14ac:dyDescent="0.25">
      <c r="B7" s="131" t="str">
        <f>CONCATENATE(B5,B3)</f>
        <v xml:space="preserve">
Bottom Resistor: 21500</v>
      </c>
      <c r="C7" s="131"/>
      <c r="D7" s="124"/>
      <c r="F7" s="131" t="str">
        <f>CONCATENATE(F5,F3)</f>
        <v xml:space="preserve">
Bottom Resistor: 31600</v>
      </c>
      <c r="J7" s="131" t="str">
        <f>CONCATENATE(J5,J3)</f>
        <v xml:space="preserve">
Bottom Resistor: 8250</v>
      </c>
      <c r="N7" s="131" t="str">
        <f>CONCATENATE(N5,N3)</f>
        <v xml:space="preserve">
Bottom Resistor: 82500</v>
      </c>
      <c r="R7" s="131" t="str">
        <f>CONCATENATE(R5,R3)</f>
        <v>Minimum: 0.085</v>
      </c>
    </row>
    <row r="8" spans="2:18" x14ac:dyDescent="0.25">
      <c r="B8" s="128"/>
      <c r="C8" s="128"/>
      <c r="D8" s="126"/>
    </row>
    <row r="9" spans="2:18" x14ac:dyDescent="0.25">
      <c r="B9" s="129"/>
      <c r="C9" s="127"/>
      <c r="D9" s="126"/>
    </row>
    <row r="10" spans="2:18" x14ac:dyDescent="0.25">
      <c r="B10" s="131"/>
      <c r="C10" s="127"/>
      <c r="D10" s="126"/>
    </row>
    <row r="11" spans="2:18" x14ac:dyDescent="0.25">
      <c r="B11" s="131"/>
      <c r="C11" s="127"/>
      <c r="D11" s="126"/>
    </row>
  </sheetData>
  <phoneticPr fontId="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845"/>
  <sheetViews>
    <sheetView topLeftCell="A35" zoomScale="85" zoomScaleNormal="85" workbookViewId="0">
      <selection activeCell="D39" sqref="D39"/>
    </sheetView>
  </sheetViews>
  <sheetFormatPr defaultColWidth="9.140625" defaultRowHeight="15.75" x14ac:dyDescent="0.25"/>
  <cols>
    <col min="1" max="1" width="14.28515625" bestFit="1" customWidth="1"/>
    <col min="2" max="2" width="12" bestFit="1" customWidth="1"/>
    <col min="3" max="3" width="55.85546875" bestFit="1" customWidth="1"/>
    <col min="4" max="4" width="102" bestFit="1" customWidth="1"/>
    <col min="5" max="5" width="58.5703125" bestFit="1" customWidth="1"/>
    <col min="6" max="6" width="51.5703125" bestFit="1" customWidth="1"/>
    <col min="7" max="7" width="48.140625" bestFit="1" customWidth="1"/>
    <col min="8" max="8" width="41" bestFit="1" customWidth="1"/>
    <col min="9" max="9" width="53.140625" bestFit="1" customWidth="1"/>
    <col min="10" max="10" width="0.28515625" customWidth="1"/>
    <col min="11" max="11" width="46.85546875" customWidth="1"/>
    <col min="12" max="12" width="44.85546875" customWidth="1"/>
    <col min="13" max="13" width="35.28515625" bestFit="1" customWidth="1"/>
    <col min="14" max="14" width="8.28515625" customWidth="1"/>
    <col min="16" max="18" width="15.85546875" bestFit="1" customWidth="1"/>
    <col min="19" max="19" width="13.42578125" bestFit="1" customWidth="1"/>
    <col min="20" max="20" width="16.5703125" bestFit="1" customWidth="1"/>
  </cols>
  <sheetData>
    <row r="1" spans="1:5" x14ac:dyDescent="0.25">
      <c r="A1" s="27"/>
      <c r="B1" s="27"/>
      <c r="C1" s="27" t="s">
        <v>698</v>
      </c>
      <c r="D1" s="27"/>
      <c r="E1" s="27"/>
    </row>
    <row r="2" spans="1:5" x14ac:dyDescent="0.25">
      <c r="A2" s="27"/>
      <c r="B2" s="27" t="s">
        <v>699</v>
      </c>
      <c r="C2" s="27">
        <f>'Device Calculator'!D4</f>
        <v>40</v>
      </c>
      <c r="D2" s="27" t="s">
        <v>700</v>
      </c>
      <c r="E2" s="27"/>
    </row>
    <row r="3" spans="1:5" x14ac:dyDescent="0.25">
      <c r="A3" s="27"/>
      <c r="B3" s="27" t="s">
        <v>182</v>
      </c>
      <c r="C3" s="27">
        <f>Pvin</f>
        <v>12</v>
      </c>
      <c r="D3" s="27"/>
      <c r="E3" s="27"/>
    </row>
    <row r="4" spans="1:5" x14ac:dyDescent="0.25">
      <c r="A4" s="27"/>
      <c r="B4" s="27" t="s">
        <v>25</v>
      </c>
      <c r="C4" s="27">
        <f>Iout</f>
        <v>40</v>
      </c>
      <c r="D4" s="27"/>
      <c r="E4" s="27"/>
    </row>
    <row r="5" spans="1:5" ht="19.5" customHeight="1" x14ac:dyDescent="0.25">
      <c r="A5" s="27"/>
      <c r="B5" s="27" t="s">
        <v>23</v>
      </c>
      <c r="C5" s="27">
        <f>Vout</f>
        <v>0.8</v>
      </c>
      <c r="D5" s="27"/>
      <c r="E5" s="27"/>
    </row>
    <row r="6" spans="1:5" x14ac:dyDescent="0.25">
      <c r="A6" s="27"/>
      <c r="B6" s="27" t="s">
        <v>701</v>
      </c>
      <c r="C6" s="27">
        <f>Phases</f>
        <v>1</v>
      </c>
      <c r="D6" s="27" t="s">
        <v>129</v>
      </c>
      <c r="E6" s="27"/>
    </row>
    <row r="7" spans="1:5" x14ac:dyDescent="0.25">
      <c r="A7" s="27"/>
      <c r="B7" s="27"/>
      <c r="C7" s="27"/>
      <c r="D7" s="27"/>
      <c r="E7" s="27"/>
    </row>
    <row r="8" spans="1:5" x14ac:dyDescent="0.25">
      <c r="A8" s="27"/>
      <c r="B8" s="27" t="s">
        <v>702</v>
      </c>
      <c r="C8" s="288">
        <f>'Device Calculator'!E98*0.000001</f>
        <v>9.9999999999999991E-5</v>
      </c>
      <c r="D8" s="27" t="s">
        <v>93</v>
      </c>
      <c r="E8" s="288"/>
    </row>
    <row r="9" spans="1:5" x14ac:dyDescent="0.25">
      <c r="A9" s="27"/>
      <c r="B9" s="27" t="s">
        <v>703</v>
      </c>
      <c r="C9" s="288">
        <f>'Device Calculator'!E100*1000</f>
        <v>15000</v>
      </c>
      <c r="D9" s="27" t="s">
        <v>317</v>
      </c>
      <c r="E9" s="288"/>
    </row>
    <row r="10" spans="1:5" x14ac:dyDescent="0.25">
      <c r="A10" s="27"/>
      <c r="B10" s="27" t="s">
        <v>704</v>
      </c>
      <c r="C10" s="288">
        <f>'Device Calculator'!E105*0.000000000001</f>
        <v>3.2000000000000001E-12</v>
      </c>
      <c r="D10" s="27" t="s">
        <v>319</v>
      </c>
      <c r="E10" s="288"/>
    </row>
    <row r="11" spans="1:5" x14ac:dyDescent="0.25">
      <c r="A11" s="27"/>
      <c r="B11" s="27" t="s">
        <v>705</v>
      </c>
      <c r="C11" s="288">
        <f>'Device Calculator'!E102/'Bode Plot'!C8</f>
        <v>800000.00000000012</v>
      </c>
      <c r="D11" s="27"/>
      <c r="E11" s="288"/>
    </row>
    <row r="12" spans="1:5" x14ac:dyDescent="0.25">
      <c r="A12" s="27"/>
      <c r="B12" s="27" t="s">
        <v>706</v>
      </c>
      <c r="C12" s="288">
        <f>'Device Calculator'!E103*0.000000000001/'Device Calculator'!E102</f>
        <v>1.332E-12</v>
      </c>
      <c r="D12" s="27"/>
      <c r="E12" s="288"/>
    </row>
    <row r="13" spans="1:5" x14ac:dyDescent="0.25">
      <c r="A13" s="27"/>
      <c r="B13" s="27"/>
      <c r="C13" s="27"/>
      <c r="D13" s="27"/>
      <c r="E13" s="27"/>
    </row>
    <row r="14" spans="1:5" x14ac:dyDescent="0.25">
      <c r="A14" s="27"/>
      <c r="B14" s="27" t="s">
        <v>707</v>
      </c>
      <c r="C14" s="288">
        <f>(C8)*(C9)</f>
        <v>1.4999999999999998</v>
      </c>
      <c r="D14" s="27" t="s">
        <v>708</v>
      </c>
      <c r="E14" s="27" t="s">
        <v>709</v>
      </c>
    </row>
    <row r="15" spans="1:5" x14ac:dyDescent="0.25">
      <c r="A15" s="27"/>
      <c r="B15" s="27" t="s">
        <v>710</v>
      </c>
      <c r="C15" s="288">
        <f>1/(C14*(C11)*(C12))</f>
        <v>625625.6256256256</v>
      </c>
      <c r="D15" s="27" t="s">
        <v>711</v>
      </c>
      <c r="E15" s="27" t="s">
        <v>712</v>
      </c>
    </row>
    <row r="16" spans="1:5" x14ac:dyDescent="0.25">
      <c r="A16" s="27"/>
      <c r="B16" s="27" t="s">
        <v>713</v>
      </c>
      <c r="C16" s="288">
        <f>1/((C9)*(C10))</f>
        <v>20833333.333333332</v>
      </c>
      <c r="D16" s="27" t="s">
        <v>714</v>
      </c>
      <c r="E16" s="27" t="s">
        <v>715</v>
      </c>
    </row>
    <row r="17" spans="1:6" ht="14.25" customHeight="1" x14ac:dyDescent="0.25">
      <c r="A17" s="27"/>
      <c r="B17" s="27"/>
      <c r="C17" s="27"/>
      <c r="D17" s="27"/>
      <c r="E17" s="27"/>
    </row>
    <row r="18" spans="1:6" x14ac:dyDescent="0.25">
      <c r="A18" s="27"/>
      <c r="B18" s="27" t="s">
        <v>716</v>
      </c>
      <c r="C18" s="27">
        <f>C5/C4</f>
        <v>0.02</v>
      </c>
      <c r="D18" s="27"/>
      <c r="E18" s="27"/>
    </row>
    <row r="19" spans="1:6" x14ac:dyDescent="0.25">
      <c r="A19" s="27"/>
      <c r="B19" s="27" t="s">
        <v>780</v>
      </c>
      <c r="C19" s="27"/>
      <c r="D19" s="27"/>
      <c r="E19" s="27"/>
    </row>
    <row r="20" spans="1:6" x14ac:dyDescent="0.25">
      <c r="A20" s="27"/>
      <c r="B20" s="27" t="s">
        <v>717</v>
      </c>
      <c r="C20" s="288">
        <f>'Device Calculator'!F47*0.000001</f>
        <v>2.8199999999999998E-5</v>
      </c>
      <c r="D20" s="27" t="s">
        <v>718</v>
      </c>
      <c r="E20" s="27"/>
    </row>
    <row r="21" spans="1:6" x14ac:dyDescent="0.25">
      <c r="A21" s="27"/>
      <c r="B21" s="27" t="s">
        <v>719</v>
      </c>
      <c r="C21" s="288">
        <f>'Device Calculator'!E45*0.001</f>
        <v>1E-3</v>
      </c>
      <c r="D21" s="27" t="s">
        <v>720</v>
      </c>
      <c r="E21" s="27"/>
    </row>
    <row r="22" spans="1:6" x14ac:dyDescent="0.25">
      <c r="A22" s="27"/>
      <c r="B22" s="27" t="s">
        <v>721</v>
      </c>
      <c r="C22" s="27">
        <f>'Device Calculator'!E46</f>
        <v>20</v>
      </c>
      <c r="D22" s="27" t="s">
        <v>722</v>
      </c>
      <c r="E22" s="27"/>
    </row>
    <row r="23" spans="1:6" x14ac:dyDescent="0.25">
      <c r="A23" s="27"/>
      <c r="B23" s="27"/>
      <c r="C23" s="27"/>
      <c r="D23" s="27"/>
      <c r="E23" s="27"/>
    </row>
    <row r="24" spans="1:6" x14ac:dyDescent="0.25">
      <c r="A24" s="27"/>
      <c r="B24" s="27" t="s">
        <v>723</v>
      </c>
      <c r="C24" s="288">
        <f>'Device Calculator'!F38*0.000001</f>
        <v>3.1960000000000002E-4</v>
      </c>
      <c r="D24" s="27" t="s">
        <v>724</v>
      </c>
      <c r="E24" s="27"/>
    </row>
    <row r="25" spans="1:6" x14ac:dyDescent="0.25">
      <c r="A25" s="27"/>
      <c r="B25" s="27" t="s">
        <v>725</v>
      </c>
      <c r="C25" s="288">
        <f>'Device Calculator'!E39*0.001</f>
        <v>4.0000000000000001E-3</v>
      </c>
      <c r="D25" s="27" t="s">
        <v>726</v>
      </c>
      <c r="E25" s="27"/>
    </row>
    <row r="26" spans="1:6" x14ac:dyDescent="0.25">
      <c r="A26" s="27"/>
      <c r="B26" s="27" t="s">
        <v>727</v>
      </c>
      <c r="C26" s="27">
        <f>'Device Calculator'!E40</f>
        <v>3</v>
      </c>
      <c r="D26" s="27" t="s">
        <v>728</v>
      </c>
      <c r="E26" s="27"/>
    </row>
    <row r="27" spans="1:6" x14ac:dyDescent="0.25">
      <c r="A27" s="27"/>
      <c r="B27" s="27"/>
      <c r="C27" s="27"/>
      <c r="D27" s="27"/>
      <c r="E27" s="27"/>
    </row>
    <row r="28" spans="1:6" x14ac:dyDescent="0.25">
      <c r="A28" s="27"/>
      <c r="B28" s="27" t="s">
        <v>729</v>
      </c>
      <c r="C28" s="288">
        <f>Lout*0.000001</f>
        <v>1.1999999999999999E-7</v>
      </c>
      <c r="D28" s="27" t="s">
        <v>39</v>
      </c>
      <c r="E28" s="27"/>
    </row>
    <row r="29" spans="1:6" x14ac:dyDescent="0.25">
      <c r="A29" s="27"/>
      <c r="B29" s="27" t="s">
        <v>730</v>
      </c>
      <c r="C29" s="27">
        <f>5.5/Pvin</f>
        <v>0.45833333333333331</v>
      </c>
      <c r="D29" s="27" t="s">
        <v>731</v>
      </c>
      <c r="E29" s="27"/>
    </row>
    <row r="30" spans="1:6" x14ac:dyDescent="0.25">
      <c r="A30" s="27"/>
      <c r="B30" s="27" t="s">
        <v>732</v>
      </c>
      <c r="C30" s="27">
        <f>IF(C2&gt;20,1,2)</f>
        <v>1</v>
      </c>
      <c r="D30" s="27" t="s">
        <v>733</v>
      </c>
      <c r="E30" s="27"/>
      <c r="F30" s="9"/>
    </row>
    <row r="31" spans="1:6" x14ac:dyDescent="0.25">
      <c r="A31" s="27"/>
      <c r="B31" s="27" t="s">
        <v>734</v>
      </c>
      <c r="C31" s="27">
        <f>0.006155*C30</f>
        <v>6.1549999999999999E-3</v>
      </c>
      <c r="D31" s="289" t="s">
        <v>735</v>
      </c>
      <c r="E31" s="27"/>
      <c r="F31" s="9"/>
    </row>
    <row r="32" spans="1:6" x14ac:dyDescent="0.25">
      <c r="A32" s="27"/>
      <c r="B32" s="27" t="s">
        <v>736</v>
      </c>
      <c r="C32" s="27">
        <f>'Device Calculator'!E114*0.000001</f>
        <v>9.9999999999999991E-5</v>
      </c>
      <c r="D32" s="27" t="s">
        <v>104</v>
      </c>
      <c r="E32" s="27"/>
      <c r="F32" s="9" t="s">
        <v>737</v>
      </c>
    </row>
    <row r="33" spans="1:20" x14ac:dyDescent="0.25">
      <c r="A33" s="27"/>
      <c r="B33" s="27" t="s">
        <v>738</v>
      </c>
      <c r="C33" s="288">
        <f>'Device Calculator'!E116*1000</f>
        <v>40000</v>
      </c>
      <c r="D33" s="27" t="s">
        <v>320</v>
      </c>
      <c r="E33" s="27"/>
      <c r="F33" s="9"/>
    </row>
    <row r="34" spans="1:20" x14ac:dyDescent="0.25">
      <c r="A34" s="27"/>
      <c r="B34" s="27" t="s">
        <v>739</v>
      </c>
      <c r="C34" s="288">
        <f>'Device Calculator'!E120*0.000000000001</f>
        <v>6.2500000000000002E-12</v>
      </c>
      <c r="D34" s="27" t="s">
        <v>322</v>
      </c>
      <c r="E34" s="27"/>
      <c r="F34" s="9"/>
    </row>
    <row r="35" spans="1:20" x14ac:dyDescent="0.25">
      <c r="A35" s="27"/>
      <c r="B35" s="27" t="s">
        <v>740</v>
      </c>
      <c r="C35" s="288">
        <v>4000000</v>
      </c>
      <c r="D35" s="27" t="s">
        <v>741</v>
      </c>
      <c r="E35" s="27"/>
      <c r="F35" s="9"/>
    </row>
    <row r="36" spans="1:20" x14ac:dyDescent="0.25">
      <c r="A36" s="27"/>
      <c r="B36" s="27" t="s">
        <v>742</v>
      </c>
      <c r="C36" s="288">
        <f>'Device Calculator'!E118*0.000000000001/(C32*'Bode Plot'!C35)</f>
        <v>2.5000000000000007E-12</v>
      </c>
      <c r="D36" s="27" t="s">
        <v>743</v>
      </c>
      <c r="E36" s="27"/>
      <c r="F36" s="9"/>
    </row>
    <row r="37" spans="1:20" x14ac:dyDescent="0.25">
      <c r="A37" s="27"/>
      <c r="B37" s="27" t="s">
        <v>744</v>
      </c>
      <c r="C37" s="27">
        <f>C32*C33</f>
        <v>3.9999999999999996</v>
      </c>
      <c r="D37" s="27" t="s">
        <v>745</v>
      </c>
      <c r="E37" s="290" t="s">
        <v>746</v>
      </c>
    </row>
    <row r="38" spans="1:20" x14ac:dyDescent="0.25">
      <c r="A38" s="27"/>
      <c r="B38" s="27" t="s">
        <v>747</v>
      </c>
      <c r="C38" s="288">
        <f>1/(C37*C35*C36)</f>
        <v>24999.999999999996</v>
      </c>
      <c r="D38" s="27" t="s">
        <v>748</v>
      </c>
      <c r="E38" s="290" t="s">
        <v>749</v>
      </c>
      <c r="H38" t="str">
        <f>IMSUM(K44,COMPLEX(0,$C$28*A44))</f>
        <v>0.0199999992480146-0.0000030732314496397i</v>
      </c>
      <c r="N38" t="s">
        <v>786</v>
      </c>
      <c r="O38" t="s">
        <v>785</v>
      </c>
    </row>
    <row r="39" spans="1:20" x14ac:dyDescent="0.25">
      <c r="A39" s="27"/>
      <c r="B39" s="27" t="s">
        <v>750</v>
      </c>
      <c r="C39" s="288">
        <f>1/(C33*C34)</f>
        <v>4000000</v>
      </c>
      <c r="D39" s="27" t="s">
        <v>751</v>
      </c>
      <c r="E39" s="290" t="s">
        <v>752</v>
      </c>
      <c r="N39">
        <f>MIN(N44:N3845)</f>
        <v>6.747254643960332E-2</v>
      </c>
      <c r="O39">
        <f>MIN(O44:O3845)</f>
        <v>9.1989716184373474E-5</v>
      </c>
      <c r="P39" t="s">
        <v>783</v>
      </c>
      <c r="Q39" t="s">
        <v>781</v>
      </c>
      <c r="R39" t="s">
        <v>787</v>
      </c>
    </row>
    <row r="40" spans="1:20" x14ac:dyDescent="0.25">
      <c r="A40" s="27"/>
      <c r="B40" s="27" t="s">
        <v>701</v>
      </c>
      <c r="C40" s="27">
        <f>C6</f>
        <v>1</v>
      </c>
      <c r="D40" s="27"/>
      <c r="N40">
        <f>VLOOKUP(N39,N44:R3845,5,FALSE)</f>
        <v>-6.747254643960332E-2</v>
      </c>
      <c r="O40">
        <f>VLOOKUP(O39,O44:P3845,2,FALSE)</f>
        <v>9.1989716184373474E-5</v>
      </c>
      <c r="P40">
        <f>VLOOKUP(O40,P44:S3845,4,FALSE)</f>
        <v>79.807084553249993</v>
      </c>
      <c r="Q40">
        <f>VLOOKUP(O40,P44:R3845,3,FALSE)</f>
        <v>71.947925042416728</v>
      </c>
      <c r="R40">
        <f>VLOOKUP(N40,R44:T3845,3,FALSE)</f>
        <v>-22.291660252297877</v>
      </c>
    </row>
    <row r="41" spans="1:20" x14ac:dyDescent="0.25">
      <c r="A41" s="27"/>
      <c r="B41" s="27" t="s">
        <v>753</v>
      </c>
      <c r="C41" s="27">
        <f>VOSL</f>
        <v>0.5</v>
      </c>
      <c r="D41" s="27"/>
      <c r="I41" s="279" t="s">
        <v>754</v>
      </c>
    </row>
    <row r="42" spans="1:20" x14ac:dyDescent="0.25">
      <c r="A42" s="287">
        <f>B3845</f>
        <v>1823787.8002829247</v>
      </c>
      <c r="B42" s="27">
        <f>0.0038</f>
        <v>3.8E-3</v>
      </c>
      <c r="C42" s="27" t="s">
        <v>755</v>
      </c>
      <c r="D42" s="27" t="s">
        <v>756</v>
      </c>
      <c r="E42" s="27" t="s">
        <v>757</v>
      </c>
      <c r="F42" s="27" t="s">
        <v>758</v>
      </c>
      <c r="G42" s="27" t="s">
        <v>759</v>
      </c>
      <c r="H42" s="27" t="s">
        <v>760</v>
      </c>
      <c r="I42" s="27" t="s">
        <v>761</v>
      </c>
      <c r="J42" s="27"/>
      <c r="K42" s="27" t="s">
        <v>762</v>
      </c>
      <c r="L42" s="27" t="s">
        <v>763</v>
      </c>
      <c r="M42" s="27" t="s">
        <v>764</v>
      </c>
      <c r="N42" s="281"/>
    </row>
    <row r="43" spans="1:20" ht="31.5" x14ac:dyDescent="0.25">
      <c r="A43" s="282" t="s">
        <v>765</v>
      </c>
      <c r="B43" s="282" t="s">
        <v>766</v>
      </c>
      <c r="C43" s="280" t="s">
        <v>767</v>
      </c>
      <c r="D43" s="280" t="s">
        <v>768</v>
      </c>
      <c r="E43" s="283" t="s">
        <v>769</v>
      </c>
      <c r="F43" s="283" t="s">
        <v>770</v>
      </c>
      <c r="G43" s="283" t="s">
        <v>771</v>
      </c>
      <c r="H43" s="283" t="s">
        <v>772</v>
      </c>
      <c r="I43" t="s">
        <v>773</v>
      </c>
      <c r="J43" t="s">
        <v>774</v>
      </c>
      <c r="K43" s="283" t="s">
        <v>775</v>
      </c>
      <c r="L43" t="s">
        <v>776</v>
      </c>
      <c r="M43" t="s">
        <v>777</v>
      </c>
      <c r="P43" s="284" t="s">
        <v>778</v>
      </c>
      <c r="Q43" s="284" t="s">
        <v>779</v>
      </c>
      <c r="R43" s="284" t="s">
        <v>784</v>
      </c>
      <c r="S43" s="285" t="s">
        <v>782</v>
      </c>
      <c r="T43" t="str">
        <f>P43</f>
        <v>Total_gain</v>
      </c>
    </row>
    <row r="44" spans="1:20" x14ac:dyDescent="0.25">
      <c r="A44">
        <f>2*PI()*B44</f>
        <v>6.2831853071795862</v>
      </c>
      <c r="B44">
        <v>1</v>
      </c>
      <c r="C44" t="str">
        <f>IMPRODUCT(D44,E44,$C$40,,K44,$C$41)</f>
        <v>1.58083590703652-25857.8301642411i</v>
      </c>
      <c r="D44" t="str">
        <f>IMDIV(IMPRODUCT($C$37,$C$38,COMPLEX(1,A44/$C$38)),IMSUM(-1*A44*A44/$C$39,COMPLEX(0,1*A44)))</f>
        <v>3.97499999999018-15915.4943154334i</v>
      </c>
      <c r="E44" t="str">
        <f>IMDIV(IMPRODUCT(IMSUM(F44,G44),$C$29,H44),IMSUM(1,I44))</f>
        <v>162.469536869492+0.000445126509582068i</v>
      </c>
      <c r="F44" t="str">
        <f>IMDIV(IMPRODUCT($C$14,$C$15,COMPLEX(1,A44/$C$15)),IMSUM(-1*A44*A44/$C$16,COMPLEX(0,A44)))</f>
        <v>1.45495495495483-149357.116265355i</v>
      </c>
      <c r="G44" t="str">
        <f>IMDIV(1,COMPLEX(1,A44*$C$9*$C$10))</f>
        <v>0.999999999999909-3.01592894744593E-07i</v>
      </c>
      <c r="H44" t="str">
        <f>IMDIV($C$3,IMSUM(K44,COMPLEX(0,$C$28*A44)))</f>
        <v>600.000008392434+0.0921969482453236i</v>
      </c>
      <c r="I44" t="str">
        <f>IMPRODUCT(F44,$C$29,H44,$C$31)</f>
        <v>41.3091994945121-252805.592076316i</v>
      </c>
      <c r="K44" t="str">
        <f>IF($C$26&lt;=0,IMDIV(1,IMSUM(IMDIV(1,L44),1/$C$18)),IMDIV(1,IMSUM(IMDIV(1,L44),1/$C$18,IMDIV(1,M44))))</f>
        <v>0.0199999992480146-3.82721368650125E-06i</v>
      </c>
      <c r="L44" t="str">
        <f>IMSUM($C$21/$C$22,IMDIV(1,COMPLEX(0,$C$20*$C$22*A44)))</f>
        <v>0.00005-282.189615411162i</v>
      </c>
      <c r="M44" t="str">
        <f>IMSUM($C$25/$C$26,IMDIV(1,COMPLEX(0,$C$24*$C$26*A44)))</f>
        <v>0.00133333333333333-165.99389141833i</v>
      </c>
      <c r="N44">
        <f>ABS(R44)</f>
        <v>90.003502816163916</v>
      </c>
      <c r="O44">
        <f>ABS(P44)</f>
        <v>88.251841589351798</v>
      </c>
      <c r="P44" s="3">
        <f>20*LOG10(IMABS(C44))</f>
        <v>88.251841589351798</v>
      </c>
      <c r="Q44" s="3">
        <f>IMARGUMENT(C44)*180/PI()</f>
        <v>-89.996497183836084</v>
      </c>
      <c r="R44">
        <f>IF(Q44&lt;0,Q44+180,Q44-180)</f>
        <v>90.003502816163916</v>
      </c>
      <c r="S44">
        <f>B44/1000</f>
        <v>1E-3</v>
      </c>
      <c r="T44">
        <f t="shared" ref="T44:T107" si="0">P44</f>
        <v>88.251841589351798</v>
      </c>
    </row>
    <row r="45" spans="1:20" x14ac:dyDescent="0.25">
      <c r="A45">
        <f t="shared" ref="A45:A108" si="1">2*PI()*B45</f>
        <v>6.3070614113468686</v>
      </c>
      <c r="B45">
        <f>B44*(1+B$42)</f>
        <v>1.0038</v>
      </c>
      <c r="C45" t="str">
        <f t="shared" ref="C45:C108" si="2">IMPRODUCT(D45,E45,$C$40,,K45,$C$41)</f>
        <v>1.58083590665747-25759.9423851189i</v>
      </c>
      <c r="D45" t="str">
        <f t="shared" ref="D45:D108" si="3">IMDIV(IMPRODUCT($C$37,$C$38,COMPLEX(1,A45/$C$38)),IMSUM(-1*A45*A45/$C$39,COMPLEX(0,1*A45)))</f>
        <v>3.97499999999012-15855.2443868111i</v>
      </c>
      <c r="E45" t="str">
        <f t="shared" ref="E45:E108" si="4">IMDIV(IMPRODUCT(IMSUM(F45,G45),$C$29,H45),IMSUM(1,I45))</f>
        <v>162.469536868789+0.000446817990510732i</v>
      </c>
      <c r="F45" t="str">
        <f t="shared" ref="F45:F108" si="5">IMDIV(IMPRODUCT($C$14,$C$15,COMPLEX(1,A45/$C$15)),IMSUM(-1*A45*A45/$C$16,COMPLEX(0,A45)))</f>
        <v>1.45495495495482-148791.707775811i</v>
      </c>
      <c r="G45" t="str">
        <f t="shared" ref="G45:G108" si="6">IMDIV(1,COMPLEX(1,A45*$C$9*$C$10))</f>
        <v>0.999999999999908-3.02738947744622E-07i</v>
      </c>
      <c r="H45" t="str">
        <f t="shared" ref="H45:H108" si="7">IMDIV($C$3,IMSUM(K45,COMPLEX(0,$C$28*A45)))</f>
        <v>600.000008456337+0.0925472966511158i</v>
      </c>
      <c r="I45" t="str">
        <f t="shared" ref="I45:I108" si="8">IMPRODUCT(F45,$C$29,H45,$C$31)</f>
        <v>41.309199495808-251848.5675437i</v>
      </c>
      <c r="K45" t="str">
        <f t="shared" ref="K45:K108" si="9">IF($C$26&lt;=0,IMDIV(1,IMSUM(IMDIV(1,L45),1/$C$18)),IMDIV(1,IMSUM(IMDIV(1,L45),1/$C$18,IMDIV(1,M45))))</f>
        <v>0.0199999992422887-0.0000038417570973802i</v>
      </c>
      <c r="L45" t="str">
        <f t="shared" ref="L45:L108" si="10">IMSUM($C$21/$C$22,IMDIV(1,COMPLEX(0,$C$20*$C$22*A45)))</f>
        <v>0.00005-281.121354264955i</v>
      </c>
      <c r="M45" t="str">
        <f t="shared" ref="M45:M108" si="11">IMSUM($C$25/$C$26,IMDIV(1,COMPLEX(0,$C$24*$C$26*A45)))</f>
        <v>0.00133333333333333-165.365502508797i</v>
      </c>
      <c r="N45">
        <f t="shared" ref="N45:N108" si="12">ABS(R45)</f>
        <v>90.003516126864199</v>
      </c>
      <c r="O45">
        <f t="shared" ref="O45:O108" si="13">ABS(P45)</f>
        <v>88.218897763206712</v>
      </c>
      <c r="P45" s="3">
        <f t="shared" ref="P45:P108" si="14">20*LOG10(IMABS(C45))</f>
        <v>88.218897763206712</v>
      </c>
      <c r="Q45" s="3">
        <f t="shared" ref="Q45:Q108" si="15">IMARGUMENT(C45)*180/PI()</f>
        <v>-89.996483873135801</v>
      </c>
      <c r="R45">
        <f t="shared" ref="R45:R108" si="16">IF(Q45&lt;0,Q45+180,Q45-180)</f>
        <v>90.003516126864199</v>
      </c>
      <c r="S45">
        <f t="shared" ref="S45:S108" si="17">B45/1000</f>
        <v>1.0038E-3</v>
      </c>
      <c r="T45">
        <f t="shared" si="0"/>
        <v>88.218897763206712</v>
      </c>
    </row>
    <row r="46" spans="1:20" x14ac:dyDescent="0.25">
      <c r="A46">
        <f t="shared" si="1"/>
        <v>6.3310282447099864</v>
      </c>
      <c r="B46">
        <f t="shared" ref="B46:B109" si="18">B45*(1+B$42)</f>
        <v>1.00761444</v>
      </c>
      <c r="C46" t="str">
        <f t="shared" si="2"/>
        <v>1.58083590627551-25662.4251714158i</v>
      </c>
      <c r="D46" t="str">
        <f t="shared" si="3"/>
        <v>3.97499999999005-15795.2225412023i</v>
      </c>
      <c r="E46" t="str">
        <f t="shared" si="4"/>
        <v>162.46953686808+0.000448515899069293i</v>
      </c>
      <c r="F46" t="str">
        <f t="shared" si="5"/>
        <v>1.45495495495481-148228.439704935i</v>
      </c>
      <c r="G46" t="str">
        <f t="shared" si="6"/>
        <v>0.999999999999908-3.03889355746051E-07i</v>
      </c>
      <c r="H46" t="str">
        <f t="shared" si="7"/>
        <v>600.000008520728+0.0928989763808787i</v>
      </c>
      <c r="I46" t="str">
        <f t="shared" si="8"/>
        <v>41.3091994971136-250895.165937279i</v>
      </c>
      <c r="K46" t="str">
        <f t="shared" si="9"/>
        <v>0.0199999992365191-3.85635577320756E-06i</v>
      </c>
      <c r="L46" t="str">
        <f t="shared" si="10"/>
        <v>0.00005-280.057137143809i</v>
      </c>
      <c r="M46" t="str">
        <f t="shared" si="11"/>
        <v>0.00133333333333333-164.739492437534i</v>
      </c>
      <c r="N46">
        <f t="shared" si="12"/>
        <v>90.003529488145119</v>
      </c>
      <c r="O46">
        <f t="shared" si="13"/>
        <v>88.185953937067424</v>
      </c>
      <c r="P46" s="3">
        <f t="shared" si="14"/>
        <v>88.185953937067424</v>
      </c>
      <c r="Q46" s="3">
        <f t="shared" si="15"/>
        <v>-89.996470511854881</v>
      </c>
      <c r="R46">
        <f t="shared" si="16"/>
        <v>90.003529488145119</v>
      </c>
      <c r="S46">
        <f t="shared" si="17"/>
        <v>1.00761444E-3</v>
      </c>
      <c r="T46">
        <f t="shared" si="0"/>
        <v>88.185953937067424</v>
      </c>
    </row>
    <row r="47" spans="1:20" x14ac:dyDescent="0.25">
      <c r="A47">
        <f t="shared" si="1"/>
        <v>6.3550861520398847</v>
      </c>
      <c r="B47">
        <f t="shared" si="18"/>
        <v>1.011443374872</v>
      </c>
      <c r="C47" t="str">
        <f t="shared" si="2"/>
        <v>1.58083590589063-25565.2771203143i</v>
      </c>
      <c r="D47" t="str">
        <f t="shared" si="3"/>
        <v>3.97499999998996-15735.4279151725i</v>
      </c>
      <c r="E47" t="str">
        <f t="shared" si="4"/>
        <v>162.469536867366+0.000450220259682435i</v>
      </c>
      <c r="F47" t="str">
        <f t="shared" si="5"/>
        <v>1.45495495495483-147667.303949929i</v>
      </c>
      <c r="G47" t="str">
        <f t="shared" si="6"/>
        <v>0.999999999999907-3.05044135297886E-07i</v>
      </c>
      <c r="H47" t="str">
        <f t="shared" si="7"/>
        <v>600.00000858561+0.0932519924936427i</v>
      </c>
      <c r="I47" t="str">
        <f t="shared" si="8"/>
        <v>41.3091994984293-249945.373542053i</v>
      </c>
      <c r="K47" t="str">
        <f t="shared" si="9"/>
        <v>0.0199999992307056-3.87100992398998E-06i</v>
      </c>
      <c r="L47" t="str">
        <f t="shared" si="10"/>
        <v>0.00005-278.996948738602i</v>
      </c>
      <c r="M47" t="str">
        <f t="shared" si="11"/>
        <v>0.00133333333333333-164.115852199178i</v>
      </c>
      <c r="N47">
        <f t="shared" si="12"/>
        <v>90.003542900198909</v>
      </c>
      <c r="O47">
        <f t="shared" si="13"/>
        <v>88.15301011093409</v>
      </c>
      <c r="P47" s="3">
        <f t="shared" si="14"/>
        <v>88.15301011093409</v>
      </c>
      <c r="Q47" s="3">
        <f t="shared" si="15"/>
        <v>-89.996457099801091</v>
      </c>
      <c r="R47">
        <f t="shared" si="16"/>
        <v>90.003542900198909</v>
      </c>
      <c r="S47">
        <f t="shared" si="17"/>
        <v>1.0114433748720001E-3</v>
      </c>
      <c r="T47">
        <f t="shared" si="0"/>
        <v>88.15301011093409</v>
      </c>
    </row>
    <row r="48" spans="1:20" x14ac:dyDescent="0.25">
      <c r="A48">
        <f t="shared" si="1"/>
        <v>6.3792354794176367</v>
      </c>
      <c r="B48">
        <f t="shared" si="18"/>
        <v>1.0152868596965137</v>
      </c>
      <c r="C48" t="str">
        <f t="shared" si="2"/>
        <v>1.58083590550284-25468.4968343073i</v>
      </c>
      <c r="D48" t="str">
        <f t="shared" si="3"/>
        <v>3.9749999999899-15675.8596485561i</v>
      </c>
      <c r="E48" t="str">
        <f t="shared" si="4"/>
        <v>162.469536866647+0.000451931096868103i</v>
      </c>
      <c r="F48" t="str">
        <f t="shared" si="5"/>
        <v>1.45495495495482-147108.292438665i</v>
      </c>
      <c r="G48" t="str">
        <f t="shared" si="6"/>
        <v>0.999999999999906-3.06203303012018E-07i</v>
      </c>
      <c r="H48" t="str">
        <f t="shared" si="7"/>
        <v>600.000008650983+0.0936063500676642i</v>
      </c>
      <c r="I48" t="str">
        <f t="shared" si="8"/>
        <v>41.3091994997548-248999.176694935i</v>
      </c>
      <c r="K48" t="str">
        <f t="shared" si="9"/>
        <v>0.0199999992248479-3.88571976053217E-06i</v>
      </c>
      <c r="L48" t="str">
        <f t="shared" si="10"/>
        <v>0.00005-277.940773798169i</v>
      </c>
      <c r="M48" t="str">
        <f t="shared" si="11"/>
        <v>0.00133333333333333-163.494572822452i</v>
      </c>
      <c r="N48">
        <f t="shared" si="12"/>
        <v>90.003556363218493</v>
      </c>
      <c r="O48">
        <f t="shared" si="13"/>
        <v>88.120066284806825</v>
      </c>
      <c r="P48" s="3">
        <f t="shared" si="14"/>
        <v>88.120066284806825</v>
      </c>
      <c r="Q48" s="3">
        <f t="shared" si="15"/>
        <v>-89.996443636781507</v>
      </c>
      <c r="R48">
        <f t="shared" si="16"/>
        <v>90.003556363218493</v>
      </c>
      <c r="S48">
        <f t="shared" si="17"/>
        <v>1.0152868596965136E-3</v>
      </c>
      <c r="T48">
        <f t="shared" si="0"/>
        <v>88.120066284806825</v>
      </c>
    </row>
    <row r="49" spans="1:20" x14ac:dyDescent="0.25">
      <c r="A49">
        <f t="shared" si="1"/>
        <v>6.4034765742394235</v>
      </c>
      <c r="B49">
        <f t="shared" si="18"/>
        <v>1.0191449497633605</v>
      </c>
      <c r="C49" t="str">
        <f t="shared" si="2"/>
        <v>1.58083590511208-25372.0829211776i</v>
      </c>
      <c r="D49" t="str">
        <f t="shared" si="3"/>
        <v>3.97499999998982-15616.5168844435i</v>
      </c>
      <c r="E49" t="str">
        <f t="shared" si="4"/>
        <v>162.469536865922+0.000453648435237432i</v>
      </c>
      <c r="F49" t="str">
        <f t="shared" si="5"/>
        <v>1.45495495495482-146551.397129577i</v>
      </c>
      <c r="G49" t="str">
        <f t="shared" si="6"/>
        <v>0.999999999999906-3.07366875563463E-07i</v>
      </c>
      <c r="H49" t="str">
        <f t="shared" si="7"/>
        <v>600.000008716854+0.0939620542004962i</v>
      </c>
      <c r="I49" t="str">
        <f t="shared" si="8"/>
        <v>41.3091995010909-248056.561784572i</v>
      </c>
      <c r="K49" t="str">
        <f t="shared" si="9"/>
        <v>0.0199999992189456-3.90048549443984E-06i</v>
      </c>
      <c r="L49" t="str">
        <f t="shared" si="10"/>
        <v>0.00005-276.888597129079i</v>
      </c>
      <c r="M49" t="str">
        <f t="shared" si="11"/>
        <v>0.00133333333333333-162.875645370046i</v>
      </c>
      <c r="N49">
        <f t="shared" si="12"/>
        <v>90.003569877397524</v>
      </c>
      <c r="O49">
        <f t="shared" si="13"/>
        <v>88.087122458685599</v>
      </c>
      <c r="P49" s="3">
        <f t="shared" si="14"/>
        <v>88.087122458685599</v>
      </c>
      <c r="Q49" s="3">
        <f t="shared" si="15"/>
        <v>-89.996430122602476</v>
      </c>
      <c r="R49">
        <f t="shared" si="16"/>
        <v>90.003569877397524</v>
      </c>
      <c r="S49">
        <f t="shared" si="17"/>
        <v>1.0191449497633604E-3</v>
      </c>
      <c r="T49">
        <f t="shared" si="0"/>
        <v>88.087122458685599</v>
      </c>
    </row>
    <row r="50" spans="1:20" x14ac:dyDescent="0.25">
      <c r="A50">
        <f t="shared" si="1"/>
        <v>6.4278097852215339</v>
      </c>
      <c r="B50">
        <f t="shared" si="18"/>
        <v>1.0230177005724612</v>
      </c>
      <c r="C50" t="str">
        <f t="shared" si="2"/>
        <v>1.58083590471835-25276.0339939788i</v>
      </c>
      <c r="D50" t="str">
        <f t="shared" si="3"/>
        <v>3.97499999998973-15557.3987691691i</v>
      </c>
      <c r="E50" t="str">
        <f t="shared" si="4"/>
        <v>162.469536865193+0.000455372299494843i</v>
      </c>
      <c r="F50" t="str">
        <f t="shared" si="5"/>
        <v>1.45495495495482-145996.610011536i</v>
      </c>
      <c r="G50" t="str">
        <f t="shared" si="6"/>
        <v>0.999999999999905-3.08534869690605E-07i</v>
      </c>
      <c r="H50" t="str">
        <f t="shared" si="7"/>
        <v>600.000008783228+0.0943191100090622i</v>
      </c>
      <c r="I50" t="str">
        <f t="shared" si="8"/>
        <v>41.3091995024366-247117.515251127i</v>
      </c>
      <c r="K50" t="str">
        <f t="shared" si="9"/>
        <v>0.0199999992129983-3.91530733812281E-06i</v>
      </c>
      <c r="L50" t="str">
        <f t="shared" si="10"/>
        <v>0.00005-275.840403595416i</v>
      </c>
      <c r="M50" t="str">
        <f t="shared" si="11"/>
        <v>0.00133333333333333-162.25906093848i</v>
      </c>
      <c r="N50">
        <f t="shared" si="12"/>
        <v>90.00358344293042</v>
      </c>
      <c r="O50">
        <f t="shared" si="13"/>
        <v>88.054178632570469</v>
      </c>
      <c r="P50" s="3">
        <f t="shared" si="14"/>
        <v>88.054178632570469</v>
      </c>
      <c r="Q50" s="3">
        <f t="shared" si="15"/>
        <v>-89.99641655706958</v>
      </c>
      <c r="R50">
        <f t="shared" si="16"/>
        <v>90.00358344293042</v>
      </c>
      <c r="S50">
        <f t="shared" si="17"/>
        <v>1.0230177005724611E-3</v>
      </c>
      <c r="T50">
        <f t="shared" si="0"/>
        <v>88.054178632570469</v>
      </c>
    </row>
    <row r="51" spans="1:20" x14ac:dyDescent="0.25">
      <c r="A51">
        <f t="shared" si="1"/>
        <v>6.4522354624053753</v>
      </c>
      <c r="B51">
        <f t="shared" si="18"/>
        <v>1.0269051678346366</v>
      </c>
      <c r="C51" t="str">
        <f t="shared" si="2"/>
        <v>1.58083590432162-25180.3486710146i</v>
      </c>
      <c r="D51" t="str">
        <f t="shared" si="3"/>
        <v>3.97499999998965-15498.504452299i</v>
      </c>
      <c r="E51" t="str">
        <f t="shared" si="4"/>
        <v>162.469536864457+0.000457102714438834i</v>
      </c>
      <c r="F51" t="str">
        <f t="shared" si="5"/>
        <v>1.45495495495482-145443.923103745i</v>
      </c>
      <c r="G51" t="str">
        <f t="shared" si="6"/>
        <v>0.999999999999904-3.09707302195428E-07i</v>
      </c>
      <c r="H51" t="str">
        <f t="shared" si="7"/>
        <v>600.000008850108+0.0946775226297307i</v>
      </c>
      <c r="I51" t="str">
        <f t="shared" si="8"/>
        <v>41.3091995037927-246182.023586103i</v>
      </c>
      <c r="K51" t="str">
        <f t="shared" si="9"/>
        <v>0.0199999992070057-0.0000039301855047981i</v>
      </c>
      <c r="L51" t="str">
        <f t="shared" si="10"/>
        <v>0.00005-274.796178118565i</v>
      </c>
      <c r="M51" t="str">
        <f t="shared" si="11"/>
        <v>0.00133333333333333-161.64481065798i</v>
      </c>
      <c r="N51">
        <f t="shared" si="12"/>
        <v>90.003597060012353</v>
      </c>
      <c r="O51">
        <f t="shared" si="13"/>
        <v>88.021234806461393</v>
      </c>
      <c r="P51" s="3">
        <f t="shared" si="14"/>
        <v>88.021234806461393</v>
      </c>
      <c r="Q51" s="3">
        <f t="shared" si="15"/>
        <v>-89.996402939987647</v>
      </c>
      <c r="R51">
        <f t="shared" si="16"/>
        <v>90.003597060012353</v>
      </c>
      <c r="S51">
        <f t="shared" si="17"/>
        <v>1.0269051678346366E-3</v>
      </c>
      <c r="T51">
        <f t="shared" si="0"/>
        <v>88.021234806461393</v>
      </c>
    </row>
    <row r="52" spans="1:20" x14ac:dyDescent="0.25">
      <c r="A52">
        <f t="shared" si="1"/>
        <v>6.4767539571625168</v>
      </c>
      <c r="B52">
        <f t="shared" si="18"/>
        <v>1.0308074074724083</v>
      </c>
      <c r="C52" t="str">
        <f t="shared" si="2"/>
        <v>1.58083590392187-25085.0255758197i</v>
      </c>
      <c r="D52" t="str">
        <f t="shared" si="3"/>
        <v>3.97499999998958-15439.8330866187i</v>
      </c>
      <c r="E52" t="str">
        <f t="shared" si="4"/>
        <v>162.469536863715+0.000458839704961945i</v>
      </c>
      <c r="F52" t="str">
        <f t="shared" si="5"/>
        <v>1.45495495495482-144893.328455617i</v>
      </c>
      <c r="G52" t="str">
        <f t="shared" si="6"/>
        <v>0.999999999999903-3.10884189943771E-07i</v>
      </c>
      <c r="H52" t="str">
        <f t="shared" si="7"/>
        <v>600.000008917496+0.0950372972183882i</v>
      </c>
      <c r="I52" t="str">
        <f t="shared" si="8"/>
        <v>41.3091995051594-245250.073332137i</v>
      </c>
      <c r="K52" t="str">
        <f t="shared" si="9"/>
        <v>0.0199999992009675-3.94512020849292E-06i</v>
      </c>
      <c r="L52" t="str">
        <f t="shared" si="10"/>
        <v>0.00005-273.755905676993i</v>
      </c>
      <c r="M52" t="str">
        <f t="shared" si="11"/>
        <v>0.00133333333333333-161.032885692349i</v>
      </c>
      <c r="N52">
        <f t="shared" si="12"/>
        <v>90.003610728839163</v>
      </c>
      <c r="O52">
        <f t="shared" si="13"/>
        <v>87.988290980358528</v>
      </c>
      <c r="P52" s="3">
        <f t="shared" si="14"/>
        <v>87.988290980358528</v>
      </c>
      <c r="Q52" s="3">
        <f t="shared" si="15"/>
        <v>-89.996389271160837</v>
      </c>
      <c r="R52">
        <f t="shared" si="16"/>
        <v>90.003610728839163</v>
      </c>
      <c r="S52">
        <f t="shared" si="17"/>
        <v>1.0308074074724084E-3</v>
      </c>
      <c r="T52">
        <f t="shared" si="0"/>
        <v>87.988290980358528</v>
      </c>
    </row>
    <row r="53" spans="1:20" x14ac:dyDescent="0.25">
      <c r="A53">
        <f t="shared" si="1"/>
        <v>6.5013656221997342</v>
      </c>
      <c r="B53">
        <f t="shared" si="18"/>
        <v>1.0347244756208034</v>
      </c>
      <c r="C53" t="str">
        <f t="shared" si="2"/>
        <v>1.58083590351907-24990.0633371394i</v>
      </c>
      <c r="D53" t="str">
        <f t="shared" si="3"/>
        <v>3.9749999999895-15381.3838281208i</v>
      </c>
      <c r="E53" t="str">
        <f t="shared" si="4"/>
        <v>162.469536862968+0.000460583296051328i</v>
      </c>
      <c r="F53" t="str">
        <f t="shared" si="5"/>
        <v>1.45495495495482-144344.818146664i</v>
      </c>
      <c r="G53" t="str">
        <f t="shared" si="6"/>
        <v>0.999999999999903-3.12065549865557E-07i</v>
      </c>
      <c r="H53" t="str">
        <f t="shared" si="7"/>
        <v>600.000008985399+0.095398438950513i</v>
      </c>
      <c r="I53" t="str">
        <f t="shared" si="8"/>
        <v>41.3091995065366-244321.651082814i</v>
      </c>
      <c r="K53" t="str">
        <f t="shared" si="9"/>
        <v>0.0199999991948833-3.96011166404778E-06i</v>
      </c>
      <c r="L53" t="str">
        <f t="shared" si="10"/>
        <v>0.00005-272.71957130603i</v>
      </c>
      <c r="M53" t="str">
        <f t="shared" si="11"/>
        <v>0.00133333333333333-160.423277238841i</v>
      </c>
      <c r="N53">
        <f t="shared" si="12"/>
        <v>90.003624449607486</v>
      </c>
      <c r="O53">
        <f t="shared" si="13"/>
        <v>87.955347154261915</v>
      </c>
      <c r="P53" s="3">
        <f t="shared" si="14"/>
        <v>87.955347154261915</v>
      </c>
      <c r="Q53" s="3">
        <f t="shared" si="15"/>
        <v>-89.996375550392514</v>
      </c>
      <c r="R53">
        <f t="shared" si="16"/>
        <v>90.003624449607486</v>
      </c>
      <c r="S53">
        <f t="shared" si="17"/>
        <v>1.0347244756208035E-3</v>
      </c>
      <c r="T53">
        <f t="shared" si="0"/>
        <v>87.955347154261915</v>
      </c>
    </row>
    <row r="54" spans="1:20" x14ac:dyDescent="0.25">
      <c r="A54">
        <f t="shared" si="1"/>
        <v>6.5260708115640931</v>
      </c>
      <c r="B54">
        <f t="shared" si="18"/>
        <v>1.0386564286281625</v>
      </c>
      <c r="C54" t="str">
        <f t="shared" si="2"/>
        <v>1.58083590311324-24895.4605889099i</v>
      </c>
      <c r="D54" t="str">
        <f t="shared" si="3"/>
        <v>3.97499999998943-15323.1558359932i</v>
      </c>
      <c r="E54" t="str">
        <f t="shared" si="4"/>
        <v>162.469536862215+0.000462333512789387i</v>
      </c>
      <c r="F54" t="str">
        <f t="shared" si="5"/>
        <v>1.45495495495481-143798.384286379i</v>
      </c>
      <c r="G54" t="str">
        <f t="shared" si="6"/>
        <v>0.999999999999902-3.13251398955045E-07i</v>
      </c>
      <c r="H54" t="str">
        <f t="shared" si="7"/>
        <v>600.000009053817+0.0957609530212505i</v>
      </c>
      <c r="I54" t="str">
        <f t="shared" si="8"/>
        <v>41.3091995079239-243396.743482465i</v>
      </c>
      <c r="K54" t="str">
        <f t="shared" si="9"/>
        <v>0.0199999991887528-3.97516008711958E-06i</v>
      </c>
      <c r="L54" t="str">
        <f t="shared" si="10"/>
        <v>0.00005-271.687160097659i</v>
      </c>
      <c r="M54" t="str">
        <f t="shared" si="11"/>
        <v>0.00133333333333333-159.815976528035i</v>
      </c>
      <c r="N54">
        <f t="shared" si="12"/>
        <v>90.003638222514738</v>
      </c>
      <c r="O54">
        <f t="shared" si="13"/>
        <v>87.922403328171526</v>
      </c>
      <c r="P54" s="3">
        <f t="shared" si="14"/>
        <v>87.922403328171526</v>
      </c>
      <c r="Q54" s="3">
        <f t="shared" si="15"/>
        <v>-89.996361777485262</v>
      </c>
      <c r="R54">
        <f t="shared" si="16"/>
        <v>90.003638222514738</v>
      </c>
      <c r="S54">
        <f t="shared" si="17"/>
        <v>1.0386564286281625E-3</v>
      </c>
      <c r="T54">
        <f t="shared" si="0"/>
        <v>87.922403328171526</v>
      </c>
    </row>
    <row r="55" spans="1:20" x14ac:dyDescent="0.25">
      <c r="A55">
        <f t="shared" si="1"/>
        <v>6.5508698806480368</v>
      </c>
      <c r="B55">
        <f t="shared" si="18"/>
        <v>1.0426033230569496</v>
      </c>
      <c r="C55" t="str">
        <f t="shared" si="2"/>
        <v>1.58083590270425-24801.2159702391i</v>
      </c>
      <c r="D55" t="str">
        <f t="shared" si="3"/>
        <v>3.97499999998934-15265.1482726067i</v>
      </c>
      <c r="E55" t="str">
        <f t="shared" si="4"/>
        <v>162.469536861457+0.00046409038035339i</v>
      </c>
      <c r="F55" t="str">
        <f t="shared" si="5"/>
        <v>1.45495495495481-143254.019014128i</v>
      </c>
      <c r="G55" t="str">
        <f t="shared" si="6"/>
        <v>0.999999999999901-3.14441754271075E-07i</v>
      </c>
      <c r="H55" t="str">
        <f t="shared" si="7"/>
        <v>600.000009122757+0.0961248446454886i</v>
      </c>
      <c r="I55" t="str">
        <f t="shared" si="8"/>
        <v>41.3091995093219-242475.337225984i</v>
      </c>
      <c r="K55" t="str">
        <f t="shared" si="9"/>
        <v>0.0199999991825756-3.99026569418475E-06i</v>
      </c>
      <c r="L55" t="str">
        <f t="shared" si="10"/>
        <v>0.00005-270.658657200298i</v>
      </c>
      <c r="M55" t="str">
        <f t="shared" si="11"/>
        <v>0.00133333333333333-159.210974823704i</v>
      </c>
      <c r="N55">
        <f t="shared" si="12"/>
        <v>90.003652047759005</v>
      </c>
      <c r="O55">
        <f t="shared" si="13"/>
        <v>87.889459502087504</v>
      </c>
      <c r="P55" s="3">
        <f t="shared" si="14"/>
        <v>87.889459502087504</v>
      </c>
      <c r="Q55" s="3">
        <f t="shared" si="15"/>
        <v>-89.996347952240995</v>
      </c>
      <c r="R55">
        <f t="shared" si="16"/>
        <v>90.003652047759005</v>
      </c>
      <c r="S55">
        <f t="shared" si="17"/>
        <v>1.0426033230569495E-3</v>
      </c>
      <c r="T55">
        <f t="shared" si="0"/>
        <v>87.889459502087504</v>
      </c>
    </row>
    <row r="56" spans="1:20" x14ac:dyDescent="0.25">
      <c r="A56">
        <f t="shared" si="1"/>
        <v>6.5757631861944992</v>
      </c>
      <c r="B56">
        <f t="shared" si="18"/>
        <v>1.046565215684566</v>
      </c>
      <c r="C56" t="str">
        <f t="shared" si="2"/>
        <v>1.5808359022922-24707.3281253865i</v>
      </c>
      <c r="D56" t="str">
        <f t="shared" si="3"/>
        <v>3.97499999998926-15207.360303503i</v>
      </c>
      <c r="E56" t="str">
        <f t="shared" si="4"/>
        <v>162.469536860693+0.000465853924016678i</v>
      </c>
      <c r="F56" t="str">
        <f t="shared" si="5"/>
        <v>1.45495495495481-142711.714499036i</v>
      </c>
      <c r="G56" t="str">
        <f t="shared" si="6"/>
        <v>0.9999999999999-3.15636632937305E-07i</v>
      </c>
      <c r="H56" t="str">
        <f t="shared" si="7"/>
        <v>600.000009192221+0.0964901190579292i</v>
      </c>
      <c r="I56" t="str">
        <f t="shared" si="8"/>
        <v>41.3091995107306-241557.419058637i</v>
      </c>
      <c r="K56" t="str">
        <f t="shared" si="9"/>
        <v>0.0199999991763514-4.00542870254226E-06i</v>
      </c>
      <c r="L56" t="str">
        <f t="shared" si="10"/>
        <v>0.00005-269.634047818587i</v>
      </c>
      <c r="M56" t="str">
        <f t="shared" si="11"/>
        <v>0.00133333333333333-158.608263422698i</v>
      </c>
      <c r="N56">
        <f t="shared" si="12"/>
        <v>90.003665925539224</v>
      </c>
      <c r="O56">
        <f t="shared" si="13"/>
        <v>87.856515676009906</v>
      </c>
      <c r="P56" s="3">
        <f t="shared" si="14"/>
        <v>87.856515676009906</v>
      </c>
      <c r="Q56" s="3">
        <f t="shared" si="15"/>
        <v>-89.996334074460776</v>
      </c>
      <c r="R56">
        <f t="shared" si="16"/>
        <v>90.003665925539224</v>
      </c>
      <c r="S56">
        <f t="shared" si="17"/>
        <v>1.0465652156845659E-3</v>
      </c>
      <c r="T56">
        <f t="shared" si="0"/>
        <v>87.856515676009906</v>
      </c>
    </row>
    <row r="57" spans="1:20" x14ac:dyDescent="0.25">
      <c r="A57">
        <f t="shared" si="1"/>
        <v>6.6007510863020391</v>
      </c>
      <c r="B57">
        <f t="shared" si="18"/>
        <v>1.0505421635041674</v>
      </c>
      <c r="C57" t="str">
        <f t="shared" si="2"/>
        <v>1.58083590187698-24613.7957037438i</v>
      </c>
      <c r="D57" t="str">
        <f t="shared" si="3"/>
        <v>3.97499999998918-15149.7910973827i</v>
      </c>
      <c r="E57" t="str">
        <f t="shared" si="4"/>
        <v>162.469536859923+0.000467624169148349i</v>
      </c>
      <c r="F57" t="str">
        <f t="shared" si="5"/>
        <v>1.45495495495481-142171.462939868i</v>
      </c>
      <c r="G57" t="str">
        <f t="shared" si="6"/>
        <v>0.9999999999999-3.16836052142466E-07i</v>
      </c>
      <c r="H57" t="str">
        <f t="shared" si="7"/>
        <v>600.000009262214+0.0968567815131697i</v>
      </c>
      <c r="I57" t="str">
        <f t="shared" si="8"/>
        <v>41.30919951215-240642.975775858i</v>
      </c>
      <c r="K57" t="str">
        <f t="shared" si="9"/>
        <v>0.0199999991700798-0.0000040206493303169i</v>
      </c>
      <c r="L57" t="str">
        <f t="shared" si="10"/>
        <v>0.00005-268.613317213177i</v>
      </c>
      <c r="M57" t="str">
        <f t="shared" si="11"/>
        <v>0.00133333333333333-158.00783365481i</v>
      </c>
      <c r="N57">
        <f t="shared" si="12"/>
        <v>90.003679856054944</v>
      </c>
      <c r="O57">
        <f t="shared" si="13"/>
        <v>87.823571849938702</v>
      </c>
      <c r="P57" s="3">
        <f t="shared" si="14"/>
        <v>87.823571849938702</v>
      </c>
      <c r="Q57" s="3">
        <f t="shared" si="15"/>
        <v>-89.996320143945056</v>
      </c>
      <c r="R57">
        <f t="shared" si="16"/>
        <v>90.003679856054944</v>
      </c>
      <c r="S57">
        <f t="shared" si="17"/>
        <v>1.0505421635041675E-3</v>
      </c>
      <c r="T57">
        <f t="shared" si="0"/>
        <v>87.823571849938702</v>
      </c>
    </row>
    <row r="58" spans="1:20" x14ac:dyDescent="0.25">
      <c r="A58">
        <f t="shared" si="1"/>
        <v>6.6258339404299873</v>
      </c>
      <c r="B58">
        <f t="shared" si="18"/>
        <v>1.0545342237254833</v>
      </c>
      <c r="C58" t="str">
        <f t="shared" si="2"/>
        <v>1.58083590145864-24520.6173598156i</v>
      </c>
      <c r="D58" t="str">
        <f t="shared" si="3"/>
        <v>3.9749999999891-15092.4398260935i</v>
      </c>
      <c r="E58" t="str">
        <f t="shared" si="4"/>
        <v>162.469536859147+0.000469401141214069i</v>
      </c>
      <c r="F58" t="str">
        <f t="shared" si="5"/>
        <v>1.45495495495481-141633.256564924i</v>
      </c>
      <c r="G58" t="str">
        <f t="shared" si="6"/>
        <v>0.999999999999899-3.18040029140607E-07i</v>
      </c>
      <c r="H58" t="str">
        <f t="shared" si="7"/>
        <v>600.000009332741+0.0972248372857722i</v>
      </c>
      <c r="I58" t="str">
        <f t="shared" si="8"/>
        <v>41.3091995135799-239731.994223074i</v>
      </c>
      <c r="K58" t="str">
        <f t="shared" si="9"/>
        <v>0.0199999991637604-4.03592779646223E-06i</v>
      </c>
      <c r="L58" t="str">
        <f t="shared" si="10"/>
        <v>0.00005-267.596450700515i</v>
      </c>
      <c r="M58" t="str">
        <f t="shared" si="11"/>
        <v>0.00133333333333333-157.409676882656i</v>
      </c>
      <c r="N58">
        <f t="shared" si="12"/>
        <v>90.003693839506639</v>
      </c>
      <c r="O58">
        <f t="shared" si="13"/>
        <v>87.790628023873921</v>
      </c>
      <c r="P58" s="3">
        <f t="shared" si="14"/>
        <v>87.790628023873921</v>
      </c>
      <c r="Q58" s="3">
        <f t="shared" si="15"/>
        <v>-89.996306160493361</v>
      </c>
      <c r="R58">
        <f t="shared" si="16"/>
        <v>90.003693839506639</v>
      </c>
      <c r="S58">
        <f t="shared" si="17"/>
        <v>1.0545342237254834E-3</v>
      </c>
      <c r="T58">
        <f t="shared" si="0"/>
        <v>87.790628023873921</v>
      </c>
    </row>
    <row r="59" spans="1:20" x14ac:dyDescent="0.25">
      <c r="A59">
        <f t="shared" si="1"/>
        <v>6.651012109403621</v>
      </c>
      <c r="B59">
        <f t="shared" si="18"/>
        <v>1.0585414537756401</v>
      </c>
      <c r="C59" t="str">
        <f t="shared" si="2"/>
        <v>1.58083590103703-24427.7917532003i</v>
      </c>
      <c r="D59" t="str">
        <f t="shared" si="3"/>
        <v>3.97499999998901-15035.3056646181i</v>
      </c>
      <c r="E59" t="str">
        <f t="shared" si="4"/>
        <v>162.469536858365+0.000471184865776079i</v>
      </c>
      <c r="F59" t="str">
        <f t="shared" si="5"/>
        <v>1.4549549549548-141097.087631927i</v>
      </c>
      <c r="G59" t="str">
        <f t="shared" si="6"/>
        <v>0.999999999999898-3.19248581251341E-07i</v>
      </c>
      <c r="H59" t="str">
        <f t="shared" si="7"/>
        <v>600.000009403805+0.0975942916703441i</v>
      </c>
      <c r="I59" t="str">
        <f t="shared" si="8"/>
        <v>41.3091995150215-238824.461295513i</v>
      </c>
      <c r="K59" t="str">
        <f t="shared" si="9"/>
        <v>0.0199999991573929-4.05126432076396E-06i</v>
      </c>
      <c r="L59" t="str">
        <f t="shared" si="10"/>
        <v>0.00005-266.583433652635i</v>
      </c>
      <c r="M59" t="str">
        <f t="shared" si="11"/>
        <v>0.00133333333333333-156.81378450155i</v>
      </c>
      <c r="N59">
        <f t="shared" si="12"/>
        <v>90.003707876095419</v>
      </c>
      <c r="O59">
        <f t="shared" si="13"/>
        <v>87.757684197815649</v>
      </c>
      <c r="P59" s="3">
        <f t="shared" si="14"/>
        <v>87.757684197815649</v>
      </c>
      <c r="Q59" s="3">
        <f t="shared" si="15"/>
        <v>-89.996292123904581</v>
      </c>
      <c r="R59">
        <f t="shared" si="16"/>
        <v>90.003707876095419</v>
      </c>
      <c r="S59">
        <f t="shared" si="17"/>
        <v>1.0585414537756402E-3</v>
      </c>
      <c r="T59">
        <f t="shared" si="0"/>
        <v>87.757684197815649</v>
      </c>
    </row>
    <row r="60" spans="1:20" x14ac:dyDescent="0.25">
      <c r="A60">
        <f t="shared" si="1"/>
        <v>6.6762859554193552</v>
      </c>
      <c r="B60">
        <f t="shared" si="18"/>
        <v>1.0625639112999876</v>
      </c>
      <c r="C60" t="str">
        <f t="shared" si="2"/>
        <v>1.58083590061228-24335.3175485702i</v>
      </c>
      <c r="D60" t="str">
        <f t="shared" si="3"/>
        <v>3.97499999998892-14978.3877910623i</v>
      </c>
      <c r="E60" t="str">
        <f t="shared" si="4"/>
        <v>162.469536857577+0.000472975368494183i</v>
      </c>
      <c r="F60" t="str">
        <f t="shared" si="5"/>
        <v>1.4549549549548-140562.948427904i</v>
      </c>
      <c r="G60" t="str">
        <f t="shared" si="6"/>
        <v>0.999999999999897-3.20461725860096E-07i</v>
      </c>
      <c r="H60" t="str">
        <f t="shared" si="7"/>
        <v>600.00000947541+0.0979651499816101i</v>
      </c>
      <c r="I60" t="str">
        <f t="shared" si="8"/>
        <v>41.3091995164736-237920.363938006i</v>
      </c>
      <c r="K60" t="str">
        <f t="shared" si="9"/>
        <v>0.0199999991509769-4.06665912384287E-06i</v>
      </c>
      <c r="L60" t="str">
        <f t="shared" si="10"/>
        <v>0.00005-265.574251496946i</v>
      </c>
      <c r="M60" t="str">
        <f t="shared" si="11"/>
        <v>0.00133333333333333-156.22014793938i</v>
      </c>
      <c r="N60">
        <f t="shared" si="12"/>
        <v>90.003721966023235</v>
      </c>
      <c r="O60">
        <f t="shared" si="13"/>
        <v>87.724740371763914</v>
      </c>
      <c r="P60" s="3">
        <f t="shared" si="14"/>
        <v>87.724740371763914</v>
      </c>
      <c r="Q60" s="3">
        <f t="shared" si="15"/>
        <v>-89.996278033976765</v>
      </c>
      <c r="R60">
        <f t="shared" si="16"/>
        <v>90.003721966023235</v>
      </c>
      <c r="S60">
        <f t="shared" si="17"/>
        <v>1.0625639112999876E-3</v>
      </c>
      <c r="T60">
        <f t="shared" si="0"/>
        <v>87.724740371763914</v>
      </c>
    </row>
    <row r="61" spans="1:20" x14ac:dyDescent="0.25">
      <c r="A61">
        <f t="shared" si="1"/>
        <v>6.7016558420499486</v>
      </c>
      <c r="B61">
        <f t="shared" si="18"/>
        <v>1.0666016541629275</v>
      </c>
      <c r="C61" t="str">
        <f t="shared" si="2"/>
        <v>1.58083590018431-24243.1934156534i</v>
      </c>
      <c r="D61" t="str">
        <f t="shared" si="3"/>
        <v>3.97499999998884-14921.6853866436i</v>
      </c>
      <c r="E61" t="str">
        <f t="shared" si="4"/>
        <v>162.469536856784+0.000474772675125101i</v>
      </c>
      <c r="F61" t="str">
        <f t="shared" si="5"/>
        <v>1.4549549549548-140030.831269085i</v>
      </c>
      <c r="G61" t="str">
        <f t="shared" si="6"/>
        <v>0.999999999999897-3.21679480418365E-07i</v>
      </c>
      <c r="H61" t="str">
        <f t="shared" si="7"/>
        <v>600.000009547559+0.0983374175544911i</v>
      </c>
      <c r="I61" t="str">
        <f t="shared" si="8"/>
        <v>41.3091995179364-237019.689144809i</v>
      </c>
      <c r="K61" t="str">
        <f t="shared" si="9"/>
        <v>0.0199999991445121-4.08211242715812E-06i</v>
      </c>
      <c r="L61" t="str">
        <f t="shared" si="10"/>
        <v>0.00005-264.568889716026i</v>
      </c>
      <c r="M61" t="str">
        <f t="shared" si="11"/>
        <v>0.00133333333333333-155.628758656486i</v>
      </c>
      <c r="N61">
        <f t="shared" si="12"/>
        <v>90.003736109492749</v>
      </c>
      <c r="O61">
        <f t="shared" si="13"/>
        <v>87.691796545718915</v>
      </c>
      <c r="P61" s="3">
        <f t="shared" si="14"/>
        <v>87.691796545718915</v>
      </c>
      <c r="Q61" s="3">
        <f t="shared" si="15"/>
        <v>-89.996263890507251</v>
      </c>
      <c r="R61">
        <f t="shared" si="16"/>
        <v>90.003736109492749</v>
      </c>
      <c r="S61">
        <f t="shared" si="17"/>
        <v>1.0666016541629275E-3</v>
      </c>
      <c r="T61">
        <f t="shared" si="0"/>
        <v>87.691796545718915</v>
      </c>
    </row>
    <row r="62" spans="1:20" x14ac:dyDescent="0.25">
      <c r="A62">
        <f t="shared" si="1"/>
        <v>6.7271221342497389</v>
      </c>
      <c r="B62">
        <f t="shared" si="18"/>
        <v>1.0706547404487468</v>
      </c>
      <c r="C62" t="str">
        <f t="shared" si="2"/>
        <v>1.58083589975311-24151.4180292126i</v>
      </c>
      <c r="D62" t="str">
        <f t="shared" si="3"/>
        <v>3.97499999998876-14865.1976356787i</v>
      </c>
      <c r="E62" t="str">
        <f t="shared" si="4"/>
        <v>162.469536855984+0.000476576811523937i</v>
      </c>
      <c r="F62" t="str">
        <f t="shared" si="5"/>
        <v>1.4549549549548-139500.728500786i</v>
      </c>
      <c r="G62" t="str">
        <f t="shared" si="6"/>
        <v>0.999999999999896-3.22901862443953E-07i</v>
      </c>
      <c r="H62" t="str">
        <f t="shared" si="7"/>
        <v>600.000009620259+0.0987110997441829i</v>
      </c>
      <c r="I62" t="str">
        <f t="shared" si="8"/>
        <v>41.3091995194105-236122.423959416i</v>
      </c>
      <c r="K62" t="str">
        <f t="shared" si="9"/>
        <v>0.019999999137998-4.09762445301044E-06i</v>
      </c>
      <c r="L62" t="str">
        <f t="shared" si="10"/>
        <v>0.00005-263.567333847406i</v>
      </c>
      <c r="M62" t="str">
        <f t="shared" si="11"/>
        <v>0.00133333333333333-155.039608145533i</v>
      </c>
      <c r="N62">
        <f t="shared" si="12"/>
        <v>90.003750306707445</v>
      </c>
      <c r="O62">
        <f t="shared" si="13"/>
        <v>87.658852719680468</v>
      </c>
      <c r="P62" s="3">
        <f t="shared" si="14"/>
        <v>87.658852719680468</v>
      </c>
      <c r="Q62" s="3">
        <f t="shared" si="15"/>
        <v>-89.996249693292555</v>
      </c>
      <c r="R62">
        <f t="shared" si="16"/>
        <v>90.003750306707445</v>
      </c>
      <c r="S62">
        <f t="shared" si="17"/>
        <v>1.0706547404487467E-3</v>
      </c>
      <c r="T62">
        <f t="shared" si="0"/>
        <v>87.658852719680468</v>
      </c>
    </row>
    <row r="63" spans="1:20" x14ac:dyDescent="0.25">
      <c r="A63">
        <f t="shared" si="1"/>
        <v>6.7526851983598881</v>
      </c>
      <c r="B63">
        <f t="shared" si="18"/>
        <v>1.0747232284624519</v>
      </c>
      <c r="C63" t="str">
        <f t="shared" si="2"/>
        <v>1.58083589931852-24059.9900690285i</v>
      </c>
      <c r="D63" t="str">
        <f t="shared" si="3"/>
        <v>3.97499999998868-14808.9237255725i</v>
      </c>
      <c r="E63" t="str">
        <f t="shared" si="4"/>
        <v>162.469536855178+0.00047838780364368i</v>
      </c>
      <c r="F63" t="str">
        <f t="shared" si="5"/>
        <v>1.4549549549548-138972.632497299i</v>
      </c>
      <c r="G63" t="str">
        <f t="shared" si="6"/>
        <v>0.999999999999895-3.24128889521241E-07i</v>
      </c>
      <c r="H63" t="str">
        <f t="shared" si="7"/>
        <v>600.000009693513+0.0990862019262312i</v>
      </c>
      <c r="I63" t="str">
        <f t="shared" si="8"/>
        <v>41.3091995208961-235228.555474361i</v>
      </c>
      <c r="K63" t="str">
        <f t="shared" si="9"/>
        <v>0.0199999991314343-4.11319542454536E-06i</v>
      </c>
      <c r="L63" t="str">
        <f t="shared" si="10"/>
        <v>0.00005-262.569569483368i</v>
      </c>
      <c r="M63" t="str">
        <f t="shared" si="11"/>
        <v>0.00133333333333333-154.452687931393i</v>
      </c>
      <c r="N63">
        <f t="shared" si="12"/>
        <v>90.003764557871534</v>
      </c>
      <c r="O63">
        <f t="shared" si="13"/>
        <v>87.625908893648798</v>
      </c>
      <c r="P63" s="3">
        <f t="shared" si="14"/>
        <v>87.625908893648798</v>
      </c>
      <c r="Q63" s="3">
        <f t="shared" si="15"/>
        <v>-89.996235442128466</v>
      </c>
      <c r="R63">
        <f t="shared" si="16"/>
        <v>90.003764557871534</v>
      </c>
      <c r="S63">
        <f t="shared" si="17"/>
        <v>1.0747232284624519E-3</v>
      </c>
      <c r="T63">
        <f t="shared" si="0"/>
        <v>87.625908893648798</v>
      </c>
    </row>
    <row r="64" spans="1:20" x14ac:dyDescent="0.25">
      <c r="A64">
        <f t="shared" si="1"/>
        <v>6.778345402113656</v>
      </c>
      <c r="B64">
        <f t="shared" si="18"/>
        <v>1.0788071767306093</v>
      </c>
      <c r="C64" t="str">
        <f t="shared" si="2"/>
        <v>1.58083589888068-23968.9082198789i</v>
      </c>
      <c r="D64" t="str">
        <f t="shared" si="3"/>
        <v>3.97499999998858-14752.8628468057i</v>
      </c>
      <c r="E64" t="str">
        <f t="shared" si="4"/>
        <v>162.469536854365+0.000480205677536234i</v>
      </c>
      <c r="F64" t="str">
        <f t="shared" si="5"/>
        <v>1.4549549549548-138446.535661788i</v>
      </c>
      <c r="G64" t="str">
        <f t="shared" si="6"/>
        <v>0.999999999999894-3.25360579301422E-07i</v>
      </c>
      <c r="H64" t="str">
        <f t="shared" si="7"/>
        <v>600.000009767323+0.0994627294966044i</v>
      </c>
      <c r="I64" t="str">
        <f t="shared" si="8"/>
        <v>41.3091995223927-234338.07083105i</v>
      </c>
      <c r="K64" t="str">
        <f t="shared" si="9"/>
        <v>0.0199999991248207-4.12882556575622E-06i</v>
      </c>
      <c r="L64" t="str">
        <f t="shared" si="10"/>
        <v>0.00005-261.57558227074i</v>
      </c>
      <c r="M64" t="str">
        <f t="shared" si="11"/>
        <v>0.00133333333333333-153.867989571023i</v>
      </c>
      <c r="N64">
        <f t="shared" si="12"/>
        <v>90.003778863190021</v>
      </c>
      <c r="O64">
        <f t="shared" si="13"/>
        <v>87.592965067623837</v>
      </c>
      <c r="P64" s="3">
        <f t="shared" si="14"/>
        <v>87.592965067623837</v>
      </c>
      <c r="Q64" s="3">
        <f t="shared" si="15"/>
        <v>-89.996221136809979</v>
      </c>
      <c r="R64">
        <f t="shared" si="16"/>
        <v>90.003778863190021</v>
      </c>
      <c r="S64">
        <f t="shared" si="17"/>
        <v>1.0788071767306093E-3</v>
      </c>
      <c r="T64">
        <f t="shared" si="0"/>
        <v>87.592965067623837</v>
      </c>
    </row>
    <row r="65" spans="1:20" x14ac:dyDescent="0.25">
      <c r="A65">
        <f t="shared" si="1"/>
        <v>6.8041031146416877</v>
      </c>
      <c r="B65">
        <f t="shared" si="18"/>
        <v>1.0829066440021857</v>
      </c>
      <c r="C65" t="str">
        <f t="shared" si="2"/>
        <v>1.58083589843952-23878.1711715214i</v>
      </c>
      <c r="D65" t="str">
        <f t="shared" si="3"/>
        <v>3.9749999999885-14697.0141929239i</v>
      </c>
      <c r="E65" t="str">
        <f t="shared" si="4"/>
        <v>162.469536853548+0.000482030459352349i</v>
      </c>
      <c r="F65" t="str">
        <f t="shared" si="5"/>
        <v>1.45495495495481-137922.430426172i</v>
      </c>
      <c r="G65" t="str">
        <f t="shared" si="6"/>
        <v>0.999999999999893-3.26596949502766E-07i</v>
      </c>
      <c r="H65" t="str">
        <f t="shared" si="7"/>
        <v>600.000009841695+0.0998406878717806i</v>
      </c>
      <c r="I65" t="str">
        <f t="shared" si="8"/>
        <v>41.3091995239008-233450.95721956i</v>
      </c>
      <c r="K65" t="str">
        <f t="shared" si="9"/>
        <v>0.0199999991181567-4.14451510148764E-06i</v>
      </c>
      <c r="L65" t="str">
        <f t="shared" si="10"/>
        <v>0.00005-260.585357910679i</v>
      </c>
      <c r="M65" t="str">
        <f t="shared" si="11"/>
        <v>0.00133333333333333-153.285504653341i</v>
      </c>
      <c r="N65">
        <f t="shared" si="12"/>
        <v>90.003793222868708</v>
      </c>
      <c r="O65">
        <f t="shared" si="13"/>
        <v>87.560021241605867</v>
      </c>
      <c r="P65" s="3">
        <f t="shared" si="14"/>
        <v>87.560021241605867</v>
      </c>
      <c r="Q65" s="3">
        <f t="shared" si="15"/>
        <v>-89.996206777131292</v>
      </c>
      <c r="R65">
        <f t="shared" si="16"/>
        <v>90.003793222868708</v>
      </c>
      <c r="S65">
        <f t="shared" si="17"/>
        <v>1.0829066440021858E-3</v>
      </c>
      <c r="T65">
        <f t="shared" si="0"/>
        <v>87.560021241605867</v>
      </c>
    </row>
    <row r="66" spans="1:20" x14ac:dyDescent="0.25">
      <c r="A66">
        <f t="shared" si="1"/>
        <v>6.8299587064773268</v>
      </c>
      <c r="B66">
        <f t="shared" si="18"/>
        <v>1.087021689249394</v>
      </c>
      <c r="C66" t="str">
        <f t="shared" si="2"/>
        <v>1.58083589799493-23787.7776186724i</v>
      </c>
      <c r="D66" t="str">
        <f t="shared" si="3"/>
        <v>3.97499999998841-14641.3769605254i</v>
      </c>
      <c r="E66" t="str">
        <f t="shared" si="4"/>
        <v>162.469536852724+0.000483862175342015i</v>
      </c>
      <c r="F66" t="str">
        <f t="shared" si="5"/>
        <v>1.4549549549548-137400.309251022i</v>
      </c>
      <c r="G66" t="str">
        <f t="shared" si="6"/>
        <v>0.999999999999893-3.27838017910877E-07i</v>
      </c>
      <c r="H66" t="str">
        <f t="shared" si="7"/>
        <v>600.000009916636+0.100220082488819i</v>
      </c>
      <c r="I66" t="str">
        <f t="shared" si="8"/>
        <v>41.309199525421-232567.201878466i</v>
      </c>
      <c r="K66" t="str">
        <f t="shared" si="9"/>
        <v>0.0199999991114419-4.16026425743863E-06i</v>
      </c>
      <c r="L66" t="str">
        <f t="shared" si="10"/>
        <v>0.00005-259.598882158477i</v>
      </c>
      <c r="M66" t="str">
        <f t="shared" si="11"/>
        <v>0.00133333333333333-152.705224799104i</v>
      </c>
      <c r="N66">
        <f t="shared" si="12"/>
        <v>90.003807637114178</v>
      </c>
      <c r="O66">
        <f t="shared" si="13"/>
        <v>87.527077415594633</v>
      </c>
      <c r="P66" s="3">
        <f t="shared" si="14"/>
        <v>87.527077415594633</v>
      </c>
      <c r="Q66" s="3">
        <f t="shared" si="15"/>
        <v>-89.996192362885822</v>
      </c>
      <c r="R66">
        <f t="shared" si="16"/>
        <v>90.003807637114178</v>
      </c>
      <c r="S66">
        <f t="shared" si="17"/>
        <v>1.087021689249394E-3</v>
      </c>
      <c r="T66">
        <f t="shared" si="0"/>
        <v>87.527077415594633</v>
      </c>
    </row>
    <row r="67" spans="1:20" x14ac:dyDescent="0.25">
      <c r="A67">
        <f t="shared" si="1"/>
        <v>6.8559125495619408</v>
      </c>
      <c r="B67">
        <f t="shared" si="18"/>
        <v>1.0911523716685418</v>
      </c>
      <c r="C67" t="str">
        <f t="shared" si="2"/>
        <v>1.58083589754705-23697.7262609906i</v>
      </c>
      <c r="D67" t="str">
        <f t="shared" si="3"/>
        <v>3.97499999998833-14585.9503492499i</v>
      </c>
      <c r="E67" t="str">
        <f t="shared" si="4"/>
        <v>162.469536851893+0.00048570085185525i</v>
      </c>
      <c r="F67" t="str">
        <f t="shared" si="5"/>
        <v>1.4549549549548-136880.164625449i</v>
      </c>
      <c r="G67" t="str">
        <f t="shared" si="6"/>
        <v>0.999999999999892-3.29083802378937E-07i</v>
      </c>
      <c r="H67" t="str">
        <f t="shared" si="7"/>
        <v>600.000009992144+0.100600918805436i</v>
      </c>
      <c r="I67" t="str">
        <f t="shared" si="8"/>
        <v>41.309199526952-231686.792094648i</v>
      </c>
      <c r="K67" t="str">
        <f t="shared" si="9"/>
        <v>0.0199999991046761-4.17607326016579E-06i</v>
      </c>
      <c r="L67" t="str">
        <f t="shared" si="10"/>
        <v>0.00005-258.616140823348i</v>
      </c>
      <c r="M67" t="str">
        <f t="shared" si="11"/>
        <v>0.00133333333333333-152.127141660793i</v>
      </c>
      <c r="N67">
        <f t="shared" si="12"/>
        <v>90.003822106133725</v>
      </c>
      <c r="O67">
        <f t="shared" si="13"/>
        <v>87.494133589590348</v>
      </c>
      <c r="P67" s="3">
        <f t="shared" si="14"/>
        <v>87.494133589590348</v>
      </c>
      <c r="Q67" s="3">
        <f t="shared" si="15"/>
        <v>-89.996177893866275</v>
      </c>
      <c r="R67">
        <f t="shared" si="16"/>
        <v>90.003822106133725</v>
      </c>
      <c r="S67">
        <f t="shared" si="17"/>
        <v>1.0911523716685418E-3</v>
      </c>
      <c r="T67">
        <f t="shared" si="0"/>
        <v>87.494133589590348</v>
      </c>
    </row>
    <row r="68" spans="1:20" x14ac:dyDescent="0.25">
      <c r="A68">
        <f t="shared" si="1"/>
        <v>6.881965017250276</v>
      </c>
      <c r="B68">
        <f t="shared" si="18"/>
        <v>1.0952987506808822</v>
      </c>
      <c r="C68" t="str">
        <f t="shared" si="2"/>
        <v>1.58083589709565-23608.0158030568i</v>
      </c>
      <c r="D68" t="str">
        <f t="shared" si="3"/>
        <v>3.97499999998823-14530.7335617671i</v>
      </c>
      <c r="E68" t="str">
        <f t="shared" si="4"/>
        <v>162.469536851055+0.000487546515342134i</v>
      </c>
      <c r="F68" t="str">
        <f t="shared" si="5"/>
        <v>1.45495495495479-136361.989066998i</v>
      </c>
      <c r="G68" t="str">
        <f t="shared" si="6"/>
        <v>0.999999999999891-3.30334320827977E-07i</v>
      </c>
      <c r="H68" t="str">
        <f t="shared" si="7"/>
        <v>600.000010068229+0.100983202300094i</v>
      </c>
      <c r="I68" t="str">
        <f t="shared" si="8"/>
        <v>41.3091995284953-230809.715203118i</v>
      </c>
      <c r="K68" t="str">
        <f t="shared" si="9"/>
        <v>0.0199999990978587-4.19194233708674E-06i</v>
      </c>
      <c r="L68" t="str">
        <f t="shared" si="10"/>
        <v>0.00005-257.637119768229i</v>
      </c>
      <c r="M68" t="str">
        <f t="shared" si="11"/>
        <v>0.00133333333333333-151.551246922487i</v>
      </c>
      <c r="N68">
        <f t="shared" si="12"/>
        <v>90.003836630135581</v>
      </c>
      <c r="O68">
        <f t="shared" si="13"/>
        <v>87.461189763592984</v>
      </c>
      <c r="P68" s="3">
        <f t="shared" si="14"/>
        <v>87.461189763592984</v>
      </c>
      <c r="Q68" s="3">
        <f t="shared" si="15"/>
        <v>-89.996163369864419</v>
      </c>
      <c r="R68">
        <f t="shared" si="16"/>
        <v>90.003836630135581</v>
      </c>
      <c r="S68">
        <f t="shared" si="17"/>
        <v>1.0952987506808822E-3</v>
      </c>
      <c r="T68">
        <f t="shared" si="0"/>
        <v>87.461189763592984</v>
      </c>
    </row>
    <row r="69" spans="1:20" x14ac:dyDescent="0.25">
      <c r="A69">
        <f t="shared" si="1"/>
        <v>6.9081164843158271</v>
      </c>
      <c r="B69">
        <f t="shared" si="18"/>
        <v>1.0994608859334696</v>
      </c>
      <c r="C69" t="str">
        <f t="shared" si="2"/>
        <v>1.5808358966409-23518.6449543563i</v>
      </c>
      <c r="D69" t="str">
        <f t="shared" si="3"/>
        <v>3.97499999998814-14475.7258037648i</v>
      </c>
      <c r="E69" t="str">
        <f t="shared" si="4"/>
        <v>162.469536850212+0.000489399192353095i</v>
      </c>
      <c r="F69" t="str">
        <f t="shared" si="5"/>
        <v>1.45495495495479-135845.77512154i</v>
      </c>
      <c r="G69" t="str">
        <f t="shared" si="6"/>
        <v>0.99999999999989-3.31589591247124E-07i</v>
      </c>
      <c r="H69" t="str">
        <f t="shared" si="7"/>
        <v>600.000010144892+0.101366938472067i</v>
      </c>
      <c r="I69" t="str">
        <f t="shared" si="8"/>
        <v>41.3091995300499-229935.95858683i</v>
      </c>
      <c r="K69" t="str">
        <f t="shared" si="9"/>
        <v>0.0199999990909894-4.20787171648317E-06i</v>
      </c>
      <c r="L69" t="str">
        <f t="shared" si="10"/>
        <v>0.00005-256.661804909572i</v>
      </c>
      <c r="M69" t="str">
        <f t="shared" si="11"/>
        <v>0.00133333333333333-150.977532299748i</v>
      </c>
      <c r="N69">
        <f t="shared" si="12"/>
        <v>90.003851209328587</v>
      </c>
      <c r="O69">
        <f t="shared" si="13"/>
        <v>87.428245937602725</v>
      </c>
      <c r="P69" s="3">
        <f t="shared" si="14"/>
        <v>87.428245937602725</v>
      </c>
      <c r="Q69" s="3">
        <f t="shared" si="15"/>
        <v>-89.996148790671413</v>
      </c>
      <c r="R69">
        <f t="shared" si="16"/>
        <v>90.003851209328587</v>
      </c>
      <c r="S69">
        <f t="shared" si="17"/>
        <v>1.0994608859334696E-3</v>
      </c>
      <c r="T69">
        <f t="shared" si="0"/>
        <v>87.428245937602725</v>
      </c>
    </row>
    <row r="70" spans="1:20" x14ac:dyDescent="0.25">
      <c r="A70">
        <f t="shared" si="1"/>
        <v>6.9343673269562274</v>
      </c>
      <c r="B70">
        <f t="shared" si="18"/>
        <v>1.1036388373000168</v>
      </c>
      <c r="C70" t="str">
        <f t="shared" si="2"/>
        <v>1.58083589618271-23429.6124292591i</v>
      </c>
      <c r="D70" t="str">
        <f t="shared" si="3"/>
        <v>3.97499999998805-14420.9262839381i</v>
      </c>
      <c r="E70" t="str">
        <f t="shared" si="4"/>
        <v>162.469536849362+0.000491258909539542i</v>
      </c>
      <c r="F70" t="str">
        <f t="shared" si="5"/>
        <v>1.45495495495479-135331.515363164i</v>
      </c>
      <c r="G70" t="str">
        <f t="shared" si="6"/>
        <v>0.999999999999889-3.32849631693862E-07i</v>
      </c>
      <c r="H70" t="str">
        <f t="shared" si="7"/>
        <v>600.00001022214+0.101752132841529i</v>
      </c>
      <c r="I70" t="str">
        <f t="shared" si="8"/>
        <v>41.3091995316158-229065.509676501i</v>
      </c>
      <c r="K70" t="str">
        <f t="shared" si="9"/>
        <v>0.0199999990840678-4.22386162750428E-06i</v>
      </c>
      <c r="L70" t="str">
        <f t="shared" si="10"/>
        <v>0.00005-255.690182217148i</v>
      </c>
      <c r="M70" t="str">
        <f t="shared" si="11"/>
        <v>0.00133333333333333-150.405989539498i</v>
      </c>
      <c r="N70">
        <f t="shared" si="12"/>
        <v>90.003865843922526</v>
      </c>
      <c r="O70">
        <f t="shared" si="13"/>
        <v>87.395302111619486</v>
      </c>
      <c r="P70" s="3">
        <f t="shared" si="14"/>
        <v>87.395302111619486</v>
      </c>
      <c r="Q70" s="3">
        <f t="shared" si="15"/>
        <v>-89.996134156077474</v>
      </c>
      <c r="R70">
        <f t="shared" si="16"/>
        <v>90.003865843922526</v>
      </c>
      <c r="S70">
        <f t="shared" si="17"/>
        <v>1.1036388373000167E-3</v>
      </c>
      <c r="T70">
        <f t="shared" si="0"/>
        <v>87.395302111619486</v>
      </c>
    </row>
    <row r="71" spans="1:20" x14ac:dyDescent="0.25">
      <c r="A71">
        <f t="shared" si="1"/>
        <v>6.9607179227986613</v>
      </c>
      <c r="B71">
        <f t="shared" si="18"/>
        <v>1.1078326648817569</v>
      </c>
      <c r="C71" t="str">
        <f t="shared" si="2"/>
        <v>1.58083589572095-23340.9169470029i</v>
      </c>
      <c r="D71" t="str">
        <f t="shared" si="3"/>
        <v>3.97499999998796-14366.3342139775i</v>
      </c>
      <c r="E71" t="str">
        <f t="shared" si="4"/>
        <v>162.469536848506+0.000493125693654222i</v>
      </c>
      <c r="F71" t="str">
        <f t="shared" si="5"/>
        <v>1.45495495495479-134819.20239407i</v>
      </c>
      <c r="G71" t="str">
        <f t="shared" si="6"/>
        <v>0.999999999999888-3.34114460294299E-07i</v>
      </c>
      <c r="H71" t="str">
        <f t="shared" si="7"/>
        <v>600.000010299976+0.102138790949635i</v>
      </c>
      <c r="I71" t="str">
        <f t="shared" si="8"/>
        <v>41.3091995331945-228198.355950431i</v>
      </c>
      <c r="K71" t="str">
        <f t="shared" si="9"/>
        <v>0.0199999990770935-4.23991230017014E-06i</v>
      </c>
      <c r="L71" t="str">
        <f t="shared" si="10"/>
        <v>0.00005-254.722237713835i</v>
      </c>
      <c r="M71" t="str">
        <f t="shared" si="11"/>
        <v>0.00133333333333333-149.836610419903i</v>
      </c>
      <c r="N71">
        <f t="shared" si="12"/>
        <v>90.003880534127887</v>
      </c>
      <c r="O71">
        <f t="shared" si="13"/>
        <v>87.362358285643523</v>
      </c>
      <c r="P71" s="3">
        <f t="shared" si="14"/>
        <v>87.362358285643523</v>
      </c>
      <c r="Q71" s="3">
        <f t="shared" si="15"/>
        <v>-89.996119465872113</v>
      </c>
      <c r="R71">
        <f t="shared" si="16"/>
        <v>90.003880534127887</v>
      </c>
      <c r="S71">
        <f t="shared" si="17"/>
        <v>1.1078326648817569E-3</v>
      </c>
      <c r="T71">
        <f t="shared" si="0"/>
        <v>87.362358285643523</v>
      </c>
    </row>
    <row r="72" spans="1:20" x14ac:dyDescent="0.25">
      <c r="A72">
        <f t="shared" si="1"/>
        <v>6.9871686509052955</v>
      </c>
      <c r="B72">
        <f t="shared" si="18"/>
        <v>1.1120424290083075</v>
      </c>
      <c r="C72" t="str">
        <f t="shared" si="2"/>
        <v>1.58083589525573-23252.5572316727i</v>
      </c>
      <c r="D72" t="str">
        <f t="shared" si="3"/>
        <v>3.97499999998787-14311.9488085576i</v>
      </c>
      <c r="E72" t="str">
        <f t="shared" si="4"/>
        <v>162.469536847643+0.000494999571551541i</v>
      </c>
      <c r="F72" t="str">
        <f t="shared" si="5"/>
        <v>1.45495495495478-134308.828844464i</v>
      </c>
      <c r="G72" t="str">
        <f t="shared" si="6"/>
        <v>0.999999999999887-3.35384095243416E-07i</v>
      </c>
      <c r="H72" t="str">
        <f t="shared" si="7"/>
        <v>600.000010378407+0.102526918358589i</v>
      </c>
      <c r="I72" t="str">
        <f t="shared" si="8"/>
        <v>41.3091995347848-227334.484934323i</v>
      </c>
      <c r="K72" t="str">
        <f t="shared" si="9"/>
        <v>0.019999999070066-4.25602396537471E-06i</v>
      </c>
      <c r="L72" t="str">
        <f t="shared" si="10"/>
        <v>0.00005-253.757957475428i</v>
      </c>
      <c r="M72" t="str">
        <f t="shared" si="11"/>
        <v>0.00133333333333333-149.269386750252i</v>
      </c>
      <c r="N72">
        <f t="shared" si="12"/>
        <v>90.003895280156016</v>
      </c>
      <c r="O72">
        <f t="shared" si="13"/>
        <v>87.329414459674581</v>
      </c>
      <c r="P72" s="3">
        <f t="shared" si="14"/>
        <v>87.329414459674581</v>
      </c>
      <c r="Q72" s="3">
        <f t="shared" si="15"/>
        <v>-89.996104719843984</v>
      </c>
      <c r="R72">
        <f t="shared" si="16"/>
        <v>90.003895280156016</v>
      </c>
      <c r="S72">
        <f t="shared" si="17"/>
        <v>1.1120424290083075E-3</v>
      </c>
      <c r="T72">
        <f t="shared" si="0"/>
        <v>87.329414459674581</v>
      </c>
    </row>
    <row r="73" spans="1:20" x14ac:dyDescent="0.25">
      <c r="A73">
        <f t="shared" si="1"/>
        <v>7.0137198917787362</v>
      </c>
      <c r="B73">
        <f t="shared" si="18"/>
        <v>1.1162681902385392</v>
      </c>
      <c r="C73" t="str">
        <f t="shared" si="2"/>
        <v>1.58083589478692-23164.5320121851i</v>
      </c>
      <c r="D73" t="str">
        <f t="shared" si="3"/>
        <v>3.97499999998778-14257.7692853263i</v>
      </c>
      <c r="E73" t="str">
        <f t="shared" si="4"/>
        <v>162.469536846774+0.000496880570187945i</v>
      </c>
      <c r="F73" t="str">
        <f t="shared" si="5"/>
        <v>1.45495495495479-133800.387372453i</v>
      </c>
      <c r="G73" t="str">
        <f t="shared" si="6"/>
        <v>0.999999999999887-3.36658554805341E-07i</v>
      </c>
      <c r="H73" t="str">
        <f t="shared" si="7"/>
        <v>600.000010457432+0.102916520651736i</v>
      </c>
      <c r="I73" t="str">
        <f t="shared" si="8"/>
        <v>41.3091995363878-226473.884201104i</v>
      </c>
      <c r="K73" t="str">
        <f t="shared" si="9"/>
        <v>0.0199999990629851-4.27219685488954E-06i</v>
      </c>
      <c r="L73" t="str">
        <f t="shared" si="10"/>
        <v>0.00005-252.797327630432i</v>
      </c>
      <c r="M73" t="str">
        <f t="shared" si="11"/>
        <v>0.00133333333333333-148.704310370843i</v>
      </c>
      <c r="N73">
        <f t="shared" si="12"/>
        <v>90.003910082219036</v>
      </c>
      <c r="O73">
        <f t="shared" si="13"/>
        <v>87.296470633713042</v>
      </c>
      <c r="P73" s="3">
        <f t="shared" si="14"/>
        <v>87.296470633713042</v>
      </c>
      <c r="Q73" s="3">
        <f t="shared" si="15"/>
        <v>-89.996089917780964</v>
      </c>
      <c r="R73">
        <f t="shared" si="16"/>
        <v>90.003910082219036</v>
      </c>
      <c r="S73">
        <f t="shared" si="17"/>
        <v>1.1162681902385392E-3</v>
      </c>
      <c r="T73">
        <f t="shared" si="0"/>
        <v>87.296470633713042</v>
      </c>
    </row>
    <row r="74" spans="1:20" x14ac:dyDescent="0.25">
      <c r="A74">
        <f t="shared" si="1"/>
        <v>7.0403720273674963</v>
      </c>
      <c r="B74">
        <f t="shared" si="18"/>
        <v>1.1205100093614457</v>
      </c>
      <c r="C74" t="str">
        <f t="shared" si="2"/>
        <v>1.58083589431465-23076.8400222671i</v>
      </c>
      <c r="D74" t="str">
        <f t="shared" si="3"/>
        <v>3.97499999998769-14203.7948648927i</v>
      </c>
      <c r="E74" t="str">
        <f t="shared" si="4"/>
        <v>162.469536845898+0.000498768716622085i</v>
      </c>
      <c r="F74" t="str">
        <f t="shared" si="5"/>
        <v>1.45495495495478-133293.870663934i</v>
      </c>
      <c r="G74" t="str">
        <f t="shared" si="6"/>
        <v>0.999999999999886-3.37937857313601E-07i</v>
      </c>
      <c r="H74" t="str">
        <f t="shared" si="7"/>
        <v>600.000010537058+0.103307603433633i</v>
      </c>
      <c r="I74" t="str">
        <f t="shared" si="8"/>
        <v>41.309199538002-225616.541370741i</v>
      </c>
      <c r="K74" t="str">
        <f t="shared" si="9"/>
        <v>0.0199999990558503-4.28843120136668E-06i</v>
      </c>
      <c r="L74" t="str">
        <f t="shared" si="10"/>
        <v>0.00005-251.840334359865i</v>
      </c>
      <c r="M74" t="str">
        <f t="shared" si="11"/>
        <v>0.00133333333333333-148.141373152862i</v>
      </c>
      <c r="N74">
        <f t="shared" si="12"/>
        <v>90.003924940529885</v>
      </c>
      <c r="O74">
        <f t="shared" si="13"/>
        <v>87.263526807758694</v>
      </c>
      <c r="P74" s="3">
        <f t="shared" si="14"/>
        <v>87.263526807758694</v>
      </c>
      <c r="Q74" s="3">
        <f t="shared" si="15"/>
        <v>-89.996075059470115</v>
      </c>
      <c r="R74">
        <f t="shared" si="16"/>
        <v>90.003924940529885</v>
      </c>
      <c r="S74">
        <f t="shared" si="17"/>
        <v>1.1205100093614458E-3</v>
      </c>
      <c r="T74">
        <f t="shared" si="0"/>
        <v>87.263526807758694</v>
      </c>
    </row>
    <row r="75" spans="1:20" x14ac:dyDescent="0.25">
      <c r="A75">
        <f t="shared" si="1"/>
        <v>7.0671254410714939</v>
      </c>
      <c r="B75">
        <f t="shared" si="18"/>
        <v>1.1247679473970194</v>
      </c>
      <c r="C75" t="str">
        <f t="shared" si="2"/>
        <v>1.58083589383863-22989.4800004404i</v>
      </c>
      <c r="D75" t="str">
        <f t="shared" si="3"/>
        <v>3.9749999999876-14150.0247708169i</v>
      </c>
      <c r="E75" t="str">
        <f t="shared" si="4"/>
        <v>162.469536845015+0.000500664038015788i</v>
      </c>
      <c r="F75" t="str">
        <f t="shared" si="5"/>
        <v>1.4549549549548-132789.271432494i</v>
      </c>
      <c r="G75" t="str">
        <f t="shared" si="6"/>
        <v>0.999999999999885-3.39222021171393E-07i</v>
      </c>
      <c r="H75" t="str">
        <f t="shared" si="7"/>
        <v>600.000010617292+0.103700172330144i</v>
      </c>
      <c r="I75" t="str">
        <f t="shared" si="8"/>
        <v>41.3091995396296-224762.44411007i</v>
      </c>
      <c r="K75" t="str">
        <f t="shared" si="9"/>
        <v>0.0199999990486611-4.30472723834253E-06i</v>
      </c>
      <c r="L75" t="str">
        <f t="shared" si="10"/>
        <v>0.00005-250.886963897056i</v>
      </c>
      <c r="M75" t="str">
        <f t="shared" si="11"/>
        <v>0.00133333333333333-147.580566998268i</v>
      </c>
      <c r="N75">
        <f t="shared" si="12"/>
        <v>90.003939855302292</v>
      </c>
      <c r="O75">
        <f t="shared" si="13"/>
        <v>87.23058298181175</v>
      </c>
      <c r="P75" s="3">
        <f t="shared" si="14"/>
        <v>87.23058298181175</v>
      </c>
      <c r="Q75" s="3">
        <f t="shared" si="15"/>
        <v>-89.996060144697708</v>
      </c>
      <c r="R75">
        <f t="shared" si="16"/>
        <v>90.003939855302292</v>
      </c>
      <c r="S75">
        <f t="shared" si="17"/>
        <v>1.1247679473970194E-3</v>
      </c>
      <c r="T75">
        <f t="shared" si="0"/>
        <v>87.23058298181175</v>
      </c>
    </row>
    <row r="76" spans="1:20" x14ac:dyDescent="0.25">
      <c r="A76">
        <f t="shared" si="1"/>
        <v>7.0939805177475659</v>
      </c>
      <c r="B76">
        <f t="shared" si="18"/>
        <v>1.1290420655971281</v>
      </c>
      <c r="C76" t="str">
        <f t="shared" si="2"/>
        <v>1.58083589335909-22902.4506900018i</v>
      </c>
      <c r="D76" t="str">
        <f t="shared" si="3"/>
        <v>3.9749999999875-14096.4582295979i</v>
      </c>
      <c r="E76" t="str">
        <f t="shared" si="4"/>
        <v>162.469536844127+0.000502566561633722i</v>
      </c>
      <c r="F76" t="str">
        <f t="shared" si="5"/>
        <v>1.45495495495478-132286.582419304i</v>
      </c>
      <c r="G76" t="str">
        <f t="shared" si="6"/>
        <v>0.999999999999884-3.40511064851844E-07i</v>
      </c>
      <c r="H76" t="str">
        <f t="shared" si="7"/>
        <v>600.000010698137+0.104094232988498i</v>
      </c>
      <c r="I76" t="str">
        <f t="shared" si="8"/>
        <v>41.3091995412684-223911.580132615i</v>
      </c>
      <c r="K76" t="str">
        <f t="shared" si="9"/>
        <v>0.0199999990414172-4.32108520024062E-06i</v>
      </c>
      <c r="L76" t="str">
        <f t="shared" si="10"/>
        <v>0.00005-249.937202527452i</v>
      </c>
      <c r="M76" t="str">
        <f t="shared" si="11"/>
        <v>0.00133333333333333-147.021883839677i</v>
      </c>
      <c r="N76">
        <f t="shared" si="12"/>
        <v>90.003954826750828</v>
      </c>
      <c r="O76">
        <f t="shared" si="13"/>
        <v>87.197639155872281</v>
      </c>
      <c r="P76" s="3">
        <f t="shared" si="14"/>
        <v>87.197639155872281</v>
      </c>
      <c r="Q76" s="3">
        <f t="shared" si="15"/>
        <v>-89.996045173249172</v>
      </c>
      <c r="R76">
        <f t="shared" si="16"/>
        <v>90.003954826750828</v>
      </c>
      <c r="S76">
        <f t="shared" si="17"/>
        <v>1.129042065597128E-3</v>
      </c>
      <c r="T76">
        <f t="shared" si="0"/>
        <v>87.197639155872281</v>
      </c>
    </row>
    <row r="77" spans="1:20" x14ac:dyDescent="0.25">
      <c r="A77">
        <f t="shared" si="1"/>
        <v>7.1209376437150071</v>
      </c>
      <c r="B77">
        <f t="shared" si="18"/>
        <v>1.1333324254463972</v>
      </c>
      <c r="C77" t="str">
        <f t="shared" si="2"/>
        <v>1.58083589287586-22815.750839005i</v>
      </c>
      <c r="D77" t="str">
        <f t="shared" si="3"/>
        <v>3.9749999999874-14043.0944706631i</v>
      </c>
      <c r="E77" t="str">
        <f t="shared" si="4"/>
        <v>162.46953684323+0.000504476314844775i</v>
      </c>
      <c r="F77" t="str">
        <f t="shared" si="5"/>
        <v>1.45495495495478-131785.796393015i</v>
      </c>
      <c r="G77" t="str">
        <f t="shared" si="6"/>
        <v>0.999999999999883-3.4180500689828E-07i</v>
      </c>
      <c r="H77" t="str">
        <f t="shared" si="7"/>
        <v>600.000010779598+0.104489791077395i</v>
      </c>
      <c r="I77" t="str">
        <f t="shared" si="8"/>
        <v>41.3091995429204-223063.937198416i</v>
      </c>
      <c r="K77" t="str">
        <f t="shared" si="9"/>
        <v>0.0199999990341181-4.33750532237555E-06i</v>
      </c>
      <c r="L77" t="str">
        <f t="shared" si="10"/>
        <v>0.00005-248.991036588416i</v>
      </c>
      <c r="M77" t="str">
        <f t="shared" si="11"/>
        <v>0.00133333333333333-146.465315640245i</v>
      </c>
      <c r="N77">
        <f t="shared" si="12"/>
        <v>90.00396985509083</v>
      </c>
      <c r="O77">
        <f t="shared" si="13"/>
        <v>87.164695329940187</v>
      </c>
      <c r="P77" s="3">
        <f t="shared" si="14"/>
        <v>87.164695329940187</v>
      </c>
      <c r="Q77" s="3">
        <f t="shared" si="15"/>
        <v>-89.99603014490917</v>
      </c>
      <c r="R77">
        <f t="shared" si="16"/>
        <v>90.00396985509083</v>
      </c>
      <c r="S77">
        <f t="shared" si="17"/>
        <v>1.1333324254463972E-3</v>
      </c>
      <c r="T77">
        <f t="shared" si="0"/>
        <v>87.164695329940187</v>
      </c>
    </row>
    <row r="78" spans="1:20" x14ac:dyDescent="0.25">
      <c r="A78">
        <f t="shared" si="1"/>
        <v>7.1479972067611239</v>
      </c>
      <c r="B78">
        <f t="shared" si="18"/>
        <v>1.1376390886630936</v>
      </c>
      <c r="C78" t="str">
        <f t="shared" si="2"/>
        <v>1.58083589238894-22729.3792002439i</v>
      </c>
      <c r="D78" t="str">
        <f t="shared" si="3"/>
        <v>3.97499999998731-13989.9327263568i</v>
      </c>
      <c r="E78" t="str">
        <f t="shared" si="4"/>
        <v>162.469536842327+0.000506393325120962i</v>
      </c>
      <c r="F78" t="str">
        <f t="shared" si="5"/>
        <v>1.45495495495479-131286.90614965i</v>
      </c>
      <c r="G78" t="str">
        <f t="shared" si="6"/>
        <v>0.999999999999882-3.43103865924494E-07i</v>
      </c>
      <c r="H78" t="str">
        <f t="shared" si="7"/>
        <v>600.000010861677+0.104886852287071i</v>
      </c>
      <c r="I78" t="str">
        <f t="shared" si="8"/>
        <v>41.309199544585-222219.503113838i</v>
      </c>
      <c r="K78" t="str">
        <f t="shared" si="9"/>
        <v>0.0199999990267635-4.35398784095602E-06i</v>
      </c>
      <c r="L78" t="str">
        <f t="shared" si="10"/>
        <v>0.00005-248.048452469034i</v>
      </c>
      <c r="M78" t="str">
        <f t="shared" si="11"/>
        <v>0.00133333333333333-145.910854393549i</v>
      </c>
      <c r="N78">
        <f t="shared" si="12"/>
        <v>90.003984940538516</v>
      </c>
      <c r="O78">
        <f t="shared" si="13"/>
        <v>87.131751504015654</v>
      </c>
      <c r="P78" s="3">
        <f t="shared" si="14"/>
        <v>87.131751504015654</v>
      </c>
      <c r="Q78" s="3">
        <f t="shared" si="15"/>
        <v>-89.996015059461484</v>
      </c>
      <c r="R78">
        <f t="shared" si="16"/>
        <v>90.003984940538516</v>
      </c>
      <c r="S78">
        <f t="shared" si="17"/>
        <v>1.1376390886630935E-3</v>
      </c>
      <c r="T78">
        <f t="shared" si="0"/>
        <v>87.131751504015654</v>
      </c>
    </row>
    <row r="79" spans="1:20" x14ac:dyDescent="0.25">
      <c r="A79">
        <f t="shared" si="1"/>
        <v>7.1751595961468171</v>
      </c>
      <c r="B79">
        <f t="shared" si="18"/>
        <v>1.1419621172000134</v>
      </c>
      <c r="C79" t="str">
        <f t="shared" si="2"/>
        <v>1.58083589189829-22643.3345312333i</v>
      </c>
      <c r="D79" t="str">
        <f t="shared" si="3"/>
        <v>3.97499999998721-13936.9722319296i</v>
      </c>
      <c r="E79" t="str">
        <f t="shared" si="4"/>
        <v>162.469536841416+0.000508317620039631i</v>
      </c>
      <c r="F79" t="str">
        <f t="shared" si="5"/>
        <v>1.45495495495478-130789.904512506i</v>
      </c>
      <c r="G79" t="str">
        <f t="shared" si="6"/>
        <v>0.999999999999881-3.44407660615006E-07i</v>
      </c>
      <c r="H79" t="str">
        <f t="shared" si="7"/>
        <v>600.000010944384+0.105285422329385i</v>
      </c>
      <c r="I79" t="str">
        <f t="shared" si="8"/>
        <v>41.3091995462623-221378.265731419i</v>
      </c>
      <c r="K79" t="str">
        <f t="shared" si="9"/>
        <v>0.0199999990193528-4.37053299308826E-06i</v>
      </c>
      <c r="L79" t="str">
        <f t="shared" si="10"/>
        <v>0.00005-247.109436609916i</v>
      </c>
      <c r="M79" t="str">
        <f t="shared" si="11"/>
        <v>0.00133333333333333-145.35849212348i</v>
      </c>
      <c r="N79">
        <f t="shared" si="12"/>
        <v>90.004000083310885</v>
      </c>
      <c r="O79">
        <f t="shared" si="13"/>
        <v>87.098807678098652</v>
      </c>
      <c r="P79" s="3">
        <f t="shared" si="14"/>
        <v>87.098807678098652</v>
      </c>
      <c r="Q79" s="3">
        <f t="shared" si="15"/>
        <v>-89.995999916689115</v>
      </c>
      <c r="R79">
        <f t="shared" si="16"/>
        <v>90.004000083310885</v>
      </c>
      <c r="S79">
        <f t="shared" si="17"/>
        <v>1.1419621172000134E-3</v>
      </c>
      <c r="T79">
        <f t="shared" si="0"/>
        <v>87.098807678098652</v>
      </c>
    </row>
    <row r="80" spans="1:20" x14ac:dyDescent="0.25">
      <c r="A80">
        <f t="shared" si="1"/>
        <v>7.2024252026121749</v>
      </c>
      <c r="B80">
        <f t="shared" si="18"/>
        <v>1.1463015732453734</v>
      </c>
      <c r="C80" t="str">
        <f t="shared" si="2"/>
        <v>1.58083589140399-22557.6155941922i</v>
      </c>
      <c r="D80" t="str">
        <f t="shared" si="3"/>
        <v>3.97499999998711-13884.2122255269i</v>
      </c>
      <c r="E80" t="str">
        <f t="shared" si="4"/>
        <v>162.4695368405+0.000510249227282153i</v>
      </c>
      <c r="F80" t="str">
        <f t="shared" si="5"/>
        <v>1.45495495495479-130294.784332048i</v>
      </c>
      <c r="G80" t="str">
        <f t="shared" si="6"/>
        <v>0.999999999999881-3.45716409725343E-07i</v>
      </c>
      <c r="H80" t="str">
        <f t="shared" si="7"/>
        <v>600.000011027717+0.1056855069379i</v>
      </c>
      <c r="I80" t="str">
        <f t="shared" si="8"/>
        <v>41.309199547952-220540.212949673i</v>
      </c>
      <c r="K80" t="str">
        <f t="shared" si="9"/>
        <v>0.0199999990118858-4.38714101677955E-06i</v>
      </c>
      <c r="L80" t="str">
        <f t="shared" si="10"/>
        <v>0.00005-246.173975503004i</v>
      </c>
      <c r="M80" t="str">
        <f t="shared" si="11"/>
        <v>0.00133333333333333-144.80822088412i</v>
      </c>
      <c r="N80">
        <f t="shared" si="12"/>
        <v>90.004015283625776</v>
      </c>
      <c r="O80">
        <f t="shared" si="13"/>
        <v>87.065863852189437</v>
      </c>
      <c r="P80" s="3">
        <f t="shared" si="14"/>
        <v>87.065863852189437</v>
      </c>
      <c r="Q80" s="3">
        <f t="shared" si="15"/>
        <v>-89.995984716374224</v>
      </c>
      <c r="R80">
        <f t="shared" si="16"/>
        <v>90.004015283625776</v>
      </c>
      <c r="S80">
        <f t="shared" si="17"/>
        <v>1.1463015732453734E-3</v>
      </c>
      <c r="T80">
        <f t="shared" si="0"/>
        <v>87.065863852189437</v>
      </c>
    </row>
    <row r="81" spans="1:20" x14ac:dyDescent="0.25">
      <c r="A81">
        <f t="shared" si="1"/>
        <v>7.2297944183821006</v>
      </c>
      <c r="B81">
        <f t="shared" si="18"/>
        <v>1.1506575192237058</v>
      </c>
      <c r="C81" t="str">
        <f t="shared" si="2"/>
        <v>1.58083589090589-22472.2211560242i</v>
      </c>
      <c r="D81" t="str">
        <f t="shared" si="3"/>
        <v>3.97499999998701-13831.6519481783i</v>
      </c>
      <c r="E81" t="str">
        <f t="shared" si="4"/>
        <v>162.469536839576+0.000512188174635454i</v>
      </c>
      <c r="F81" t="str">
        <f t="shared" si="5"/>
        <v>1.45495495495479-129801.538485806i</v>
      </c>
      <c r="G81" t="str">
        <f t="shared" si="6"/>
        <v>0.99999999999988-3.47030132082299E-07i</v>
      </c>
      <c r="H81" t="str">
        <f t="shared" si="7"/>
        <v>600.000011111689+0.10608711186797i</v>
      </c>
      <c r="I81" t="str">
        <f t="shared" si="8"/>
        <v>41.3091995496549-219705.332712933i</v>
      </c>
      <c r="K81" t="str">
        <f t="shared" si="9"/>
        <v>0.0199999990043618-0.0000044038121509416i</v>
      </c>
      <c r="L81" t="str">
        <f t="shared" si="10"/>
        <v>0.00005-245.242055691377i</v>
      </c>
      <c r="M81" t="str">
        <f t="shared" si="11"/>
        <v>0.00133333333333333-144.260032759634i</v>
      </c>
      <c r="N81">
        <f t="shared" si="12"/>
        <v>90.004030541701837</v>
      </c>
      <c r="O81">
        <f t="shared" si="13"/>
        <v>87.032920026287783</v>
      </c>
      <c r="P81" s="3">
        <f t="shared" si="14"/>
        <v>87.032920026287783</v>
      </c>
      <c r="Q81" s="3">
        <f t="shared" si="15"/>
        <v>-89.995969458298163</v>
      </c>
      <c r="R81">
        <f t="shared" si="16"/>
        <v>90.004030541701837</v>
      </c>
      <c r="S81">
        <f t="shared" si="17"/>
        <v>1.1506575192237059E-3</v>
      </c>
      <c r="T81">
        <f t="shared" si="0"/>
        <v>87.032920026287783</v>
      </c>
    </row>
    <row r="82" spans="1:20" x14ac:dyDescent="0.25">
      <c r="A82">
        <f t="shared" si="1"/>
        <v>7.257267637171954</v>
      </c>
      <c r="B82">
        <f t="shared" si="18"/>
        <v>1.1550300177967561</v>
      </c>
      <c r="C82" t="str">
        <f t="shared" si="2"/>
        <v>1.58083589040399-22387.1499883021i</v>
      </c>
      <c r="D82" t="str">
        <f t="shared" si="3"/>
        <v>3.97499999998692-13779.2906437866i</v>
      </c>
      <c r="E82" t="str">
        <f t="shared" si="4"/>
        <v>162.469536838645+0.000514134489991953i</v>
      </c>
      <c r="F82" t="str">
        <f t="shared" si="5"/>
        <v>1.45495495495479-129310.159878272i</v>
      </c>
      <c r="G82" t="str">
        <f t="shared" si="6"/>
        <v>0.999999999999879-3.48348846584212E-07i</v>
      </c>
      <c r="H82" t="str">
        <f t="shared" si="7"/>
        <v>600.000011196297+0.106490242896816i</v>
      </c>
      <c r="I82" t="str">
        <f t="shared" si="8"/>
        <v>41.3091995513703-218873.613011162i</v>
      </c>
      <c r="K82" t="str">
        <f t="shared" si="9"/>
        <v>0.0199999989967806-4.42054663539403E-06i</v>
      </c>
      <c r="L82" t="str">
        <f t="shared" si="10"/>
        <v>0.00005-244.313663769055i</v>
      </c>
      <c r="M82" t="str">
        <f t="shared" si="11"/>
        <v>0.00133333333333333-143.71391986415i</v>
      </c>
      <c r="N82">
        <f t="shared" si="12"/>
        <v>90.00404585775857</v>
      </c>
      <c r="O82">
        <f t="shared" si="13"/>
        <v>86.999976200393945</v>
      </c>
      <c r="P82" s="3">
        <f t="shared" si="14"/>
        <v>86.999976200393945</v>
      </c>
      <c r="Q82" s="3">
        <f t="shared" si="15"/>
        <v>-89.99595414224143</v>
      </c>
      <c r="R82">
        <f t="shared" si="16"/>
        <v>90.00404585775857</v>
      </c>
      <c r="S82">
        <f t="shared" si="17"/>
        <v>1.1550300177967561E-3</v>
      </c>
      <c r="T82">
        <f t="shared" si="0"/>
        <v>86.999976200393945</v>
      </c>
    </row>
    <row r="83" spans="1:20" x14ac:dyDescent="0.25">
      <c r="A83">
        <f t="shared" si="1"/>
        <v>7.2848452541932076</v>
      </c>
      <c r="B83">
        <f t="shared" si="18"/>
        <v>1.1594191318643838</v>
      </c>
      <c r="C83" t="str">
        <f t="shared" si="2"/>
        <v>1.58083588989825-22302.4008672485i</v>
      </c>
      <c r="D83" t="str">
        <f t="shared" si="3"/>
        <v>3.97499999998681-13727.1275591169i</v>
      </c>
      <c r="E83" t="str">
        <f t="shared" si="4"/>
        <v>162.469536837707+0.000516088201350317i</v>
      </c>
      <c r="F83" t="str">
        <f t="shared" si="5"/>
        <v>1.45495495495478-128820.641440801i</v>
      </c>
      <c r="G83" t="str">
        <f t="shared" si="6"/>
        <v>0.999999999999878-3.49672572201231E-07i</v>
      </c>
      <c r="H83" t="str">
        <f t="shared" si="7"/>
        <v>600.000011281552+0.106894905823616i</v>
      </c>
      <c r="I83" t="str">
        <f t="shared" si="8"/>
        <v>41.3091995530995-218045.041879798i</v>
      </c>
      <c r="K83" t="str">
        <f t="shared" si="9"/>
        <v>0.0199999989891416-4.43734471086766E-06i</v>
      </c>
      <c r="L83" t="str">
        <f t="shared" si="10"/>
        <v>0.00005-243.388786380808i</v>
      </c>
      <c r="M83" t="str">
        <f t="shared" si="11"/>
        <v>0.00133333333333333-143.169874341652i</v>
      </c>
      <c r="N83">
        <f t="shared" si="12"/>
        <v>90.004061232016298</v>
      </c>
      <c r="O83">
        <f t="shared" si="13"/>
        <v>86.967032374507909</v>
      </c>
      <c r="P83" s="3">
        <f t="shared" si="14"/>
        <v>86.967032374507909</v>
      </c>
      <c r="Q83" s="3">
        <f t="shared" si="15"/>
        <v>-89.995938767983702</v>
      </c>
      <c r="R83">
        <f t="shared" si="16"/>
        <v>90.004061232016298</v>
      </c>
      <c r="S83">
        <f t="shared" si="17"/>
        <v>1.1594191318643839E-3</v>
      </c>
      <c r="T83">
        <f t="shared" si="0"/>
        <v>86.967032374507909</v>
      </c>
    </row>
    <row r="84" spans="1:20" x14ac:dyDescent="0.25">
      <c r="A84">
        <f t="shared" si="1"/>
        <v>7.3125276661591423</v>
      </c>
      <c r="B84">
        <f t="shared" si="18"/>
        <v>1.1638249245654686</v>
      </c>
      <c r="C84" t="str">
        <f t="shared" si="2"/>
        <v>1.58083588938865-22217.972573719i</v>
      </c>
      <c r="D84" t="str">
        <f t="shared" si="3"/>
        <v>3.97499999998672-13675.1619437856i</v>
      </c>
      <c r="E84" t="str">
        <f t="shared" si="4"/>
        <v>162.469536836763+0.000518049336814995i</v>
      </c>
      <c r="F84" t="str">
        <f t="shared" si="5"/>
        <v>1.45495495495477-128332.976131505i</v>
      </c>
      <c r="G84" t="str">
        <f t="shared" si="6"/>
        <v>0.999999999999877-3.51001327975596E-07i</v>
      </c>
      <c r="H84" t="str">
        <f t="shared" si="7"/>
        <v>600.000011367454+0.107301106469581i</v>
      </c>
      <c r="I84" t="str">
        <f t="shared" si="8"/>
        <v>41.3091995548417-217219.607399562i</v>
      </c>
      <c r="K84" t="str">
        <f t="shared" si="9"/>
        <v>0.0199999989814445-4.45420661900823E-06i</v>
      </c>
      <c r="L84" t="str">
        <f t="shared" si="10"/>
        <v>0.00005-242.467410221964i</v>
      </c>
      <c r="M84" t="str">
        <f t="shared" si="11"/>
        <v>0.00133333333333333-142.627888365861i</v>
      </c>
      <c r="N84">
        <f t="shared" si="12"/>
        <v>90.004076664696171</v>
      </c>
      <c r="O84">
        <f t="shared" si="13"/>
        <v>86.934088548629816</v>
      </c>
      <c r="P84" s="3">
        <f t="shared" si="14"/>
        <v>86.934088548629816</v>
      </c>
      <c r="Q84" s="3">
        <f t="shared" si="15"/>
        <v>-89.995923335303829</v>
      </c>
      <c r="R84">
        <f t="shared" si="16"/>
        <v>90.004076664696171</v>
      </c>
      <c r="S84">
        <f t="shared" si="17"/>
        <v>1.1638249245654686E-3</v>
      </c>
      <c r="T84">
        <f t="shared" si="0"/>
        <v>86.934088548629816</v>
      </c>
    </row>
    <row r="85" spans="1:20" x14ac:dyDescent="0.25">
      <c r="A85">
        <f t="shared" si="1"/>
        <v>7.3403152712905477</v>
      </c>
      <c r="B85">
        <f t="shared" si="18"/>
        <v>1.1682474592788175</v>
      </c>
      <c r="C85" t="str">
        <f t="shared" si="2"/>
        <v>1.58083588887522-22133.8638931839i</v>
      </c>
      <c r="D85" t="str">
        <f t="shared" si="3"/>
        <v>3.97499999998661-13623.39305025i</v>
      </c>
      <c r="E85" t="str">
        <f t="shared" si="4"/>
        <v>162.46953683581+0.000520017924598023i</v>
      </c>
      <c r="F85" t="str">
        <f t="shared" si="5"/>
        <v>1.45495495495477-127847.156935155i</v>
      </c>
      <c r="G85" t="str">
        <f t="shared" si="6"/>
        <v>0.999999999999876-3.52335133021902E-07i</v>
      </c>
      <c r="H85" t="str">
        <f t="shared" si="7"/>
        <v>600.00001145401+0.107708850678042i</v>
      </c>
      <c r="I85" t="str">
        <f t="shared" si="8"/>
        <v>41.3091995565962-216397.297696305i</v>
      </c>
      <c r="K85" t="str">
        <f t="shared" si="9"/>
        <v>0.0199999989736888-4.47113260237949E-06i</v>
      </c>
      <c r="L85" t="str">
        <f t="shared" si="10"/>
        <v>0.00005-241.549522038219i</v>
      </c>
      <c r="M85" t="str">
        <f t="shared" si="11"/>
        <v>0.00133333333333333-142.087954140129i</v>
      </c>
      <c r="N85">
        <f t="shared" si="12"/>
        <v>90.004092156020221</v>
      </c>
      <c r="O85">
        <f t="shared" si="13"/>
        <v>86.901144722759597</v>
      </c>
      <c r="P85" s="3">
        <f t="shared" si="14"/>
        <v>86.901144722759597</v>
      </c>
      <c r="Q85" s="3">
        <f t="shared" si="15"/>
        <v>-89.995907843979779</v>
      </c>
      <c r="R85">
        <f t="shared" si="16"/>
        <v>90.004092156020221</v>
      </c>
      <c r="S85">
        <f t="shared" si="17"/>
        <v>1.1682474592788175E-3</v>
      </c>
      <c r="T85">
        <f t="shared" si="0"/>
        <v>86.901144722759597</v>
      </c>
    </row>
    <row r="86" spans="1:20" x14ac:dyDescent="0.25">
      <c r="A86">
        <f t="shared" si="1"/>
        <v>7.3682084693214529</v>
      </c>
      <c r="B86">
        <f t="shared" si="18"/>
        <v>1.1726867996240771</v>
      </c>
      <c r="C86" t="str">
        <f t="shared" si="2"/>
        <v>1.58083588835785-22050.0736157118i</v>
      </c>
      <c r="D86" t="str">
        <f t="shared" si="3"/>
        <v>3.97499999998651-13571.8201337971i</v>
      </c>
      <c r="E86" t="str">
        <f t="shared" si="4"/>
        <v>162.469536834851+0.000521993993018037i</v>
      </c>
      <c r="F86" t="str">
        <f t="shared" si="5"/>
        <v>1.45495495495478-127363.17686308i</v>
      </c>
      <c r="G86" t="str">
        <f t="shared" si="6"/>
        <v>0.999999999999875-3.53674006527386E-07i</v>
      </c>
      <c r="H86" t="str">
        <f t="shared" si="7"/>
        <v>600.000011541227+0.108118144314543i</v>
      </c>
      <c r="I86" t="str">
        <f t="shared" si="8"/>
        <v>41.3091995583657-215578.100940827i</v>
      </c>
      <c r="K86" t="str">
        <f t="shared" si="9"/>
        <v>0.019999998965874-4.48812290446724E-06i</v>
      </c>
      <c r="L86" t="str">
        <f t="shared" si="10"/>
        <v>0.00005-240.635108625442i</v>
      </c>
      <c r="M86" t="str">
        <f t="shared" si="11"/>
        <v>0.00133333333333333-141.550063897319i</v>
      </c>
      <c r="N86">
        <f t="shared" si="12"/>
        <v>90.004107706211286</v>
      </c>
      <c r="O86">
        <f t="shared" si="13"/>
        <v>86.868200896897392</v>
      </c>
      <c r="P86" s="3">
        <f t="shared" si="14"/>
        <v>86.868200896897392</v>
      </c>
      <c r="Q86" s="3">
        <f t="shared" si="15"/>
        <v>-89.995892293788714</v>
      </c>
      <c r="R86">
        <f t="shared" si="16"/>
        <v>90.004107706211286</v>
      </c>
      <c r="S86">
        <f t="shared" si="17"/>
        <v>1.1726867996240771E-3</v>
      </c>
      <c r="T86">
        <f t="shared" si="0"/>
        <v>86.868200896897392</v>
      </c>
    </row>
    <row r="87" spans="1:20" x14ac:dyDescent="0.25">
      <c r="A87">
        <f t="shared" si="1"/>
        <v>7.3962076615048735</v>
      </c>
      <c r="B87">
        <f t="shared" si="18"/>
        <v>1.1771430094626485</v>
      </c>
      <c r="C87" t="str">
        <f t="shared" si="2"/>
        <v>1.5808358878365-21966.6005359513i</v>
      </c>
      <c r="D87" t="str">
        <f t="shared" si="3"/>
        <v>3.97499999998641-13520.4424525332i</v>
      </c>
      <c r="E87" t="str">
        <f t="shared" si="4"/>
        <v>162.469536833884+0.000523977570501535i</v>
      </c>
      <c r="F87" t="str">
        <f t="shared" si="5"/>
        <v>1.45495495495477-126881.028953062i</v>
      </c>
      <c r="G87" t="str">
        <f t="shared" si="6"/>
        <v>0.999999999999874-3.55017967752189E-07i</v>
      </c>
      <c r="H87" t="str">
        <f t="shared" si="7"/>
        <v>600.000011629107+0.108528993266906i</v>
      </c>
      <c r="I87" t="str">
        <f t="shared" si="8"/>
        <v>41.3091995601477-214762.005348704i</v>
      </c>
      <c r="K87" t="str">
        <f t="shared" si="9"/>
        <v>0.0199999989579997-4.50517776968233E-06i</v>
      </c>
      <c r="L87" t="str">
        <f t="shared" si="10"/>
        <v>0.00005-239.72415682949i</v>
      </c>
      <c r="M87" t="str">
        <f t="shared" si="11"/>
        <v>0.00133333333333333-141.0142098997i</v>
      </c>
      <c r="N87">
        <f t="shared" si="12"/>
        <v>90.004123315493047</v>
      </c>
      <c r="O87">
        <f t="shared" si="13"/>
        <v>86.835257071043202</v>
      </c>
      <c r="P87" s="3">
        <f t="shared" si="14"/>
        <v>86.835257071043202</v>
      </c>
      <c r="Q87" s="3">
        <f t="shared" si="15"/>
        <v>-89.995876684506953</v>
      </c>
      <c r="R87">
        <f t="shared" si="16"/>
        <v>90.004123315493047</v>
      </c>
      <c r="S87">
        <f t="shared" si="17"/>
        <v>1.1771430094626484E-3</v>
      </c>
      <c r="T87">
        <f t="shared" si="0"/>
        <v>86.835257071043202</v>
      </c>
    </row>
    <row r="88" spans="1:20" x14ac:dyDescent="0.25">
      <c r="A88">
        <f t="shared" si="1"/>
        <v>7.4243132506185932</v>
      </c>
      <c r="B88">
        <f t="shared" si="18"/>
        <v>1.1816161528986067</v>
      </c>
      <c r="C88" t="str">
        <f t="shared" si="2"/>
        <v>1.58083588731125-21883.4434531144i</v>
      </c>
      <c r="D88" t="str">
        <f t="shared" si="3"/>
        <v>3.97499999998631-13469.2592673732i</v>
      </c>
      <c r="E88" t="str">
        <f t="shared" si="4"/>
        <v>162.469536832909+0.000525968685583262i</v>
      </c>
      <c r="F88" t="str">
        <f t="shared" si="5"/>
        <v>1.45495495495477-126400.706269243i</v>
      </c>
      <c r="G88" t="str">
        <f t="shared" si="6"/>
        <v>0.999999999999873-3.56367036029647E-07i</v>
      </c>
      <c r="H88" t="str">
        <f t="shared" si="7"/>
        <v>600.000011717655+0.108941403445333i</v>
      </c>
      <c r="I88" t="str">
        <f t="shared" si="8"/>
        <v>41.3091995619432-213948.99918013i</v>
      </c>
      <c r="K88" t="str">
        <f t="shared" si="9"/>
        <v>0.0199999989500655-4.52229744336435E-06i</v>
      </c>
      <c r="L88" t="str">
        <f t="shared" si="10"/>
        <v>0.00005-238.816653546015i</v>
      </c>
      <c r="M88" t="str">
        <f t="shared" si="11"/>
        <v>0.00133333333333333-140.480384438832i</v>
      </c>
      <c r="N88">
        <f t="shared" si="12"/>
        <v>90.004138984090048</v>
      </c>
      <c r="O88">
        <f t="shared" si="13"/>
        <v>86.802313245197183</v>
      </c>
      <c r="P88" s="3">
        <f t="shared" si="14"/>
        <v>86.802313245197183</v>
      </c>
      <c r="Q88" s="3">
        <f t="shared" si="15"/>
        <v>-89.995861015909952</v>
      </c>
      <c r="R88">
        <f t="shared" si="16"/>
        <v>90.004138984090048</v>
      </c>
      <c r="S88">
        <f t="shared" si="17"/>
        <v>1.1816161528986067E-3</v>
      </c>
      <c r="T88">
        <f t="shared" si="0"/>
        <v>86.802313245197183</v>
      </c>
    </row>
    <row r="89" spans="1:20" x14ac:dyDescent="0.25">
      <c r="A89">
        <f t="shared" si="1"/>
        <v>7.4525256409709444</v>
      </c>
      <c r="B89">
        <f t="shared" si="18"/>
        <v>1.1861062942796214</v>
      </c>
      <c r="C89" t="str">
        <f t="shared" si="2"/>
        <v>1.58083588678202-21800.6011709583i</v>
      </c>
      <c r="D89" t="str">
        <f t="shared" si="3"/>
        <v>3.97499999998621-13418.2698420296i</v>
      </c>
      <c r="E89" t="str">
        <f t="shared" si="4"/>
        <v>162.469536831928+0.000527967366905676i</v>
      </c>
      <c r="F89" t="str">
        <f t="shared" si="5"/>
        <v>1.45495495495478-125922.201902019i</v>
      </c>
      <c r="G89" t="str">
        <f t="shared" si="6"/>
        <v>0.999999999999872-3.57721230766559E-07i</v>
      </c>
      <c r="H89" t="str">
        <f t="shared" si="7"/>
        <v>600.000011806879+0.109355380782484i</v>
      </c>
      <c r="I89" t="str">
        <f t="shared" si="8"/>
        <v>41.3091995637524-213139.070739736i</v>
      </c>
      <c r="K89" t="str">
        <f t="shared" si="9"/>
        <v>0.0199999989420708-4.53948217178526E-06i</v>
      </c>
      <c r="L89" t="str">
        <f t="shared" si="10"/>
        <v>0.00005-237.912585720278i</v>
      </c>
      <c r="M89" t="str">
        <f t="shared" si="11"/>
        <v>0.00133333333333333-139.948579835458i</v>
      </c>
      <c r="N89">
        <f t="shared" si="12"/>
        <v>90.004154712227717</v>
      </c>
      <c r="O89">
        <f t="shared" si="13"/>
        <v>86.76936941935935</v>
      </c>
      <c r="P89" s="3">
        <f t="shared" si="14"/>
        <v>86.76936941935935</v>
      </c>
      <c r="Q89" s="3">
        <f t="shared" si="15"/>
        <v>-89.995845287772283</v>
      </c>
      <c r="R89">
        <f t="shared" si="16"/>
        <v>90.004154712227717</v>
      </c>
      <c r="S89">
        <f t="shared" si="17"/>
        <v>1.1861062942796214E-3</v>
      </c>
      <c r="T89">
        <f t="shared" si="0"/>
        <v>86.76936941935935</v>
      </c>
    </row>
    <row r="90" spans="1:20" x14ac:dyDescent="0.25">
      <c r="A90">
        <f t="shared" si="1"/>
        <v>7.4808452384066335</v>
      </c>
      <c r="B90">
        <f t="shared" si="18"/>
        <v>1.190613498197884</v>
      </c>
      <c r="C90" t="str">
        <f t="shared" si="2"/>
        <v>1.58083588624869-21718.072497769i</v>
      </c>
      <c r="D90" t="str">
        <f t="shared" si="3"/>
        <v>3.97499999998609-13367.4734430026i</v>
      </c>
      <c r="E90" t="str">
        <f t="shared" si="4"/>
        <v>162.469536830939+0.000529973643220782i</v>
      </c>
      <c r="F90" t="str">
        <f t="shared" si="5"/>
        <v>1.45495495495477-125445.508967945i</v>
      </c>
      <c r="G90" t="str">
        <f t="shared" si="6"/>
        <v>0.999999999999871-3.59080571443472E-07i</v>
      </c>
      <c r="H90" t="str">
        <f t="shared" si="7"/>
        <v>600.000011896784+0.109770931233563i</v>
      </c>
      <c r="I90" t="str">
        <f t="shared" si="8"/>
        <v>41.3091995655756-212332.208376432i</v>
      </c>
      <c r="K90" t="str">
        <f t="shared" si="9"/>
        <v>0.0199999989340152-4.55673220215284E-06i</v>
      </c>
      <c r="L90" t="str">
        <f t="shared" si="10"/>
        <v>0.00005-237.01194034696i</v>
      </c>
      <c r="M90" t="str">
        <f t="shared" si="11"/>
        <v>0.00133333333333333-139.418788439388i</v>
      </c>
      <c r="N90">
        <f t="shared" si="12"/>
        <v>90.004170500132275</v>
      </c>
      <c r="O90">
        <f t="shared" si="13"/>
        <v>86.736425593529717</v>
      </c>
      <c r="P90" s="3">
        <f t="shared" si="14"/>
        <v>86.736425593529717</v>
      </c>
      <c r="Q90" s="3">
        <f t="shared" si="15"/>
        <v>-89.995829499867725</v>
      </c>
      <c r="R90">
        <f t="shared" si="16"/>
        <v>90.004170500132275</v>
      </c>
      <c r="S90">
        <f t="shared" si="17"/>
        <v>1.1906134981978841E-3</v>
      </c>
      <c r="T90">
        <f t="shared" si="0"/>
        <v>86.736425593529717</v>
      </c>
    </row>
    <row r="91" spans="1:20" x14ac:dyDescent="0.25">
      <c r="A91">
        <f t="shared" si="1"/>
        <v>7.5092724503125785</v>
      </c>
      <c r="B91">
        <f t="shared" si="18"/>
        <v>1.195137829491036</v>
      </c>
      <c r="C91" t="str">
        <f t="shared" si="2"/>
        <v>1.58083588571131-21635.856246344i</v>
      </c>
      <c r="D91" t="str">
        <f t="shared" si="3"/>
        <v>3.97499999998599-13316.8693395689i</v>
      </c>
      <c r="E91" t="str">
        <f t="shared" si="4"/>
        <v>162.469536829942+0.000531987543389533i</v>
      </c>
      <c r="F91" t="str">
        <f t="shared" si="5"/>
        <v>1.45495495495476-124970.620609632i</v>
      </c>
      <c r="G91" t="str">
        <f t="shared" si="6"/>
        <v>0.99999999999987-3.60445077614957E-07i</v>
      </c>
      <c r="H91" t="str">
        <f t="shared" si="7"/>
        <v>600.000011987369+0.110188060776403i</v>
      </c>
      <c r="I91" t="str">
        <f t="shared" si="8"/>
        <v>41.3091995674124-211528.400483228i</v>
      </c>
      <c r="K91" t="str">
        <f t="shared" si="9"/>
        <v>0.0199999989258984-4.57404778261428E-06i</v>
      </c>
      <c r="L91" t="str">
        <f t="shared" si="10"/>
        <v>0.00005-236.114704469974i</v>
      </c>
      <c r="M91" t="str">
        <f t="shared" si="11"/>
        <v>0.00133333333333333-138.891002629396i</v>
      </c>
      <c r="N91">
        <f t="shared" si="12"/>
        <v>90.004186348030856</v>
      </c>
      <c r="O91">
        <f t="shared" si="13"/>
        <v>86.703481767708467</v>
      </c>
      <c r="P91" s="3">
        <f t="shared" si="14"/>
        <v>86.703481767708467</v>
      </c>
      <c r="Q91" s="3">
        <f t="shared" si="15"/>
        <v>-89.995813651969144</v>
      </c>
      <c r="R91">
        <f t="shared" si="16"/>
        <v>90.004186348030856</v>
      </c>
      <c r="S91">
        <f t="shared" si="17"/>
        <v>1.195137829491036E-3</v>
      </c>
      <c r="T91">
        <f t="shared" si="0"/>
        <v>86.703481767708467</v>
      </c>
    </row>
    <row r="92" spans="1:20" x14ac:dyDescent="0.25">
      <c r="A92">
        <f t="shared" si="1"/>
        <v>7.5378076856237675</v>
      </c>
      <c r="B92">
        <f t="shared" si="18"/>
        <v>1.199679353243102</v>
      </c>
      <c r="C92" t="str">
        <f t="shared" si="2"/>
        <v>1.58083588516994-21553.9512339747i</v>
      </c>
      <c r="D92" t="str">
        <f t="shared" si="3"/>
        <v>3.97499999998589-13266.4568037713i</v>
      </c>
      <c r="E92" t="str">
        <f t="shared" si="4"/>
        <v>162.469536828939+0.000534009096382562i</v>
      </c>
      <c r="F92" t="str">
        <f t="shared" si="5"/>
        <v>1.45495495495476-124497.529995653i</v>
      </c>
      <c r="G92" t="str">
        <f t="shared" si="6"/>
        <v>0.999999999999869-3.61814768909894E-07i</v>
      </c>
      <c r="H92" t="str">
        <f t="shared" si="7"/>
        <v>600.000012078647+0.110606775411553i</v>
      </c>
      <c r="I92" t="str">
        <f t="shared" si="8"/>
        <v>41.3091995692634-210727.635497082i</v>
      </c>
      <c r="K92" t="str">
        <f t="shared" si="9"/>
        <v>0.0199999989177197-0.0000045914291622596i</v>
      </c>
      <c r="L92" t="str">
        <f t="shared" si="10"/>
        <v>0.00005-235.220865182281i</v>
      </c>
      <c r="M92" t="str">
        <f t="shared" si="11"/>
        <v>0.00133333333333333-138.365214813107i</v>
      </c>
      <c r="N92">
        <f t="shared" si="12"/>
        <v>90.00420225615143</v>
      </c>
      <c r="O92">
        <f t="shared" si="13"/>
        <v>86.67053794189556</v>
      </c>
      <c r="P92" s="3">
        <f t="shared" si="14"/>
        <v>86.67053794189556</v>
      </c>
      <c r="Q92" s="3">
        <f t="shared" si="15"/>
        <v>-89.99579774384857</v>
      </c>
      <c r="R92">
        <f t="shared" si="16"/>
        <v>90.00420225615143</v>
      </c>
      <c r="S92">
        <f t="shared" si="17"/>
        <v>1.199679353243102E-3</v>
      </c>
      <c r="T92">
        <f t="shared" si="0"/>
        <v>86.67053794189556</v>
      </c>
    </row>
    <row r="93" spans="1:20" x14ac:dyDescent="0.25">
      <c r="A93">
        <f t="shared" si="1"/>
        <v>7.5664513548291383</v>
      </c>
      <c r="B93">
        <f t="shared" si="18"/>
        <v>1.2042381347854259</v>
      </c>
      <c r="C93" t="str">
        <f t="shared" si="2"/>
        <v>1.5808358846243-21472.35628243i</v>
      </c>
      <c r="D93" t="str">
        <f t="shared" si="3"/>
        <v>3.97499999998578-13216.2351104088i</v>
      </c>
      <c r="E93" t="str">
        <f t="shared" si="4"/>
        <v>162.469536827926+0.000536038331280845i</v>
      </c>
      <c r="F93" t="str">
        <f t="shared" si="5"/>
        <v>1.45495495495476-124026.230320439i</v>
      </c>
      <c r="G93" t="str">
        <f t="shared" si="6"/>
        <v>0.999999999999868-3.63189665031751E-07i</v>
      </c>
      <c r="H93" t="str">
        <f t="shared" si="7"/>
        <v>600.00001217062+0.111027081162366i</v>
      </c>
      <c r="I93" t="str">
        <f t="shared" si="8"/>
        <v>41.3091995711288-209929.901898719i</v>
      </c>
      <c r="K93" t="str">
        <f t="shared" si="9"/>
        <v>0.0199999989094787-4.60887659112556E-06i</v>
      </c>
      <c r="L93" t="str">
        <f t="shared" si="10"/>
        <v>0.00005-234.330409625704i</v>
      </c>
      <c r="M93" t="str">
        <f t="shared" si="11"/>
        <v>0.00133333333333333-137.841417426884i</v>
      </c>
      <c r="N93">
        <f t="shared" si="12"/>
        <v>90.004218224722834</v>
      </c>
      <c r="O93">
        <f t="shared" si="13"/>
        <v>86.637594116091037</v>
      </c>
      <c r="P93" s="3">
        <f t="shared" si="14"/>
        <v>86.637594116091037</v>
      </c>
      <c r="Q93" s="3">
        <f t="shared" si="15"/>
        <v>-89.995781775277166</v>
      </c>
      <c r="R93">
        <f t="shared" si="16"/>
        <v>90.004218224722834</v>
      </c>
      <c r="S93">
        <f t="shared" si="17"/>
        <v>1.2042381347854259E-3</v>
      </c>
      <c r="T93">
        <f t="shared" si="0"/>
        <v>86.637594116091037</v>
      </c>
    </row>
    <row r="94" spans="1:20" x14ac:dyDescent="0.25">
      <c r="A94">
        <f t="shared" si="1"/>
        <v>7.5952038699774889</v>
      </c>
      <c r="B94">
        <f t="shared" si="18"/>
        <v>1.2088142396976105</v>
      </c>
      <c r="C94" t="str">
        <f t="shared" si="2"/>
        <v>1.58083588407455-21391.0702179395i</v>
      </c>
      <c r="D94" t="str">
        <f t="shared" si="3"/>
        <v>3.97499999998567-13166.2035370254i</v>
      </c>
      <c r="E94" t="str">
        <f t="shared" si="4"/>
        <v>162.469536826908+0.000538075277275425i</v>
      </c>
      <c r="F94" t="str">
        <f t="shared" si="5"/>
        <v>1.45495495495476-123556.714804187i</v>
      </c>
      <c r="G94" t="str">
        <f t="shared" si="6"/>
        <v>0.999999999999867-3.64569785758871E-07i</v>
      </c>
      <c r="H94" t="str">
        <f t="shared" si="7"/>
        <v>600.000012263292+0.111448984075079i</v>
      </c>
      <c r="I94" t="str">
        <f t="shared" si="8"/>
        <v>41.3091995730078-209135.188212472i</v>
      </c>
      <c r="K94" t="str">
        <f t="shared" si="9"/>
        <v>0.019999998901175-4.62639032019887E-06i</v>
      </c>
      <c r="L94" t="str">
        <f t="shared" si="10"/>
        <v>0.00005-233.443324990739i</v>
      </c>
      <c r="M94" t="str">
        <f t="shared" si="11"/>
        <v>0.00133333333333333-137.319602935729i</v>
      </c>
      <c r="N94">
        <f t="shared" si="12"/>
        <v>90.004234253974801</v>
      </c>
      <c r="O94">
        <f t="shared" si="13"/>
        <v>86.604650290295126</v>
      </c>
      <c r="P94" s="3">
        <f t="shared" si="14"/>
        <v>86.604650290295126</v>
      </c>
      <c r="Q94" s="3">
        <f t="shared" si="15"/>
        <v>-89.995765746025199</v>
      </c>
      <c r="R94">
        <f t="shared" si="16"/>
        <v>90.004234253974801</v>
      </c>
      <c r="S94">
        <f t="shared" si="17"/>
        <v>1.2088142396976104E-3</v>
      </c>
      <c r="T94">
        <f t="shared" si="0"/>
        <v>86.604650290295126</v>
      </c>
    </row>
    <row r="95" spans="1:20" x14ac:dyDescent="0.25">
      <c r="A95">
        <f t="shared" si="1"/>
        <v>7.6240656446834034</v>
      </c>
      <c r="B95">
        <f t="shared" si="18"/>
        <v>1.2134077338084615</v>
      </c>
      <c r="C95" t="str">
        <f t="shared" si="2"/>
        <v>1.5808358835206-21310.0918711755i</v>
      </c>
      <c r="D95" t="str">
        <f t="shared" si="3"/>
        <v>3.97499999998556-13116.3613639001i</v>
      </c>
      <c r="E95" t="str">
        <f t="shared" si="4"/>
        <v>162.46953682588+0.000540119963668778i</v>
      </c>
      <c r="F95" t="str">
        <f t="shared" si="5"/>
        <v>1.45495495495476-123088.976692759i</v>
      </c>
      <c r="G95" t="str">
        <f t="shared" si="6"/>
        <v>0.999999999999866-3.65955150944754E-07i</v>
      </c>
      <c r="H95" t="str">
        <f t="shared" si="7"/>
        <v>600.000012356669+0.111872490218911i</v>
      </c>
      <c r="I95" t="str">
        <f t="shared" si="8"/>
        <v>41.3091995749018-208343.483006121i</v>
      </c>
      <c r="K95" t="str">
        <f t="shared" si="9"/>
        <v>0.0199999988928081-4.64397060142011E-06i</v>
      </c>
      <c r="L95" t="str">
        <f t="shared" si="10"/>
        <v>0.00005-232.559598516376i</v>
      </c>
      <c r="M95" t="str">
        <f t="shared" si="11"/>
        <v>0.00133333333333333-136.799763833163i</v>
      </c>
      <c r="N95">
        <f t="shared" si="12"/>
        <v>90.004250344137887</v>
      </c>
      <c r="O95">
        <f t="shared" si="13"/>
        <v>86.57170646450777</v>
      </c>
      <c r="P95" s="3">
        <f t="shared" si="14"/>
        <v>86.57170646450777</v>
      </c>
      <c r="Q95" s="3">
        <f t="shared" si="15"/>
        <v>-89.995749655862113</v>
      </c>
      <c r="R95">
        <f t="shared" si="16"/>
        <v>90.004250344137887</v>
      </c>
      <c r="S95">
        <f t="shared" si="17"/>
        <v>1.2134077338084614E-3</v>
      </c>
      <c r="T95">
        <f t="shared" si="0"/>
        <v>86.57170646450777</v>
      </c>
    </row>
    <row r="96" spans="1:20" x14ac:dyDescent="0.25">
      <c r="A96">
        <f t="shared" si="1"/>
        <v>7.6530370941332011</v>
      </c>
      <c r="B96">
        <f t="shared" si="18"/>
        <v>1.2180186831969337</v>
      </c>
      <c r="C96" t="str">
        <f t="shared" si="2"/>
        <v>1.58083588296246-21229.420077237i</v>
      </c>
      <c r="D96" t="str">
        <f t="shared" si="3"/>
        <v>3.97499999998545-13066.7078740364i</v>
      </c>
      <c r="E96" t="str">
        <f t="shared" si="4"/>
        <v>162.469536824844+0.000542172419874253i</v>
      </c>
      <c r="F96" t="str">
        <f t="shared" si="5"/>
        <v>1.45495495495476-122623.009257584i</v>
      </c>
      <c r="G96" t="str">
        <f t="shared" si="6"/>
        <v>0.999999999999865-3.67345780518344E-07i</v>
      </c>
      <c r="H96" t="str">
        <f t="shared" si="7"/>
        <v>600.00001245076+0.112297605686139i</v>
      </c>
      <c r="I96" t="str">
        <f t="shared" si="8"/>
        <v>41.3091995768099-207554.774890718i</v>
      </c>
      <c r="K96" t="str">
        <f t="shared" si="9"/>
        <v>0.0199999988843774-4.66161768768712E-06i</v>
      </c>
      <c r="L96" t="str">
        <f t="shared" si="10"/>
        <v>0.00005-231.679217489914i</v>
      </c>
      <c r="M96" t="str">
        <f t="shared" si="11"/>
        <v>0.00133333333333333-136.281892641126i</v>
      </c>
      <c r="N96">
        <f t="shared" si="12"/>
        <v>90.004266495443559</v>
      </c>
      <c r="O96">
        <f t="shared" si="13"/>
        <v>86.538762638728869</v>
      </c>
      <c r="P96" s="3">
        <f t="shared" si="14"/>
        <v>86.538762638728869</v>
      </c>
      <c r="Q96" s="3">
        <f t="shared" si="15"/>
        <v>-89.995733504556441</v>
      </c>
      <c r="R96">
        <f t="shared" si="16"/>
        <v>90.004266495443559</v>
      </c>
      <c r="S96">
        <f t="shared" si="17"/>
        <v>1.2180186831969337E-3</v>
      </c>
      <c r="T96">
        <f t="shared" si="0"/>
        <v>86.538762638728869</v>
      </c>
    </row>
    <row r="97" spans="1:20" x14ac:dyDescent="0.25">
      <c r="A97">
        <f t="shared" si="1"/>
        <v>7.6821186350909079</v>
      </c>
      <c r="B97">
        <f t="shared" si="18"/>
        <v>1.2226471541930821</v>
      </c>
      <c r="C97" t="str">
        <f t="shared" si="2"/>
        <v>1.5808358824001-21149.0536756339i</v>
      </c>
      <c r="D97" t="str">
        <f t="shared" si="3"/>
        <v>3.97499999998533-13017.2423531523i</v>
      </c>
      <c r="E97" t="str">
        <f t="shared" si="4"/>
        <v>162.469536823802+0.000544232675417153i</v>
      </c>
      <c r="F97" t="str">
        <f t="shared" si="5"/>
        <v>1.45495495495476-122158.805795565i</v>
      </c>
      <c r="G97" t="str">
        <f t="shared" si="6"/>
        <v>0.999999999999864-3.68741694484314E-07i</v>
      </c>
      <c r="H97" t="str">
        <f t="shared" si="7"/>
        <v>600.000012545564+0.112724336592191i</v>
      </c>
      <c r="I97" t="str">
        <f t="shared" si="8"/>
        <v>41.3091995787321-206769.052520433i</v>
      </c>
      <c r="K97" t="str">
        <f t="shared" si="9"/>
        <v>0.0199999988758826-4.67933183285883E-06i</v>
      </c>
      <c r="L97" t="str">
        <f t="shared" si="10"/>
        <v>0.00005-230.802169246777i</v>
      </c>
      <c r="M97" t="str">
        <f t="shared" si="11"/>
        <v>0.00133333333333333-135.765981909869i</v>
      </c>
      <c r="N97">
        <f t="shared" si="12"/>
        <v>90.004282708124194</v>
      </c>
      <c r="O97">
        <f t="shared" si="13"/>
        <v>86.505818812958807</v>
      </c>
      <c r="P97" s="3">
        <f t="shared" si="14"/>
        <v>86.505818812958807</v>
      </c>
      <c r="Q97" s="3">
        <f t="shared" si="15"/>
        <v>-89.995717291875806</v>
      </c>
      <c r="R97">
        <f t="shared" si="16"/>
        <v>90.004282708124194</v>
      </c>
      <c r="S97">
        <f t="shared" si="17"/>
        <v>1.222647154193082E-3</v>
      </c>
      <c r="T97">
        <f t="shared" si="0"/>
        <v>86.505818812958807</v>
      </c>
    </row>
    <row r="98" spans="1:20" x14ac:dyDescent="0.25">
      <c r="A98">
        <f t="shared" si="1"/>
        <v>7.7113106859042526</v>
      </c>
      <c r="B98">
        <f t="shared" si="18"/>
        <v>1.2272932133790158</v>
      </c>
      <c r="C98" t="str">
        <f t="shared" si="2"/>
        <v>1.58083588183344-21068.991510268i</v>
      </c>
      <c r="D98" t="str">
        <f t="shared" si="3"/>
        <v>3.97499999998523-12967.9640896697i</v>
      </c>
      <c r="E98" t="str">
        <f t="shared" si="4"/>
        <v>162.46953682275+0.000546300759935266i</v>
      </c>
      <c r="F98" t="str">
        <f t="shared" si="5"/>
        <v>1.45495495495476-121696.359628979i</v>
      </c>
      <c r="G98" t="str">
        <f t="shared" si="6"/>
        <v>0.999999999999863-3.70142912923353E-07i</v>
      </c>
      <c r="H98" t="str">
        <f t="shared" si="7"/>
        <v>600.000012641091+0.113152689075738i</v>
      </c>
      <c r="I98" t="str">
        <f t="shared" si="8"/>
        <v>41.3091995806692-205986.304592386i</v>
      </c>
      <c r="K98" t="str">
        <f t="shared" si="9"/>
        <v>0.0199999988673231-4.69711329175887E-06i</v>
      </c>
      <c r="L98" t="str">
        <f t="shared" si="10"/>
        <v>0.00005-229.92844117033i</v>
      </c>
      <c r="M98" t="str">
        <f t="shared" si="11"/>
        <v>0.00133333333333333-135.252024217841i</v>
      </c>
      <c r="N98">
        <f t="shared" si="12"/>
        <v>90.00429898241299</v>
      </c>
      <c r="O98">
        <f t="shared" si="13"/>
        <v>86.472874987197457</v>
      </c>
      <c r="P98" s="3">
        <f t="shared" si="14"/>
        <v>86.472874987197457</v>
      </c>
      <c r="Q98" s="3">
        <f t="shared" si="15"/>
        <v>-89.99570101758701</v>
      </c>
      <c r="R98">
        <f t="shared" si="16"/>
        <v>90.00429898241299</v>
      </c>
      <c r="S98">
        <f t="shared" si="17"/>
        <v>1.2272932133790158E-3</v>
      </c>
      <c r="T98">
        <f t="shared" si="0"/>
        <v>86.472874987197457</v>
      </c>
    </row>
    <row r="99" spans="1:20" x14ac:dyDescent="0.25">
      <c r="A99">
        <f t="shared" si="1"/>
        <v>7.7406136665106891</v>
      </c>
      <c r="B99">
        <f t="shared" si="18"/>
        <v>1.2319569275898561</v>
      </c>
      <c r="C99" t="str">
        <f t="shared" si="2"/>
        <v>1.58083588126248-20989.2324294186i</v>
      </c>
      <c r="D99" t="str">
        <f t="shared" si="3"/>
        <v>3.97499999998512-12918.8723747042i</v>
      </c>
      <c r="E99" t="str">
        <f t="shared" si="4"/>
        <v>162.469536821692+0.000548376703178421i</v>
      </c>
      <c r="F99" t="str">
        <f t="shared" si="5"/>
        <v>1.45495495495475-121235.664105382i</v>
      </c>
      <c r="G99" t="str">
        <f t="shared" si="6"/>
        <v>0.999999999999862-3.71549455992462E-07i</v>
      </c>
      <c r="H99" t="str">
        <f t="shared" si="7"/>
        <v>600.000012737346+0.113582669298774i</v>
      </c>
      <c r="I99" t="str">
        <f t="shared" si="8"/>
        <v>41.3091995826209-205206.519846484i</v>
      </c>
      <c r="K99" t="str">
        <f t="shared" si="9"/>
        <v>0.0199999988586984-4.71496232017906E-06i</v>
      </c>
      <c r="L99" t="str">
        <f t="shared" si="10"/>
        <v>0.00005-229.058020691701i</v>
      </c>
      <c r="M99" t="str">
        <f t="shared" si="11"/>
        <v>0.00133333333333333-134.740012171589i</v>
      </c>
      <c r="N99">
        <f t="shared" si="12"/>
        <v>90.004315318544045</v>
      </c>
      <c r="O99">
        <f t="shared" si="13"/>
        <v>86.439931161445017</v>
      </c>
      <c r="P99" s="3">
        <f t="shared" si="14"/>
        <v>86.439931161445017</v>
      </c>
      <c r="Q99" s="3">
        <f t="shared" si="15"/>
        <v>-89.995684681455955</v>
      </c>
      <c r="R99">
        <f t="shared" si="16"/>
        <v>90.004315318544045</v>
      </c>
      <c r="S99">
        <f t="shared" si="17"/>
        <v>1.231956927589856E-3</v>
      </c>
      <c r="T99">
        <f t="shared" si="0"/>
        <v>86.439931161445017</v>
      </c>
    </row>
    <row r="100" spans="1:20" x14ac:dyDescent="0.25">
      <c r="A100">
        <f t="shared" si="1"/>
        <v>7.77002799844343</v>
      </c>
      <c r="B100">
        <f t="shared" si="18"/>
        <v>1.2366383639146976</v>
      </c>
      <c r="C100" t="str">
        <f t="shared" si="2"/>
        <v>1.58083588068715-20909.775285724i</v>
      </c>
      <c r="D100" t="str">
        <f t="shared" si="3"/>
        <v>3.974999999985-12869.9665020549i</v>
      </c>
      <c r="E100" t="str">
        <f t="shared" si="4"/>
        <v>162.469536820625+0.000550460535010044i</v>
      </c>
      <c r="F100" t="str">
        <f t="shared" si="5"/>
        <v>1.45495495495476-120776.712597516i</v>
      </c>
      <c r="G100" t="str">
        <f t="shared" si="6"/>
        <v>0.999999999999861-3.72961343925233E-07i</v>
      </c>
      <c r="H100" t="str">
        <f t="shared" si="7"/>
        <v>600.000012834334+0.114014283446709i</v>
      </c>
      <c r="I100" t="str">
        <f t="shared" si="8"/>
        <v>41.3091995845877-204429.687065265i</v>
      </c>
      <c r="K100" t="str">
        <f t="shared" si="9"/>
        <v>0.019999998850008-4.73287917488337E-06i</v>
      </c>
      <c r="L100" t="str">
        <f t="shared" si="10"/>
        <v>0.00005-228.190895289601i</v>
      </c>
      <c r="M100" t="str">
        <f t="shared" si="11"/>
        <v>0.00133333333333333-134.229938405648i</v>
      </c>
      <c r="N100">
        <f t="shared" si="12"/>
        <v>90.004331716752375</v>
      </c>
      <c r="O100">
        <f t="shared" si="13"/>
        <v>86.406987335701359</v>
      </c>
      <c r="P100" s="3">
        <f t="shared" si="14"/>
        <v>86.406987335701359</v>
      </c>
      <c r="Q100" s="3">
        <f t="shared" si="15"/>
        <v>-89.995668283247625</v>
      </c>
      <c r="R100">
        <f t="shared" si="16"/>
        <v>90.004331716752375</v>
      </c>
      <c r="S100">
        <f t="shared" si="17"/>
        <v>1.2366383639146976E-3</v>
      </c>
      <c r="T100">
        <f t="shared" si="0"/>
        <v>86.406987335701359</v>
      </c>
    </row>
    <row r="101" spans="1:20" x14ac:dyDescent="0.25">
      <c r="A101">
        <f t="shared" si="1"/>
        <v>7.7995541048375161</v>
      </c>
      <c r="B101">
        <f t="shared" si="18"/>
        <v>1.2413375896975736</v>
      </c>
      <c r="C101" t="str">
        <f t="shared" si="2"/>
        <v>1.5808358801074-20830.618936167i</v>
      </c>
      <c r="D101" t="str">
        <f t="shared" si="3"/>
        <v>3.97499999998489-12821.2457681946i</v>
      </c>
      <c r="E101" t="str">
        <f t="shared" si="4"/>
        <v>162.469536819549+0.000552552285406731i</v>
      </c>
      <c r="F101" t="str">
        <f t="shared" si="5"/>
        <v>1.45495495495475-120319.498503208i</v>
      </c>
      <c r="G101" t="str">
        <f t="shared" si="6"/>
        <v>0.99999999999986-3.74378597032149E-07i</v>
      </c>
      <c r="H101" t="str">
        <f t="shared" si="7"/>
        <v>600.000012932059+0.11444753772846i</v>
      </c>
      <c r="I101" t="str">
        <f t="shared" si="8"/>
        <v>41.3091995865696-203655.795073725i</v>
      </c>
      <c r="K101" t="str">
        <f t="shared" si="9"/>
        <v>0.0199999988412515-4.75086411361142E-06i</v>
      </c>
      <c r="L101" t="str">
        <f t="shared" si="10"/>
        <v>0.00005-227.327052490138i</v>
      </c>
      <c r="M101" t="str">
        <f t="shared" si="11"/>
        <v>0.00133333333333333-133.721795582434i</v>
      </c>
      <c r="N101">
        <f t="shared" si="12"/>
        <v>90.004348177273869</v>
      </c>
      <c r="O101">
        <f t="shared" si="13"/>
        <v>86.374043509966754</v>
      </c>
      <c r="P101" s="3">
        <f t="shared" si="14"/>
        <v>86.374043509966754</v>
      </c>
      <c r="Q101" s="3">
        <f t="shared" si="15"/>
        <v>-89.995651822726131</v>
      </c>
      <c r="R101">
        <f t="shared" si="16"/>
        <v>90.004348177273869</v>
      </c>
      <c r="S101">
        <f t="shared" si="17"/>
        <v>1.2413375896975737E-3</v>
      </c>
      <c r="T101">
        <f t="shared" si="0"/>
        <v>86.374043509966754</v>
      </c>
    </row>
    <row r="102" spans="1:20" x14ac:dyDescent="0.25">
      <c r="A102">
        <f t="shared" si="1"/>
        <v>7.8291924104358985</v>
      </c>
      <c r="B102">
        <f t="shared" si="18"/>
        <v>1.2460546725384243</v>
      </c>
      <c r="C102" t="str">
        <f t="shared" si="2"/>
        <v>1.58083587952327-20751.7622420567i</v>
      </c>
      <c r="D102" t="str">
        <f t="shared" si="3"/>
        <v>3.97499999998477-12772.709472259i</v>
      </c>
      <c r="E102" t="str">
        <f t="shared" si="4"/>
        <v>162.469536818467+0.000554651984458975i</v>
      </c>
      <c r="F102" t="str">
        <f t="shared" si="5"/>
        <v>1.45495495495474-119864.01524528i</v>
      </c>
      <c r="G102" t="str">
        <f t="shared" si="6"/>
        <v>0.999999999999859-3.7580123570087E-07i</v>
      </c>
      <c r="H102" t="str">
        <f t="shared" si="7"/>
        <v>600.000013030532+0.114882438376535i</v>
      </c>
      <c r="I102" t="str">
        <f t="shared" si="8"/>
        <v>41.3091995885667-202884.83273917i</v>
      </c>
      <c r="K102" t="str">
        <f t="shared" si="9"/>
        <v>0.0199999988324282-4.76891739508214E-06i</v>
      </c>
      <c r="L102" t="str">
        <f t="shared" si="10"/>
        <v>0.00005-226.466479866645i</v>
      </c>
      <c r="M102" t="str">
        <f t="shared" si="11"/>
        <v>0.00133333333333333-133.215576392144i</v>
      </c>
      <c r="N102">
        <f t="shared" si="12"/>
        <v>90.004364700345334</v>
      </c>
      <c r="O102">
        <f t="shared" si="13"/>
        <v>86.341099684241158</v>
      </c>
      <c r="P102" s="3">
        <f t="shared" si="14"/>
        <v>86.341099684241158</v>
      </c>
      <c r="Q102" s="3">
        <f t="shared" si="15"/>
        <v>-89.995635299654666</v>
      </c>
      <c r="R102">
        <f t="shared" si="16"/>
        <v>90.004364700345334</v>
      </c>
      <c r="S102">
        <f t="shared" si="17"/>
        <v>1.2460546725384244E-3</v>
      </c>
      <c r="T102">
        <f t="shared" si="0"/>
        <v>86.341099684241158</v>
      </c>
    </row>
    <row r="103" spans="1:20" x14ac:dyDescent="0.25">
      <c r="A103">
        <f t="shared" si="1"/>
        <v>7.8589433415955545</v>
      </c>
      <c r="B103">
        <f t="shared" si="18"/>
        <v>1.2507896802940703</v>
      </c>
      <c r="C103" t="str">
        <f t="shared" si="2"/>
        <v>1.58083587893471-20673.2040690129i</v>
      </c>
      <c r="D103" t="str">
        <f t="shared" si="3"/>
        <v>3.97499999998466-12724.3569160373i</v>
      </c>
      <c r="E103" t="str">
        <f t="shared" si="4"/>
        <v>162.469536817374+0.000556759662372052i</v>
      </c>
      <c r="F103" t="str">
        <f t="shared" si="5"/>
        <v>1.45495495495474-119410.256271453i</v>
      </c>
      <c r="G103" t="str">
        <f t="shared" si="6"/>
        <v>0.999999999999858-3.77229280396533E-07i</v>
      </c>
      <c r="H103" t="str">
        <f t="shared" si="7"/>
        <v>600.000013129752+0.115318991647126i</v>
      </c>
      <c r="I103" t="str">
        <f t="shared" si="8"/>
        <v>41.3091995905789-202116.788971048i</v>
      </c>
      <c r="K103" t="str">
        <f t="shared" si="9"/>
        <v>0.0199999988235378-4.78703927899773E-06i</v>
      </c>
      <c r="L103" t="str">
        <f t="shared" si="10"/>
        <v>0.00005-225.609165039495i</v>
      </c>
      <c r="M103" t="str">
        <f t="shared" si="11"/>
        <v>0.00133333333333333-132.711273552644i</v>
      </c>
      <c r="N103">
        <f t="shared" si="12"/>
        <v>90.004381286204449</v>
      </c>
      <c r="O103">
        <f t="shared" si="13"/>
        <v>86.308155858524586</v>
      </c>
      <c r="P103" s="3">
        <f t="shared" si="14"/>
        <v>86.308155858524586</v>
      </c>
      <c r="Q103" s="3">
        <f t="shared" si="15"/>
        <v>-89.995618713795551</v>
      </c>
      <c r="R103">
        <f t="shared" si="16"/>
        <v>90.004381286204449</v>
      </c>
      <c r="S103">
        <f t="shared" si="17"/>
        <v>1.2507896802940704E-3</v>
      </c>
      <c r="T103">
        <f t="shared" si="0"/>
        <v>86.308155858524586</v>
      </c>
    </row>
    <row r="104" spans="1:20" x14ac:dyDescent="0.25">
      <c r="A104">
        <f t="shared" si="1"/>
        <v>7.8888073262936187</v>
      </c>
      <c r="B104">
        <f t="shared" si="18"/>
        <v>1.2555426810791879</v>
      </c>
      <c r="C104" t="str">
        <f t="shared" si="2"/>
        <v>1.58083587834168-20594.9432869505i</v>
      </c>
      <c r="D104" t="str">
        <f t="shared" si="3"/>
        <v>3.97499999998454-12676.1874039617i</v>
      </c>
      <c r="E104" t="str">
        <f t="shared" si="4"/>
        <v>162.469536816275+0.000558875349465273i</v>
      </c>
      <c r="F104" t="str">
        <f t="shared" si="5"/>
        <v>1.45495495495474-118958.215054251i</v>
      </c>
      <c r="G104" t="str">
        <f t="shared" si="6"/>
        <v>0.999999999999857-3.7866275166204E-07i</v>
      </c>
      <c r="H104" t="str">
        <f t="shared" si="7"/>
        <v>600.000013229725+0.115757203820199i</v>
      </c>
      <c r="I104" t="str">
        <f t="shared" si="8"/>
        <v>41.3091995926061-201351.652720789i</v>
      </c>
      <c r="K104" t="str">
        <f t="shared" si="9"/>
        <v>0.0199999988145798-0.0000048052300260472i</v>
      </c>
      <c r="L104" t="str">
        <f t="shared" si="10"/>
        <v>0.00005-224.755095675926i</v>
      </c>
      <c r="M104" t="str">
        <f t="shared" si="11"/>
        <v>0.00133333333333333-132.208879809368i</v>
      </c>
      <c r="N104">
        <f t="shared" si="12"/>
        <v>90.004397935089784</v>
      </c>
      <c r="O104">
        <f t="shared" si="13"/>
        <v>86.275212032817308</v>
      </c>
      <c r="P104" s="3">
        <f t="shared" si="14"/>
        <v>86.275212032817308</v>
      </c>
      <c r="Q104" s="3">
        <f t="shared" si="15"/>
        <v>-89.995602064910216</v>
      </c>
      <c r="R104">
        <f t="shared" si="16"/>
        <v>90.004397935089784</v>
      </c>
      <c r="S104">
        <f t="shared" si="17"/>
        <v>1.255542681079188E-3</v>
      </c>
      <c r="T104">
        <f t="shared" si="0"/>
        <v>86.275212032817308</v>
      </c>
    </row>
    <row r="105" spans="1:20" x14ac:dyDescent="0.25">
      <c r="A105">
        <f t="shared" si="1"/>
        <v>7.9187847941335345</v>
      </c>
      <c r="B105">
        <f t="shared" si="18"/>
        <v>1.2603137432672888</v>
      </c>
      <c r="C105" t="str">
        <f t="shared" si="2"/>
        <v>1.58083587774406-20516.9787700613i</v>
      </c>
      <c r="D105" t="str">
        <f t="shared" si="3"/>
        <v>3.97499999998442-12628.2002430977i</v>
      </c>
      <c r="E105" t="str">
        <f t="shared" si="4"/>
        <v>162.469536815166+0.000560999076173851i</v>
      </c>
      <c r="F105" t="str">
        <f t="shared" si="5"/>
        <v>1.45495495495475-118507.885090909i</v>
      </c>
      <c r="G105" t="str">
        <f t="shared" si="6"/>
        <v>0.999999999999855-3.80101670118355E-07i</v>
      </c>
      <c r="H105" t="str">
        <f t="shared" si="7"/>
        <v>600.000013330465+0.116197081199585i</v>
      </c>
      <c r="I105" t="str">
        <f t="shared" si="8"/>
        <v>41.3091995946486-200589.412981654i</v>
      </c>
      <c r="K105" t="str">
        <f t="shared" si="9"/>
        <v>0.0199999988055534-4.82348989791013E-06i</v>
      </c>
      <c r="L105" t="str">
        <f t="shared" si="10"/>
        <v>0.00005-223.904259489865i</v>
      </c>
      <c r="M105" t="str">
        <f t="shared" si="11"/>
        <v>0.00133333333333333-131.708387935215i</v>
      </c>
      <c r="N105">
        <f t="shared" si="12"/>
        <v>90.004414647240878</v>
      </c>
      <c r="O105">
        <f t="shared" si="13"/>
        <v>86.242268207119196</v>
      </c>
      <c r="P105" s="3">
        <f t="shared" si="14"/>
        <v>86.242268207119196</v>
      </c>
      <c r="Q105" s="3">
        <f t="shared" si="15"/>
        <v>-89.995585352759122</v>
      </c>
      <c r="R105">
        <f t="shared" si="16"/>
        <v>90.004414647240878</v>
      </c>
      <c r="S105">
        <f t="shared" si="17"/>
        <v>1.2603137432672887E-3</v>
      </c>
      <c r="T105">
        <f t="shared" si="0"/>
        <v>86.242268207119196</v>
      </c>
    </row>
    <row r="106" spans="1:20" x14ac:dyDescent="0.25">
      <c r="A106">
        <f t="shared" si="1"/>
        <v>7.9488761763512414</v>
      </c>
      <c r="B106">
        <f t="shared" si="18"/>
        <v>1.2651029354917045</v>
      </c>
      <c r="C106" t="str">
        <f t="shared" si="2"/>
        <v>1.58083587714196-20439.3093967999i</v>
      </c>
      <c r="D106" t="str">
        <f t="shared" si="3"/>
        <v>3.97499999998431-12580.3947431337i</v>
      </c>
      <c r="E106" t="str">
        <f t="shared" si="4"/>
        <v>162.46953681405+0.000563130873048224i</v>
      </c>
      <c r="F106" t="str">
        <f t="shared" si="5"/>
        <v>1.45495495495474-118059.259903281i</v>
      </c>
      <c r="G106" t="str">
        <f t="shared" si="6"/>
        <v>0.999999999999854-3.81546056464804E-07i</v>
      </c>
      <c r="H106" t="str">
        <f t="shared" si="7"/>
        <v>600.000013431967+0.116638630113069i</v>
      </c>
      <c r="I106" t="str">
        <f t="shared" si="8"/>
        <v>41.3091995967071-199830.058788567i</v>
      </c>
      <c r="K106" t="str">
        <f t="shared" si="9"/>
        <v>0.0199999987964584-4.84181915726058E-06i</v>
      </c>
      <c r="L106" t="str">
        <f t="shared" si="10"/>
        <v>0.00005-223.056644241746i</v>
      </c>
      <c r="M106" t="str">
        <f t="shared" si="11"/>
        <v>0.00133333333333333-131.209790730439i</v>
      </c>
      <c r="N106">
        <f t="shared" si="12"/>
        <v>90.004431422898094</v>
      </c>
      <c r="O106">
        <f t="shared" si="13"/>
        <v>86.209324381430463</v>
      </c>
      <c r="P106" s="3">
        <f t="shared" si="14"/>
        <v>86.209324381430463</v>
      </c>
      <c r="Q106" s="3">
        <f t="shared" si="15"/>
        <v>-89.995568577101906</v>
      </c>
      <c r="R106">
        <f t="shared" si="16"/>
        <v>90.004431422898094</v>
      </c>
      <c r="S106">
        <f t="shared" si="17"/>
        <v>1.2651029354917044E-3</v>
      </c>
      <c r="T106">
        <f t="shared" si="0"/>
        <v>86.209324381430463</v>
      </c>
    </row>
    <row r="107" spans="1:20" x14ac:dyDescent="0.25">
      <c r="A107">
        <f t="shared" si="1"/>
        <v>7.979081905821376</v>
      </c>
      <c r="B107">
        <f t="shared" si="18"/>
        <v>1.269910326646573</v>
      </c>
      <c r="C107" t="str">
        <f t="shared" si="2"/>
        <v>1.58083587653521-20361.934049866i</v>
      </c>
      <c r="D107" t="str">
        <f t="shared" si="3"/>
        <v>3.97499999998418-12532.7702163716i</v>
      </c>
      <c r="E107" t="str">
        <f t="shared" si="4"/>
        <v>162.469536812925+0.000565270770755001i</v>
      </c>
      <c r="F107" t="str">
        <f t="shared" si="5"/>
        <v>1.45495495495475-117612.333037742i</v>
      </c>
      <c r="G107" t="str">
        <f t="shared" si="6"/>
        <v>0.999999999999853-3.8299593147937E-07i</v>
      </c>
      <c r="H107" t="str">
        <f t="shared" si="7"/>
        <v>600.000013534244+0.117081856912481i</v>
      </c>
      <c r="I107" t="str">
        <f t="shared" si="8"/>
        <v>41.3091995987815-199073.579217964i</v>
      </c>
      <c r="K107" t="str">
        <f t="shared" si="9"/>
        <v>0.0199999987872941-0.0000048602180677707i</v>
      </c>
      <c r="L107" t="str">
        <f t="shared" si="10"/>
        <v>0.00005-222.21223773834i</v>
      </c>
      <c r="M107" t="str">
        <f t="shared" si="11"/>
        <v>0.00133333333333333-130.713081022553i</v>
      </c>
      <c r="N107">
        <f t="shared" si="12"/>
        <v>90.004448262302816</v>
      </c>
      <c r="O107">
        <f t="shared" si="13"/>
        <v>86.176380555751052</v>
      </c>
      <c r="P107" s="3">
        <f t="shared" si="14"/>
        <v>86.176380555751052</v>
      </c>
      <c r="Q107" s="3">
        <f t="shared" si="15"/>
        <v>-89.995551737697184</v>
      </c>
      <c r="R107">
        <f t="shared" si="16"/>
        <v>90.004448262302816</v>
      </c>
      <c r="S107">
        <f t="shared" si="17"/>
        <v>1.269910326646573E-3</v>
      </c>
      <c r="T107">
        <f t="shared" si="0"/>
        <v>86.176380555751052</v>
      </c>
    </row>
    <row r="108" spans="1:20" x14ac:dyDescent="0.25">
      <c r="A108">
        <f t="shared" si="1"/>
        <v>8.0094024170634981</v>
      </c>
      <c r="B108">
        <f t="shared" si="18"/>
        <v>1.27473598588783</v>
      </c>
      <c r="C108" t="str">
        <f t="shared" si="2"/>
        <v>1.58083587592389-20284.8516161893i</v>
      </c>
      <c r="D108" t="str">
        <f t="shared" si="3"/>
        <v>3.97499999998406-12485.3259777167i</v>
      </c>
      <c r="E108" t="str">
        <f t="shared" si="4"/>
        <v>162.46953681179+0.000567418800077768i</v>
      </c>
      <c r="F108" t="str">
        <f t="shared" si="5"/>
        <v>1.45495495495473-117167.098065099i</v>
      </c>
      <c r="G108" t="str">
        <f t="shared" si="6"/>
        <v>0.999999999999852-3.84451316018991E-07i</v>
      </c>
      <c r="H108" t="str">
        <f t="shared" si="7"/>
        <v>600.000013637301+0.117526767973786i</v>
      </c>
      <c r="I108" t="str">
        <f t="shared" si="8"/>
        <v>41.309199600871-198319.963387633i</v>
      </c>
      <c r="K108" t="str">
        <f t="shared" si="9"/>
        <v>0.01999999877806-4.87868689411452E-06i</v>
      </c>
      <c r="L108" t="str">
        <f t="shared" si="10"/>
        <v>0.00005-221.371027832577i</v>
      </c>
      <c r="M108" t="str">
        <f t="shared" si="11"/>
        <v>0.00133333333333333-130.218251666222i</v>
      </c>
      <c r="N108">
        <f t="shared" si="12"/>
        <v>90.004465165697226</v>
      </c>
      <c r="O108">
        <f t="shared" si="13"/>
        <v>86.143436730081049</v>
      </c>
      <c r="P108" s="3">
        <f t="shared" si="14"/>
        <v>86.143436730081049</v>
      </c>
      <c r="Q108" s="3">
        <f t="shared" si="15"/>
        <v>-89.995534834302774</v>
      </c>
      <c r="R108">
        <f t="shared" si="16"/>
        <v>90.004465165697226</v>
      </c>
      <c r="S108">
        <f t="shared" si="17"/>
        <v>1.2747359858878301E-3</v>
      </c>
      <c r="T108">
        <f t="shared" ref="T108:T171" si="19">P108</f>
        <v>86.143436730081049</v>
      </c>
    </row>
    <row r="109" spans="1:20" x14ac:dyDescent="0.25">
      <c r="A109">
        <f t="shared" ref="A109:A172" si="20">2*PI()*B109</f>
        <v>8.0398381462483393</v>
      </c>
      <c r="B109">
        <f t="shared" si="18"/>
        <v>1.2795799826342038</v>
      </c>
      <c r="C109" t="str">
        <f t="shared" ref="C109:C172" si="21">IMPRODUCT(D109,E109,$C$40,,K109,$C$41)</f>
        <v>1.58083587530797-20208.0609869135i</v>
      </c>
      <c r="D109" t="str">
        <f t="shared" ref="D109:D172" si="22">IMDIV(IMPRODUCT($C$37,$C$38,COMPLEX(1,A109/$C$38)),IMSUM(-1*A109*A109/$C$39,COMPLEX(0,1*A109)))</f>
        <v>3.97499999998395-12438.0613446675i</v>
      </c>
      <c r="E109" t="str">
        <f t="shared" ref="E109:E172" si="23">IMDIV(IMPRODUCT(IMSUM(F109,G109),$C$29,H109),IMSUM(1,I109))</f>
        <v>162.469536810649+0.000569574991916314i</v>
      </c>
      <c r="F109" t="str">
        <f t="shared" ref="F109:F172" si="24">IMDIV(IMPRODUCT($C$14,$C$15,COMPLEX(1,A109/$C$15)),IMSUM(-1*A109*A109/$C$16,COMPLEX(0,A109)))</f>
        <v>1.45495495495474-116723.548580497i</v>
      </c>
      <c r="G109" t="str">
        <f t="shared" ref="G109:G172" si="25">IMDIV(1,COMPLEX(1,A109*$C$9*$C$10))</f>
        <v>0.999999999999851-3.85912231019862E-07i</v>
      </c>
      <c r="H109" t="str">
        <f t="shared" ref="H109:H172" si="26">IMDIV($C$3,IMSUM(K109,COMPLEX(0,$C$28*A109)))</f>
        <v>600.000013741139+0.117973369697182i</v>
      </c>
      <c r="I109" t="str">
        <f t="shared" ref="I109:I172" si="27">IMPRODUCT(F109,$C$29,H109,$C$31)</f>
        <v>41.3091996029764-197569.200456553i</v>
      </c>
      <c r="K109" t="str">
        <f t="shared" ref="K109:K172" si="28">IF($C$26&lt;=0,IMDIV(1,IMSUM(IMDIV(1,L109),1/$C$18)),IMDIV(1,IMSUM(IMDIV(1,L109),1/$C$18,IMDIV(1,M109))))</f>
        <v>0.0199999987687557-4.89722590197202E-06i</v>
      </c>
      <c r="L109" t="str">
        <f t="shared" ref="L109:L172" si="29">IMSUM($C$21/$C$22,IMDIV(1,COMPLEX(0,$C$20*$C$22*A109)))</f>
        <v>0.00005-220.533002423368i</v>
      </c>
      <c r="M109" t="str">
        <f t="shared" ref="M109:M172" si="30">IMSUM($C$25/$C$26,IMDIV(1,COMPLEX(0,$C$24*$C$26*A109)))</f>
        <v>0.00133333333333333-129.725295543158i</v>
      </c>
      <c r="N109">
        <f t="shared" ref="N109:N172" si="31">ABS(R109)</f>
        <v>90.004482133324515</v>
      </c>
      <c r="O109">
        <f t="shared" ref="O109:O172" si="32">ABS(P109)</f>
        <v>86.110492904420681</v>
      </c>
      <c r="P109" s="3">
        <f t="shared" ref="P109:P172" si="33">20*LOG10(IMABS(C109))</f>
        <v>86.110492904420681</v>
      </c>
      <c r="Q109" s="3">
        <f t="shared" ref="Q109:Q172" si="34">IMARGUMENT(C109)*180/PI()</f>
        <v>-89.995517866675485</v>
      </c>
      <c r="R109">
        <f t="shared" ref="R109:R172" si="35">IF(Q109&lt;0,Q109+180,Q109-180)</f>
        <v>90.004482133324515</v>
      </c>
      <c r="S109">
        <f t="shared" ref="S109:S172" si="36">B109/1000</f>
        <v>1.2795799826342039E-3</v>
      </c>
      <c r="T109">
        <f t="shared" si="19"/>
        <v>86.110492904420681</v>
      </c>
    </row>
    <row r="110" spans="1:20" x14ac:dyDescent="0.25">
      <c r="A110">
        <f t="shared" si="20"/>
        <v>8.0703895312040821</v>
      </c>
      <c r="B110">
        <f t="shared" ref="B110:B173" si="37">B109*(1+B$42)</f>
        <v>1.2844423865682137</v>
      </c>
      <c r="C110" t="str">
        <f t="shared" si="21"/>
        <v>1.58083587468724-20131.561057379i</v>
      </c>
      <c r="D110" t="str">
        <f t="shared" si="22"/>
        <v>3.97499999998382-12390.9756373066i</v>
      </c>
      <c r="E110" t="str">
        <f t="shared" si="23"/>
        <v>162.469536809497+0.000571739377288449i</v>
      </c>
      <c r="F110" t="str">
        <f t="shared" si="24"/>
        <v>1.45495495495473-116281.678203329i</v>
      </c>
      <c r="G110" t="str">
        <f t="shared" si="25"/>
        <v>0.99999999999985-3.87378697497738E-07i</v>
      </c>
      <c r="H110" t="str">
        <f t="shared" si="26"/>
        <v>600.000013845771+0.118421668507187i</v>
      </c>
      <c r="I110" t="str">
        <f t="shared" si="27"/>
        <v>41.3091996050986-196821.279624753i</v>
      </c>
      <c r="K110" t="str">
        <f t="shared" si="28"/>
        <v>0.0199999987593804-0.0000049158353580326i</v>
      </c>
      <c r="L110" t="str">
        <f t="shared" si="29"/>
        <v>0.00005-219.698149455437i</v>
      </c>
      <c r="M110" t="str">
        <f t="shared" si="30"/>
        <v>0.00133333333333333-129.234205562022i</v>
      </c>
      <c r="N110">
        <f t="shared" si="31"/>
        <v>90.004499165428754</v>
      </c>
      <c r="O110">
        <f t="shared" si="32"/>
        <v>86.077549078769778</v>
      </c>
      <c r="P110" s="3">
        <f t="shared" si="33"/>
        <v>86.077549078769778</v>
      </c>
      <c r="Q110" s="3">
        <f t="shared" si="34"/>
        <v>-89.995500834571246</v>
      </c>
      <c r="R110">
        <f t="shared" si="35"/>
        <v>90.004499165428754</v>
      </c>
      <c r="S110">
        <f t="shared" si="36"/>
        <v>1.2844423865682136E-3</v>
      </c>
      <c r="T110">
        <f t="shared" si="19"/>
        <v>86.077549078769778</v>
      </c>
    </row>
    <row r="111" spans="1:20" x14ac:dyDescent="0.25">
      <c r="A111">
        <f t="shared" si="20"/>
        <v>8.1010570114226592</v>
      </c>
      <c r="B111">
        <f t="shared" si="37"/>
        <v>1.2893232676371731</v>
      </c>
      <c r="C111" t="str">
        <f t="shared" si="21"/>
        <v>1.58083587406183-20055.3507271094i</v>
      </c>
      <c r="D111" t="str">
        <f t="shared" si="22"/>
        <v>3.97499999998369-12344.0681782902i</v>
      </c>
      <c r="E111" t="str">
        <f t="shared" si="23"/>
        <v>162.469536808338+0.000573911987329491i</v>
      </c>
      <c r="F111" t="str">
        <f t="shared" si="24"/>
        <v>1.45495495495474-115841.48057714i</v>
      </c>
      <c r="G111" t="str">
        <f t="shared" si="25"/>
        <v>0.999999999999849-3.88850736548229E-07i</v>
      </c>
      <c r="H111" t="str">
        <f t="shared" si="26"/>
        <v>600.000013951199+0.118871670852728i</v>
      </c>
      <c r="I111" t="str">
        <f t="shared" si="27"/>
        <v>41.3091996072365-196076.190133137i</v>
      </c>
      <c r="K111" t="str">
        <f t="shared" si="28"/>
        <v>0.0199999987499338-4.93451552999909E-06i</v>
      </c>
      <c r="L111" t="str">
        <f t="shared" si="29"/>
        <v>0.00005-218.866456919144i</v>
      </c>
      <c r="M111" t="str">
        <f t="shared" si="30"/>
        <v>0.00133333333333333-128.74497465832i</v>
      </c>
      <c r="N111">
        <f t="shared" si="31"/>
        <v>90.004516262254967</v>
      </c>
      <c r="O111">
        <f t="shared" si="32"/>
        <v>86.044605253128722</v>
      </c>
      <c r="P111" s="3">
        <f t="shared" si="33"/>
        <v>86.044605253128722</v>
      </c>
      <c r="Q111" s="3">
        <f t="shared" si="34"/>
        <v>-89.995483737745033</v>
      </c>
      <c r="R111">
        <f t="shared" si="35"/>
        <v>90.004516262254967</v>
      </c>
      <c r="S111">
        <f t="shared" si="36"/>
        <v>1.289323267637173E-3</v>
      </c>
      <c r="T111">
        <f t="shared" si="19"/>
        <v>86.044605253128722</v>
      </c>
    </row>
    <row r="112" spans="1:20" x14ac:dyDescent="0.25">
      <c r="A112">
        <f t="shared" si="20"/>
        <v>8.1318410280660665</v>
      </c>
      <c r="B112">
        <f t="shared" si="37"/>
        <v>1.2942226960541945</v>
      </c>
      <c r="C112" t="str">
        <f t="shared" si="21"/>
        <v>1.58083587343166-19979.4288997926i</v>
      </c>
      <c r="D112" t="str">
        <f t="shared" si="22"/>
        <v>3.97499999998357-12297.3382928387i</v>
      </c>
      <c r="E112" t="str">
        <f t="shared" si="23"/>
        <v>162.469536807168+0.000576092853293603i</v>
      </c>
      <c r="F112" t="str">
        <f t="shared" si="24"/>
        <v>1.45495495495473-115402.94936954i</v>
      </c>
      <c r="G112" t="str">
        <f t="shared" si="25"/>
        <v>0.999999999999848-3.90328369347112E-07i</v>
      </c>
      <c r="H112" t="str">
        <f t="shared" si="26"/>
        <v>600.000014057431+0.119323383207242i</v>
      </c>
      <c r="I112" t="str">
        <f t="shared" si="27"/>
        <v>41.3091996093909-195333.921263345i</v>
      </c>
      <c r="K112" t="str">
        <f t="shared" si="28"/>
        <v>0.0199999987404152-4.95326668659169E-06i</v>
      </c>
      <c r="L112" t="str">
        <f t="shared" si="29"/>
        <v>0.00005-218.037912850313i</v>
      </c>
      <c r="M112" t="str">
        <f t="shared" si="30"/>
        <v>0.00133333333333333-128.257595794302i</v>
      </c>
      <c r="N112">
        <f t="shared" si="31"/>
        <v>90.004533424049086</v>
      </c>
      <c r="O112">
        <f t="shared" si="32"/>
        <v>86.011661427497202</v>
      </c>
      <c r="P112" s="3">
        <f t="shared" si="33"/>
        <v>86.011661427497202</v>
      </c>
      <c r="Q112" s="3">
        <f t="shared" si="34"/>
        <v>-89.995466575950914</v>
      </c>
      <c r="R112">
        <f t="shared" si="35"/>
        <v>90.004533424049086</v>
      </c>
      <c r="S112">
        <f t="shared" si="36"/>
        <v>1.2942226960541946E-3</v>
      </c>
      <c r="T112">
        <f t="shared" si="19"/>
        <v>86.011661427497202</v>
      </c>
    </row>
    <row r="113" spans="1:20" x14ac:dyDescent="0.25">
      <c r="A113">
        <f t="shared" si="20"/>
        <v>8.1627420239727186</v>
      </c>
      <c r="B113">
        <f t="shared" si="37"/>
        <v>1.2991407422992005</v>
      </c>
      <c r="C113" t="str">
        <f t="shared" si="21"/>
        <v>1.5808358727967-19903.7944832686i</v>
      </c>
      <c r="D113" t="str">
        <f t="shared" si="22"/>
        <v>3.97499999998345-12250.7853087271i</v>
      </c>
      <c r="E113" t="str">
        <f t="shared" si="23"/>
        <v>162.469536805992+0.000578282006552841i</v>
      </c>
      <c r="F113" t="str">
        <f t="shared" si="24"/>
        <v>1.45495495495473-114966.07827211i</v>
      </c>
      <c r="G113" t="str">
        <f t="shared" si="25"/>
        <v>0.999999999999847-3.9181161715063E-07i</v>
      </c>
      <c r="H113" t="str">
        <f t="shared" si="26"/>
        <v>600.000014164469+0.119776812068763i</v>
      </c>
      <c r="I113" t="str">
        <f t="shared" si="27"/>
        <v>41.3091996115613-194594.462337586i</v>
      </c>
      <c r="K113" t="str">
        <f t="shared" si="28"/>
        <v>0.0199999987308242-4.97208909755162E-06i</v>
      </c>
      <c r="L113" t="str">
        <f t="shared" si="29"/>
        <v>0.00005-217.212505330059i</v>
      </c>
      <c r="M113" t="str">
        <f t="shared" si="30"/>
        <v>0.00133333333333333-127.772061958858i</v>
      </c>
      <c r="N113">
        <f t="shared" si="31"/>
        <v>90.004550651058011</v>
      </c>
      <c r="O113">
        <f t="shared" si="32"/>
        <v>85.978717601875715</v>
      </c>
      <c r="P113" s="3">
        <f t="shared" si="33"/>
        <v>85.978717601875715</v>
      </c>
      <c r="Q113" s="3">
        <f t="shared" si="34"/>
        <v>-89.995449348941989</v>
      </c>
      <c r="R113">
        <f t="shared" si="35"/>
        <v>90.004550651058011</v>
      </c>
      <c r="S113">
        <f t="shared" si="36"/>
        <v>1.2991407422992005E-3</v>
      </c>
      <c r="T113">
        <f t="shared" si="19"/>
        <v>85.978717601875715</v>
      </c>
    </row>
    <row r="114" spans="1:20" x14ac:dyDescent="0.25">
      <c r="A114">
        <f t="shared" si="20"/>
        <v>8.1937604436638143</v>
      </c>
      <c r="B114">
        <f t="shared" si="37"/>
        <v>1.3040774771199375</v>
      </c>
      <c r="C114" t="str">
        <f t="shared" si="21"/>
        <v>1.58083587215692-19828.4463895099i</v>
      </c>
      <c r="D114" t="str">
        <f t="shared" si="22"/>
        <v>3.97499999998333-12204.408556275i</v>
      </c>
      <c r="E114" t="str">
        <f t="shared" si="23"/>
        <v>162.469536804804+0.000580479478599473i</v>
      </c>
      <c r="F114" t="str">
        <f t="shared" si="24"/>
        <v>1.45495495495473-114530.861000313i</v>
      </c>
      <c r="G114" t="str">
        <f t="shared" si="25"/>
        <v>0.999999999999845-3.93300501295802E-07i</v>
      </c>
      <c r="H114" t="str">
        <f t="shared" si="26"/>
        <v>600.000014272325+0.120231963960019i</v>
      </c>
      <c r="I114" t="str">
        <f t="shared" si="27"/>
        <v>41.3091996137484-193857.8027185i</v>
      </c>
      <c r="K114" t="str">
        <f t="shared" si="28"/>
        <v>0.0199999987211601-4.99098303364516E-06i</v>
      </c>
      <c r="L114" t="str">
        <f t="shared" si="29"/>
        <v>0.00005-216.390222484618i</v>
      </c>
      <c r="M114" t="str">
        <f t="shared" si="30"/>
        <v>0.00133333333333333-127.288366167422i</v>
      </c>
      <c r="N114">
        <f t="shared" si="31"/>
        <v>90.004567943529537</v>
      </c>
      <c r="O114">
        <f t="shared" si="32"/>
        <v>85.945773776263906</v>
      </c>
      <c r="P114" s="3">
        <f t="shared" si="33"/>
        <v>85.945773776263906</v>
      </c>
      <c r="Q114" s="3">
        <f t="shared" si="34"/>
        <v>-89.995432056470463</v>
      </c>
      <c r="R114">
        <f t="shared" si="35"/>
        <v>90.004567943529537</v>
      </c>
      <c r="S114">
        <f t="shared" si="36"/>
        <v>1.3040774771199376E-3</v>
      </c>
      <c r="T114">
        <f t="shared" si="19"/>
        <v>85.945773776263906</v>
      </c>
    </row>
    <row r="115" spans="1:20" x14ac:dyDescent="0.25">
      <c r="A115">
        <f t="shared" si="20"/>
        <v>8.2248967333497376</v>
      </c>
      <c r="B115">
        <f t="shared" si="37"/>
        <v>1.3090329715329934</v>
      </c>
      <c r="C115" t="str">
        <f t="shared" si="21"/>
        <v>1.58083587151228-19753.3835346097i</v>
      </c>
      <c r="D115" t="str">
        <f t="shared" si="22"/>
        <v>3.9749999999832-12158.2073683373i</v>
      </c>
      <c r="E115" t="str">
        <f t="shared" si="23"/>
        <v>162.469536803609+0.000582685301044562i</v>
      </c>
      <c r="F115" t="str">
        <f t="shared" si="24"/>
        <v>1.45495495495473-114097.291293403i</v>
      </c>
      <c r="G115" t="str">
        <f t="shared" si="25"/>
        <v>0.999999999999844-3.94795043200726E-07i</v>
      </c>
      <c r="H115" t="str">
        <f t="shared" si="26"/>
        <v>600.000014380999+0.120688845428523i</v>
      </c>
      <c r="I115" t="str">
        <f t="shared" si="27"/>
        <v>41.3091996159523-193123.931808989i</v>
      </c>
      <c r="K115" t="str">
        <f t="shared" si="28"/>
        <v>0.0199999987114225-5.00994876666752E-06i</v>
      </c>
      <c r="L115" t="str">
        <f t="shared" si="29"/>
        <v>0.00005-215.571052485174i</v>
      </c>
      <c r="M115" t="str">
        <f t="shared" si="30"/>
        <v>0.00133333333333333-126.806501461867i</v>
      </c>
      <c r="N115">
        <f t="shared" si="31"/>
        <v>90.004585301712396</v>
      </c>
      <c r="O115">
        <f t="shared" si="32"/>
        <v>85.912829950662172</v>
      </c>
      <c r="P115" s="3">
        <f t="shared" si="33"/>
        <v>85.912829950662172</v>
      </c>
      <c r="Q115" s="3">
        <f t="shared" si="34"/>
        <v>-89.995414698287604</v>
      </c>
      <c r="R115">
        <f t="shared" si="35"/>
        <v>90.004585301712396</v>
      </c>
      <c r="S115">
        <f t="shared" si="36"/>
        <v>1.3090329715329933E-3</v>
      </c>
      <c r="T115">
        <f t="shared" si="19"/>
        <v>85.912829950662172</v>
      </c>
    </row>
    <row r="116" spans="1:20" x14ac:dyDescent="0.25">
      <c r="A116">
        <f t="shared" si="20"/>
        <v>8.2561513409364675</v>
      </c>
      <c r="B116">
        <f t="shared" si="37"/>
        <v>1.3140072968248189</v>
      </c>
      <c r="C116" t="str">
        <f t="shared" si="21"/>
        <v>1.58083587086267-19678.6048387633i</v>
      </c>
      <c r="D116" t="str">
        <f t="shared" si="22"/>
        <v>3.97499999998307-12112.1810802944i</v>
      </c>
      <c r="E116" t="str">
        <f t="shared" si="23"/>
        <v>162.469536802405+0.00058489950561971i</v>
      </c>
      <c r="F116" t="str">
        <f t="shared" si="24"/>
        <v>1.45495495495473-113665.362914333i</v>
      </c>
      <c r="G116" t="str">
        <f t="shared" si="25"/>
        <v>0.999999999999843-3.96295264364888E-07i</v>
      </c>
      <c r="H116" t="str">
        <f t="shared" si="26"/>
        <v>600.000014490502+0.121147463046671i</v>
      </c>
      <c r="I116" t="str">
        <f t="shared" si="27"/>
        <v>41.3091996181731-192392.839052072i</v>
      </c>
      <c r="K116" t="str">
        <f t="shared" si="28"/>
        <v>0.0199999987016107-5.02898656944672E-06i</v>
      </c>
      <c r="L116" t="str">
        <f t="shared" si="29"/>
        <v>0.00005-214.754983547692i</v>
      </c>
      <c r="M116" t="str">
        <f t="shared" si="30"/>
        <v>0.00133333333333333-126.326460910407i</v>
      </c>
      <c r="N116">
        <f t="shared" si="31"/>
        <v>90.004602725856358</v>
      </c>
      <c r="O116">
        <f t="shared" si="32"/>
        <v>85.879886125070485</v>
      </c>
      <c r="P116" s="3">
        <f t="shared" si="33"/>
        <v>85.879886125070485</v>
      </c>
      <c r="Q116" s="3">
        <f t="shared" si="34"/>
        <v>-89.995397274143642</v>
      </c>
      <c r="R116">
        <f t="shared" si="35"/>
        <v>90.004602725856358</v>
      </c>
      <c r="S116">
        <f t="shared" si="36"/>
        <v>1.3140072968248189E-3</v>
      </c>
      <c r="T116">
        <f t="shared" si="19"/>
        <v>85.879886125070485</v>
      </c>
    </row>
    <row r="117" spans="1:20" x14ac:dyDescent="0.25">
      <c r="A117">
        <f t="shared" si="20"/>
        <v>8.287524716032026</v>
      </c>
      <c r="B117">
        <f t="shared" si="37"/>
        <v>1.3190005245527532</v>
      </c>
      <c r="C117" t="str">
        <f t="shared" si="21"/>
        <v>1.58083587020817-19604.1092262541i</v>
      </c>
      <c r="D117" t="str">
        <f t="shared" si="22"/>
        <v>3.97499999998293-12066.3290300427i</v>
      </c>
      <c r="E117" t="str">
        <f t="shared" si="23"/>
        <v>162.469536801191+0.000587122124177384i</v>
      </c>
      <c r="F117" t="str">
        <f t="shared" si="24"/>
        <v>1.45495495495472-113235.069649668i</v>
      </c>
      <c r="G117" t="str">
        <f t="shared" si="25"/>
        <v>0.999999999999842-3.97801186369474E-07i</v>
      </c>
      <c r="H117" t="str">
        <f t="shared" si="26"/>
        <v>600.000014600839+0.12160782341183i</v>
      </c>
      <c r="I117" t="str">
        <f t="shared" si="27"/>
        <v>41.3091996204103-191664.513930736i</v>
      </c>
      <c r="K117" t="str">
        <f t="shared" si="28"/>
        <v>0.0199999986917242-5.04809671584743E-06i</v>
      </c>
      <c r="L117" t="str">
        <f t="shared" si="29"/>
        <v>0.00005-213.942003932748i</v>
      </c>
      <c r="M117" t="str">
        <f t="shared" si="30"/>
        <v>0.00133333333333333-125.848237607499i</v>
      </c>
      <c r="N117">
        <f t="shared" si="31"/>
        <v>90.004620216212018</v>
      </c>
      <c r="O117">
        <f t="shared" si="32"/>
        <v>85.846942299488916</v>
      </c>
      <c r="P117" s="3">
        <f t="shared" si="33"/>
        <v>85.846942299488916</v>
      </c>
      <c r="Q117" s="3">
        <f t="shared" si="34"/>
        <v>-89.995379783787982</v>
      </c>
      <c r="R117">
        <f t="shared" si="35"/>
        <v>90.004620216212018</v>
      </c>
      <c r="S117">
        <f t="shared" si="36"/>
        <v>1.3190005245527531E-3</v>
      </c>
      <c r="T117">
        <f t="shared" si="19"/>
        <v>85.846942299488916</v>
      </c>
    </row>
    <row r="118" spans="1:20" x14ac:dyDescent="0.25">
      <c r="A118">
        <f t="shared" si="20"/>
        <v>8.3190173099529474</v>
      </c>
      <c r="B118">
        <f t="shared" si="37"/>
        <v>1.3240127265460537</v>
      </c>
      <c r="C118" t="str">
        <f t="shared" si="21"/>
        <v>1.58083586954867-19529.8956254376i</v>
      </c>
      <c r="D118" t="str">
        <f t="shared" si="22"/>
        <v>3.97499999998281-12020.6505579851i</v>
      </c>
      <c r="E118" t="str">
        <f t="shared" si="23"/>
        <v>162.469536799967+0.000589353188690471i</v>
      </c>
      <c r="F118" t="str">
        <f t="shared" si="24"/>
        <v>1.45495495495472-112806.405309497i</v>
      </c>
      <c r="G118" t="str">
        <f t="shared" si="25"/>
        <v>0.999999999999841-3.99312830877677E-07i</v>
      </c>
      <c r="H118" t="str">
        <f t="shared" si="26"/>
        <v>600.000014712017+0.12206993314644i</v>
      </c>
      <c r="I118" t="str">
        <f t="shared" si="27"/>
        <v>41.3091996226648-190938.945967781i</v>
      </c>
      <c r="K118" t="str">
        <f t="shared" si="28"/>
        <v>0.0199999986817624-5.06727948077514E-06i</v>
      </c>
      <c r="L118" t="str">
        <f t="shared" si="29"/>
        <v>0.00005-213.132101945356i</v>
      </c>
      <c r="M118" t="str">
        <f t="shared" si="30"/>
        <v>0.00133333333333333-125.371824673739i</v>
      </c>
      <c r="N118">
        <f t="shared" si="31"/>
        <v>90.004637773031021</v>
      </c>
      <c r="O118">
        <f t="shared" si="32"/>
        <v>85.813998473917493</v>
      </c>
      <c r="P118" s="3">
        <f t="shared" si="33"/>
        <v>85.813998473917493</v>
      </c>
      <c r="Q118" s="3">
        <f t="shared" si="34"/>
        <v>-89.995362226968979</v>
      </c>
      <c r="R118">
        <f t="shared" si="35"/>
        <v>90.004637773031021</v>
      </c>
      <c r="S118">
        <f t="shared" si="36"/>
        <v>1.3240127265460536E-3</v>
      </c>
      <c r="T118">
        <f t="shared" si="19"/>
        <v>85.813998473917493</v>
      </c>
    </row>
    <row r="119" spans="1:20" x14ac:dyDescent="0.25">
      <c r="A119">
        <f t="shared" si="20"/>
        <v>8.3506295757307694</v>
      </c>
      <c r="B119">
        <f t="shared" si="37"/>
        <v>1.3290439749069287</v>
      </c>
      <c r="C119" t="str">
        <f t="shared" si="21"/>
        <v>1.58083586888414-19455.9629687265i</v>
      </c>
      <c r="D119" t="str">
        <f t="shared" si="22"/>
        <v>3.97499999998268-11975.1450070214i</v>
      </c>
      <c r="E119" t="str">
        <f t="shared" si="23"/>
        <v>162.469536798735+0.000591592731253855i</v>
      </c>
      <c r="F119" t="str">
        <f t="shared" si="24"/>
        <v>1.45495495495473-112379.363727337i</v>
      </c>
      <c r="G119" t="str">
        <f t="shared" si="25"/>
        <v>0.999999999999839-4.00830219635013E-07i</v>
      </c>
      <c r="H119" t="str">
        <f t="shared" si="26"/>
        <v>600.00001482404+0.122533798898107i</v>
      </c>
      <c r="I119" t="str">
        <f t="shared" si="27"/>
        <v>41.3091996249363-190216.124725664i</v>
      </c>
      <c r="K119" t="str">
        <f t="shared" si="28"/>
        <v>0.0199999986717248-5.08653514017994E-06i</v>
      </c>
      <c r="L119" t="str">
        <f t="shared" si="29"/>
        <v>0.00005-212.325265934804i</v>
      </c>
      <c r="M119" t="str">
        <f t="shared" si="30"/>
        <v>0.00133333333333333-124.897215255767i</v>
      </c>
      <c r="N119">
        <f t="shared" si="31"/>
        <v>90.004655396565894</v>
      </c>
      <c r="O119">
        <f t="shared" si="32"/>
        <v>85.781054648356431</v>
      </c>
      <c r="P119" s="3">
        <f t="shared" si="33"/>
        <v>85.781054648356431</v>
      </c>
      <c r="Q119" s="3">
        <f t="shared" si="34"/>
        <v>-89.995344603434106</v>
      </c>
      <c r="R119">
        <f t="shared" si="35"/>
        <v>90.004655396565894</v>
      </c>
      <c r="S119">
        <f t="shared" si="36"/>
        <v>1.3290439749069286E-3</v>
      </c>
      <c r="T119">
        <f t="shared" si="19"/>
        <v>85.781054648356431</v>
      </c>
    </row>
    <row r="120" spans="1:20" x14ac:dyDescent="0.25">
      <c r="A120">
        <f t="shared" si="20"/>
        <v>8.3823619681185466</v>
      </c>
      <c r="B120">
        <f t="shared" si="37"/>
        <v>1.3340943420115752</v>
      </c>
      <c r="C120" t="str">
        <f t="shared" si="21"/>
        <v>1.58083586821453-19382.3101925744i</v>
      </c>
      <c r="D120" t="str">
        <f t="shared" si="22"/>
        <v>3.97499999998254-11929.8117225389i</v>
      </c>
      <c r="E120" t="str">
        <f t="shared" si="23"/>
        <v>162.469536797493+0.000593840784083987i</v>
      </c>
      <c r="F120" t="str">
        <f t="shared" si="24"/>
        <v>1.45495495495472-111953.938760053i</v>
      </c>
      <c r="G120" t="str">
        <f t="shared" si="25"/>
        <v>0.999999999999838-4.02353374469625E-07i</v>
      </c>
      <c r="H120" t="str">
        <f t="shared" si="26"/>
        <v>600.000014936917+0.122999427339697i</v>
      </c>
      <c r="I120" t="str">
        <f t="shared" si="27"/>
        <v>41.3091996272257-189496.039806363i</v>
      </c>
      <c r="K120" t="str">
        <f t="shared" si="28"/>
        <v>0.0199999986616107-5.10586397106047E-06i</v>
      </c>
      <c r="L120" t="str">
        <f t="shared" si="29"/>
        <v>0.00005-211.521484294484i</v>
      </c>
      <c r="M120" t="str">
        <f t="shared" si="30"/>
        <v>0.00133333333333333-124.424402526167i</v>
      </c>
      <c r="N120">
        <f t="shared" si="31"/>
        <v>90.004673087070159</v>
      </c>
      <c r="O120">
        <f t="shared" si="32"/>
        <v>85.748110822805671</v>
      </c>
      <c r="P120" s="3">
        <f t="shared" si="33"/>
        <v>85.748110822805671</v>
      </c>
      <c r="Q120" s="3">
        <f t="shared" si="34"/>
        <v>-89.995326912929841</v>
      </c>
      <c r="R120">
        <f t="shared" si="35"/>
        <v>90.004673087070159</v>
      </c>
      <c r="S120">
        <f t="shared" si="36"/>
        <v>1.3340943420115752E-3</v>
      </c>
      <c r="T120">
        <f t="shared" si="19"/>
        <v>85.748110822805671</v>
      </c>
    </row>
    <row r="121" spans="1:20" x14ac:dyDescent="0.25">
      <c r="A121">
        <f t="shared" si="20"/>
        <v>8.4142149435973987</v>
      </c>
      <c r="B121">
        <f t="shared" si="37"/>
        <v>1.3391639005112193</v>
      </c>
      <c r="C121" t="str">
        <f t="shared" si="21"/>
        <v>1.58083586753985-19308.9362374616i</v>
      </c>
      <c r="D121" t="str">
        <f t="shared" si="22"/>
        <v>3.97499999998241-11884.6500524032i</v>
      </c>
      <c r="E121" t="str">
        <f t="shared" si="23"/>
        <v>162.469536796242+0.000596097379520061i</v>
      </c>
      <c r="F121" t="str">
        <f t="shared" si="24"/>
        <v>1.45495495495472-111530.124287764i</v>
      </c>
      <c r="G121" t="str">
        <f t="shared" si="25"/>
        <v>0.999999999999837-4.03882317292609E-07i</v>
      </c>
      <c r="H121" t="str">
        <f t="shared" si="26"/>
        <v>600.000015050654+0.123466825169429i</v>
      </c>
      <c r="I121" t="str">
        <f t="shared" si="27"/>
        <v>41.3091996295319-188778.680851213i</v>
      </c>
      <c r="K121" t="str">
        <f t="shared" si="28"/>
        <v>0.0199999986514196-5.12526625146797E-06i</v>
      </c>
      <c r="L121" t="str">
        <f t="shared" si="29"/>
        <v>0.00005-210.72074546173i</v>
      </c>
      <c r="M121" t="str">
        <f t="shared" si="30"/>
        <v>0.00133333333333333-123.95337968337i</v>
      </c>
      <c r="N121">
        <f t="shared" si="31"/>
        <v>90.004690844798318</v>
      </c>
      <c r="O121">
        <f t="shared" si="32"/>
        <v>85.715166997265356</v>
      </c>
      <c r="P121" s="3">
        <f t="shared" si="33"/>
        <v>85.715166997265356</v>
      </c>
      <c r="Q121" s="3">
        <f t="shared" si="34"/>
        <v>-89.995309155201682</v>
      </c>
      <c r="R121">
        <f t="shared" si="35"/>
        <v>90.004690844798318</v>
      </c>
      <c r="S121">
        <f t="shared" si="36"/>
        <v>1.3391639005112192E-3</v>
      </c>
      <c r="T121">
        <f t="shared" si="19"/>
        <v>85.715166997265356</v>
      </c>
    </row>
    <row r="122" spans="1:20" x14ac:dyDescent="0.25">
      <c r="A122">
        <f t="shared" si="20"/>
        <v>8.4461889603830684</v>
      </c>
      <c r="B122">
        <f t="shared" si="37"/>
        <v>1.3442527233331618</v>
      </c>
      <c r="C122" t="str">
        <f t="shared" si="21"/>
        <v>1.58083586686005-19235.8400478789i</v>
      </c>
      <c r="D122" t="str">
        <f t="shared" si="22"/>
        <v>3.97499999998228-11839.6593469485i</v>
      </c>
      <c r="E122" t="str">
        <f t="shared" si="23"/>
        <v>162.46953679498+0.000598362550024159i</v>
      </c>
      <c r="F122" t="str">
        <f t="shared" si="24"/>
        <v>1.45495495495472-111107.914213757i</v>
      </c>
      <c r="G122" t="str">
        <f t="shared" si="25"/>
        <v>0.999999999999836-4.0541707009832E-07i</v>
      </c>
      <c r="H122" t="str">
        <f t="shared" si="26"/>
        <v>600.000015165257+0.123935999110981i</v>
      </c>
      <c r="I122" t="str">
        <f t="shared" si="27"/>
        <v>41.3091996318559-188064.037540766i</v>
      </c>
      <c r="K122" t="str">
        <f t="shared" si="28"/>
        <v>0.0199999986411509-5.14474226051031E-06i</v>
      </c>
      <c r="L122" t="str">
        <f t="shared" si="29"/>
        <v>0.00005-209.923037917643i</v>
      </c>
      <c r="M122" t="str">
        <f t="shared" si="30"/>
        <v>0.00133333333333333-123.484139951555i</v>
      </c>
      <c r="N122">
        <f t="shared" si="31"/>
        <v>90.004708670005812</v>
      </c>
      <c r="O122">
        <f t="shared" si="32"/>
        <v>85.682223171735487</v>
      </c>
      <c r="P122" s="3">
        <f t="shared" si="33"/>
        <v>85.682223171735487</v>
      </c>
      <c r="Q122" s="3">
        <f t="shared" si="34"/>
        <v>-89.995291329994188</v>
      </c>
      <c r="R122">
        <f t="shared" si="35"/>
        <v>90.004708670005812</v>
      </c>
      <c r="S122">
        <f t="shared" si="36"/>
        <v>1.3442527233331618E-3</v>
      </c>
      <c r="T122">
        <f t="shared" si="19"/>
        <v>85.682223171735487</v>
      </c>
    </row>
    <row r="123" spans="1:20" x14ac:dyDescent="0.25">
      <c r="A123">
        <f t="shared" si="20"/>
        <v>8.4782844784325224</v>
      </c>
      <c r="B123">
        <f t="shared" si="37"/>
        <v>1.3493608836818278</v>
      </c>
      <c r="C123" t="str">
        <f t="shared" si="21"/>
        <v>1.58083586617504-19163.0205723136i</v>
      </c>
      <c r="D123" t="str">
        <f t="shared" si="22"/>
        <v>3.97499999998214-11794.8389589683i</v>
      </c>
      <c r="E123" t="str">
        <f t="shared" si="23"/>
        <v>162.469536793711+0.000600636328181059i</v>
      </c>
      <c r="F123" t="str">
        <f t="shared" si="24"/>
        <v>1.4549549549547-110687.302464396i</v>
      </c>
      <c r="G123" t="str">
        <f t="shared" si="25"/>
        <v>0.999999999999834-4.06957654964694E-07i</v>
      </c>
      <c r="H123" t="str">
        <f t="shared" si="26"/>
        <v>600.000015280729+0.124406955913579i</v>
      </c>
      <c r="I123" t="str">
        <f t="shared" si="27"/>
        <v>41.3091996341973-187352.099594632i</v>
      </c>
      <c r="K123" t="str">
        <f t="shared" si="28"/>
        <v>0.0199999986308041-0.000005164292278356i</v>
      </c>
      <c r="L123" t="str">
        <f t="shared" si="29"/>
        <v>0.00005-209.128350186933i</v>
      </c>
      <c r="M123" t="str">
        <f t="shared" si="30"/>
        <v>0.00133333333333333-123.016676580549i</v>
      </c>
      <c r="N123">
        <f t="shared" si="31"/>
        <v>90.00472656294906</v>
      </c>
      <c r="O123">
        <f t="shared" si="32"/>
        <v>85.64927934621636</v>
      </c>
      <c r="P123" s="3">
        <f t="shared" si="33"/>
        <v>85.64927934621636</v>
      </c>
      <c r="Q123" s="3">
        <f t="shared" si="34"/>
        <v>-89.99527343705094</v>
      </c>
      <c r="R123">
        <f t="shared" si="35"/>
        <v>90.00472656294906</v>
      </c>
      <c r="S123">
        <f t="shared" si="36"/>
        <v>1.3493608836818278E-3</v>
      </c>
      <c r="T123">
        <f t="shared" si="19"/>
        <v>85.64927934621636</v>
      </c>
    </row>
    <row r="124" spans="1:20" x14ac:dyDescent="0.25">
      <c r="A124">
        <f t="shared" si="20"/>
        <v>8.5105019594505666</v>
      </c>
      <c r="B124">
        <f t="shared" si="37"/>
        <v>1.3544884550398189</v>
      </c>
      <c r="C124" t="str">
        <f t="shared" si="21"/>
        <v>1.58083586548484-19090.4767632326i</v>
      </c>
      <c r="D124" t="str">
        <f t="shared" si="22"/>
        <v>3.97499999998201-11750.1882437064i</v>
      </c>
      <c r="E124" t="str">
        <f t="shared" si="23"/>
        <v>162.469536792432+0.000602918746700618i</v>
      </c>
      <c r="F124" t="str">
        <f t="shared" si="24"/>
        <v>1.45495495495472-110268.282989043i</v>
      </c>
      <c r="G124" t="str">
        <f t="shared" si="25"/>
        <v>0.999999999999833-4.08504094053559E-07i</v>
      </c>
      <c r="H124" t="str">
        <f t="shared" si="26"/>
        <v>600.000015397085+0.124879702352095i</v>
      </c>
      <c r="I124" t="str">
        <f t="shared" si="27"/>
        <v>41.309199636557-186642.856771355i</v>
      </c>
      <c r="K124" t="str">
        <f t="shared" si="28"/>
        <v>0.0199999986203784-5.18391658623807E-06i</v>
      </c>
      <c r="L124" t="str">
        <f t="shared" si="29"/>
        <v>0.00005-208.336670837749i</v>
      </c>
      <c r="M124" t="str">
        <f t="shared" si="30"/>
        <v>0.00133333333333333-122.550982845735i</v>
      </c>
      <c r="N124">
        <f t="shared" si="31"/>
        <v>90.004744523885464</v>
      </c>
      <c r="O124">
        <f t="shared" si="32"/>
        <v>85.616335520707878</v>
      </c>
      <c r="P124" s="3">
        <f t="shared" si="33"/>
        <v>85.616335520707878</v>
      </c>
      <c r="Q124" s="3">
        <f t="shared" si="34"/>
        <v>-89.995255476114536</v>
      </c>
      <c r="R124">
        <f t="shared" si="35"/>
        <v>90.004744523885464</v>
      </c>
      <c r="S124">
        <f t="shared" si="36"/>
        <v>1.3544884550398188E-3</v>
      </c>
      <c r="T124">
        <f t="shared" si="19"/>
        <v>85.616335520707878</v>
      </c>
    </row>
    <row r="125" spans="1:20" x14ac:dyDescent="0.25">
      <c r="A125">
        <f t="shared" si="20"/>
        <v>8.5428418668964792</v>
      </c>
      <c r="B125">
        <f t="shared" si="37"/>
        <v>1.3596355111689702</v>
      </c>
      <c r="C125" t="str">
        <f t="shared" si="21"/>
        <v>1.58083586478938-19018.2075770685i</v>
      </c>
      <c r="D125" t="str">
        <f t="shared" si="22"/>
        <v>3.97499999998187-11705.7065588471i</v>
      </c>
      <c r="E125" t="str">
        <f t="shared" si="23"/>
        <v>162.469536791141+0.000605209838415963i</v>
      </c>
      <c r="F125" t="str">
        <f t="shared" si="24"/>
        <v>1.45495495495471-109850.849759959i</v>
      </c>
      <c r="G125" t="str">
        <f t="shared" si="25"/>
        <v>0.999999999999832-4.10056409610962E-07i</v>
      </c>
      <c r="H125" t="str">
        <f t="shared" si="26"/>
        <v>600.000015514327+0.125354245227148i</v>
      </c>
      <c r="I125" t="str">
        <f t="shared" si="27"/>
        <v>41.3091996389346-185936.29886823i</v>
      </c>
      <c r="K125" t="str">
        <f t="shared" si="28"/>
        <v>0.0199999986098733-5.20361546645834E-06i</v>
      </c>
      <c r="L125" t="str">
        <f t="shared" si="29"/>
        <v>0.00005-207.547988481519i</v>
      </c>
      <c r="M125" t="str">
        <f t="shared" si="30"/>
        <v>0.00133333333333333-122.087052047953i</v>
      </c>
      <c r="N125">
        <f t="shared" si="31"/>
        <v>90.004762553073405</v>
      </c>
      <c r="O125">
        <f t="shared" si="32"/>
        <v>85.583391695209912</v>
      </c>
      <c r="P125" s="3">
        <f t="shared" si="33"/>
        <v>85.583391695209912</v>
      </c>
      <c r="Q125" s="3">
        <f t="shared" si="34"/>
        <v>-89.995237446926595</v>
      </c>
      <c r="R125">
        <f t="shared" si="35"/>
        <v>90.004762553073405</v>
      </c>
      <c r="S125">
        <f t="shared" si="36"/>
        <v>1.3596355111689701E-3</v>
      </c>
      <c r="T125">
        <f t="shared" si="19"/>
        <v>85.583391695209912</v>
      </c>
    </row>
    <row r="126" spans="1:20" x14ac:dyDescent="0.25">
      <c r="A126">
        <f t="shared" si="20"/>
        <v>8.5753046659906857</v>
      </c>
      <c r="B126">
        <f t="shared" si="37"/>
        <v>1.3648021261114123</v>
      </c>
      <c r="C126" t="str">
        <f t="shared" si="21"/>
        <v>1.58083586408861-18946.2119742057i</v>
      </c>
      <c r="D126" t="str">
        <f t="shared" si="22"/>
        <v>3.97499999998172-11661.3932645066i</v>
      </c>
      <c r="E126" t="str">
        <f t="shared" si="23"/>
        <v>162.469536789842+0.000607509636285148i</v>
      </c>
      <c r="F126" t="str">
        <f t="shared" si="24"/>
        <v>1.4549549549547-109434.996772229i</v>
      </c>
      <c r="G126" t="str">
        <f t="shared" si="25"/>
        <v>0.999999999999831-4.11614623967483E-07i</v>
      </c>
      <c r="H126" t="str">
        <f t="shared" si="26"/>
        <v>600.000015632458+0.125830591365195i</v>
      </c>
      <c r="I126" t="str">
        <f t="shared" si="27"/>
        <v>41.3091996413301-185232.415721187i</v>
      </c>
      <c r="K126" t="str">
        <f t="shared" si="28"/>
        <v>0.0199999985992883-5.22338920239133E-06i</v>
      </c>
      <c r="L126" t="str">
        <f t="shared" si="29"/>
        <v>0.00005-206.762291772783i</v>
      </c>
      <c r="M126" t="str">
        <f t="shared" si="30"/>
        <v>0.00133333333333333-121.624877513402i</v>
      </c>
      <c r="N126">
        <f t="shared" si="31"/>
        <v>90.004780650772204</v>
      </c>
      <c r="O126">
        <f t="shared" si="32"/>
        <v>85.550447869723001</v>
      </c>
      <c r="P126" s="3">
        <f t="shared" si="33"/>
        <v>85.550447869723001</v>
      </c>
      <c r="Q126" s="3">
        <f t="shared" si="34"/>
        <v>-89.995219349227796</v>
      </c>
      <c r="R126">
        <f t="shared" si="35"/>
        <v>90.004780650772204</v>
      </c>
      <c r="S126">
        <f t="shared" si="36"/>
        <v>1.3648021261114124E-3</v>
      </c>
      <c r="T126">
        <f t="shared" si="19"/>
        <v>85.550447869723001</v>
      </c>
    </row>
    <row r="127" spans="1:20" x14ac:dyDescent="0.25">
      <c r="A127">
        <f t="shared" si="20"/>
        <v>8.6078908237214513</v>
      </c>
      <c r="B127">
        <f t="shared" si="37"/>
        <v>1.3699883741906356</v>
      </c>
      <c r="C127" t="str">
        <f t="shared" si="21"/>
        <v>1.5808358633825-18874.4889189629i</v>
      </c>
      <c r="D127" t="str">
        <f t="shared" si="22"/>
        <v>3.97499999998159-11617.2477232233i</v>
      </c>
      <c r="E127" t="str">
        <f t="shared" si="23"/>
        <v>162.469536788532+0.000609818173391946i</v>
      </c>
      <c r="F127" t="str">
        <f t="shared" si="24"/>
        <v>1.45495495495471-109020.718043668i</v>
      </c>
      <c r="G127" t="str">
        <f t="shared" si="25"/>
        <v>0.999999999999829-4.13178759538559E-07i</v>
      </c>
      <c r="H127" t="str">
        <f t="shared" si="26"/>
        <v>600.00001575149+0.126308747618637i</v>
      </c>
      <c r="I127" t="str">
        <f t="shared" si="27"/>
        <v>41.3091996437439-184531.197204633i</v>
      </c>
      <c r="K127" t="str">
        <f t="shared" si="28"/>
        <v>0.0199999985886227-5.24323807848838E-06i</v>
      </c>
      <c r="L127" t="str">
        <f t="shared" si="29"/>
        <v>0.00005-205.979569409028i</v>
      </c>
      <c r="M127" t="str">
        <f t="shared" si="30"/>
        <v>0.00133333333333333-121.164452593546i</v>
      </c>
      <c r="N127">
        <f t="shared" si="31"/>
        <v>90.004798817242246</v>
      </c>
      <c r="O127">
        <f t="shared" si="32"/>
        <v>85.517504044247005</v>
      </c>
      <c r="P127" s="3">
        <f t="shared" si="33"/>
        <v>85.517504044247005</v>
      </c>
      <c r="Q127" s="3">
        <f t="shared" si="34"/>
        <v>-89.995201182757754</v>
      </c>
      <c r="R127">
        <f t="shared" si="35"/>
        <v>90.004798817242246</v>
      </c>
      <c r="S127">
        <f t="shared" si="36"/>
        <v>1.3699883741906357E-3</v>
      </c>
      <c r="T127">
        <f t="shared" si="19"/>
        <v>85.517504044247005</v>
      </c>
    </row>
    <row r="128" spans="1:20" x14ac:dyDescent="0.25">
      <c r="A128">
        <f t="shared" si="20"/>
        <v>8.6406008088515911</v>
      </c>
      <c r="B128">
        <f t="shared" si="37"/>
        <v>1.37519433001256</v>
      </c>
      <c r="C128" t="str">
        <f t="shared" si="21"/>
        <v>1.58083586267101-18803.0373795797i</v>
      </c>
      <c r="D128" t="str">
        <f t="shared" si="22"/>
        <v>3.97499999998146-11573.2692999486i</v>
      </c>
      <c r="E128" t="str">
        <f t="shared" si="23"/>
        <v>162.469536787213+0.000612135482945225i</v>
      </c>
      <c r="F128" t="str">
        <f t="shared" si="24"/>
        <v>1.45495495495471-108608.007614737i</v>
      </c>
      <c r="G128" t="str">
        <f t="shared" si="25"/>
        <v>0.999999999999828-4.14748838824805E-07i</v>
      </c>
      <c r="H128" t="str">
        <f t="shared" si="26"/>
        <v>600.00001587143+0.126788720865916i</v>
      </c>
      <c r="I128" t="str">
        <f t="shared" si="27"/>
        <v>41.3091996461769-183832.633231303i</v>
      </c>
      <c r="K128" t="str">
        <f t="shared" si="28"/>
        <v>0.0199999985778758-5.26316238028175E-06i</v>
      </c>
      <c r="L128" t="str">
        <f t="shared" si="29"/>
        <v>0.00005-205.199810130532i</v>
      </c>
      <c r="M128" t="str">
        <f t="shared" si="30"/>
        <v>0.00133333333333333-120.705770665019i</v>
      </c>
      <c r="N128">
        <f t="shared" si="31"/>
        <v>90.004817052744841</v>
      </c>
      <c r="O128">
        <f t="shared" si="32"/>
        <v>85.484560218781951</v>
      </c>
      <c r="P128" s="3">
        <f t="shared" si="33"/>
        <v>85.484560218781951</v>
      </c>
      <c r="Q128" s="3">
        <f t="shared" si="34"/>
        <v>-89.995182947255159</v>
      </c>
      <c r="R128">
        <f t="shared" si="35"/>
        <v>90.004817052744841</v>
      </c>
      <c r="S128">
        <f t="shared" si="36"/>
        <v>1.37519433001256E-3</v>
      </c>
      <c r="T128">
        <f t="shared" si="19"/>
        <v>85.484560218781951</v>
      </c>
    </row>
    <row r="129" spans="1:20" x14ac:dyDescent="0.25">
      <c r="A129">
        <f t="shared" si="20"/>
        <v>8.6734350919252279</v>
      </c>
      <c r="B129">
        <f t="shared" si="37"/>
        <v>1.3804200684666077</v>
      </c>
      <c r="C129" t="str">
        <f t="shared" si="21"/>
        <v>1.58083586195409-18731.8563282017i</v>
      </c>
      <c r="D129" t="str">
        <f t="shared" si="22"/>
        <v>3.97499999998131-11529.4573620383i</v>
      </c>
      <c r="E129" t="str">
        <f t="shared" si="23"/>
        <v>162.469536785882+0.000614461598280475i</v>
      </c>
      <c r="F129" t="str">
        <f t="shared" si="24"/>
        <v>1.45495495495471-108196.859548457i</v>
      </c>
      <c r="G129" t="str">
        <f t="shared" si="25"/>
        <v>0.999999999999827-4.16324884412339E-07i</v>
      </c>
      <c r="H129" t="str">
        <f t="shared" si="26"/>
        <v>600.000015992283+0.127270518011604i</v>
      </c>
      <c r="I129" t="str">
        <f t="shared" si="27"/>
        <v>41.3091996486271-183136.713752117i</v>
      </c>
      <c r="K129" t="str">
        <f t="shared" si="28"/>
        <v>0.0199999985670471-5.28316239438862E-06i</v>
      </c>
      <c r="L129" t="str">
        <f t="shared" si="29"/>
        <v>0.00005-204.423002720196i</v>
      </c>
      <c r="M129" t="str">
        <f t="shared" si="30"/>
        <v>0.00133333333333333-120.248825129527i</v>
      </c>
      <c r="N129">
        <f t="shared" si="31"/>
        <v>90.004835357542291</v>
      </c>
      <c r="O129">
        <f t="shared" si="32"/>
        <v>85.451616393327924</v>
      </c>
      <c r="P129" s="3">
        <f t="shared" si="33"/>
        <v>85.451616393327924</v>
      </c>
      <c r="Q129" s="3">
        <f t="shared" si="34"/>
        <v>-89.995164642457709</v>
      </c>
      <c r="R129">
        <f t="shared" si="35"/>
        <v>90.004835357542291</v>
      </c>
      <c r="S129">
        <f t="shared" si="36"/>
        <v>1.3804200684666076E-3</v>
      </c>
      <c r="T129">
        <f t="shared" si="19"/>
        <v>85.451616393327924</v>
      </c>
    </row>
    <row r="130" spans="1:20" x14ac:dyDescent="0.25">
      <c r="A130">
        <f t="shared" si="20"/>
        <v>8.7063941452745439</v>
      </c>
      <c r="B130">
        <f t="shared" si="37"/>
        <v>1.3856656647267809</v>
      </c>
      <c r="C130" t="str">
        <f t="shared" si="21"/>
        <v>1.58083586123177-18660.9447408661i</v>
      </c>
      <c r="D130" t="str">
        <f t="shared" si="22"/>
        <v>3.97499999998117-11485.8112792428i</v>
      </c>
      <c r="E130" t="str">
        <f t="shared" si="23"/>
        <v>162.469536784544+0.000616796552859683i</v>
      </c>
      <c r="F130" t="str">
        <f t="shared" si="24"/>
        <v>1.4549549549547-107787.267930326i</v>
      </c>
      <c r="G130" t="str">
        <f t="shared" si="25"/>
        <v>0.999999999999825-4.17906918973105E-07i</v>
      </c>
      <c r="H130" t="str">
        <f t="shared" si="26"/>
        <v>600.000016114054+0.127754145986519i</v>
      </c>
      <c r="I130" t="str">
        <f t="shared" si="27"/>
        <v>41.309199651096-182443.428756041i</v>
      </c>
      <c r="K130" t="str">
        <f t="shared" si="28"/>
        <v>0.019999998556136-5.30323840851551E-06i</v>
      </c>
      <c r="L130" t="str">
        <f t="shared" si="29"/>
        <v>0.00005-203.649136003383i</v>
      </c>
      <c r="M130" t="str">
        <f t="shared" si="30"/>
        <v>0.00133333333333333-119.793609413755i</v>
      </c>
      <c r="N130">
        <f t="shared" si="31"/>
        <v>90.004853731897953</v>
      </c>
      <c r="O130">
        <f t="shared" si="32"/>
        <v>85.418672567885267</v>
      </c>
      <c r="P130" s="3">
        <f t="shared" si="33"/>
        <v>85.418672567885267</v>
      </c>
      <c r="Q130" s="3">
        <f t="shared" si="34"/>
        <v>-89.995146268102047</v>
      </c>
      <c r="R130">
        <f t="shared" si="35"/>
        <v>90.004853731897953</v>
      </c>
      <c r="S130">
        <f t="shared" si="36"/>
        <v>1.3856656647267809E-3</v>
      </c>
      <c r="T130">
        <f t="shared" si="19"/>
        <v>85.418672567885267</v>
      </c>
    </row>
    <row r="131" spans="1:20" x14ac:dyDescent="0.25">
      <c r="A131">
        <f t="shared" si="20"/>
        <v>8.7394784430265879</v>
      </c>
      <c r="B131">
        <f t="shared" si="37"/>
        <v>1.3909311942527427</v>
      </c>
      <c r="C131" t="str">
        <f t="shared" si="21"/>
        <v>1.58083586050387-18590.3015974851i</v>
      </c>
      <c r="D131" t="str">
        <f t="shared" si="22"/>
        <v>3.97499999998103-11442.3304236986i</v>
      </c>
      <c r="E131" t="str">
        <f t="shared" si="23"/>
        <v>162.469536783193+0.0006191403802721i</v>
      </c>
      <c r="F131" t="str">
        <f t="shared" si="24"/>
        <v>1.4549549549547-107379.226868232i</v>
      </c>
      <c r="G131" t="str">
        <f t="shared" si="25"/>
        <v>0.999999999999824-4.19494965265202E-07i</v>
      </c>
      <c r="H131" t="str">
        <f t="shared" si="26"/>
        <v>600.000016236753+0.128239611747815i</v>
      </c>
      <c r="I131" t="str">
        <f t="shared" si="27"/>
        <v>41.3091996535848-181752.768269941i</v>
      </c>
      <c r="K131" t="str">
        <f t="shared" si="28"/>
        <v>0.0199999985451418-5.32339071146213E-06i</v>
      </c>
      <c r="L131" t="str">
        <f t="shared" si="29"/>
        <v>0.00005-202.878198847761i</v>
      </c>
      <c r="M131" t="str">
        <f t="shared" si="30"/>
        <v>0.00133333333333333-119.340116969271i</v>
      </c>
      <c r="N131">
        <f t="shared" si="31"/>
        <v>90.004872176076134</v>
      </c>
      <c r="O131">
        <f t="shared" si="32"/>
        <v>85.385728742453637</v>
      </c>
      <c r="P131" s="3">
        <f t="shared" si="33"/>
        <v>85.385728742453637</v>
      </c>
      <c r="Q131" s="3">
        <f t="shared" si="34"/>
        <v>-89.995127823923866</v>
      </c>
      <c r="R131">
        <f t="shared" si="35"/>
        <v>90.004872176076134</v>
      </c>
      <c r="S131">
        <f t="shared" si="36"/>
        <v>1.3909311942527428E-3</v>
      </c>
      <c r="T131">
        <f t="shared" si="19"/>
        <v>85.385728742453637</v>
      </c>
    </row>
    <row r="132" spans="1:20" x14ac:dyDescent="0.25">
      <c r="A132">
        <f t="shared" si="20"/>
        <v>8.7726884611100893</v>
      </c>
      <c r="B132">
        <f t="shared" si="37"/>
        <v>1.3962167327909032</v>
      </c>
      <c r="C132" t="str">
        <f t="shared" si="21"/>
        <v>1.58083585977053-18519.925881834i</v>
      </c>
      <c r="D132" t="str">
        <f t="shared" si="22"/>
        <v>3.97499999998088-11399.014169919i</v>
      </c>
      <c r="E132" t="str">
        <f t="shared" si="23"/>
        <v>162.469536781833+0.000621493114234614i</v>
      </c>
      <c r="F132" t="str">
        <f t="shared" si="24"/>
        <v>1.4549549549547-106972.730492365i</v>
      </c>
      <c r="G132" t="str">
        <f t="shared" si="25"/>
        <v>0.999999999999823-4.21089046133209E-07i</v>
      </c>
      <c r="H132" t="str">
        <f t="shared" si="26"/>
        <v>600.000016360386+0.128726922279077i</v>
      </c>
      <c r="I132" t="str">
        <f t="shared" si="27"/>
        <v>41.3091996560916-181064.722358429i</v>
      </c>
      <c r="K132" t="str">
        <f t="shared" si="28"/>
        <v>0.0199999985340639-5.34361959312547E-06i</v>
      </c>
      <c r="L132" t="str">
        <f t="shared" si="29"/>
        <v>0.00005-202.110180163141i</v>
      </c>
      <c r="M132" t="str">
        <f t="shared" si="30"/>
        <v>0.00133333333333333-118.888341272436i</v>
      </c>
      <c r="N132">
        <f t="shared" si="31"/>
        <v>90.004890690342151</v>
      </c>
      <c r="O132">
        <f t="shared" si="32"/>
        <v>85.352784917033446</v>
      </c>
      <c r="P132" s="3">
        <f t="shared" si="33"/>
        <v>85.352784917033446</v>
      </c>
      <c r="Q132" s="3">
        <f t="shared" si="34"/>
        <v>-89.995109309657849</v>
      </c>
      <c r="R132">
        <f t="shared" si="35"/>
        <v>90.004890690342151</v>
      </c>
      <c r="S132">
        <f t="shared" si="36"/>
        <v>1.3962167327909033E-3</v>
      </c>
      <c r="T132">
        <f t="shared" si="19"/>
        <v>85.352784917033446</v>
      </c>
    </row>
    <row r="133" spans="1:20" x14ac:dyDescent="0.25">
      <c r="A133">
        <f t="shared" si="20"/>
        <v>8.8060246772623074</v>
      </c>
      <c r="B133">
        <f t="shared" si="37"/>
        <v>1.4015223563755086</v>
      </c>
      <c r="C133" t="str">
        <f t="shared" si="21"/>
        <v>1.58083585903154-18449.8165815344i</v>
      </c>
      <c r="D133" t="str">
        <f t="shared" si="22"/>
        <v>3.97499999998073-11355.8618947852i</v>
      </c>
      <c r="E133" t="str">
        <f t="shared" si="23"/>
        <v>162.469536780464+0.000623854788591956i</v>
      </c>
      <c r="F133" t="str">
        <f t="shared" si="24"/>
        <v>1.4549549549547-106567.77295514i</v>
      </c>
      <c r="G133" t="str">
        <f t="shared" si="25"/>
        <v>0.999999999999821-4.22689184508515E-07i</v>
      </c>
      <c r="H133" t="str">
        <f t="shared" si="26"/>
        <v>600.000016484962+0.129216084590434i</v>
      </c>
      <c r="I133" t="str">
        <f t="shared" si="27"/>
        <v>41.3091996586177-180379.281123737i</v>
      </c>
      <c r="K133" t="str">
        <f t="shared" si="28"/>
        <v>0.0199999985229016-5.36392534450437E-06i</v>
      </c>
      <c r="L133" t="str">
        <f t="shared" si="29"/>
        <v>0.00005-201.345068901316i</v>
      </c>
      <c r="M133" t="str">
        <f t="shared" si="30"/>
        <v>0.00133333333333333-118.438275824304i</v>
      </c>
      <c r="N133">
        <f t="shared" si="31"/>
        <v>90.004909274962358</v>
      </c>
      <c r="O133">
        <f t="shared" si="32"/>
        <v>85.319841091624738</v>
      </c>
      <c r="P133" s="3">
        <f t="shared" si="33"/>
        <v>85.319841091624738</v>
      </c>
      <c r="Q133" s="3">
        <f t="shared" si="34"/>
        <v>-89.995090725037642</v>
      </c>
      <c r="R133">
        <f t="shared" si="35"/>
        <v>90.004909274962358</v>
      </c>
      <c r="S133">
        <f t="shared" si="36"/>
        <v>1.4015223563755086E-3</v>
      </c>
      <c r="T133">
        <f t="shared" si="19"/>
        <v>85.319841091624738</v>
      </c>
    </row>
    <row r="134" spans="1:20" x14ac:dyDescent="0.25">
      <c r="A134">
        <f t="shared" si="20"/>
        <v>8.8394875710359049</v>
      </c>
      <c r="B134">
        <f t="shared" si="37"/>
        <v>1.4068481413297356</v>
      </c>
      <c r="C134" t="str">
        <f t="shared" si="21"/>
        <v>1.58083585828691-18379.9726880402i</v>
      </c>
      <c r="D134" t="str">
        <f t="shared" si="22"/>
        <v>3.97499999998059-11312.8729775372i</v>
      </c>
      <c r="E134" t="str">
        <f t="shared" si="23"/>
        <v>162.469536779082+0.000626225437318012i</v>
      </c>
      <c r="F134" t="str">
        <f t="shared" si="24"/>
        <v>1.4549549549547-106164.348431107i</v>
      </c>
      <c r="G134" t="str">
        <f t="shared" si="25"/>
        <v>0.99999999999982-4.24295403409648E-07i</v>
      </c>
      <c r="H134" t="str">
        <f t="shared" si="26"/>
        <v>600.000016610486+0.129707105718651i</v>
      </c>
      <c r="I134" t="str">
        <f t="shared" si="27"/>
        <v>41.3091996611634-179696.434705563i</v>
      </c>
      <c r="K134" t="str">
        <f t="shared" si="28"/>
        <v>0.0199999985116543-5.38430825770334E-06i</v>
      </c>
      <c r="L134" t="str">
        <f t="shared" si="29"/>
        <v>0.00005-200.582854055904i</v>
      </c>
      <c r="M134" t="str">
        <f t="shared" si="30"/>
        <v>0.00133333333333333-117.989914150532i</v>
      </c>
      <c r="N134">
        <f t="shared" si="31"/>
        <v>90.004927930204076</v>
      </c>
      <c r="O134">
        <f t="shared" si="32"/>
        <v>85.286897266227456</v>
      </c>
      <c r="P134" s="3">
        <f t="shared" si="33"/>
        <v>85.286897266227456</v>
      </c>
      <c r="Q134" s="3">
        <f t="shared" si="34"/>
        <v>-89.995072069795924</v>
      </c>
      <c r="R134">
        <f t="shared" si="35"/>
        <v>90.004927930204076</v>
      </c>
      <c r="S134">
        <f t="shared" si="36"/>
        <v>1.4068481413297355E-3</v>
      </c>
      <c r="T134">
        <f t="shared" si="19"/>
        <v>85.286897266227456</v>
      </c>
    </row>
    <row r="135" spans="1:20" x14ac:dyDescent="0.25">
      <c r="A135">
        <f t="shared" si="20"/>
        <v>8.8730776238058411</v>
      </c>
      <c r="B135">
        <f t="shared" si="37"/>
        <v>1.4121941642667886</v>
      </c>
      <c r="C135" t="str">
        <f t="shared" si="21"/>
        <v>1.58083585753669-18310.3931966238i</v>
      </c>
      <c r="D135" t="str">
        <f t="shared" si="22"/>
        <v>3.97499999998045-11270.046799765i</v>
      </c>
      <c r="E135" t="str">
        <f t="shared" si="23"/>
        <v>162.469536777691+0.000628605094515262i</v>
      </c>
      <c r="F135" t="str">
        <f t="shared" si="24"/>
        <v>1.4549549549547-105762.451116868i</v>
      </c>
      <c r="G135" t="str">
        <f t="shared" si="25"/>
        <v>0.999999999999819-4.25907725942603E-07i</v>
      </c>
      <c r="H135" t="str">
        <f t="shared" si="26"/>
        <v>600.000016736965+0.130199992727232i</v>
      </c>
      <c r="I135" t="str">
        <f t="shared" si="27"/>
        <v>41.3091996637282-179016.17328093i</v>
      </c>
      <c r="K135" t="str">
        <f t="shared" si="28"/>
        <v>0.0199999985003214-5.40476862593682E-06i</v>
      </c>
      <c r="L135" t="str">
        <f t="shared" si="29"/>
        <v>0.00005-199.823524662188i</v>
      </c>
      <c r="M135" t="str">
        <f t="shared" si="30"/>
        <v>0.00133333333333333-117.543249801287i</v>
      </c>
      <c r="N135">
        <f t="shared" si="31"/>
        <v>90.004946656335662</v>
      </c>
      <c r="O135">
        <f t="shared" si="32"/>
        <v>85.253953440841812</v>
      </c>
      <c r="P135" s="3">
        <f t="shared" si="33"/>
        <v>85.253953440841812</v>
      </c>
      <c r="Q135" s="3">
        <f t="shared" si="34"/>
        <v>-89.995053343664338</v>
      </c>
      <c r="R135">
        <f t="shared" si="35"/>
        <v>90.004946656335662</v>
      </c>
      <c r="S135">
        <f t="shared" si="36"/>
        <v>1.4121941642667886E-3</v>
      </c>
      <c r="T135">
        <f t="shared" si="19"/>
        <v>85.253953440841812</v>
      </c>
    </row>
    <row r="136" spans="1:20" x14ac:dyDescent="0.25">
      <c r="A136">
        <f t="shared" si="20"/>
        <v>8.9067953187763038</v>
      </c>
      <c r="B136">
        <f t="shared" si="37"/>
        <v>1.4175605020910025</v>
      </c>
      <c r="C136" t="str">
        <f t="shared" si="21"/>
        <v>1.58083585678064-18241.0771063609i</v>
      </c>
      <c r="D136" t="str">
        <f t="shared" si="22"/>
        <v>3.97499999998029-11227.3827453996i</v>
      </c>
      <c r="E136" t="str">
        <f t="shared" si="23"/>
        <v>162.46953677629+0.000630993794415784i</v>
      </c>
      <c r="F136" t="str">
        <f t="shared" si="24"/>
        <v>1.45495495495468-105362.075230995i</v>
      </c>
      <c r="G136" t="str">
        <f t="shared" si="25"/>
        <v>0.999999999999817-4.27526175301185E-07i</v>
      </c>
      <c r="H136" t="str">
        <f t="shared" si="26"/>
        <v>600.000016864407+0.130694752706526i</v>
      </c>
      <c r="I136" t="str">
        <f t="shared" si="27"/>
        <v>41.309199666313-178338.487064049i</v>
      </c>
      <c r="K136" t="str">
        <f t="shared" si="28"/>
        <v>0.0199999984889022-5.42530674353368E-06i</v>
      </c>
      <c r="L136" t="str">
        <f t="shared" si="29"/>
        <v>0.00005-199.067069796959i</v>
      </c>
      <c r="M136" t="str">
        <f t="shared" si="30"/>
        <v>0.00133333333333333-117.098276351152i</v>
      </c>
      <c r="N136">
        <f t="shared" si="31"/>
        <v>90.004965453626539</v>
      </c>
      <c r="O136">
        <f t="shared" si="32"/>
        <v>85.221009615467906</v>
      </c>
      <c r="P136" s="3">
        <f t="shared" si="33"/>
        <v>85.221009615467906</v>
      </c>
      <c r="Q136" s="3">
        <f t="shared" si="34"/>
        <v>-89.995034546373461</v>
      </c>
      <c r="R136">
        <f t="shared" si="35"/>
        <v>90.004965453626539</v>
      </c>
      <c r="S136">
        <f t="shared" si="36"/>
        <v>1.4175605020910025E-3</v>
      </c>
      <c r="T136">
        <f t="shared" si="19"/>
        <v>85.221009615467906</v>
      </c>
    </row>
    <row r="137" spans="1:20" x14ac:dyDescent="0.25">
      <c r="A137">
        <f t="shared" si="20"/>
        <v>8.9406411409876529</v>
      </c>
      <c r="B137">
        <f t="shared" si="37"/>
        <v>1.4229472319989482</v>
      </c>
      <c r="C137" t="str">
        <f t="shared" si="21"/>
        <v>1.58083585601892-18172.0234201157i</v>
      </c>
      <c r="D137" t="str">
        <f t="shared" si="22"/>
        <v>3.97499999998014-11184.8802007043i</v>
      </c>
      <c r="E137" t="str">
        <f t="shared" si="23"/>
        <v>162.469536774875+0.000633391571382472i</v>
      </c>
      <c r="F137" t="str">
        <f t="shared" si="24"/>
        <v>1.45495495495469-104963.215013946i</v>
      </c>
      <c r="G137" t="str">
        <f t="shared" si="25"/>
        <v>0.999999999999816-4.29150774767328E-07i</v>
      </c>
      <c r="H137" t="str">
        <f t="shared" si="26"/>
        <v>600.000016992822+0.131191392773818i</v>
      </c>
      <c r="I137" t="str">
        <f t="shared" si="27"/>
        <v>41.3091996689164-177663.366306177i</v>
      </c>
      <c r="K137" t="str">
        <f t="shared" si="28"/>
        <v>0.019999998477396-5.44592290594091E-06i</v>
      </c>
      <c r="L137" t="str">
        <f t="shared" si="29"/>
        <v>0.00005-198.313478578361i</v>
      </c>
      <c r="M137" t="str">
        <f t="shared" si="30"/>
        <v>0.00133333333333333-116.654987399036i</v>
      </c>
      <c r="N137">
        <f t="shared" si="31"/>
        <v>90.00498432234707</v>
      </c>
      <c r="O137">
        <f t="shared" si="32"/>
        <v>85.188065790105583</v>
      </c>
      <c r="P137" s="3">
        <f t="shared" si="33"/>
        <v>85.188065790105583</v>
      </c>
      <c r="Q137" s="3">
        <f t="shared" si="34"/>
        <v>-89.99501567765293</v>
      </c>
      <c r="R137">
        <f t="shared" si="35"/>
        <v>90.00498432234707</v>
      </c>
      <c r="S137">
        <f t="shared" si="36"/>
        <v>1.4229472319989482E-3</v>
      </c>
      <c r="T137">
        <f t="shared" si="19"/>
        <v>85.188065790105583</v>
      </c>
    </row>
    <row r="138" spans="1:20" x14ac:dyDescent="0.25">
      <c r="A138">
        <f t="shared" si="20"/>
        <v>8.9746155773234069</v>
      </c>
      <c r="B138">
        <f t="shared" si="37"/>
        <v>1.4283544314805443</v>
      </c>
      <c r="C138" t="str">
        <f t="shared" si="21"/>
        <v>1.58083585525132-18103.2311445287i</v>
      </c>
      <c r="D138" t="str">
        <f t="shared" si="22"/>
        <v>3.97499999997999-11142.5385542658i</v>
      </c>
      <c r="E138" t="str">
        <f t="shared" si="23"/>
        <v>162.469536773453+0.000635798459907526i</v>
      </c>
      <c r="F138" t="str">
        <f t="shared" si="24"/>
        <v>1.45495495495468-104565.864727985i</v>
      </c>
      <c r="G138" t="str">
        <f t="shared" si="25"/>
        <v>0.999999999999814-4.30781547711444E-07i</v>
      </c>
      <c r="H138" t="str">
        <f t="shared" si="26"/>
        <v>600.000017122213+0.131689920073448i</v>
      </c>
      <c r="I138" t="str">
        <f t="shared" si="27"/>
        <v>41.3091996715408-176990.801295476i</v>
      </c>
      <c r="K138" t="str">
        <f t="shared" si="28"/>
        <v>0.0199999984658022-5.46661740972851E-06i</v>
      </c>
      <c r="L138" t="str">
        <f t="shared" si="29"/>
        <v>0.00005-197.562740165732i</v>
      </c>
      <c r="M138" t="str">
        <f t="shared" si="30"/>
        <v>0.00133333333333333-116.213376568077i</v>
      </c>
      <c r="N138">
        <f t="shared" si="31"/>
        <v>90.00500326276871</v>
      </c>
      <c r="O138">
        <f t="shared" si="32"/>
        <v>85.155121964755352</v>
      </c>
      <c r="P138" s="3">
        <f t="shared" si="33"/>
        <v>85.155121964755352</v>
      </c>
      <c r="Q138" s="3">
        <f t="shared" si="34"/>
        <v>-89.99499673723129</v>
      </c>
      <c r="R138">
        <f t="shared" si="35"/>
        <v>90.00500326276871</v>
      </c>
      <c r="S138">
        <f t="shared" si="36"/>
        <v>1.4283544314805444E-3</v>
      </c>
      <c r="T138">
        <f t="shared" si="19"/>
        <v>85.155121964755352</v>
      </c>
    </row>
    <row r="139" spans="1:20" x14ac:dyDescent="0.25">
      <c r="A139">
        <f t="shared" si="20"/>
        <v>9.008719116517236</v>
      </c>
      <c r="B139">
        <f t="shared" si="37"/>
        <v>1.4337821783201705</v>
      </c>
      <c r="C139" t="str">
        <f t="shared" si="21"/>
        <v>1.580835854478-18034.699289999i</v>
      </c>
      <c r="D139" t="str">
        <f t="shared" si="22"/>
        <v>3.97499999997984-11100.3571969851i</v>
      </c>
      <c r="E139" t="str">
        <f t="shared" si="23"/>
        <v>162.469536772017+0.000638214494615779i</v>
      </c>
      <c r="F139" t="str">
        <f t="shared" si="24"/>
        <v>1.45495495495469-104170.018657092i</v>
      </c>
      <c r="G139" t="str">
        <f t="shared" si="25"/>
        <v>0.999999999999813-4.32418517592746E-07i</v>
      </c>
      <c r="H139" t="str">
        <f t="shared" si="26"/>
        <v>600.000017252588+0.132190341776896i</v>
      </c>
      <c r="I139" t="str">
        <f t="shared" si="27"/>
        <v>41.3091996741841-176320.78235687i</v>
      </c>
      <c r="K139" t="str">
        <f t="shared" si="28"/>
        <v>0.0199999984541202-5.48739055259324E-06i</v>
      </c>
      <c r="L139" t="str">
        <f t="shared" si="29"/>
        <v>0.00005-196.814843759446i</v>
      </c>
      <c r="M139" t="str">
        <f t="shared" si="30"/>
        <v>0.00133333333333333-115.773437505556i</v>
      </c>
      <c r="N139">
        <f t="shared" si="31"/>
        <v>90.005022275163896</v>
      </c>
      <c r="O139">
        <f t="shared" si="32"/>
        <v>85.122178139416903</v>
      </c>
      <c r="P139" s="3">
        <f t="shared" si="33"/>
        <v>85.122178139416903</v>
      </c>
      <c r="Q139" s="3">
        <f t="shared" si="34"/>
        <v>-89.994977724836104</v>
      </c>
      <c r="R139">
        <f t="shared" si="35"/>
        <v>90.005022275163896</v>
      </c>
      <c r="S139">
        <f t="shared" si="36"/>
        <v>1.4337821783201705E-3</v>
      </c>
      <c r="T139">
        <f t="shared" si="19"/>
        <v>85.122178139416903</v>
      </c>
    </row>
    <row r="140" spans="1:20" x14ac:dyDescent="0.25">
      <c r="A140">
        <f t="shared" si="20"/>
        <v>9.0429522491600025</v>
      </c>
      <c r="B140">
        <f t="shared" si="37"/>
        <v>1.4392305505977872</v>
      </c>
      <c r="C140" t="str">
        <f t="shared" si="21"/>
        <v>1.58083585369868-17966.4268706737i</v>
      </c>
      <c r="D140" t="str">
        <f t="shared" si="22"/>
        <v>3.97499999997968-11058.3355220695i</v>
      </c>
      <c r="E140" t="str">
        <f t="shared" si="23"/>
        <v>162.469536770573+0.000640639710261791i</v>
      </c>
      <c r="F140" t="str">
        <f t="shared" si="24"/>
        <v>1.45495495495468-103775.671106891i</v>
      </c>
      <c r="G140" t="str">
        <f t="shared" si="25"/>
        <v>0.999999999999811-4.34061707959598E-07i</v>
      </c>
      <c r="H140" t="str">
        <f t="shared" si="26"/>
        <v>600.000017383956+0.132692665082899i</v>
      </c>
      <c r="I140" t="str">
        <f t="shared" si="27"/>
        <v>41.3091996768479-175653.299851914i</v>
      </c>
      <c r="K140" t="str">
        <f t="shared" si="28"/>
        <v>0.0199999984423492-5.50824263336315E-06i</v>
      </c>
      <c r="L140" t="str">
        <f t="shared" si="29"/>
        <v>0.00005-196.069778600763i</v>
      </c>
      <c r="M140" t="str">
        <f t="shared" si="30"/>
        <v>0.00133333333333333-115.335163882802i</v>
      </c>
      <c r="N140">
        <f t="shared" si="31"/>
        <v>90.005041359806157</v>
      </c>
      <c r="O140">
        <f t="shared" si="32"/>
        <v>85.089234314090703</v>
      </c>
      <c r="P140" s="3">
        <f t="shared" si="33"/>
        <v>85.089234314090703</v>
      </c>
      <c r="Q140" s="3">
        <f t="shared" si="34"/>
        <v>-89.994958640193843</v>
      </c>
      <c r="R140">
        <f t="shared" si="35"/>
        <v>90.005041359806157</v>
      </c>
      <c r="S140">
        <f t="shared" si="36"/>
        <v>1.4392305505977871E-3</v>
      </c>
      <c r="T140">
        <f t="shared" si="19"/>
        <v>85.089234314090703</v>
      </c>
    </row>
    <row r="141" spans="1:20" x14ac:dyDescent="0.25">
      <c r="A141">
        <f t="shared" si="20"/>
        <v>9.0773154677068106</v>
      </c>
      <c r="B141">
        <f t="shared" si="37"/>
        <v>1.4446996266900587</v>
      </c>
      <c r="C141" t="str">
        <f t="shared" si="21"/>
        <v>1.58083585291342-17898.4129044304i</v>
      </c>
      <c r="D141" t="str">
        <f t="shared" si="22"/>
        <v>3.97499999997952-11016.4729250228i</v>
      </c>
      <c r="E141" t="str">
        <f t="shared" si="23"/>
        <v>162.469536769117+0.000643074141734155i</v>
      </c>
      <c r="F141" t="str">
        <f t="shared" si="24"/>
        <v>1.45495495495468-103382.816404559i</v>
      </c>
      <c r="G141" t="str">
        <f t="shared" si="25"/>
        <v>0.99999999999981-4.35711142449844E-07i</v>
      </c>
      <c r="H141" t="str">
        <f t="shared" si="26"/>
        <v>600.000017516327+0.133196897217551i</v>
      </c>
      <c r="I141" t="str">
        <f t="shared" si="27"/>
        <v>41.309199679533-174988.34417865i</v>
      </c>
      <c r="K141" t="str">
        <f t="shared" si="28"/>
        <v>0.0199999984304885-5.52917395200196E-06i</v>
      </c>
      <c r="L141" t="str">
        <f t="shared" si="29"/>
        <v>0.00005-195.32753397167i</v>
      </c>
      <c r="M141" t="str">
        <f t="shared" si="30"/>
        <v>0.00133333333333333-114.8985493951i</v>
      </c>
      <c r="N141">
        <f t="shared" si="31"/>
        <v>90.005060516970033</v>
      </c>
      <c r="O141">
        <f t="shared" si="32"/>
        <v>85.056290488776497</v>
      </c>
      <c r="P141" s="3">
        <f t="shared" si="33"/>
        <v>85.056290488776497</v>
      </c>
      <c r="Q141" s="3">
        <f t="shared" si="34"/>
        <v>-89.994939483029967</v>
      </c>
      <c r="R141">
        <f t="shared" si="35"/>
        <v>90.005060516970033</v>
      </c>
      <c r="S141">
        <f t="shared" si="36"/>
        <v>1.4446996266900586E-3</v>
      </c>
      <c r="T141">
        <f t="shared" si="19"/>
        <v>85.056290488776497</v>
      </c>
    </row>
    <row r="142" spans="1:20" x14ac:dyDescent="0.25">
      <c r="A142">
        <f t="shared" si="20"/>
        <v>9.1118092664840962</v>
      </c>
      <c r="B142">
        <f t="shared" si="37"/>
        <v>1.4501894852714809</v>
      </c>
      <c r="C142" t="str">
        <f t="shared" si="21"/>
        <v>1.58083585212224-17830.6564128658i</v>
      </c>
      <c r="D142" t="str">
        <f t="shared" si="22"/>
        <v>3.97499999997937-10974.7688036377i</v>
      </c>
      <c r="E142" t="str">
        <f t="shared" si="23"/>
        <v>162.469536767649+0.000645517824052476i</v>
      </c>
      <c r="F142" t="str">
        <f t="shared" si="24"/>
        <v>1.45495495495468-102991.448898748i</v>
      </c>
      <c r="G142" t="str">
        <f t="shared" si="25"/>
        <v>0.999999999999809-4.37366844791153E-07i</v>
      </c>
      <c r="H142" t="str">
        <f t="shared" si="26"/>
        <v>600.000017649703+0.133703045434396i</v>
      </c>
      <c r="I142" t="str">
        <f t="shared" si="27"/>
        <v>41.3091996822374-174325.905771461i</v>
      </c>
      <c r="K142" t="str">
        <f t="shared" si="28"/>
        <v>0.0199999984185376-0.000005550184809613i</v>
      </c>
      <c r="L142" t="str">
        <f t="shared" si="29"/>
        <v>0.00005-194.58809919473i</v>
      </c>
      <c r="M142" t="str">
        <f t="shared" si="30"/>
        <v>0.00133333333333333-114.463587761606i</v>
      </c>
      <c r="N142">
        <f t="shared" si="31"/>
        <v>90.005079746931074</v>
      </c>
      <c r="O142">
        <f t="shared" si="32"/>
        <v>85.023346663474584</v>
      </c>
      <c r="P142" s="3">
        <f t="shared" si="33"/>
        <v>85.023346663474584</v>
      </c>
      <c r="Q142" s="3">
        <f t="shared" si="34"/>
        <v>-89.994920253068926</v>
      </c>
      <c r="R142">
        <f t="shared" si="35"/>
        <v>90.005079746931074</v>
      </c>
      <c r="S142">
        <f t="shared" si="36"/>
        <v>1.4501894852714809E-3</v>
      </c>
      <c r="T142">
        <f t="shared" si="19"/>
        <v>85.023346663474584</v>
      </c>
    </row>
    <row r="143" spans="1:20" x14ac:dyDescent="0.25">
      <c r="A143">
        <f t="shared" si="20"/>
        <v>9.1464341416967354</v>
      </c>
      <c r="B143">
        <f t="shared" si="37"/>
        <v>1.4557002053155126</v>
      </c>
      <c r="C143" t="str">
        <f t="shared" si="21"/>
        <v>1.58083585132503-17763.1564212797i</v>
      </c>
      <c r="D143" t="str">
        <f t="shared" si="22"/>
        <v>3.97499999997921-10933.2225579862i</v>
      </c>
      <c r="E143" t="str">
        <f t="shared" si="23"/>
        <v>162.469536766171+0.000647970792370253i</v>
      </c>
      <c r="F143" t="str">
        <f t="shared" si="24"/>
        <v>1.45495495495467-102601.562959507i</v>
      </c>
      <c r="G143" t="str">
        <f t="shared" si="25"/>
        <v>0.999999999999807-4.39028838801358E-07i</v>
      </c>
      <c r="H143" t="str">
        <f t="shared" si="26"/>
        <v>600.000017784097+0.134211117014551i</v>
      </c>
      <c r="I143" t="str">
        <f t="shared" si="27"/>
        <v>41.309199684963-173665.975100955i</v>
      </c>
      <c r="K143" t="str">
        <f t="shared" si="28"/>
        <v>0.0199999984064956-0.000005571275508444i</v>
      </c>
      <c r="L143" t="str">
        <f t="shared" si="29"/>
        <v>0.00005-193.851463632925i</v>
      </c>
      <c r="M143" t="str">
        <f t="shared" si="30"/>
        <v>0.00133333333333333-114.03027272525i</v>
      </c>
      <c r="N143">
        <f t="shared" si="31"/>
        <v>90.005099049965921</v>
      </c>
      <c r="O143">
        <f t="shared" si="32"/>
        <v>84.990402838184934</v>
      </c>
      <c r="P143" s="3">
        <f t="shared" si="33"/>
        <v>84.990402838184934</v>
      </c>
      <c r="Q143" s="3">
        <f t="shared" si="34"/>
        <v>-89.994900950034079</v>
      </c>
      <c r="R143">
        <f t="shared" si="35"/>
        <v>90.005099049965921</v>
      </c>
      <c r="S143">
        <f t="shared" si="36"/>
        <v>1.4557002053155125E-3</v>
      </c>
      <c r="T143">
        <f t="shared" si="19"/>
        <v>84.990402838184934</v>
      </c>
    </row>
    <row r="144" spans="1:20" x14ac:dyDescent="0.25">
      <c r="A144">
        <f t="shared" si="20"/>
        <v>9.1811905914351826</v>
      </c>
      <c r="B144">
        <f t="shared" si="37"/>
        <v>1.4612318660957115</v>
      </c>
      <c r="C144" t="str">
        <f t="shared" si="21"/>
        <v>1.58083585052174-17695.9119586624i</v>
      </c>
      <c r="D144" t="str">
        <f t="shared" si="22"/>
        <v>3.97499999997906-10891.8335904119i</v>
      </c>
      <c r="E144" t="str">
        <f t="shared" si="23"/>
        <v>162.469536764681+0.000650433081974497i</v>
      </c>
      <c r="F144" t="str">
        <f t="shared" si="24"/>
        <v>1.45495495495468-102213.152978195i</v>
      </c>
      <c r="G144" t="str">
        <f t="shared" si="25"/>
        <v>0.999999999999806-4.40697148388803E-07i</v>
      </c>
      <c r="H144" t="str">
        <f t="shared" si="26"/>
        <v>600.000017919511+0.134721119266795i</v>
      </c>
      <c r="I144" t="str">
        <f t="shared" si="27"/>
        <v>41.3091996877089-173008.542673803i</v>
      </c>
      <c r="K144" t="str">
        <f t="shared" si="28"/>
        <v>0.019999998394362-5.59244635189113E-06i</v>
      </c>
      <c r="L144" t="str">
        <f t="shared" si="29"/>
        <v>0.00005-193.117616689505i</v>
      </c>
      <c r="M144" t="str">
        <f t="shared" si="30"/>
        <v>0.00133333333333333-113.59859805265i</v>
      </c>
      <c r="N144">
        <f t="shared" si="31"/>
        <v>90.005118426352283</v>
      </c>
      <c r="O144">
        <f t="shared" si="32"/>
        <v>84.957459012907748</v>
      </c>
      <c r="P144" s="3">
        <f t="shared" si="33"/>
        <v>84.957459012907748</v>
      </c>
      <c r="Q144" s="3">
        <f t="shared" si="34"/>
        <v>-89.994881573647717</v>
      </c>
      <c r="R144">
        <f t="shared" si="35"/>
        <v>90.005118426352283</v>
      </c>
      <c r="S144">
        <f t="shared" si="36"/>
        <v>1.4612318660957115E-3</v>
      </c>
      <c r="T144">
        <f t="shared" si="19"/>
        <v>84.957459012907748</v>
      </c>
    </row>
    <row r="145" spans="1:20" x14ac:dyDescent="0.25">
      <c r="A145">
        <f t="shared" si="20"/>
        <v>9.2160791156826374</v>
      </c>
      <c r="B145">
        <f t="shared" si="37"/>
        <v>1.4667845471868752</v>
      </c>
      <c r="C145" t="str">
        <f t="shared" si="21"/>
        <v>1.58083584971234-17628.9220576795i</v>
      </c>
      <c r="D145" t="str">
        <f t="shared" si="22"/>
        <v>3.9749999999789-10850.6013055204i</v>
      </c>
      <c r="E145" t="str">
        <f t="shared" si="23"/>
        <v>162.469536763179+0.000652904728285897i</v>
      </c>
      <c r="F145" t="str">
        <f t="shared" si="24"/>
        <v>1.45495495495466-101826.213367403i</v>
      </c>
      <c r="G145" t="str">
        <f t="shared" si="25"/>
        <v>0.999999999999804-4.4237179755268E-07i</v>
      </c>
      <c r="H145" t="str">
        <f t="shared" si="26"/>
        <v>600.000018055958+0.135233059527685i</v>
      </c>
      <c r="I145" t="str">
        <f t="shared" si="27"/>
        <v>41.3091996904756-172353.59903262i</v>
      </c>
      <c r="K145" t="str">
        <f t="shared" si="28"/>
        <v>0.019999998382136-5.61369764450346E-06i</v>
      </c>
      <c r="L145" t="str">
        <f t="shared" si="29"/>
        <v>0.00005-192.386547807835i</v>
      </c>
      <c r="M145" t="str">
        <f t="shared" si="30"/>
        <v>0.00133333333333333-113.168557534021i</v>
      </c>
      <c r="N145">
        <f t="shared" si="31"/>
        <v>90.005137876368849</v>
      </c>
      <c r="O145">
        <f t="shared" si="32"/>
        <v>84.924515187643053</v>
      </c>
      <c r="P145" s="3">
        <f t="shared" si="33"/>
        <v>84.924515187643053</v>
      </c>
      <c r="Q145" s="3">
        <f t="shared" si="34"/>
        <v>-89.994862123631151</v>
      </c>
      <c r="R145">
        <f t="shared" si="35"/>
        <v>90.005137876368849</v>
      </c>
      <c r="S145">
        <f t="shared" si="36"/>
        <v>1.4667845471868753E-3</v>
      </c>
      <c r="T145">
        <f t="shared" si="19"/>
        <v>84.924515187643053</v>
      </c>
    </row>
    <row r="146" spans="1:20" x14ac:dyDescent="0.25">
      <c r="A146">
        <f t="shared" si="20"/>
        <v>9.2511002163222322</v>
      </c>
      <c r="B146">
        <f t="shared" si="37"/>
        <v>1.4723583284661854</v>
      </c>
      <c r="C146" t="str">
        <f t="shared" si="21"/>
        <v>1.58083584889676-17562.1857546589i</v>
      </c>
      <c r="D146" t="str">
        <f t="shared" si="22"/>
        <v>3.97499999997874-10809.5251101715i</v>
      </c>
      <c r="E146" t="str">
        <f t="shared" si="23"/>
        <v>162.469536761667+0.000655385766860156i</v>
      </c>
      <c r="F146" t="str">
        <f t="shared" si="24"/>
        <v>1.45495495495467-101440.738560877i</v>
      </c>
      <c r="G146" t="str">
        <f t="shared" si="25"/>
        <v>0.999999999999803-4.44052810383379E-07i</v>
      </c>
      <c r="H146" t="str">
        <f t="shared" si="26"/>
        <v>600.000018193446+0.135746945161655i</v>
      </c>
      <c r="I146" t="str">
        <f t="shared" si="27"/>
        <v>41.309199693264-171701.134755825i</v>
      </c>
      <c r="K146" t="str">
        <f t="shared" si="28"/>
        <v>0.0199999983698168-5.63502969198738E-06i</v>
      </c>
      <c r="L146" t="str">
        <f t="shared" si="29"/>
        <v>0.00005-191.658246471245i</v>
      </c>
      <c r="M146" t="str">
        <f t="shared" si="30"/>
        <v>0.00133333333333333-112.740144983085i</v>
      </c>
      <c r="N146">
        <f t="shared" si="31"/>
        <v>90.00515740029546</v>
      </c>
      <c r="O146">
        <f t="shared" si="32"/>
        <v>84.891571362391005</v>
      </c>
      <c r="P146" s="3">
        <f t="shared" si="33"/>
        <v>84.891571362391005</v>
      </c>
      <c r="Q146" s="3">
        <f t="shared" si="34"/>
        <v>-89.99484259970454</v>
      </c>
      <c r="R146">
        <f t="shared" si="35"/>
        <v>90.00515740029546</v>
      </c>
      <c r="S146">
        <f t="shared" si="36"/>
        <v>1.4723583284661855E-3</v>
      </c>
      <c r="T146">
        <f t="shared" si="19"/>
        <v>84.891571362391005</v>
      </c>
    </row>
    <row r="147" spans="1:20" x14ac:dyDescent="0.25">
      <c r="A147">
        <f t="shared" si="20"/>
        <v>9.2862543971442566</v>
      </c>
      <c r="B147">
        <f t="shared" si="37"/>
        <v>1.4779532901143571</v>
      </c>
      <c r="C147" t="str">
        <f t="shared" si="21"/>
        <v>1.58083584807504-17495.7020895765i</v>
      </c>
      <c r="D147" t="str">
        <f t="shared" si="22"/>
        <v>3.97499999997857-10768.6044134703i</v>
      </c>
      <c r="E147" t="str">
        <f t="shared" si="23"/>
        <v>162.469536760144+0.000657876233388004i</v>
      </c>
      <c r="F147" t="str">
        <f t="shared" si="24"/>
        <v>1.45495495495467-101056.723013431i</v>
      </c>
      <c r="G147" t="str">
        <f t="shared" si="25"/>
        <v>0.999999999999801-4.45740211062835E-07i</v>
      </c>
      <c r="H147" t="str">
        <f t="shared" si="26"/>
        <v>600.000018331978+0.13626278356112i</v>
      </c>
      <c r="I147" t="str">
        <f t="shared" si="27"/>
        <v>41.3091996960726-171051.140457496i</v>
      </c>
      <c r="K147" t="str">
        <f t="shared" si="28"/>
        <v>0.0199999983574039-0.0000056564428012109i</v>
      </c>
      <c r="L147" t="str">
        <f t="shared" si="29"/>
        <v>0.00005-190.932702202874i</v>
      </c>
      <c r="M147" t="str">
        <f t="shared" si="30"/>
        <v>0.00133333333333333-112.313354236985i</v>
      </c>
      <c r="N147">
        <f t="shared" si="31"/>
        <v>90.005176998412935</v>
      </c>
      <c r="O147">
        <f t="shared" si="32"/>
        <v>84.858627537151676</v>
      </c>
      <c r="P147" s="3">
        <f t="shared" si="33"/>
        <v>84.858627537151676</v>
      </c>
      <c r="Q147" s="3">
        <f t="shared" si="34"/>
        <v>-89.994823001587065</v>
      </c>
      <c r="R147">
        <f t="shared" si="35"/>
        <v>90.005176998412935</v>
      </c>
      <c r="S147">
        <f t="shared" si="36"/>
        <v>1.477953290114357E-3</v>
      </c>
      <c r="T147">
        <f t="shared" si="19"/>
        <v>84.858627537151676</v>
      </c>
    </row>
    <row r="148" spans="1:20" x14ac:dyDescent="0.25">
      <c r="A148">
        <f t="shared" si="20"/>
        <v>9.3215421638534046</v>
      </c>
      <c r="B148">
        <f t="shared" si="37"/>
        <v>1.4835695126167916</v>
      </c>
      <c r="C148" t="str">
        <f t="shared" si="21"/>
        <v>1.58083584724694-17429.4701060421i</v>
      </c>
      <c r="D148" t="str">
        <f t="shared" si="22"/>
        <v>3.97499999997841-10727.8386267589i</v>
      </c>
      <c r="E148" t="str">
        <f t="shared" si="23"/>
        <v>162.469536758606+0.000660376163695716i</v>
      </c>
      <c r="F148" t="str">
        <f t="shared" si="24"/>
        <v>1.45495495495466-100674.161200872i</v>
      </c>
      <c r="G148" t="str">
        <f t="shared" si="25"/>
        <v>0.9999999999998-4.47434023864873E-07i</v>
      </c>
      <c r="H148" t="str">
        <f t="shared" si="26"/>
        <v>600.000018471567+0.136780582146597i</v>
      </c>
      <c r="I148" t="str">
        <f t="shared" si="27"/>
        <v>41.3091996989036-170403.606787248i</v>
      </c>
      <c r="K148" t="str">
        <f t="shared" si="28"/>
        <v>0.0199999983448964-5.67793728020829E-06i</v>
      </c>
      <c r="L148" t="str">
        <f t="shared" si="29"/>
        <v>0.00005-190.209904565525i</v>
      </c>
      <c r="M148" t="str">
        <f t="shared" si="30"/>
        <v>0.00133333333333333-111.888179156191i</v>
      </c>
      <c r="N148">
        <f t="shared" si="31"/>
        <v>90.005196671003233</v>
      </c>
      <c r="O148">
        <f t="shared" si="32"/>
        <v>84.825683711925009</v>
      </c>
      <c r="P148" s="3">
        <f t="shared" si="33"/>
        <v>84.825683711925009</v>
      </c>
      <c r="Q148" s="3">
        <f t="shared" si="34"/>
        <v>-89.994803328996767</v>
      </c>
      <c r="R148">
        <f t="shared" si="35"/>
        <v>90.005196671003233</v>
      </c>
      <c r="S148">
        <f t="shared" si="36"/>
        <v>1.4835695126167916E-3</v>
      </c>
      <c r="T148">
        <f t="shared" si="19"/>
        <v>84.825683711925009</v>
      </c>
    </row>
    <row r="149" spans="1:20" x14ac:dyDescent="0.25">
      <c r="A149">
        <f t="shared" si="20"/>
        <v>9.3569640240760474</v>
      </c>
      <c r="B149">
        <f t="shared" si="37"/>
        <v>1.4892070767647354</v>
      </c>
      <c r="C149" t="str">
        <f t="shared" si="21"/>
        <v>1.58083584641265-17363.488851287i</v>
      </c>
      <c r="D149" t="str">
        <f t="shared" si="22"/>
        <v>3.97499999997825-10687.2271636077i</v>
      </c>
      <c r="E149" t="str">
        <f t="shared" si="23"/>
        <v>162.46953675706+0.000662885593745504i</v>
      </c>
      <c r="F149" t="str">
        <f t="shared" si="24"/>
        <v>1.45495495495466-100293.047619922i</v>
      </c>
      <c r="G149" t="str">
        <f t="shared" si="25"/>
        <v>0.999999999999798-4.49134273155559E-07i</v>
      </c>
      <c r="H149" t="str">
        <f t="shared" si="26"/>
        <v>600.000018612215+0.137300348366786i</v>
      </c>
      <c r="I149" t="str">
        <f t="shared" si="27"/>
        <v>41.3091997017555-169758.524430093i</v>
      </c>
      <c r="K149" t="str">
        <f t="shared" si="28"/>
        <v>0.0199999983322938-5.69951343818409E-06i</v>
      </c>
      <c r="L149" t="str">
        <f t="shared" si="29"/>
        <v>0.00005-189.489843161511i</v>
      </c>
      <c r="M149" t="str">
        <f t="shared" si="30"/>
        <v>0.00133333333333333-111.464613624418i</v>
      </c>
      <c r="N149">
        <f t="shared" si="31"/>
        <v>90.00521641834932</v>
      </c>
      <c r="O149">
        <f t="shared" si="32"/>
        <v>84.792739886711416</v>
      </c>
      <c r="P149" s="3">
        <f t="shared" si="33"/>
        <v>84.792739886711416</v>
      </c>
      <c r="Q149" s="3">
        <f t="shared" si="34"/>
        <v>-89.99478358165068</v>
      </c>
      <c r="R149">
        <f t="shared" si="35"/>
        <v>90.00521641834932</v>
      </c>
      <c r="S149">
        <f t="shared" si="36"/>
        <v>1.4892070767647354E-3</v>
      </c>
      <c r="T149">
        <f t="shared" si="19"/>
        <v>84.792739886711416</v>
      </c>
    </row>
    <row r="150" spans="1:20" x14ac:dyDescent="0.25">
      <c r="A150">
        <f t="shared" si="20"/>
        <v>9.3925204873675376</v>
      </c>
      <c r="B150">
        <f t="shared" si="37"/>
        <v>1.4948660636564415</v>
      </c>
      <c r="C150" t="str">
        <f t="shared" si="21"/>
        <v>1.58083584557194-17297.7573761483i</v>
      </c>
      <c r="D150" t="str">
        <f t="shared" si="22"/>
        <v>3.97499999997809-10646.7694398072i</v>
      </c>
      <c r="E150" t="str">
        <f t="shared" si="23"/>
        <v>162.469536755502+0.000665404559636638i</v>
      </c>
      <c r="F150" t="str">
        <f t="shared" si="24"/>
        <v>1.45495495495466-99913.3767881317i</v>
      </c>
      <c r="G150" t="str">
        <f t="shared" si="25"/>
        <v>0.999999999999797-4.5084098339355E-07i</v>
      </c>
      <c r="H150" t="str">
        <f t="shared" si="26"/>
        <v>600.000018753938+0.137822089698707i</v>
      </c>
      <c r="I150" t="str">
        <f t="shared" si="27"/>
        <v>41.3091997046298-169115.884106303i</v>
      </c>
      <c r="K150" t="str">
        <f t="shared" si="28"/>
        <v>0.0199999983195951-5.72117158551801E-06i</v>
      </c>
      <c r="L150" t="str">
        <f t="shared" si="29"/>
        <v>0.00005-188.772507632507i</v>
      </c>
      <c r="M150" t="str">
        <f t="shared" si="30"/>
        <v>0.00133333333333333-111.042651548534i</v>
      </c>
      <c r="N150">
        <f t="shared" si="31"/>
        <v>90.005236240735286</v>
      </c>
      <c r="O150">
        <f t="shared" si="32"/>
        <v>84.759796061510784</v>
      </c>
      <c r="P150" s="3">
        <f t="shared" si="33"/>
        <v>84.759796061510784</v>
      </c>
      <c r="Q150" s="3">
        <f t="shared" si="34"/>
        <v>-89.994763759264714</v>
      </c>
      <c r="R150">
        <f t="shared" si="35"/>
        <v>90.005236240735286</v>
      </c>
      <c r="S150">
        <f t="shared" si="36"/>
        <v>1.4948660636564415E-3</v>
      </c>
      <c r="T150">
        <f t="shared" si="19"/>
        <v>84.759796061510784</v>
      </c>
    </row>
    <row r="151" spans="1:20" x14ac:dyDescent="0.25">
      <c r="A151">
        <f t="shared" si="20"/>
        <v>9.4282120652195349</v>
      </c>
      <c r="B151">
        <f t="shared" si="37"/>
        <v>1.5005465546983361</v>
      </c>
      <c r="C151" t="str">
        <f t="shared" si="21"/>
        <v>1.58083584472487-17232.2747350566i</v>
      </c>
      <c r="D151" t="str">
        <f t="shared" si="22"/>
        <v>3.97499999997791-10606.4648733595i</v>
      </c>
      <c r="E151" t="str">
        <f t="shared" si="23"/>
        <v>162.46953675393+0.000667933097605662i</v>
      </c>
      <c r="F151" t="str">
        <f t="shared" si="24"/>
        <v>1.45495495495466-99535.1432438102i</v>
      </c>
      <c r="G151" t="str">
        <f t="shared" si="25"/>
        <v>0.999999999999795-4.52554179130445E-07i</v>
      </c>
      <c r="H151" t="str">
        <f t="shared" si="26"/>
        <v>600.000018896738+0.13834581364778i</v>
      </c>
      <c r="I151" t="str">
        <f t="shared" si="27"/>
        <v>41.3091997075253-168475.676571283i</v>
      </c>
      <c r="K151" t="str">
        <f t="shared" si="28"/>
        <v>0.0199999983067998-5.74291203376905E-06i</v>
      </c>
      <c r="L151" t="str">
        <f t="shared" si="29"/>
        <v>0.00005-188.057887659402i</v>
      </c>
      <c r="M151" t="str">
        <f t="shared" si="30"/>
        <v>0.00133333333333333-110.622286858472i</v>
      </c>
      <c r="N151">
        <f t="shared" si="31"/>
        <v>90.005256138446271</v>
      </c>
      <c r="O151">
        <f t="shared" si="32"/>
        <v>84.726852236323182</v>
      </c>
      <c r="P151" s="3">
        <f t="shared" si="33"/>
        <v>84.726852236323182</v>
      </c>
      <c r="Q151" s="3">
        <f t="shared" si="34"/>
        <v>-89.994743861553729</v>
      </c>
      <c r="R151">
        <f t="shared" si="35"/>
        <v>90.005256138446271</v>
      </c>
      <c r="S151">
        <f t="shared" si="36"/>
        <v>1.500546554698336E-3</v>
      </c>
      <c r="T151">
        <f t="shared" si="19"/>
        <v>84.726852236323182</v>
      </c>
    </row>
    <row r="152" spans="1:20" x14ac:dyDescent="0.25">
      <c r="A152">
        <f t="shared" si="20"/>
        <v>9.4640392710673691</v>
      </c>
      <c r="B152">
        <f t="shared" si="37"/>
        <v>1.5062486316061898</v>
      </c>
      <c r="C152" t="str">
        <f t="shared" si="21"/>
        <v>1.58083584387126-17167.0399860224i</v>
      </c>
      <c r="D152" t="str">
        <f t="shared" si="22"/>
        <v>3.97499999997775-10566.3128844699i</v>
      </c>
      <c r="E152" t="str">
        <f t="shared" si="23"/>
        <v>162.469536752347+0.000670471244026219i</v>
      </c>
      <c r="F152" t="str">
        <f t="shared" si="24"/>
        <v>1.45495495495466-99158.3415459406i</v>
      </c>
      <c r="G152" t="str">
        <f t="shared" si="25"/>
        <v>0.999999999999794-4.5427388501114E-07i</v>
      </c>
      <c r="H152" t="str">
        <f t="shared" si="26"/>
        <v>600.000019040627+0.138871527747956i</v>
      </c>
      <c r="I152" t="str">
        <f t="shared" si="27"/>
        <v>41.3091997104437-167837.892615432i</v>
      </c>
      <c r="K152" t="str">
        <f t="shared" si="28"/>
        <v>0.019999998293907-5.76473509568035E-06i</v>
      </c>
      <c r="L152" t="str">
        <f t="shared" si="29"/>
        <v>0.00005-187.345972962145i</v>
      </c>
      <c r="M152" t="str">
        <f t="shared" si="30"/>
        <v>0.00133333333333333-110.203513507144i</v>
      </c>
      <c r="N152">
        <f t="shared" si="31"/>
        <v>90.005276111768495</v>
      </c>
      <c r="O152">
        <f t="shared" si="32"/>
        <v>84.693908411148854</v>
      </c>
      <c r="P152" s="3">
        <f t="shared" si="33"/>
        <v>84.693908411148854</v>
      </c>
      <c r="Q152" s="3">
        <f t="shared" si="34"/>
        <v>-89.994723888231505</v>
      </c>
      <c r="R152">
        <f t="shared" si="35"/>
        <v>90.005276111768495</v>
      </c>
      <c r="S152">
        <f t="shared" si="36"/>
        <v>1.5062486316061898E-3</v>
      </c>
      <c r="T152">
        <f t="shared" si="19"/>
        <v>84.693908411148854</v>
      </c>
    </row>
    <row r="153" spans="1:20" x14ac:dyDescent="0.25">
      <c r="A153">
        <f t="shared" si="20"/>
        <v>9.5000026202974244</v>
      </c>
      <c r="B153">
        <f t="shared" si="37"/>
        <v>1.5119723764062933</v>
      </c>
      <c r="C153" t="str">
        <f t="shared" si="21"/>
        <v>1.5808358430112-17102.0521906218i</v>
      </c>
      <c r="D153" t="str">
        <f t="shared" si="22"/>
        <v>3.97499999997758-10526.3128955385i</v>
      </c>
      <c r="E153" t="str">
        <f t="shared" si="23"/>
        <v>162.469536750752+0.000673019035410529i</v>
      </c>
      <c r="F153" t="str">
        <f t="shared" si="24"/>
        <v>1.45495495495465-98782.9662741041i</v>
      </c>
      <c r="G153" t="str">
        <f t="shared" si="25"/>
        <v>0.999999999999792-4.56000125774181E-07i</v>
      </c>
      <c r="H153" t="str">
        <f t="shared" si="26"/>
        <v>600.000019185609+0.139399239561805i</v>
      </c>
      <c r="I153" t="str">
        <f t="shared" si="27"/>
        <v>41.3091997133834-167202.523064013i</v>
      </c>
      <c r="K153" t="str">
        <f t="shared" si="28"/>
        <v>0.0199999982809161-5.78664108518317E-06i</v>
      </c>
      <c r="L153" t="str">
        <f t="shared" si="29"/>
        <v>0.00005-186.636753299607i</v>
      </c>
      <c r="M153" t="str">
        <f t="shared" si="30"/>
        <v>0.00133333333333333-109.786325470357i</v>
      </c>
      <c r="N153">
        <f t="shared" si="31"/>
        <v>90.005296160989346</v>
      </c>
      <c r="O153">
        <f t="shared" si="32"/>
        <v>84.660964585987827</v>
      </c>
      <c r="P153" s="3">
        <f t="shared" si="33"/>
        <v>84.660964585987827</v>
      </c>
      <c r="Q153" s="3">
        <f t="shared" si="34"/>
        <v>-89.994703839010654</v>
      </c>
      <c r="R153">
        <f t="shared" si="35"/>
        <v>90.005296160989346</v>
      </c>
      <c r="S153">
        <f t="shared" si="36"/>
        <v>1.5119723764062934E-3</v>
      </c>
      <c r="T153">
        <f t="shared" si="19"/>
        <v>84.660964585987827</v>
      </c>
    </row>
    <row r="154" spans="1:20" x14ac:dyDescent="0.25">
      <c r="A154">
        <f t="shared" si="20"/>
        <v>9.5361026302545557</v>
      </c>
      <c r="B154">
        <f t="shared" si="37"/>
        <v>1.5177178714366373</v>
      </c>
      <c r="C154" t="str">
        <f t="shared" si="21"/>
        <v>1.58083584214462-17037.3104139835i</v>
      </c>
      <c r="D154" t="str">
        <f t="shared" si="22"/>
        <v>3.9749999999774-10486.464331152i</v>
      </c>
      <c r="E154" t="str">
        <f t="shared" si="23"/>
        <v>162.469536749145+0.000675576508409767i</v>
      </c>
      <c r="F154" t="str">
        <f t="shared" si="24"/>
        <v>1.45495495495465-98409.0120284012i</v>
      </c>
      <c r="G154" t="str">
        <f t="shared" si="25"/>
        <v>0.99999999999979-4.57732926252123E-07i</v>
      </c>
      <c r="H154" t="str">
        <f t="shared" si="26"/>
        <v>600.000019331698+0.139928956680644i</v>
      </c>
      <c r="I154" t="str">
        <f t="shared" si="27"/>
        <v>41.3091997163459-166569.558777023i</v>
      </c>
      <c r="K154" t="str">
        <f t="shared" si="28"/>
        <v>0.0199999982678262-0.0000058086303174019i</v>
      </c>
      <c r="L154" t="str">
        <f t="shared" si="29"/>
        <v>0.00005-185.930218469423i</v>
      </c>
      <c r="M154" t="str">
        <f t="shared" si="30"/>
        <v>0.00133333333333333-109.37071674672i</v>
      </c>
      <c r="N154">
        <f t="shared" si="31"/>
        <v>90.005316286397147</v>
      </c>
      <c r="O154">
        <f t="shared" si="32"/>
        <v>84.628020760840172</v>
      </c>
      <c r="P154" s="3">
        <f t="shared" si="33"/>
        <v>84.628020760840172</v>
      </c>
      <c r="Q154" s="3">
        <f t="shared" si="34"/>
        <v>-89.994683713602853</v>
      </c>
      <c r="R154">
        <f t="shared" si="35"/>
        <v>90.005316286397147</v>
      </c>
      <c r="S154">
        <f t="shared" si="36"/>
        <v>1.5177178714366373E-3</v>
      </c>
      <c r="T154">
        <f t="shared" si="19"/>
        <v>84.628020760840172</v>
      </c>
    </row>
    <row r="155" spans="1:20" x14ac:dyDescent="0.25">
      <c r="A155">
        <f t="shared" si="20"/>
        <v>9.5723398202495229</v>
      </c>
      <c r="B155">
        <f t="shared" si="37"/>
        <v>1.5234851993480965</v>
      </c>
      <c r="C155" t="str">
        <f t="shared" si="21"/>
        <v>1.58083584127147-16972.8137247751i</v>
      </c>
      <c r="D155" t="str">
        <f t="shared" si="22"/>
        <v>3.97499999997724-10446.7666180754i</v>
      </c>
      <c r="E155" t="str">
        <f t="shared" si="23"/>
        <v>162.469536747525+0.000678143699814026i</v>
      </c>
      <c r="F155" t="str">
        <f t="shared" si="24"/>
        <v>1.45495495495464-98036.4734293747i</v>
      </c>
      <c r="G155" t="str">
        <f t="shared" si="25"/>
        <v>0.999999999999789-4.5947231137188E-07i</v>
      </c>
      <c r="H155" t="str">
        <f t="shared" si="26"/>
        <v>600.000019478897+0.140460686724632i</v>
      </c>
      <c r="I155" t="str">
        <f t="shared" si="27"/>
        <v>41.309199719331-165938.990649057i</v>
      </c>
      <c r="K155" t="str">
        <f t="shared" si="28"/>
        <v>0.0199999982546367-5.83070310865842E-06i</v>
      </c>
      <c r="L155" t="str">
        <f t="shared" si="29"/>
        <v>0.00005-185.226358307853i</v>
      </c>
      <c r="M155" t="str">
        <f t="shared" si="30"/>
        <v>0.00133333333333333-108.956681357561i</v>
      </c>
      <c r="N155">
        <f t="shared" si="31"/>
        <v>90.005336488281458</v>
      </c>
      <c r="O155">
        <f t="shared" si="32"/>
        <v>84.59507693570589</v>
      </c>
      <c r="P155" s="3">
        <f t="shared" si="33"/>
        <v>84.59507693570589</v>
      </c>
      <c r="Q155" s="3">
        <f t="shared" si="34"/>
        <v>-89.994663511718542</v>
      </c>
      <c r="R155">
        <f t="shared" si="35"/>
        <v>90.005336488281458</v>
      </c>
      <c r="S155">
        <f t="shared" si="36"/>
        <v>1.5234851993480964E-3</v>
      </c>
      <c r="T155">
        <f t="shared" si="19"/>
        <v>84.59507693570589</v>
      </c>
    </row>
    <row r="156" spans="1:20" x14ac:dyDescent="0.25">
      <c r="A156">
        <f t="shared" si="20"/>
        <v>9.6087147115664706</v>
      </c>
      <c r="B156">
        <f t="shared" si="37"/>
        <v>1.5292744431056193</v>
      </c>
      <c r="C156" t="str">
        <f t="shared" si="21"/>
        <v>1.58083584039156-16908.5611951907i</v>
      </c>
      <c r="D156" t="str">
        <f t="shared" si="22"/>
        <v>3.97499999997706-10407.219185244i</v>
      </c>
      <c r="E156" t="str">
        <f t="shared" si="23"/>
        <v>162.469536745894+0.000680720646553017i</v>
      </c>
      <c r="F156" t="str">
        <f t="shared" si="24"/>
        <v>1.45495495495464-97665.3451179316i</v>
      </c>
      <c r="G156" t="str">
        <f t="shared" si="25"/>
        <v>0.999999999999787-4.61218306155093E-07i</v>
      </c>
      <c r="H156" t="str">
        <f t="shared" si="26"/>
        <v>600.000019627219+0.140994437342886i</v>
      </c>
      <c r="I156" t="str">
        <f t="shared" si="27"/>
        <v>41.3091997223389-165310.809609181i</v>
      </c>
      <c r="K156" t="str">
        <f t="shared" si="28"/>
        <v>0.0199999982413467-5.85285977647648E-06i</v>
      </c>
      <c r="L156" t="str">
        <f t="shared" si="29"/>
        <v>0.00005-184.525162689633i</v>
      </c>
      <c r="M156" t="str">
        <f t="shared" si="30"/>
        <v>0.00133333333333333-108.544213346843i</v>
      </c>
      <c r="N156">
        <f t="shared" si="31"/>
        <v>90.00535676693292</v>
      </c>
      <c r="O156">
        <f t="shared" si="32"/>
        <v>84.562133110585449</v>
      </c>
      <c r="P156" s="3">
        <f t="shared" si="33"/>
        <v>84.562133110585449</v>
      </c>
      <c r="Q156" s="3">
        <f t="shared" si="34"/>
        <v>-89.99464323306708</v>
      </c>
      <c r="R156">
        <f t="shared" si="35"/>
        <v>90.00535676693292</v>
      </c>
      <c r="S156">
        <f t="shared" si="36"/>
        <v>1.5292744431056194E-3</v>
      </c>
      <c r="T156">
        <f t="shared" si="19"/>
        <v>84.562133110585449</v>
      </c>
    </row>
    <row r="157" spans="1:20" x14ac:dyDescent="0.25">
      <c r="A157">
        <f t="shared" si="20"/>
        <v>9.6452278274704231</v>
      </c>
      <c r="B157">
        <f t="shared" si="37"/>
        <v>1.5350856859894206</v>
      </c>
      <c r="C157" t="str">
        <f t="shared" si="21"/>
        <v>1.58083583950508-16844.5519009356i</v>
      </c>
      <c r="D157" t="str">
        <f t="shared" si="22"/>
        <v>3.97499999997689-10367.8214637544i</v>
      </c>
      <c r="E157" t="str">
        <f t="shared" si="23"/>
        <v>162.46953674425+0.000683307385697692i</v>
      </c>
      <c r="F157" t="str">
        <f t="shared" si="24"/>
        <v>1.45495495495464-97295.6217552667i</v>
      </c>
      <c r="G157" t="str">
        <f t="shared" si="25"/>
        <v>0.999999999999786-4.62970935718481E-07i</v>
      </c>
      <c r="H157" t="str">
        <f t="shared" si="26"/>
        <v>600.000019776668+0.141530216213587i</v>
      </c>
      <c r="I157" t="str">
        <f t="shared" si="27"/>
        <v>41.3091997253692-164685.0066208i</v>
      </c>
      <c r="K157" t="str">
        <f t="shared" si="28"/>
        <v>0.0199999982279556-5.87510063958655E-06i</v>
      </c>
      <c r="L157" t="str">
        <f t="shared" si="29"/>
        <v>0.00005-183.826621527827i</v>
      </c>
      <c r="M157" t="str">
        <f t="shared" si="30"/>
        <v>0.00133333333333333-108.133306781075i</v>
      </c>
      <c r="N157">
        <f t="shared" si="31"/>
        <v>90.005377122643182</v>
      </c>
      <c r="O157">
        <f t="shared" si="32"/>
        <v>84.529189285478608</v>
      </c>
      <c r="P157" s="3">
        <f t="shared" si="33"/>
        <v>84.529189285478608</v>
      </c>
      <c r="Q157" s="3">
        <f t="shared" si="34"/>
        <v>-89.994622877356818</v>
      </c>
      <c r="R157">
        <f t="shared" si="35"/>
        <v>90.005377122643182</v>
      </c>
      <c r="S157">
        <f t="shared" si="36"/>
        <v>1.5350856859894207E-3</v>
      </c>
      <c r="T157">
        <f t="shared" si="19"/>
        <v>84.529189285478608</v>
      </c>
    </row>
    <row r="158" spans="1:20" x14ac:dyDescent="0.25">
      <c r="A158">
        <f t="shared" si="20"/>
        <v>9.6818796932148103</v>
      </c>
      <c r="B158">
        <f t="shared" si="37"/>
        <v>1.5409190115961804</v>
      </c>
      <c r="C158" t="str">
        <f t="shared" si="21"/>
        <v>1.58083583861176-16780.7849212145i</v>
      </c>
      <c r="D158" t="str">
        <f t="shared" si="22"/>
        <v>3.97499999997671-10328.5728868573i</v>
      </c>
      <c r="E158" t="str">
        <f t="shared" si="23"/>
        <v>162.469536742593+0.000685903954458974i</v>
      </c>
      <c r="F158" t="str">
        <f t="shared" si="24"/>
        <v>1.45495495495465-96927.2980227853i</v>
      </c>
      <c r="G158" t="str">
        <f t="shared" si="25"/>
        <v>0.999999999999784-4.64730225274211E-07i</v>
      </c>
      <c r="H158" t="str">
        <f t="shared" si="26"/>
        <v>600.000019927258+0.1420680310441i</v>
      </c>
      <c r="I158" t="str">
        <f t="shared" si="27"/>
        <v>41.3091997284233-164061.572681529i</v>
      </c>
      <c r="K158" t="str">
        <f t="shared" si="28"/>
        <v>0.0199999982144624-5.89742601793022E-06i</v>
      </c>
      <c r="L158" t="str">
        <f t="shared" si="29"/>
        <v>0.00005-183.130724773687i</v>
      </c>
      <c r="M158" t="str">
        <f t="shared" si="30"/>
        <v>0.00133333333333333-107.723955749228i</v>
      </c>
      <c r="N158">
        <f t="shared" si="31"/>
        <v>90.005397555705088</v>
      </c>
      <c r="O158">
        <f t="shared" si="32"/>
        <v>84.496245460385495</v>
      </c>
      <c r="P158" s="3">
        <f t="shared" si="33"/>
        <v>84.496245460385495</v>
      </c>
      <c r="Q158" s="3">
        <f t="shared" si="34"/>
        <v>-89.994602444294912</v>
      </c>
      <c r="R158">
        <f t="shared" si="35"/>
        <v>90.005397555705088</v>
      </c>
      <c r="S158">
        <f t="shared" si="36"/>
        <v>1.5409190115961804E-3</v>
      </c>
      <c r="T158">
        <f t="shared" si="19"/>
        <v>84.496245460385495</v>
      </c>
    </row>
    <row r="159" spans="1:20" x14ac:dyDescent="0.25">
      <c r="A159">
        <f t="shared" si="20"/>
        <v>9.7186708360490268</v>
      </c>
      <c r="B159">
        <f t="shared" si="37"/>
        <v>1.5467745038402458</v>
      </c>
      <c r="C159" t="str">
        <f t="shared" si="21"/>
        <v>1.58083583771168-16717.2593387185i</v>
      </c>
      <c r="D159" t="str">
        <f t="shared" si="22"/>
        <v>3.97499999997653-10289.4728899488i</v>
      </c>
      <c r="E159" t="str">
        <f t="shared" si="23"/>
        <v>162.469536740924+0.000688510390189386i</v>
      </c>
      <c r="F159" t="str">
        <f t="shared" si="24"/>
        <v>1.45495495495464-96560.3686220267i</v>
      </c>
      <c r="G159" t="str">
        <f t="shared" si="25"/>
        <v>0.999999999999782-4.66496200130252E-07i</v>
      </c>
      <c r="H159" t="str">
        <f t="shared" si="26"/>
        <v>600.000020078991+0.142607889571068i</v>
      </c>
      <c r="I159" t="str">
        <f t="shared" si="27"/>
        <v>41.3091997314998-163440.498823059i</v>
      </c>
      <c r="K159" t="str">
        <f t="shared" si="28"/>
        <v>0.0199999982008666-5.91983623266478E-06i</v>
      </c>
      <c r="L159" t="str">
        <f t="shared" si="29"/>
        <v>0.00005-182.437462416504i</v>
      </c>
      <c r="M159" t="str">
        <f t="shared" si="30"/>
        <v>0.00133333333333333-107.31615436265i</v>
      </c>
      <c r="N159">
        <f t="shared" si="31"/>
        <v>90.005418066412602</v>
      </c>
      <c r="O159">
        <f t="shared" si="32"/>
        <v>84.463301635306451</v>
      </c>
      <c r="P159" s="3">
        <f t="shared" si="33"/>
        <v>84.463301635306451</v>
      </c>
      <c r="Q159" s="3">
        <f t="shared" si="34"/>
        <v>-89.994581933587398</v>
      </c>
      <c r="R159">
        <f t="shared" si="35"/>
        <v>90.005418066412602</v>
      </c>
      <c r="S159">
        <f t="shared" si="36"/>
        <v>1.5467745038402459E-3</v>
      </c>
      <c r="T159">
        <f t="shared" si="19"/>
        <v>84.463301635306451</v>
      </c>
    </row>
    <row r="160" spans="1:20" x14ac:dyDescent="0.25">
      <c r="A160">
        <f t="shared" si="20"/>
        <v>9.7556017852260126</v>
      </c>
      <c r="B160">
        <f t="shared" si="37"/>
        <v>1.5526522469548387</v>
      </c>
      <c r="C160" t="str">
        <f t="shared" si="21"/>
        <v>1.58083583680475-16653.9742396102i</v>
      </c>
      <c r="D160" t="str">
        <f t="shared" si="22"/>
        <v>3.97499999997636-10250.5209105622i</v>
      </c>
      <c r="E160" t="str">
        <f t="shared" si="23"/>
        <v>162.469536739241+0.000691126730383815i</v>
      </c>
      <c r="F160" t="str">
        <f t="shared" si="24"/>
        <v>1.45495495495464-96194.8282745884i</v>
      </c>
      <c r="G160" t="str">
        <f t="shared" si="25"/>
        <v>0.999999999999781-4.68268885690746E-07i</v>
      </c>
      <c r="H160" t="str">
        <f t="shared" si="26"/>
        <v>600.000020231882+0.143149799560543i</v>
      </c>
      <c r="I160" t="str">
        <f t="shared" si="27"/>
        <v>41.3091997346003-162821.776111037i</v>
      </c>
      <c r="K160" t="str">
        <f t="shared" si="28"/>
        <v>0.0199999981871672-5.94233160616807E-06i</v>
      </c>
      <c r="L160" t="str">
        <f t="shared" si="29"/>
        <v>0.00005-181.746824483467i</v>
      </c>
      <c r="M160" t="str">
        <f t="shared" si="30"/>
        <v>0.00133333333333333-106.909896754981i</v>
      </c>
      <c r="N160">
        <f t="shared" si="31"/>
        <v>90.005438655060757</v>
      </c>
      <c r="O160">
        <f t="shared" si="32"/>
        <v>84.430357810241276</v>
      </c>
      <c r="P160" s="3">
        <f t="shared" si="33"/>
        <v>84.430357810241276</v>
      </c>
      <c r="Q160" s="3">
        <f t="shared" si="34"/>
        <v>-89.994561344939243</v>
      </c>
      <c r="R160">
        <f t="shared" si="35"/>
        <v>90.005438655060757</v>
      </c>
      <c r="S160">
        <f t="shared" si="36"/>
        <v>1.5526522469548388E-3</v>
      </c>
      <c r="T160">
        <f t="shared" si="19"/>
        <v>84.430357810241276</v>
      </c>
    </row>
    <row r="161" spans="1:20" x14ac:dyDescent="0.25">
      <c r="A161">
        <f t="shared" si="20"/>
        <v>9.7926730720098725</v>
      </c>
      <c r="B161">
        <f t="shared" si="37"/>
        <v>1.5585523254932672</v>
      </c>
      <c r="C161" t="str">
        <f t="shared" si="21"/>
        <v>1.58083583589087-16590.9287135126i</v>
      </c>
      <c r="D161" t="str">
        <f t="shared" si="22"/>
        <v>3.97499999997618-10211.7163883602i</v>
      </c>
      <c r="E161" t="str">
        <f t="shared" si="23"/>
        <v>162.469536737547+0.000693753012678713i</v>
      </c>
      <c r="F161" t="str">
        <f t="shared" si="24"/>
        <v>1.45495495495463-95830.6717220498i</v>
      </c>
      <c r="G161" t="str">
        <f t="shared" si="25"/>
        <v>0.999999999999779-4.7004830745637E-07i</v>
      </c>
      <c r="H161" t="str">
        <f t="shared" si="26"/>
        <v>600.000020385939+0.143693768808084i</v>
      </c>
      <c r="I161" t="str">
        <f t="shared" si="27"/>
        <v>41.3091997377248-162205.395644927i</v>
      </c>
      <c r="K161" t="str">
        <f t="shared" si="28"/>
        <v>0.0199999981733634-5.96491246204282E-06i</v>
      </c>
      <c r="L161" t="str">
        <f t="shared" si="29"/>
        <v>0.00005-181.058801039517i</v>
      </c>
      <c r="M161" t="str">
        <f t="shared" si="30"/>
        <v>0.00133333333333333-106.505177082069i</v>
      </c>
      <c r="N161">
        <f t="shared" si="31"/>
        <v>90.005459321945722</v>
      </c>
      <c r="O161">
        <f t="shared" si="32"/>
        <v>84.397413985190298</v>
      </c>
      <c r="P161" s="3">
        <f t="shared" si="33"/>
        <v>84.397413985190298</v>
      </c>
      <c r="Q161" s="3">
        <f t="shared" si="34"/>
        <v>-89.994540678054278</v>
      </c>
      <c r="R161">
        <f t="shared" si="35"/>
        <v>90.005459321945722</v>
      </c>
      <c r="S161">
        <f t="shared" si="36"/>
        <v>1.5585523254932673E-3</v>
      </c>
      <c r="T161">
        <f t="shared" si="19"/>
        <v>84.397413985190298</v>
      </c>
    </row>
    <row r="162" spans="1:20" x14ac:dyDescent="0.25">
      <c r="A162">
        <f t="shared" si="20"/>
        <v>9.8298852296835104</v>
      </c>
      <c r="B162">
        <f t="shared" si="37"/>
        <v>1.5644748243301416</v>
      </c>
      <c r="C162" t="str">
        <f t="shared" si="21"/>
        <v>1.58083583497007-16528.1218534945i</v>
      </c>
      <c r="D162" t="str">
        <f t="shared" si="22"/>
        <v>3.97499999997599-10173.0587651268i</v>
      </c>
      <c r="E162" t="str">
        <f t="shared" si="23"/>
        <v>162.469536735839+0.000696389274854937i</v>
      </c>
      <c r="F162" t="str">
        <f t="shared" si="24"/>
        <v>1.45495495495462-95467.8937258966i</v>
      </c>
      <c r="G162" t="str">
        <f t="shared" si="25"/>
        <v>0.999999999999777-4.71834491024704E-07i</v>
      </c>
      <c r="H162" t="str">
        <f t="shared" si="26"/>
        <v>600.000020541166+0.144239805138869i</v>
      </c>
      <c r="I162" t="str">
        <f t="shared" si="27"/>
        <v>41.3091997408725-161591.348557889i</v>
      </c>
      <c r="K162" t="str">
        <f t="shared" si="28"/>
        <v>0.0199999981594546-5.98757912512149E-06i</v>
      </c>
      <c r="L162" t="str">
        <f t="shared" si="29"/>
        <v>0.00005-180.373382187206i</v>
      </c>
      <c r="M162" t="str">
        <f t="shared" si="30"/>
        <v>0.00133333333333333-106.101989521886i</v>
      </c>
      <c r="N162">
        <f t="shared" si="31"/>
        <v>90.005480067364786</v>
      </c>
      <c r="O162">
        <f t="shared" si="32"/>
        <v>84.36447016015353</v>
      </c>
      <c r="P162" s="3">
        <f t="shared" si="33"/>
        <v>84.36447016015353</v>
      </c>
      <c r="Q162" s="3">
        <f t="shared" si="34"/>
        <v>-89.994519932635214</v>
      </c>
      <c r="R162">
        <f t="shared" si="35"/>
        <v>90.005480067364786</v>
      </c>
      <c r="S162">
        <f t="shared" si="36"/>
        <v>1.5644748243301416E-3</v>
      </c>
      <c r="T162">
        <f t="shared" si="19"/>
        <v>84.36447016015353</v>
      </c>
    </row>
    <row r="163" spans="1:20" x14ac:dyDescent="0.25">
      <c r="A163">
        <f t="shared" si="20"/>
        <v>9.8672387935563073</v>
      </c>
      <c r="B163">
        <f t="shared" si="37"/>
        <v>1.5704198286625961</v>
      </c>
      <c r="C163" t="str">
        <f t="shared" si="21"/>
        <v>1.58083583404225-16465.5527560582i</v>
      </c>
      <c r="D163" t="str">
        <f t="shared" si="22"/>
        <v>3.97499999997581-10134.5474847591i</v>
      </c>
      <c r="E163" t="str">
        <f t="shared" si="23"/>
        <v>162.469536734118+0.00069903555483573i</v>
      </c>
      <c r="F163" t="str">
        <f t="shared" si="24"/>
        <v>1.45495495495463-95106.4890674455i</v>
      </c>
      <c r="G163" t="str">
        <f t="shared" si="25"/>
        <v>0.999999999999776-4.73627462090597E-07i</v>
      </c>
      <c r="H163" t="str">
        <f t="shared" si="26"/>
        <v>600.000020697575+0.144787916407818i</v>
      </c>
      <c r="I163" t="str">
        <f t="shared" si="27"/>
        <v>41.3091997440443-160979.626016651i</v>
      </c>
      <c r="K163" t="str">
        <f t="shared" si="28"/>
        <v>0.0199999981454399-6.01033192147095E-06i</v>
      </c>
      <c r="L163" t="str">
        <f t="shared" si="29"/>
        <v>0.00005-179.690558066553i</v>
      </c>
      <c r="M163" t="str">
        <f t="shared" si="30"/>
        <v>0.00133333333333333-105.700328274443i</v>
      </c>
      <c r="N163">
        <f t="shared" si="31"/>
        <v>90.005500891616407</v>
      </c>
      <c r="O163">
        <f t="shared" si="32"/>
        <v>84.331526335131159</v>
      </c>
      <c r="P163" s="3">
        <f t="shared" si="33"/>
        <v>84.331526335131159</v>
      </c>
      <c r="Q163" s="3">
        <f t="shared" si="34"/>
        <v>-89.994499108383593</v>
      </c>
      <c r="R163">
        <f t="shared" si="35"/>
        <v>90.005500891616407</v>
      </c>
      <c r="S163">
        <f t="shared" si="36"/>
        <v>1.5704198286625962E-3</v>
      </c>
      <c r="T163">
        <f t="shared" si="19"/>
        <v>84.331526335131159</v>
      </c>
    </row>
    <row r="164" spans="1:20" x14ac:dyDescent="0.25">
      <c r="A164">
        <f t="shared" si="20"/>
        <v>9.9047343009718212</v>
      </c>
      <c r="B164">
        <f t="shared" si="37"/>
        <v>1.5763874240115141</v>
      </c>
      <c r="C164" t="str">
        <f t="shared" si="21"/>
        <v>1.58083583310733-16403.2205211263i</v>
      </c>
      <c r="D164" t="str">
        <f t="shared" si="22"/>
        <v>3.97499999997563-10096.1819932594i</v>
      </c>
      <c r="E164" t="str">
        <f t="shared" si="23"/>
        <v>162.469536732385+0.000701691890688686i</v>
      </c>
      <c r="F164" t="str">
        <f t="shared" si="24"/>
        <v>1.45495495495463-94746.4525477693i</v>
      </c>
      <c r="G164" t="str">
        <f t="shared" si="25"/>
        <v>0.999999999999774-4.7542724644654E-07i</v>
      </c>
      <c r="H164" t="str">
        <f t="shared" si="26"/>
        <v>600.000020855174+0.145338110499697i</v>
      </c>
      <c r="I164" t="str">
        <f t="shared" si="27"/>
        <v>41.3091997472404-160370.219221377i</v>
      </c>
      <c r="K164" t="str">
        <f t="shared" si="28"/>
        <v>0.0199999981313185-6.03317117839705E-06i</v>
      </c>
      <c r="L164" t="str">
        <f t="shared" si="29"/>
        <v>0.00005-179.010318854904i</v>
      </c>
      <c r="M164" t="str">
        <f t="shared" si="30"/>
        <v>0.00133333333333333-105.300187561708i</v>
      </c>
      <c r="N164">
        <f t="shared" si="31"/>
        <v>90.005521795000135</v>
      </c>
      <c r="O164">
        <f t="shared" si="32"/>
        <v>84.298582510123282</v>
      </c>
      <c r="P164" s="3">
        <f t="shared" si="33"/>
        <v>84.298582510123282</v>
      </c>
      <c r="Q164" s="3">
        <f t="shared" si="34"/>
        <v>-89.994478204999865</v>
      </c>
      <c r="R164">
        <f t="shared" si="35"/>
        <v>90.005521795000135</v>
      </c>
      <c r="S164">
        <f t="shared" si="36"/>
        <v>1.5763874240115141E-3</v>
      </c>
      <c r="T164">
        <f t="shared" si="19"/>
        <v>84.298582510123282</v>
      </c>
    </row>
    <row r="165" spans="1:20" x14ac:dyDescent="0.25">
      <c r="A165">
        <f t="shared" si="20"/>
        <v>9.9423722913155146</v>
      </c>
      <c r="B165">
        <f t="shared" si="37"/>
        <v>1.5823776962227578</v>
      </c>
      <c r="C165" t="str">
        <f t="shared" si="21"/>
        <v>1.58083583216534-16341.1242520284i</v>
      </c>
      <c r="D165" t="str">
        <f t="shared" si="22"/>
        <v>3.97499999997545-10057.9617387272i</v>
      </c>
      <c r="E165" t="str">
        <f t="shared" si="23"/>
        <v>162.469536730638+0.000704358320626589i</v>
      </c>
      <c r="F165" t="str">
        <f t="shared" si="24"/>
        <v>1.45495495495463-94387.7789876216i</v>
      </c>
      <c r="G165" t="str">
        <f t="shared" si="25"/>
        <v>0.999999999999772-4.77233869983036E-07i</v>
      </c>
      <c r="H165" t="str">
        <f t="shared" si="26"/>
        <v>600.000021013976+0.145890395329234i</v>
      </c>
      <c r="I165" t="str">
        <f t="shared" si="27"/>
        <v>41.3091997504607-159763.119405548i</v>
      </c>
      <c r="K165" t="str">
        <f t="shared" si="28"/>
        <v>0.0199999981170895-6.05609722444934E-06i</v>
      </c>
      <c r="L165" t="str">
        <f t="shared" si="29"/>
        <v>0.00005-178.33265476679i</v>
      </c>
      <c r="M165" t="str">
        <f t="shared" si="30"/>
        <v>0.00133333333333333-104.901561627524i</v>
      </c>
      <c r="N165">
        <f t="shared" si="31"/>
        <v>90.005542777816672</v>
      </c>
      <c r="O165">
        <f t="shared" si="32"/>
        <v>84.265638685129915</v>
      </c>
      <c r="P165" s="3">
        <f t="shared" si="33"/>
        <v>84.265638685129915</v>
      </c>
      <c r="Q165" s="3">
        <f t="shared" si="34"/>
        <v>-89.994457222183328</v>
      </c>
      <c r="R165">
        <f t="shared" si="35"/>
        <v>90.005542777816672</v>
      </c>
      <c r="S165">
        <f t="shared" si="36"/>
        <v>1.5823776962227579E-3</v>
      </c>
      <c r="T165">
        <f t="shared" si="19"/>
        <v>84.265638685129915</v>
      </c>
    </row>
    <row r="166" spans="1:20" x14ac:dyDescent="0.25">
      <c r="A166">
        <f t="shared" si="20"/>
        <v>9.9801533060225136</v>
      </c>
      <c r="B166">
        <f t="shared" si="37"/>
        <v>1.5883907314684043</v>
      </c>
      <c r="C166" t="str">
        <f t="shared" si="21"/>
        <v>1.58083583121615-16279.263055489i</v>
      </c>
      <c r="D166" t="str">
        <f t="shared" si="22"/>
        <v>3.97499999997526-10019.8861713513i</v>
      </c>
      <c r="E166" t="str">
        <f t="shared" si="23"/>
        <v>162.469536728878+0.000707034883006712i</v>
      </c>
      <c r="F166" t="str">
        <f t="shared" si="24"/>
        <v>1.45495495495462-94030.4632273629i</v>
      </c>
      <c r="G166" t="str">
        <f t="shared" si="25"/>
        <v>0.99999999999977-4.79047358688971E-07i</v>
      </c>
      <c r="H166" t="str">
        <f t="shared" si="26"/>
        <v>600.000021173985+0.146444778841233i</v>
      </c>
      <c r="I166" t="str">
        <f t="shared" si="27"/>
        <v>41.3091997537054-159158.317835827i</v>
      </c>
      <c r="K166" t="str">
        <f t="shared" si="28"/>
        <v>0.0199999981027522-6.07911038942601E-06i</v>
      </c>
      <c r="L166" t="str">
        <f t="shared" si="29"/>
        <v>0.00005-177.657556053786i</v>
      </c>
      <c r="M166" t="str">
        <f t="shared" si="30"/>
        <v>0.00133333333333333-104.504444737521i</v>
      </c>
      <c r="N166">
        <f t="shared" si="31"/>
        <v>90.005563840367856</v>
      </c>
      <c r="O166">
        <f t="shared" si="32"/>
        <v>84.232694860151213</v>
      </c>
      <c r="P166" s="3">
        <f t="shared" si="33"/>
        <v>84.232694860151213</v>
      </c>
      <c r="Q166" s="3">
        <f t="shared" si="34"/>
        <v>-89.994436159632144</v>
      </c>
      <c r="R166">
        <f t="shared" si="35"/>
        <v>90.005563840367856</v>
      </c>
      <c r="S166">
        <f t="shared" si="36"/>
        <v>1.5883907314684044E-3</v>
      </c>
      <c r="T166">
        <f t="shared" si="19"/>
        <v>84.232694860151213</v>
      </c>
    </row>
    <row r="167" spans="1:20" x14ac:dyDescent="0.25">
      <c r="A167">
        <f t="shared" si="20"/>
        <v>10.018077888585399</v>
      </c>
      <c r="B167">
        <f t="shared" si="37"/>
        <v>1.5944266162479843</v>
      </c>
      <c r="C167" t="str">
        <f t="shared" si="21"/>
        <v>1.58083583025974-16217.636041614i</v>
      </c>
      <c r="D167" t="str">
        <f t="shared" si="22"/>
        <v>3.97499999997507-9981.95474340189i</v>
      </c>
      <c r="E167" t="str">
        <f t="shared" si="23"/>
        <v>162.469536727104+0.000709721616332734i</v>
      </c>
      <c r="F167" t="str">
        <f t="shared" si="24"/>
        <v>1.45495495495462-93674.500126886i</v>
      </c>
      <c r="G167" t="str">
        <f t="shared" si="25"/>
        <v>0.999999999999769-4.80867738651988E-07i</v>
      </c>
      <c r="H167" t="str">
        <f t="shared" si="26"/>
        <v>600.000021335214+0.147001269010689i</v>
      </c>
      <c r="I167" t="str">
        <f t="shared" si="27"/>
        <v>41.3091997569748-158555.805811942i</v>
      </c>
      <c r="K167" t="str">
        <f t="shared" si="28"/>
        <v>0.0199999980883057-6.10221100437835E-06i</v>
      </c>
      <c r="L167" t="str">
        <f t="shared" si="29"/>
        <v>0.00005-176.985013004369i</v>
      </c>
      <c r="M167" t="str">
        <f t="shared" si="30"/>
        <v>0.00133333333333333-104.108831179041i</v>
      </c>
      <c r="N167">
        <f t="shared" si="31"/>
        <v>90.005584982956677</v>
      </c>
      <c r="O167">
        <f t="shared" si="32"/>
        <v>84.199751035187305</v>
      </c>
      <c r="P167" s="3">
        <f t="shared" si="33"/>
        <v>84.199751035187305</v>
      </c>
      <c r="Q167" s="3">
        <f t="shared" si="34"/>
        <v>-89.994415017043323</v>
      </c>
      <c r="R167">
        <f t="shared" si="35"/>
        <v>90.005584982956677</v>
      </c>
      <c r="S167">
        <f t="shared" si="36"/>
        <v>1.5944266162479844E-3</v>
      </c>
      <c r="T167">
        <f t="shared" si="19"/>
        <v>84.199751035187305</v>
      </c>
    </row>
    <row r="168" spans="1:20" x14ac:dyDescent="0.25">
      <c r="A168">
        <f t="shared" si="20"/>
        <v>10.056146584562024</v>
      </c>
      <c r="B168">
        <f t="shared" si="37"/>
        <v>1.6004854373897266</v>
      </c>
      <c r="C168" t="str">
        <f t="shared" si="21"/>
        <v>1.5808358292961-16156.2423238781i</v>
      </c>
      <c r="D168" t="str">
        <f t="shared" si="22"/>
        <v>3.97499999997489-9944.16690922267i</v>
      </c>
      <c r="E168" t="str">
        <f t="shared" si="23"/>
        <v>162.469536725316+0.000712418559254344i</v>
      </c>
      <c r="F168" t="str">
        <f t="shared" si="24"/>
        <v>1.45495495495462-93319.8845655425i</v>
      </c>
      <c r="G168" t="str">
        <f t="shared" si="25"/>
        <v>0.999999999999767-4.82695036058865E-07i</v>
      </c>
      <c r="H168" t="str">
        <f t="shared" si="26"/>
        <v>600.00002149767+0.147559873842902i</v>
      </c>
      <c r="I168" t="str">
        <f t="shared" si="27"/>
        <v>41.3091997602692-157955.574666555i</v>
      </c>
      <c r="K168" t="str">
        <f t="shared" si="28"/>
        <v>0.0199999980737492-6.12539940161567E-06i</v>
      </c>
      <c r="L168" t="str">
        <f t="shared" si="29"/>
        <v>0.00005-176.315015943783i</v>
      </c>
      <c r="M168" t="str">
        <f t="shared" si="30"/>
        <v>0.00133333333333333-103.714715261049i</v>
      </c>
      <c r="N168">
        <f t="shared" si="31"/>
        <v>90.00560620588729</v>
      </c>
      <c r="O168">
        <f t="shared" si="32"/>
        <v>84.166807210238304</v>
      </c>
      <c r="P168" s="3">
        <f t="shared" si="33"/>
        <v>84.166807210238304</v>
      </c>
      <c r="Q168" s="3">
        <f t="shared" si="34"/>
        <v>-89.99439379411271</v>
      </c>
      <c r="R168">
        <f t="shared" si="35"/>
        <v>90.00560620588729</v>
      </c>
      <c r="S168">
        <f t="shared" si="36"/>
        <v>1.6004854373897267E-3</v>
      </c>
      <c r="T168">
        <f t="shared" si="19"/>
        <v>84.166807210238304</v>
      </c>
    </row>
    <row r="169" spans="1:20" x14ac:dyDescent="0.25">
      <c r="A169">
        <f t="shared" si="20"/>
        <v>10.09435994158336</v>
      </c>
      <c r="B169">
        <f t="shared" si="37"/>
        <v>1.6065672820518075</v>
      </c>
      <c r="C169" t="str">
        <f t="shared" si="21"/>
        <v>1.58083582832502-16095.081019112i</v>
      </c>
      <c r="D169" t="str">
        <f t="shared" si="22"/>
        <v>3.97499999997467-9906.52212522286i</v>
      </c>
      <c r="E169" t="str">
        <f t="shared" si="23"/>
        <v>162.469536723515+0.000715125750567733i</v>
      </c>
      <c r="F169" t="str">
        <f t="shared" si="24"/>
        <v>1.4549549549546-92966.6114420674i</v>
      </c>
      <c r="G169" t="str">
        <f t="shared" si="25"/>
        <v>0.999999999999765-4.84529277195887E-07i</v>
      </c>
      <c r="H169" t="str">
        <f t="shared" si="26"/>
        <v>600.000021661359+0.148120601373592i</v>
      </c>
      <c r="I169" t="str">
        <f t="shared" si="27"/>
        <v>41.3091997635884-157357.615765136i</v>
      </c>
      <c r="K169" t="str">
        <f t="shared" si="28"/>
        <v>0.019999998059082-6.14867591471021E-06i</v>
      </c>
      <c r="L169" t="str">
        <f t="shared" si="29"/>
        <v>0.00005-175.647555233894i</v>
      </c>
      <c r="M169" t="str">
        <f t="shared" si="30"/>
        <v>0.00133333333333333-103.322091314055i</v>
      </c>
      <c r="N169">
        <f t="shared" si="31"/>
        <v>90.005627509464986</v>
      </c>
      <c r="O169">
        <f t="shared" si="32"/>
        <v>84.133863385304267</v>
      </c>
      <c r="P169" s="3">
        <f t="shared" si="33"/>
        <v>84.133863385304267</v>
      </c>
      <c r="Q169" s="3">
        <f t="shared" si="34"/>
        <v>-89.994372490535014</v>
      </c>
      <c r="R169">
        <f t="shared" si="35"/>
        <v>90.005627509464986</v>
      </c>
      <c r="S169">
        <f t="shared" si="36"/>
        <v>1.6065672820518076E-3</v>
      </c>
      <c r="T169">
        <f t="shared" si="19"/>
        <v>84.133863385304267</v>
      </c>
    </row>
    <row r="170" spans="1:20" x14ac:dyDescent="0.25">
      <c r="A170">
        <f t="shared" si="20"/>
        <v>10.132718509361377</v>
      </c>
      <c r="B170">
        <f t="shared" si="37"/>
        <v>1.6126722377236045</v>
      </c>
      <c r="C170" t="str">
        <f t="shared" si="21"/>
        <v>1.58083582734657-16034.1512474901i</v>
      </c>
      <c r="D170" t="str">
        <f t="shared" si="22"/>
        <v>3.97499999997448-9869.01984986975i</v>
      </c>
      <c r="E170" t="str">
        <f t="shared" si="23"/>
        <v>162.469536721702+0.000717843229217049i</v>
      </c>
      <c r="F170" t="str">
        <f t="shared" si="24"/>
        <v>1.4549549549546-92614.6756745098i</v>
      </c>
      <c r="G170" t="str">
        <f t="shared" si="25"/>
        <v>0.999999999999764-4.86370488449231E-07i</v>
      </c>
      <c r="H170" t="str">
        <f t="shared" si="26"/>
        <v>600.000021826301+0.148683459669015i</v>
      </c>
      <c r="I170" t="str">
        <f t="shared" si="27"/>
        <v>41.3091997669336-156761.920505852i</v>
      </c>
      <c r="K170" t="str">
        <f t="shared" si="28"/>
        <v>0.0199999980443029-6.17204087850142E-06i</v>
      </c>
      <c r="L170" t="str">
        <f t="shared" si="29"/>
        <v>0.00005-174.982621273056i</v>
      </c>
      <c r="M170" t="str">
        <f t="shared" si="30"/>
        <v>0.00133333333333333-102.930953690033i</v>
      </c>
      <c r="N170">
        <f t="shared" si="31"/>
        <v>90.005648893996224</v>
      </c>
      <c r="O170">
        <f t="shared" si="32"/>
        <v>84.100919560385478</v>
      </c>
      <c r="P170" s="3">
        <f t="shared" si="33"/>
        <v>84.100919560385478</v>
      </c>
      <c r="Q170" s="3">
        <f t="shared" si="34"/>
        <v>-89.994351106003776</v>
      </c>
      <c r="R170">
        <f t="shared" si="35"/>
        <v>90.005648893996224</v>
      </c>
      <c r="S170">
        <f t="shared" si="36"/>
        <v>1.6126722377236044E-3</v>
      </c>
      <c r="T170">
        <f t="shared" si="19"/>
        <v>84.100919560385478</v>
      </c>
    </row>
    <row r="171" spans="1:20" x14ac:dyDescent="0.25">
      <c r="A171">
        <f t="shared" si="20"/>
        <v>10.17122283969695</v>
      </c>
      <c r="B171">
        <f t="shared" si="37"/>
        <v>1.6188003922269543</v>
      </c>
      <c r="C171" t="str">
        <f t="shared" si="21"/>
        <v>1.58083582636073-15973.4521325166i</v>
      </c>
      <c r="D171" t="str">
        <f t="shared" si="22"/>
        <v>3.97499999997428-9831.65954368041i</v>
      </c>
      <c r="E171" t="str">
        <f t="shared" si="23"/>
        <v>162.469536719872+0.000720571034294709i</v>
      </c>
      <c r="F171" t="str">
        <f t="shared" si="24"/>
        <v>1.4549549549546-92264.0722001543i</v>
      </c>
      <c r="G171" t="str">
        <f t="shared" si="25"/>
        <v>0.999999999999762-4.88218696305338E-07i</v>
      </c>
      <c r="H171" t="str">
        <f t="shared" si="26"/>
        <v>600.000021992495+0.149248456826075i</v>
      </c>
      <c r="I171" t="str">
        <f t="shared" si="27"/>
        <v>41.3091997703034-156168.480319422i</v>
      </c>
      <c r="K171" t="str">
        <f t="shared" si="28"/>
        <v>0.0199999980294114-6.19549462910142E-06i</v>
      </c>
      <c r="L171" t="str">
        <f t="shared" si="29"/>
        <v>0.00005-174.320204495972i</v>
      </c>
      <c r="M171" t="str">
        <f t="shared" si="30"/>
        <v>0.00133333333333333-102.541296762336i</v>
      </c>
      <c r="N171">
        <f t="shared" si="31"/>
        <v>90.00567035978861</v>
      </c>
      <c r="O171">
        <f t="shared" si="32"/>
        <v>84.067975735481753</v>
      </c>
      <c r="P171" s="3">
        <f t="shared" si="33"/>
        <v>84.067975735481753</v>
      </c>
      <c r="Q171" s="3">
        <f t="shared" si="34"/>
        <v>-89.99432964021139</v>
      </c>
      <c r="R171">
        <f t="shared" si="35"/>
        <v>90.00567035978861</v>
      </c>
      <c r="S171">
        <f t="shared" si="36"/>
        <v>1.6188003922269544E-3</v>
      </c>
      <c r="T171">
        <f t="shared" si="19"/>
        <v>84.067975735481753</v>
      </c>
    </row>
    <row r="172" spans="1:20" x14ac:dyDescent="0.25">
      <c r="A172">
        <f t="shared" si="20"/>
        <v>10.209873486487799</v>
      </c>
      <c r="B172">
        <f t="shared" si="37"/>
        <v>1.6249518337174167</v>
      </c>
      <c r="C172" t="str">
        <f t="shared" si="21"/>
        <v>1.58083582536739-15912.982801015i</v>
      </c>
      <c r="D172" t="str">
        <f t="shared" si="22"/>
        <v>3.9749999999741-9794.44066921441i</v>
      </c>
      <c r="E172" t="str">
        <f t="shared" si="23"/>
        <v>162.46953671803+0.000723309205040748i</v>
      </c>
      <c r="F172" t="str">
        <f t="shared" si="24"/>
        <v>1.45495495495461-91914.7959754535i</v>
      </c>
      <c r="G172" t="str">
        <f t="shared" si="25"/>
        <v>0.99999999999976-4.90073927351296E-07i</v>
      </c>
      <c r="H172" t="str">
        <f t="shared" si="26"/>
        <v>600.000022159955+0.14981560097245i</v>
      </c>
      <c r="I172" t="str">
        <f t="shared" si="27"/>
        <v>41.3091997736992-155577.286669012i</v>
      </c>
      <c r="K172" t="str">
        <f t="shared" si="28"/>
        <v>0.0199999980144065-6.21903750389948E-06i</v>
      </c>
      <c r="L172" t="str">
        <f t="shared" si="29"/>
        <v>0.00005-173.660295373552i</v>
      </c>
      <c r="M172" t="str">
        <f t="shared" si="30"/>
        <v>0.00133333333333333-102.153114925619i</v>
      </c>
      <c r="N172">
        <f t="shared" si="31"/>
        <v>90.005691907150975</v>
      </c>
      <c r="O172">
        <f t="shared" si="32"/>
        <v>84.03503191059356</v>
      </c>
      <c r="P172" s="3">
        <f t="shared" si="33"/>
        <v>84.03503191059356</v>
      </c>
      <c r="Q172" s="3">
        <f t="shared" si="34"/>
        <v>-89.994308092849025</v>
      </c>
      <c r="R172">
        <f t="shared" si="35"/>
        <v>90.005691907150975</v>
      </c>
      <c r="S172">
        <f t="shared" si="36"/>
        <v>1.6249518337174166E-3</v>
      </c>
      <c r="T172">
        <f t="shared" ref="T172:T235" si="38">P172</f>
        <v>84.03503191059356</v>
      </c>
    </row>
    <row r="173" spans="1:20" x14ac:dyDescent="0.25">
      <c r="A173">
        <f t="shared" ref="A173:A236" si="39">2*PI()*B173</f>
        <v>10.248671005736453</v>
      </c>
      <c r="B173">
        <f t="shared" si="37"/>
        <v>1.6311266506855429</v>
      </c>
      <c r="C173" t="str">
        <f t="shared" ref="C173:C236" si="40">IMPRODUCT(D173,E173,$C$40,,K173,$C$41)</f>
        <v>1.58083582436642-15852.7423831133i</v>
      </c>
      <c r="D173" t="str">
        <f t="shared" ref="D173:D236" si="41">IMDIV(IMPRODUCT($C$37,$C$38,COMPLEX(1,A173/$C$38)),IMSUM(-1*A173*A173/$C$39,COMPLEX(0,1*A173)))</f>
        <v>3.97499999997389-9757.36269106557i</v>
      </c>
      <c r="E173" t="str">
        <f t="shared" ref="E173:E236" si="42">IMDIV(IMPRODUCT(IMSUM(F173,G173),$C$29,H173),IMSUM(1,I173))</f>
        <v>162.469536716174+0.000726057780844842i</v>
      </c>
      <c r="F173" t="str">
        <f t="shared" ref="F173:F236" si="43">IMDIV(IMPRODUCT($C$14,$C$15,COMPLEX(1,A173/$C$15)),IMSUM(-1*A173*A173/$C$16,COMPLEX(0,A173)))</f>
        <v>1.45495495495459-91566.8419759499i</v>
      </c>
      <c r="G173" t="str">
        <f t="shared" ref="G173:G236" si="44">IMDIV(1,COMPLEX(1,A173*$C$9*$C$10))</f>
        <v>0.999999999999758-4.91936208275231E-07i</v>
      </c>
      <c r="H173" t="str">
        <f t="shared" ref="H173:H236" si="45">IMDIV($C$3,IMSUM(K173,COMPLEX(0,$C$28*A173)))</f>
        <v>600.000022328691+0.150384900266703i</v>
      </c>
      <c r="I173" t="str">
        <f t="shared" ref="I173:I236" si="46">IMPRODUCT(F173,$C$29,H173,$C$31)</f>
        <v>41.3091997771211-154988.3310501i</v>
      </c>
      <c r="K173" t="str">
        <f t="shared" ref="K173:K236" si="47">IF($C$26&lt;=0,IMDIV(1,IMSUM(IMDIV(1,L173),1/$C$18)),IMDIV(1,IMSUM(IMDIV(1,L173),1/$C$18,IMDIV(1,M173))))</f>
        <v>0.0199999979992873-6.24266984156697E-06i</v>
      </c>
      <c r="L173" t="str">
        <f t="shared" ref="L173:L236" si="48">IMSUM($C$21/$C$22,IMDIV(1,COMPLEX(0,$C$20*$C$22*A173)))</f>
        <v>0.00005-173.002884412784i</v>
      </c>
      <c r="M173" t="str">
        <f t="shared" ref="M173:M236" si="49">IMSUM($C$25/$C$26,IMDIV(1,COMPLEX(0,$C$24*$C$26*A173)))</f>
        <v>0.00133333333333333-101.766402595755i</v>
      </c>
      <c r="N173">
        <f t="shared" ref="N173:N236" si="50">ABS(R173)</f>
        <v>90.005713536393259</v>
      </c>
      <c r="O173">
        <f t="shared" ref="O173:O236" si="51">ABS(P173)</f>
        <v>84.002088085720771</v>
      </c>
      <c r="P173" s="3">
        <f t="shared" ref="P173:P236" si="52">20*LOG10(IMABS(C173))</f>
        <v>84.002088085720771</v>
      </c>
      <c r="Q173" s="3">
        <f t="shared" ref="Q173:Q236" si="53">IMARGUMENT(C173)*180/PI()</f>
        <v>-89.994286463606741</v>
      </c>
      <c r="R173">
        <f t="shared" ref="R173:R236" si="54">IF(Q173&lt;0,Q173+180,Q173-180)</f>
        <v>90.005713536393259</v>
      </c>
      <c r="S173">
        <f t="shared" ref="S173:S236" si="55">B173/1000</f>
        <v>1.6311266506855429E-3</v>
      </c>
      <c r="T173">
        <f t="shared" si="38"/>
        <v>84.002088085720771</v>
      </c>
    </row>
    <row r="174" spans="1:20" x14ac:dyDescent="0.25">
      <c r="A174">
        <f t="shared" si="39"/>
        <v>10.287615955558252</v>
      </c>
      <c r="B174">
        <f t="shared" ref="B174:B237" si="56">B173*(1+B$42)</f>
        <v>1.637324931958148</v>
      </c>
      <c r="C174" t="str">
        <f t="shared" si="40"/>
        <v>1.58083582335787-15792.7300122329i</v>
      </c>
      <c r="D174" t="str">
        <f t="shared" si="41"/>
        <v>3.97499999997369-9720.42507585487i</v>
      </c>
      <c r="E174" t="str">
        <f t="shared" si="42"/>
        <v>162.469536714304+0.000728816801246385i</v>
      </c>
      <c r="F174" t="str">
        <f t="shared" si="43"/>
        <v>1.4549549549546-91220.2051962097i</v>
      </c>
      <c r="G174" t="str">
        <f t="shared" si="44"/>
        <v>0.999999999999756-4.93805565866676E-07i</v>
      </c>
      <c r="H174" t="str">
        <f t="shared" si="45"/>
        <v>600.000022498712+0.150956362898393i</v>
      </c>
      <c r="I174" t="str">
        <f t="shared" si="46"/>
        <v>41.3091997805687-154401.604990364i</v>
      </c>
      <c r="K174" t="str">
        <f t="shared" si="47"/>
        <v>0.019999997984053-6.26639198206208E-06i</v>
      </c>
      <c r="L174" t="str">
        <f t="shared" si="48"/>
        <v>0.00005-172.347962156589i</v>
      </c>
      <c r="M174" t="str">
        <f t="shared" si="49"/>
        <v>0.00133333333333333-101.381154209758i</v>
      </c>
      <c r="N174">
        <f t="shared" si="50"/>
        <v>90.005735247826607</v>
      </c>
      <c r="O174">
        <f t="shared" si="51"/>
        <v>83.969144260863601</v>
      </c>
      <c r="P174" s="3">
        <f t="shared" si="52"/>
        <v>83.969144260863601</v>
      </c>
      <c r="Q174" s="3">
        <f t="shared" si="53"/>
        <v>-89.994264752173393</v>
      </c>
      <c r="R174">
        <f t="shared" si="54"/>
        <v>90.005735247826607</v>
      </c>
      <c r="S174">
        <f t="shared" si="55"/>
        <v>1.6373249319581479E-3</v>
      </c>
      <c r="T174">
        <f t="shared" si="38"/>
        <v>83.969144260863601</v>
      </c>
    </row>
    <row r="175" spans="1:20" x14ac:dyDescent="0.25">
      <c r="A175">
        <f t="shared" si="39"/>
        <v>10.326708896189373</v>
      </c>
      <c r="B175">
        <f t="shared" si="56"/>
        <v>1.6435467666995891</v>
      </c>
      <c r="C175" t="str">
        <f t="shared" si="40"/>
        <v>1.58083582234161-15732.9448250757i</v>
      </c>
      <c r="D175" t="str">
        <f t="shared" si="41"/>
        <v>3.9749999999735-9683.62729222229i</v>
      </c>
      <c r="E175" t="str">
        <f t="shared" si="42"/>
        <v>162.469536712419+0.000731586305935088i</v>
      </c>
      <c r="F175" t="str">
        <f t="shared" si="43"/>
        <v>1.4549549549546-90874.8806497464i</v>
      </c>
      <c r="G175" t="str">
        <f t="shared" si="44"/>
        <v>0.999999999999754-4.95682027016968E-07i</v>
      </c>
      <c r="H175" t="str">
        <f t="shared" si="45"/>
        <v>600.000022670027+0.151529997088207i</v>
      </c>
      <c r="I175" t="str">
        <f t="shared" si="46"/>
        <v>41.309199784043-153817.100049553i</v>
      </c>
      <c r="K175" t="str">
        <f t="shared" si="47"/>
        <v>0.0199999979687027-6.29020426663501E-06i</v>
      </c>
      <c r="L175" t="str">
        <f t="shared" si="48"/>
        <v>0.00005-171.69551918369i</v>
      </c>
      <c r="M175" t="str">
        <f t="shared" si="49"/>
        <v>0.00133333333333333-100.9973642257i</v>
      </c>
      <c r="N175">
        <f t="shared" si="50"/>
        <v>90.005757041763346</v>
      </c>
      <c r="O175">
        <f t="shared" si="51"/>
        <v>83.936200436022105</v>
      </c>
      <c r="P175" s="3">
        <f t="shared" si="52"/>
        <v>83.936200436022105</v>
      </c>
      <c r="Q175" s="3">
        <f t="shared" si="53"/>
        <v>-89.994242958236654</v>
      </c>
      <c r="R175">
        <f t="shared" si="54"/>
        <v>90.005757041763346</v>
      </c>
      <c r="S175">
        <f t="shared" si="55"/>
        <v>1.6435467666995891E-3</v>
      </c>
      <c r="T175">
        <f t="shared" si="38"/>
        <v>83.936200436022105</v>
      </c>
    </row>
    <row r="176" spans="1:20" x14ac:dyDescent="0.25">
      <c r="A176">
        <f t="shared" si="39"/>
        <v>10.365950389994893</v>
      </c>
      <c r="B176">
        <f t="shared" si="56"/>
        <v>1.6497922444130475</v>
      </c>
      <c r="C176" t="str">
        <f t="shared" si="40"/>
        <v>1.58083582131762-15673.3859616118i</v>
      </c>
      <c r="D176" t="str">
        <f t="shared" si="41"/>
        <v>3.9749999999733-9646.96881081934i</v>
      </c>
      <c r="E176" t="str">
        <f t="shared" si="42"/>
        <v>162.46953671052+0.000734366334751371i</v>
      </c>
      <c r="F176" t="str">
        <f t="shared" si="43"/>
        <v>1.45495495495459-90530.86336895i</v>
      </c>
      <c r="G176" t="str">
        <f t="shared" si="44"/>
        <v>0.999999999999752-4.97565618719632E-07i</v>
      </c>
      <c r="H176" t="str">
        <f t="shared" si="45"/>
        <v>600.000022842646+0.152105811088065i</v>
      </c>
      <c r="I176" t="str">
        <f t="shared" si="46"/>
        <v>41.3091997875435-153234.807819366i</v>
      </c>
      <c r="K176" t="str">
        <f t="shared" si="47"/>
        <v>0.0199999979532355-6.31410703783256E-06i</v>
      </c>
      <c r="L176" t="str">
        <f t="shared" si="48"/>
        <v>0.00005-171.045546108478i</v>
      </c>
      <c r="M176" t="str">
        <f t="shared" si="49"/>
        <v>0.00133333333333333-100.615027122634i</v>
      </c>
      <c r="N176">
        <f t="shared" si="50"/>
        <v>90.005778918516995</v>
      </c>
      <c r="O176">
        <f t="shared" si="51"/>
        <v>83.903256611196468</v>
      </c>
      <c r="P176" s="3">
        <f t="shared" si="52"/>
        <v>83.903256611196468</v>
      </c>
      <c r="Q176" s="3">
        <f t="shared" si="53"/>
        <v>-89.994221081483005</v>
      </c>
      <c r="R176">
        <f t="shared" si="54"/>
        <v>90.005778918516995</v>
      </c>
      <c r="S176">
        <f t="shared" si="55"/>
        <v>1.6497922444130475E-3</v>
      </c>
      <c r="T176">
        <f t="shared" si="38"/>
        <v>83.903256611196468</v>
      </c>
    </row>
    <row r="177" spans="1:20" x14ac:dyDescent="0.25">
      <c r="A177">
        <f t="shared" si="39"/>
        <v>10.405341001476874</v>
      </c>
      <c r="B177">
        <f t="shared" si="56"/>
        <v>1.6560614549418171</v>
      </c>
      <c r="C177" t="str">
        <f t="shared" si="40"/>
        <v>1.58083582028583-15614.0525650668i</v>
      </c>
      <c r="D177" t="str">
        <f t="shared" si="41"/>
        <v>3.97499999997309-9610.44910430141i</v>
      </c>
      <c r="E177" t="str">
        <f t="shared" si="42"/>
        <v>162.469536708606+0.000737156927687015i</v>
      </c>
      <c r="F177" t="str">
        <f t="shared" si="43"/>
        <v>1.45495495495459-90188.1484050163i</v>
      </c>
      <c r="G177" t="str">
        <f t="shared" si="44"/>
        <v>0.999999999999751-4.99456368070766E-07i</v>
      </c>
      <c r="H177" t="str">
        <f t="shared" si="45"/>
        <v>600.000023016582+0.152683813181249i</v>
      </c>
      <c r="I177" t="str">
        <f t="shared" si="46"/>
        <v>41.3091997910709-152654.719923335i</v>
      </c>
      <c r="K177" t="str">
        <f t="shared" si="47"/>
        <v>0.0199999979376505-6.33810063950326E-06i</v>
      </c>
      <c r="L177" t="str">
        <f t="shared" si="48"/>
        <v>0.00005-170.398033580871i</v>
      </c>
      <c r="M177" t="str">
        <f t="shared" si="49"/>
        <v>0.00133333333333333-100.234137400512i</v>
      </c>
      <c r="N177">
        <f t="shared" si="50"/>
        <v>90.005800878402241</v>
      </c>
      <c r="O177">
        <f t="shared" si="51"/>
        <v>83.870312786386748</v>
      </c>
      <c r="P177" s="3">
        <f t="shared" si="52"/>
        <v>83.870312786386748</v>
      </c>
      <c r="Q177" s="3">
        <f t="shared" si="53"/>
        <v>-89.994199121597759</v>
      </c>
      <c r="R177">
        <f t="shared" si="54"/>
        <v>90.005800878402241</v>
      </c>
      <c r="S177">
        <f t="shared" si="55"/>
        <v>1.6560614549418172E-3</v>
      </c>
      <c r="T177">
        <f t="shared" si="38"/>
        <v>83.870312786386748</v>
      </c>
    </row>
    <row r="178" spans="1:20" x14ac:dyDescent="0.25">
      <c r="A178">
        <f t="shared" si="39"/>
        <v>10.444881297282485</v>
      </c>
      <c r="B178">
        <f t="shared" si="56"/>
        <v>1.6623544884705961</v>
      </c>
      <c r="C178" t="str">
        <f t="shared" si="40"/>
        <v>1.58083581924625-15554.9437819101i</v>
      </c>
      <c r="D178" t="str">
        <f t="shared" si="41"/>
        <v>3.97499999997289-9574.06764732034i</v>
      </c>
      <c r="E178" t="str">
        <f t="shared" si="42"/>
        <v>162.469536706678+0.000739958124885429i</v>
      </c>
      <c r="F178" t="str">
        <f t="shared" si="43"/>
        <v>1.45495495495458-89846.730827876i</v>
      </c>
      <c r="G178" t="str">
        <f t="shared" si="44"/>
        <v>0.999999999999749-5.01354302269433E-07i</v>
      </c>
      <c r="H178" t="str">
        <f t="shared" si="45"/>
        <v>600.000023191839+0.153264011682509i</v>
      </c>
      <c r="I178" t="str">
        <f t="shared" si="46"/>
        <v>41.3091997946242-152076.828016699i</v>
      </c>
      <c r="K178" t="str">
        <f t="shared" si="47"/>
        <v>0.0199999979219469-6.36218541680219E-06i</v>
      </c>
      <c r="L178" t="str">
        <f t="shared" si="48"/>
        <v>0.00005-169.752972286184i</v>
      </c>
      <c r="M178" t="str">
        <f t="shared" si="49"/>
        <v>0.00133333333333333-99.8546895801085i</v>
      </c>
      <c r="N178">
        <f t="shared" si="50"/>
        <v>90.005822921734975</v>
      </c>
      <c r="O178">
        <f t="shared" si="51"/>
        <v>83.837368961593185</v>
      </c>
      <c r="P178" s="3">
        <f t="shared" si="52"/>
        <v>83.837368961593185</v>
      </c>
      <c r="Q178" s="3">
        <f t="shared" si="53"/>
        <v>-89.994177078265025</v>
      </c>
      <c r="R178">
        <f t="shared" si="54"/>
        <v>90.005822921734975</v>
      </c>
      <c r="S178">
        <f t="shared" si="55"/>
        <v>1.662354488470596E-3</v>
      </c>
      <c r="T178">
        <f t="shared" si="38"/>
        <v>83.837368961593185</v>
      </c>
    </row>
    <row r="179" spans="1:20" x14ac:dyDescent="0.25">
      <c r="A179">
        <f t="shared" si="39"/>
        <v>10.484571846212161</v>
      </c>
      <c r="B179">
        <f t="shared" si="56"/>
        <v>1.6686714355267844</v>
      </c>
      <c r="C179" t="str">
        <f t="shared" si="40"/>
        <v>1.58083581819868-15496.0587618418i</v>
      </c>
      <c r="D179" t="str">
        <f t="shared" si="41"/>
        <v>3.97499999997268-9537.82391651659i</v>
      </c>
      <c r="E179" t="str">
        <f t="shared" si="42"/>
        <v>162.469536704736+0.000742769966643148i</v>
      </c>
      <c r="F179" t="str">
        <f t="shared" si="43"/>
        <v>1.45495495495458-89506.6057261221i</v>
      </c>
      <c r="G179" t="str">
        <f t="shared" si="44"/>
        <v>0.999999999999747-5.03259448618057E-07i</v>
      </c>
      <c r="H179" t="str">
        <f t="shared" si="45"/>
        <v>600.000023368431+0.153846414938206i</v>
      </c>
      <c r="I179" t="str">
        <f t="shared" si="46"/>
        <v>41.3091997982055-151501.123786289i</v>
      </c>
      <c r="K179" t="str">
        <f t="shared" si="47"/>
        <v>0.0199999979061237-6.38636171619622E-06i</v>
      </c>
      <c r="L179" t="str">
        <f t="shared" si="48"/>
        <v>0.00005-169.110352944993i</v>
      </c>
      <c r="M179" t="str">
        <f t="shared" si="49"/>
        <v>0.00133333333333333-99.476678202937i</v>
      </c>
      <c r="N179">
        <f t="shared" si="50"/>
        <v>90.005845048832342</v>
      </c>
      <c r="O179">
        <f t="shared" si="51"/>
        <v>83.804425136815752</v>
      </c>
      <c r="P179" s="3">
        <f t="shared" si="52"/>
        <v>83.804425136815752</v>
      </c>
      <c r="Q179" s="3">
        <f t="shared" si="53"/>
        <v>-89.994154951167658</v>
      </c>
      <c r="R179">
        <f t="shared" si="54"/>
        <v>90.005845048832342</v>
      </c>
      <c r="S179">
        <f t="shared" si="55"/>
        <v>1.6686714355267844E-3</v>
      </c>
      <c r="T179">
        <f t="shared" si="38"/>
        <v>83.804425136815752</v>
      </c>
    </row>
    <row r="180" spans="1:20" x14ac:dyDescent="0.25">
      <c r="A180">
        <f t="shared" si="39"/>
        <v>10.524413219227768</v>
      </c>
      <c r="B180">
        <f t="shared" si="56"/>
        <v>1.6750123869817863</v>
      </c>
      <c r="C180" t="str">
        <f t="shared" si="40"/>
        <v>1.58083581714314-15437.3966577812i</v>
      </c>
      <c r="D180" t="str">
        <f t="shared" si="41"/>
        <v>3.97499999997247-9501.71739051199i</v>
      </c>
      <c r="E180" t="str">
        <f t="shared" si="42"/>
        <v>162.469536702778+0.000745592493409769i</v>
      </c>
      <c r="F180" t="str">
        <f t="shared" si="43"/>
        <v>1.45495495495458-89167.7682069413i</v>
      </c>
      <c r="G180" t="str">
        <f t="shared" si="44"/>
        <v>0.999999999999745-5.05171834522804E-07i</v>
      </c>
      <c r="H180" t="str">
        <f t="shared" si="45"/>
        <v>600.000023546369+0.154431031326402i</v>
      </c>
      <c r="I180" t="str">
        <f t="shared" si="46"/>
        <v>41.3091998018136-150927.598950408i</v>
      </c>
      <c r="K180" t="str">
        <f t="shared" si="47"/>
        <v>0.01999999789018-6.41062988546853E-06i</v>
      </c>
      <c r="L180" t="str">
        <f t="shared" si="48"/>
        <v>0.00005-168.470166313003i</v>
      </c>
      <c r="M180" t="str">
        <f t="shared" si="49"/>
        <v>0.00133333333333333-99.1000978311782i</v>
      </c>
      <c r="N180">
        <f t="shared" si="50"/>
        <v>90.005867260012579</v>
      </c>
      <c r="O180">
        <f t="shared" si="51"/>
        <v>83.771481312054661</v>
      </c>
      <c r="P180" s="3">
        <f t="shared" si="52"/>
        <v>83.771481312054661</v>
      </c>
      <c r="Q180" s="3">
        <f t="shared" si="53"/>
        <v>-89.994132739987421</v>
      </c>
      <c r="R180">
        <f t="shared" si="54"/>
        <v>90.005867260012579</v>
      </c>
      <c r="S180">
        <f t="shared" si="55"/>
        <v>1.6750123869817863E-3</v>
      </c>
      <c r="T180">
        <f t="shared" si="38"/>
        <v>83.771481312054661</v>
      </c>
    </row>
    <row r="181" spans="1:20" x14ac:dyDescent="0.25">
      <c r="A181">
        <f t="shared" si="39"/>
        <v>10.564405989460832</v>
      </c>
      <c r="B181">
        <f t="shared" si="56"/>
        <v>1.6813774340523171</v>
      </c>
      <c r="C181" t="str">
        <f t="shared" si="40"/>
        <v>1.58083581607961-15378.9566258543i</v>
      </c>
      <c r="D181" t="str">
        <f t="shared" si="41"/>
        <v>3.97499999997228-9465.74754990205i</v>
      </c>
      <c r="E181" t="str">
        <f t="shared" si="42"/>
        <v>162.469536700805+0.00074842574578868i</v>
      </c>
      <c r="F181" t="str">
        <f t="shared" si="43"/>
        <v>1.45495495495458-88830.2133960425i</v>
      </c>
      <c r="G181" t="str">
        <f t="shared" si="44"/>
        <v>0.999999999999743-5.0709148749399E-07i</v>
      </c>
      <c r="H181" t="str">
        <f t="shared" si="45"/>
        <v>600.000023725662+0.155017869257005i</v>
      </c>
      <c r="I181" t="str">
        <f t="shared" si="46"/>
        <v>41.3091998054497-150356.24525871i</v>
      </c>
      <c r="K181" t="str">
        <f t="shared" si="47"/>
        <v>0.0199999978741149-6.43499027372401E-06i</v>
      </c>
      <c r="L181" t="str">
        <f t="shared" si="48"/>
        <v>0.00005-167.832403180916i</v>
      </c>
      <c r="M181" t="str">
        <f t="shared" si="49"/>
        <v>0.00133333333333333-98.7249430475979i</v>
      </c>
      <c r="N181">
        <f t="shared" si="50"/>
        <v>90.005889555595289</v>
      </c>
      <c r="O181">
        <f t="shared" si="51"/>
        <v>83.738537487310055</v>
      </c>
      <c r="P181" s="3">
        <f t="shared" si="52"/>
        <v>83.738537487310055</v>
      </c>
      <c r="Q181" s="3">
        <f t="shared" si="53"/>
        <v>-89.994110444404711</v>
      </c>
      <c r="R181">
        <f t="shared" si="54"/>
        <v>90.005889555595289</v>
      </c>
      <c r="S181">
        <f t="shared" si="55"/>
        <v>1.6813774340523171E-3</v>
      </c>
      <c r="T181">
        <f t="shared" si="38"/>
        <v>83.738537487310055</v>
      </c>
    </row>
    <row r="182" spans="1:20" x14ac:dyDescent="0.25">
      <c r="A182">
        <f t="shared" si="39"/>
        <v>10.604550732220783</v>
      </c>
      <c r="B182">
        <f t="shared" si="56"/>
        <v>1.6877666683017158</v>
      </c>
      <c r="C182" t="str">
        <f t="shared" si="40"/>
        <v>1.5808358150079-15320.7378253814i</v>
      </c>
      <c r="D182" t="str">
        <f t="shared" si="41"/>
        <v>3.97499999997205-9429.91387724841i</v>
      </c>
      <c r="E182" t="str">
        <f t="shared" si="42"/>
        <v>162.469536698818+0.000751269764536389i</v>
      </c>
      <c r="F182" t="str">
        <f t="shared" si="43"/>
        <v>1.45495495495458-88493.9364375849i</v>
      </c>
      <c r="G182" t="str">
        <f t="shared" si="44"/>
        <v>0.999999999999741-5.09018435146466E-07i</v>
      </c>
      <c r="H182" t="str">
        <f t="shared" si="45"/>
        <v>600.000023906319+0.155606937171877i</v>
      </c>
      <c r="I182" t="str">
        <f t="shared" si="46"/>
        <v>41.3091998091132-149787.054492075i</v>
      </c>
      <c r="K182" t="str">
        <f t="shared" si="47"/>
        <v>0.0199999978579275-6.45944323139414E-06i</v>
      </c>
      <c r="L182" t="str">
        <f t="shared" si="48"/>
        <v>0.00005-167.197054374293i</v>
      </c>
      <c r="M182" t="str">
        <f t="shared" si="49"/>
        <v>0.00133333333333333-98.3512084554666i</v>
      </c>
      <c r="N182">
        <f t="shared" si="50"/>
        <v>90.005911935901139</v>
      </c>
      <c r="O182">
        <f t="shared" si="51"/>
        <v>83.705593662581933</v>
      </c>
      <c r="P182" s="3">
        <f t="shared" si="52"/>
        <v>83.705593662581933</v>
      </c>
      <c r="Q182" s="3">
        <f t="shared" si="53"/>
        <v>-89.994088064098861</v>
      </c>
      <c r="R182">
        <f t="shared" si="54"/>
        <v>90.005911935901139</v>
      </c>
      <c r="S182">
        <f t="shared" si="55"/>
        <v>1.6877666683017159E-3</v>
      </c>
      <c r="T182">
        <f t="shared" si="38"/>
        <v>83.705593662581933</v>
      </c>
    </row>
    <row r="183" spans="1:20" x14ac:dyDescent="0.25">
      <c r="A183">
        <f t="shared" si="39"/>
        <v>10.644848025003222</v>
      </c>
      <c r="B183">
        <f t="shared" si="56"/>
        <v>1.6941801816412625</v>
      </c>
      <c r="C183" t="str">
        <f t="shared" si="40"/>
        <v>1.58083581392809-15262.7394188658i</v>
      </c>
      <c r="D183" t="str">
        <f t="shared" si="41"/>
        <v>3.97499999997186-9394.21585707181i</v>
      </c>
      <c r="E183" t="str">
        <f t="shared" si="42"/>
        <v>162.469536696815+0.000754124590566114i</v>
      </c>
      <c r="F183" t="str">
        <f t="shared" si="43"/>
        <v>1.45495495495458-88158.9324941132i</v>
      </c>
      <c r="G183" t="str">
        <f t="shared" si="44"/>
        <v>0.999999999999739-5.10952705200022E-07i</v>
      </c>
      <c r="H183" t="str">
        <f t="shared" si="45"/>
        <v>600.000024088352+0.156198243544959i</v>
      </c>
      <c r="I183" t="str">
        <f t="shared" si="46"/>
        <v>41.3091998128048-149220.018462508i</v>
      </c>
      <c r="K183" t="str">
        <f t="shared" si="47"/>
        <v>0.0199999978416168-6.48398911024193E-06i</v>
      </c>
      <c r="L183" t="str">
        <f t="shared" si="48"/>
        <v>0.00005-166.56411075343i</v>
      </c>
      <c r="M183" t="str">
        <f t="shared" si="49"/>
        <v>0.00133333333333333-97.9788886784883i</v>
      </c>
      <c r="N183">
        <f t="shared" si="50"/>
        <v>90.005934401252063</v>
      </c>
      <c r="O183">
        <f t="shared" si="51"/>
        <v>83.67264983787058</v>
      </c>
      <c r="P183" s="3">
        <f t="shared" si="52"/>
        <v>83.67264983787058</v>
      </c>
      <c r="Q183" s="3">
        <f t="shared" si="53"/>
        <v>-89.994065598747937</v>
      </c>
      <c r="R183">
        <f t="shared" si="54"/>
        <v>90.005934401252063</v>
      </c>
      <c r="S183">
        <f t="shared" si="55"/>
        <v>1.6941801816412626E-3</v>
      </c>
      <c r="T183">
        <f t="shared" si="38"/>
        <v>83.67264983787058</v>
      </c>
    </row>
    <row r="184" spans="1:20" x14ac:dyDescent="0.25">
      <c r="A184">
        <f t="shared" si="39"/>
        <v>10.685298447498235</v>
      </c>
      <c r="B184">
        <f t="shared" si="56"/>
        <v>1.7006180663314994</v>
      </c>
      <c r="C184" t="str">
        <f t="shared" si="40"/>
        <v>1.58083581284-15204.9605719808i</v>
      </c>
      <c r="D184" t="str">
        <f t="shared" si="41"/>
        <v>3.97499999997164-9358.65297584416i</v>
      </c>
      <c r="E184" t="str">
        <f t="shared" si="42"/>
        <v>162.469536694798+0.000756990264945023i</v>
      </c>
      <c r="F184" t="str">
        <f t="shared" si="43"/>
        <v>1.45495495495458-87825.1967464824i</v>
      </c>
      <c r="G184" t="str">
        <f t="shared" si="44"/>
        <v>0.999999999999737-5.1289432547978E-07i</v>
      </c>
      <c r="H184" t="str">
        <f t="shared" si="45"/>
        <v>600.000024271772+0.156791796882395i</v>
      </c>
      <c r="I184" t="str">
        <f t="shared" si="46"/>
        <v>41.3091998165247-148655.129013003i</v>
      </c>
      <c r="K184" t="str">
        <f t="shared" si="47"/>
        <v>0.0199999978251819-0.0000065086282633672i</v>
      </c>
      <c r="L184" t="str">
        <f t="shared" si="48"/>
        <v>0.00005-165.93356321322i</v>
      </c>
      <c r="M184" t="str">
        <f t="shared" si="49"/>
        <v>0.00133333333333333-97.6079783607178i</v>
      </c>
      <c r="N184">
        <f t="shared" si="50"/>
        <v>90.005956951971271</v>
      </c>
      <c r="O184">
        <f t="shared" si="51"/>
        <v>83.639706013176038</v>
      </c>
      <c r="P184" s="3">
        <f t="shared" si="52"/>
        <v>83.639706013176038</v>
      </c>
      <c r="Q184" s="3">
        <f t="shared" si="53"/>
        <v>-89.994043048028729</v>
      </c>
      <c r="R184">
        <f t="shared" si="54"/>
        <v>90.005956951971271</v>
      </c>
      <c r="S184">
        <f t="shared" si="55"/>
        <v>1.7006180663314994E-3</v>
      </c>
      <c r="T184">
        <f t="shared" si="38"/>
        <v>83.639706013176038</v>
      </c>
    </row>
    <row r="185" spans="1:20" x14ac:dyDescent="0.25">
      <c r="A185">
        <f t="shared" si="39"/>
        <v>10.725902581598728</v>
      </c>
      <c r="B185">
        <f t="shared" si="56"/>
        <v>1.707080414983559</v>
      </c>
      <c r="C185" t="str">
        <f t="shared" si="40"/>
        <v>1.58083581174372-15147.4004535582i</v>
      </c>
      <c r="D185" t="str">
        <f t="shared" si="41"/>
        <v>3.97499999997143-9323.22472198148i</v>
      </c>
      <c r="E185" t="str">
        <f t="shared" si="42"/>
        <v>162.469536692764+0.00075986682889769i</v>
      </c>
      <c r="F185" t="str">
        <f t="shared" si="43"/>
        <v>1.45495495495457-87492.7243937916i</v>
      </c>
      <c r="G185" t="str">
        <f t="shared" si="44"/>
        <v>0.999999999999735-5.14843323916602E-07i</v>
      </c>
      <c r="H185" t="str">
        <f t="shared" si="45"/>
        <v>600.000024456588+0.157387605722647i</v>
      </c>
      <c r="I185" t="str">
        <f t="shared" si="46"/>
        <v>41.309199820272-148092.378017436i</v>
      </c>
      <c r="K185" t="str">
        <f t="shared" si="47"/>
        <v>0.0199999978086219-6.53336104521144E-06i</v>
      </c>
      <c r="L185" t="str">
        <f t="shared" si="48"/>
        <v>0.00005-165.305402683025i</v>
      </c>
      <c r="M185" t="str">
        <f t="shared" si="49"/>
        <v>0.00133333333333333-97.2384721664847i</v>
      </c>
      <c r="N185">
        <f t="shared" si="50"/>
        <v>90.005979588383155</v>
      </c>
      <c r="O185">
        <f t="shared" si="51"/>
        <v>83.606762188498408</v>
      </c>
      <c r="P185" s="3">
        <f t="shared" si="52"/>
        <v>83.606762188498408</v>
      </c>
      <c r="Q185" s="3">
        <f t="shared" si="53"/>
        <v>-89.994020411616845</v>
      </c>
      <c r="R185">
        <f t="shared" si="54"/>
        <v>90.005979588383155</v>
      </c>
      <c r="S185">
        <f t="shared" si="55"/>
        <v>1.7070804149835589E-3</v>
      </c>
      <c r="T185">
        <f t="shared" si="38"/>
        <v>83.606762188498408</v>
      </c>
    </row>
    <row r="186" spans="1:20" x14ac:dyDescent="0.25">
      <c r="A186">
        <f t="shared" si="39"/>
        <v>10.766661011408805</v>
      </c>
      <c r="B186">
        <f t="shared" si="56"/>
        <v>1.7135673205604967</v>
      </c>
      <c r="C186" t="str">
        <f t="shared" si="40"/>
        <v>1.58083581063901-15090.0582355765i</v>
      </c>
      <c r="D186" t="str">
        <f t="shared" si="41"/>
        <v>3.9749999999712-9287.93058583644i</v>
      </c>
      <c r="E186" t="str">
        <f t="shared" si="42"/>
        <v>162.469536690715+0.000762754323804097i</v>
      </c>
      <c r="F186" t="str">
        <f t="shared" si="43"/>
        <v>1.45495495495457-87161.5106533145i</v>
      </c>
      <c r="G186" t="str">
        <f t="shared" si="44"/>
        <v>0.999999999999733-5.16799728547485E-07i</v>
      </c>
      <c r="H186" t="str">
        <f t="shared" si="45"/>
        <v>600.000024642811+0.157985678636634i</v>
      </c>
      <c r="I186" t="str">
        <f t="shared" si="46"/>
        <v>41.3091998240487-147531.757380445i</v>
      </c>
      <c r="K186" t="str">
        <f t="shared" si="47"/>
        <v>0.0199999977919358-6.55818781156317E-06i</v>
      </c>
      <c r="L186" t="str">
        <f t="shared" si="48"/>
        <v>0.00005-164.679620126544i</v>
      </c>
      <c r="M186" t="str">
        <f t="shared" si="49"/>
        <v>0.00133333333333333-96.8703647803195i</v>
      </c>
      <c r="N186">
        <f t="shared" si="50"/>
        <v>90.006002310813344</v>
      </c>
      <c r="O186">
        <f t="shared" si="51"/>
        <v>83.573818363837859</v>
      </c>
      <c r="P186" s="3">
        <f t="shared" si="52"/>
        <v>83.573818363837859</v>
      </c>
      <c r="Q186" s="3">
        <f t="shared" si="53"/>
        <v>-89.993997689186656</v>
      </c>
      <c r="R186">
        <f t="shared" si="54"/>
        <v>90.006002310813344</v>
      </c>
      <c r="S186">
        <f t="shared" si="55"/>
        <v>1.7135673205604966E-3</v>
      </c>
      <c r="T186">
        <f t="shared" si="38"/>
        <v>83.573818363837859</v>
      </c>
    </row>
    <row r="187" spans="1:20" x14ac:dyDescent="0.25">
      <c r="A187">
        <f t="shared" si="39"/>
        <v>10.807574323252158</v>
      </c>
      <c r="B187">
        <f t="shared" si="56"/>
        <v>1.7200788763786266</v>
      </c>
      <c r="C187" t="str">
        <f t="shared" si="40"/>
        <v>1.58083580952589-15032.9330931485i</v>
      </c>
      <c r="D187" t="str">
        <f t="shared" si="41"/>
        <v>3.97499999997096-9252.77005969104i</v>
      </c>
      <c r="E187" t="str">
        <f t="shared" si="42"/>
        <v>162.469536688651+0.000765652791201961i</v>
      </c>
      <c r="F187" t="str">
        <f t="shared" si="43"/>
        <v>1.45495495495455-86831.5507604302i</v>
      </c>
      <c r="G187" t="str">
        <f t="shared" si="44"/>
        <v>0.999999999999731-5.18763567515964E-07i</v>
      </c>
      <c r="H187" t="str">
        <f t="shared" si="45"/>
        <v>600.000024830453+0.158586024227833i</v>
      </c>
      <c r="I187" t="str">
        <f t="shared" si="46"/>
        <v>41.3091998278537-146973.259037313i</v>
      </c>
      <c r="K187" t="str">
        <f t="shared" si="47"/>
        <v>0.0199999977751226-6.58310891956269E-06i</v>
      </c>
      <c r="L187" t="str">
        <f t="shared" si="48"/>
        <v>0.00005-164.056206541685i</v>
      </c>
      <c r="M187" t="str">
        <f t="shared" si="49"/>
        <v>0.00133333333333333-96.5036509068734i</v>
      </c>
      <c r="N187">
        <f t="shared" si="50"/>
        <v>90.006025119588699</v>
      </c>
      <c r="O187">
        <f t="shared" si="51"/>
        <v>83.540874539194462</v>
      </c>
      <c r="P187" s="3">
        <f t="shared" si="52"/>
        <v>83.540874539194462</v>
      </c>
      <c r="Q187" s="3">
        <f t="shared" si="53"/>
        <v>-89.993974880411301</v>
      </c>
      <c r="R187">
        <f t="shared" si="54"/>
        <v>90.006025119588699</v>
      </c>
      <c r="S187">
        <f t="shared" si="55"/>
        <v>1.7200788763786265E-3</v>
      </c>
      <c r="T187">
        <f t="shared" si="38"/>
        <v>83.540874539194462</v>
      </c>
    </row>
    <row r="188" spans="1:20" x14ac:dyDescent="0.25">
      <c r="A188">
        <f t="shared" si="39"/>
        <v>10.848643105680516</v>
      </c>
      <c r="B188">
        <f t="shared" si="56"/>
        <v>1.7266151761088653</v>
      </c>
      <c r="C188" t="str">
        <f t="shared" si="40"/>
        <v>1.58083580840437-14976.0242045102i</v>
      </c>
      <c r="D188" t="str">
        <f t="shared" si="41"/>
        <v>3.97499999997077-9217.74263774942i</v>
      </c>
      <c r="E188" t="str">
        <f t="shared" si="42"/>
        <v>162.469536686571+0.000768562272787003i</v>
      </c>
      <c r="F188" t="str">
        <f t="shared" si="43"/>
        <v>1.45495495495456-86502.8399685559i</v>
      </c>
      <c r="G188" t="str">
        <f t="shared" si="44"/>
        <v>0.999999999999729-5.20734869072524E-07i</v>
      </c>
      <c r="H188" t="str">
        <f t="shared" si="45"/>
        <v>600.000025019523+0.159188651132419i</v>
      </c>
      <c r="I188" t="str">
        <f t="shared" si="46"/>
        <v>41.3091998316878-146416.874953856i</v>
      </c>
      <c r="K188" t="str">
        <f t="shared" si="47"/>
        <v>0.0199999977581814-6.60812472770753E-06i</v>
      </c>
      <c r="L188" t="str">
        <f t="shared" si="48"/>
        <v>0.00005-163.435152960436i</v>
      </c>
      <c r="M188" t="str">
        <f t="shared" si="49"/>
        <v>0.00133333333333333-96.1383252708443i</v>
      </c>
      <c r="N188">
        <f t="shared" si="50"/>
        <v>90.006048015037337</v>
      </c>
      <c r="O188">
        <f t="shared" si="51"/>
        <v>83.507930714568516</v>
      </c>
      <c r="P188" s="3">
        <f t="shared" si="52"/>
        <v>83.507930714568516</v>
      </c>
      <c r="Q188" s="3">
        <f t="shared" si="53"/>
        <v>-89.993951984962663</v>
      </c>
      <c r="R188">
        <f t="shared" si="54"/>
        <v>90.006048015037337</v>
      </c>
      <c r="S188">
        <f t="shared" si="55"/>
        <v>1.7266151761088653E-3</v>
      </c>
      <c r="T188">
        <f t="shared" si="38"/>
        <v>83.507930714568516</v>
      </c>
    </row>
    <row r="189" spans="1:20" x14ac:dyDescent="0.25">
      <c r="A189">
        <f t="shared" si="39"/>
        <v>10.889867949482102</v>
      </c>
      <c r="B189">
        <f t="shared" si="56"/>
        <v>1.7331763137780789</v>
      </c>
      <c r="C189" t="str">
        <f t="shared" si="40"/>
        <v>1.58083580727427-14919.3307510079i</v>
      </c>
      <c r="D189" t="str">
        <f t="shared" si="41"/>
        <v>3.97499999997054-9182.84781613021i</v>
      </c>
      <c r="E189" t="str">
        <f t="shared" si="42"/>
        <v>162.469536684476+0.00077148281041332i</v>
      </c>
      <c r="F189" t="str">
        <f t="shared" si="43"/>
        <v>1.45495495495456-86175.3735490751i</v>
      </c>
      <c r="G189" t="str">
        <f t="shared" si="44"/>
        <v>0.999999999999727-5.22713661574998E-07i</v>
      </c>
      <c r="H189" t="str">
        <f t="shared" si="45"/>
        <v>600.000025210033+0.159793568019386i</v>
      </c>
      <c r="I189" t="str">
        <f t="shared" si="46"/>
        <v>41.3091998355509-145862.5971263i</v>
      </c>
      <c r="K189" t="str">
        <f t="shared" si="47"/>
        <v>0.0199999977411112-6.63323559585753E-06i</v>
      </c>
      <c r="L189" t="str">
        <f t="shared" si="48"/>
        <v>0.00005-162.81645044873i</v>
      </c>
      <c r="M189" t="str">
        <f t="shared" si="49"/>
        <v>0.00133333333333333-95.7743826169006i</v>
      </c>
      <c r="N189">
        <f t="shared" si="50"/>
        <v>90.006070997488592</v>
      </c>
      <c r="O189">
        <f t="shared" si="51"/>
        <v>83.474986889960064</v>
      </c>
      <c r="P189" s="3">
        <f t="shared" si="52"/>
        <v>83.474986889960064</v>
      </c>
      <c r="Q189" s="3">
        <f t="shared" si="53"/>
        <v>-89.993929002511408</v>
      </c>
      <c r="R189">
        <f t="shared" si="54"/>
        <v>90.006070997488592</v>
      </c>
      <c r="S189">
        <f t="shared" si="55"/>
        <v>1.7331763137780789E-3</v>
      </c>
      <c r="T189">
        <f t="shared" si="38"/>
        <v>83.474986889960064</v>
      </c>
    </row>
    <row r="190" spans="1:20" x14ac:dyDescent="0.25">
      <c r="A190">
        <f t="shared" si="39"/>
        <v>10.931249447690135</v>
      </c>
      <c r="B190">
        <f t="shared" si="56"/>
        <v>1.7397623837704357</v>
      </c>
      <c r="C190" t="str">
        <f t="shared" si="40"/>
        <v>1.58083580613557-14862.8519170871i</v>
      </c>
      <c r="D190" t="str">
        <f t="shared" si="41"/>
        <v>3.97499999997032-9148.08509285977i</v>
      </c>
      <c r="E190" t="str">
        <f t="shared" si="42"/>
        <v>162.469536682363+0.000774414446094247i</v>
      </c>
      <c r="F190" t="str">
        <f t="shared" si="43"/>
        <v>1.45495495495456-85849.1467912743i</v>
      </c>
      <c r="G190" t="str">
        <f t="shared" si="44"/>
        <v>0.999999999999725-5.24699973488983E-07i</v>
      </c>
      <c r="H190" t="str">
        <f t="shared" si="45"/>
        <v>600.000025401991+0.160400783590669i</v>
      </c>
      <c r="I190" t="str">
        <f t="shared" si="46"/>
        <v>41.3091998394437-145310.417581174i</v>
      </c>
      <c r="K190" t="str">
        <f t="shared" si="47"/>
        <v>0.0199999977239111-0.00000665844188524i</v>
      </c>
      <c r="L190" t="str">
        <f t="shared" si="48"/>
        <v>0.00005-162.200090106326i</v>
      </c>
      <c r="M190" t="str">
        <f t="shared" si="49"/>
        <v>0.00133333333333333-95.4118177096038i</v>
      </c>
      <c r="N190">
        <f t="shared" si="50"/>
        <v>90.006094067273125</v>
      </c>
      <c r="O190">
        <f t="shared" si="51"/>
        <v>83.442043065369148</v>
      </c>
      <c r="P190" s="3">
        <f t="shared" si="52"/>
        <v>83.442043065369148</v>
      </c>
      <c r="Q190" s="3">
        <f t="shared" si="53"/>
        <v>-89.993905932726875</v>
      </c>
      <c r="R190">
        <f t="shared" si="54"/>
        <v>90.006094067273125</v>
      </c>
      <c r="S190">
        <f t="shared" si="55"/>
        <v>1.7397623837704357E-3</v>
      </c>
      <c r="T190">
        <f t="shared" si="38"/>
        <v>83.442043065369148</v>
      </c>
    </row>
    <row r="191" spans="1:20" x14ac:dyDescent="0.25">
      <c r="A191">
        <f t="shared" si="39"/>
        <v>10.972788195591358</v>
      </c>
      <c r="B191">
        <f t="shared" si="56"/>
        <v>1.7463734808287634</v>
      </c>
      <c r="C191" t="str">
        <f t="shared" si="40"/>
        <v>1.58083580498816-14806.5868902809i</v>
      </c>
      <c r="D191" t="str">
        <f t="shared" si="41"/>
        <v>3.97499999997007-9113.45396786453i</v>
      </c>
      <c r="E191" t="str">
        <f t="shared" si="42"/>
        <v>162.469536680236+0.000777357222001724i</v>
      </c>
      <c r="F191" t="str">
        <f t="shared" si="43"/>
        <v>1.45495495495454-85524.1550022708i</v>
      </c>
      <c r="G191" t="str">
        <f t="shared" si="44"/>
        <v>0.999999999999723-5.26693833388239E-07i</v>
      </c>
      <c r="H191" t="str">
        <f t="shared" si="45"/>
        <v>600.000025595415+0.16101030658127i</v>
      </c>
      <c r="I191" t="str">
        <f t="shared" si="46"/>
        <v>41.3091998433659-144760.328375188i</v>
      </c>
      <c r="K191" t="str">
        <f t="shared" si="47"/>
        <v>0.0199999977065799-6.68374395845478E-06i</v>
      </c>
      <c r="L191" t="str">
        <f t="shared" si="48"/>
        <v>0.00005-161.586063066673i</v>
      </c>
      <c r="M191" t="str">
        <f t="shared" si="49"/>
        <v>0.00133333333333333-95.050625333337i</v>
      </c>
      <c r="N191">
        <f t="shared" si="50"/>
        <v>90.006117224722757</v>
      </c>
      <c r="O191">
        <f t="shared" si="51"/>
        <v>83.409099240795953</v>
      </c>
      <c r="P191" s="3">
        <f t="shared" si="52"/>
        <v>83.409099240795953</v>
      </c>
      <c r="Q191" s="3">
        <f t="shared" si="53"/>
        <v>-89.993882775277243</v>
      </c>
      <c r="R191">
        <f t="shared" si="54"/>
        <v>90.006117224722757</v>
      </c>
      <c r="S191">
        <f t="shared" si="55"/>
        <v>1.7463734808287634E-3</v>
      </c>
      <c r="T191">
        <f t="shared" si="38"/>
        <v>83.409099240795953</v>
      </c>
    </row>
    <row r="192" spans="1:20" x14ac:dyDescent="0.25">
      <c r="A192">
        <f t="shared" si="39"/>
        <v>11.014484790734604</v>
      </c>
      <c r="B192">
        <f t="shared" si="56"/>
        <v>1.7530097000559128</v>
      </c>
      <c r="C192" t="str">
        <f t="shared" si="40"/>
        <v>1.58083580383205-14750.5348611983i</v>
      </c>
      <c r="D192" t="str">
        <f t="shared" si="41"/>
        <v>3.97499999996986-9078.95394296434i</v>
      </c>
      <c r="E192" t="str">
        <f t="shared" si="42"/>
        <v>162.469536678092+0.000780311180469309i</v>
      </c>
      <c r="F192" t="str">
        <f t="shared" si="43"/>
        <v>1.45495495495455-85200.3935069506i</v>
      </c>
      <c r="G192" t="str">
        <f t="shared" si="44"/>
        <v>0.99999999999972-5.28695269955113E-07i</v>
      </c>
      <c r="H192" t="str">
        <f t="shared" si="45"/>
        <v>600.000025790309+0.161622145759382i</v>
      </c>
      <c r="I192" t="str">
        <f t="shared" si="46"/>
        <v>41.3091998473181-144212.321595126i</v>
      </c>
      <c r="K192" t="str">
        <f t="shared" si="47"/>
        <v>0.0199999976891168-0.0000067091421794797i</v>
      </c>
      <c r="L192" t="str">
        <f t="shared" si="48"/>
        <v>0.00005-160.974360496785i</v>
      </c>
      <c r="M192" t="str">
        <f t="shared" si="49"/>
        <v>0.00133333333333333-94.690800292227i</v>
      </c>
      <c r="N192">
        <f t="shared" si="50"/>
        <v>90.006140470170635</v>
      </c>
      <c r="O192">
        <f t="shared" si="51"/>
        <v>83.376155416240749</v>
      </c>
      <c r="P192" s="3">
        <f t="shared" si="52"/>
        <v>83.376155416240749</v>
      </c>
      <c r="Q192" s="3">
        <f t="shared" si="53"/>
        <v>-89.993859529829365</v>
      </c>
      <c r="R192">
        <f t="shared" si="54"/>
        <v>90.006140470170635</v>
      </c>
      <c r="S192">
        <f t="shared" si="55"/>
        <v>1.7530097000559128E-3</v>
      </c>
      <c r="T192">
        <f t="shared" si="38"/>
        <v>83.376155416240749</v>
      </c>
    </row>
    <row r="193" spans="1:20" x14ac:dyDescent="0.25">
      <c r="A193">
        <f t="shared" si="39"/>
        <v>11.056339832939397</v>
      </c>
      <c r="B193">
        <f t="shared" si="56"/>
        <v>1.7596711369161253</v>
      </c>
      <c r="C193" t="str">
        <f t="shared" si="40"/>
        <v>1.58083580266713-14694.6950235115i</v>
      </c>
      <c r="D193" t="str">
        <f t="shared" si="41"/>
        <v>3.97499999996963-9044.58452186459i</v>
      </c>
      <c r="E193" t="str">
        <f t="shared" si="42"/>
        <v>162.469536675931+0.000783276363991037i</v>
      </c>
      <c r="F193" t="str">
        <f t="shared" si="43"/>
        <v>1.45495495495455-84877.8576478944i</v>
      </c>
      <c r="G193" t="str">
        <f t="shared" si="44"/>
        <v>0.999999999999718-5.30704311980942E-07i</v>
      </c>
      <c r="H193" t="str">
        <f t="shared" si="45"/>
        <v>600.000025986689+0.162236309926522i</v>
      </c>
      <c r="I193" t="str">
        <f t="shared" si="46"/>
        <v>41.3091998513004-143666.389357726i</v>
      </c>
      <c r="K193" t="str">
        <f t="shared" si="47"/>
        <v>0.0199999976715207-6.73463691367567E-06i</v>
      </c>
      <c r="L193" t="str">
        <f t="shared" si="48"/>
        <v>0.00005-160.364973597116i</v>
      </c>
      <c r="M193" t="str">
        <f t="shared" si="49"/>
        <v>0.00133333333333333-94.3323374100683i</v>
      </c>
      <c r="N193">
        <f t="shared" si="50"/>
        <v>90.006163803951139</v>
      </c>
      <c r="O193">
        <f t="shared" si="51"/>
        <v>83.343211591703422</v>
      </c>
      <c r="P193" s="3">
        <f t="shared" si="52"/>
        <v>83.343211591703422</v>
      </c>
      <c r="Q193" s="3">
        <f t="shared" si="53"/>
        <v>-89.993836196048861</v>
      </c>
      <c r="R193">
        <f t="shared" si="54"/>
        <v>90.006163803951139</v>
      </c>
      <c r="S193">
        <f t="shared" si="55"/>
        <v>1.7596711369161253E-3</v>
      </c>
      <c r="T193">
        <f t="shared" si="38"/>
        <v>83.343211591703422</v>
      </c>
    </row>
    <row r="194" spans="1:20" x14ac:dyDescent="0.25">
      <c r="A194">
        <f t="shared" si="39"/>
        <v>11.098353924304567</v>
      </c>
      <c r="B194">
        <f t="shared" si="56"/>
        <v>1.7663578872364067</v>
      </c>
      <c r="C194" t="str">
        <f t="shared" si="40"/>
        <v>1.58083580149333-14639.0665739462i</v>
      </c>
      <c r="D194" t="str">
        <f t="shared" si="41"/>
        <v>3.97499999996939-9010.34521014966i</v>
      </c>
      <c r="E194" t="str">
        <f t="shared" si="42"/>
        <v>162.469536673755+0.000786252815221749i</v>
      </c>
      <c r="F194" t="str">
        <f t="shared" si="43"/>
        <v>1.45495495495453-84556.5427853159i</v>
      </c>
      <c r="G194" t="str">
        <f t="shared" si="44"/>
        <v>0.999999999999716-5.32720988366468E-07i</v>
      </c>
      <c r="H194" t="str">
        <f t="shared" si="45"/>
        <v>600.000026184561+0.162852807917649i</v>
      </c>
      <c r="I194" t="str">
        <f t="shared" si="46"/>
        <v>41.3091998553131-143122.523809568i</v>
      </c>
      <c r="K194" t="str">
        <f t="shared" si="47"/>
        <v>0.0199999976537907-6.76022852779197E-06i</v>
      </c>
      <c r="L194" t="str">
        <f t="shared" si="48"/>
        <v>0.00005-159.757893601431i</v>
      </c>
      <c r="M194" t="str">
        <f t="shared" si="49"/>
        <v>0.00133333333333333-93.9752315302536i</v>
      </c>
      <c r="N194">
        <f t="shared" si="50"/>
        <v>90.006187226399945</v>
      </c>
      <c r="O194">
        <f t="shared" si="51"/>
        <v>83.310267767184342</v>
      </c>
      <c r="P194" s="3">
        <f t="shared" si="52"/>
        <v>83.310267767184342</v>
      </c>
      <c r="Q194" s="3">
        <f t="shared" si="53"/>
        <v>-89.993812773600055</v>
      </c>
      <c r="R194">
        <f t="shared" si="54"/>
        <v>90.006187226399945</v>
      </c>
      <c r="S194">
        <f t="shared" si="55"/>
        <v>1.7663578872364068E-3</v>
      </c>
      <c r="T194">
        <f t="shared" si="38"/>
        <v>83.310267767184342</v>
      </c>
    </row>
    <row r="195" spans="1:20" x14ac:dyDescent="0.25">
      <c r="A195">
        <f t="shared" si="39"/>
        <v>11.140527669216924</v>
      </c>
      <c r="B195">
        <f t="shared" si="56"/>
        <v>1.7730700472079051</v>
      </c>
      <c r="C195" t="str">
        <f t="shared" si="40"/>
        <v>1.58083580031062-14583.6487122681i</v>
      </c>
      <c r="D195" t="str">
        <f t="shared" si="41"/>
        <v>3.97499999996917-8976.23551527564i</v>
      </c>
      <c r="E195" t="str">
        <f t="shared" si="42"/>
        <v>162.46953667156+0.000789240576979515i</v>
      </c>
      <c r="F195" t="str">
        <f t="shared" si="43"/>
        <v>1.45495495495454-84236.4442969936i</v>
      </c>
      <c r="G195" t="str">
        <f t="shared" si="44"/>
        <v>0.999999999999714-5.34745328122259E-07i</v>
      </c>
      <c r="H195" t="str">
        <f t="shared" si="45"/>
        <v>600.000026383943+0.163471648601295i</v>
      </c>
      <c r="I195" t="str">
        <f t="shared" si="46"/>
        <v>41.3091998593564-142580.717126967i</v>
      </c>
      <c r="K195" t="str">
        <f t="shared" si="47"/>
        <v>0.0199999976359256-0.0000067859173899714i</v>
      </c>
      <c r="L195" t="str">
        <f t="shared" si="48"/>
        <v>0.00005-159.15311177668i</v>
      </c>
      <c r="M195" t="str">
        <f t="shared" si="49"/>
        <v>0.00133333333333333-93.6194775156937i</v>
      </c>
      <c r="N195">
        <f t="shared" si="50"/>
        <v>90.006210737853976</v>
      </c>
      <c r="O195">
        <f t="shared" si="51"/>
        <v>83.277323942683466</v>
      </c>
      <c r="P195" s="3">
        <f t="shared" si="52"/>
        <v>83.277323942683466</v>
      </c>
      <c r="Q195" s="3">
        <f t="shared" si="53"/>
        <v>-89.993789262146024</v>
      </c>
      <c r="R195">
        <f t="shared" si="54"/>
        <v>90.006210737853976</v>
      </c>
      <c r="S195">
        <f t="shared" si="55"/>
        <v>1.773070047207905E-3</v>
      </c>
      <c r="T195">
        <f t="shared" si="38"/>
        <v>83.277323942683466</v>
      </c>
    </row>
    <row r="196" spans="1:20" x14ac:dyDescent="0.25">
      <c r="A196">
        <f t="shared" si="39"/>
        <v>11.182861674359948</v>
      </c>
      <c r="B196">
        <f t="shared" si="56"/>
        <v>1.7798077133872952</v>
      </c>
      <c r="C196" t="str">
        <f t="shared" si="40"/>
        <v>1.58083579911889-14528.4406412729i</v>
      </c>
      <c r="D196" t="str">
        <f t="shared" si="41"/>
        <v>3.97499999996895-8942.25494656302i</v>
      </c>
      <c r="E196" t="str">
        <f t="shared" si="42"/>
        <v>162.46953666935+0.000792239692243859i</v>
      </c>
      <c r="F196" t="str">
        <f t="shared" si="43"/>
        <v>1.45495495495454-83917.5575782026i</v>
      </c>
      <c r="G196" t="str">
        <f t="shared" si="44"/>
        <v>0.999999999999712-5.36777360369123E-07i</v>
      </c>
      <c r="H196" t="str">
        <f t="shared" si="45"/>
        <v>600.000026584842+0.164092840879694i</v>
      </c>
      <c r="I196" t="str">
        <f t="shared" si="46"/>
        <v>41.3091998634304-142040.961515849i</v>
      </c>
      <c r="K196" t="str">
        <f t="shared" si="47"/>
        <v>0.0199999976179245-6.81170386975591E-06i</v>
      </c>
      <c r="L196" t="str">
        <f t="shared" si="48"/>
        <v>0.00005-158.550619422873i</v>
      </c>
      <c r="M196" t="str">
        <f t="shared" si="49"/>
        <v>0.00133333333333333-93.2650702487487i</v>
      </c>
      <c r="N196">
        <f t="shared" si="50"/>
        <v>90.006234338651453</v>
      </c>
      <c r="O196">
        <f t="shared" si="51"/>
        <v>83.244380118201079</v>
      </c>
      <c r="P196" s="3">
        <f t="shared" si="52"/>
        <v>83.244380118201079</v>
      </c>
      <c r="Q196" s="3">
        <f t="shared" si="53"/>
        <v>-89.993765661348547</v>
      </c>
      <c r="R196">
        <f t="shared" si="54"/>
        <v>90.006234338651453</v>
      </c>
      <c r="S196">
        <f t="shared" si="55"/>
        <v>1.7798077133872952E-3</v>
      </c>
      <c r="T196">
        <f t="shared" si="38"/>
        <v>83.244380118201079</v>
      </c>
    </row>
    <row r="197" spans="1:20" x14ac:dyDescent="0.25">
      <c r="A197">
        <f t="shared" si="39"/>
        <v>11.225356548722516</v>
      </c>
      <c r="B197">
        <f t="shared" si="56"/>
        <v>1.7865709826981668</v>
      </c>
      <c r="C197" t="str">
        <f t="shared" si="40"/>
        <v>1.58083579791805-14473.4415667739i</v>
      </c>
      <c r="D197" t="str">
        <f t="shared" si="41"/>
        <v>3.9749999999687-8908.40301518989i</v>
      </c>
      <c r="E197" t="str">
        <f t="shared" si="42"/>
        <v>162.469536667124+0.00079525020415809i</v>
      </c>
      <c r="F197" t="str">
        <f t="shared" si="43"/>
        <v>1.45495495495454-83599.87804165i</v>
      </c>
      <c r="G197" t="str">
        <f t="shared" si="44"/>
        <v>0.99999999999971-5.38817114338525E-07i</v>
      </c>
      <c r="H197" t="str">
        <f t="shared" si="45"/>
        <v>600.000026787271+0.164716393688908i</v>
      </c>
      <c r="I197" t="str">
        <f t="shared" si="46"/>
        <v>41.3091998675353-141503.249211647i</v>
      </c>
      <c r="K197" t="str">
        <f t="shared" si="47"/>
        <v>0.0199999975997863-6.83758833809152E-06i</v>
      </c>
      <c r="L197" t="str">
        <f t="shared" si="48"/>
        <v>0.00005-157.950407872955i</v>
      </c>
      <c r="M197" t="str">
        <f t="shared" si="49"/>
        <v>0.00133333333333333-92.9120046311506i</v>
      </c>
      <c r="N197">
        <f t="shared" si="50"/>
        <v>90.006258029131899</v>
      </c>
      <c r="O197">
        <f t="shared" si="51"/>
        <v>83.211436293737279</v>
      </c>
      <c r="P197" s="3">
        <f t="shared" si="52"/>
        <v>83.211436293737279</v>
      </c>
      <c r="Q197" s="3">
        <f t="shared" si="53"/>
        <v>-89.993741970868101</v>
      </c>
      <c r="R197">
        <f t="shared" si="54"/>
        <v>90.006258029131899</v>
      </c>
      <c r="S197">
        <f t="shared" si="55"/>
        <v>1.7865709826981669E-3</v>
      </c>
      <c r="T197">
        <f t="shared" si="38"/>
        <v>83.211436293737279</v>
      </c>
    </row>
    <row r="198" spans="1:20" x14ac:dyDescent="0.25">
      <c r="A198">
        <f t="shared" si="39"/>
        <v>11.268012903607662</v>
      </c>
      <c r="B198">
        <f t="shared" si="56"/>
        <v>1.79335995243242</v>
      </c>
      <c r="C198" t="str">
        <f t="shared" si="40"/>
        <v>1.58083579670812-14418.6506975908i</v>
      </c>
      <c r="D198" t="str">
        <f t="shared" si="41"/>
        <v>3.97499999996845-8874.67923418488i</v>
      </c>
      <c r="E198" t="str">
        <f t="shared" si="42"/>
        <v>162.46953666488+0.00079827215603059i</v>
      </c>
      <c r="F198" t="str">
        <f t="shared" si="43"/>
        <v>1.45495495495453-83283.4011174094i</v>
      </c>
      <c r="G198" t="str">
        <f t="shared" si="44"/>
        <v>0.999999999999708-5.4086461937301E-07i</v>
      </c>
      <c r="H198" t="str">
        <f t="shared" si="45"/>
        <v>600.000026991239+0.165342315998956i</v>
      </c>
      <c r="I198" t="str">
        <f t="shared" si="46"/>
        <v>41.3091998716714-140967.572479192i</v>
      </c>
      <c r="K198" t="str">
        <f t="shared" si="47"/>
        <v>0.0199999975815101-6.86357116733396E-06i</v>
      </c>
      <c r="L198" t="str">
        <f t="shared" si="48"/>
        <v>0.00005-157.352468492683i</v>
      </c>
      <c r="M198" t="str">
        <f t="shared" si="49"/>
        <v>0.00133333333333333-92.5602755839314i</v>
      </c>
      <c r="N198">
        <f t="shared" si="50"/>
        <v>90.006281809636093</v>
      </c>
      <c r="O198">
        <f t="shared" si="51"/>
        <v>83.178492469292109</v>
      </c>
      <c r="P198" s="3">
        <f t="shared" si="52"/>
        <v>83.178492469292109</v>
      </c>
      <c r="Q198" s="3">
        <f t="shared" si="53"/>
        <v>-89.993718190363907</v>
      </c>
      <c r="R198">
        <f t="shared" si="54"/>
        <v>90.006281809636093</v>
      </c>
      <c r="S198">
        <f t="shared" si="55"/>
        <v>1.7933599524324201E-3</v>
      </c>
      <c r="T198">
        <f t="shared" si="38"/>
        <v>83.178492469292109</v>
      </c>
    </row>
    <row r="199" spans="1:20" x14ac:dyDescent="0.25">
      <c r="A199">
        <f t="shared" si="39"/>
        <v>11.310831352641372</v>
      </c>
      <c r="B199">
        <f t="shared" si="56"/>
        <v>1.8001747202516631</v>
      </c>
      <c r="C199" t="str">
        <f t="shared" si="40"/>
        <v>1.58083579548895-14364.0672455386i</v>
      </c>
      <c r="D199" t="str">
        <f t="shared" si="41"/>
        <v>3.97499999996821-8841.08311842016i</v>
      </c>
      <c r="E199" t="str">
        <f t="shared" si="42"/>
        <v>162.469536662618+0.000801305591332637i</v>
      </c>
      <c r="F199" t="str">
        <f t="shared" si="43"/>
        <v>1.45495495495453-82968.1222528546i</v>
      </c>
      <c r="G199" t="str">
        <f t="shared" si="44"/>
        <v>0.999999999999705-5.42919904926626E-07i</v>
      </c>
      <c r="H199" t="str">
        <f t="shared" si="45"/>
        <v>600.000027196764+0.165970616813943i</v>
      </c>
      <c r="I199" t="str">
        <f t="shared" si="46"/>
        <v>41.3091998758392-140433.923612594i</v>
      </c>
      <c r="K199" t="str">
        <f t="shared" si="47"/>
        <v>0.0199999975630946-6.88965273125374E-06i</v>
      </c>
      <c r="L199" t="str">
        <f t="shared" si="48"/>
        <v>0.00005-156.756792680497i</v>
      </c>
      <c r="M199" t="str">
        <f t="shared" si="49"/>
        <v>0.00133333333333333-92.2098780473517i</v>
      </c>
      <c r="N199">
        <f t="shared" si="50"/>
        <v>90.006305680506145</v>
      </c>
      <c r="O199">
        <f t="shared" si="51"/>
        <v>83.145548644865741</v>
      </c>
      <c r="P199" s="3">
        <f t="shared" si="52"/>
        <v>83.145548644865741</v>
      </c>
      <c r="Q199" s="3">
        <f t="shared" si="53"/>
        <v>-89.993694319493855</v>
      </c>
      <c r="R199">
        <f t="shared" si="54"/>
        <v>90.006305680506145</v>
      </c>
      <c r="S199">
        <f t="shared" si="55"/>
        <v>1.8001747202516631E-3</v>
      </c>
      <c r="T199">
        <f t="shared" si="38"/>
        <v>83.145548644865741</v>
      </c>
    </row>
    <row r="200" spans="1:20" x14ac:dyDescent="0.25">
      <c r="A200">
        <f t="shared" si="39"/>
        <v>11.353812511781408</v>
      </c>
      <c r="B200">
        <f t="shared" si="56"/>
        <v>1.8070153841886194</v>
      </c>
      <c r="C200" t="str">
        <f t="shared" si="40"/>
        <v>1.58083579426044-14309.6904254164i</v>
      </c>
      <c r="D200" t="str">
        <f t="shared" si="41"/>
        <v>3.97499999996797-8807.61418460428i</v>
      </c>
      <c r="E200" t="str">
        <f t="shared" si="42"/>
        <v>162.469536660341+0.000804350553701106i</v>
      </c>
      <c r="F200" t="str">
        <f t="shared" si="43"/>
        <v>1.45495495495452-82654.0369125931i</v>
      </c>
      <c r="G200" t="str">
        <f t="shared" si="44"/>
        <v>0.999999999999703-5.44983000565346E-07i</v>
      </c>
      <c r="H200" t="str">
        <f t="shared" si="45"/>
        <v>600.000027403853+0.16660130517219i</v>
      </c>
      <c r="I200" t="str">
        <f t="shared" si="46"/>
        <v>41.3091998800391-139902.294935134i</v>
      </c>
      <c r="K200" t="str">
        <f t="shared" si="47"/>
        <v>0.0199999975445389-0.0000069158334050419i</v>
      </c>
      <c r="L200" t="str">
        <f t="shared" si="48"/>
        <v>0.00005-156.163371867401i</v>
      </c>
      <c r="M200" t="str">
        <f t="shared" si="49"/>
        <v>0.00133333333333333-91.8608069808243i</v>
      </c>
      <c r="N200">
        <f t="shared" si="50"/>
        <v>90.006329642085404</v>
      </c>
      <c r="O200">
        <f t="shared" si="51"/>
        <v>83.112604820458543</v>
      </c>
      <c r="P200" s="3">
        <f t="shared" si="52"/>
        <v>83.112604820458543</v>
      </c>
      <c r="Q200" s="3">
        <f t="shared" si="53"/>
        <v>-89.993670357914596</v>
      </c>
      <c r="R200">
        <f t="shared" si="54"/>
        <v>90.006329642085404</v>
      </c>
      <c r="S200">
        <f t="shared" si="55"/>
        <v>1.8070153841886194E-3</v>
      </c>
      <c r="T200">
        <f t="shared" si="38"/>
        <v>83.112604820458543</v>
      </c>
    </row>
    <row r="201" spans="1:20" x14ac:dyDescent="0.25">
      <c r="A201">
        <f t="shared" si="39"/>
        <v>11.396956999326179</v>
      </c>
      <c r="B201">
        <f t="shared" si="56"/>
        <v>1.8138820426485363</v>
      </c>
      <c r="C201" t="str">
        <f t="shared" si="40"/>
        <v>1.58083579302271-14255.5194549948i</v>
      </c>
      <c r="D201" t="str">
        <f t="shared" si="41"/>
        <v>3.97499999996772-8774.27195127532i</v>
      </c>
      <c r="E201" t="str">
        <f t="shared" si="42"/>
        <v>162.469536658044+0.000807407086940048i</v>
      </c>
      <c r="F201" t="str">
        <f t="shared" si="43"/>
        <v>1.45495495495452-82341.140578401i</v>
      </c>
      <c r="G201" t="str">
        <f t="shared" si="44"/>
        <v>0.999999999999701-5.47053935967493E-07i</v>
      </c>
      <c r="H201" t="str">
        <f t="shared" si="45"/>
        <v>600.000027612516+0.167234390146359i</v>
      </c>
      <c r="I201" t="str">
        <f t="shared" si="46"/>
        <v>41.3091998842699-139372.678799155i</v>
      </c>
      <c r="K201" t="str">
        <f t="shared" si="47"/>
        <v>0.019999997525842-6.94211356531497E-06i</v>
      </c>
      <c r="L201" t="str">
        <f t="shared" si="48"/>
        <v>0.00005-155.572197516837i</v>
      </c>
      <c r="M201" t="str">
        <f t="shared" si="49"/>
        <v>0.00133333333333333-91.5130573628457i</v>
      </c>
      <c r="N201">
        <f t="shared" si="50"/>
        <v>90.006353694718598</v>
      </c>
      <c r="O201">
        <f t="shared" si="51"/>
        <v>83.079660996070317</v>
      </c>
      <c r="P201" s="3">
        <f t="shared" si="52"/>
        <v>83.079660996070317</v>
      </c>
      <c r="Q201" s="3">
        <f t="shared" si="53"/>
        <v>-89.993646305281402</v>
      </c>
      <c r="R201">
        <f t="shared" si="54"/>
        <v>90.006353694718598</v>
      </c>
      <c r="S201">
        <f t="shared" si="55"/>
        <v>1.8138820426485363E-3</v>
      </c>
      <c r="T201">
        <f t="shared" si="38"/>
        <v>83.079660996070317</v>
      </c>
    </row>
    <row r="202" spans="1:20" x14ac:dyDescent="0.25">
      <c r="A202">
        <f t="shared" si="39"/>
        <v>11.440265435923619</v>
      </c>
      <c r="B202">
        <f t="shared" si="56"/>
        <v>1.8207747944106007</v>
      </c>
      <c r="C202" t="str">
        <f t="shared" si="40"/>
        <v>1.58083579177546-14201.5535550068i</v>
      </c>
      <c r="D202" t="str">
        <f t="shared" si="41"/>
        <v>3.97499999996749-8741.05593879417i</v>
      </c>
      <c r="E202" t="str">
        <f t="shared" si="42"/>
        <v>162.469536655732+0.000810475235017723i</v>
      </c>
      <c r="F202" t="str">
        <f t="shared" si="43"/>
        <v>1.45495495495452-82029.4287491605i</v>
      </c>
      <c r="G202" t="str">
        <f t="shared" si="44"/>
        <v>0.999999999999698-5.49132740924168E-07i</v>
      </c>
      <c r="H202" t="str">
        <f t="shared" si="45"/>
        <v>600.000027822769+0.167869880843599i</v>
      </c>
      <c r="I202" t="str">
        <f t="shared" si="46"/>
        <v>41.3091998885338-138845.067585951i</v>
      </c>
      <c r="K202" t="str">
        <f t="shared" si="47"/>
        <v>0.0199999975070027-6.96849359012087E-06i</v>
      </c>
      <c r="L202" t="str">
        <f t="shared" si="48"/>
        <v>0.00005-154.983261124564i</v>
      </c>
      <c r="M202" t="str">
        <f t="shared" si="49"/>
        <v>0.00133333333333333-91.1666241909195i</v>
      </c>
      <c r="N202">
        <f t="shared" si="50"/>
        <v>90.006377838751717</v>
      </c>
      <c r="O202">
        <f t="shared" si="51"/>
        <v>83.046717171701587</v>
      </c>
      <c r="P202" s="3">
        <f t="shared" si="52"/>
        <v>83.046717171701587</v>
      </c>
      <c r="Q202" s="3">
        <f t="shared" si="53"/>
        <v>-89.993622161248283</v>
      </c>
      <c r="R202">
        <f t="shared" si="54"/>
        <v>90.006377838751717</v>
      </c>
      <c r="S202">
        <f t="shared" si="55"/>
        <v>1.8207747944106007E-3</v>
      </c>
      <c r="T202">
        <f t="shared" si="38"/>
        <v>83.046717171701587</v>
      </c>
    </row>
    <row r="203" spans="1:20" x14ac:dyDescent="0.25">
      <c r="A203">
        <f t="shared" si="39"/>
        <v>11.483738444580128</v>
      </c>
      <c r="B203">
        <f t="shared" si="56"/>
        <v>1.827693738629361</v>
      </c>
      <c r="C203" t="str">
        <f t="shared" si="40"/>
        <v>1.58083579051876-14147.7919491342i</v>
      </c>
      <c r="D203" t="str">
        <f t="shared" si="41"/>
        <v>3.97499999996725-8707.96566933727i</v>
      </c>
      <c r="E203" t="str">
        <f t="shared" si="42"/>
        <v>162.469536653401+0.000813555042071521i</v>
      </c>
      <c r="F203" t="str">
        <f t="shared" si="43"/>
        <v>1.45495495495452-81718.8969407916i</v>
      </c>
      <c r="G203" t="str">
        <f t="shared" si="44"/>
        <v>0.999999999999696-5.51219445339679E-07i</v>
      </c>
      <c r="H203" t="str">
        <f t="shared" si="45"/>
        <v>600.000028034625+0.168507786405656i</v>
      </c>
      <c r="I203" t="str">
        <f t="shared" si="46"/>
        <v>41.30919989283-138319.453705659i</v>
      </c>
      <c r="K203" t="str">
        <f t="shared" si="47"/>
        <v>0.0199999974880199-6.99497385894381E-06i</v>
      </c>
      <c r="L203" t="str">
        <f t="shared" si="48"/>
        <v>0.00005-154.396554218533i</v>
      </c>
      <c r="M203" t="str">
        <f t="shared" si="49"/>
        <v>0.00133333333333333-90.8215024814904i</v>
      </c>
      <c r="N203">
        <f t="shared" si="50"/>
        <v>90.006402074532105</v>
      </c>
      <c r="O203">
        <f t="shared" si="51"/>
        <v>83.013773347352085</v>
      </c>
      <c r="P203" s="3">
        <f t="shared" si="52"/>
        <v>83.013773347352085</v>
      </c>
      <c r="Q203" s="3">
        <f t="shared" si="53"/>
        <v>-89.993597925467895</v>
      </c>
      <c r="R203">
        <f t="shared" si="54"/>
        <v>90.006402074532105</v>
      </c>
      <c r="S203">
        <f t="shared" si="55"/>
        <v>1.827693738629361E-3</v>
      </c>
      <c r="T203">
        <f t="shared" si="38"/>
        <v>83.013773347352085</v>
      </c>
    </row>
    <row r="204" spans="1:20" x14ac:dyDescent="0.25">
      <c r="A204">
        <f t="shared" si="39"/>
        <v>11.527376650669533</v>
      </c>
      <c r="B204">
        <f t="shared" si="56"/>
        <v>1.8346389748361527</v>
      </c>
      <c r="C204" t="str">
        <f t="shared" si="40"/>
        <v>1.58083578925247-14094.2338639986i</v>
      </c>
      <c r="D204" t="str">
        <f t="shared" si="41"/>
        <v>3.974999999967-8675.00066688998i</v>
      </c>
      <c r="E204" t="str">
        <f t="shared" si="42"/>
        <v>162.469536651052+0.000816646552405474i</v>
      </c>
      <c r="F204" t="str">
        <f t="shared" si="43"/>
        <v>1.45495495495451-81409.5406861902i</v>
      </c>
      <c r="G204" t="str">
        <f t="shared" si="44"/>
        <v>0.999999999999694-5.53314079231969E-07i</v>
      </c>
      <c r="H204" t="str">
        <f t="shared" si="45"/>
        <v>600.000028248092+0.169148116009018i</v>
      </c>
      <c r="I204" t="str">
        <f t="shared" si="46"/>
        <v>41.3091998971587-137795.829597145i</v>
      </c>
      <c r="K204" t="str">
        <f t="shared" si="47"/>
        <v>0.0199999974688926-7.02155475271028E-06i</v>
      </c>
      <c r="L204" t="str">
        <f t="shared" si="48"/>
        <v>0.00005-153.81206835877i</v>
      </c>
      <c r="M204" t="str">
        <f t="shared" si="49"/>
        <v>0.00133333333333333-90.4776872698651i</v>
      </c>
      <c r="N204">
        <f t="shared" si="50"/>
        <v>90.006426402408366</v>
      </c>
      <c r="O204">
        <f t="shared" si="51"/>
        <v>82.980829523022209</v>
      </c>
      <c r="P204" s="3">
        <f t="shared" si="52"/>
        <v>82.980829523022209</v>
      </c>
      <c r="Q204" s="3">
        <f t="shared" si="53"/>
        <v>-89.993573597591634</v>
      </c>
      <c r="R204">
        <f t="shared" si="54"/>
        <v>90.006426402408366</v>
      </c>
      <c r="S204">
        <f t="shared" si="55"/>
        <v>1.8346389748361528E-3</v>
      </c>
      <c r="T204">
        <f t="shared" si="38"/>
        <v>82.980829523022209</v>
      </c>
    </row>
    <row r="205" spans="1:20" x14ac:dyDescent="0.25">
      <c r="A205">
        <f t="shared" si="39"/>
        <v>11.571180681942078</v>
      </c>
      <c r="B205">
        <f t="shared" si="56"/>
        <v>1.8416106029405301</v>
      </c>
      <c r="C205" t="str">
        <f t="shared" si="40"/>
        <v>1.58083578797647-14040.878529149i</v>
      </c>
      <c r="D205" t="str">
        <f t="shared" si="41"/>
        <v>3.97499999996673-8642.16045723965i</v>
      </c>
      <c r="E205" t="str">
        <f t="shared" si="42"/>
        <v>162.469536648687+0.000819749810491674i</v>
      </c>
      <c r="F205" t="str">
        <f t="shared" si="43"/>
        <v>1.4549549549545-81101.3555351624i</v>
      </c>
      <c r="G205" t="str">
        <f t="shared" si="44"/>
        <v>0.999999999999692-5.55416672733049E-07i</v>
      </c>
      <c r="H205" t="str">
        <f t="shared" si="45"/>
        <v>600.000028463186+0.169790878865048i</v>
      </c>
      <c r="I205" t="str">
        <f t="shared" si="46"/>
        <v>41.3091999015209-137274.1877279i</v>
      </c>
      <c r="K205" t="str">
        <f t="shared" si="47"/>
        <v>0.0199999974496196-7.04823665379418E-06i</v>
      </c>
      <c r="L205" t="str">
        <f t="shared" si="48"/>
        <v>0.00005-153.229795137248i</v>
      </c>
      <c r="M205" t="str">
        <f t="shared" si="49"/>
        <v>0.00133333333333333-90.1351736101458i</v>
      </c>
      <c r="N205">
        <f t="shared" si="50"/>
        <v>90.006450822730471</v>
      </c>
      <c r="O205">
        <f t="shared" si="51"/>
        <v>82.947885698712128</v>
      </c>
      <c r="P205" s="3">
        <f t="shared" si="52"/>
        <v>82.947885698712128</v>
      </c>
      <c r="Q205" s="3">
        <f t="shared" si="53"/>
        <v>-89.993549177269529</v>
      </c>
      <c r="R205">
        <f t="shared" si="54"/>
        <v>90.006450822730471</v>
      </c>
      <c r="S205">
        <f t="shared" si="55"/>
        <v>1.8416106029405302E-3</v>
      </c>
      <c r="T205">
        <f t="shared" si="38"/>
        <v>82.947885698712128</v>
      </c>
    </row>
    <row r="206" spans="1:20" x14ac:dyDescent="0.25">
      <c r="A206">
        <f t="shared" si="39"/>
        <v>11.615151168533458</v>
      </c>
      <c r="B206">
        <f t="shared" si="56"/>
        <v>1.8486087232317041</v>
      </c>
      <c r="C206" t="str">
        <f t="shared" si="40"/>
        <v>1.58083578669084-13987.7251770508i</v>
      </c>
      <c r="D206" t="str">
        <f t="shared" si="41"/>
        <v>3.97499999996647-8609.44456796892i</v>
      </c>
      <c r="E206" t="str">
        <f t="shared" si="42"/>
        <v>162.469536646302+0.000822864860972662i</v>
      </c>
      <c r="F206" t="str">
        <f t="shared" si="43"/>
        <v>1.4549549549545-80794.3370543618i</v>
      </c>
      <c r="G206" t="str">
        <f t="shared" si="44"/>
        <v>0.999999999999689-5.57527256089433E-07i</v>
      </c>
      <c r="H206" t="str">
        <f t="shared" si="45"/>
        <v>600.000028679917+0.170436084220101i</v>
      </c>
      <c r="I206" t="str">
        <f t="shared" si="46"/>
        <v>41.3091999059156-136754.520593933i</v>
      </c>
      <c r="K206" t="str">
        <f t="shared" si="47"/>
        <v>0.0199999974301999-7.07501994602228E-06i</v>
      </c>
      <c r="L206" t="str">
        <f t="shared" si="48"/>
        <v>0.00005-152.649726177773i</v>
      </c>
      <c r="M206" t="str">
        <f t="shared" si="49"/>
        <v>0.00133333333333333-89.7939565751604i</v>
      </c>
      <c r="N206">
        <f t="shared" si="50"/>
        <v>90.006475335849728</v>
      </c>
      <c r="O206">
        <f t="shared" si="51"/>
        <v>82.914941874421828</v>
      </c>
      <c r="P206" s="3">
        <f t="shared" si="52"/>
        <v>82.914941874421828</v>
      </c>
      <c r="Q206" s="3">
        <f t="shared" si="53"/>
        <v>-89.993524664150272</v>
      </c>
      <c r="R206">
        <f t="shared" si="54"/>
        <v>90.006475335849728</v>
      </c>
      <c r="S206">
        <f t="shared" si="55"/>
        <v>1.8486087232317042E-3</v>
      </c>
      <c r="T206">
        <f t="shared" si="38"/>
        <v>82.914941874421828</v>
      </c>
    </row>
    <row r="207" spans="1:20" x14ac:dyDescent="0.25">
      <c r="A207">
        <f t="shared" si="39"/>
        <v>11.659288742973885</v>
      </c>
      <c r="B207">
        <f t="shared" si="56"/>
        <v>1.8556334363799847</v>
      </c>
      <c r="C207" t="str">
        <f t="shared" si="40"/>
        <v>1.58083578539542-13934.7730430753i</v>
      </c>
      <c r="D207" t="str">
        <f t="shared" si="41"/>
        <v>3.97499999996622-8576.85252844872i</v>
      </c>
      <c r="E207" t="str">
        <f t="shared" si="42"/>
        <v>162.469536643899+0.000825991748659142i</v>
      </c>
      <c r="F207" t="str">
        <f t="shared" si="43"/>
        <v>1.4549549549545-80488.4808272247i</v>
      </c>
      <c r="G207" t="str">
        <f t="shared" si="44"/>
        <v>0.999999999999687-5.59645859662571E-07i</v>
      </c>
      <c r="H207" t="str">
        <f t="shared" si="45"/>
        <v>600.000028898299+0.171083741355679i</v>
      </c>
      <c r="I207" t="str">
        <f t="shared" si="46"/>
        <v>41.3091999103439-136236.820719657i</v>
      </c>
      <c r="K207" t="str">
        <f t="shared" si="47"/>
        <v>0.0199999974106323-7.10190501468009E-06i</v>
      </c>
      <c r="L207" t="str">
        <f t="shared" si="48"/>
        <v>0.00005-152.071853135857i</v>
      </c>
      <c r="M207" t="str">
        <f t="shared" si="49"/>
        <v>0.00133333333333333-89.4540312563859i</v>
      </c>
      <c r="N207">
        <f t="shared" si="50"/>
        <v>90.006499942118737</v>
      </c>
      <c r="O207">
        <f t="shared" si="51"/>
        <v>82.881998050151594</v>
      </c>
      <c r="P207" s="3">
        <f t="shared" si="52"/>
        <v>82.881998050151594</v>
      </c>
      <c r="Q207" s="3">
        <f t="shared" si="53"/>
        <v>-89.993500057881263</v>
      </c>
      <c r="R207">
        <f t="shared" si="54"/>
        <v>90.006499942118737</v>
      </c>
      <c r="S207">
        <f t="shared" si="55"/>
        <v>1.8556334363799846E-3</v>
      </c>
      <c r="T207">
        <f t="shared" si="38"/>
        <v>82.881998050151594</v>
      </c>
    </row>
    <row r="208" spans="1:20" x14ac:dyDescent="0.25">
      <c r="A208">
        <f t="shared" si="39"/>
        <v>11.703594040197185</v>
      </c>
      <c r="B208">
        <f t="shared" si="56"/>
        <v>1.8626848434382286</v>
      </c>
      <c r="C208" t="str">
        <f t="shared" si="40"/>
        <v>1.58083578409008-13882.0213654883i</v>
      </c>
      <c r="D208" t="str">
        <f t="shared" si="41"/>
        <v>3.97499999996596-8544.38386983158i</v>
      </c>
      <c r="E208" t="str">
        <f t="shared" si="42"/>
        <v>162.469536641478+0.000829130518532695i</v>
      </c>
      <c r="F208" t="str">
        <f t="shared" si="43"/>
        <v>1.4549549549545-80183.7824539061i</v>
      </c>
      <c r="G208" t="str">
        <f t="shared" si="44"/>
        <v>0.999999999999684-5.61772513929288E-07i</v>
      </c>
      <c r="H208" t="str">
        <f t="shared" si="45"/>
        <v>600.000029118344+0.171733859588554i</v>
      </c>
      <c r="I208" t="str">
        <f t="shared" si="46"/>
        <v>41.3091999148067-135721.080657785i</v>
      </c>
      <c r="K208" t="str">
        <f t="shared" si="47"/>
        <v>0.0199999973909157-7.12889224651721E-06i</v>
      </c>
      <c r="L208" t="str">
        <f t="shared" si="48"/>
        <v>0.00005-151.496167698602i</v>
      </c>
      <c r="M208" t="str">
        <f t="shared" si="49"/>
        <v>0.00133333333333333-89.1153927638832i</v>
      </c>
      <c r="N208">
        <f t="shared" si="50"/>
        <v>90.006524641891502</v>
      </c>
      <c r="O208">
        <f t="shared" si="51"/>
        <v>82.849054225901554</v>
      </c>
      <c r="P208" s="3">
        <f t="shared" si="52"/>
        <v>82.849054225901554</v>
      </c>
      <c r="Q208" s="3">
        <f t="shared" si="53"/>
        <v>-89.993475358108498</v>
      </c>
      <c r="R208">
        <f t="shared" si="54"/>
        <v>90.006524641891502</v>
      </c>
      <c r="S208">
        <f t="shared" si="55"/>
        <v>1.8626848434382286E-3</v>
      </c>
      <c r="T208">
        <f t="shared" si="38"/>
        <v>82.849054225901554</v>
      </c>
    </row>
    <row r="209" spans="1:20" x14ac:dyDescent="0.25">
      <c r="A209">
        <f t="shared" si="39"/>
        <v>11.748067697549935</v>
      </c>
      <c r="B209">
        <f t="shared" si="56"/>
        <v>1.8697630458432939</v>
      </c>
      <c r="C209" t="str">
        <f t="shared" si="40"/>
        <v>1.58083578277484-13829.4693854393i</v>
      </c>
      <c r="D209" t="str">
        <f t="shared" si="41"/>
        <v>3.97499999996572-8512.03812504501i</v>
      </c>
      <c r="E209" t="str">
        <f t="shared" si="42"/>
        <v>162.46953663904+0.000832281215745556i</v>
      </c>
      <c r="F209" t="str">
        <f t="shared" si="43"/>
        <v>1.4549549549545-79880.237551218i</v>
      </c>
      <c r="G209" t="str">
        <f t="shared" si="44"/>
        <v>0.999999999999682-5.63907249482218E-07i</v>
      </c>
      <c r="H209" t="str">
        <f t="shared" si="45"/>
        <v>600.000029340064+0.17238644827089i</v>
      </c>
      <c r="I209" t="str">
        <f t="shared" si="46"/>
        <v>41.3091999193028-135207.292989223i</v>
      </c>
      <c r="K209" t="str">
        <f t="shared" si="47"/>
        <v>0.019999997371049-7.15598202975265E-06i</v>
      </c>
      <c r="L209" t="str">
        <f t="shared" si="48"/>
        <v>0.00005-150.922661584581i</v>
      </c>
      <c r="M209" t="str">
        <f t="shared" si="49"/>
        <v>0.00133333333333333-88.7780362262237i</v>
      </c>
      <c r="N209">
        <f t="shared" si="50"/>
        <v>90.006549435523311</v>
      </c>
      <c r="O209">
        <f t="shared" si="51"/>
        <v>82.816110401671921</v>
      </c>
      <c r="P209" s="3">
        <f t="shared" si="52"/>
        <v>82.816110401671921</v>
      </c>
      <c r="Q209" s="3">
        <f t="shared" si="53"/>
        <v>-89.993450564476689</v>
      </c>
      <c r="R209">
        <f t="shared" si="54"/>
        <v>90.006549435523311</v>
      </c>
      <c r="S209">
        <f t="shared" si="55"/>
        <v>1.869763045843294E-3</v>
      </c>
      <c r="T209">
        <f t="shared" si="38"/>
        <v>82.816110401671921</v>
      </c>
    </row>
    <row r="210" spans="1:20" x14ac:dyDescent="0.25">
      <c r="A210">
        <f t="shared" si="39"/>
        <v>11.792710354800626</v>
      </c>
      <c r="B210">
        <f t="shared" si="56"/>
        <v>1.8768681454174985</v>
      </c>
      <c r="C210" t="str">
        <f t="shared" si="40"/>
        <v>1.58083578144959-13777.1163469503i</v>
      </c>
      <c r="D210" t="str">
        <f t="shared" si="41"/>
        <v>3.97499999996546-8479.81482878452i</v>
      </c>
      <c r="E210" t="str">
        <f t="shared" si="42"/>
        <v>162.469536636583+0.000835443885622053i</v>
      </c>
      <c r="F210" t="str">
        <f t="shared" si="43"/>
        <v>1.45495495495449-79577.8417525644i</v>
      </c>
      <c r="G210" t="str">
        <f t="shared" si="44"/>
        <v>0.99999999999968-5.66050097030249E-07i</v>
      </c>
      <c r="H210" t="str">
        <f t="shared" si="45"/>
        <v>600.000029563472+0.173041516790401i</v>
      </c>
      <c r="I210" t="str">
        <f t="shared" si="46"/>
        <v>41.309199923833-134695.450322962i</v>
      </c>
      <c r="K210" t="str">
        <f t="shared" si="47"/>
        <v>0.019999997351031-7.18317475408081E-06i</v>
      </c>
      <c r="L210" t="str">
        <f t="shared" si="48"/>
        <v>0.00005-150.351326543714i</v>
      </c>
      <c r="M210" t="str">
        <f t="shared" si="49"/>
        <v>0.00133333333333333-88.4419567904205i</v>
      </c>
      <c r="N210">
        <f t="shared" si="50"/>
        <v>90.006574323370856</v>
      </c>
      <c r="O210">
        <f t="shared" si="51"/>
        <v>82.783166577462794</v>
      </c>
      <c r="P210" s="3">
        <f t="shared" si="52"/>
        <v>82.783166577462794</v>
      </c>
      <c r="Q210" s="3">
        <f t="shared" si="53"/>
        <v>-89.993425676629144</v>
      </c>
      <c r="R210">
        <f t="shared" si="54"/>
        <v>90.006574323370856</v>
      </c>
      <c r="S210">
        <f t="shared" si="55"/>
        <v>1.8768681454174984E-3</v>
      </c>
      <c r="T210">
        <f t="shared" si="38"/>
        <v>82.783166577462794</v>
      </c>
    </row>
    <row r="211" spans="1:20" x14ac:dyDescent="0.25">
      <c r="A211">
        <f t="shared" si="39"/>
        <v>11.837522654148868</v>
      </c>
      <c r="B211">
        <f t="shared" si="56"/>
        <v>1.884000244370085</v>
      </c>
      <c r="C211" t="str">
        <f t="shared" si="40"/>
        <v>1.58083578011425-13724.9614969049i</v>
      </c>
      <c r="D211" t="str">
        <f t="shared" si="41"/>
        <v>3.97499999996518-8447.71351750718i</v>
      </c>
      <c r="E211" t="str">
        <f t="shared" si="42"/>
        <v>162.469536634105+0.000838618573658966i</v>
      </c>
      <c r="F211" t="str">
        <f t="shared" si="43"/>
        <v>1.45495495495448-79276.5907078804i</v>
      </c>
      <c r="G211" t="str">
        <f t="shared" si="44"/>
        <v>0.999999999999677-5.68201087398963E-07i</v>
      </c>
      <c r="H211" t="str">
        <f t="shared" si="45"/>
        <v>600.000029788581+0.173699074570471i</v>
      </c>
      <c r="I211" t="str">
        <f t="shared" si="46"/>
        <v>41.3091999283977-134185.545295975i</v>
      </c>
      <c r="K211" t="str">
        <f t="shared" si="47"/>
        <v>0.0199999973308606-7.21047081067694E-06i</v>
      </c>
      <c r="L211" t="str">
        <f t="shared" si="48"/>
        <v>0.00005-149.782154357157i</v>
      </c>
      <c r="M211" t="str">
        <f t="shared" si="49"/>
        <v>0.00133333333333333-88.1071496218574i</v>
      </c>
      <c r="N211">
        <f t="shared" si="50"/>
        <v>90.006599305792136</v>
      </c>
      <c r="O211">
        <f t="shared" si="51"/>
        <v>82.750222753274073</v>
      </c>
      <c r="P211" s="3">
        <f t="shared" si="52"/>
        <v>82.750222753274073</v>
      </c>
      <c r="Q211" s="3">
        <f t="shared" si="53"/>
        <v>-89.993400694207864</v>
      </c>
      <c r="R211">
        <f t="shared" si="54"/>
        <v>90.006599305792136</v>
      </c>
      <c r="S211">
        <f t="shared" si="55"/>
        <v>1.884000244370085E-3</v>
      </c>
      <c r="T211">
        <f t="shared" si="38"/>
        <v>82.750222753274073</v>
      </c>
    </row>
    <row r="212" spans="1:20" x14ac:dyDescent="0.25">
      <c r="A212">
        <f t="shared" si="39"/>
        <v>11.882505240234634</v>
      </c>
      <c r="B212">
        <f t="shared" si="56"/>
        <v>1.8911594452986913</v>
      </c>
      <c r="C212" t="str">
        <f t="shared" si="40"/>
        <v>1.58083577876872-13673.0040850388i</v>
      </c>
      <c r="D212" t="str">
        <f t="shared" si="41"/>
        <v>3.97499999996493-8415.73372942499i</v>
      </c>
      <c r="E212" t="str">
        <f t="shared" si="42"/>
        <v>162.46953663161+0.000841805325524715i</v>
      </c>
      <c r="F212" t="str">
        <f t="shared" si="43"/>
        <v>1.45495495495448-78976.4800835695i</v>
      </c>
      <c r="G212" t="str">
        <f t="shared" si="44"/>
        <v>0.999999999999675-5.70360251531077E-07i</v>
      </c>
      <c r="H212" t="str">
        <f t="shared" si="45"/>
        <v>600.000030015404+0.174359131070292i</v>
      </c>
      <c r="I212" t="str">
        <f t="shared" si="46"/>
        <v>41.3091999329977-133677.570573107i</v>
      </c>
      <c r="K212" t="str">
        <f t="shared" si="47"/>
        <v>0.0199999973105366-7.23787059220269E-06i</v>
      </c>
      <c r="L212" t="str">
        <f t="shared" si="48"/>
        <v>0.00005-149.215136837176i</v>
      </c>
      <c r="M212" t="str">
        <f t="shared" si="49"/>
        <v>0.00133333333333333-87.7736099042209i</v>
      </c>
      <c r="N212">
        <f t="shared" si="50"/>
        <v>90.006624383146516</v>
      </c>
      <c r="O212">
        <f t="shared" si="51"/>
        <v>82.717278929106385</v>
      </c>
      <c r="P212" s="3">
        <f t="shared" si="52"/>
        <v>82.717278929106385</v>
      </c>
      <c r="Q212" s="3">
        <f t="shared" si="53"/>
        <v>-89.993375616853484</v>
      </c>
      <c r="R212">
        <f t="shared" si="54"/>
        <v>90.006624383146516</v>
      </c>
      <c r="S212">
        <f t="shared" si="55"/>
        <v>1.8911594452986913E-3</v>
      </c>
      <c r="T212">
        <f t="shared" si="38"/>
        <v>82.717278929106385</v>
      </c>
    </row>
    <row r="213" spans="1:20" x14ac:dyDescent="0.25">
      <c r="A213">
        <f t="shared" si="39"/>
        <v>11.927658760147526</v>
      </c>
      <c r="B213">
        <f t="shared" si="56"/>
        <v>1.8983458511908264</v>
      </c>
      <c r="C213" t="str">
        <f t="shared" si="40"/>
        <v>1.58083577741298-13621.2433639266i</v>
      </c>
      <c r="D213" t="str">
        <f t="shared" si="41"/>
        <v>3.97499999996466-8383.8750044978i</v>
      </c>
      <c r="E213" t="str">
        <f t="shared" si="42"/>
        <v>162.469536629095+0.000845004187062269i</v>
      </c>
      <c r="F213" t="str">
        <f t="shared" si="43"/>
        <v>1.45495495495448-78677.5055624385i</v>
      </c>
      <c r="G213" t="str">
        <f t="shared" si="44"/>
        <v>0.999999999999672-5.72527620486893E-07i</v>
      </c>
      <c r="H213" t="str">
        <f t="shared" si="45"/>
        <v>600.000030243956+0.175021695785i</v>
      </c>
      <c r="I213" t="str">
        <f t="shared" si="46"/>
        <v>41.3091999376323-133171.51884697i</v>
      </c>
      <c r="K213" t="str">
        <f t="shared" si="47"/>
        <v>0.0199999972900578-7.26537449281169E-06i</v>
      </c>
      <c r="L213" t="str">
        <f t="shared" si="48"/>
        <v>0.00005-148.650265827033i</v>
      </c>
      <c r="M213" t="str">
        <f t="shared" si="49"/>
        <v>0.00133333333333333-87.4413328394317i</v>
      </c>
      <c r="N213">
        <f t="shared" si="50"/>
        <v>90.006649555794752</v>
      </c>
      <c r="O213">
        <f t="shared" si="51"/>
        <v>82.68433510495953</v>
      </c>
      <c r="P213" s="3">
        <f t="shared" si="52"/>
        <v>82.68433510495953</v>
      </c>
      <c r="Q213" s="3">
        <f t="shared" si="53"/>
        <v>-89.993350444205248</v>
      </c>
      <c r="R213">
        <f t="shared" si="54"/>
        <v>90.006649555794752</v>
      </c>
      <c r="S213">
        <f t="shared" si="55"/>
        <v>1.8983458511908264E-3</v>
      </c>
      <c r="T213">
        <f t="shared" si="38"/>
        <v>82.68433510495953</v>
      </c>
    </row>
    <row r="214" spans="1:20" x14ac:dyDescent="0.25">
      <c r="A214">
        <f t="shared" si="39"/>
        <v>11.972983863436086</v>
      </c>
      <c r="B214">
        <f t="shared" si="56"/>
        <v>1.9055595654253517</v>
      </c>
      <c r="C214" t="str">
        <f t="shared" si="40"/>
        <v>1.58083577604689-13569.6785889734i</v>
      </c>
      <c r="D214" t="str">
        <f t="shared" si="41"/>
        <v>3.97499999996439-8352.13688442721i</v>
      </c>
      <c r="E214" t="str">
        <f t="shared" si="42"/>
        <v>162.469536626562+0.000848215204288536i</v>
      </c>
      <c r="F214" t="str">
        <f t="shared" si="43"/>
        <v>1.45495495495447-78379.6628436388i</v>
      </c>
      <c r="G214" t="str">
        <f t="shared" si="44"/>
        <v>0.99999999999967-5.74703225444742E-07i</v>
      </c>
      <c r="H214" t="str">
        <f t="shared" si="45"/>
        <v>600.000030474244+0.175686778245814i</v>
      </c>
      <c r="I214" t="str">
        <f t="shared" si="46"/>
        <v>41.3091999423021-132667.38283784i</v>
      </c>
      <c r="K214" t="str">
        <f t="shared" si="47"/>
        <v>0.0199999972694232-0.0000072929829081557i</v>
      </c>
      <c r="L214" t="str">
        <f t="shared" si="48"/>
        <v>0.00005-148.08753320087i</v>
      </c>
      <c r="M214" t="str">
        <f t="shared" si="49"/>
        <v>0.00133333333333333-87.1103136475707i</v>
      </c>
      <c r="N214">
        <f t="shared" si="50"/>
        <v>90.00667482409898</v>
      </c>
      <c r="O214">
        <f t="shared" si="51"/>
        <v>82.65139128083392</v>
      </c>
      <c r="P214" s="3">
        <f t="shared" si="52"/>
        <v>82.65139128083392</v>
      </c>
      <c r="Q214" s="3">
        <f t="shared" si="53"/>
        <v>-89.99332517590102</v>
      </c>
      <c r="R214">
        <f t="shared" si="54"/>
        <v>90.00667482409898</v>
      </c>
      <c r="S214">
        <f t="shared" si="55"/>
        <v>1.9055595654253518E-3</v>
      </c>
      <c r="T214">
        <f t="shared" si="38"/>
        <v>82.65139128083392</v>
      </c>
    </row>
    <row r="215" spans="1:20" x14ac:dyDescent="0.25">
      <c r="A215">
        <f t="shared" si="39"/>
        <v>12.018481202117144</v>
      </c>
      <c r="B215">
        <f t="shared" si="56"/>
        <v>1.9128006917739679</v>
      </c>
      <c r="C215" t="str">
        <f t="shared" si="40"/>
        <v>1.58083577467042-13518.3090184022i</v>
      </c>
      <c r="D215" t="str">
        <f t="shared" si="41"/>
        <v>3.97499999996413-8320.51891264977i</v>
      </c>
      <c r="E215" t="str">
        <f t="shared" si="42"/>
        <v>162.469536624009+0.000851438423395383i</v>
      </c>
      <c r="F215" t="str">
        <f t="shared" si="43"/>
        <v>1.45495495495447-78082.9476426036i</v>
      </c>
      <c r="G215" t="str">
        <f t="shared" si="44"/>
        <v>0.999999999999667-5.76887097701431E-07i</v>
      </c>
      <c r="H215" t="str">
        <f t="shared" si="45"/>
        <v>600.000030706288+0.176354388020172i</v>
      </c>
      <c r="I215" t="str">
        <f t="shared" si="46"/>
        <v>41.3091999470078-132165.155293553i</v>
      </c>
      <c r="K215" t="str">
        <f t="shared" si="47"/>
        <v>0.0199999972486314-7.32069623538949E-06i</v>
      </c>
      <c r="L215" t="str">
        <f t="shared" si="48"/>
        <v>0.00005-147.526930863588i</v>
      </c>
      <c r="M215" t="str">
        <f t="shared" si="49"/>
        <v>0.00133333333333333-86.7805475668168i</v>
      </c>
      <c r="N215">
        <f t="shared" si="50"/>
        <v>90.006700188422656</v>
      </c>
      <c r="O215">
        <f t="shared" si="51"/>
        <v>82.618447456729513</v>
      </c>
      <c r="P215" s="3">
        <f t="shared" si="52"/>
        <v>82.618447456729513</v>
      </c>
      <c r="Q215" s="3">
        <f t="shared" si="53"/>
        <v>-89.993299811577344</v>
      </c>
      <c r="R215">
        <f t="shared" si="54"/>
        <v>90.006700188422656</v>
      </c>
      <c r="S215">
        <f t="shared" si="55"/>
        <v>1.9128006917739678E-3</v>
      </c>
      <c r="T215">
        <f t="shared" si="38"/>
        <v>82.618447456729513</v>
      </c>
    </row>
    <row r="216" spans="1:20" x14ac:dyDescent="0.25">
      <c r="A216">
        <f t="shared" si="39"/>
        <v>12.06415143068519</v>
      </c>
      <c r="B216">
        <f t="shared" si="56"/>
        <v>1.9200693344027091</v>
      </c>
      <c r="C216" t="str">
        <f t="shared" si="40"/>
        <v>1.58083577328339-13467.1339132446i</v>
      </c>
      <c r="D216" t="str">
        <f t="shared" si="41"/>
        <v>3.97499999996384-8289.02063433022i</v>
      </c>
      <c r="E216" t="str">
        <f t="shared" si="42"/>
        <v>162.469536621437+0.000854673890749769i</v>
      </c>
      <c r="F216" t="str">
        <f t="shared" si="43"/>
        <v>1.45495495495447-77787.3556909839i</v>
      </c>
      <c r="G216" t="str">
        <f t="shared" si="44"/>
        <v>0.999999999999665-5.79079268672695E-07i</v>
      </c>
      <c r="H216" t="str">
        <f t="shared" si="45"/>
        <v>600.000030940102+0.17702453471187i</v>
      </c>
      <c r="I216" t="str">
        <f t="shared" si="46"/>
        <v>41.3091999517495-131664.828989395i</v>
      </c>
      <c r="K216" t="str">
        <f t="shared" si="47"/>
        <v>0.0199999972276812-7.34851487317735E-06i</v>
      </c>
      <c r="L216" t="str">
        <f t="shared" si="48"/>
        <v>0.00005-146.968450750735i</v>
      </c>
      <c r="M216" t="str">
        <f t="shared" si="49"/>
        <v>0.00133333333333333-86.4520298533735i</v>
      </c>
      <c r="N216">
        <f t="shared" si="50"/>
        <v>90.006725649130672</v>
      </c>
      <c r="O216">
        <f t="shared" si="51"/>
        <v>82.585503632646493</v>
      </c>
      <c r="P216" s="3">
        <f t="shared" si="52"/>
        <v>82.585503632646493</v>
      </c>
      <c r="Q216" s="3">
        <f t="shared" si="53"/>
        <v>-89.993274350869328</v>
      </c>
      <c r="R216">
        <f t="shared" si="54"/>
        <v>90.006725649130672</v>
      </c>
      <c r="S216">
        <f t="shared" si="55"/>
        <v>1.920069334402709E-3</v>
      </c>
      <c r="T216">
        <f t="shared" si="38"/>
        <v>82.585503632646493</v>
      </c>
    </row>
    <row r="217" spans="1:20" x14ac:dyDescent="0.25">
      <c r="A217">
        <f t="shared" si="39"/>
        <v>12.109995206121793</v>
      </c>
      <c r="B217">
        <f t="shared" si="56"/>
        <v>1.9273655978734394</v>
      </c>
      <c r="C217" t="str">
        <f t="shared" si="40"/>
        <v>1.58083577188588-13416.1525373298i</v>
      </c>
      <c r="D217" t="str">
        <f t="shared" si="41"/>
        <v>3.97499999996357-8257.64159635536i</v>
      </c>
      <c r="E217" t="str">
        <f t="shared" si="42"/>
        <v>162.469536618845+0.000857921652895678i</v>
      </c>
      <c r="F217" t="str">
        <f t="shared" si="43"/>
        <v>1.45495495495446-77492.8827365913i</v>
      </c>
      <c r="G217" t="str">
        <f t="shared" si="44"/>
        <v>0.999999999999662-5.8127976989365E-07i</v>
      </c>
      <c r="H217" t="str">
        <f t="shared" si="45"/>
        <v>600.000031175692+0.177697227961189i</v>
      </c>
      <c r="I217" t="str">
        <f t="shared" si="46"/>
        <v>41.3091999565266-131166.396728005i</v>
      </c>
      <c r="K217" t="str">
        <f t="shared" si="47"/>
        <v>0.0199999972065716-7.37643922169829E-06i</v>
      </c>
      <c r="L217" t="str">
        <f t="shared" si="48"/>
        <v>0.00005-146.412084828388i</v>
      </c>
      <c r="M217" t="str">
        <f t="shared" si="49"/>
        <v>0.00133333333333333-86.1247557814043i</v>
      </c>
      <c r="N217">
        <f t="shared" si="50"/>
        <v>90.0067512065893</v>
      </c>
      <c r="O217">
        <f t="shared" si="51"/>
        <v>82.552559808585229</v>
      </c>
      <c r="P217" s="3">
        <f t="shared" si="52"/>
        <v>82.552559808585229</v>
      </c>
      <c r="Q217" s="3">
        <f t="shared" si="53"/>
        <v>-89.9932487934107</v>
      </c>
      <c r="R217">
        <f t="shared" si="54"/>
        <v>90.0067512065893</v>
      </c>
      <c r="S217">
        <f t="shared" si="55"/>
        <v>1.9273655978734395E-3</v>
      </c>
      <c r="T217">
        <f t="shared" si="38"/>
        <v>82.552559808585229</v>
      </c>
    </row>
    <row r="218" spans="1:20" x14ac:dyDescent="0.25">
      <c r="A218">
        <f t="shared" si="39"/>
        <v>12.156013187905057</v>
      </c>
      <c r="B218">
        <f t="shared" si="56"/>
        <v>1.9346895871453584</v>
      </c>
      <c r="C218" t="str">
        <f t="shared" si="40"/>
        <v>1.58083577047766-13365.3641572732i</v>
      </c>
      <c r="D218" t="str">
        <f t="shared" si="41"/>
        <v>3.97499999996327-8226.38134732713i</v>
      </c>
      <c r="E218" t="str">
        <f t="shared" si="42"/>
        <v>162.469536616234+0.000861181756553392i</v>
      </c>
      <c r="F218" t="str">
        <f t="shared" si="43"/>
        <v>1.45495495495445-77199.5245433329i</v>
      </c>
      <c r="G218" t="str">
        <f t="shared" si="44"/>
        <v>0.99999999999966-5.83488633019244E-07i</v>
      </c>
      <c r="H218" t="str">
        <f t="shared" si="45"/>
        <v>600.000031413078+0.178372477445058i</v>
      </c>
      <c r="I218" t="str">
        <f t="shared" si="46"/>
        <v>41.3091999613406-130669.851339268i</v>
      </c>
      <c r="K218" t="str">
        <f t="shared" si="47"/>
        <v>0.0199999971853012-7.40446968265215E-06i</v>
      </c>
      <c r="L218" t="str">
        <f t="shared" si="48"/>
        <v>0.00005-145.857825093034i</v>
      </c>
      <c r="M218" t="str">
        <f t="shared" si="49"/>
        <v>0.00133333333333333-85.798720642961i</v>
      </c>
      <c r="N218">
        <f t="shared" si="50"/>
        <v>90.006776861166188</v>
      </c>
      <c r="O218">
        <f t="shared" si="51"/>
        <v>82.519615984545638</v>
      </c>
      <c r="P218" s="3">
        <f t="shared" si="52"/>
        <v>82.519615984545638</v>
      </c>
      <c r="Q218" s="3">
        <f t="shared" si="53"/>
        <v>-89.993223138833812</v>
      </c>
      <c r="R218">
        <f t="shared" si="54"/>
        <v>90.006776861166188</v>
      </c>
      <c r="S218">
        <f t="shared" si="55"/>
        <v>1.9346895871453584E-3</v>
      </c>
      <c r="T218">
        <f t="shared" si="38"/>
        <v>82.519615984545638</v>
      </c>
    </row>
    <row r="219" spans="1:20" x14ac:dyDescent="0.25">
      <c r="A219">
        <f t="shared" si="39"/>
        <v>12.202206038019096</v>
      </c>
      <c r="B219">
        <f t="shared" si="56"/>
        <v>1.9420414075765109</v>
      </c>
      <c r="C219" t="str">
        <f t="shared" si="40"/>
        <v>1.58083576905878-13314.7680424671i</v>
      </c>
      <c r="D219" t="str">
        <f t="shared" si="41"/>
        <v>3.97499999996301-8195.23943755642i</v>
      </c>
      <c r="E219" t="str">
        <f t="shared" si="42"/>
        <v>162.469536613602+0.00086445424862067i</v>
      </c>
      <c r="F219" t="str">
        <f t="shared" si="43"/>
        <v>1.45495495495445-76907.2768911532i</v>
      </c>
      <c r="G219" t="str">
        <f t="shared" si="44"/>
        <v>0.999999999999657-5.85705889824716E-07i</v>
      </c>
      <c r="H219" t="str">
        <f t="shared" si="45"/>
        <v>600.000031652272+0.179050292877167i</v>
      </c>
      <c r="I219" t="str">
        <f t="shared" si="46"/>
        <v>41.3091999661915-130175.185680212i</v>
      </c>
      <c r="K219" t="str">
        <f t="shared" si="47"/>
        <v>0.0199999971638688-0.000007432606659265i</v>
      </c>
      <c r="L219" t="str">
        <f t="shared" si="48"/>
        <v>0.00005-145.305663571462i</v>
      </c>
      <c r="M219" t="str">
        <f t="shared" si="49"/>
        <v>0.00133333333333333-85.4739197479192i</v>
      </c>
      <c r="N219">
        <f t="shared" si="50"/>
        <v>90.006802613230349</v>
      </c>
      <c r="O219">
        <f t="shared" si="51"/>
        <v>82.486672160527974</v>
      </c>
      <c r="P219" s="3">
        <f t="shared" si="52"/>
        <v>82.486672160527974</v>
      </c>
      <c r="Q219" s="3">
        <f t="shared" si="53"/>
        <v>-89.993197386769651</v>
      </c>
      <c r="R219">
        <f t="shared" si="54"/>
        <v>90.006802613230349</v>
      </c>
      <c r="S219">
        <f t="shared" si="55"/>
        <v>1.942041407576511E-3</v>
      </c>
      <c r="T219">
        <f t="shared" si="38"/>
        <v>82.486672160527974</v>
      </c>
    </row>
    <row r="220" spans="1:20" x14ac:dyDescent="0.25">
      <c r="A220">
        <f t="shared" si="39"/>
        <v>12.248574420963569</v>
      </c>
      <c r="B220">
        <f t="shared" si="56"/>
        <v>1.9494211649253017</v>
      </c>
      <c r="C220" t="str">
        <f t="shared" si="40"/>
        <v>1.5808357676291-13264.3634650694i</v>
      </c>
      <c r="D220" t="str">
        <f t="shared" si="41"/>
        <v>3.97499999996272-8164.21541905632i</v>
      </c>
      <c r="E220" t="str">
        <f t="shared" si="42"/>
        <v>162.46953661095+0.00086773917617394i</v>
      </c>
      <c r="F220" t="str">
        <f t="shared" si="43"/>
        <v>1.45495495495445-76616.1355759708i</v>
      </c>
      <c r="G220" t="str">
        <f t="shared" si="44"/>
        <v>0.999999999999654-5.87931572206048E-07i</v>
      </c>
      <c r="H220" t="str">
        <f t="shared" si="45"/>
        <v>600.000031893285+0.179730684008119i</v>
      </c>
      <c r="I220" t="str">
        <f t="shared" si="46"/>
        <v>41.3091999710784-129682.392634904i</v>
      </c>
      <c r="K220" t="str">
        <f t="shared" si="47"/>
        <v>0.0199999971422733-7.46085055629539E-06i</v>
      </c>
      <c r="L220" t="str">
        <f t="shared" si="48"/>
        <v>0.00005-144.755592320644i</v>
      </c>
      <c r="M220" t="str">
        <f t="shared" si="49"/>
        <v>0.00133333333333333-85.150348423908i</v>
      </c>
      <c r="N220">
        <f t="shared" si="50"/>
        <v>90.006828463152274</v>
      </c>
      <c r="O220">
        <f t="shared" si="51"/>
        <v>82.453728336532436</v>
      </c>
      <c r="P220" s="3">
        <f t="shared" si="52"/>
        <v>82.453728336532436</v>
      </c>
      <c r="Q220" s="3">
        <f t="shared" si="53"/>
        <v>-89.993171536847726</v>
      </c>
      <c r="R220">
        <f t="shared" si="54"/>
        <v>90.006828463152274</v>
      </c>
      <c r="S220">
        <f t="shared" si="55"/>
        <v>1.9494211649253017E-3</v>
      </c>
      <c r="T220">
        <f t="shared" si="38"/>
        <v>82.453728336532436</v>
      </c>
    </row>
    <row r="221" spans="1:20" x14ac:dyDescent="0.25">
      <c r="A221">
        <f t="shared" si="39"/>
        <v>12.295119003763231</v>
      </c>
      <c r="B221">
        <f t="shared" si="56"/>
        <v>1.9568289653520179</v>
      </c>
      <c r="C221" t="str">
        <f t="shared" si="40"/>
        <v>1.58083576618855-13214.1496999935i</v>
      </c>
      <c r="D221" t="str">
        <f t="shared" si="41"/>
        <v>3.97499999996245-8133.30884553601i</v>
      </c>
      <c r="E221" t="str">
        <f t="shared" si="42"/>
        <v>162.469536608279+0.000871036586467816i</v>
      </c>
      <c r="F221" t="str">
        <f t="shared" si="43"/>
        <v>1.45495495495445-76326.0964096212i</v>
      </c>
      <c r="G221" t="str">
        <f t="shared" si="44"/>
        <v>0.999999999999652-5.90165712180429E-07i</v>
      </c>
      <c r="H221" t="str">
        <f t="shared" si="45"/>
        <v>600.000032136135+0.180413660625576i</v>
      </c>
      <c r="I221" t="str">
        <f t="shared" si="46"/>
        <v>41.3091999760031-129191.465114353i</v>
      </c>
      <c r="K221" t="str">
        <f t="shared" si="47"/>
        <v>0.0199999971205133-7.48920178003975E-06i</v>
      </c>
      <c r="L221" t="str">
        <f t="shared" si="48"/>
        <v>0.00005-144.207603427619i</v>
      </c>
      <c r="M221" t="str">
        <f t="shared" si="49"/>
        <v>0.00133333333333333-84.8280020162464i</v>
      </c>
      <c r="N221">
        <f t="shared" si="50"/>
        <v>90.006854411303806</v>
      </c>
      <c r="O221">
        <f t="shared" si="51"/>
        <v>82.420784512559322</v>
      </c>
      <c r="P221" s="3">
        <f t="shared" si="52"/>
        <v>82.420784512559322</v>
      </c>
      <c r="Q221" s="3">
        <f t="shared" si="53"/>
        <v>-89.993145588696194</v>
      </c>
      <c r="R221">
        <f t="shared" si="54"/>
        <v>90.006854411303806</v>
      </c>
      <c r="S221">
        <f t="shared" si="55"/>
        <v>1.9568289653520178E-3</v>
      </c>
      <c r="T221">
        <f t="shared" si="38"/>
        <v>82.420784512559322</v>
      </c>
    </row>
    <row r="222" spans="1:20" x14ac:dyDescent="0.25">
      <c r="A222">
        <f t="shared" si="39"/>
        <v>12.341840455977531</v>
      </c>
      <c r="B222">
        <f t="shared" si="56"/>
        <v>1.9642649154203555</v>
      </c>
      <c r="C222" t="str">
        <f t="shared" si="40"/>
        <v>1.58083576473694-13164.1260248971i</v>
      </c>
      <c r="D222" t="str">
        <f t="shared" si="41"/>
        <v>3.97499999996217-8102.51927239395i</v>
      </c>
      <c r="E222" t="str">
        <f t="shared" si="42"/>
        <v>162.469536605587+0.000874346526936949i</v>
      </c>
      <c r="F222" t="str">
        <f t="shared" si="43"/>
        <v>1.45495495495445-76037.1552197925i</v>
      </c>
      <c r="G222" t="str">
        <f t="shared" si="44"/>
        <v>0.999999999999649-5.92408341886714E-07i</v>
      </c>
      <c r="H222" t="str">
        <f t="shared" si="45"/>
        <v>600.000032380834+0.181099232554391i</v>
      </c>
      <c r="I222" t="str">
        <f t="shared" si="46"/>
        <v>41.3091999809658-128702.396056399i</v>
      </c>
      <c r="K222" t="str">
        <f t="shared" si="47"/>
        <v>0.0199999970985876-7.51766073833867E-06i</v>
      </c>
      <c r="L222" t="str">
        <f t="shared" si="48"/>
        <v>0.00005-143.661689009383i</v>
      </c>
      <c r="M222" t="str">
        <f t="shared" si="49"/>
        <v>0.00133333333333333-84.5068758878723i</v>
      </c>
      <c r="N222">
        <f t="shared" si="50"/>
        <v>90.00688045805822</v>
      </c>
      <c r="O222">
        <f t="shared" si="51"/>
        <v>82.387840688608449</v>
      </c>
      <c r="P222" s="3">
        <f t="shared" si="52"/>
        <v>82.387840688608449</v>
      </c>
      <c r="Q222" s="3">
        <f t="shared" si="53"/>
        <v>-89.99311954194178</v>
      </c>
      <c r="R222">
        <f t="shared" si="54"/>
        <v>90.00688045805822</v>
      </c>
      <c r="S222">
        <f t="shared" si="55"/>
        <v>1.9642649154203557E-3</v>
      </c>
      <c r="T222">
        <f t="shared" si="38"/>
        <v>82.387840688608449</v>
      </c>
    </row>
    <row r="223" spans="1:20" x14ac:dyDescent="0.25">
      <c r="A223">
        <f t="shared" si="39"/>
        <v>12.388739449710245</v>
      </c>
      <c r="B223">
        <f t="shared" si="56"/>
        <v>1.971729122098953</v>
      </c>
      <c r="C223" t="str">
        <f t="shared" si="40"/>
        <v>1.58083576327437-13114.2917201732i</v>
      </c>
      <c r="D223" t="str">
        <f t="shared" si="41"/>
        <v>3.97499999996189-8071.84625671184i</v>
      </c>
      <c r="E223" t="str">
        <f t="shared" si="42"/>
        <v>162.469536602874+0.000877669045196677i</v>
      </c>
      <c r="F223" t="str">
        <f t="shared" si="43"/>
        <v>1.45495495495445-75749.3078499693i</v>
      </c>
      <c r="G223" t="str">
        <f t="shared" si="44"/>
        <v>0.999999999999646-5.94659493585882E-07i</v>
      </c>
      <c r="H223" t="str">
        <f t="shared" si="45"/>
        <v>600.000032627395+0.181787409656742i</v>
      </c>
      <c r="I223" t="str">
        <f t="shared" si="46"/>
        <v>41.3091999859654-128215.178425622i</v>
      </c>
      <c r="K223" t="str">
        <f t="shared" si="47"/>
        <v>0.019999997076495-7.54622784058217E-06i</v>
      </c>
      <c r="L223" t="str">
        <f t="shared" si="48"/>
        <v>0.00005-143.117841212775i</v>
      </c>
      <c r="M223" t="str">
        <f t="shared" si="49"/>
        <v>0.00133333333333333-84.1869654192792i</v>
      </c>
      <c r="N223">
        <f t="shared" si="50"/>
        <v>90.006906603790199</v>
      </c>
      <c r="O223">
        <f t="shared" si="51"/>
        <v>82.354896864680285</v>
      </c>
      <c r="P223" s="3">
        <f t="shared" si="52"/>
        <v>82.354896864680285</v>
      </c>
      <c r="Q223" s="3">
        <f t="shared" si="53"/>
        <v>-89.993093396209801</v>
      </c>
      <c r="R223">
        <f t="shared" si="54"/>
        <v>90.006906603790199</v>
      </c>
      <c r="S223">
        <f t="shared" si="55"/>
        <v>1.9717291220989531E-3</v>
      </c>
      <c r="T223">
        <f t="shared" si="38"/>
        <v>82.354896864680285</v>
      </c>
    </row>
    <row r="224" spans="1:20" x14ac:dyDescent="0.25">
      <c r="A224">
        <f t="shared" si="39"/>
        <v>12.435816659619146</v>
      </c>
      <c r="B224">
        <f t="shared" si="56"/>
        <v>1.9792216927629291</v>
      </c>
      <c r="C224" t="str">
        <f t="shared" si="40"/>
        <v>1.5808357618006-13064.6460689385i</v>
      </c>
      <c r="D224" t="str">
        <f t="shared" si="41"/>
        <v>3.9749999999616-8041.28935724804i</v>
      </c>
      <c r="E224" t="str">
        <f t="shared" si="42"/>
        <v>162.469536600142+0.000881004189042305i</v>
      </c>
      <c r="F224" t="str">
        <f t="shared" si="43"/>
        <v>1.45495495495444-75462.5501593703i</v>
      </c>
      <c r="G224" t="str">
        <f t="shared" si="44"/>
        <v>0.999999999999644-5.96919199661506E-07i</v>
      </c>
      <c r="H224" t="str">
        <f t="shared" si="45"/>
        <v>600.000032875836+0.1824782018323i</v>
      </c>
      <c r="I224" t="str">
        <f t="shared" si="46"/>
        <v>41.3091999910039-127729.805213231i</v>
      </c>
      <c r="K224" t="str">
        <f t="shared" si="47"/>
        <v>0.0199999970542341-7.57490349771628E-06i</v>
      </c>
      <c r="L224" t="str">
        <f t="shared" si="48"/>
        <v>0.00005-142.57605221436i</v>
      </c>
      <c r="M224" t="str">
        <f t="shared" si="49"/>
        <v>0.00133333333333333-83.8682660084475i</v>
      </c>
      <c r="N224">
        <f t="shared" si="50"/>
        <v>90.006932848875863</v>
      </c>
      <c r="O224">
        <f t="shared" si="51"/>
        <v>82.321953040774929</v>
      </c>
      <c r="P224" s="3">
        <f t="shared" si="52"/>
        <v>82.321953040774929</v>
      </c>
      <c r="Q224" s="3">
        <f t="shared" si="53"/>
        <v>-89.993067151124137</v>
      </c>
      <c r="R224">
        <f t="shared" si="54"/>
        <v>90.006932848875863</v>
      </c>
      <c r="S224">
        <f t="shared" si="55"/>
        <v>1.9792216927629292E-3</v>
      </c>
      <c r="T224">
        <f t="shared" si="38"/>
        <v>82.321953040774929</v>
      </c>
    </row>
    <row r="225" spans="1:20" x14ac:dyDescent="0.25">
      <c r="A225">
        <f t="shared" si="39"/>
        <v>12.483072762925699</v>
      </c>
      <c r="B225">
        <f t="shared" si="56"/>
        <v>1.9867427351954283</v>
      </c>
      <c r="C225" t="str">
        <f t="shared" si="40"/>
        <v>1.58083576031563-13015.1883570235i</v>
      </c>
      <c r="D225" t="str">
        <f t="shared" si="41"/>
        <v>3.97499999996129-8010.84813443127i</v>
      </c>
      <c r="E225" t="str">
        <f t="shared" si="42"/>
        <v>162.469536597387+0.000884352006451509i</v>
      </c>
      <c r="F225" t="str">
        <f t="shared" si="43"/>
        <v>1.45495495495443-75176.8780228896i</v>
      </c>
      <c r="G225" t="str">
        <f t="shared" si="44"/>
        <v>0.999999999999641-5.99187492620219E-07i</v>
      </c>
      <c r="H225" t="str">
        <f t="shared" si="45"/>
        <v>600.000033126166+0.183171619018337i</v>
      </c>
      <c r="I225" t="str">
        <f t="shared" si="46"/>
        <v>41.3091999960799-127246.269436969i</v>
      </c>
      <c r="K225" t="str">
        <f t="shared" si="47"/>
        <v>0.0199999970318038-7.60368812224836E-06i</v>
      </c>
      <c r="L225" t="str">
        <f t="shared" si="48"/>
        <v>0.00005-142.036314220323i</v>
      </c>
      <c r="M225" t="str">
        <f t="shared" si="49"/>
        <v>0.00133333333333333-83.550773070778i</v>
      </c>
      <c r="N225">
        <f t="shared" si="50"/>
        <v>90.006959193692737</v>
      </c>
      <c r="O225">
        <f t="shared" si="51"/>
        <v>82.289009216892438</v>
      </c>
      <c r="P225" s="3">
        <f t="shared" si="52"/>
        <v>82.289009216892438</v>
      </c>
      <c r="Q225" s="3">
        <f t="shared" si="53"/>
        <v>-89.993040806307263</v>
      </c>
      <c r="R225">
        <f t="shared" si="54"/>
        <v>90.006959193692737</v>
      </c>
      <c r="S225">
        <f t="shared" si="55"/>
        <v>1.9867427351954285E-3</v>
      </c>
      <c r="T225">
        <f t="shared" si="38"/>
        <v>82.289009216892438</v>
      </c>
    </row>
    <row r="226" spans="1:20" x14ac:dyDescent="0.25">
      <c r="A226">
        <f t="shared" si="39"/>
        <v>12.530508439424816</v>
      </c>
      <c r="B226">
        <f t="shared" si="56"/>
        <v>1.9942923575891709</v>
      </c>
      <c r="C226" t="str">
        <f t="shared" si="40"/>
        <v>1.58083575881938-12965.9178729625i</v>
      </c>
      <c r="D226" t="str">
        <f t="shared" si="41"/>
        <v>3.974999999961-7980.5221503544i</v>
      </c>
      <c r="E226" t="str">
        <f t="shared" si="42"/>
        <v>162.469536594612+0.000887712545584071i</v>
      </c>
      <c r="F226" t="str">
        <f t="shared" si="43"/>
        <v>1.45495495495443-74892.2873310384i</v>
      </c>
      <c r="G226" t="str">
        <f t="shared" si="44"/>
        <v>0.999999999999638-6.01464405092173E-07i</v>
      </c>
      <c r="H226" t="str">
        <f t="shared" si="45"/>
        <v>600.000033378404+0.1838676711899i</v>
      </c>
      <c r="I226" t="str">
        <f t="shared" si="46"/>
        <v>41.3092000011948-126764.564141014i</v>
      </c>
      <c r="K226" t="str">
        <f t="shared" si="47"/>
        <v>0.0199999970092026-7.63258212825339E-06i</v>
      </c>
      <c r="L226" t="str">
        <f t="shared" si="48"/>
        <v>0.00005-141.498619466351i</v>
      </c>
      <c r="M226" t="str">
        <f t="shared" si="49"/>
        <v>0.00133333333333333-83.2344820390301i</v>
      </c>
      <c r="N226">
        <f t="shared" si="50"/>
        <v>90.00698563861981</v>
      </c>
      <c r="O226">
        <f t="shared" si="51"/>
        <v>82.256065393033069</v>
      </c>
      <c r="P226" s="3">
        <f t="shared" si="52"/>
        <v>82.256065393033069</v>
      </c>
      <c r="Q226" s="3">
        <f t="shared" si="53"/>
        <v>-89.99301436138019</v>
      </c>
      <c r="R226">
        <f t="shared" si="54"/>
        <v>90.00698563861981</v>
      </c>
      <c r="S226">
        <f t="shared" si="55"/>
        <v>1.9942923575891709E-3</v>
      </c>
      <c r="T226">
        <f t="shared" si="38"/>
        <v>82.256065393033069</v>
      </c>
    </row>
    <row r="227" spans="1:20" x14ac:dyDescent="0.25">
      <c r="A227">
        <f t="shared" si="39"/>
        <v>12.57812437149463</v>
      </c>
      <c r="B227">
        <f t="shared" si="56"/>
        <v>2.0018706685480097</v>
      </c>
      <c r="C227" t="str">
        <f t="shared" si="40"/>
        <v>1.58083575731166-12916.8339079833i</v>
      </c>
      <c r="D227" t="str">
        <f t="shared" si="41"/>
        <v>3.9749999999607-7950.3109687679i</v>
      </c>
      <c r="E227" t="str">
        <f t="shared" si="42"/>
        <v>162.469536591817+0.000891085854782031i</v>
      </c>
      <c r="F227" t="str">
        <f t="shared" si="43"/>
        <v>1.45495495495442-74608.7739898836i</v>
      </c>
      <c r="G227" t="str">
        <f t="shared" si="44"/>
        <v>0.999999999999635-6.03749969831522E-07i</v>
      </c>
      <c r="H227" t="str">
        <f t="shared" si="45"/>
        <v>600.000033632561+0.184566368359938i</v>
      </c>
      <c r="I227" t="str">
        <f t="shared" si="46"/>
        <v>41.3092000063492-126284.682395871i</v>
      </c>
      <c r="K227" t="str">
        <f t="shared" si="47"/>
        <v>0.0199999969864294-7.66158593137996E-06i</v>
      </c>
      <c r="L227" t="str">
        <f t="shared" si="48"/>
        <v>0.00005-140.962960217524i</v>
      </c>
      <c r="M227" t="str">
        <f t="shared" si="49"/>
        <v>0.00133333333333333-82.9193883632493i</v>
      </c>
      <c r="N227">
        <f t="shared" si="50"/>
        <v>90.007012184037535</v>
      </c>
      <c r="O227">
        <f t="shared" si="51"/>
        <v>82.223121569197161</v>
      </c>
      <c r="P227" s="3">
        <f t="shared" si="52"/>
        <v>82.223121569197161</v>
      </c>
      <c r="Q227" s="3">
        <f t="shared" si="53"/>
        <v>-89.992987815962465</v>
      </c>
      <c r="R227">
        <f t="shared" si="54"/>
        <v>90.007012184037535</v>
      </c>
      <c r="S227">
        <f t="shared" si="55"/>
        <v>2.0018706685480097E-3</v>
      </c>
      <c r="T227">
        <f t="shared" si="38"/>
        <v>82.223121569197161</v>
      </c>
    </row>
    <row r="228" spans="1:20" x14ac:dyDescent="0.25">
      <c r="A228">
        <f t="shared" si="39"/>
        <v>12.62592124410631</v>
      </c>
      <c r="B228">
        <f t="shared" si="56"/>
        <v>2.0094777770884922</v>
      </c>
      <c r="C228" t="str">
        <f t="shared" si="40"/>
        <v>1.58083575579251-12867.9357559962i</v>
      </c>
      <c r="D228" t="str">
        <f t="shared" si="41"/>
        <v>3.9749999999604-7920.21415507379i</v>
      </c>
      <c r="E228" t="str">
        <f t="shared" si="42"/>
        <v>162.469536588999+0.00089447198257298i</v>
      </c>
      <c r="F228" t="str">
        <f t="shared" si="43"/>
        <v>1.45495495495442-74326.3339209904i</v>
      </c>
      <c r="G228" t="str">
        <f t="shared" si="44"/>
        <v>0.999999999999633-6.0604421971688E-07i</v>
      </c>
      <c r="H228" t="str">
        <f t="shared" si="45"/>
        <v>600.000033888656+0.185267720579444i</v>
      </c>
      <c r="I228" t="str">
        <f t="shared" si="46"/>
        <v>41.3092000115424-125806.617298282i</v>
      </c>
      <c r="K228" t="str">
        <f t="shared" si="47"/>
        <v>0.0199999969634827-0.0000076906999488558i</v>
      </c>
      <c r="L228" t="str">
        <f t="shared" si="48"/>
        <v>0.00005-140.429328768205i</v>
      </c>
      <c r="M228" t="str">
        <f t="shared" si="49"/>
        <v>0.00133333333333333-82.6054875107091i</v>
      </c>
      <c r="N228">
        <f t="shared" si="50"/>
        <v>90.00703883032773</v>
      </c>
      <c r="O228">
        <f t="shared" si="51"/>
        <v>82.190177745384631</v>
      </c>
      <c r="P228" s="3">
        <f t="shared" si="52"/>
        <v>82.190177745384631</v>
      </c>
      <c r="Q228" s="3">
        <f t="shared" si="53"/>
        <v>-89.99296116967227</v>
      </c>
      <c r="R228">
        <f t="shared" si="54"/>
        <v>90.00703883032773</v>
      </c>
      <c r="S228">
        <f t="shared" si="55"/>
        <v>2.009477777088492E-3</v>
      </c>
      <c r="T228">
        <f t="shared" si="38"/>
        <v>82.190177745384631</v>
      </c>
    </row>
    <row r="229" spans="1:20" x14ac:dyDescent="0.25">
      <c r="A229">
        <f t="shared" si="39"/>
        <v>12.673899744833916</v>
      </c>
      <c r="B229">
        <f t="shared" si="56"/>
        <v>2.0171137926414286</v>
      </c>
      <c r="C229" t="str">
        <f t="shared" si="40"/>
        <v>1.58083575426183-12819.2227135851i</v>
      </c>
      <c r="D229" t="str">
        <f t="shared" si="41"/>
        <v>3.9749999999601-7890.23127631931i</v>
      </c>
      <c r="E229" t="str">
        <f t="shared" si="42"/>
        <v>162.469536586161+0.000897870977666716i</v>
      </c>
      <c r="F229" t="str">
        <f t="shared" si="43"/>
        <v>1.45495495495441-74044.9630613639i</v>
      </c>
      <c r="G229" t="str">
        <f t="shared" si="44"/>
        <v>0.99999999999963-6.08347187751803E-07i</v>
      </c>
      <c r="H229" t="str">
        <f t="shared" si="45"/>
        <v>600.000034146697+0.185971737937608i</v>
      </c>
      <c r="I229" t="str">
        <f t="shared" si="46"/>
        <v>41.3092000167748-125330.361971118i</v>
      </c>
      <c r="K229" t="str">
        <f t="shared" si="47"/>
        <v>0.0199999969403614-7.71992459949432E-06i</v>
      </c>
      <c r="L229" t="str">
        <f t="shared" si="48"/>
        <v>0.00005-139.897717441926i</v>
      </c>
      <c r="M229" t="str">
        <f t="shared" si="49"/>
        <v>0.00133333333333333-82.2927749658384i</v>
      </c>
      <c r="N229">
        <f t="shared" si="50"/>
        <v>90.007065577873718</v>
      </c>
      <c r="O229">
        <f t="shared" si="51"/>
        <v>82.157233921595818</v>
      </c>
      <c r="P229" s="3">
        <f t="shared" si="52"/>
        <v>82.157233921595818</v>
      </c>
      <c r="Q229" s="3">
        <f t="shared" si="53"/>
        <v>-89.992934422126282</v>
      </c>
      <c r="R229">
        <f t="shared" si="54"/>
        <v>90.007065577873718</v>
      </c>
      <c r="S229">
        <f t="shared" si="55"/>
        <v>2.0171137926414287E-3</v>
      </c>
      <c r="T229">
        <f t="shared" si="38"/>
        <v>82.157233921595818</v>
      </c>
    </row>
    <row r="230" spans="1:20" x14ac:dyDescent="0.25">
      <c r="A230">
        <f t="shared" si="39"/>
        <v>12.722060563864284</v>
      </c>
      <c r="B230">
        <f t="shared" si="56"/>
        <v>2.024778825053466</v>
      </c>
      <c r="C230" t="str">
        <f t="shared" si="40"/>
        <v>1.58083575271944-12770.6940799963i</v>
      </c>
      <c r="D230" t="str">
        <f t="shared" si="41"/>
        <v>3.97499999995978-7860.36190119067i</v>
      </c>
      <c r="E230" t="str">
        <f t="shared" si="42"/>
        <v>162.469536583299+0.000901282888960361i</v>
      </c>
      <c r="F230" t="str">
        <f t="shared" si="43"/>
        <v>1.45495495495441-73764.6573633896i</v>
      </c>
      <c r="G230" t="str">
        <f t="shared" si="44"/>
        <v>0.999999999999627-6.10658907065258E-07i</v>
      </c>
      <c r="H230" t="str">
        <f t="shared" si="45"/>
        <v>600.000034406707+0.186678430561965i</v>
      </c>
      <c r="I230" t="str">
        <f t="shared" si="46"/>
        <v>41.3092000220477-124855.909563289i</v>
      </c>
      <c r="K230" t="str">
        <f t="shared" si="47"/>
        <v>0.0199999969170639-7.74926030370038E-06i</v>
      </c>
      <c r="L230" t="str">
        <f t="shared" si="48"/>
        <v>0.00005-139.368118591279i</v>
      </c>
      <c r="M230" t="str">
        <f t="shared" si="49"/>
        <v>0.00133333333333333-81.9812462301639i</v>
      </c>
      <c r="N230">
        <f t="shared" si="50"/>
        <v>90.007092427060286</v>
      </c>
      <c r="O230">
        <f t="shared" si="51"/>
        <v>82.124290097830738</v>
      </c>
      <c r="P230" s="3">
        <f t="shared" si="52"/>
        <v>82.124290097830738</v>
      </c>
      <c r="Q230" s="3">
        <f t="shared" si="53"/>
        <v>-89.992907572939714</v>
      </c>
      <c r="R230">
        <f t="shared" si="54"/>
        <v>90.007092427060286</v>
      </c>
      <c r="S230">
        <f t="shared" si="55"/>
        <v>2.0247788250534662E-3</v>
      </c>
      <c r="T230">
        <f t="shared" si="38"/>
        <v>82.124290097830738</v>
      </c>
    </row>
    <row r="231" spans="1:20" x14ac:dyDescent="0.25">
      <c r="A231">
        <f t="shared" si="39"/>
        <v>12.770404394006967</v>
      </c>
      <c r="B231">
        <f t="shared" si="56"/>
        <v>2.0324729845886691</v>
      </c>
      <c r="C231" t="str">
        <f t="shared" si="40"/>
        <v>1.58083575116533-12722.3491571294i</v>
      </c>
      <c r="D231" t="str">
        <f t="shared" si="41"/>
        <v>3.97499999995948-7830.6056000069i</v>
      </c>
      <c r="E231" t="str">
        <f t="shared" si="42"/>
        <v>162.469536580417+0.000904707765534393i</v>
      </c>
      <c r="F231" t="str">
        <f t="shared" si="43"/>
        <v>1.4549549549544-73485.4127947761i</v>
      </c>
      <c r="G231" t="str">
        <f t="shared" si="44"/>
        <v>0.999999999999624-6.12979410912104E-07i</v>
      </c>
      <c r="H231" t="str">
        <f t="shared" si="45"/>
        <v>600.000034668694+0.187387808618523i</v>
      </c>
      <c r="I231" t="str">
        <f t="shared" si="46"/>
        <v>41.3092000273602-124383.253249635i</v>
      </c>
      <c r="K231" t="str">
        <f t="shared" si="47"/>
        <v>0.0199999968935891-7.77870748347634E-06i</v>
      </c>
      <c r="L231" t="str">
        <f t="shared" si="48"/>
        <v>0.00005-138.840524597807i</v>
      </c>
      <c r="M231" t="str">
        <f t="shared" si="49"/>
        <v>0.00133333333333333-81.6708968222395i</v>
      </c>
      <c r="N231">
        <f t="shared" si="50"/>
        <v>90.007119378273643</v>
      </c>
      <c r="O231">
        <f t="shared" si="51"/>
        <v>82.091346274089787</v>
      </c>
      <c r="P231" s="3">
        <f t="shared" si="52"/>
        <v>82.091346274089787</v>
      </c>
      <c r="Q231" s="3">
        <f t="shared" si="53"/>
        <v>-89.992880621726357</v>
      </c>
      <c r="R231">
        <f t="shared" si="54"/>
        <v>90.007119378273643</v>
      </c>
      <c r="S231">
        <f t="shared" si="55"/>
        <v>2.0324729845886693E-3</v>
      </c>
      <c r="T231">
        <f t="shared" si="38"/>
        <v>82.091346274089787</v>
      </c>
    </row>
    <row r="232" spans="1:20" x14ac:dyDescent="0.25">
      <c r="A232">
        <f t="shared" si="39"/>
        <v>12.818931930704194</v>
      </c>
      <c r="B232">
        <f t="shared" si="56"/>
        <v>2.0401963819301061</v>
      </c>
      <c r="C232" t="str">
        <f t="shared" si="40"/>
        <v>1.58083574959938-12674.1872495264i</v>
      </c>
      <c r="D232" t="str">
        <f t="shared" si="41"/>
        <v>3.97499999995918-7800.96194471364i</v>
      </c>
      <c r="E232" t="str">
        <f t="shared" si="42"/>
        <v>162.469536577514+0.000908145656657665i</v>
      </c>
      <c r="F232" t="str">
        <f t="shared" si="43"/>
        <v>1.4549549549544-73207.2253384968i</v>
      </c>
      <c r="G232" t="str">
        <f t="shared" si="44"/>
        <v>0.999999999999621-6.15308732673568E-07i</v>
      </c>
      <c r="H232" t="str">
        <f t="shared" si="45"/>
        <v>600.000034932677+0.188099882311931i</v>
      </c>
      <c r="I232" t="str">
        <f t="shared" si="46"/>
        <v>41.3092000327136-123912.386230838i</v>
      </c>
      <c r="K232" t="str">
        <f t="shared" si="47"/>
        <v>0.0199999968699355-0.0000078082665624281i</v>
      </c>
      <c r="L232" t="str">
        <f t="shared" si="48"/>
        <v>0.00005-138.314927871894i</v>
      </c>
      <c r="M232" t="str">
        <f t="shared" si="49"/>
        <v>0.00133333333333333-81.3617222775846i</v>
      </c>
      <c r="N232">
        <f t="shared" si="50"/>
        <v>90.007146431901504</v>
      </c>
      <c r="O232">
        <f t="shared" si="51"/>
        <v>82.058402450373094</v>
      </c>
      <c r="P232" s="3">
        <f t="shared" si="52"/>
        <v>82.058402450373094</v>
      </c>
      <c r="Q232" s="3">
        <f t="shared" si="53"/>
        <v>-89.992853568098496</v>
      </c>
      <c r="R232">
        <f t="shared" si="54"/>
        <v>90.007146431901504</v>
      </c>
      <c r="S232">
        <f t="shared" si="55"/>
        <v>2.0401963819301062E-3</v>
      </c>
      <c r="T232">
        <f t="shared" si="38"/>
        <v>82.058402450373094</v>
      </c>
    </row>
    <row r="233" spans="1:20" x14ac:dyDescent="0.25">
      <c r="A233">
        <f t="shared" si="39"/>
        <v>12.867643872040871</v>
      </c>
      <c r="B233">
        <f t="shared" si="56"/>
        <v>2.0479491281814406</v>
      </c>
      <c r="C233" t="str">
        <f t="shared" si="40"/>
        <v>1.58083574802151-12626.2076643619i</v>
      </c>
      <c r="D233" t="str">
        <f t="shared" si="41"/>
        <v>3.97499999995886-7771.43050887689i</v>
      </c>
      <c r="E233" t="str">
        <f t="shared" si="42"/>
        <v>162.469536574587+0.000911596611785636i</v>
      </c>
      <c r="F233" t="str">
        <f t="shared" si="43"/>
        <v>1.4549549549544-72930.0909927311i</v>
      </c>
      <c r="G233" t="str">
        <f t="shared" si="44"/>
        <v>0.999999999999619-6.17646905857726E-07i</v>
      </c>
      <c r="H233" t="str">
        <f t="shared" si="45"/>
        <v>600.000035198667+0.188814661885608i</v>
      </c>
      <c r="I233" t="str">
        <f t="shared" si="46"/>
        <v>41.3092000381072-123443.301733316i</v>
      </c>
      <c r="K233" t="str">
        <f t="shared" si="47"/>
        <v>0.0199999968461019-7.83793796577134E-06i</v>
      </c>
      <c r="L233" t="str">
        <f t="shared" si="48"/>
        <v>0.00005-137.791320852654i</v>
      </c>
      <c r="M233" t="str">
        <f t="shared" si="49"/>
        <v>0.00133333333333333-81.0537181486199i</v>
      </c>
      <c r="N233">
        <f t="shared" si="50"/>
        <v>90.007173588333046</v>
      </c>
      <c r="O233">
        <f t="shared" si="51"/>
        <v>82.025458626680731</v>
      </c>
      <c r="P233" s="3">
        <f t="shared" si="52"/>
        <v>82.025458626680731</v>
      </c>
      <c r="Q233" s="3">
        <f t="shared" si="53"/>
        <v>-89.992826411666954</v>
      </c>
      <c r="R233">
        <f t="shared" si="54"/>
        <v>90.007173588333046</v>
      </c>
      <c r="S233">
        <f t="shared" si="55"/>
        <v>2.0479491281814406E-3</v>
      </c>
      <c r="T233">
        <f t="shared" si="38"/>
        <v>82.025458626680731</v>
      </c>
    </row>
    <row r="234" spans="1:20" x14ac:dyDescent="0.25">
      <c r="A234">
        <f t="shared" si="39"/>
        <v>12.916540918754626</v>
      </c>
      <c r="B234">
        <f t="shared" si="56"/>
        <v>2.05573133486853</v>
      </c>
      <c r="C234" t="str">
        <f t="shared" si="40"/>
        <v>1.58083574643164-12578.4097114335i</v>
      </c>
      <c r="D234" t="str">
        <f t="shared" si="41"/>
        <v>3.97499999995856-7742.01086767712i</v>
      </c>
      <c r="E234" t="str">
        <f t="shared" si="42"/>
        <v>162.469536571637+0.00091506068056261i</v>
      </c>
      <c r="F234" t="str">
        <f t="shared" si="43"/>
        <v>1.4549549549544-72654.0057708092i</v>
      </c>
      <c r="G234" t="str">
        <f t="shared" si="44"/>
        <v>0.999999999999616-6.19993964099984E-07i</v>
      </c>
      <c r="H234" t="str">
        <f t="shared" si="45"/>
        <v>600.000035466686+0.189532157621907i</v>
      </c>
      <c r="I234" t="str">
        <f t="shared" si="46"/>
        <v>41.3092000435426-122975.993009135i</v>
      </c>
      <c r="K234" t="str">
        <f t="shared" si="47"/>
        <v>0.0199999968220867-7.86772212033751E-06i</v>
      </c>
      <c r="L234" t="str">
        <f t="shared" si="48"/>
        <v>0.00005-137.269696007824i</v>
      </c>
      <c r="M234" t="str">
        <f t="shared" si="49"/>
        <v>0.00133333333333333-80.7468800046028i</v>
      </c>
      <c r="N234">
        <f t="shared" si="50"/>
        <v>90.007200847958913</v>
      </c>
      <c r="O234">
        <f t="shared" si="51"/>
        <v>81.992514803012881</v>
      </c>
      <c r="P234" s="3">
        <f t="shared" si="52"/>
        <v>81.992514803012881</v>
      </c>
      <c r="Q234" s="3">
        <f t="shared" si="53"/>
        <v>-89.992799152041087</v>
      </c>
      <c r="R234">
        <f t="shared" si="54"/>
        <v>90.007200847958913</v>
      </c>
      <c r="S234">
        <f t="shared" si="55"/>
        <v>2.0557313348685299E-3</v>
      </c>
      <c r="T234">
        <f t="shared" si="38"/>
        <v>81.992514803012881</v>
      </c>
    </row>
    <row r="235" spans="1:20" x14ac:dyDescent="0.25">
      <c r="A235">
        <f t="shared" si="39"/>
        <v>12.965623774245893</v>
      </c>
      <c r="B235">
        <f t="shared" si="56"/>
        <v>2.0635431139410305</v>
      </c>
      <c r="C235" t="str">
        <f t="shared" si="40"/>
        <v>1.58083574482964-12530.792703152i</v>
      </c>
      <c r="D235" t="str">
        <f t="shared" si="41"/>
        <v>3.97499999995824-7712.70259790281i</v>
      </c>
      <c r="E235" t="str">
        <f t="shared" si="42"/>
        <v>162.469536568668+0.000918537912818661i</v>
      </c>
      <c r="F235" t="str">
        <f t="shared" si="43"/>
        <v>1.45495495495439-72378.9657011515i</v>
      </c>
      <c r="G235" t="str">
        <f t="shared" si="44"/>
        <v>0.999999999999613-6.22349941163562E-07i</v>
      </c>
      <c r="H235" t="str">
        <f t="shared" si="45"/>
        <v>600.000035736745+0.190252379842244i</v>
      </c>
      <c r="I235" t="str">
        <f t="shared" si="46"/>
        <v>41.3092000490188-122510.453335897i</v>
      </c>
      <c r="K235" t="str">
        <f t="shared" si="47"/>
        <v>0.0199999967978887-7.89761945457998E-06i</v>
      </c>
      <c r="L235" t="str">
        <f t="shared" si="48"/>
        <v>0.00005-136.750045833656i</v>
      </c>
      <c r="M235" t="str">
        <f t="shared" si="49"/>
        <v>0.00133333333333333-80.4412034315623i</v>
      </c>
      <c r="N235">
        <f t="shared" si="50"/>
        <v>90.007228211171267</v>
      </c>
      <c r="O235">
        <f t="shared" si="51"/>
        <v>81.959570979370028</v>
      </c>
      <c r="P235" s="3">
        <f t="shared" si="52"/>
        <v>81.959570979370028</v>
      </c>
      <c r="Q235" s="3">
        <f t="shared" si="53"/>
        <v>-89.992771788828733</v>
      </c>
      <c r="R235">
        <f t="shared" si="54"/>
        <v>90.007228211171267</v>
      </c>
      <c r="S235">
        <f t="shared" si="55"/>
        <v>2.0635431139410304E-3</v>
      </c>
      <c r="T235">
        <f t="shared" si="38"/>
        <v>81.959570979370028</v>
      </c>
    </row>
    <row r="236" spans="1:20" x14ac:dyDescent="0.25">
      <c r="A236">
        <f t="shared" si="39"/>
        <v>13.014893144588029</v>
      </c>
      <c r="B236">
        <f t="shared" si="56"/>
        <v>2.0713845777740065</v>
      </c>
      <c r="C236" t="str">
        <f t="shared" si="40"/>
        <v>1.58083574321544-12483.3559545302i</v>
      </c>
      <c r="D236" t="str">
        <f t="shared" si="41"/>
        <v>3.97499999995793-7683.50527794474i</v>
      </c>
      <c r="E236" t="str">
        <f t="shared" si="42"/>
        <v>162.469536565674+0.000922028358576962i</v>
      </c>
      <c r="F236" t="str">
        <f t="shared" si="43"/>
        <v>1.45495495495439-72104.9668272152i</v>
      </c>
      <c r="G236" t="str">
        <f t="shared" si="44"/>
        <v>0.99999999999961-6.24714870939981E-07i</v>
      </c>
      <c r="H236" t="str">
        <f t="shared" si="45"/>
        <v>600.00003600886+0.190975338907265i</v>
      </c>
      <c r="I236" t="str">
        <f t="shared" si="46"/>
        <v>41.3092000545374-122046.676016661i</v>
      </c>
      <c r="K236" t="str">
        <f t="shared" si="47"/>
        <v>0.0199999967735064-7.92763039858027E-06i</v>
      </c>
      <c r="L236" t="str">
        <f t="shared" si="48"/>
        <v>0.00005-136.232362854808i</v>
      </c>
      <c r="M236" t="str">
        <f t="shared" si="49"/>
        <v>0.00133333333333333-80.1366840322401i</v>
      </c>
      <c r="N236">
        <f t="shared" si="50"/>
        <v>90.007255678363691</v>
      </c>
      <c r="O236">
        <f t="shared" si="51"/>
        <v>81.926627155751973</v>
      </c>
      <c r="P236" s="3">
        <f t="shared" si="52"/>
        <v>81.926627155751973</v>
      </c>
      <c r="Q236" s="3">
        <f t="shared" si="53"/>
        <v>-89.992744321636309</v>
      </c>
      <c r="R236">
        <f t="shared" si="54"/>
        <v>90.007255678363691</v>
      </c>
      <c r="S236">
        <f t="shared" si="55"/>
        <v>2.0713845777740065E-3</v>
      </c>
      <c r="T236">
        <f t="shared" ref="T236:T299" si="57">P236</f>
        <v>81.926627155751973</v>
      </c>
    </row>
    <row r="237" spans="1:20" x14ac:dyDescent="0.25">
      <c r="A237">
        <f t="shared" ref="A237:A300" si="58">2*PI()*B237</f>
        <v>13.064349738537464</v>
      </c>
      <c r="B237">
        <f t="shared" si="56"/>
        <v>2.0792558391695479</v>
      </c>
      <c r="C237" t="str">
        <f t="shared" ref="C237:C300" si="59">IMPRODUCT(D237,E237,$C$40,,K237,$C$41)</f>
        <v>1.58083574158896-12436.0987831747i</v>
      </c>
      <c r="D237" t="str">
        <f t="shared" ref="D237:D300" si="60">IMDIV(IMPRODUCT($C$37,$C$38,COMPLEX(1,A237/$C$38)),IMSUM(-1*A237*A237/$C$39,COMPLEX(0,1*A237)))</f>
        <v>3.97499999995759-7654.41848778959i</v>
      </c>
      <c r="E237" t="str">
        <f t="shared" ref="E237:E300" si="61">IMDIV(IMPRODUCT(IMSUM(F237,G237),$C$29,H237),IMSUM(1,I237))</f>
        <v>162.469536562658+0.000925532068048577i</v>
      </c>
      <c r="F237" t="str">
        <f t="shared" ref="F237:F300" si="62">IMDIV(IMPRODUCT($C$14,$C$15,COMPLEX(1,A237/$C$15)),IMSUM(-1*A237*A237/$C$16,COMPLEX(0,A237)))</f>
        <v>1.45495495495438-71832.0052074335i</v>
      </c>
      <c r="G237" t="str">
        <f t="shared" ref="G237:G300" si="63">IMDIV(1,COMPLEX(1,A237*$C$9*$C$10))</f>
        <v>0.999999999999607-6.27088787449551E-07i</v>
      </c>
      <c r="H237" t="str">
        <f t="shared" ref="H237:H300" si="64">IMDIV($C$3,IMSUM(K237,COMPLEX(0,$C$28*A237)))</f>
        <v>600.00003628305+0.191701045216979i</v>
      </c>
      <c r="I237" t="str">
        <f t="shared" ref="I237:I300" si="65">IMPRODUCT(F237,$C$29,H237,$C$31)</f>
        <v>41.3092000600973-121584.654379834i</v>
      </c>
      <c r="K237" t="str">
        <f t="shared" ref="K237:K300" si="66">IF($C$26&lt;=0,IMDIV(1,IMSUM(IMDIV(1,L237),1/$C$18)),IMDIV(1,IMSUM(IMDIV(1,L237),1/$C$18,IMDIV(1,M237))))</f>
        <v>0.0199999967489384-7.95775538405411E-06i</v>
      </c>
      <c r="L237" t="str">
        <f t="shared" ref="L237:L300" si="67">IMSUM($C$21/$C$22,IMDIV(1,COMPLEX(0,$C$20*$C$22*A237)))</f>
        <v>0.00005-135.716639624236i</v>
      </c>
      <c r="M237" t="str">
        <f t="shared" ref="M237:M300" si="68">IMSUM($C$25/$C$26,IMDIV(1,COMPLEX(0,$C$24*$C$26*A237)))</f>
        <v>0.00133333333333333-79.8333174260213i</v>
      </c>
      <c r="N237">
        <f t="shared" ref="N237:N300" si="69">ABS(R237)</f>
        <v>90.007283249931319</v>
      </c>
      <c r="O237">
        <f t="shared" ref="O237:O300" si="70">ABS(P237)</f>
        <v>81.893683332159029</v>
      </c>
      <c r="P237" s="3">
        <f t="shared" ref="P237:P300" si="71">20*LOG10(IMABS(C237))</f>
        <v>81.893683332159029</v>
      </c>
      <c r="Q237" s="3">
        <f t="shared" ref="Q237:Q300" si="72">IMARGUMENT(C237)*180/PI()</f>
        <v>-89.992716750068681</v>
      </c>
      <c r="R237">
        <f t="shared" ref="R237:R300" si="73">IF(Q237&lt;0,Q237+180,Q237-180)</f>
        <v>90.007283249931319</v>
      </c>
      <c r="S237">
        <f t="shared" ref="S237:S300" si="74">B237/1000</f>
        <v>2.079255839169548E-3</v>
      </c>
      <c r="T237">
        <f t="shared" si="57"/>
        <v>81.893683332159029</v>
      </c>
    </row>
    <row r="238" spans="1:20" x14ac:dyDescent="0.25">
      <c r="A238">
        <f t="shared" si="58"/>
        <v>13.113994267543907</v>
      </c>
      <c r="B238">
        <f t="shared" ref="B238:B301" si="75">B237*(1+B$42)</f>
        <v>2.0871570113583924</v>
      </c>
      <c r="C238" t="str">
        <f t="shared" si="59"/>
        <v>1.58083573995008-12389.0205092753i</v>
      </c>
      <c r="D238" t="str">
        <f t="shared" si="60"/>
        <v>3.97499999995728-7625.44180901421i</v>
      </c>
      <c r="E238" t="str">
        <f t="shared" si="61"/>
        <v>162.469536559617+0.000929049091635821i</v>
      </c>
      <c r="F238" t="str">
        <f t="shared" si="62"/>
        <v>1.45495495495438-71560.076915163i</v>
      </c>
      <c r="G238" t="str">
        <f t="shared" si="63"/>
        <v>0.999999999999604-6.29471724841859E-07i</v>
      </c>
      <c r="H238" t="str">
        <f t="shared" si="64"/>
        <v>600.000036559325+0.192429509210921i</v>
      </c>
      <c r="I238" t="str">
        <f t="shared" si="65"/>
        <v>41.3092000657001-121124.381779079i</v>
      </c>
      <c r="K238" t="str">
        <f t="shared" si="66"/>
        <v>0.0199999967241834-7.98799484435793E-06i</v>
      </c>
      <c r="L238" t="str">
        <f t="shared" si="67"/>
        <v>0.00005-135.202868723088i</v>
      </c>
      <c r="M238" t="str">
        <f t="shared" si="68"/>
        <v>0.00133333333333333-79.5310992488754i</v>
      </c>
      <c r="N238">
        <f t="shared" si="69"/>
        <v>90.007310926270819</v>
      </c>
      <c r="O238">
        <f t="shared" si="70"/>
        <v>81.860739508591422</v>
      </c>
      <c r="P238" s="3">
        <f t="shared" si="71"/>
        <v>81.860739508591422</v>
      </c>
      <c r="Q238" s="3">
        <f t="shared" si="72"/>
        <v>-89.992689073729181</v>
      </c>
      <c r="R238">
        <f t="shared" si="73"/>
        <v>90.007310926270819</v>
      </c>
      <c r="S238">
        <f t="shared" si="74"/>
        <v>2.0871570113583922E-3</v>
      </c>
      <c r="T238">
        <f t="shared" si="57"/>
        <v>81.860739508591422</v>
      </c>
    </row>
    <row r="239" spans="1:20" x14ac:dyDescent="0.25">
      <c r="A239">
        <f t="shared" si="58"/>
        <v>13.163827445760575</v>
      </c>
      <c r="B239">
        <f t="shared" si="75"/>
        <v>2.0950882080015543</v>
      </c>
      <c r="C239" t="str">
        <f t="shared" si="59"/>
        <v>1.58083573829873-12342.1204555954i</v>
      </c>
      <c r="D239" t="str">
        <f t="shared" si="60"/>
        <v>3.97499999995694-7596.57482477927i</v>
      </c>
      <c r="E239" t="str">
        <f t="shared" si="61"/>
        <v>162.469536556556+0.00093257947993184i</v>
      </c>
      <c r="F239" t="str">
        <f t="shared" si="62"/>
        <v>1.45495495495437-71289.1780386231i</v>
      </c>
      <c r="G239" t="str">
        <f t="shared" si="63"/>
        <v>0.999999999999601-6.31863717396256E-07i</v>
      </c>
      <c r="H239" t="str">
        <f t="shared" si="64"/>
        <v>600.000036837703+0.193160741368291i</v>
      </c>
      <c r="I239" t="str">
        <f t="shared" si="65"/>
        <v>41.3092000713449-120665.851593219i</v>
      </c>
      <c r="K239" t="str">
        <f t="shared" si="66"/>
        <v>0.0199999966992399-0.0000080183492144946i</v>
      </c>
      <c r="L239" t="str">
        <f t="shared" si="67"/>
        <v>0.00005-134.691042760598i</v>
      </c>
      <c r="M239" t="str">
        <f t="shared" si="68"/>
        <v>0.00133333333333333-79.2300251532932i</v>
      </c>
      <c r="N239">
        <f t="shared" si="69"/>
        <v>90.007338707780278</v>
      </c>
      <c r="O239">
        <f t="shared" si="70"/>
        <v>81.82779568504948</v>
      </c>
      <c r="P239" s="3">
        <f t="shared" si="71"/>
        <v>81.82779568504948</v>
      </c>
      <c r="Q239" s="3">
        <f t="shared" si="72"/>
        <v>-89.992661292219722</v>
      </c>
      <c r="R239">
        <f t="shared" si="73"/>
        <v>90.007338707780278</v>
      </c>
      <c r="S239">
        <f t="shared" si="74"/>
        <v>2.0950882080015541E-3</v>
      </c>
      <c r="T239">
        <f t="shared" si="57"/>
        <v>81.82779568504948</v>
      </c>
    </row>
    <row r="240" spans="1:20" x14ac:dyDescent="0.25">
      <c r="A240">
        <f t="shared" si="58"/>
        <v>13.213849990054465</v>
      </c>
      <c r="B240">
        <f t="shared" si="75"/>
        <v>2.1030495431919602</v>
      </c>
      <c r="C240" t="str">
        <f t="shared" si="59"/>
        <v>1.58083573663481-12295.3979474616i</v>
      </c>
      <c r="D240" t="str">
        <f t="shared" si="60"/>
        <v>3.97499999995661-7567.81711982354i</v>
      </c>
      <c r="E240" t="str">
        <f t="shared" si="61"/>
        <v>162.469536553469+0.000936123283724074i</v>
      </c>
      <c r="F240" t="str">
        <f t="shared" si="62"/>
        <v>1.45495495495437-71019.3046808428i</v>
      </c>
      <c r="G240" t="str">
        <f t="shared" si="63"/>
        <v>0.999999999999598-6.34264799522359E-07i</v>
      </c>
      <c r="H240" t="str">
        <f t="shared" si="64"/>
        <v>600.000037118201+0.193894752208116i</v>
      </c>
      <c r="I240" t="str">
        <f t="shared" si="65"/>
        <v>41.309200077033-120209.057226146i</v>
      </c>
      <c r="K240" t="str">
        <f t="shared" si="66"/>
        <v>0.0199999966741065-8.04881893112032E-06i</v>
      </c>
      <c r="L240" t="str">
        <f t="shared" si="67"/>
        <v>0.00005-134.181154373977i</v>
      </c>
      <c r="M240" t="str">
        <f t="shared" si="68"/>
        <v>0.00133333333333333-78.9300908082218i</v>
      </c>
      <c r="N240">
        <f t="shared" si="69"/>
        <v>90.007366594859349</v>
      </c>
      <c r="O240">
        <f t="shared" si="70"/>
        <v>81.794851861533118</v>
      </c>
      <c r="P240" s="3">
        <f t="shared" si="71"/>
        <v>81.794851861533118</v>
      </c>
      <c r="Q240" s="3">
        <f t="shared" si="72"/>
        <v>-89.992633405140651</v>
      </c>
      <c r="R240">
        <f t="shared" si="73"/>
        <v>90.007366594859349</v>
      </c>
      <c r="S240">
        <f t="shared" si="74"/>
        <v>2.1030495431919602E-3</v>
      </c>
      <c r="T240">
        <f t="shared" si="57"/>
        <v>81.794851861533118</v>
      </c>
    </row>
    <row r="241" spans="1:20" x14ac:dyDescent="0.25">
      <c r="A241">
        <f t="shared" si="58"/>
        <v>13.264062620016672</v>
      </c>
      <c r="B241">
        <f t="shared" si="75"/>
        <v>2.1110411314560897</v>
      </c>
      <c r="C241" t="str">
        <f t="shared" si="59"/>
        <v>1.58083573495818-12248.8523127554i</v>
      </c>
      <c r="D241" t="str">
        <f t="shared" si="60"/>
        <v>3.97499999995628-7539.16828045779i</v>
      </c>
      <c r="E241" t="str">
        <f t="shared" si="61"/>
        <v>162.469536550361+0.000939680553990335i</v>
      </c>
      <c r="F241" t="str">
        <f t="shared" si="62"/>
        <v>1.45495495495436-70750.4529596034i</v>
      </c>
      <c r="G241" t="str">
        <f t="shared" si="63"/>
        <v>0.999999999999595-6.36675005760542E-07i</v>
      </c>
      <c r="H241" t="str">
        <f t="shared" si="64"/>
        <v>600.000037400835+0.194631552289393i</v>
      </c>
      <c r="I241" t="str">
        <f t="shared" si="65"/>
        <v>41.3092000827647-119753.992106717i</v>
      </c>
      <c r="K241" t="str">
        <f t="shared" si="66"/>
        <v>0.0199999966487817-8.07940443255035E-06i</v>
      </c>
      <c r="L241" t="str">
        <f t="shared" si="67"/>
        <v>0.00005-133.673196228309i</v>
      </c>
      <c r="M241" t="str">
        <f t="shared" si="68"/>
        <v>0.00133333333333333-78.6312918990054i</v>
      </c>
      <c r="N241">
        <f t="shared" si="69"/>
        <v>90.007394587909218</v>
      </c>
      <c r="O241">
        <f t="shared" si="70"/>
        <v>81.761908038042861</v>
      </c>
      <c r="P241" s="3">
        <f t="shared" si="71"/>
        <v>81.761908038042861</v>
      </c>
      <c r="Q241" s="3">
        <f t="shared" si="72"/>
        <v>-89.992605412090782</v>
      </c>
      <c r="R241">
        <f t="shared" si="73"/>
        <v>90.007394587909218</v>
      </c>
      <c r="S241">
        <f t="shared" si="74"/>
        <v>2.1110411314560896E-3</v>
      </c>
      <c r="T241">
        <f t="shared" si="57"/>
        <v>81.761908038042861</v>
      </c>
    </row>
    <row r="242" spans="1:20" x14ac:dyDescent="0.25">
      <c r="A242">
        <f t="shared" si="58"/>
        <v>13.314466057972735</v>
      </c>
      <c r="B242">
        <f t="shared" si="75"/>
        <v>2.1190630877556229</v>
      </c>
      <c r="C242" t="str">
        <f t="shared" si="59"/>
        <v>1.58083573326886-12202.4828819017i</v>
      </c>
      <c r="D242" t="str">
        <f t="shared" si="60"/>
        <v>3.97499999995597-7510.62789455887i</v>
      </c>
      <c r="E242" t="str">
        <f t="shared" si="61"/>
        <v>162.469536547227+0.00094325134190464i</v>
      </c>
      <c r="F242" t="str">
        <f t="shared" si="62"/>
        <v>1.45495495495436-70482.6190073827i</v>
      </c>
      <c r="G242" t="str">
        <f t="shared" si="63"/>
        <v>0.999999999999592-6.3909437078243E-07i</v>
      </c>
      <c r="H242" t="str">
        <f t="shared" si="64"/>
        <v>600.000037685623+0.195371152211238i</v>
      </c>
      <c r="I242" t="str">
        <f t="shared" si="65"/>
        <v>41.3092000885398-119300.649688671i</v>
      </c>
      <c r="K242" t="str">
        <f t="shared" si="66"/>
        <v>0.019999996623264-8.11010615876545E-06i</v>
      </c>
      <c r="L242" t="str">
        <f t="shared" si="67"/>
        <v>0.00005-133.167161016447i</v>
      </c>
      <c r="M242" t="str">
        <f t="shared" si="68"/>
        <v>0.00133333333333333-78.3336241273214i</v>
      </c>
      <c r="N242">
        <f t="shared" si="69"/>
        <v>90.007422687332536</v>
      </c>
      <c r="O242">
        <f t="shared" si="70"/>
        <v>81.728964214578525</v>
      </c>
      <c r="P242" s="3">
        <f t="shared" si="71"/>
        <v>81.728964214578525</v>
      </c>
      <c r="Q242" s="3">
        <f t="shared" si="72"/>
        <v>-89.992577312667464</v>
      </c>
      <c r="R242">
        <f t="shared" si="73"/>
        <v>90.007422687332536</v>
      </c>
      <c r="S242">
        <f t="shared" si="74"/>
        <v>2.1190630877556231E-3</v>
      </c>
      <c r="T242">
        <f t="shared" si="57"/>
        <v>81.728964214578525</v>
      </c>
    </row>
    <row r="243" spans="1:20" x14ac:dyDescent="0.25">
      <c r="A243">
        <f t="shared" si="58"/>
        <v>13.365061028993034</v>
      </c>
      <c r="B243">
        <f t="shared" si="75"/>
        <v>2.1271155274890945</v>
      </c>
      <c r="C243" t="str">
        <f t="shared" si="59"/>
        <v>1.58083573156667-12156.288987861i</v>
      </c>
      <c r="D243" t="str">
        <f t="shared" si="60"/>
        <v>3.97499999995564-7482.19555156367i</v>
      </c>
      <c r="E243" t="str">
        <f t="shared" si="61"/>
        <v>162.46953654407+0.000946835698833646i</v>
      </c>
      <c r="F243" t="str">
        <f t="shared" si="62"/>
        <v>1.45495495495436-70215.7989712988i</v>
      </c>
      <c r="G243" t="str">
        <f t="shared" si="63"/>
        <v>0.999999999999589-6.41522929391402E-07i</v>
      </c>
      <c r="H243" t="str">
        <f t="shared" si="64"/>
        <v>600.000037972576+0.196113562613052i</v>
      </c>
      <c r="I243" t="str">
        <f t="shared" si="65"/>
        <v>41.3092000943588-118849.023450521i</v>
      </c>
      <c r="K243" t="str">
        <f t="shared" si="66"/>
        <v>0.0199999965975521-8.14092455141862E-06i</v>
      </c>
      <c r="L243" t="str">
        <f t="shared" si="67"/>
        <v>0.00005-132.663041458903i</v>
      </c>
      <c r="M243" t="str">
        <f t="shared" si="68"/>
        <v>0.00133333333333333-78.0370832111195i</v>
      </c>
      <c r="N243">
        <f t="shared" si="69"/>
        <v>90.007450893533544</v>
      </c>
      <c r="O243">
        <f t="shared" si="70"/>
        <v>81.696020391140593</v>
      </c>
      <c r="P243" s="3">
        <f t="shared" si="71"/>
        <v>81.696020391140593</v>
      </c>
      <c r="Q243" s="3">
        <f t="shared" si="72"/>
        <v>-89.992549106466456</v>
      </c>
      <c r="R243">
        <f t="shared" si="73"/>
        <v>90.007450893533544</v>
      </c>
      <c r="S243">
        <f t="shared" si="74"/>
        <v>2.1271155274890947E-3</v>
      </c>
      <c r="T243">
        <f t="shared" si="57"/>
        <v>81.696020391140593</v>
      </c>
    </row>
    <row r="244" spans="1:20" x14ac:dyDescent="0.25">
      <c r="A244">
        <f t="shared" si="58"/>
        <v>13.415848260903207</v>
      </c>
      <c r="B244">
        <f t="shared" si="75"/>
        <v>2.1351985664935529</v>
      </c>
      <c r="C244" t="str">
        <f t="shared" si="59"/>
        <v>1.58083572985146-12110.2699661186i</v>
      </c>
      <c r="D244" t="str">
        <f t="shared" si="60"/>
        <v>3.97499999995528-7453.87084246343i</v>
      </c>
      <c r="E244" t="str">
        <f t="shared" si="61"/>
        <v>162.469536540889+0.000950433676340025i</v>
      </c>
      <c r="F244" t="str">
        <f t="shared" si="62"/>
        <v>1.45495495495435-69949.9890130562i</v>
      </c>
      <c r="G244" t="str">
        <f t="shared" si="63"/>
        <v>0.999999999999585-6.43960716523087E-07i</v>
      </c>
      <c r="H244" t="str">
        <f t="shared" si="64"/>
        <v>600.000038261718+0.196858794174662i</v>
      </c>
      <c r="I244" t="str">
        <f t="shared" si="65"/>
        <v>41.3092001002223-118399.106895475i</v>
      </c>
      <c r="K244" t="str">
        <f t="shared" si="66"/>
        <v>0.0199999965716443-8.17186005384084E-06i</v>
      </c>
      <c r="L244" t="str">
        <f t="shared" si="67"/>
        <v>0.00005-132.160830303749i</v>
      </c>
      <c r="M244" t="str">
        <f t="shared" si="68"/>
        <v>0.00133333333333333-77.741664884558i</v>
      </c>
      <c r="N244">
        <f t="shared" si="69"/>
        <v>90.007479206918006</v>
      </c>
      <c r="O244">
        <f t="shared" si="70"/>
        <v>81.663076567729206</v>
      </c>
      <c r="P244" s="3">
        <f t="shared" si="71"/>
        <v>81.663076567729206</v>
      </c>
      <c r="Q244" s="3">
        <f t="shared" si="72"/>
        <v>-89.992520793081994</v>
      </c>
      <c r="R244">
        <f t="shared" si="73"/>
        <v>90.007479206918006</v>
      </c>
      <c r="S244">
        <f t="shared" si="74"/>
        <v>2.1351985664935531E-3</v>
      </c>
      <c r="T244">
        <f t="shared" si="57"/>
        <v>81.663076567729206</v>
      </c>
    </row>
    <row r="245" spans="1:20" x14ac:dyDescent="0.25">
      <c r="A245">
        <f t="shared" si="58"/>
        <v>13.46682848429464</v>
      </c>
      <c r="B245">
        <f t="shared" si="75"/>
        <v>2.1433123210462286</v>
      </c>
      <c r="C245" t="str">
        <f t="shared" si="59"/>
        <v>1.58083572812326-12064.4251546753i</v>
      </c>
      <c r="D245" t="str">
        <f t="shared" si="60"/>
        <v>3.97499999995496-7425.65335979773i</v>
      </c>
      <c r="E245" t="str">
        <f t="shared" si="61"/>
        <v>162.469536537683+0.000954045326182014i</v>
      </c>
      <c r="F245" t="str">
        <f t="shared" si="62"/>
        <v>1.45495495495435-69685.1853088897i</v>
      </c>
      <c r="G245" t="str">
        <f t="shared" si="63"/>
        <v>0.999999999999582-6.46407767245873E-07i</v>
      </c>
      <c r="H245" t="str">
        <f t="shared" si="64"/>
        <v>600.000038553056+0.197606857616475i</v>
      </c>
      <c r="I245" t="str">
        <f t="shared" si="65"/>
        <v>41.3092001061302-117950.89355133i</v>
      </c>
      <c r="K245" t="str">
        <f t="shared" si="66"/>
        <v>0.0199999965455394-8.20291311104787E-06i</v>
      </c>
      <c r="L245" t="str">
        <f t="shared" si="67"/>
        <v>0.00005-131.660520326508i</v>
      </c>
      <c r="M245" t="str">
        <f t="shared" si="68"/>
        <v>0.00133333333333333-77.4473648979459i</v>
      </c>
      <c r="N245">
        <f t="shared" si="69"/>
        <v>90.00750762789319</v>
      </c>
      <c r="O245">
        <f t="shared" si="70"/>
        <v>81.630132744344479</v>
      </c>
      <c r="P245" s="3">
        <f t="shared" si="71"/>
        <v>81.630132744344479</v>
      </c>
      <c r="Q245" s="3">
        <f t="shared" si="72"/>
        <v>-89.99249237210681</v>
      </c>
      <c r="R245">
        <f t="shared" si="73"/>
        <v>90.00750762789319</v>
      </c>
      <c r="S245">
        <f t="shared" si="74"/>
        <v>2.1433123210462287E-3</v>
      </c>
      <c r="T245">
        <f t="shared" si="57"/>
        <v>81.630132744344479</v>
      </c>
    </row>
    <row r="246" spans="1:20" x14ac:dyDescent="0.25">
      <c r="A246">
        <f t="shared" si="58"/>
        <v>13.51800243253496</v>
      </c>
      <c r="B246">
        <f t="shared" si="75"/>
        <v>2.1514569078662045</v>
      </c>
      <c r="C246" t="str">
        <f t="shared" si="59"/>
        <v>1.58083572638183-12018.7538940383i</v>
      </c>
      <c r="D246" t="str">
        <f t="shared" si="60"/>
        <v>3.97499999995459-7397.54269764852i</v>
      </c>
      <c r="E246" t="str">
        <f t="shared" si="61"/>
        <v>162.469536534455+0.000957670700314162i</v>
      </c>
      <c r="F246" t="str">
        <f t="shared" si="62"/>
        <v>1.45495495495434-69421.3840495083i</v>
      </c>
      <c r="G246" t="str">
        <f t="shared" si="63"/>
        <v>0.999999999999579-6.48864116761405E-07i</v>
      </c>
      <c r="H246" t="str">
        <f t="shared" si="64"/>
        <v>600.000038846617+0.198357763699641i</v>
      </c>
      <c r="I246" t="str">
        <f t="shared" si="65"/>
        <v>41.3092001120828-117504.376970387i</v>
      </c>
      <c r="K246" t="str">
        <f t="shared" si="66"/>
        <v>0.0199999965192356-8.23408416974638E-06i</v>
      </c>
      <c r="L246" t="str">
        <f t="shared" si="67"/>
        <v>0.00005-131.162104330054i</v>
      </c>
      <c r="M246" t="str">
        <f t="shared" si="68"/>
        <v>0.00133333333333333-77.1541790176788i</v>
      </c>
      <c r="N246">
        <f t="shared" si="69"/>
        <v>90.007536156867943</v>
      </c>
      <c r="O246">
        <f t="shared" si="70"/>
        <v>81.597188920986781</v>
      </c>
      <c r="P246" s="3">
        <f t="shared" si="71"/>
        <v>81.597188920986781</v>
      </c>
      <c r="Q246" s="3">
        <f t="shared" si="72"/>
        <v>-89.992463843132057</v>
      </c>
      <c r="R246">
        <f t="shared" si="73"/>
        <v>90.007536156867943</v>
      </c>
      <c r="S246">
        <f t="shared" si="74"/>
        <v>2.1514569078662045E-3</v>
      </c>
      <c r="T246">
        <f t="shared" si="57"/>
        <v>81.597188920986781</v>
      </c>
    </row>
    <row r="247" spans="1:20" x14ac:dyDescent="0.25">
      <c r="A247">
        <f t="shared" si="58"/>
        <v>13.569370841778595</v>
      </c>
      <c r="B247">
        <f t="shared" si="75"/>
        <v>2.1596324441160961</v>
      </c>
      <c r="C247" t="str">
        <f t="shared" si="59"/>
        <v>1.58083572462719-11973.2555272109i</v>
      </c>
      <c r="D247" t="str">
        <f t="shared" si="60"/>
        <v>3.97499999995426-7369.53845163462i</v>
      </c>
      <c r="E247" t="str">
        <f t="shared" si="61"/>
        <v>162.4695365312+0.00096130985089065i</v>
      </c>
      <c r="F247" t="str">
        <f t="shared" si="62"/>
        <v>1.45495495495434-69158.5814400435i</v>
      </c>
      <c r="G247" t="str">
        <f t="shared" si="63"/>
        <v>0.999999999999576-6.51329800405097E-07i</v>
      </c>
      <c r="H247" t="str">
        <f t="shared" si="64"/>
        <v>600.000039142413+0.199111523226202i</v>
      </c>
      <c r="I247" t="str">
        <f t="shared" si="65"/>
        <v>41.3092001180814-117059.550729358i</v>
      </c>
      <c r="K247" t="str">
        <f t="shared" si="66"/>
        <v>0.0199999964927315-8.26537367834067E-06i</v>
      </c>
      <c r="L247" t="str">
        <f t="shared" si="67"/>
        <v>0.00005-130.665575144505i</v>
      </c>
      <c r="M247" t="str">
        <f t="shared" si="68"/>
        <v>0.00133333333333333-76.8621030261793i</v>
      </c>
      <c r="N247">
        <f t="shared" si="69"/>
        <v>90.007564794252701</v>
      </c>
      <c r="O247">
        <f t="shared" si="70"/>
        <v>81.564245097656112</v>
      </c>
      <c r="P247" s="3">
        <f t="shared" si="71"/>
        <v>81.564245097656112</v>
      </c>
      <c r="Q247" s="3">
        <f t="shared" si="72"/>
        <v>-89.992435205747299</v>
      </c>
      <c r="R247">
        <f t="shared" si="73"/>
        <v>90.007564794252701</v>
      </c>
      <c r="S247">
        <f t="shared" si="74"/>
        <v>2.1596324441160962E-3</v>
      </c>
      <c r="T247">
        <f t="shared" si="57"/>
        <v>81.564245097656112</v>
      </c>
    </row>
    <row r="248" spans="1:20" x14ac:dyDescent="0.25">
      <c r="A248">
        <f t="shared" si="58"/>
        <v>13.620934450977352</v>
      </c>
      <c r="B248">
        <f t="shared" si="75"/>
        <v>2.1678390474037372</v>
      </c>
      <c r="C248" t="str">
        <f t="shared" si="59"/>
        <v>1.58083572285909-11927.9293996841i</v>
      </c>
      <c r="D248" t="str">
        <f t="shared" si="60"/>
        <v>3.97499999995389-7341.64021890544i</v>
      </c>
      <c r="E248" t="str">
        <f t="shared" si="61"/>
        <v>162.469536527922+0.000964962830260202i</v>
      </c>
      <c r="F248" t="str">
        <f t="shared" si="62"/>
        <v>1.45495495495433-68896.7736999906i</v>
      </c>
      <c r="G248" t="str">
        <f t="shared" si="63"/>
        <v>0.999999999999573-6.53804853646634E-07i</v>
      </c>
      <c r="H248" t="str">
        <f t="shared" si="64"/>
        <v>600.000039440461+0.199868147039245i</v>
      </c>
      <c r="I248" t="str">
        <f t="shared" si="65"/>
        <v>41.3092001241256-116616.408429264i</v>
      </c>
      <c r="K248" t="str">
        <f t="shared" si="66"/>
        <v>0.0199999964660256-8.29678208693891E-06i</v>
      </c>
      <c r="L248" t="str">
        <f t="shared" si="67"/>
        <v>0.00005-130.170925627122i</v>
      </c>
      <c r="M248" t="str">
        <f t="shared" si="68"/>
        <v>0.00133333333333333-76.5711327218361i</v>
      </c>
      <c r="N248">
        <f t="shared" si="69"/>
        <v>90.007593540459368</v>
      </c>
      <c r="O248">
        <f t="shared" si="70"/>
        <v>81.531301274352842</v>
      </c>
      <c r="P248" s="3">
        <f t="shared" si="71"/>
        <v>81.531301274352842</v>
      </c>
      <c r="Q248" s="3">
        <f t="shared" si="72"/>
        <v>-89.992406459540632</v>
      </c>
      <c r="R248">
        <f t="shared" si="73"/>
        <v>90.007593540459368</v>
      </c>
      <c r="S248">
        <f t="shared" si="74"/>
        <v>2.1678390474037371E-3</v>
      </c>
      <c r="T248">
        <f t="shared" si="57"/>
        <v>81.531301274352842</v>
      </c>
    </row>
    <row r="249" spans="1:20" x14ac:dyDescent="0.25">
      <c r="A249">
        <f t="shared" si="58"/>
        <v>13.672694001891067</v>
      </c>
      <c r="B249">
        <f t="shared" si="75"/>
        <v>2.1760768357838716</v>
      </c>
      <c r="C249" t="str">
        <f t="shared" si="59"/>
        <v>1.58083572107765-11882.7748594261i</v>
      </c>
      <c r="D249" t="str">
        <f t="shared" si="60"/>
        <v>3.97499999995355-7313.84759813559i</v>
      </c>
      <c r="E249" t="str">
        <f t="shared" si="61"/>
        <v>162.469536524617+0.000968629690974357i</v>
      </c>
      <c r="F249" t="str">
        <f t="shared" si="62"/>
        <v>1.45495495495432-68635.9570631579i</v>
      </c>
      <c r="G249" t="str">
        <f t="shared" si="63"/>
        <v>0.999999999999569-6.56289312090488E-07i</v>
      </c>
      <c r="H249" t="str">
        <f t="shared" si="64"/>
        <v>600.000039740778+0.200627646023058i</v>
      </c>
      <c r="I249" t="str">
        <f t="shared" si="65"/>
        <v>41.3092001302154-116174.943695358i</v>
      </c>
      <c r="K249" t="str">
        <f t="shared" si="66"/>
        <v>0.0199999964391164-8.32830984735957E-06i</v>
      </c>
      <c r="L249" t="str">
        <f t="shared" si="67"/>
        <v>0.00005-129.678148662205i</v>
      </c>
      <c r="M249" t="str">
        <f t="shared" si="68"/>
        <v>0.00133333333333333-76.281263918944i</v>
      </c>
      <c r="N249">
        <f t="shared" si="69"/>
        <v>90.007622395901492</v>
      </c>
      <c r="O249">
        <f t="shared" si="70"/>
        <v>81.498357451077069</v>
      </c>
      <c r="P249" s="3">
        <f t="shared" si="71"/>
        <v>81.498357451077069</v>
      </c>
      <c r="Q249" s="3">
        <f t="shared" si="72"/>
        <v>-89.992377604098508</v>
      </c>
      <c r="R249">
        <f t="shared" si="73"/>
        <v>90.007622395901492</v>
      </c>
      <c r="S249">
        <f t="shared" si="74"/>
        <v>2.1760768357838717E-3</v>
      </c>
      <c r="T249">
        <f t="shared" si="57"/>
        <v>81.498357451077069</v>
      </c>
    </row>
    <row r="250" spans="1:20" x14ac:dyDescent="0.25">
      <c r="A250">
        <f t="shared" si="58"/>
        <v>13.724650239098253</v>
      </c>
      <c r="B250">
        <f t="shared" si="75"/>
        <v>2.1843459277598503</v>
      </c>
      <c r="C250" t="str">
        <f t="shared" si="59"/>
        <v>1.58083571928259-11837.7912568739i</v>
      </c>
      <c r="D250" t="str">
        <f t="shared" si="60"/>
        <v>3.97499999995319-7286.16018951887i</v>
      </c>
      <c r="E250" t="str">
        <f t="shared" si="61"/>
        <v>162.469536521289+0.000972310485781275i</v>
      </c>
      <c r="F250" t="str">
        <f t="shared" si="62"/>
        <v>1.45495495495431-68376.1277776101i</v>
      </c>
      <c r="G250" t="str">
        <f t="shared" si="63"/>
        <v>0.999999999999566-6.5878321147643E-07i</v>
      </c>
      <c r="H250" t="str">
        <f t="shared" si="64"/>
        <v>600.00004004338+0.201390031103299i</v>
      </c>
      <c r="I250" t="str">
        <f t="shared" si="65"/>
        <v>41.3092001363519-115735.150177018i</v>
      </c>
      <c r="K250" t="str">
        <f t="shared" si="66"/>
        <v>0.0199999964120023-8.35995741313815E-06i</v>
      </c>
      <c r="L250" t="str">
        <f t="shared" si="67"/>
        <v>0.00005-129.187237160993i</v>
      </c>
      <c r="M250" t="str">
        <f t="shared" si="68"/>
        <v>0.00133333333333333-75.9924924476432i</v>
      </c>
      <c r="N250">
        <f t="shared" si="69"/>
        <v>90.007651360994174</v>
      </c>
      <c r="O250">
        <f t="shared" si="70"/>
        <v>81.465413627829108</v>
      </c>
      <c r="P250" s="3">
        <f t="shared" si="71"/>
        <v>81.465413627829108</v>
      </c>
      <c r="Q250" s="3">
        <f t="shared" si="72"/>
        <v>-89.992348639005826</v>
      </c>
      <c r="R250">
        <f t="shared" si="73"/>
        <v>90.007651360994174</v>
      </c>
      <c r="S250">
        <f t="shared" si="74"/>
        <v>2.1843459277598501E-3</v>
      </c>
      <c r="T250">
        <f t="shared" si="57"/>
        <v>81.465413627829108</v>
      </c>
    </row>
    <row r="251" spans="1:20" x14ac:dyDescent="0.25">
      <c r="A251">
        <f t="shared" si="58"/>
        <v>13.776803910006825</v>
      </c>
      <c r="B251">
        <f t="shared" si="75"/>
        <v>2.1926464422853376</v>
      </c>
      <c r="C251" t="str">
        <f t="shared" si="59"/>
        <v>1.58083571747389-11792.9779449232i</v>
      </c>
      <c r="D251" t="str">
        <f t="shared" si="60"/>
        <v>3.97499999995285-7258.57759476267i</v>
      </c>
      <c r="E251" t="str">
        <f t="shared" si="61"/>
        <v>162.469536517935+0.000976005267631153i</v>
      </c>
      <c r="F251" t="str">
        <f t="shared" si="62"/>
        <v>1.45495495495432-68117.2821056165i</v>
      </c>
      <c r="G251" t="str">
        <f t="shared" si="63"/>
        <v>0.999999999999563-6.61286587680039E-07i</v>
      </c>
      <c r="H251" t="str">
        <f t="shared" si="64"/>
        <v>600.000040348289+0.202155313247132i</v>
      </c>
      <c r="I251" t="str">
        <f t="shared" si="65"/>
        <v>41.3092001425349-115297.02154767i</v>
      </c>
      <c r="K251" t="str">
        <f t="shared" si="66"/>
        <v>0.0199999963846817-0.0000083917252395334i</v>
      </c>
      <c r="L251" t="str">
        <f t="shared" si="67"/>
        <v>0.00005-128.698184061559i</v>
      </c>
      <c r="M251" t="str">
        <f t="shared" si="68"/>
        <v>0.00133333333333333-75.7048141538588i</v>
      </c>
      <c r="N251">
        <f t="shared" si="69"/>
        <v>90.007680436154047</v>
      </c>
      <c r="O251">
        <f t="shared" si="70"/>
        <v>81.432469804609156</v>
      </c>
      <c r="P251" s="3">
        <f t="shared" si="71"/>
        <v>81.432469804609156</v>
      </c>
      <c r="Q251" s="3">
        <f t="shared" si="72"/>
        <v>-89.992319563845953</v>
      </c>
      <c r="R251">
        <f t="shared" si="73"/>
        <v>90.007680436154047</v>
      </c>
      <c r="S251">
        <f t="shared" si="74"/>
        <v>2.1926464422853376E-3</v>
      </c>
      <c r="T251">
        <f t="shared" si="57"/>
        <v>81.432469804609156</v>
      </c>
    </row>
    <row r="252" spans="1:20" x14ac:dyDescent="0.25">
      <c r="A252">
        <f t="shared" si="58"/>
        <v>13.829155764864852</v>
      </c>
      <c r="B252">
        <f t="shared" si="75"/>
        <v>2.2009784987660219</v>
      </c>
      <c r="C252" t="str">
        <f t="shared" si="59"/>
        <v>1.58083571565139-11748.3342789192i</v>
      </c>
      <c r="D252" t="str">
        <f t="shared" si="60"/>
        <v>3.97499999995247-7231.09941708196i</v>
      </c>
      <c r="E252" t="str">
        <f t="shared" si="61"/>
        <v>162.469536514554+0.000979714089675231i</v>
      </c>
      <c r="F252" t="str">
        <f t="shared" si="62"/>
        <v>1.45495495495431-67859.4163235938i</v>
      </c>
      <c r="G252" t="str">
        <f t="shared" si="63"/>
        <v>0.999999999999559-6.63799476713221E-07i</v>
      </c>
      <c r="H252" t="str">
        <f t="shared" si="64"/>
        <v>600.000040655518+0.202923503463408i</v>
      </c>
      <c r="I252" t="str">
        <f t="shared" si="65"/>
        <v>41.3092001487651-114860.551504684i</v>
      </c>
      <c r="K252" t="str">
        <f t="shared" si="66"/>
        <v>0.0199999963571531-8.42361378353427E-06i</v>
      </c>
      <c r="L252" t="str">
        <f t="shared" si="67"/>
        <v>0.00005-128.21098232871i</v>
      </c>
      <c r="M252" t="str">
        <f t="shared" si="68"/>
        <v>0.00133333333333333-75.4182248992415i</v>
      </c>
      <c r="N252">
        <f t="shared" si="69"/>
        <v>90.007709621799421</v>
      </c>
      <c r="O252">
        <f t="shared" si="70"/>
        <v>81.399525981417199</v>
      </c>
      <c r="P252" s="3">
        <f t="shared" si="71"/>
        <v>81.399525981417199</v>
      </c>
      <c r="Q252" s="3">
        <f t="shared" si="72"/>
        <v>-89.992290378200579</v>
      </c>
      <c r="R252">
        <f t="shared" si="73"/>
        <v>90.007709621799421</v>
      </c>
      <c r="S252">
        <f t="shared" si="74"/>
        <v>2.2009784987660221E-3</v>
      </c>
      <c r="T252">
        <f t="shared" si="57"/>
        <v>81.399525981417199</v>
      </c>
    </row>
    <row r="253" spans="1:20" x14ac:dyDescent="0.25">
      <c r="A253">
        <f t="shared" si="58"/>
        <v>13.881706556771338</v>
      </c>
      <c r="B253">
        <f t="shared" si="75"/>
        <v>2.2093422170613328</v>
      </c>
      <c r="C253" t="str">
        <f t="shared" si="59"/>
        <v>1.58083571381501-11703.8596166482i</v>
      </c>
      <c r="D253" t="str">
        <f t="shared" si="60"/>
        <v>3.97499999995214-7203.72526119411i</v>
      </c>
      <c r="E253" t="str">
        <f t="shared" si="61"/>
        <v>162.469536511149+0.000983437005266056i</v>
      </c>
      <c r="F253" t="str">
        <f t="shared" si="62"/>
        <v>1.45495495495431-67602.5267220577i</v>
      </c>
      <c r="G253" t="str">
        <f t="shared" si="63"/>
        <v>0.999999999999556-6.66321914724728E-07i</v>
      </c>
      <c r="H253" t="str">
        <f t="shared" si="64"/>
        <v>600.000040965089+0.203694612802803i</v>
      </c>
      <c r="I253" t="str">
        <f t="shared" si="65"/>
        <v>41.3092001550432-114425.733769294i</v>
      </c>
      <c r="K253" t="str">
        <f t="shared" si="66"/>
        <v>0.0199999963294148-8.45562350386607E-06i</v>
      </c>
      <c r="L253" t="str">
        <f t="shared" si="67"/>
        <v>0.00005-127.725624953886i</v>
      </c>
      <c r="M253" t="str">
        <f t="shared" si="68"/>
        <v>0.00133333333333333-75.132720561109i</v>
      </c>
      <c r="N253">
        <f t="shared" si="69"/>
        <v>90.0077389183501</v>
      </c>
      <c r="O253">
        <f t="shared" si="70"/>
        <v>81.366582158253792</v>
      </c>
      <c r="P253" s="3">
        <f t="shared" si="71"/>
        <v>81.366582158253792</v>
      </c>
      <c r="Q253" s="3">
        <f t="shared" si="72"/>
        <v>-89.9922610816499</v>
      </c>
      <c r="R253">
        <f t="shared" si="73"/>
        <v>90.0077389183501</v>
      </c>
      <c r="S253">
        <f t="shared" si="74"/>
        <v>2.2093422170613329E-3</v>
      </c>
      <c r="T253">
        <f t="shared" si="57"/>
        <v>81.366582158253792</v>
      </c>
    </row>
    <row r="254" spans="1:20" x14ac:dyDescent="0.25">
      <c r="A254">
        <f t="shared" si="58"/>
        <v>13.934457041687072</v>
      </c>
      <c r="B254">
        <f t="shared" si="75"/>
        <v>2.2177377174861661</v>
      </c>
      <c r="C254" t="str">
        <f t="shared" si="59"/>
        <v>1.58083571196468-11659.553318327i</v>
      </c>
      <c r="D254" t="str">
        <f t="shared" si="60"/>
        <v>3.97499999995175-7176.45473331253i</v>
      </c>
      <c r="E254" t="str">
        <f t="shared" si="61"/>
        <v>162.469536507718+0.000987174067959685i</v>
      </c>
      <c r="F254" t="str">
        <f t="shared" si="62"/>
        <v>1.4549549549543-67346.6096055636i</v>
      </c>
      <c r="G254" t="str">
        <f t="shared" si="63"/>
        <v>0.999999999999553-6.6885393800068E-07i</v>
      </c>
      <c r="H254" t="str">
        <f t="shared" si="64"/>
        <v>600.000041277014+0.204468652357985i</v>
      </c>
      <c r="I254" t="str">
        <f t="shared" si="65"/>
        <v>41.3092001613681-113992.562086498i</v>
      </c>
      <c r="K254" t="str">
        <f t="shared" si="66"/>
        <v>0.0199999963014654-8.48775486099725E-06i</v>
      </c>
      <c r="L254" t="str">
        <f t="shared" si="67"/>
        <v>0.00005-127.242104955056i</v>
      </c>
      <c r="M254" t="str">
        <f t="shared" si="68"/>
        <v>0.00133333333333333-74.8482970323859i</v>
      </c>
      <c r="N254">
        <f t="shared" si="69"/>
        <v>90.007768326227534</v>
      </c>
      <c r="O254">
        <f t="shared" si="70"/>
        <v>81.333638335118962</v>
      </c>
      <c r="P254" s="3">
        <f t="shared" si="71"/>
        <v>81.333638335118962</v>
      </c>
      <c r="Q254" s="3">
        <f t="shared" si="72"/>
        <v>-89.992231673772466</v>
      </c>
      <c r="R254">
        <f t="shared" si="73"/>
        <v>90.007768326227534</v>
      </c>
      <c r="S254">
        <f t="shared" si="74"/>
        <v>2.217737717486166E-3</v>
      </c>
      <c r="T254">
        <f t="shared" si="57"/>
        <v>81.333638335118962</v>
      </c>
    </row>
    <row r="255" spans="1:20" x14ac:dyDescent="0.25">
      <c r="A255">
        <f t="shared" si="58"/>
        <v>13.987407978445482</v>
      </c>
      <c r="B255">
        <f t="shared" si="75"/>
        <v>2.2261651208126136</v>
      </c>
      <c r="C255" t="str">
        <f t="shared" si="59"/>
        <v>1.58083571010023-11615.4147465946i</v>
      </c>
      <c r="D255" t="str">
        <f t="shared" si="60"/>
        <v>3.97499999995139-7149.28744114164i</v>
      </c>
      <c r="E255" t="str">
        <f t="shared" si="61"/>
        <v>162.46953650426+0.000990925331515154i</v>
      </c>
      <c r="F255" t="str">
        <f t="shared" si="62"/>
        <v>1.4549549549543-67091.661292659i</v>
      </c>
      <c r="G255" t="str">
        <f t="shared" si="63"/>
        <v>0.999999999999549-6.7139558296508E-07i</v>
      </c>
      <c r="H255" t="str">
        <f t="shared" si="64"/>
        <v>600.000041591316+0.205245633263782i</v>
      </c>
      <c r="I255" t="str">
        <f t="shared" si="65"/>
        <v>41.3092001677419-113561.030224979i</v>
      </c>
      <c r="K255" t="str">
        <f t="shared" si="66"/>
        <v>0.0199999962733031-8.52000831714611E-06i</v>
      </c>
      <c r="L255" t="str">
        <f t="shared" si="67"/>
        <v>0.00005-126.760415376625i</v>
      </c>
      <c r="M255" t="str">
        <f t="shared" si="68"/>
        <v>0.00133333333333333-74.5649502215444i</v>
      </c>
      <c r="N255">
        <f t="shared" si="69"/>
        <v>90.007797845854753</v>
      </c>
      <c r="O255">
        <f t="shared" si="70"/>
        <v>81.300694512012882</v>
      </c>
      <c r="P255" s="3">
        <f t="shared" si="71"/>
        <v>81.300694512012882</v>
      </c>
      <c r="Q255" s="3">
        <f t="shared" si="72"/>
        <v>-89.992202154145247</v>
      </c>
      <c r="R255">
        <f t="shared" si="73"/>
        <v>90.007797845854753</v>
      </c>
      <c r="S255">
        <f t="shared" si="74"/>
        <v>2.2261651208126138E-3</v>
      </c>
      <c r="T255">
        <f t="shared" si="57"/>
        <v>81.300694512012882</v>
      </c>
    </row>
    <row r="256" spans="1:20" x14ac:dyDescent="0.25">
      <c r="A256">
        <f t="shared" si="58"/>
        <v>14.040560128763575</v>
      </c>
      <c r="B256">
        <f t="shared" si="75"/>
        <v>2.2346245482717015</v>
      </c>
      <c r="C256" t="str">
        <f t="shared" si="59"/>
        <v>1.58083570822163-11571.4432665029i</v>
      </c>
      <c r="D256" t="str">
        <f t="shared" si="60"/>
        <v>3.97499999995102-7122.22299387077i</v>
      </c>
      <c r="E256" t="str">
        <f t="shared" si="61"/>
        <v>162.469536500775+0.000994690849896591i</v>
      </c>
      <c r="F256" t="str">
        <f t="shared" si="62"/>
        <v>1.45495495495429-66837.6781158263i</v>
      </c>
      <c r="G256" t="str">
        <f t="shared" si="63"/>
        <v>0.999999999999546-6.73946886180346E-07i</v>
      </c>
      <c r="H256" t="str">
        <f t="shared" si="64"/>
        <v>600.000041908011+0.206025566697327i</v>
      </c>
      <c r="I256" t="str">
        <f t="shared" si="65"/>
        <v>41.3092001741638-113131.131977005i</v>
      </c>
      <c r="K256" t="str">
        <f t="shared" si="66"/>
        <v>0.0199999962449264-0.0000085523843362873i</v>
      </c>
      <c r="L256" t="str">
        <f t="shared" si="67"/>
        <v>0.00005-126.280549289326i</v>
      </c>
      <c r="M256" t="str">
        <f t="shared" si="68"/>
        <v>0.00133333333333333-74.2826760525447i</v>
      </c>
      <c r="N256">
        <f t="shared" si="69"/>
        <v>90.00782747765642</v>
      </c>
      <c r="O256">
        <f t="shared" si="70"/>
        <v>81.267750688935863</v>
      </c>
      <c r="P256" s="3">
        <f t="shared" si="71"/>
        <v>81.267750688935863</v>
      </c>
      <c r="Q256" s="3">
        <f t="shared" si="72"/>
        <v>-89.99217252234358</v>
      </c>
      <c r="R256">
        <f t="shared" si="73"/>
        <v>90.00782747765642</v>
      </c>
      <c r="S256">
        <f t="shared" si="74"/>
        <v>2.2346245482717016E-3</v>
      </c>
      <c r="T256">
        <f t="shared" si="57"/>
        <v>81.267750688935863</v>
      </c>
    </row>
    <row r="257" spans="1:20" x14ac:dyDescent="0.25">
      <c r="A257">
        <f t="shared" si="58"/>
        <v>14.093914257252877</v>
      </c>
      <c r="B257">
        <f t="shared" si="75"/>
        <v>2.2431161215551341</v>
      </c>
      <c r="C257" t="str">
        <f t="shared" si="59"/>
        <v>1.58083570632863-11527.6382455075i</v>
      </c>
      <c r="D257" t="str">
        <f t="shared" si="60"/>
        <v>3.97499999995064-7095.26100216877i</v>
      </c>
      <c r="E257" t="str">
        <f t="shared" si="61"/>
        <v>162.469536497265+0.000998470677271574i</v>
      </c>
      <c r="F257" t="str">
        <f t="shared" si="62"/>
        <v>1.45495495495429-66584.6564214323i</v>
      </c>
      <c r="G257" t="str">
        <f t="shared" si="63"/>
        <v>0.999999999999542-6.76507884347828E-07i</v>
      </c>
      <c r="H257" t="str">
        <f t="shared" si="64"/>
        <v>600.000042227117+0.206808463878234i</v>
      </c>
      <c r="I257" t="str">
        <f t="shared" si="65"/>
        <v>41.3092001806354-112702.861158345i</v>
      </c>
      <c r="K257" t="str">
        <f t="shared" si="66"/>
        <v>0.0199999962163336-8.58488338415869E-06i</v>
      </c>
      <c r="L257" t="str">
        <f t="shared" si="67"/>
        <v>0.00005-125.802499790123i</v>
      </c>
      <c r="M257" t="str">
        <f t="shared" si="68"/>
        <v>0.00133333333333333-74.0014704647782i</v>
      </c>
      <c r="N257">
        <f t="shared" si="69"/>
        <v>90.007857222058803</v>
      </c>
      <c r="O257">
        <f t="shared" si="70"/>
        <v>81.234806865888189</v>
      </c>
      <c r="P257" s="3">
        <f t="shared" si="71"/>
        <v>81.234806865888189</v>
      </c>
      <c r="Q257" s="3">
        <f t="shared" si="72"/>
        <v>-89.992142777941197</v>
      </c>
      <c r="R257">
        <f t="shared" si="73"/>
        <v>90.007857222058803</v>
      </c>
      <c r="S257">
        <f t="shared" si="74"/>
        <v>2.2431161215551339E-3</v>
      </c>
      <c r="T257">
        <f t="shared" si="57"/>
        <v>81.234806865888189</v>
      </c>
    </row>
    <row r="258" spans="1:20" x14ac:dyDescent="0.25">
      <c r="A258">
        <f t="shared" si="58"/>
        <v>14.147471131430439</v>
      </c>
      <c r="B258">
        <f t="shared" si="75"/>
        <v>2.2516399628170438</v>
      </c>
      <c r="C258" t="str">
        <f t="shared" si="59"/>
        <v>1.5808357044213-11483.9990534584i</v>
      </c>
      <c r="D258" t="str">
        <f t="shared" si="60"/>
        <v>3.97499999995029-7068.40107817837i</v>
      </c>
      <c r="E258" t="str">
        <f t="shared" si="61"/>
        <v>162.469536493728+0.00100226486801525i</v>
      </c>
      <c r="F258" t="str">
        <f t="shared" si="62"/>
        <v>1.45495495495428-66332.5925696753i</v>
      </c>
      <c r="G258" t="str">
        <f t="shared" si="63"/>
        <v>0.999999999999539-6.79078614308348E-07i</v>
      </c>
      <c r="H258" t="str">
        <f t="shared" si="64"/>
        <v>600.000042548653+0.207594336068739i</v>
      </c>
      <c r="I258" t="str">
        <f t="shared" si="65"/>
        <v>41.3092001871557-112276.21160818i</v>
      </c>
      <c r="K258" t="str">
        <f t="shared" si="66"/>
        <v>0.0199999961875231-8.61750592826764E-06i</v>
      </c>
      <c r="L258" t="str">
        <f t="shared" si="67"/>
        <v>0.00005-125.326260002115i</v>
      </c>
      <c r="M258" t="str">
        <f t="shared" si="68"/>
        <v>0.00133333333333333-73.721329413009i</v>
      </c>
      <c r="N258">
        <f t="shared" si="69"/>
        <v>90.007887079489748</v>
      </c>
      <c r="O258">
        <f t="shared" si="70"/>
        <v>81.201863042870016</v>
      </c>
      <c r="P258" s="3">
        <f t="shared" si="71"/>
        <v>81.201863042870016</v>
      </c>
      <c r="Q258" s="3">
        <f t="shared" si="72"/>
        <v>-89.992112920510252</v>
      </c>
      <c r="R258">
        <f t="shared" si="73"/>
        <v>90.007887079489748</v>
      </c>
      <c r="S258">
        <f t="shared" si="74"/>
        <v>2.2516399628170437E-3</v>
      </c>
      <c r="T258">
        <f t="shared" si="57"/>
        <v>81.201863042870016</v>
      </c>
    </row>
    <row r="259" spans="1:20" x14ac:dyDescent="0.25">
      <c r="A259">
        <f t="shared" si="58"/>
        <v>14.201231521729875</v>
      </c>
      <c r="B259">
        <f t="shared" si="75"/>
        <v>2.2601961946757485</v>
      </c>
      <c r="C259" t="str">
        <f t="shared" si="59"/>
        <v>1.58083570249939-11440.5250625911i</v>
      </c>
      <c r="D259" t="str">
        <f t="shared" si="60"/>
        <v>3.97499999994989-7041.64283551045i</v>
      </c>
      <c r="E259" t="str">
        <f t="shared" si="61"/>
        <v>162.469536490164+0.00100607347670857i</v>
      </c>
      <c r="F259" t="str">
        <f t="shared" si="62"/>
        <v>1.45495495495428-66081.4829345313i</v>
      </c>
      <c r="G259" t="str">
        <f t="shared" si="63"/>
        <v>0.999999999999535-6.81659113042717E-07i</v>
      </c>
      <c r="H259" t="str">
        <f t="shared" si="64"/>
        <v>600.000042872638+0.208383194573887i</v>
      </c>
      <c r="I259" t="str">
        <f t="shared" si="65"/>
        <v>41.3092001937257-111851.177189012i</v>
      </c>
      <c r="K259" t="str">
        <f t="shared" si="66"/>
        <v>0.0199999961584932-8.65025243789833E-06i</v>
      </c>
      <c r="L259" t="str">
        <f t="shared" si="67"/>
        <v>0.00005-124.851823074432i</v>
      </c>
      <c r="M259" t="str">
        <f t="shared" si="68"/>
        <v>0.00133333333333333-73.4422488673132i</v>
      </c>
      <c r="N259">
        <f t="shared" si="69"/>
        <v>90.007917050378779</v>
      </c>
      <c r="O259">
        <f t="shared" si="70"/>
        <v>81.168919219881531</v>
      </c>
      <c r="P259" s="3">
        <f t="shared" si="71"/>
        <v>81.168919219881531</v>
      </c>
      <c r="Q259" s="3">
        <f t="shared" si="72"/>
        <v>-89.992082949621221</v>
      </c>
      <c r="R259">
        <f t="shared" si="73"/>
        <v>90.007917050378779</v>
      </c>
      <c r="S259">
        <f t="shared" si="74"/>
        <v>2.2601961946757485E-3</v>
      </c>
      <c r="T259">
        <f t="shared" si="57"/>
        <v>81.168919219881531</v>
      </c>
    </row>
    <row r="260" spans="1:20" x14ac:dyDescent="0.25">
      <c r="A260">
        <f t="shared" si="58"/>
        <v>14.255196201512447</v>
      </c>
      <c r="B260">
        <f t="shared" si="75"/>
        <v>2.2687849402155162</v>
      </c>
      <c r="C260" t="str">
        <f t="shared" si="59"/>
        <v>1.58083570056291-11397.2156475176i</v>
      </c>
      <c r="D260" t="str">
        <f t="shared" si="60"/>
        <v>3.97499999994953-7014.98588923884i</v>
      </c>
      <c r="E260" t="str">
        <f t="shared" si="61"/>
        <v>162.469536486571+0.00100989655814061i</v>
      </c>
      <c r="F260" t="str">
        <f t="shared" si="62"/>
        <v>1.45495495495428-65831.3239037051i</v>
      </c>
      <c r="G260" t="str">
        <f t="shared" si="63"/>
        <v>0.999999999999532-6.84249417672277E-07i</v>
      </c>
      <c r="H260" t="str">
        <f t="shared" si="64"/>
        <v>600.000043199089+0.209175050741675i</v>
      </c>
      <c r="I260" t="str">
        <f t="shared" si="65"/>
        <v>41.3092002003458-111427.751786581i</v>
      </c>
      <c r="K260" t="str">
        <f t="shared" si="66"/>
        <v>0.0199999961292423-8.68312338411802E-06i</v>
      </c>
      <c r="L260" t="str">
        <f t="shared" si="67"/>
        <v>0.00005-124.37918218214i</v>
      </c>
      <c r="M260" t="str">
        <f t="shared" si="68"/>
        <v>0.00133333333333333-73.1642248130239i</v>
      </c>
      <c r="N260">
        <f t="shared" si="69"/>
        <v>90.007947135157053</v>
      </c>
      <c r="O260">
        <f t="shared" si="70"/>
        <v>81.135975396922916</v>
      </c>
      <c r="P260" s="3">
        <f t="shared" si="71"/>
        <v>81.135975396922916</v>
      </c>
      <c r="Q260" s="3">
        <f t="shared" si="72"/>
        <v>-89.992052864842947</v>
      </c>
      <c r="R260">
        <f t="shared" si="73"/>
        <v>90.007947135157053</v>
      </c>
      <c r="S260">
        <f t="shared" si="74"/>
        <v>2.2687849402155164E-3</v>
      </c>
      <c r="T260">
        <f t="shared" si="57"/>
        <v>81.135975396922916</v>
      </c>
    </row>
    <row r="261" spans="1:20" x14ac:dyDescent="0.25">
      <c r="A261">
        <f t="shared" si="58"/>
        <v>14.309365947078195</v>
      </c>
      <c r="B261">
        <f t="shared" si="75"/>
        <v>2.2774063229883352</v>
      </c>
      <c r="C261" t="str">
        <f t="shared" si="59"/>
        <v>1.58083569861166-11354.0701852176i</v>
      </c>
      <c r="D261" t="str">
        <f t="shared" si="60"/>
        <v>3.97499999994913-6988.42985589428i</v>
      </c>
      <c r="E261" t="str">
        <f t="shared" si="61"/>
        <v>162.469536482953+0.00101373416730698i</v>
      </c>
      <c r="F261" t="str">
        <f t="shared" si="62"/>
        <v>1.45495495495427-65582.1118785739i</v>
      </c>
      <c r="G261" t="str">
        <f t="shared" si="63"/>
        <v>0.999999999999528-6.86849565459429E-07i</v>
      </c>
      <c r="H261" t="str">
        <f t="shared" si="64"/>
        <v>600.000043528024+0.209969915963226i</v>
      </c>
      <c r="I261" t="str">
        <f t="shared" si="65"/>
        <v>41.3092002070161-111005.929309766i</v>
      </c>
      <c r="K261" t="str">
        <f t="shared" si="66"/>
        <v>0.0199999960997687-0.0000087161192397841i</v>
      </c>
      <c r="L261" t="str">
        <f t="shared" si="67"/>
        <v>0.00005-123.908330526141i</v>
      </c>
      <c r="M261" t="str">
        <f t="shared" si="68"/>
        <v>0.00133333333333333-72.887253250671i</v>
      </c>
      <c r="N261">
        <f t="shared" si="69"/>
        <v>90.007977334257347</v>
      </c>
      <c r="O261">
        <f t="shared" si="70"/>
        <v>81.103031573994542</v>
      </c>
      <c r="P261" s="3">
        <f t="shared" si="71"/>
        <v>81.103031573994542</v>
      </c>
      <c r="Q261" s="3">
        <f t="shared" si="72"/>
        <v>-89.992022665742653</v>
      </c>
      <c r="R261">
        <f t="shared" si="73"/>
        <v>90.007977334257347</v>
      </c>
      <c r="S261">
        <f t="shared" si="74"/>
        <v>2.2774063229883353E-3</v>
      </c>
      <c r="T261">
        <f t="shared" si="57"/>
        <v>81.103031573994542</v>
      </c>
    </row>
    <row r="262" spans="1:20" x14ac:dyDescent="0.25">
      <c r="A262">
        <f t="shared" si="58"/>
        <v>14.363741537677093</v>
      </c>
      <c r="B262">
        <f t="shared" si="75"/>
        <v>2.286060467015691</v>
      </c>
      <c r="C262" t="str">
        <f t="shared" si="59"/>
        <v>1.5808356966455-11311.088055029i</v>
      </c>
      <c r="D262" t="str">
        <f t="shared" si="60"/>
        <v>3.97499999994874-6961.97435345941i</v>
      </c>
      <c r="E262" t="str">
        <f t="shared" si="61"/>
        <v>162.469536479306+0.00101758635941395i</v>
      </c>
      <c r="F262" t="str">
        <f t="shared" si="62"/>
        <v>1.45495495495427-65333.8432741397i</v>
      </c>
      <c r="G262" t="str">
        <f t="shared" si="63"/>
        <v>0.999999999999525-6.89459593808172E-07i</v>
      </c>
      <c r="H262" t="str">
        <f t="shared" si="64"/>
        <v>600.000043859467+0.210767801672949i</v>
      </c>
      <c r="I262" t="str">
        <f t="shared" si="65"/>
        <v>41.3092002137375-110585.703690513i</v>
      </c>
      <c r="K262" t="str">
        <f t="shared" si="66"/>
        <v>0.0199999960700706-8.74924047955075E-06i</v>
      </c>
      <c r="L262" t="str">
        <f t="shared" si="67"/>
        <v>0.00005-123.439261333075i</v>
      </c>
      <c r="M262" t="str">
        <f t="shared" si="68"/>
        <v>0.00133333333333333-72.6113301959266i</v>
      </c>
      <c r="N262">
        <f t="shared" si="69"/>
        <v>90.008007648114031</v>
      </c>
      <c r="O262">
        <f t="shared" si="70"/>
        <v>81.070087751096537</v>
      </c>
      <c r="P262" s="3">
        <f t="shared" si="71"/>
        <v>81.070087751096537</v>
      </c>
      <c r="Q262" s="3">
        <f t="shared" si="72"/>
        <v>-89.991992351885969</v>
      </c>
      <c r="R262">
        <f t="shared" si="73"/>
        <v>90.008007648114031</v>
      </c>
      <c r="S262">
        <f t="shared" si="74"/>
        <v>2.2860604670156908E-3</v>
      </c>
      <c r="T262">
        <f t="shared" si="57"/>
        <v>81.070087751096537</v>
      </c>
    </row>
    <row r="263" spans="1:20" x14ac:dyDescent="0.25">
      <c r="A263">
        <f t="shared" si="58"/>
        <v>14.418323755520266</v>
      </c>
      <c r="B263">
        <f t="shared" si="75"/>
        <v>2.2947474967903507</v>
      </c>
      <c r="C263" t="str">
        <f t="shared" si="59"/>
        <v>1.5808356946644-11268.2686386396i</v>
      </c>
      <c r="D263" t="str">
        <f t="shared" si="60"/>
        <v>3.97499999994835-6935.61900136291i</v>
      </c>
      <c r="E263" t="str">
        <f t="shared" si="61"/>
        <v>162.469536475633+0.00102145318987645i</v>
      </c>
      <c r="F263" t="str">
        <f t="shared" si="62"/>
        <v>1.45495495495425-65086.5145189752i</v>
      </c>
      <c r="G263" t="str">
        <f t="shared" si="63"/>
        <v>0.999999999999521-6.92079540264641E-07i</v>
      </c>
      <c r="H263" t="str">
        <f t="shared" si="64"/>
        <v>600.000044193432+0.2115687193487i</v>
      </c>
      <c r="I263" t="str">
        <f t="shared" si="65"/>
        <v>41.3092002205098-110167.068883733i</v>
      </c>
      <c r="K263" t="str">
        <f t="shared" si="66"/>
        <v>0.0199999960401464-8.78248757987576E-06i</v>
      </c>
      <c r="L263" t="str">
        <f t="shared" si="67"/>
        <v>0.00005-122.971967855225i</v>
      </c>
      <c r="M263" t="str">
        <f t="shared" si="68"/>
        <v>0.00133333333333333-72.3364516795445i</v>
      </c>
      <c r="N263">
        <f t="shared" si="69"/>
        <v>90.008038077163249</v>
      </c>
      <c r="O263">
        <f t="shared" si="70"/>
        <v>81.037143928229241</v>
      </c>
      <c r="P263" s="3">
        <f t="shared" si="71"/>
        <v>81.037143928229241</v>
      </c>
      <c r="Q263" s="3">
        <f t="shared" si="72"/>
        <v>-89.991961922836751</v>
      </c>
      <c r="R263">
        <f t="shared" si="73"/>
        <v>90.008038077163249</v>
      </c>
      <c r="S263">
        <f t="shared" si="74"/>
        <v>2.2947474967903508E-3</v>
      </c>
      <c r="T263">
        <f t="shared" si="57"/>
        <v>81.037143928229241</v>
      </c>
    </row>
    <row r="264" spans="1:20" x14ac:dyDescent="0.25">
      <c r="A264">
        <f t="shared" si="58"/>
        <v>14.473113385791242</v>
      </c>
      <c r="B264">
        <f t="shared" si="75"/>
        <v>2.3034675372781539</v>
      </c>
      <c r="C264" t="str">
        <f t="shared" si="59"/>
        <v>1.58083569266828-11225.6113200774i</v>
      </c>
      <c r="D264" t="str">
        <f t="shared" si="60"/>
        <v>3.97499999994797-6909.36342047424i</v>
      </c>
      <c r="E264" t="str">
        <f t="shared" si="61"/>
        <v>162.46953647193+0.00102533471432205i</v>
      </c>
      <c r="F264" t="str">
        <f t="shared" si="62"/>
        <v>1.45495495495425-64840.1220551735i</v>
      </c>
      <c r="G264" t="str">
        <f t="shared" si="63"/>
        <v>0.999999999999517-6.94709442517645E-07i</v>
      </c>
      <c r="H264" t="str">
        <f t="shared" si="64"/>
        <v>600.000044529941+0.212372680511955i</v>
      </c>
      <c r="I264" t="str">
        <f t="shared" si="65"/>
        <v>41.3092002273338-109750.018867226i</v>
      </c>
      <c r="K264" t="str">
        <f t="shared" si="66"/>
        <v>0.0199999960099943-8.81586101902751E-06i</v>
      </c>
      <c r="L264" t="str">
        <f t="shared" si="67"/>
        <v>0.00005-122.506443370418i</v>
      </c>
      <c r="M264" t="str">
        <f t="shared" si="68"/>
        <v>0.00133333333333333-72.0626137473048i</v>
      </c>
      <c r="N264">
        <f t="shared" si="69"/>
        <v>90.008068621842696</v>
      </c>
      <c r="O264">
        <f t="shared" si="70"/>
        <v>81.00420010539267</v>
      </c>
      <c r="P264" s="3">
        <f t="shared" si="71"/>
        <v>81.00420010539267</v>
      </c>
      <c r="Q264" s="3">
        <f t="shared" si="72"/>
        <v>-89.991931378157304</v>
      </c>
      <c r="R264">
        <f t="shared" si="73"/>
        <v>90.008068621842696</v>
      </c>
      <c r="S264">
        <f t="shared" si="74"/>
        <v>2.3034675372781538E-3</v>
      </c>
      <c r="T264">
        <f t="shared" si="57"/>
        <v>81.00420010539267</v>
      </c>
    </row>
    <row r="265" spans="1:20" x14ac:dyDescent="0.25">
      <c r="A265">
        <f t="shared" si="58"/>
        <v>14.528111216657248</v>
      </c>
      <c r="B265">
        <f t="shared" si="75"/>
        <v>2.3122207139198108</v>
      </c>
      <c r="C265" t="str">
        <f t="shared" si="59"/>
        <v>1.5808356906569-11183.1154857029i</v>
      </c>
      <c r="D265" t="str">
        <f t="shared" si="60"/>
        <v>3.97499999994758-6883.20723309799i</v>
      </c>
      <c r="E265" t="str">
        <f t="shared" si="61"/>
        <v>162.4695364682+0.00102923098858649i</v>
      </c>
      <c r="F265" t="str">
        <f t="shared" si="62"/>
        <v>1.45495495495425-64594.6623382957i</v>
      </c>
      <c r="G265" t="str">
        <f t="shared" si="63"/>
        <v>0.999999999999514-6.97349338399209E-07i</v>
      </c>
      <c r="H265" t="str">
        <f t="shared" si="64"/>
        <v>600.00004486901+0.213179696727971i</v>
      </c>
      <c r="I265" t="str">
        <f t="shared" si="65"/>
        <v>41.3092002342097-109334.547641585i</v>
      </c>
      <c r="K265" t="str">
        <f t="shared" si="66"/>
        <v>0.0199999959796127-8.84936127709192E-06i</v>
      </c>
      <c r="L265" t="str">
        <f t="shared" si="67"/>
        <v>0.00005-122.042681181926i</v>
      </c>
      <c r="M265" t="str">
        <f t="shared" si="68"/>
        <v>0.00133333333333333-71.7898124599566i</v>
      </c>
      <c r="N265">
        <f t="shared" si="69"/>
        <v>90.008099282591758</v>
      </c>
      <c r="O265">
        <f t="shared" si="70"/>
        <v>80.971256282587305</v>
      </c>
      <c r="P265" s="3">
        <f t="shared" si="71"/>
        <v>80.971256282587305</v>
      </c>
      <c r="Q265" s="3">
        <f t="shared" si="72"/>
        <v>-89.991900717408242</v>
      </c>
      <c r="R265">
        <f t="shared" si="73"/>
        <v>90.008099282591758</v>
      </c>
      <c r="S265">
        <f t="shared" si="74"/>
        <v>2.3122207139198107E-3</v>
      </c>
      <c r="T265">
        <f t="shared" si="57"/>
        <v>80.971256282587305</v>
      </c>
    </row>
    <row r="266" spans="1:20" x14ac:dyDescent="0.25">
      <c r="A266">
        <f t="shared" si="58"/>
        <v>14.583318039280547</v>
      </c>
      <c r="B266">
        <f t="shared" si="75"/>
        <v>2.3210071526327063</v>
      </c>
      <c r="C266" t="str">
        <f t="shared" si="59"/>
        <v>1.58083568863022-11140.7805241991i</v>
      </c>
      <c r="D266" t="str">
        <f t="shared" si="60"/>
        <v>3.97499999994718-6857.15006296864i</v>
      </c>
      <c r="E266" t="str">
        <f t="shared" si="61"/>
        <v>162.469536464441+0.00103314206872011i</v>
      </c>
      <c r="F266" t="str">
        <f t="shared" si="62"/>
        <v>1.45495495495424-64350.1318373216i</v>
      </c>
      <c r="G266" t="str">
        <f t="shared" si="63"/>
        <v>0.99999999999951-6.99999265885123E-07i</v>
      </c>
      <c r="H266" t="str">
        <f t="shared" si="64"/>
        <v>600.000045210663+0.213989779605951i</v>
      </c>
      <c r="I266" t="str">
        <f t="shared" si="65"/>
        <v>41.3092002411378-108920.649230119i</v>
      </c>
      <c r="K266" t="str">
        <f t="shared" si="66"/>
        <v>0.0199999959489997-8.88298883597888E-06i</v>
      </c>
      <c r="L266" t="str">
        <f t="shared" si="67"/>
        <v>0.00005-121.580674618377i</v>
      </c>
      <c r="M266" t="str">
        <f t="shared" si="68"/>
        <v>0.00133333333333333-71.5180438931627i</v>
      </c>
      <c r="N266">
        <f t="shared" si="69"/>
        <v>90.00813005985151</v>
      </c>
      <c r="O266">
        <f t="shared" si="70"/>
        <v>80.938312459813275</v>
      </c>
      <c r="P266" s="3">
        <f t="shared" si="71"/>
        <v>80.938312459813275</v>
      </c>
      <c r="Q266" s="3">
        <f t="shared" si="72"/>
        <v>-89.99186994014849</v>
      </c>
      <c r="R266">
        <f t="shared" si="73"/>
        <v>90.00813005985151</v>
      </c>
      <c r="S266">
        <f t="shared" si="74"/>
        <v>2.3210071526327063E-3</v>
      </c>
      <c r="T266">
        <f t="shared" si="57"/>
        <v>80.938312459813275</v>
      </c>
    </row>
    <row r="267" spans="1:20" x14ac:dyDescent="0.25">
      <c r="A267">
        <f t="shared" si="58"/>
        <v>14.638734647829814</v>
      </c>
      <c r="B267">
        <f t="shared" si="75"/>
        <v>2.3298269798127107</v>
      </c>
      <c r="C267" t="str">
        <f t="shared" si="59"/>
        <v>1.58083568658811-11098.6058265634i</v>
      </c>
      <c r="D267" t="str">
        <f t="shared" si="60"/>
        <v>3.97499999994677-6831.19153524504i</v>
      </c>
      <c r="E267" t="str">
        <f t="shared" si="61"/>
        <v>162.469536460655+0.00103706801098495i</v>
      </c>
      <c r="F267" t="str">
        <f t="shared" si="62"/>
        <v>1.45495495495424-64106.5270345977i</v>
      </c>
      <c r="G267" t="str">
        <f t="shared" si="63"/>
        <v>0.999999999999506-7.02659263095484E-07i</v>
      </c>
      <c r="H267" t="str">
        <f t="shared" si="64"/>
        <v>600.000045554917+0.214802940799216i</v>
      </c>
      <c r="I267" t="str">
        <f t="shared" si="65"/>
        <v>41.3092002481187-108508.317678758i</v>
      </c>
      <c r="K267" t="str">
        <f t="shared" si="66"/>
        <v>0.0199999959181536-8.91674417942978E-06i</v>
      </c>
      <c r="L267" t="str">
        <f t="shared" si="67"/>
        <v>0.00005-121.120417033649i</v>
      </c>
      <c r="M267" t="str">
        <f t="shared" si="68"/>
        <v>0.00133333333333333-71.2473041374406i</v>
      </c>
      <c r="N267">
        <f t="shared" si="69"/>
        <v>90.008160954064678</v>
      </c>
      <c r="O267">
        <f t="shared" si="70"/>
        <v>80.90536863707085</v>
      </c>
      <c r="P267" s="3">
        <f t="shared" si="71"/>
        <v>80.90536863707085</v>
      </c>
      <c r="Q267" s="3">
        <f t="shared" si="72"/>
        <v>-89.991839045935322</v>
      </c>
      <c r="R267">
        <f t="shared" si="73"/>
        <v>90.008160954064678</v>
      </c>
      <c r="S267">
        <f t="shared" si="74"/>
        <v>2.3298269798127107E-3</v>
      </c>
      <c r="T267">
        <f t="shared" si="57"/>
        <v>80.90536863707085</v>
      </c>
    </row>
    <row r="268" spans="1:20" x14ac:dyDescent="0.25">
      <c r="A268">
        <f t="shared" si="58"/>
        <v>14.694361839491567</v>
      </c>
      <c r="B268">
        <f t="shared" si="75"/>
        <v>2.3386803223359989</v>
      </c>
      <c r="C268" t="str">
        <f t="shared" si="59"/>
        <v>1.58083568453043-11056.5907860983i</v>
      </c>
      <c r="D268" t="str">
        <f t="shared" si="60"/>
        <v>3.97499999994635-6805.33127650507i</v>
      </c>
      <c r="E268" t="str">
        <f t="shared" si="61"/>
        <v>162.469536456837+0.00104100887185894i</v>
      </c>
      <c r="F268" t="str">
        <f t="shared" si="62"/>
        <v>1.45495495495422-63863.8444257873i</v>
      </c>
      <c r="G268" t="str">
        <f t="shared" si="63"/>
        <v>0.999999999999503-7.05329368295244E-07i</v>
      </c>
      <c r="H268" t="str">
        <f t="shared" si="64"/>
        <v>600.000045901793+0.215619192005369i</v>
      </c>
      <c r="I268" t="str">
        <f t="shared" si="65"/>
        <v>41.3092002551529-108097.547055977i</v>
      </c>
      <c r="K268" t="str">
        <f t="shared" si="66"/>
        <v>0.0199999958870726-8.95062779302421E-06i</v>
      </c>
      <c r="L268" t="str">
        <f t="shared" si="67"/>
        <v>0.00005-120.661901806783i</v>
      </c>
      <c r="M268" t="str">
        <f t="shared" si="68"/>
        <v>0.00133333333333333-70.9775892981077i</v>
      </c>
      <c r="N268">
        <f t="shared" si="69"/>
        <v>90.008191965675707</v>
      </c>
      <c r="O268">
        <f t="shared" si="70"/>
        <v>80.872424814360016</v>
      </c>
      <c r="P268" s="3">
        <f t="shared" si="71"/>
        <v>80.872424814360016</v>
      </c>
      <c r="Q268" s="3">
        <f t="shared" si="72"/>
        <v>-89.991808034324293</v>
      </c>
      <c r="R268">
        <f t="shared" si="73"/>
        <v>90.008191965675707</v>
      </c>
      <c r="S268">
        <f t="shared" si="74"/>
        <v>2.3386803223359987E-3</v>
      </c>
      <c r="T268">
        <f t="shared" si="57"/>
        <v>80.872424814360016</v>
      </c>
    </row>
    <row r="269" spans="1:20" x14ac:dyDescent="0.25">
      <c r="A269">
        <f t="shared" si="58"/>
        <v>14.750200414481634</v>
      </c>
      <c r="B269">
        <f t="shared" si="75"/>
        <v>2.3475673075608756</v>
      </c>
      <c r="C269" t="str">
        <f t="shared" si="59"/>
        <v>1.58083568245707-11014.734798404i</v>
      </c>
      <c r="D269" t="str">
        <f t="shared" si="60"/>
        <v>3.97499999994595-6779.56891474028i</v>
      </c>
      <c r="E269" t="str">
        <f t="shared" si="61"/>
        <v>162.469536452993+0.00104496470803118i</v>
      </c>
      <c r="F269" t="str">
        <f t="shared" si="62"/>
        <v>1.45495495495423-63622.0805198201i</v>
      </c>
      <c r="G269" t="str">
        <f t="shared" si="63"/>
        <v>0.999999999999499-7.08009619894763E-07i</v>
      </c>
      <c r="H269" t="str">
        <f t="shared" si="64"/>
        <v>600.000046251309+0.21643854496646i</v>
      </c>
      <c r="I269" t="str">
        <f t="shared" si="65"/>
        <v>41.3092002622408-107688.331452701i</v>
      </c>
      <c r="K269" t="str">
        <f t="shared" si="66"/>
        <v>0.019999995855755-8.98464016418681E-06i</v>
      </c>
      <c r="L269" t="str">
        <f t="shared" si="67"/>
        <v>0.00005-120.205122341884i</v>
      </c>
      <c r="M269" t="str">
        <f t="shared" si="68"/>
        <v>0.00133333333333333-70.7088954952258i</v>
      </c>
      <c r="N269">
        <f t="shared" si="69"/>
        <v>90.008223095130688</v>
      </c>
      <c r="O269">
        <f t="shared" si="70"/>
        <v>80.83948099168154</v>
      </c>
      <c r="P269" s="3">
        <f t="shared" si="71"/>
        <v>80.83948099168154</v>
      </c>
      <c r="Q269" s="3">
        <f t="shared" si="72"/>
        <v>-89.991776904869312</v>
      </c>
      <c r="R269">
        <f t="shared" si="73"/>
        <v>90.008223095130688</v>
      </c>
      <c r="S269">
        <f t="shared" si="74"/>
        <v>2.3475673075608757E-3</v>
      </c>
      <c r="T269">
        <f t="shared" si="57"/>
        <v>80.83948099168154</v>
      </c>
    </row>
    <row r="270" spans="1:20" x14ac:dyDescent="0.25">
      <c r="A270">
        <f t="shared" si="58"/>
        <v>14.806251176056666</v>
      </c>
      <c r="B270">
        <f t="shared" si="75"/>
        <v>2.356488063329607</v>
      </c>
      <c r="C270" t="str">
        <f t="shared" si="59"/>
        <v>1.58083568036795-10973.0372613674i</v>
      </c>
      <c r="D270" t="str">
        <f t="shared" si="60"/>
        <v>3.97499999994553-6753.90407935033i</v>
      </c>
      <c r="E270" t="str">
        <f t="shared" si="61"/>
        <v>162.469536449118+0.00104893557640937i</v>
      </c>
      <c r="F270" t="str">
        <f t="shared" si="62"/>
        <v>1.45495495495422-63381.2318388401i</v>
      </c>
      <c r="G270" t="str">
        <f t="shared" si="63"/>
        <v>0.999999999999495-7.10700056450361E-07i</v>
      </c>
      <c r="H270" t="str">
        <f t="shared" si="64"/>
        <v>600.000046603487+0.217261011469163i</v>
      </c>
      <c r="I270" t="str">
        <f t="shared" si="65"/>
        <v>41.3092002693823-107280.664982226i</v>
      </c>
      <c r="K270" t="str">
        <f t="shared" si="66"/>
        <v>0.0199999958241989-9.01878178219442E-06i</v>
      </c>
      <c r="L270" t="str">
        <f t="shared" si="67"/>
        <v>0.00005-119.750072068025i</v>
      </c>
      <c r="M270" t="str">
        <f t="shared" si="68"/>
        <v>0.00133333333333333-70.4412188635445i</v>
      </c>
      <c r="N270">
        <f t="shared" si="69"/>
        <v>90.008254342877422</v>
      </c>
      <c r="O270">
        <f t="shared" si="70"/>
        <v>80.806537169035124</v>
      </c>
      <c r="P270" s="3">
        <f t="shared" si="71"/>
        <v>80.806537169035124</v>
      </c>
      <c r="Q270" s="3">
        <f t="shared" si="72"/>
        <v>-89.991745657122578</v>
      </c>
      <c r="R270">
        <f t="shared" si="73"/>
        <v>90.008254342877422</v>
      </c>
      <c r="S270">
        <f t="shared" si="74"/>
        <v>2.3564880633296071E-3</v>
      </c>
      <c r="T270">
        <f t="shared" si="57"/>
        <v>80.806537169035124</v>
      </c>
    </row>
    <row r="271" spans="1:20" x14ac:dyDescent="0.25">
      <c r="A271">
        <f t="shared" si="58"/>
        <v>14.862514930525681</v>
      </c>
      <c r="B271">
        <f t="shared" si="75"/>
        <v>2.3654427179702595</v>
      </c>
      <c r="C271" t="str">
        <f t="shared" si="59"/>
        <v>1.58083567826291-10931.4975751559i</v>
      </c>
      <c r="D271" t="str">
        <f t="shared" si="60"/>
        <v>3.97499999994511-6728.33640113805i</v>
      </c>
      <c r="E271" t="str">
        <f t="shared" si="61"/>
        <v>162.469536445214+0.00105292153411602i</v>
      </c>
      <c r="F271" t="str">
        <f t="shared" si="62"/>
        <v>1.45495495495422-63141.294918159i</v>
      </c>
      <c r="G271" t="str">
        <f t="shared" si="63"/>
        <v>0.999999999999491-7.1340071666487E-07i</v>
      </c>
      <c r="H271" t="str">
        <f t="shared" si="64"/>
        <v>600.000046958347+0.218086603344942i</v>
      </c>
      <c r="I271" t="str">
        <f t="shared" si="65"/>
        <v>41.3092002765785-106874.541780134i</v>
      </c>
      <c r="K271" t="str">
        <f t="shared" si="66"/>
        <v>0.0199999957924025-9.05305313818322E-06i</v>
      </c>
      <c r="L271" t="str">
        <f t="shared" si="67"/>
        <v>0.00005-119.296744439157i</v>
      </c>
      <c r="M271" t="str">
        <f t="shared" si="68"/>
        <v>0.00133333333333333-70.1745555524451i</v>
      </c>
      <c r="N271">
        <f t="shared" si="69"/>
        <v>90.008285709365424</v>
      </c>
      <c r="O271">
        <f t="shared" si="70"/>
        <v>80.773593346421393</v>
      </c>
      <c r="P271" s="3">
        <f t="shared" si="71"/>
        <v>80.773593346421393</v>
      </c>
      <c r="Q271" s="3">
        <f t="shared" si="72"/>
        <v>-89.991714290634576</v>
      </c>
      <c r="R271">
        <f t="shared" si="73"/>
        <v>90.008285709365424</v>
      </c>
      <c r="S271">
        <f t="shared" si="74"/>
        <v>2.3654427179702594E-3</v>
      </c>
      <c r="T271">
        <f t="shared" si="57"/>
        <v>80.773593346421393</v>
      </c>
    </row>
    <row r="272" spans="1:20" x14ac:dyDescent="0.25">
      <c r="A272">
        <f t="shared" si="58"/>
        <v>14.918992487261679</v>
      </c>
      <c r="B272">
        <f t="shared" si="75"/>
        <v>2.3744314002985467</v>
      </c>
      <c r="C272" t="str">
        <f t="shared" si="59"/>
        <v>1.58083567614187-10890.1151422071i</v>
      </c>
      <c r="D272" t="str">
        <f t="shared" si="60"/>
        <v>3.9749999999447-6702.86551230375i</v>
      </c>
      <c r="E272" t="str">
        <f t="shared" si="61"/>
        <v>162.469536441282+0.0010569226384901i</v>
      </c>
      <c r="F272" t="str">
        <f t="shared" si="62"/>
        <v>1.45495495495421-62902.2663062033i</v>
      </c>
      <c r="G272" t="str">
        <f t="shared" si="63"/>
        <v>0.999999999999487-7.16111639388194E-07i</v>
      </c>
      <c r="H272" t="str">
        <f t="shared" si="64"/>
        <v>600.000047315906+0.218915332470215i</v>
      </c>
      <c r="I272" t="str">
        <f t="shared" si="65"/>
        <v>41.3092002838291-106469.956004205i</v>
      </c>
      <c r="K272" t="str">
        <f t="shared" si="66"/>
        <v>0.0199999957603641-9.08745472515561E-06i</v>
      </c>
      <c r="L272" t="str">
        <f t="shared" si="67"/>
        <v>0.00005-118.845132934007i</v>
      </c>
      <c r="M272" t="str">
        <f t="shared" si="68"/>
        <v>0.00133333333333333-69.9089017258867i</v>
      </c>
      <c r="N272">
        <f t="shared" si="69"/>
        <v>90.008317195045947</v>
      </c>
      <c r="O272">
        <f t="shared" si="70"/>
        <v>80.74064952384056</v>
      </c>
      <c r="P272" s="3">
        <f t="shared" si="71"/>
        <v>80.74064952384056</v>
      </c>
      <c r="Q272" s="3">
        <f t="shared" si="72"/>
        <v>-89.991682804954053</v>
      </c>
      <c r="R272">
        <f t="shared" si="73"/>
        <v>90.008317195045947</v>
      </c>
      <c r="S272">
        <f t="shared" si="74"/>
        <v>2.3744314002985467E-3</v>
      </c>
      <c r="T272">
        <f t="shared" si="57"/>
        <v>80.74064952384056</v>
      </c>
    </row>
    <row r="273" spans="1:20" x14ac:dyDescent="0.25">
      <c r="A273">
        <f t="shared" si="58"/>
        <v>14.975684658713275</v>
      </c>
      <c r="B273">
        <f t="shared" si="75"/>
        <v>2.3834542396196814</v>
      </c>
      <c r="C273" t="str">
        <f t="shared" si="59"/>
        <v>1.58083567400466-10848.8893672204i</v>
      </c>
      <c r="D273" t="str">
        <f t="shared" si="60"/>
        <v>3.97499999994428-6677.49104644017i</v>
      </c>
      <c r="E273" t="str">
        <f t="shared" si="61"/>
        <v>162.469536437317+0.00106093894709073i</v>
      </c>
      <c r="F273" t="str">
        <f t="shared" si="62"/>
        <v>1.4549549549542-62664.1425644663i</v>
      </c>
      <c r="G273" t="str">
        <f t="shared" si="63"/>
        <v>0.999999999999483-7.18832863617866E-07i</v>
      </c>
      <c r="H273" t="str">
        <f t="shared" si="64"/>
        <v>600.000047676191+0.219747210766539i</v>
      </c>
      <c r="I273" t="str">
        <f t="shared" si="65"/>
        <v>41.3092002911354-106066.901834339i</v>
      </c>
      <c r="K273" t="str">
        <f t="shared" si="66"/>
        <v>0.0199999957280816-9.12198703798737E-06i</v>
      </c>
      <c r="L273" t="str">
        <f t="shared" si="67"/>
        <v>0.00005-118.395231055995i</v>
      </c>
      <c r="M273" t="str">
        <f t="shared" si="68"/>
        <v>0.00133333333333333-69.6442535623497i</v>
      </c>
      <c r="N273">
        <f t="shared" si="69"/>
        <v>90.008348800371849</v>
      </c>
      <c r="O273">
        <f t="shared" si="70"/>
        <v>80.707705701292539</v>
      </c>
      <c r="P273" s="3">
        <f t="shared" si="71"/>
        <v>80.707705701292539</v>
      </c>
      <c r="Q273" s="3">
        <f t="shared" si="72"/>
        <v>-89.991651199628151</v>
      </c>
      <c r="R273">
        <f t="shared" si="73"/>
        <v>90.008348800371849</v>
      </c>
      <c r="S273">
        <f t="shared" si="74"/>
        <v>2.3834542396196814E-3</v>
      </c>
      <c r="T273">
        <f t="shared" si="57"/>
        <v>80.707705701292539</v>
      </c>
    </row>
    <row r="274" spans="1:20" x14ac:dyDescent="0.25">
      <c r="A274">
        <f t="shared" si="58"/>
        <v>15.032592260416385</v>
      </c>
      <c r="B274">
        <f t="shared" si="75"/>
        <v>2.3925113657302362</v>
      </c>
      <c r="C274" t="str">
        <f t="shared" si="59"/>
        <v>1.58083567185116-10807.8196571497i</v>
      </c>
      <c r="D274" t="str">
        <f t="shared" si="60"/>
        <v>3.97499999994385-6652.21263852709i</v>
      </c>
      <c r="E274" t="str">
        <f t="shared" si="61"/>
        <v>162.469536433324+0.00106497051769292i</v>
      </c>
      <c r="F274" t="str">
        <f t="shared" si="62"/>
        <v>1.4549549549542-62426.9202674579i</v>
      </c>
      <c r="G274" t="str">
        <f t="shared" si="63"/>
        <v>0.999999999999479-7.2156442849961E-07i</v>
      </c>
      <c r="H274" t="str">
        <f t="shared" si="64"/>
        <v>600.00004803922+0.220582250200765i</v>
      </c>
      <c r="I274" t="str">
        <f t="shared" si="65"/>
        <v>41.3092002984971-105665.373472465i</v>
      </c>
      <c r="K274" t="str">
        <f t="shared" si="66"/>
        <v>0.0199999956955533-9.15665057343477E-06i</v>
      </c>
      <c r="L274" t="str">
        <f t="shared" si="67"/>
        <v>0.00005-117.947032333129i</v>
      </c>
      <c r="M274" t="str">
        <f t="shared" si="68"/>
        <v>0.00133333333333333-69.3806072547817i</v>
      </c>
      <c r="N274">
        <f t="shared" si="69"/>
        <v>90.008380525797804</v>
      </c>
      <c r="O274">
        <f t="shared" si="70"/>
        <v>80.674761878777986</v>
      </c>
      <c r="P274" s="3">
        <f t="shared" si="71"/>
        <v>80.674761878777986</v>
      </c>
      <c r="Q274" s="3">
        <f t="shared" si="72"/>
        <v>-89.991619474202196</v>
      </c>
      <c r="R274">
        <f t="shared" si="73"/>
        <v>90.008380525797804</v>
      </c>
      <c r="S274">
        <f t="shared" si="74"/>
        <v>2.392511365730236E-3</v>
      </c>
      <c r="T274">
        <f t="shared" si="57"/>
        <v>80.674761878777986</v>
      </c>
    </row>
    <row r="275" spans="1:20" x14ac:dyDescent="0.25">
      <c r="A275">
        <f t="shared" si="58"/>
        <v>15.089716111005968</v>
      </c>
      <c r="B275">
        <f t="shared" si="75"/>
        <v>2.4016029089200113</v>
      </c>
      <c r="C275" t="str">
        <f t="shared" si="59"/>
        <v>1.58083566968128-10766.9054211931i</v>
      </c>
      <c r="D275" t="str">
        <f t="shared" si="60"/>
        <v>3.97499999994342-6627.02992492611i</v>
      </c>
      <c r="E275" t="str">
        <f t="shared" si="61"/>
        <v>162.4695364293+0.0010690174082935i</v>
      </c>
      <c r="F275" t="str">
        <f t="shared" si="62"/>
        <v>1.45495495495419-62190.5960026558i</v>
      </c>
      <c r="G275" t="str">
        <f t="shared" si="63"/>
        <v>0.999999999999475-7.24306373327906E-07i</v>
      </c>
      <c r="H275" t="str">
        <f t="shared" si="64"/>
        <v>600.000048405011+0.221420462785222i</v>
      </c>
      <c r="I275" t="str">
        <f t="shared" si="65"/>
        <v>41.3092003059148-105265.365142462i</v>
      </c>
      <c r="K275" t="str">
        <f t="shared" si="66"/>
        <v>0.0199999956627774-9.19144583014192E-06i</v>
      </c>
      <c r="L275" t="str">
        <f t="shared" si="67"/>
        <v>0.00005-117.500530317921i</v>
      </c>
      <c r="M275" t="str">
        <f t="shared" si="68"/>
        <v>0.00133333333333333-69.1179590105416i</v>
      </c>
      <c r="N275">
        <f t="shared" si="69"/>
        <v>90.008412371780224</v>
      </c>
      <c r="O275">
        <f t="shared" si="70"/>
        <v>80.641818056296884</v>
      </c>
      <c r="P275" s="3">
        <f t="shared" si="71"/>
        <v>80.641818056296884</v>
      </c>
      <c r="Q275" s="3">
        <f t="shared" si="72"/>
        <v>-89.991587628219776</v>
      </c>
      <c r="R275">
        <f t="shared" si="73"/>
        <v>90.008412371780224</v>
      </c>
      <c r="S275">
        <f t="shared" si="74"/>
        <v>2.4016029089200114E-3</v>
      </c>
      <c r="T275">
        <f t="shared" si="57"/>
        <v>80.641818056296884</v>
      </c>
    </row>
    <row r="276" spans="1:20" x14ac:dyDescent="0.25">
      <c r="A276">
        <f t="shared" si="58"/>
        <v>15.147057032227792</v>
      </c>
      <c r="B276">
        <f t="shared" si="75"/>
        <v>2.4107289999739074</v>
      </c>
      <c r="C276" t="str">
        <f t="shared" si="59"/>
        <v>1.58083566749488-10726.1460707858i</v>
      </c>
      <c r="D276" t="str">
        <f t="shared" si="60"/>
        <v>3.974999999943-6601.94254337548i</v>
      </c>
      <c r="E276" t="str">
        <f t="shared" si="61"/>
        <v>162.469536425245+0.00107307967710836i</v>
      </c>
      <c r="F276" t="str">
        <f t="shared" si="62"/>
        <v>1.45495495495419-61955.1663704562i</v>
      </c>
      <c r="G276" t="str">
        <f t="shared" si="63"/>
        <v>0.999999999999471-7.2705873754655E-07i</v>
      </c>
      <c r="H276" t="str">
        <f t="shared" si="64"/>
        <v>600.000048773587+0.222261860577886i</v>
      </c>
      <c r="I276" t="str">
        <f t="shared" si="65"/>
        <v>41.3092003133892-104866.871090077i</v>
      </c>
      <c r="K276" t="str">
        <f t="shared" si="66"/>
        <v>0.0199999956297519-9.22637330864746E-06i</v>
      </c>
      <c r="L276" t="str">
        <f t="shared" si="67"/>
        <v>0.00005-117.055718587289i</v>
      </c>
      <c r="M276" t="str">
        <f t="shared" si="68"/>
        <v>0.00133333333333333-68.8563050513464i</v>
      </c>
      <c r="N276">
        <f t="shared" si="69"/>
        <v>90.008444338777196</v>
      </c>
      <c r="O276">
        <f t="shared" si="70"/>
        <v>80.608874233849676</v>
      </c>
      <c r="P276" s="3">
        <f t="shared" si="71"/>
        <v>80.608874233849676</v>
      </c>
      <c r="Q276" s="3">
        <f t="shared" si="72"/>
        <v>-89.991555661222804</v>
      </c>
      <c r="R276">
        <f t="shared" si="73"/>
        <v>90.008444338777196</v>
      </c>
      <c r="S276">
        <f t="shared" si="74"/>
        <v>2.4107289999739075E-3</v>
      </c>
      <c r="T276">
        <f t="shared" si="57"/>
        <v>80.608874233849676</v>
      </c>
    </row>
    <row r="277" spans="1:20" x14ac:dyDescent="0.25">
      <c r="A277">
        <f t="shared" si="58"/>
        <v>15.204615848950258</v>
      </c>
      <c r="B277">
        <f t="shared" si="75"/>
        <v>2.4198897701738082</v>
      </c>
      <c r="C277" t="str">
        <f t="shared" si="59"/>
        <v>1.58083566529183-10685.5410195906i</v>
      </c>
      <c r="D277" t="str">
        <f t="shared" si="60"/>
        <v>3.97499999994255-6576.95013298473i</v>
      </c>
      <c r="E277" t="str">
        <f t="shared" si="61"/>
        <v>162.469536421159+0.00107715738257543i</v>
      </c>
      <c r="F277" t="str">
        <f t="shared" si="62"/>
        <v>1.45495495495418-61720.6279841244i</v>
      </c>
      <c r="G277" t="str">
        <f t="shared" si="63"/>
        <v>0.999999999999467-7.29821560749223E-07i</v>
      </c>
      <c r="H277" t="str">
        <f t="shared" si="64"/>
        <v>600.000049144971+0.223106455682552i</v>
      </c>
      <c r="I277" t="str">
        <f t="shared" si="65"/>
        <v>41.3092003209202-104469.885582839i</v>
      </c>
      <c r="K277" t="str">
        <f t="shared" si="66"/>
        <v>0.0199999955964749-9.26143351139225E-06i</v>
      </c>
      <c r="L277" t="str">
        <f t="shared" si="67"/>
        <v>0.00005-116.612590742468i</v>
      </c>
      <c r="M277" t="str">
        <f t="shared" si="68"/>
        <v>0.00133333333333333-68.5956416132162i</v>
      </c>
      <c r="N277">
        <f t="shared" si="69"/>
        <v>90.008476427248567</v>
      </c>
      <c r="O277">
        <f t="shared" si="70"/>
        <v>80.575930411436403</v>
      </c>
      <c r="P277" s="3">
        <f t="shared" si="71"/>
        <v>80.575930411436403</v>
      </c>
      <c r="Q277" s="3">
        <f t="shared" si="72"/>
        <v>-89.991523572751433</v>
      </c>
      <c r="R277">
        <f t="shared" si="73"/>
        <v>90.008476427248567</v>
      </c>
      <c r="S277">
        <f t="shared" si="74"/>
        <v>2.4198897701738081E-3</v>
      </c>
      <c r="T277">
        <f t="shared" si="57"/>
        <v>80.575930411436403</v>
      </c>
    </row>
    <row r="278" spans="1:20" x14ac:dyDescent="0.25">
      <c r="A278">
        <f t="shared" si="58"/>
        <v>15.262393389176269</v>
      </c>
      <c r="B278">
        <f t="shared" si="75"/>
        <v>2.4290853513004689</v>
      </c>
      <c r="C278" t="str">
        <f t="shared" si="59"/>
        <v>1.580835663072-10645.0896834904i</v>
      </c>
      <c r="D278" t="str">
        <f t="shared" si="60"/>
        <v>3.97499999994212-6552.05233422972i</v>
      </c>
      <c r="E278" t="str">
        <f t="shared" si="61"/>
        <v>162.469536417042+0.00108125058335385i</v>
      </c>
      <c r="F278" t="str">
        <f t="shared" si="62"/>
        <v>1.45495495495417-61486.9774697475i</v>
      </c>
      <c r="G278" t="str">
        <f t="shared" si="63"/>
        <v>0.999999999999463-7.32594882680068E-07i</v>
      </c>
      <c r="H278" t="str">
        <f t="shared" si="64"/>
        <v>600.000049519184+0.22395426024901i</v>
      </c>
      <c r="I278" t="str">
        <f t="shared" si="65"/>
        <v>41.3092003285088-104074.402909979i</v>
      </c>
      <c r="K278" t="str">
        <f t="shared" si="66"/>
        <v>0.0199999955629445-9.29662694272631E-06i</v>
      </c>
      <c r="L278" t="str">
        <f t="shared" si="67"/>
        <v>0.00005-116.171140408914i</v>
      </c>
      <c r="M278" t="str">
        <f t="shared" si="68"/>
        <v>0.00133333333333333-68.3359649464198i</v>
      </c>
      <c r="N278">
        <f t="shared" si="69"/>
        <v>90.00850863765595</v>
      </c>
      <c r="O278">
        <f t="shared" si="70"/>
        <v>80.542986589057492</v>
      </c>
      <c r="P278" s="3">
        <f t="shared" si="71"/>
        <v>80.542986589057492</v>
      </c>
      <c r="Q278" s="3">
        <f t="shared" si="72"/>
        <v>-89.99149136234405</v>
      </c>
      <c r="R278">
        <f t="shared" si="73"/>
        <v>90.00850863765595</v>
      </c>
      <c r="S278">
        <f t="shared" si="74"/>
        <v>2.4290853513004688E-3</v>
      </c>
      <c r="T278">
        <f t="shared" si="57"/>
        <v>80.542986589057492</v>
      </c>
    </row>
    <row r="279" spans="1:20" x14ac:dyDescent="0.25">
      <c r="A279">
        <f t="shared" si="58"/>
        <v>15.320390484055139</v>
      </c>
      <c r="B279">
        <f t="shared" si="75"/>
        <v>2.4383158756354106</v>
      </c>
      <c r="C279" t="str">
        <f t="shared" si="59"/>
        <v>1.58083566083527-10604.7914805793i</v>
      </c>
      <c r="D279" t="str">
        <f t="shared" si="60"/>
        <v>3.9749999999417-6527.24878894723i</v>
      </c>
      <c r="E279" t="str">
        <f t="shared" si="61"/>
        <v>162.469536412895+0.00108535933832615i</v>
      </c>
      <c r="F279" t="str">
        <f t="shared" si="62"/>
        <v>1.45495495495417-61254.2114661844i</v>
      </c>
      <c r="G279" t="str">
        <f t="shared" si="63"/>
        <v>0.999999999999459-7.35378743234249E-07i</v>
      </c>
      <c r="H279" t="str">
        <f t="shared" si="64"/>
        <v>600.000049896242+0.22480528647322i</v>
      </c>
      <c r="I279" t="str">
        <f t="shared" si="65"/>
        <v>41.3092003361553-103680.417382344i</v>
      </c>
      <c r="K279" t="str">
        <f t="shared" si="66"/>
        <v>0.0199999955291589-9.33195410891633E-06i</v>
      </c>
      <c r="L279" t="str">
        <f t="shared" si="67"/>
        <v>0.00005-115.731361236216i</v>
      </c>
      <c r="M279" t="str">
        <f t="shared" si="68"/>
        <v>0.00133333333333333-68.077271315421i</v>
      </c>
      <c r="N279">
        <f t="shared" si="69"/>
        <v>90.008540970462704</v>
      </c>
      <c r="O279">
        <f t="shared" si="70"/>
        <v>80.510042766713326</v>
      </c>
      <c r="P279" s="3">
        <f t="shared" si="71"/>
        <v>80.510042766713326</v>
      </c>
      <c r="Q279" s="3">
        <f t="shared" si="72"/>
        <v>-89.991459029537296</v>
      </c>
      <c r="R279">
        <f t="shared" si="73"/>
        <v>90.008540970462704</v>
      </c>
      <c r="S279">
        <f t="shared" si="74"/>
        <v>2.4383158756354105E-3</v>
      </c>
      <c r="T279">
        <f t="shared" si="57"/>
        <v>80.510042766713326</v>
      </c>
    </row>
    <row r="280" spans="1:20" x14ac:dyDescent="0.25">
      <c r="A280">
        <f t="shared" si="58"/>
        <v>15.378607967894549</v>
      </c>
      <c r="B280">
        <f t="shared" si="75"/>
        <v>2.4475814759628252</v>
      </c>
      <c r="C280" t="str">
        <f t="shared" si="59"/>
        <v>1.58083565858152-10564.6458311537i</v>
      </c>
      <c r="D280" t="str">
        <f t="shared" si="60"/>
        <v>3.97499999994126-6502.53914032991i</v>
      </c>
      <c r="E280" t="str">
        <f t="shared" si="61"/>
        <v>162.469536408714+0.00108948370659958i</v>
      </c>
      <c r="F280" t="str">
        <f t="shared" si="62"/>
        <v>1.45495495495417-61022.3266250175i</v>
      </c>
      <c r="G280" t="str">
        <f t="shared" si="63"/>
        <v>0.999999999999455-7.38173182458536E-07i</v>
      </c>
      <c r="H280" t="str">
        <f t="shared" si="64"/>
        <v>600.000050276176+0.225659546597485i</v>
      </c>
      <c r="I280" t="str">
        <f t="shared" si="65"/>
        <v>41.3092003438598-103287.923332322i</v>
      </c>
      <c r="K280" t="str">
        <f t="shared" si="66"/>
        <v>0.0199999954951159-9.36741551815248E-06i</v>
      </c>
      <c r="L280" t="str">
        <f t="shared" si="67"/>
        <v>0.00005-115.293246898004i</v>
      </c>
      <c r="M280" t="str">
        <f t="shared" si="68"/>
        <v>0.00133333333333333-67.8195569988256i</v>
      </c>
      <c r="N280">
        <f t="shared" si="69"/>
        <v>90.008573426133921</v>
      </c>
      <c r="O280">
        <f t="shared" si="70"/>
        <v>80.477098944403792</v>
      </c>
      <c r="P280" s="3">
        <f t="shared" si="71"/>
        <v>80.477098944403792</v>
      </c>
      <c r="Q280" s="3">
        <f t="shared" si="72"/>
        <v>-89.991426573866079</v>
      </c>
      <c r="R280">
        <f t="shared" si="73"/>
        <v>90.008573426133921</v>
      </c>
      <c r="S280">
        <f t="shared" si="74"/>
        <v>2.447581475962825E-3</v>
      </c>
      <c r="T280">
        <f t="shared" si="57"/>
        <v>80.477098944403792</v>
      </c>
    </row>
    <row r="281" spans="1:20" x14ac:dyDescent="0.25">
      <c r="A281">
        <f t="shared" si="58"/>
        <v>15.437046678172548</v>
      </c>
      <c r="B281">
        <f t="shared" si="75"/>
        <v>2.456882285571484</v>
      </c>
      <c r="C281" t="str">
        <f t="shared" si="59"/>
        <v>1.5808356563106-10524.6521577054i</v>
      </c>
      <c r="D281" t="str">
        <f t="shared" si="60"/>
        <v>3.97499999994081-6477.92303292118i</v>
      </c>
      <c r="E281" t="str">
        <f t="shared" si="61"/>
        <v>162.469536404503+0.00109362374750389i</v>
      </c>
      <c r="F281" t="str">
        <f t="shared" si="62"/>
        <v>1.45495495495416-60791.3196105058i</v>
      </c>
      <c r="G281" t="str">
        <f t="shared" si="63"/>
        <v>0.999999999999451-7.40978240551875E-07i</v>
      </c>
      <c r="H281" t="str">
        <f t="shared" si="64"/>
        <v>600.000050658999+0.22651705291063i</v>
      </c>
      <c r="I281" t="str">
        <f t="shared" si="65"/>
        <v>41.3092003516229-102896.915113753i</v>
      </c>
      <c r="K281" t="str">
        <f t="shared" si="66"/>
        <v>0.0199999954608138-9.40301168055638E-06i</v>
      </c>
      <c r="L281" t="str">
        <f t="shared" si="67"/>
        <v>0.00005-114.856791091854i</v>
      </c>
      <c r="M281" t="str">
        <f t="shared" si="68"/>
        <v>0.00133333333333333-67.5628182893264i</v>
      </c>
      <c r="N281">
        <f t="shared" si="69"/>
        <v>90.008606005136514</v>
      </c>
      <c r="O281">
        <f t="shared" si="70"/>
        <v>80.444155122129558</v>
      </c>
      <c r="P281" s="3">
        <f t="shared" si="71"/>
        <v>80.444155122129558</v>
      </c>
      <c r="Q281" s="3">
        <f t="shared" si="72"/>
        <v>-89.991393994863486</v>
      </c>
      <c r="R281">
        <f t="shared" si="73"/>
        <v>90.008606005136514</v>
      </c>
      <c r="S281">
        <f t="shared" si="74"/>
        <v>2.4568822855714841E-3</v>
      </c>
      <c r="T281">
        <f t="shared" si="57"/>
        <v>80.444155122129558</v>
      </c>
    </row>
    <row r="282" spans="1:20" x14ac:dyDescent="0.25">
      <c r="A282">
        <f t="shared" si="58"/>
        <v>15.495707455549606</v>
      </c>
      <c r="B282">
        <f t="shared" si="75"/>
        <v>2.4662184382566559</v>
      </c>
      <c r="C282" t="str">
        <f t="shared" si="59"/>
        <v>1.58083565402237-10484.8098849116i</v>
      </c>
      <c r="D282" t="str">
        <f t="shared" si="60"/>
        <v>3.97499999994035-6453.40011261005i</v>
      </c>
      <c r="E282" t="str">
        <f t="shared" si="61"/>
        <v>162.46953640026+0.00109777952059585i</v>
      </c>
      <c r="F282" t="str">
        <f t="shared" si="62"/>
        <v>1.45495495495415-60561.1870995355i</v>
      </c>
      <c r="G282" t="str">
        <f t="shared" si="63"/>
        <v>0.999999999999447-7.43793957865969E-07i</v>
      </c>
      <c r="H282" t="str">
        <f t="shared" si="64"/>
        <v>600.00005104474+0.22737781774818i</v>
      </c>
      <c r="I282" t="str">
        <f t="shared" si="65"/>
        <v>41.3092003594453-102507.387101852i</v>
      </c>
      <c r="K282" t="str">
        <f t="shared" si="66"/>
        <v>0.0199999954262504-9.43874310818782E-06i</v>
      </c>
      <c r="L282" t="str">
        <f t="shared" si="67"/>
        <v>0.00005-114.421987539205i</v>
      </c>
      <c r="M282" t="str">
        <f t="shared" si="68"/>
        <v>0.00133333333333333-67.3070514936501i</v>
      </c>
      <c r="N282">
        <f t="shared" si="69"/>
        <v>90.008638707939113</v>
      </c>
      <c r="O282">
        <f t="shared" si="70"/>
        <v>80.411211299890567</v>
      </c>
      <c r="P282" s="3">
        <f t="shared" si="71"/>
        <v>80.411211299890567</v>
      </c>
      <c r="Q282" s="3">
        <f t="shared" si="72"/>
        <v>-89.991361292060887</v>
      </c>
      <c r="R282">
        <f t="shared" si="73"/>
        <v>90.008638707939113</v>
      </c>
      <c r="S282">
        <f t="shared" si="74"/>
        <v>2.4662184382566558E-3</v>
      </c>
      <c r="T282">
        <f t="shared" si="57"/>
        <v>80.411211299890567</v>
      </c>
    </row>
    <row r="283" spans="1:20" x14ac:dyDescent="0.25">
      <c r="A283">
        <f t="shared" si="58"/>
        <v>15.554591143880694</v>
      </c>
      <c r="B283">
        <f t="shared" si="75"/>
        <v>2.4755900683220311</v>
      </c>
      <c r="C283" t="str">
        <f t="shared" si="59"/>
        <v>1.58083565171677-10445.118439628i</v>
      </c>
      <c r="D283" t="str">
        <f t="shared" si="60"/>
        <v>3.97499999993989-6428.97002662612i</v>
      </c>
      <c r="E283" t="str">
        <f t="shared" si="61"/>
        <v>162.469536395983+0.00110195108565873i</v>
      </c>
      <c r="F283" t="str">
        <f t="shared" si="62"/>
        <v>1.45495495495414-60331.9257815738i</v>
      </c>
      <c r="G283" t="str">
        <f t="shared" si="63"/>
        <v>0.999999999999443-7.46620374905857E-07i</v>
      </c>
      <c r="H283" t="str">
        <f t="shared" si="64"/>
        <v>600.000051433416+0.228241853492526i</v>
      </c>
      <c r="I283" t="str">
        <f t="shared" si="65"/>
        <v>41.3092003673268-102119.33369313i</v>
      </c>
      <c r="K283" t="str">
        <f t="shared" si="66"/>
        <v>0.0199999953914239-9.47461031505249E-06i</v>
      </c>
      <c r="L283" t="str">
        <f t="shared" si="67"/>
        <v>0.00005-113.988829985262i</v>
      </c>
      <c r="M283" t="str">
        <f t="shared" si="68"/>
        <v>0.00133333333333333-67.0522529325068i</v>
      </c>
      <c r="N283">
        <f t="shared" si="69"/>
        <v>90.008671535012184</v>
      </c>
      <c r="O283">
        <f t="shared" si="70"/>
        <v>80.378267477687203</v>
      </c>
      <c r="P283" s="3">
        <f t="shared" si="71"/>
        <v>80.378267477687203</v>
      </c>
      <c r="Q283" s="3">
        <f t="shared" si="72"/>
        <v>-89.991328464987816</v>
      </c>
      <c r="R283">
        <f t="shared" si="73"/>
        <v>90.008671535012184</v>
      </c>
      <c r="S283">
        <f t="shared" si="74"/>
        <v>2.4755900683220309E-3</v>
      </c>
      <c r="T283">
        <f t="shared" si="57"/>
        <v>80.378267477687203</v>
      </c>
    </row>
    <row r="284" spans="1:20" x14ac:dyDescent="0.25">
      <c r="A284">
        <f t="shared" si="58"/>
        <v>15.613698590227441</v>
      </c>
      <c r="B284">
        <f t="shared" si="75"/>
        <v>2.484997310581655</v>
      </c>
      <c r="C284" t="str">
        <f t="shared" si="59"/>
        <v>1.5808356493936-10405.5772508799i</v>
      </c>
      <c r="D284" t="str">
        <f t="shared" si="60"/>
        <v>3.97499999993945-6404.63242353441i</v>
      </c>
      <c r="E284" t="str">
        <f t="shared" si="61"/>
        <v>162.469536391674+0.0011061385027016i</v>
      </c>
      <c r="F284" t="str">
        <f t="shared" si="62"/>
        <v>1.45495495495414-60103.5323586195i</v>
      </c>
      <c r="G284" t="str">
        <f t="shared" si="63"/>
        <v>0.999999999999438-7.49457532330496E-07i</v>
      </c>
      <c r="H284" t="str">
        <f t="shared" si="64"/>
        <v>600.000051825052+0.229109172573125i</v>
      </c>
      <c r="I284" t="str">
        <f t="shared" si="65"/>
        <v>41.3092003752687-101732.749305307i</v>
      </c>
      <c r="K284" t="str">
        <f t="shared" si="66"/>
        <v>0.0199999953563322-9.51061381710937E-06i</v>
      </c>
      <c r="L284" t="str">
        <f t="shared" si="67"/>
        <v>0.00005-113.557312198906i</v>
      </c>
      <c r="M284" t="str">
        <f t="shared" si="68"/>
        <v>0.00133333333333333-66.7984189405326i</v>
      </c>
      <c r="N284">
        <f t="shared" si="69"/>
        <v>90.008704486827924</v>
      </c>
      <c r="O284">
        <f t="shared" si="70"/>
        <v>80.345323655519834</v>
      </c>
      <c r="P284" s="3">
        <f t="shared" si="71"/>
        <v>80.345323655519834</v>
      </c>
      <c r="Q284" s="3">
        <f t="shared" si="72"/>
        <v>-89.991295513172076</v>
      </c>
      <c r="R284">
        <f t="shared" si="73"/>
        <v>90.008704486827924</v>
      </c>
      <c r="S284">
        <f t="shared" si="74"/>
        <v>2.4849973105816551E-3</v>
      </c>
      <c r="T284">
        <f t="shared" si="57"/>
        <v>80.345323655519834</v>
      </c>
    </row>
    <row r="285" spans="1:20" x14ac:dyDescent="0.25">
      <c r="A285">
        <f t="shared" si="58"/>
        <v>15.673030644870305</v>
      </c>
      <c r="B285">
        <f t="shared" si="75"/>
        <v>2.4944403003618651</v>
      </c>
      <c r="C285" t="str">
        <f t="shared" si="59"/>
        <v>1.58083564705263-10366.1857498539i</v>
      </c>
      <c r="D285" t="str">
        <f t="shared" si="60"/>
        <v>3.97499999993897-6380.38695323027i</v>
      </c>
      <c r="E285" t="str">
        <f t="shared" si="61"/>
        <v>162.469536387333+0.00111034183196211i</v>
      </c>
      <c r="F285" t="str">
        <f t="shared" si="62"/>
        <v>1.45495495495413-59876.003545156i</v>
      </c>
      <c r="G285" t="str">
        <f t="shared" si="63"/>
        <v>0.999999999999434-7.52305470953349E-07i</v>
      </c>
      <c r="H285" t="str">
        <f t="shared" si="64"/>
        <v>600.000052219673+0.229979787466661i</v>
      </c>
      <c r="I285" t="str">
        <f t="shared" si="65"/>
        <v>41.3092003832715-101347.628377236i</v>
      </c>
      <c r="K285" t="str">
        <f t="shared" si="66"/>
        <v>0.0199999953209732-9.54675413227795E-06i</v>
      </c>
      <c r="L285" t="str">
        <f t="shared" si="67"/>
        <v>0.00005-113.12742797261i</v>
      </c>
      <c r="M285" t="str">
        <f t="shared" si="68"/>
        <v>0.00133333333333333-66.5455458662408i</v>
      </c>
      <c r="N285">
        <f t="shared" si="69"/>
        <v>90.008737563860365</v>
      </c>
      <c r="O285">
        <f t="shared" si="70"/>
        <v>80.312379833388619</v>
      </c>
      <c r="P285" s="3">
        <f t="shared" si="71"/>
        <v>80.312379833388619</v>
      </c>
      <c r="Q285" s="3">
        <f t="shared" si="72"/>
        <v>-89.991262436139635</v>
      </c>
      <c r="R285">
        <f t="shared" si="73"/>
        <v>90.008737563860365</v>
      </c>
      <c r="S285">
        <f t="shared" si="74"/>
        <v>2.4944403003618653E-3</v>
      </c>
      <c r="T285">
        <f t="shared" si="57"/>
        <v>80.312379833388619</v>
      </c>
    </row>
    <row r="286" spans="1:20" x14ac:dyDescent="0.25">
      <c r="A286">
        <f t="shared" si="58"/>
        <v>15.732588161320814</v>
      </c>
      <c r="B286">
        <f t="shared" si="75"/>
        <v>2.5039191735032404</v>
      </c>
      <c r="C286" t="str">
        <f t="shared" si="59"/>
        <v>1.58083564469396-10326.9433698902i</v>
      </c>
      <c r="D286" t="str">
        <f t="shared" si="60"/>
        <v>3.97499999993851-6356.23326693451i</v>
      </c>
      <c r="E286" t="str">
        <f t="shared" si="61"/>
        <v>162.469536382959+0.00111456113390808i</v>
      </c>
      <c r="F286" t="str">
        <f t="shared" si="62"/>
        <v>1.45495495495413-59649.3360681056i</v>
      </c>
      <c r="G286" t="str">
        <f t="shared" si="63"/>
        <v>0.99999999999943-7.55164231742968E-07i</v>
      </c>
      <c r="H286" t="str">
        <f t="shared" si="64"/>
        <v>600.000052617295+0.23085371069722i</v>
      </c>
      <c r="I286" t="str">
        <f t="shared" si="65"/>
        <v>41.3092003913346-100963.965368825i</v>
      </c>
      <c r="K286" t="str">
        <f t="shared" si="66"/>
        <v>0.0199999952853451-9.58303178044576E-06i</v>
      </c>
      <c r="L286" t="str">
        <f t="shared" si="67"/>
        <v>0.00005-112.699171122345i</v>
      </c>
      <c r="M286" t="str">
        <f t="shared" si="68"/>
        <v>0.00133333333333333-66.2936300719675i</v>
      </c>
      <c r="N286">
        <f t="shared" si="69"/>
        <v>90.008770766585343</v>
      </c>
      <c r="O286">
        <f t="shared" si="70"/>
        <v>80.279436011293939</v>
      </c>
      <c r="P286" s="3">
        <f t="shared" si="71"/>
        <v>80.279436011293939</v>
      </c>
      <c r="Q286" s="3">
        <f t="shared" si="72"/>
        <v>-89.991229233414657</v>
      </c>
      <c r="R286">
        <f t="shared" si="73"/>
        <v>90.008770766585343</v>
      </c>
      <c r="S286">
        <f t="shared" si="74"/>
        <v>2.5039191735032403E-3</v>
      </c>
      <c r="T286">
        <f t="shared" si="57"/>
        <v>80.279436011293939</v>
      </c>
    </row>
    <row r="287" spans="1:20" x14ac:dyDescent="0.25">
      <c r="A287">
        <f t="shared" si="58"/>
        <v>15.792371996333834</v>
      </c>
      <c r="B287">
        <f t="shared" si="75"/>
        <v>2.513434066362553</v>
      </c>
      <c r="C287" t="str">
        <f t="shared" si="59"/>
        <v>1.58083564231731-10287.8495464737i</v>
      </c>
      <c r="D287" t="str">
        <f t="shared" si="60"/>
        <v>3.97499999993805-6332.17101718825i</v>
      </c>
      <c r="E287" t="str">
        <f t="shared" si="61"/>
        <v>162.46953637855+0.00111879646923581i</v>
      </c>
      <c r="F287" t="str">
        <f t="shared" si="62"/>
        <v>1.45495495495412-59423.5266667803i</v>
      </c>
      <c r="G287" t="str">
        <f t="shared" si="63"/>
        <v>0.999999999999425-7.58033855823588E-07i</v>
      </c>
      <c r="H287" t="str">
        <f t="shared" si="64"/>
        <v>600.000053017948+0.231730954836493i</v>
      </c>
      <c r="I287" t="str">
        <f t="shared" si="65"/>
        <v>41.3092003994593-100581.754760952i</v>
      </c>
      <c r="K287" t="str">
        <f t="shared" si="66"/>
        <v>0.0199999952494456-0.0000096194472834759i</v>
      </c>
      <c r="L287" t="str">
        <f t="shared" si="67"/>
        <v>0.00005-112.272535487492i</v>
      </c>
      <c r="M287" t="str">
        <f t="shared" si="68"/>
        <v>0.00133333333333333-66.0426679338189i</v>
      </c>
      <c r="N287">
        <f t="shared" si="69"/>
        <v>90.008804095480457</v>
      </c>
      <c r="O287">
        <f t="shared" si="70"/>
        <v>80.24649218923588</v>
      </c>
      <c r="P287" s="3">
        <f t="shared" si="71"/>
        <v>80.24649218923588</v>
      </c>
      <c r="Q287" s="3">
        <f t="shared" si="72"/>
        <v>-89.991195904519543</v>
      </c>
      <c r="R287">
        <f t="shared" si="73"/>
        <v>90.008804095480457</v>
      </c>
      <c r="S287">
        <f t="shared" si="74"/>
        <v>2.5134340663625528E-3</v>
      </c>
      <c r="T287">
        <f t="shared" si="57"/>
        <v>80.24649218923588</v>
      </c>
    </row>
    <row r="288" spans="1:20" x14ac:dyDescent="0.25">
      <c r="A288">
        <f t="shared" si="58"/>
        <v>15.852383009919901</v>
      </c>
      <c r="B288">
        <f t="shared" si="75"/>
        <v>2.5229851158147305</v>
      </c>
      <c r="C288" t="str">
        <f t="shared" si="59"/>
        <v>1.58083563992253-10248.903717227i</v>
      </c>
      <c r="D288" t="str">
        <f t="shared" si="60"/>
        <v>3.97499999993757-6308.19985784792i</v>
      </c>
      <c r="E288" t="str">
        <f t="shared" si="61"/>
        <v>162.469536374109+0.00112304789887188i</v>
      </c>
      <c r="F288" t="str">
        <f t="shared" si="62"/>
        <v>1.45495495495412-59198.5720928358i</v>
      </c>
      <c r="G288" t="str">
        <f t="shared" si="63"/>
        <v>0.999999999999421-7.60914384475714E-07i</v>
      </c>
      <c r="H288" t="str">
        <f t="shared" si="64"/>
        <v>600.00005342165+0.232611532503938i</v>
      </c>
      <c r="I288" t="str">
        <f t="shared" si="65"/>
        <v>41.3092004076458-100200.991055388i</v>
      </c>
      <c r="K288" t="str">
        <f t="shared" si="66"/>
        <v>0.0199999952132728-9.65600116521464E-06i</v>
      </c>
      <c r="L288" t="str">
        <f t="shared" si="67"/>
        <v>0.00005-111.847514930756i</v>
      </c>
      <c r="M288" t="str">
        <f t="shared" si="68"/>
        <v>0.00133333333333333-65.7926558416209i</v>
      </c>
      <c r="N288">
        <f t="shared" si="69"/>
        <v>90.008837551025181</v>
      </c>
      <c r="O288">
        <f t="shared" si="70"/>
        <v>80.213548367214997</v>
      </c>
      <c r="P288" s="3">
        <f t="shared" si="71"/>
        <v>80.213548367214997</v>
      </c>
      <c r="Q288" s="3">
        <f t="shared" si="72"/>
        <v>-89.991162448974819</v>
      </c>
      <c r="R288">
        <f t="shared" si="73"/>
        <v>90.008837551025181</v>
      </c>
      <c r="S288">
        <f t="shared" si="74"/>
        <v>2.5229851158147304E-3</v>
      </c>
      <c r="T288">
        <f t="shared" si="57"/>
        <v>80.213548367214997</v>
      </c>
    </row>
    <row r="289" spans="1:20" x14ac:dyDescent="0.25">
      <c r="A289">
        <f t="shared" si="58"/>
        <v>15.912622065357597</v>
      </c>
      <c r="B289">
        <f t="shared" si="75"/>
        <v>2.5325724592548267</v>
      </c>
      <c r="C289" t="str">
        <f t="shared" si="59"/>
        <v>1.58083563750949-10210.105321901i</v>
      </c>
      <c r="D289" t="str">
        <f t="shared" si="60"/>
        <v>3.97499999993709-6284.31944408036i</v>
      </c>
      <c r="E289" t="str">
        <f t="shared" si="61"/>
        <v>162.469536369634+0.00112731548397544i</v>
      </c>
      <c r="F289" t="str">
        <f t="shared" si="62"/>
        <v>1.45495495495411-58974.4691102253i</v>
      </c>
      <c r="G289" t="str">
        <f t="shared" si="63"/>
        <v>0.999999999999417-7.63805859136719E-07i</v>
      </c>
      <c r="H289" t="str">
        <f t="shared" si="64"/>
        <v>600.000053828425+0.233495456366967i</v>
      </c>
      <c r="I289" t="str">
        <f t="shared" si="65"/>
        <v>41.3092004158948-99821.6687747203i</v>
      </c>
      <c r="K289" t="str">
        <f t="shared" si="66"/>
        <v>0.0199999951768246-9.69269395149878E-06i</v>
      </c>
      <c r="L289" t="str">
        <f t="shared" si="67"/>
        <v>0.00005-111.424103338071i</v>
      </c>
      <c r="M289" t="str">
        <f t="shared" si="68"/>
        <v>0.00133333333333333-65.543590198865i</v>
      </c>
      <c r="N289">
        <f t="shared" si="69"/>
        <v>90.008871133700751</v>
      </c>
      <c r="O289">
        <f t="shared" si="70"/>
        <v>80.180604545231361</v>
      </c>
      <c r="P289" s="3">
        <f t="shared" si="71"/>
        <v>80.180604545231361</v>
      </c>
      <c r="Q289" s="3">
        <f t="shared" si="72"/>
        <v>-89.991128866299249</v>
      </c>
      <c r="R289">
        <f t="shared" si="73"/>
        <v>90.008871133700751</v>
      </c>
      <c r="S289">
        <f t="shared" si="74"/>
        <v>2.5325724592548267E-3</v>
      </c>
      <c r="T289">
        <f t="shared" si="57"/>
        <v>80.180604545231361</v>
      </c>
    </row>
    <row r="290" spans="1:20" x14ac:dyDescent="0.25">
      <c r="A290">
        <f t="shared" si="58"/>
        <v>15.973090029205958</v>
      </c>
      <c r="B290">
        <f t="shared" si="75"/>
        <v>2.5421962345999951</v>
      </c>
      <c r="C290" t="str">
        <f t="shared" si="59"/>
        <v>1.58083563507812-10171.4538023678i</v>
      </c>
      <c r="D290" t="str">
        <f t="shared" si="60"/>
        <v>3.9749999999366-6260.52943235779i</v>
      </c>
      <c r="E290" t="str">
        <f t="shared" si="61"/>
        <v>162.469536365126+0.00113159928593769i</v>
      </c>
      <c r="F290" t="str">
        <f t="shared" si="62"/>
        <v>1.45495495495409-58751.2144951521i</v>
      </c>
      <c r="G290" t="str">
        <f t="shared" si="63"/>
        <v>0.999999999999412-7.66708321401435E-07i</v>
      </c>
      <c r="H290" t="str">
        <f t="shared" si="64"/>
        <v>600.000054238299+0.234382739141127i</v>
      </c>
      <c r="I290" t="str">
        <f t="shared" si="65"/>
        <v>41.3092004242065-99443.7824622708i</v>
      </c>
      <c r="K290" t="str">
        <f t="shared" si="66"/>
        <v>0.0199999951400988-9.72952617016308E-06i</v>
      </c>
      <c r="L290" t="str">
        <f t="shared" si="67"/>
        <v>0.00005-111.00229461852i</v>
      </c>
      <c r="M290" t="str">
        <f t="shared" si="68"/>
        <v>0.00133333333333333-65.295467422659i</v>
      </c>
      <c r="N290">
        <f t="shared" si="69"/>
        <v>90.008904843990294</v>
      </c>
      <c r="O290">
        <f t="shared" si="70"/>
        <v>80.147660723285284</v>
      </c>
      <c r="P290" s="3">
        <f t="shared" si="71"/>
        <v>80.147660723285284</v>
      </c>
      <c r="Q290" s="3">
        <f t="shared" si="72"/>
        <v>-89.991095156009706</v>
      </c>
      <c r="R290">
        <f t="shared" si="73"/>
        <v>90.008904843990294</v>
      </c>
      <c r="S290">
        <f t="shared" si="74"/>
        <v>2.5421962345999953E-3</v>
      </c>
      <c r="T290">
        <f t="shared" si="57"/>
        <v>80.147660723285284</v>
      </c>
    </row>
    <row r="291" spans="1:20" x14ac:dyDescent="0.25">
      <c r="A291">
        <f t="shared" si="58"/>
        <v>16.033787771316941</v>
      </c>
      <c r="B291">
        <f t="shared" si="75"/>
        <v>2.5518565802914752</v>
      </c>
      <c r="C291" t="str">
        <f t="shared" si="59"/>
        <v>1.58083563262828-10132.9486026124i</v>
      </c>
      <c r="D291" t="str">
        <f t="shared" si="60"/>
        <v>3.97499999993614-6236.82948045297i</v>
      </c>
      <c r="E291" t="str">
        <f t="shared" si="61"/>
        <v>162.469536360582+0.00113589936638357i</v>
      </c>
      <c r="F291" t="str">
        <f t="shared" si="62"/>
        <v>1.4549549549541-58528.805036024i</v>
      </c>
      <c r="G291" t="str">
        <f t="shared" si="63"/>
        <v>0.999999999999408-7.69621813022757E-07i</v>
      </c>
      <c r="H291" t="str">
        <f t="shared" si="64"/>
        <v>600.000054651293+0.235273393590284i</v>
      </c>
      <c r="I291" t="str">
        <f t="shared" si="65"/>
        <v>41.3092004325814-99067.3266820183i</v>
      </c>
      <c r="K291" t="str">
        <f t="shared" si="66"/>
        <v>0.0199999951030934-9.76649835104828E-06i</v>
      </c>
      <c r="L291" t="str">
        <f t="shared" si="67"/>
        <v>0.00005-110.582082704244i</v>
      </c>
      <c r="M291" t="str">
        <f t="shared" si="68"/>
        <v>0.00133333333333333-65.0482839436731i</v>
      </c>
      <c r="N291">
        <f t="shared" si="69"/>
        <v>90.008938682378712</v>
      </c>
      <c r="O291">
        <f t="shared" si="70"/>
        <v>80.114716901377136</v>
      </c>
      <c r="P291" s="3">
        <f t="shared" si="71"/>
        <v>80.114716901377136</v>
      </c>
      <c r="Q291" s="3">
        <f t="shared" si="72"/>
        <v>-89.991061317621288</v>
      </c>
      <c r="R291">
        <f t="shared" si="73"/>
        <v>90.008938682378712</v>
      </c>
      <c r="S291">
        <f t="shared" si="74"/>
        <v>2.5518565802914754E-3</v>
      </c>
      <c r="T291">
        <f t="shared" si="57"/>
        <v>80.114716901377136</v>
      </c>
    </row>
    <row r="292" spans="1:20" x14ac:dyDescent="0.25">
      <c r="A292">
        <f t="shared" si="58"/>
        <v>16.094716164847945</v>
      </c>
      <c r="B292">
        <f t="shared" si="75"/>
        <v>2.5615536352965829</v>
      </c>
      <c r="C292" t="str">
        <f t="shared" si="59"/>
        <v>1.58083563015973-10094.5891687246i</v>
      </c>
      <c r="D292" t="str">
        <f t="shared" si="60"/>
        <v>3.97499999993566-6213.21924743405i</v>
      </c>
      <c r="E292" t="str">
        <f t="shared" si="61"/>
        <v>162.469536356004+0.00114021578717103i</v>
      </c>
      <c r="F292" t="str">
        <f t="shared" si="62"/>
        <v>1.4549549549541-58307.2375334056i</v>
      </c>
      <c r="G292" t="str">
        <f t="shared" si="63"/>
        <v>0.999999999999403-7.7254637591224E-07i</v>
      </c>
      <c r="H292" t="str">
        <f t="shared" si="64"/>
        <v>600.000055067432+0.236167432526813i</v>
      </c>
      <c r="I292" t="str">
        <f t="shared" si="65"/>
        <v>41.3092004410203-98692.2960185189i</v>
      </c>
      <c r="K292" t="str">
        <f t="shared" si="66"/>
        <v>0.0199999950658062-9.80361102600851E-06i</v>
      </c>
      <c r="L292" t="str">
        <f t="shared" si="67"/>
        <v>0.00005-110.163461550353i</v>
      </c>
      <c r="M292" t="str">
        <f t="shared" si="68"/>
        <v>0.00133333333333333-64.80203620609i</v>
      </c>
      <c r="N292">
        <f t="shared" si="69"/>
        <v>90.008972649352799</v>
      </c>
      <c r="O292">
        <f t="shared" si="70"/>
        <v>80.081773079507229</v>
      </c>
      <c r="P292" s="3">
        <f t="shared" si="71"/>
        <v>80.081773079507229</v>
      </c>
      <c r="Q292" s="3">
        <f t="shared" si="72"/>
        <v>-89.991027350647201</v>
      </c>
      <c r="R292">
        <f t="shared" si="73"/>
        <v>90.008972649352799</v>
      </c>
      <c r="S292">
        <f t="shared" si="74"/>
        <v>2.561553635296583E-3</v>
      </c>
      <c r="T292">
        <f t="shared" si="57"/>
        <v>80.081773079507229</v>
      </c>
    </row>
    <row r="293" spans="1:20" x14ac:dyDescent="0.25">
      <c r="A293">
        <f t="shared" si="58"/>
        <v>16.155876086274368</v>
      </c>
      <c r="B293">
        <f t="shared" si="75"/>
        <v>2.5712875391107097</v>
      </c>
      <c r="C293" t="str">
        <f t="shared" si="59"/>
        <v>1.58083562767239-10056.3749488908i</v>
      </c>
      <c r="D293" t="str">
        <f t="shared" si="60"/>
        <v>3.97499999993515-6189.6983936599i</v>
      </c>
      <c r="E293" t="str">
        <f t="shared" si="61"/>
        <v>162.469536351391+0.0011445486103941i</v>
      </c>
      <c r="F293" t="str">
        <f t="shared" si="62"/>
        <v>1.45495495495408-58086.5087999739i</v>
      </c>
      <c r="G293" t="str">
        <f t="shared" si="63"/>
        <v>0.999999999999399-7.75482052140704E-07i</v>
      </c>
      <c r="H293" t="str">
        <f t="shared" si="64"/>
        <v>600.000055486739+0.237064868811767i</v>
      </c>
      <c r="I293" t="str">
        <f t="shared" si="65"/>
        <v>41.3092004495229-98318.6850768304i</v>
      </c>
      <c r="K293" t="str">
        <f t="shared" si="66"/>
        <v>0.0199999950282351-9.84086472891872E-06i</v>
      </c>
      <c r="L293" t="str">
        <f t="shared" si="67"/>
        <v>0.00005-109.746425134841i</v>
      </c>
      <c r="M293" t="str">
        <f t="shared" si="68"/>
        <v>0.00133333333333333-64.5567206675531i</v>
      </c>
      <c r="N293">
        <f t="shared" si="69"/>
        <v>90.00900674540118</v>
      </c>
      <c r="O293">
        <f t="shared" si="70"/>
        <v>80.048829257675607</v>
      </c>
      <c r="P293" s="3">
        <f t="shared" si="71"/>
        <v>80.048829257675607</v>
      </c>
      <c r="Q293" s="3">
        <f t="shared" si="72"/>
        <v>-89.99099325459882</v>
      </c>
      <c r="R293">
        <f t="shared" si="73"/>
        <v>90.00900674540118</v>
      </c>
      <c r="S293">
        <f t="shared" si="74"/>
        <v>2.5712875391107099E-3</v>
      </c>
      <c r="T293">
        <f t="shared" si="57"/>
        <v>80.048829257675607</v>
      </c>
    </row>
    <row r="294" spans="1:20" x14ac:dyDescent="0.25">
      <c r="A294">
        <f t="shared" si="58"/>
        <v>16.217268415402209</v>
      </c>
      <c r="B294">
        <f t="shared" si="75"/>
        <v>2.5810584317593306</v>
      </c>
      <c r="C294" t="str">
        <f t="shared" si="59"/>
        <v>1.58083562516609-10018.305393387i</v>
      </c>
      <c r="D294" t="str">
        <f t="shared" si="60"/>
        <v>3.97499999993466-6166.26658077522i</v>
      </c>
      <c r="E294" t="str">
        <f t="shared" si="61"/>
        <v>162.469536346743+0.00114889789838208i</v>
      </c>
      <c r="F294" t="str">
        <f t="shared" si="62"/>
        <v>1.45495495495407-57866.6156604729i</v>
      </c>
      <c r="G294" t="str">
        <f t="shared" si="63"/>
        <v>0.999999999999394-7.78428883938834E-07i</v>
      </c>
      <c r="H294" t="str">
        <f t="shared" si="64"/>
        <v>600.00005590924+0.237965715355077i</v>
      </c>
      <c r="I294" t="str">
        <f t="shared" si="65"/>
        <v>41.3092004580907-97946.4884824358i</v>
      </c>
      <c r="K294" t="str">
        <f t="shared" si="66"/>
        <v>0.0199999949903779-9.87825999568269E-06i</v>
      </c>
      <c r="L294" t="str">
        <f t="shared" si="67"/>
        <v>0.00005-109.330967458498i</v>
      </c>
      <c r="M294" t="str">
        <f t="shared" si="68"/>
        <v>0.00133333333333333-64.3123337991168i</v>
      </c>
      <c r="N294">
        <f t="shared" si="69"/>
        <v>90.009040971014315</v>
      </c>
      <c r="O294">
        <f t="shared" si="70"/>
        <v>80.015885435882893</v>
      </c>
      <c r="P294" s="3">
        <f t="shared" si="71"/>
        <v>80.015885435882893</v>
      </c>
      <c r="Q294" s="3">
        <f t="shared" si="72"/>
        <v>-89.990959028985685</v>
      </c>
      <c r="R294">
        <f t="shared" si="73"/>
        <v>90.009040971014315</v>
      </c>
      <c r="S294">
        <f t="shared" si="74"/>
        <v>2.5810584317593308E-3</v>
      </c>
      <c r="T294">
        <f t="shared" si="57"/>
        <v>80.015885435882893</v>
      </c>
    </row>
    <row r="295" spans="1:20" x14ac:dyDescent="0.25">
      <c r="A295">
        <f t="shared" si="58"/>
        <v>16.278894035380738</v>
      </c>
      <c r="B295">
        <f t="shared" si="75"/>
        <v>2.5908664538000159</v>
      </c>
      <c r="C295" t="str">
        <f t="shared" si="59"/>
        <v>1.58083562264072-9980.37995456956i</v>
      </c>
      <c r="D295" t="str">
        <f t="shared" si="60"/>
        <v>3.97499999993418-6142.92347170546i</v>
      </c>
      <c r="E295" t="str">
        <f t="shared" si="61"/>
        <v>162.46953634206+0.00115326371370208i</v>
      </c>
      <c r="F295" t="str">
        <f t="shared" si="62"/>
        <v>1.45495495495407-57647.5549516653i</v>
      </c>
      <c r="G295" t="str">
        <f t="shared" si="63"/>
        <v>0.999999999999389-7.81386913697798E-07i</v>
      </c>
      <c r="H295" t="str">
        <f t="shared" si="64"/>
        <v>600.000056334959+0.238869985115734i</v>
      </c>
      <c r="I295" t="str">
        <f t="shared" si="65"/>
        <v>41.3092004667243-97575.7008811611i</v>
      </c>
      <c r="K295" t="str">
        <f t="shared" si="66"/>
        <v>0.0199999949522324-9.91579736424064E-06i</v>
      </c>
      <c r="L295" t="str">
        <f t="shared" si="67"/>
        <v>0.00005-108.917082544828i</v>
      </c>
      <c r="M295" t="str">
        <f t="shared" si="68"/>
        <v>0.00133333333333333-64.0688720851927i</v>
      </c>
      <c r="N295">
        <f t="shared" si="69"/>
        <v>90.009075326684567</v>
      </c>
      <c r="O295">
        <f t="shared" si="70"/>
        <v>79.982941614129132</v>
      </c>
      <c r="P295" s="3">
        <f t="shared" si="71"/>
        <v>79.982941614129132</v>
      </c>
      <c r="Q295" s="3">
        <f t="shared" si="72"/>
        <v>-89.990924673315433</v>
      </c>
      <c r="R295">
        <f t="shared" si="73"/>
        <v>90.009075326684567</v>
      </c>
      <c r="S295">
        <f t="shared" si="74"/>
        <v>2.5908664538000161E-3</v>
      </c>
      <c r="T295">
        <f t="shared" si="57"/>
        <v>79.982941614129132</v>
      </c>
    </row>
    <row r="296" spans="1:20" x14ac:dyDescent="0.25">
      <c r="A296">
        <f t="shared" si="58"/>
        <v>16.340753832715187</v>
      </c>
      <c r="B296">
        <f t="shared" si="75"/>
        <v>2.600711746324456</v>
      </c>
      <c r="C296" t="str">
        <f t="shared" si="59"/>
        <v>1.58083562009614-9942.59808686842i</v>
      </c>
      <c r="D296" t="str">
        <f t="shared" si="60"/>
        <v>3.97499999993366-6119.66873065214i</v>
      </c>
      <c r="E296" t="str">
        <f t="shared" si="61"/>
        <v>162.469536337341+0.0011576461191582i</v>
      </c>
      <c r="F296" t="str">
        <f t="shared" si="62"/>
        <v>1.45495495495406-57429.323522289i</v>
      </c>
      <c r="G296" t="str">
        <f t="shared" si="63"/>
        <v>0.999999999999385-7.84356183969846E-07i</v>
      </c>
      <c r="H296" t="str">
        <f t="shared" si="64"/>
        <v>600.000056763918+0.239777691101961i</v>
      </c>
      <c r="I296" t="str">
        <f t="shared" si="65"/>
        <v>41.3092004754225-97206.3169391012i</v>
      </c>
      <c r="K296" t="str">
        <f t="shared" si="66"/>
        <v>0.0199999949137965-9.95347737457673E-06i</v>
      </c>
      <c r="L296" t="str">
        <f t="shared" si="67"/>
        <v>0.00005-108.504764439956i</v>
      </c>
      <c r="M296" t="str">
        <f t="shared" si="68"/>
        <v>0.00133333333333333-63.8263320235037i</v>
      </c>
      <c r="N296">
        <f t="shared" si="69"/>
        <v>90.009109812906118</v>
      </c>
      <c r="O296">
        <f t="shared" si="70"/>
        <v>79.94999779241472</v>
      </c>
      <c r="P296" s="3">
        <f t="shared" si="71"/>
        <v>79.94999779241472</v>
      </c>
      <c r="Q296" s="3">
        <f t="shared" si="72"/>
        <v>-89.990890187093882</v>
      </c>
      <c r="R296">
        <f t="shared" si="73"/>
        <v>90.009109812906118</v>
      </c>
      <c r="S296">
        <f t="shared" si="74"/>
        <v>2.6007117463244561E-3</v>
      </c>
      <c r="T296">
        <f t="shared" si="57"/>
        <v>79.94999779241472</v>
      </c>
    </row>
    <row r="297" spans="1:20" x14ac:dyDescent="0.25">
      <c r="A297">
        <f t="shared" si="58"/>
        <v>16.402848697279502</v>
      </c>
      <c r="B297">
        <f t="shared" si="75"/>
        <v>2.6105944509604888</v>
      </c>
      <c r="C297" t="str">
        <f t="shared" si="59"/>
        <v>1.58083561753215-9904.95924677876i</v>
      </c>
      <c r="D297" t="str">
        <f t="shared" si="60"/>
        <v>3.97499999993316-6096.50202308806i</v>
      </c>
      <c r="E297" t="str">
        <f t="shared" si="61"/>
        <v>162.469536332586+0.00116204517779334i</v>
      </c>
      <c r="F297" t="str">
        <f t="shared" si="62"/>
        <v>1.45495495495406-57211.9182330124i</v>
      </c>
      <c r="G297" t="str">
        <f t="shared" si="63"/>
        <v>0.99999999999938-7.87336737468928E-07i</v>
      </c>
      <c r="H297" t="str">
        <f t="shared" si="64"/>
        <v>600.000057196144+0.240688846371429i</v>
      </c>
      <c r="I297" t="str">
        <f t="shared" si="65"/>
        <v>41.3092004841879-96838.3313425458i</v>
      </c>
      <c r="K297" t="str">
        <f t="shared" si="66"/>
        <v>0.0199999948750679-9.99130056872735E-06i</v>
      </c>
      <c r="L297" t="str">
        <f t="shared" si="67"/>
        <v>0.00005-108.094007212548i</v>
      </c>
      <c r="M297" t="str">
        <f t="shared" si="68"/>
        <v>0.00133333333333333-63.5847101250284i</v>
      </c>
      <c r="N297">
        <f t="shared" si="69"/>
        <v>90.009144430175112</v>
      </c>
      <c r="O297">
        <f t="shared" si="70"/>
        <v>79.917053970739985</v>
      </c>
      <c r="P297" s="3">
        <f t="shared" si="71"/>
        <v>79.917053970739985</v>
      </c>
      <c r="Q297" s="3">
        <f t="shared" si="72"/>
        <v>-89.990855569824888</v>
      </c>
      <c r="R297">
        <f t="shared" si="73"/>
        <v>90.009144430175112</v>
      </c>
      <c r="S297">
        <f t="shared" si="74"/>
        <v>2.6105944509604889E-3</v>
      </c>
      <c r="T297">
        <f t="shared" si="57"/>
        <v>79.917053970739985</v>
      </c>
    </row>
    <row r="298" spans="1:20" x14ac:dyDescent="0.25">
      <c r="A298">
        <f t="shared" si="58"/>
        <v>16.465179522329162</v>
      </c>
      <c r="B298">
        <f t="shared" si="75"/>
        <v>2.6205147098741386</v>
      </c>
      <c r="C298" t="str">
        <f t="shared" si="59"/>
        <v>1.58083561494866-9867.46289285317i</v>
      </c>
      <c r="D298" t="str">
        <f t="shared" si="60"/>
        <v>3.97499999993264-6073.42301575231i</v>
      </c>
      <c r="E298" t="str">
        <f t="shared" si="61"/>
        <v>162.469536327794+0.00116646095289002i</v>
      </c>
      <c r="F298" t="str">
        <f t="shared" si="62"/>
        <v>1.45495495495404-56995.3359563867i</v>
      </c>
      <c r="G298" t="str">
        <f t="shared" si="63"/>
        <v>0.999999999999375-7.90328617071306E-07i</v>
      </c>
      <c r="H298" t="str">
        <f t="shared" si="64"/>
        <v>600.000057631658+0.241603464031413i</v>
      </c>
      <c r="I298" t="str">
        <f t="shared" si="65"/>
        <v>41.3092004930193-96471.7387978967i</v>
      </c>
      <c r="K298" t="str">
        <f t="shared" si="66"/>
        <v>0.0199999948360445-0.0000100292674907883i</v>
      </c>
      <c r="L298" t="str">
        <f t="shared" si="67"/>
        <v>0.00005-107.684804953724i</v>
      </c>
      <c r="M298" t="str">
        <f t="shared" si="68"/>
        <v>0.00133333333333333-63.3440029139555i</v>
      </c>
      <c r="N298">
        <f t="shared" si="69"/>
        <v>90.009179178989484</v>
      </c>
      <c r="O298">
        <f t="shared" si="70"/>
        <v>79.88411014910514</v>
      </c>
      <c r="P298" s="3">
        <f t="shared" si="71"/>
        <v>79.88411014910514</v>
      </c>
      <c r="Q298" s="3">
        <f t="shared" si="72"/>
        <v>-89.990820821010516</v>
      </c>
      <c r="R298">
        <f t="shared" si="73"/>
        <v>90.009179178989484</v>
      </c>
      <c r="S298">
        <f t="shared" si="74"/>
        <v>2.6205147098741386E-3</v>
      </c>
      <c r="T298">
        <f t="shared" si="57"/>
        <v>79.88411014910514</v>
      </c>
    </row>
    <row r="299" spans="1:20" x14ac:dyDescent="0.25">
      <c r="A299">
        <f t="shared" si="58"/>
        <v>16.527747204514014</v>
      </c>
      <c r="B299">
        <f t="shared" si="75"/>
        <v>2.6304726657716602</v>
      </c>
      <c r="C299" t="str">
        <f t="shared" si="59"/>
        <v>1.5808356123455-9830.1084856941i</v>
      </c>
      <c r="D299" t="str">
        <f t="shared" si="60"/>
        <v>3.97499999993214-6050.43137664566i</v>
      </c>
      <c r="E299" t="str">
        <f t="shared" si="61"/>
        <v>162.469536322967+0.00117089350797093i</v>
      </c>
      <c r="F299" t="str">
        <f t="shared" si="62"/>
        <v>1.45495495495404-56779.5735768038i</v>
      </c>
      <c r="G299" t="str">
        <f t="shared" si="63"/>
        <v>0.999999999999371-7.93331865816174E-07i</v>
      </c>
      <c r="H299" t="str">
        <f t="shared" si="64"/>
        <v>600.000058070493+0.242521557239008i</v>
      </c>
      <c r="I299" t="str">
        <f t="shared" si="65"/>
        <v>41.3092005019186-96106.5340315994i</v>
      </c>
      <c r="K299" t="str">
        <f t="shared" si="66"/>
        <v>0.0199999947967238-0.000010067378686923i</v>
      </c>
      <c r="L299" t="str">
        <f t="shared" si="67"/>
        <v>0.00005-107.277151776972i</v>
      </c>
      <c r="M299" t="str">
        <f t="shared" si="68"/>
        <v>0.00133333333333333-63.1042069276306i</v>
      </c>
      <c r="N299">
        <f t="shared" si="69"/>
        <v>90.009214059849114</v>
      </c>
      <c r="O299">
        <f t="shared" si="70"/>
        <v>79.851166327510626</v>
      </c>
      <c r="P299" s="3">
        <f t="shared" si="71"/>
        <v>79.851166327510626</v>
      </c>
      <c r="Q299" s="3">
        <f t="shared" si="72"/>
        <v>-89.990785940150886</v>
      </c>
      <c r="R299">
        <f t="shared" si="73"/>
        <v>90.009214059849114</v>
      </c>
      <c r="S299">
        <f t="shared" si="74"/>
        <v>2.63047266577166E-3</v>
      </c>
      <c r="T299">
        <f t="shared" si="57"/>
        <v>79.851166327510626</v>
      </c>
    </row>
    <row r="300" spans="1:20" x14ac:dyDescent="0.25">
      <c r="A300">
        <f t="shared" si="58"/>
        <v>16.590552643891165</v>
      </c>
      <c r="B300">
        <f t="shared" si="75"/>
        <v>2.6404684619015923</v>
      </c>
      <c r="C300" t="str">
        <f t="shared" si="59"/>
        <v>1.58083560972253-9792.89548794566i</v>
      </c>
      <c r="D300" t="str">
        <f t="shared" si="60"/>
        <v>3.97499999993161-6027.52677502561i</v>
      </c>
      <c r="E300" t="str">
        <f t="shared" si="61"/>
        <v>162.469536318101+0.00117534290680138i</v>
      </c>
      <c r="F300" t="str">
        <f t="shared" si="62"/>
        <v>1.45495495495403-56564.6279904487i</v>
      </c>
      <c r="G300" t="str">
        <f t="shared" si="63"/>
        <v>0.999999999999366-7.96346526906271E-07i</v>
      </c>
      <c r="H300" t="str">
        <f t="shared" si="64"/>
        <v>600.000058512667+0.243443139201296i</v>
      </c>
      <c r="I300" t="str">
        <f t="shared" si="65"/>
        <v>41.3092005108849-95742.7117900585i</v>
      </c>
      <c r="K300" t="str">
        <f t="shared" si="66"/>
        <v>0.0199999947571038-0.0000101056347053704i</v>
      </c>
      <c r="L300" t="str">
        <f t="shared" si="67"/>
        <v>0.00005-106.871041818063i</v>
      </c>
      <c r="M300" t="str">
        <f t="shared" si="68"/>
        <v>0.00133333333333333-62.8653187165079i</v>
      </c>
      <c r="N300">
        <f t="shared" si="69"/>
        <v>90.009249073255802</v>
      </c>
      <c r="O300">
        <f t="shared" si="70"/>
        <v>79.818222505956527</v>
      </c>
      <c r="P300" s="3">
        <f t="shared" si="71"/>
        <v>79.818222505956527</v>
      </c>
      <c r="Q300" s="3">
        <f t="shared" si="72"/>
        <v>-89.990750926744198</v>
      </c>
      <c r="R300">
        <f t="shared" si="73"/>
        <v>90.009249073255802</v>
      </c>
      <c r="S300">
        <f t="shared" si="74"/>
        <v>2.6404684619015925E-3</v>
      </c>
      <c r="T300">
        <f t="shared" ref="T300:T363" si="76">P300</f>
        <v>79.818222505956527</v>
      </c>
    </row>
    <row r="301" spans="1:20" x14ac:dyDescent="0.25">
      <c r="A301">
        <f t="shared" ref="A301:A364" si="77">2*PI()*B301</f>
        <v>16.653596743937953</v>
      </c>
      <c r="B301">
        <f t="shared" si="75"/>
        <v>2.6505022420568185</v>
      </c>
      <c r="C301" t="str">
        <f t="shared" ref="C301:C364" si="78">IMPRODUCT(D301,E301,$C$40,,K301,$C$41)</f>
        <v>1.58083560707958-9755.82336428667i</v>
      </c>
      <c r="D301" t="str">
        <f t="shared" ref="D301:D364" si="79">IMDIV(IMPRODUCT($C$37,$C$38,COMPLEX(1,A301/$C$38)),IMSUM(-1*A301*A301/$C$39,COMPLEX(0,1*A301)))</f>
        <v>3.97499999993109-6004.70888140182i</v>
      </c>
      <c r="E301" t="str">
        <f t="shared" ref="E301:E364" si="80">IMDIV(IMPRODUCT(IMSUM(F301,G301),$C$29,H301),IMSUM(1,I301))</f>
        <v>162.4695363132+0.00117980921338679i</v>
      </c>
      <c r="F301" t="str">
        <f t="shared" ref="F301:F364" si="81">IMDIV(IMPRODUCT($C$14,$C$15,COMPLEX(1,A301/$C$15)),IMSUM(-1*A301*A301/$C$16,COMPLEX(0,A301)))</f>
        <v>1.45495495495402-56350.4961052575i</v>
      </c>
      <c r="G301" t="str">
        <f t="shared" ref="G301:G364" si="82">IMDIV(1,COMPLEX(1,A301*$C$9*$C$10))</f>
        <v>0.999999999999361-7.99372643708511E-07i</v>
      </c>
      <c r="H301" t="str">
        <f t="shared" ref="H301:H364" si="83">IMDIV($C$3,IMSUM(K301,COMPLEX(0,$C$28*A301)))</f>
        <v>600.000058958208+0.244368223175555i</v>
      </c>
      <c r="I301" t="str">
        <f t="shared" ref="I301:I364" si="84">IMPRODUCT(F301,$C$29,H301,$C$31)</f>
        <v>41.3092005199199-95380.2668395701i</v>
      </c>
      <c r="K301" t="str">
        <f t="shared" ref="K301:K364" si="85">IF($C$26&lt;=0,IMDIV(1,IMSUM(IMDIV(1,L301),1/$C$18)),IMDIV(1,IMSUM(IMDIV(1,L301),1/$C$18,IMDIV(1,M301))))</f>
        <v>0.0199999947171821-0.0000101440360964526i</v>
      </c>
      <c r="L301" t="str">
        <f t="shared" ref="L301:L364" si="86">IMSUM($C$21/$C$22,IMDIV(1,COMPLEX(0,$C$20*$C$22*A301)))</f>
        <v>0.00005-106.46646923497i</v>
      </c>
      <c r="M301" t="str">
        <f t="shared" ref="M301:M364" si="87">IMSUM($C$25/$C$26,IMDIV(1,COMPLEX(0,$C$24*$C$26*A301)))</f>
        <v>0.00133333333333333-62.6273348441002i</v>
      </c>
      <c r="N301">
        <f t="shared" ref="N301:N364" si="88">ABS(R301)</f>
        <v>90.00928421971318</v>
      </c>
      <c r="O301">
        <f t="shared" ref="O301:O364" si="89">ABS(P301)</f>
        <v>79.785278684443426</v>
      </c>
      <c r="P301" s="3">
        <f t="shared" ref="P301:P364" si="90">20*LOG10(IMABS(C301))</f>
        <v>79.785278684443426</v>
      </c>
      <c r="Q301" s="3">
        <f t="shared" ref="Q301:Q364" si="91">IMARGUMENT(C301)*180/PI()</f>
        <v>-89.99071578028682</v>
      </c>
      <c r="R301">
        <f t="shared" ref="R301:R364" si="92">IF(Q301&lt;0,Q301+180,Q301-180)</f>
        <v>90.00928421971318</v>
      </c>
      <c r="S301">
        <f t="shared" ref="S301:S364" si="93">B301/1000</f>
        <v>2.6505022420568185E-3</v>
      </c>
      <c r="T301">
        <f t="shared" si="76"/>
        <v>79.785278684443426</v>
      </c>
    </row>
    <row r="302" spans="1:20" x14ac:dyDescent="0.25">
      <c r="A302">
        <f t="shared" si="77"/>
        <v>16.716880411564915</v>
      </c>
      <c r="B302">
        <f t="shared" ref="B302:B365" si="94">B301*(1+B$42)</f>
        <v>2.6605741505766343</v>
      </c>
      <c r="C302" t="str">
        <f t="shared" si="78"/>
        <v>1.58083560441651-9718.89158142203i</v>
      </c>
      <c r="D302" t="str">
        <f t="shared" si="79"/>
        <v>3.97499999993058-5981.97736753124i</v>
      </c>
      <c r="E302" t="str">
        <f t="shared" si="80"/>
        <v>162.469536308261+0.00118429249197803i</v>
      </c>
      <c r="F302" t="str">
        <f t="shared" si="81"/>
        <v>1.45495495495402-56137.1748408712i</v>
      </c>
      <c r="G302" t="str">
        <f t="shared" si="82"/>
        <v>0.999999999999356-8.02410259754599E-07i</v>
      </c>
      <c r="H302" t="str">
        <f t="shared" si="83"/>
        <v>600.000059407142+0.245296822469434i</v>
      </c>
      <c r="I302" t="str">
        <f t="shared" si="84"/>
        <v>41.3092005290238-95019.193966242i</v>
      </c>
      <c r="K302" t="str">
        <f t="shared" si="85"/>
        <v>0.0199999946769564-0.0000101825834125829i</v>
      </c>
      <c r="L302" t="str">
        <f t="shared" si="86"/>
        <v>0.00005-106.063428207781i</v>
      </c>
      <c r="M302" t="str">
        <f t="shared" si="87"/>
        <v>0.00133333333333333-62.39025188693i</v>
      </c>
      <c r="N302">
        <f t="shared" si="88"/>
        <v>90.009319499726843</v>
      </c>
      <c r="O302">
        <f t="shared" si="89"/>
        <v>79.752334862971495</v>
      </c>
      <c r="P302" s="3">
        <f t="shared" si="90"/>
        <v>79.752334862971495</v>
      </c>
      <c r="Q302" s="3">
        <f t="shared" si="91"/>
        <v>-89.990680500273157</v>
      </c>
      <c r="R302">
        <f t="shared" si="92"/>
        <v>90.009319499726843</v>
      </c>
      <c r="S302">
        <f t="shared" si="93"/>
        <v>2.6605741505766342E-3</v>
      </c>
      <c r="T302">
        <f t="shared" si="76"/>
        <v>79.752334862971495</v>
      </c>
    </row>
    <row r="303" spans="1:20" x14ac:dyDescent="0.25">
      <c r="A303">
        <f t="shared" si="77"/>
        <v>16.780404557128861</v>
      </c>
      <c r="B303">
        <f t="shared" si="94"/>
        <v>2.6706843323488254</v>
      </c>
      <c r="C303" t="str">
        <f t="shared" si="78"/>
        <v>1.58083560173308-9682.09960807561i</v>
      </c>
      <c r="D303" t="str">
        <f t="shared" si="79"/>
        <v>3.97499999993004-5959.33190641334i</v>
      </c>
      <c r="E303" t="str">
        <f t="shared" si="80"/>
        <v>162.469536303285+0.00118879280706859i</v>
      </c>
      <c r="F303" t="str">
        <f t="shared" si="81"/>
        <v>1.45495495495401-55924.6611285913i</v>
      </c>
      <c r="G303" t="str">
        <f t="shared" si="82"/>
        <v>0.999999999999351-8.05459418741662E-07i</v>
      </c>
      <c r="H303" t="str">
        <f t="shared" si="83"/>
        <v>600.000059859495+0.246228950441158i</v>
      </c>
      <c r="I303" t="str">
        <f t="shared" si="84"/>
        <v>41.3092005381974-94659.487975919i</v>
      </c>
      <c r="K303" t="str">
        <f t="shared" si="85"/>
        <v>0.0199999946364244-0.0000102212772082739i</v>
      </c>
      <c r="L303" t="str">
        <f t="shared" si="86"/>
        <v>0.00005-105.661912938614i</v>
      </c>
      <c r="M303" t="str">
        <f t="shared" si="87"/>
        <v>0.00133333333333333-62.1540664344786i</v>
      </c>
      <c r="N303">
        <f t="shared" si="88"/>
        <v>90.00935491380433</v>
      </c>
      <c r="O303">
        <f t="shared" si="89"/>
        <v>79.719391041541002</v>
      </c>
      <c r="P303" s="3">
        <f t="shared" si="90"/>
        <v>79.719391041541002</v>
      </c>
      <c r="Q303" s="3">
        <f t="shared" si="91"/>
        <v>-89.99064508619567</v>
      </c>
      <c r="R303">
        <f t="shared" si="92"/>
        <v>90.00935491380433</v>
      </c>
      <c r="S303">
        <f t="shared" si="93"/>
        <v>2.6706843323488255E-3</v>
      </c>
      <c r="T303">
        <f t="shared" si="76"/>
        <v>79.719391041541002</v>
      </c>
    </row>
    <row r="304" spans="1:20" x14ac:dyDescent="0.25">
      <c r="A304">
        <f t="shared" si="77"/>
        <v>16.844170094445953</v>
      </c>
      <c r="B304">
        <f t="shared" si="94"/>
        <v>2.6808329328117511</v>
      </c>
      <c r="C304" t="str">
        <f t="shared" si="78"/>
        <v>1.58083559902931-9645.44691498256i</v>
      </c>
      <c r="D304" t="str">
        <f t="shared" si="79"/>
        <v>3.9749999999295-5936.77217228563i</v>
      </c>
      <c r="E304" t="str">
        <f t="shared" si="80"/>
        <v>162.46953629827+0.00119331022339853i</v>
      </c>
      <c r="F304" t="str">
        <f t="shared" si="81"/>
        <v>1.454954954954-55712.9519113371i</v>
      </c>
      <c r="G304" t="str">
        <f t="shared" si="82"/>
        <v>0.999999999999346-8.08520164532877E-07i</v>
      </c>
      <c r="H304" t="str">
        <f t="shared" si="83"/>
        <v>600.000060315291+0.2471646204997i</v>
      </c>
      <c r="I304" t="str">
        <f t="shared" si="84"/>
        <v>41.3092005474401-94301.14369411i</v>
      </c>
      <c r="K304" t="str">
        <f t="shared" si="85"/>
        <v>0.0199999945955838-0.0000102601180401449i</v>
      </c>
      <c r="L304" t="str">
        <f t="shared" si="86"/>
        <v>0.00005-105.261917651538i</v>
      </c>
      <c r="M304" t="str">
        <f t="shared" si="87"/>
        <v>0.00133333333333333-61.91877508914i</v>
      </c>
      <c r="N304">
        <f t="shared" si="88"/>
        <v>90.009390462455059</v>
      </c>
      <c r="O304">
        <f t="shared" si="89"/>
        <v>79.686447220152317</v>
      </c>
      <c r="P304" s="3">
        <f t="shared" si="90"/>
        <v>79.686447220152317</v>
      </c>
      <c r="Q304" s="3">
        <f t="shared" si="91"/>
        <v>-89.990609537544941</v>
      </c>
      <c r="R304">
        <f t="shared" si="92"/>
        <v>90.009390462455059</v>
      </c>
      <c r="S304">
        <f t="shared" si="93"/>
        <v>2.6808329328117512E-3</v>
      </c>
      <c r="T304">
        <f t="shared" si="76"/>
        <v>79.686447220152317</v>
      </c>
    </row>
    <row r="305" spans="1:20" x14ac:dyDescent="0.25">
      <c r="A305">
        <f t="shared" si="77"/>
        <v>16.908177940804848</v>
      </c>
      <c r="B305">
        <f t="shared" si="94"/>
        <v>2.6910200979564358</v>
      </c>
      <c r="C305" t="str">
        <f t="shared" si="78"/>
        <v>1.58083559630498-9608.93297488171i</v>
      </c>
      <c r="D305" t="str">
        <f t="shared" si="79"/>
        <v>3.97499999992899-5914.29784061877i</v>
      </c>
      <c r="E305" t="str">
        <f t="shared" si="80"/>
        <v>162.469536293218+0.00119784480595198i</v>
      </c>
      <c r="F305" t="str">
        <f t="shared" si="81"/>
        <v>1.454954954954-55502.0441436007i</v>
      </c>
      <c r="G305" t="str">
        <f t="shared" si="82"/>
        <v>0.999999999999341-8.11592541158099E-07i</v>
      </c>
      <c r="H305" t="str">
        <f t="shared" si="83"/>
        <v>600.000060774558+0.248103846104999i</v>
      </c>
      <c r="I305" t="str">
        <f t="shared" si="84"/>
        <v>41.3092005567533-93944.1559659128i</v>
      </c>
      <c r="K305" t="str">
        <f t="shared" si="85"/>
        <v>0.0199999945544322-0.0000102991064669307i</v>
      </c>
      <c r="L305" t="str">
        <f t="shared" si="86"/>
        <v>0.00005-104.863436592487i</v>
      </c>
      <c r="M305" t="str">
        <f t="shared" si="87"/>
        <v>0.00133333333333333-61.6843744661686i</v>
      </c>
      <c r="N305">
        <f t="shared" si="88"/>
        <v>90.009426146190407</v>
      </c>
      <c r="O305">
        <f t="shared" si="89"/>
        <v>79.653503398805853</v>
      </c>
      <c r="P305" s="3">
        <f t="shared" si="90"/>
        <v>79.653503398805853</v>
      </c>
      <c r="Q305" s="3">
        <f t="shared" si="91"/>
        <v>-89.990573853809593</v>
      </c>
      <c r="R305">
        <f t="shared" si="92"/>
        <v>90.009426146190407</v>
      </c>
      <c r="S305">
        <f t="shared" si="93"/>
        <v>2.6910200979564356E-3</v>
      </c>
      <c r="T305">
        <f t="shared" si="76"/>
        <v>79.653503398805853</v>
      </c>
    </row>
    <row r="306" spans="1:20" x14ac:dyDescent="0.25">
      <c r="A306">
        <f t="shared" si="77"/>
        <v>16.972429016979905</v>
      </c>
      <c r="B306">
        <f t="shared" si="94"/>
        <v>2.7012459743286703</v>
      </c>
      <c r="C306" t="str">
        <f t="shared" si="78"/>
        <v>1.58083559355983-9572.55726250756i</v>
      </c>
      <c r="D306" t="str">
        <f t="shared" si="79"/>
        <v>3.97499999992843-5891.90858811187i</v>
      </c>
      <c r="E306" t="str">
        <f t="shared" si="80"/>
        <v>162.469536288127+0.00120239661996147i</v>
      </c>
      <c r="F306" t="str">
        <f t="shared" si="81"/>
        <v>1.45495495495399-55291.9347914022i</v>
      </c>
      <c r="G306" t="str">
        <f t="shared" si="82"/>
        <v>0.999999999999336-8.14676592814495E-07i</v>
      </c>
      <c r="H306" t="str">
        <f t="shared" si="83"/>
        <v>600.000061237321+0.249046640768143i</v>
      </c>
      <c r="I306" t="str">
        <f t="shared" si="84"/>
        <v>41.3092005661373-93588.5196559375i</v>
      </c>
      <c r="K306" t="str">
        <f t="shared" si="85"/>
        <v>0.0199999945129673-0.0000103382430494893i</v>
      </c>
      <c r="L306" t="str">
        <f t="shared" si="86"/>
        <v>0.00005-104.466464029176i</v>
      </c>
      <c r="M306" t="str">
        <f t="shared" si="87"/>
        <v>0.00133333333333333-61.450861193633i</v>
      </c>
      <c r="N306">
        <f t="shared" si="88"/>
        <v>90.009461965523712</v>
      </c>
      <c r="O306">
        <f t="shared" si="89"/>
        <v>79.620559577501751</v>
      </c>
      <c r="P306" s="3">
        <f t="shared" si="90"/>
        <v>79.620559577501751</v>
      </c>
      <c r="Q306" s="3">
        <f t="shared" si="91"/>
        <v>-89.990538034476288</v>
      </c>
      <c r="R306">
        <f t="shared" si="92"/>
        <v>90.009461965523712</v>
      </c>
      <c r="S306">
        <f t="shared" si="93"/>
        <v>2.7012459743286704E-3</v>
      </c>
      <c r="T306">
        <f t="shared" si="76"/>
        <v>79.620559577501751</v>
      </c>
    </row>
    <row r="307" spans="1:20" x14ac:dyDescent="0.25">
      <c r="A307">
        <f t="shared" si="77"/>
        <v>17.036924247244432</v>
      </c>
      <c r="B307">
        <f t="shared" si="94"/>
        <v>2.7115107090311192</v>
      </c>
      <c r="C307" t="str">
        <f t="shared" si="78"/>
        <v>1.58083559079377-9536.31925458336i</v>
      </c>
      <c r="D307" t="str">
        <f t="shared" si="79"/>
        <v>3.97499999992789-5869.60409268809i</v>
      </c>
      <c r="E307" t="str">
        <f t="shared" si="80"/>
        <v>162.469536282997+0.00120696573090704i</v>
      </c>
      <c r="F307" t="str">
        <f t="shared" si="81"/>
        <v>1.45495495495398-55082.6208322488i</v>
      </c>
      <c r="G307" t="str">
        <f t="shared" si="82"/>
        <v>0.999999999999331-8.17772363867186E-07i</v>
      </c>
      <c r="H307" t="str">
        <f t="shared" si="83"/>
        <v>600.00006170361+0.249993018051558i</v>
      </c>
      <c r="I307" t="str">
        <f t="shared" si="84"/>
        <v>41.3092005755935-93234.2296482383i</v>
      </c>
      <c r="K307" t="str">
        <f t="shared" si="85"/>
        <v>0.0199999944711866-0.0000103775283508097i</v>
      </c>
      <c r="L307" t="str">
        <f t="shared" si="86"/>
        <v>0.00005-104.070994251022i</v>
      </c>
      <c r="M307" t="str">
        <f t="shared" si="87"/>
        <v>0.00133333333333333-61.2182319123657i</v>
      </c>
      <c r="N307">
        <f t="shared" si="88"/>
        <v>90.009497920970233</v>
      </c>
      <c r="O307">
        <f t="shared" si="89"/>
        <v>79.58761575624041</v>
      </c>
      <c r="P307" s="3">
        <f t="shared" si="90"/>
        <v>79.58761575624041</v>
      </c>
      <c r="Q307" s="3">
        <f t="shared" si="91"/>
        <v>-89.990502079029767</v>
      </c>
      <c r="R307">
        <f t="shared" si="92"/>
        <v>90.009497920970233</v>
      </c>
      <c r="S307">
        <f t="shared" si="93"/>
        <v>2.7115107090311193E-3</v>
      </c>
      <c r="T307">
        <f t="shared" si="76"/>
        <v>79.58761575624041</v>
      </c>
    </row>
    <row r="308" spans="1:20" x14ac:dyDescent="0.25">
      <c r="A308">
        <f t="shared" si="77"/>
        <v>17.101664559383959</v>
      </c>
      <c r="B308">
        <f t="shared" si="94"/>
        <v>2.7218144497254375</v>
      </c>
      <c r="C308" t="str">
        <f t="shared" si="78"/>
        <v>1.58083558800673-9500.21842981325i</v>
      </c>
      <c r="D308" t="str">
        <f t="shared" si="79"/>
        <v>3.97499999992733-5847.38403348972i</v>
      </c>
      <c r="E308" t="str">
        <f t="shared" si="80"/>
        <v>162.469536277829+0.00121155220451785i</v>
      </c>
      <c r="F308" t="str">
        <f t="shared" si="81"/>
        <v>1.45495495495397-54874.0992550883i</v>
      </c>
      <c r="G308" t="str">
        <f t="shared" si="82"/>
        <v>0.999999999999326-8.20879898849877E-07i</v>
      </c>
      <c r="H308" t="str">
        <f t="shared" si="83"/>
        <v>600.000062173448+0.250942991569201i</v>
      </c>
      <c r="I308" t="str">
        <f t="shared" si="84"/>
        <v>41.3092005851207-92881.2808462328i</v>
      </c>
      <c r="K308" t="str">
        <f t="shared" si="85"/>
        <v>0.0199999944290878-0.0000104169629360202i</v>
      </c>
      <c r="L308" t="str">
        <f t="shared" si="86"/>
        <v>0.00005-103.67702156906i</v>
      </c>
      <c r="M308" t="str">
        <f t="shared" si="87"/>
        <v>0.00133333333333333-60.9864832759175i</v>
      </c>
      <c r="N308">
        <f t="shared" si="88"/>
        <v>90.009534013047173</v>
      </c>
      <c r="O308">
        <f t="shared" si="89"/>
        <v>79.554671935022185</v>
      </c>
      <c r="P308" s="3">
        <f t="shared" si="90"/>
        <v>79.554671935022185</v>
      </c>
      <c r="Q308" s="3">
        <f t="shared" si="91"/>
        <v>-89.990465986952827</v>
      </c>
      <c r="R308">
        <f t="shared" si="92"/>
        <v>90.009534013047173</v>
      </c>
      <c r="S308">
        <f t="shared" si="93"/>
        <v>2.7218144497254374E-3</v>
      </c>
      <c r="T308">
        <f t="shared" si="76"/>
        <v>79.554671935022185</v>
      </c>
    </row>
    <row r="309" spans="1:20" x14ac:dyDescent="0.25">
      <c r="A309">
        <f t="shared" si="77"/>
        <v>17.166650884709618</v>
      </c>
      <c r="B309">
        <f t="shared" si="94"/>
        <v>2.7321573446343943</v>
      </c>
      <c r="C309" t="str">
        <f t="shared" si="78"/>
        <v>1.58083558519838-9464.25426887466i</v>
      </c>
      <c r="D309" t="str">
        <f t="shared" si="79"/>
        <v>3.97499999992679-5825.24809087383i</v>
      </c>
      <c r="E309" t="str">
        <f t="shared" si="80"/>
        <v>162.46953627262+0.00121615610677224i</v>
      </c>
      <c r="F309" t="str">
        <f t="shared" si="81"/>
        <v>1.45495495495397-54666.3670602685i</v>
      </c>
      <c r="G309" t="str">
        <f t="shared" si="82"/>
        <v>0.999999999999321-8.23999242465502E-07i</v>
      </c>
      <c r="H309" t="str">
        <f t="shared" si="83"/>
        <v>600.000062646865+0.251896574986777i</v>
      </c>
      <c r="I309" t="str">
        <f t="shared" si="84"/>
        <v>41.3092005947215-92529.6681726355i</v>
      </c>
      <c r="K309" t="str">
        <f t="shared" si="85"/>
        <v>0.0199999943866684-0.0000104565473723969i</v>
      </c>
      <c r="L309" t="str">
        <f t="shared" si="86"/>
        <v>0.00005-103.284540315859i</v>
      </c>
      <c r="M309" t="str">
        <f t="shared" si="87"/>
        <v>0.00133333333333333-60.7556119505054i</v>
      </c>
      <c r="N309">
        <f t="shared" si="88"/>
        <v>90.009570242273767</v>
      </c>
      <c r="O309">
        <f t="shared" si="89"/>
        <v>79.52172811384736</v>
      </c>
      <c r="P309" s="3">
        <f t="shared" si="90"/>
        <v>79.52172811384736</v>
      </c>
      <c r="Q309" s="3">
        <f t="shared" si="91"/>
        <v>-89.990429757726233</v>
      </c>
      <c r="R309">
        <f t="shared" si="92"/>
        <v>90.009570242273767</v>
      </c>
      <c r="S309">
        <f t="shared" si="93"/>
        <v>2.7321573446343942E-3</v>
      </c>
      <c r="T309">
        <f t="shared" si="76"/>
        <v>79.52172811384736</v>
      </c>
    </row>
    <row r="310" spans="1:20" x14ac:dyDescent="0.25">
      <c r="A310">
        <f t="shared" si="77"/>
        <v>17.231884158071516</v>
      </c>
      <c r="B310">
        <f t="shared" si="94"/>
        <v>2.7425395425440051</v>
      </c>
      <c r="C310" t="str">
        <f t="shared" si="78"/>
        <v>1.58083558236876-9428.42625441114i</v>
      </c>
      <c r="D310" t="str">
        <f t="shared" si="79"/>
        <v>3.97499999992624-5803.19594640737i</v>
      </c>
      <c r="E310" t="str">
        <f t="shared" si="80"/>
        <v>162.469536267372+0.00122077750389937i</v>
      </c>
      <c r="F310" t="str">
        <f t="shared" si="81"/>
        <v>1.45495495495396-54459.4212594916i</v>
      </c>
      <c r="G310" t="str">
        <f t="shared" si="82"/>
        <v>0.999999999999316-8.27130439586867E-07i</v>
      </c>
      <c r="H310" t="str">
        <f t="shared" si="83"/>
        <v>600.000063123884+0.252853782021901i</v>
      </c>
      <c r="I310" t="str">
        <f t="shared" si="84"/>
        <v>41.3092006043943-92179.3865693788i</v>
      </c>
      <c r="K310" t="str">
        <f t="shared" si="85"/>
        <v>0.0199999943439261-0.000010496282229371i</v>
      </c>
      <c r="L310" t="str">
        <f t="shared" si="86"/>
        <v>0.00005-102.893544845447i</v>
      </c>
      <c r="M310" t="str">
        <f t="shared" si="87"/>
        <v>0.00133333333333333-60.5256146149684i</v>
      </c>
      <c r="N310">
        <f t="shared" si="88"/>
        <v>90.009606609171144</v>
      </c>
      <c r="O310">
        <f t="shared" si="89"/>
        <v>79.488784292716304</v>
      </c>
      <c r="P310" s="3">
        <f t="shared" si="90"/>
        <v>79.488784292716304</v>
      </c>
      <c r="Q310" s="3">
        <f t="shared" si="91"/>
        <v>-89.990393390828856</v>
      </c>
      <c r="R310">
        <f t="shared" si="92"/>
        <v>90.009606609171144</v>
      </c>
      <c r="S310">
        <f t="shared" si="93"/>
        <v>2.7425395425440049E-3</v>
      </c>
      <c r="T310">
        <f t="shared" si="76"/>
        <v>79.488784292716304</v>
      </c>
    </row>
    <row r="311" spans="1:20" x14ac:dyDescent="0.25">
      <c r="A311">
        <f t="shared" si="77"/>
        <v>17.297365317872188</v>
      </c>
      <c r="B311">
        <f t="shared" si="94"/>
        <v>2.7529611928056723</v>
      </c>
      <c r="C311" t="str">
        <f t="shared" si="78"/>
        <v>1.58083557951745-9392.73387102458i</v>
      </c>
      <c r="D311" t="str">
        <f t="shared" si="79"/>
        <v>3.97499999992567-5781.22728286288i</v>
      </c>
      <c r="E311" t="str">
        <f t="shared" si="80"/>
        <v>162.469536262084+0.00122541646238073i</v>
      </c>
      <c r="F311" t="str">
        <f t="shared" si="81"/>
        <v>1.45495495495395-54253.2588757727i</v>
      </c>
      <c r="G311" t="str">
        <f t="shared" si="82"/>
        <v>0.999999999999311-8.30273535257293E-07i</v>
      </c>
      <c r="H311" t="str">
        <f t="shared" si="83"/>
        <v>600.00006360454+0.253814626444341i</v>
      </c>
      <c r="I311" t="str">
        <f t="shared" si="84"/>
        <v>41.3092006141419-91830.4309975451i</v>
      </c>
      <c r="K311" t="str">
        <f t="shared" si="85"/>
        <v>0.0199999943008582-0.0000105361680785381i</v>
      </c>
      <c r="L311" t="str">
        <f t="shared" si="86"/>
        <v>0.00005-102.50402953322i</v>
      </c>
      <c r="M311" t="str">
        <f t="shared" si="87"/>
        <v>0.00133333333333333-60.2964879607176i</v>
      </c>
      <c r="N311">
        <f t="shared" si="88"/>
        <v>90.009643114262474</v>
      </c>
      <c r="O311">
        <f t="shared" si="89"/>
        <v>79.455840471629273</v>
      </c>
      <c r="P311" s="3">
        <f t="shared" si="90"/>
        <v>79.455840471629273</v>
      </c>
      <c r="Q311" s="3">
        <f t="shared" si="91"/>
        <v>-89.990356885737526</v>
      </c>
      <c r="R311">
        <f t="shared" si="92"/>
        <v>90.009643114262474</v>
      </c>
      <c r="S311">
        <f t="shared" si="93"/>
        <v>2.7529611928056724E-3</v>
      </c>
      <c r="T311">
        <f t="shared" si="76"/>
        <v>79.455840471629273</v>
      </c>
    </row>
    <row r="312" spans="1:20" x14ac:dyDescent="0.25">
      <c r="A312">
        <f t="shared" si="77"/>
        <v>17.363095306080105</v>
      </c>
      <c r="B312">
        <f t="shared" si="94"/>
        <v>2.763422445338334</v>
      </c>
      <c r="C312" t="str">
        <f t="shared" si="78"/>
        <v>1.58083557664454-9357.17660526826i</v>
      </c>
      <c r="D312" t="str">
        <f t="shared" si="79"/>
        <v>3.9749999999251-5759.34178421375i</v>
      </c>
      <c r="E312" t="str">
        <f t="shared" si="80"/>
        <v>162.469536256757+0.00123007304894923i</v>
      </c>
      <c r="F312" t="str">
        <f t="shared" si="81"/>
        <v>1.45495495495394-54047.8769433971i</v>
      </c>
      <c r="G312" t="str">
        <f t="shared" si="82"/>
        <v>0.999999999999305-8.33428574691266E-07i</v>
      </c>
      <c r="H312" t="str">
        <f t="shared" si="83"/>
        <v>600.000064088851+0.254779122076159i</v>
      </c>
      <c r="I312" t="str">
        <f t="shared" si="84"/>
        <v>41.3092006239627-91482.7964372908i</v>
      </c>
      <c r="K312" t="str">
        <f t="shared" si="85"/>
        <v>0.0199999942574625-0.0000105762054936652i</v>
      </c>
      <c r="L312" t="str">
        <f t="shared" si="86"/>
        <v>0.00005-102.115988775872i</v>
      </c>
      <c r="M312" t="str">
        <f t="shared" si="87"/>
        <v>0.00133333333333333-60.0682286916894i</v>
      </c>
      <c r="N312">
        <f t="shared" si="88"/>
        <v>90.009679758072878</v>
      </c>
      <c r="O312">
        <f t="shared" si="89"/>
        <v>79.422896650586807</v>
      </c>
      <c r="P312" s="3">
        <f t="shared" si="90"/>
        <v>79.422896650586807</v>
      </c>
      <c r="Q312" s="3">
        <f t="shared" si="91"/>
        <v>-89.990320241927122</v>
      </c>
      <c r="R312">
        <f t="shared" si="92"/>
        <v>90.009679758072878</v>
      </c>
      <c r="S312">
        <f t="shared" si="93"/>
        <v>2.7634224453383341E-3</v>
      </c>
      <c r="T312">
        <f t="shared" si="76"/>
        <v>79.422896650586807</v>
      </c>
    </row>
    <row r="313" spans="1:20" x14ac:dyDescent="0.25">
      <c r="A313">
        <f t="shared" si="77"/>
        <v>17.429075068243208</v>
      </c>
      <c r="B313">
        <f t="shared" si="94"/>
        <v>2.7739234506306198</v>
      </c>
      <c r="C313" t="str">
        <f t="shared" si="78"/>
        <v>1.58083557374971-9321.75394563875i</v>
      </c>
      <c r="D313" t="str">
        <f t="shared" si="79"/>
        <v>3.97499999992453-5737.53913562975i</v>
      </c>
      <c r="E313" t="str">
        <f t="shared" si="80"/>
        <v>162.469536251388+0.00123474733059301i</v>
      </c>
      <c r="F313" t="str">
        <f t="shared" si="81"/>
        <v>1.45495495495394-53843.2725078764i</v>
      </c>
      <c r="G313" t="str">
        <f t="shared" si="82"/>
        <v>0.9999999999993-8.36595603275088E-07i</v>
      </c>
      <c r="H313" t="str">
        <f t="shared" si="83"/>
        <v>600.000064576852+0.255747282791968i</v>
      </c>
      <c r="I313" t="str">
        <f t="shared" si="84"/>
        <v>41.3092006338586-91136.4778877763i</v>
      </c>
      <c r="K313" t="str">
        <f t="shared" si="85"/>
        <v>0.0199999942137363-0.0000106163950507001i</v>
      </c>
      <c r="L313" t="str">
        <f t="shared" si="86"/>
        <v>0.00005-101.729416991305i</v>
      </c>
      <c r="M313" t="str">
        <f t="shared" si="87"/>
        <v>0.00133333333333333-59.840833524297i</v>
      </c>
      <c r="N313">
        <f t="shared" si="88"/>
        <v>90.009716541129478</v>
      </c>
      <c r="O313">
        <f t="shared" si="89"/>
        <v>79.389952829589006</v>
      </c>
      <c r="P313" s="3">
        <f t="shared" si="90"/>
        <v>79.389952829589006</v>
      </c>
      <c r="Q313" s="3">
        <f t="shared" si="91"/>
        <v>-89.990283458870522</v>
      </c>
      <c r="R313">
        <f t="shared" si="92"/>
        <v>90.009716541129478</v>
      </c>
      <c r="S313">
        <f t="shared" si="93"/>
        <v>2.7739234506306198E-3</v>
      </c>
      <c r="T313">
        <f t="shared" si="76"/>
        <v>79.389952829589006</v>
      </c>
    </row>
    <row r="314" spans="1:20" x14ac:dyDescent="0.25">
      <c r="A314">
        <f t="shared" si="77"/>
        <v>17.495305553502533</v>
      </c>
      <c r="B314">
        <f t="shared" si="94"/>
        <v>2.7844643597430161</v>
      </c>
      <c r="C314" t="str">
        <f t="shared" si="78"/>
        <v>1.58083557083281-9286.46538256924i</v>
      </c>
      <c r="D314" t="str">
        <f t="shared" si="79"/>
        <v>3.97499999992396-5715.81902347244i</v>
      </c>
      <c r="E314" t="str">
        <f t="shared" si="80"/>
        <v>162.469536245978+0.00123943937455363i</v>
      </c>
      <c r="F314" t="str">
        <f t="shared" si="81"/>
        <v>1.45495495495393-53639.4426259073i</v>
      </c>
      <c r="G314" t="str">
        <f t="shared" si="82"/>
        <v>0.999999999999295-8.3977466656753E-07i</v>
      </c>
      <c r="H314" t="str">
        <f t="shared" si="83"/>
        <v>600.00006506857+0.256719122519096i</v>
      </c>
      <c r="I314" t="str">
        <f t="shared" si="84"/>
        <v>41.3092006438306-90791.4703670933i</v>
      </c>
      <c r="K314" t="str">
        <f t="shared" si="85"/>
        <v>0.0199999941696771-0.000010656737327779i</v>
      </c>
      <c r="L314" t="str">
        <f t="shared" si="86"/>
        <v>0.00005-101.344308618554i</v>
      </c>
      <c r="M314" t="str">
        <f t="shared" si="87"/>
        <v>0.00133333333333333-59.6142991873851i</v>
      </c>
      <c r="N314">
        <f t="shared" si="88"/>
        <v>90.009753463961445</v>
      </c>
      <c r="O314">
        <f t="shared" si="89"/>
        <v>79.357009008636254</v>
      </c>
      <c r="P314" s="3">
        <f t="shared" si="90"/>
        <v>79.357009008636254</v>
      </c>
      <c r="Q314" s="3">
        <f t="shared" si="91"/>
        <v>-89.990246536038555</v>
      </c>
      <c r="R314">
        <f t="shared" si="92"/>
        <v>90.009753463961445</v>
      </c>
      <c r="S314">
        <f t="shared" si="93"/>
        <v>2.7844643597430161E-3</v>
      </c>
      <c r="T314">
        <f t="shared" si="76"/>
        <v>79.357009008636254</v>
      </c>
    </row>
    <row r="315" spans="1:20" x14ac:dyDescent="0.25">
      <c r="A315">
        <f t="shared" si="77"/>
        <v>17.561787714605842</v>
      </c>
      <c r="B315">
        <f t="shared" si="94"/>
        <v>2.7950453243100397</v>
      </c>
      <c r="C315" t="str">
        <f t="shared" si="78"/>
        <v>1.58083556789373-9251.31040842207i</v>
      </c>
      <c r="D315" t="str">
        <f t="shared" si="79"/>
        <v>3.97499999992339-5694.18113529073i</v>
      </c>
      <c r="E315" t="str">
        <f t="shared" si="80"/>
        <v>162.469536240528+0.00124414924832765i</v>
      </c>
      <c r="F315" t="str">
        <f t="shared" si="81"/>
        <v>1.45495495495393-53436.3843653284i</v>
      </c>
      <c r="G315" t="str">
        <f t="shared" si="82"/>
        <v>0.999999999999289-8.42965810300481E-07i</v>
      </c>
      <c r="H315" t="str">
        <f t="shared" si="83"/>
        <v>600.00006556403+0.257694655237784i</v>
      </c>
      <c r="I315" t="str">
        <f t="shared" si="84"/>
        <v>41.309200653878-90447.768912192i</v>
      </c>
      <c r="K315" t="str">
        <f t="shared" si="85"/>
        <v>0.0199999941252825-0.0000106972329052348i</v>
      </c>
      <c r="L315" t="str">
        <f t="shared" si="86"/>
        <v>0.00005-100.960658117707i</v>
      </c>
      <c r="M315" t="str">
        <f t="shared" si="87"/>
        <v>0.00133333333333333-59.3886224221806i</v>
      </c>
      <c r="N315">
        <f t="shared" si="88"/>
        <v>90.009790527099867</v>
      </c>
      <c r="O315">
        <f t="shared" si="89"/>
        <v>79.324065187729076</v>
      </c>
      <c r="P315" s="3">
        <f t="shared" si="90"/>
        <v>79.324065187729076</v>
      </c>
      <c r="Q315" s="3">
        <f t="shared" si="91"/>
        <v>-89.990209472900133</v>
      </c>
      <c r="R315">
        <f t="shared" si="92"/>
        <v>90.009790527099867</v>
      </c>
      <c r="S315">
        <f t="shared" si="93"/>
        <v>2.7950453243100397E-3</v>
      </c>
      <c r="T315">
        <f t="shared" si="76"/>
        <v>79.324065187729076</v>
      </c>
    </row>
    <row r="316" spans="1:20" x14ac:dyDescent="0.25">
      <c r="A316">
        <f t="shared" si="77"/>
        <v>17.628522507921346</v>
      </c>
      <c r="B316">
        <f t="shared" si="94"/>
        <v>2.8056664965424178</v>
      </c>
      <c r="C316" t="str">
        <f t="shared" si="78"/>
        <v>1.58083556493226-9216.28851748088i</v>
      </c>
      <c r="D316" t="str">
        <f t="shared" si="79"/>
        <v>3.9749999999228-5672.62515981631i</v>
      </c>
      <c r="E316" t="str">
        <f t="shared" si="80"/>
        <v>162.469536235035+0.00124887701966995i</v>
      </c>
      <c r="F316" t="str">
        <f t="shared" si="81"/>
        <v>1.45495495495392-53234.0948050784i</v>
      </c>
      <c r="G316" t="str">
        <f t="shared" si="82"/>
        <v>0.999999999999284-8.46169080379619E-07i</v>
      </c>
      <c r="H316" t="str">
        <f t="shared" si="83"/>
        <v>600.000066063264+0.258673894981411i</v>
      </c>
      <c r="I316" t="str">
        <f t="shared" si="84"/>
        <v>41.3092006640018-90105.368578812i</v>
      </c>
      <c r="K316" t="str">
        <f t="shared" si="85"/>
        <v>0.0199999940805498-0.0000107378823656058i</v>
      </c>
      <c r="L316" t="str">
        <f t="shared" si="86"/>
        <v>0.00005-100.578459969822i</v>
      </c>
      <c r="M316" t="str">
        <f t="shared" si="87"/>
        <v>0.00133333333333333-59.1637999822481i</v>
      </c>
      <c r="N316">
        <f t="shared" si="88"/>
        <v>90.009827731077948</v>
      </c>
      <c r="O316">
        <f t="shared" si="89"/>
        <v>79.291121366867557</v>
      </c>
      <c r="P316" s="3">
        <f t="shared" si="90"/>
        <v>79.291121366867557</v>
      </c>
      <c r="Q316" s="3">
        <f t="shared" si="91"/>
        <v>-89.990172268922052</v>
      </c>
      <c r="R316">
        <f t="shared" si="92"/>
        <v>90.009827731077948</v>
      </c>
      <c r="S316">
        <f t="shared" si="93"/>
        <v>2.8056664965424179E-3</v>
      </c>
      <c r="T316">
        <f t="shared" si="76"/>
        <v>79.291121366867557</v>
      </c>
    </row>
    <row r="317" spans="1:20" x14ac:dyDescent="0.25">
      <c r="A317">
        <f t="shared" si="77"/>
        <v>17.695510893451445</v>
      </c>
      <c r="B317">
        <f t="shared" si="94"/>
        <v>2.8163280292292789</v>
      </c>
      <c r="C317" t="str">
        <f t="shared" si="78"/>
        <v>1.5808355619483-9181.39920594426i</v>
      </c>
      <c r="D317" t="str">
        <f t="shared" si="79"/>
        <v>3.97499999992222-5651.15078695926i</v>
      </c>
      <c r="E317" t="str">
        <f t="shared" si="80"/>
        <v>162.469536229501+0.00125362275659134i</v>
      </c>
      <c r="F317" t="str">
        <f t="shared" si="81"/>
        <v>1.45495495495391-53032.5710351542i</v>
      </c>
      <c r="G317" t="str">
        <f t="shared" si="82"/>
        <v>0.999999999999279-8.49384522885056E-07i</v>
      </c>
      <c r="H317" t="str">
        <f t="shared" si="83"/>
        <v>600.000066566296+0.259656855836675i</v>
      </c>
      <c r="I317" t="str">
        <f t="shared" si="84"/>
        <v>41.3092006742021-89764.2644414093i</v>
      </c>
      <c r="K317" t="str">
        <f t="shared" si="85"/>
        <v>0.0199999940354766-0.0000107786862936439i</v>
      </c>
      <c r="L317" t="str">
        <f t="shared" si="86"/>
        <v>0.00005-100.19770867685i</v>
      </c>
      <c r="M317" t="str">
        <f t="shared" si="87"/>
        <v>0.00133333333333333-58.9398286334413i</v>
      </c>
      <c r="N317">
        <f t="shared" si="88"/>
        <v>90.009865076430827</v>
      </c>
      <c r="O317">
        <f t="shared" si="89"/>
        <v>79.258177546052281</v>
      </c>
      <c r="P317" s="3">
        <f t="shared" si="90"/>
        <v>79.258177546052281</v>
      </c>
      <c r="Q317" s="3">
        <f t="shared" si="91"/>
        <v>-89.990134923569173</v>
      </c>
      <c r="R317">
        <f t="shared" si="92"/>
        <v>90.009865076430827</v>
      </c>
      <c r="S317">
        <f t="shared" si="93"/>
        <v>2.816328029229279E-3</v>
      </c>
      <c r="T317">
        <f t="shared" si="76"/>
        <v>79.258177546052281</v>
      </c>
    </row>
    <row r="318" spans="1:20" x14ac:dyDescent="0.25">
      <c r="A318">
        <f t="shared" si="77"/>
        <v>17.76275383484656</v>
      </c>
      <c r="B318">
        <f t="shared" si="94"/>
        <v>2.8270300757403501</v>
      </c>
      <c r="C318" t="str">
        <f t="shared" si="78"/>
        <v>1.58083555894153-9146.64197191755i</v>
      </c>
      <c r="D318" t="str">
        <f t="shared" si="79"/>
        <v>3.97499999992161-5629.75770780348i</v>
      </c>
      <c r="E318" t="str">
        <f t="shared" si="80"/>
        <v>162.469536223925+0.00125838652736143i</v>
      </c>
      <c r="F318" t="str">
        <f t="shared" si="81"/>
        <v>1.45495495495389-52831.8101565684i</v>
      </c>
      <c r="G318" t="str">
        <f t="shared" si="82"/>
        <v>0.999999999999273-8.52612184072015E-07i</v>
      </c>
      <c r="H318" t="str">
        <f t="shared" si="83"/>
        <v>600.000067073162+0.260643551943816i</v>
      </c>
      <c r="I318" t="str">
        <f t="shared" si="84"/>
        <v>41.3092006844808-89424.4515930867i</v>
      </c>
      <c r="K318" t="str">
        <f t="shared" si="85"/>
        <v>0.0199999939900601-0.0000108196452763231i</v>
      </c>
      <c r="L318" t="str">
        <f t="shared" si="86"/>
        <v>0.00005-99.8183987615555i</v>
      </c>
      <c r="M318" t="str">
        <f t="shared" si="87"/>
        <v>0.00133333333333333-58.7167051538564i</v>
      </c>
      <c r="N318">
        <f t="shared" si="88"/>
        <v>90.009902563695817</v>
      </c>
      <c r="O318">
        <f t="shared" si="89"/>
        <v>79.225233725283402</v>
      </c>
      <c r="P318" s="3">
        <f t="shared" si="90"/>
        <v>79.225233725283402</v>
      </c>
      <c r="Q318" s="3">
        <f t="shared" si="91"/>
        <v>-89.990097436304183</v>
      </c>
      <c r="R318">
        <f t="shared" si="92"/>
        <v>90.009902563695817</v>
      </c>
      <c r="S318">
        <f t="shared" si="93"/>
        <v>2.8270300757403501E-3</v>
      </c>
      <c r="T318">
        <f t="shared" si="76"/>
        <v>79.225233725283402</v>
      </c>
    </row>
    <row r="319" spans="1:20" x14ac:dyDescent="0.25">
      <c r="A319">
        <f t="shared" si="77"/>
        <v>17.830252299418976</v>
      </c>
      <c r="B319">
        <f t="shared" si="94"/>
        <v>2.8377727900281635</v>
      </c>
      <c r="C319" t="str">
        <f t="shared" si="78"/>
        <v>1.58083555591194-9112.01631540638i</v>
      </c>
      <c r="D319" t="str">
        <f t="shared" si="79"/>
        <v>3.97499999992101-5608.4456146024i</v>
      </c>
      <c r="E319" t="str">
        <f t="shared" si="80"/>
        <v>162.469536218306+0.00126316840051019i</v>
      </c>
      <c r="F319" t="str">
        <f t="shared" si="81"/>
        <v>1.45495495495389-52631.8092813089i</v>
      </c>
      <c r="G319" t="str">
        <f t="shared" si="82"/>
        <v>0.999999999999267-8.55852110371484E-07i</v>
      </c>
      <c r="H319" t="str">
        <f t="shared" si="83"/>
        <v>600.000067583886+0.26163399749679i</v>
      </c>
      <c r="I319" t="str">
        <f t="shared" si="84"/>
        <v>41.3092006948374-89085.9251455224i</v>
      </c>
      <c r="K319" t="str">
        <f t="shared" si="85"/>
        <v>0.0199999939442978-0.0000108607599028476i</v>
      </c>
      <c r="L319" t="str">
        <f t="shared" si="86"/>
        <v>0.00005-99.4405247674397i</v>
      </c>
      <c r="M319" t="str">
        <f t="shared" si="87"/>
        <v>0.00133333333333333-58.4944263337881i</v>
      </c>
      <c r="N319">
        <f t="shared" si="88"/>
        <v>90.009940193412078</v>
      </c>
      <c r="O319">
        <f t="shared" si="89"/>
        <v>79.192289904561392</v>
      </c>
      <c r="P319" s="3">
        <f t="shared" si="90"/>
        <v>79.192289904561392</v>
      </c>
      <c r="Q319" s="3">
        <f t="shared" si="91"/>
        <v>-89.990059806587922</v>
      </c>
      <c r="R319">
        <f t="shared" si="92"/>
        <v>90.009940193412078</v>
      </c>
      <c r="S319">
        <f t="shared" si="93"/>
        <v>2.8377727900281637E-3</v>
      </c>
      <c r="T319">
        <f t="shared" si="76"/>
        <v>79.192289904561392</v>
      </c>
    </row>
    <row r="320" spans="1:20" x14ac:dyDescent="0.25">
      <c r="A320">
        <f t="shared" si="77"/>
        <v>17.89800725815677</v>
      </c>
      <c r="B320">
        <f t="shared" si="94"/>
        <v>2.8485563266302707</v>
      </c>
      <c r="C320" t="str">
        <f t="shared" si="78"/>
        <v>1.58083555285923-9077.52173830906i</v>
      </c>
      <c r="D320" t="str">
        <f t="shared" si="79"/>
        <v>3.97499999992041-5587.21420077438i</v>
      </c>
      <c r="E320" t="str">
        <f t="shared" si="80"/>
        <v>162.469536212645+0.00126796844482574i</v>
      </c>
      <c r="F320" t="str">
        <f t="shared" si="81"/>
        <v>1.45495495495388-52432.5655322957i</v>
      </c>
      <c r="G320" t="str">
        <f t="shared" si="82"/>
        <v>0.999999999999262-8.59104348390891E-07i</v>
      </c>
      <c r="H320" t="str">
        <f t="shared" si="83"/>
        <v>600.000068098501+0.262628206743503i</v>
      </c>
      <c r="I320" t="str">
        <f t="shared" si="84"/>
        <v>41.3092007052732-88748.6802289i</v>
      </c>
      <c r="K320" t="str">
        <f t="shared" si="85"/>
        <v>0.019999993898187-0.0000109020307646608i</v>
      </c>
      <c r="L320" t="str">
        <f t="shared" si="86"/>
        <v>0.00005-99.064081258657i</v>
      </c>
      <c r="M320" t="str">
        <f t="shared" si="87"/>
        <v>0.00133333333333333-58.2729889756805i</v>
      </c>
      <c r="N320">
        <f t="shared" si="88"/>
        <v>90.009977966120985</v>
      </c>
      <c r="O320">
        <f t="shared" si="89"/>
        <v>79.159346083886632</v>
      </c>
      <c r="P320" s="3">
        <f t="shared" si="90"/>
        <v>79.159346083886632</v>
      </c>
      <c r="Q320" s="3">
        <f t="shared" si="91"/>
        <v>-89.990022033879015</v>
      </c>
      <c r="R320">
        <f t="shared" si="92"/>
        <v>90.009977966120985</v>
      </c>
      <c r="S320">
        <f t="shared" si="93"/>
        <v>2.8485563266302705E-3</v>
      </c>
      <c r="T320">
        <f t="shared" si="76"/>
        <v>79.159346083886632</v>
      </c>
    </row>
    <row r="321" spans="1:20" x14ac:dyDescent="0.25">
      <c r="A321">
        <f t="shared" si="77"/>
        <v>17.966019685737766</v>
      </c>
      <c r="B321">
        <f t="shared" si="94"/>
        <v>2.8593808406714656</v>
      </c>
      <c r="C321" t="str">
        <f t="shared" si="78"/>
        <v>1.58083554978328-9043.15774440943i</v>
      </c>
      <c r="D321" t="str">
        <f t="shared" si="79"/>
        <v>3.9749999999198-5566.06316089839i</v>
      </c>
      <c r="E321" t="str">
        <f t="shared" si="80"/>
        <v>162.46953620694+0.00127278672936071i</v>
      </c>
      <c r="F321" t="str">
        <f t="shared" si="81"/>
        <v>1.45495495495387-52234.0760433405i</v>
      </c>
      <c r="G321" t="str">
        <f t="shared" si="82"/>
        <v>0.999999999999256-8.62368944914772E-07i</v>
      </c>
      <c r="H321" t="str">
        <f t="shared" si="83"/>
        <v>600.000068617033+0.263626193985997i</v>
      </c>
      <c r="I321" t="str">
        <f t="shared" si="84"/>
        <v>41.3092007157884-88412.7119918374i</v>
      </c>
      <c r="K321" t="str">
        <f t="shared" si="85"/>
        <v>0.0199999938517251-0.0000109434584554535i</v>
      </c>
      <c r="L321" t="str">
        <f t="shared" si="86"/>
        <v>0.00005-98.689062819941i</v>
      </c>
      <c r="M321" t="str">
        <f t="shared" si="87"/>
        <v>0.00133333333333333-58.0523898940828i</v>
      </c>
      <c r="N321">
        <f t="shared" si="88"/>
        <v>90.010015882365892</v>
      </c>
      <c r="O321">
        <f t="shared" si="89"/>
        <v>79.126402263259351</v>
      </c>
      <c r="P321" s="3">
        <f t="shared" si="90"/>
        <v>79.126402263259351</v>
      </c>
      <c r="Q321" s="3">
        <f t="shared" si="91"/>
        <v>-89.989984117634108</v>
      </c>
      <c r="R321">
        <f t="shared" si="92"/>
        <v>90.010015882365892</v>
      </c>
      <c r="S321">
        <f t="shared" si="93"/>
        <v>2.8593808406714655E-3</v>
      </c>
      <c r="T321">
        <f t="shared" si="76"/>
        <v>79.126402263259351</v>
      </c>
    </row>
    <row r="322" spans="1:20" x14ac:dyDescent="0.25">
      <c r="A322">
        <f t="shared" si="77"/>
        <v>18.034290560543571</v>
      </c>
      <c r="B322">
        <f t="shared" si="94"/>
        <v>2.8702464878660172</v>
      </c>
      <c r="C322" t="str">
        <f t="shared" si="78"/>
        <v>1.58083554668392-9008.92383937004i</v>
      </c>
      <c r="D322" t="str">
        <f t="shared" si="79"/>
        <v>3.97499999991919-5544.99219070965i</v>
      </c>
      <c r="E322" t="str">
        <f t="shared" si="80"/>
        <v>162.469536201192+0.0012776233234275i</v>
      </c>
      <c r="F322" t="str">
        <f t="shared" si="81"/>
        <v>1.45495495495386-52036.3379591054i</v>
      </c>
      <c r="G322" t="str">
        <f t="shared" si="82"/>
        <v>0.999999999999251-8.65645946905443E-07i</v>
      </c>
      <c r="H322" t="str">
        <f t="shared" si="83"/>
        <v>600.000069139512+0.264627973580663i</v>
      </c>
      <c r="I322" t="str">
        <f t="shared" si="84"/>
        <v>41.3092007263836-88078.0156013189i</v>
      </c>
      <c r="K322" t="str">
        <f t="shared" si="85"/>
        <v>0.0199999938049095-0.0000109850435711724i</v>
      </c>
      <c r="L322" t="str">
        <f t="shared" si="86"/>
        <v>0.00005-98.3154640565259i</v>
      </c>
      <c r="M322" t="str">
        <f t="shared" si="87"/>
        <v>0.00133333333333333-57.8326259156036i</v>
      </c>
      <c r="N322">
        <f t="shared" si="88"/>
        <v>90.01005394269221</v>
      </c>
      <c r="O322">
        <f t="shared" si="89"/>
        <v>79.093458442680074</v>
      </c>
      <c r="P322" s="3">
        <f t="shared" si="90"/>
        <v>79.093458442680074</v>
      </c>
      <c r="Q322" s="3">
        <f t="shared" si="91"/>
        <v>-89.98994605730779</v>
      </c>
      <c r="R322">
        <f t="shared" si="92"/>
        <v>90.01005394269221</v>
      </c>
      <c r="S322">
        <f t="shared" si="93"/>
        <v>2.870246487866017E-3</v>
      </c>
      <c r="T322">
        <f t="shared" si="76"/>
        <v>79.093458442680074</v>
      </c>
    </row>
    <row r="323" spans="1:20" x14ac:dyDescent="0.25">
      <c r="A323">
        <f t="shared" si="77"/>
        <v>18.102820864673635</v>
      </c>
      <c r="B323">
        <f t="shared" si="94"/>
        <v>2.881153424519908</v>
      </c>
      <c r="C323" t="str">
        <f t="shared" si="78"/>
        <v>1.58083554356101-8974.81953072459i</v>
      </c>
      <c r="D323" t="str">
        <f t="shared" si="79"/>
        <v>3.97499999991859-5524.00098709517i</v>
      </c>
      <c r="E323" t="str">
        <f t="shared" si="80"/>
        <v>162.4695361954+0.00128247829660328i</v>
      </c>
      <c r="F323" t="str">
        <f t="shared" si="81"/>
        <v>1.45495495495386-51839.348435062i</v>
      </c>
      <c r="G323" t="str">
        <f t="shared" si="82"/>
        <v>0.999999999999245-8.68935401503678E-07i</v>
      </c>
      <c r="H323" t="str">
        <f t="shared" si="83"/>
        <v>600.00006966597+0.265633559938444i</v>
      </c>
      <c r="I323" t="str">
        <f t="shared" si="84"/>
        <v>41.3092007370592-87744.5862426254i</v>
      </c>
      <c r="K323" t="str">
        <f t="shared" si="85"/>
        <v>0.0199999937577374-0.0000110267867100287i</v>
      </c>
      <c r="L323" t="str">
        <f t="shared" si="86"/>
        <v>0.00005-97.943279594069i</v>
      </c>
      <c r="M323" t="str">
        <f t="shared" si="87"/>
        <v>0.00133333333333333-57.6136938788639i</v>
      </c>
      <c r="N323">
        <f t="shared" si="88"/>
        <v>90.010092147647484</v>
      </c>
      <c r="O323">
        <f t="shared" si="89"/>
        <v>79.060514622149086</v>
      </c>
      <c r="P323" s="3">
        <f t="shared" si="90"/>
        <v>79.060514622149086</v>
      </c>
      <c r="Q323" s="3">
        <f t="shared" si="91"/>
        <v>-89.989907852352516</v>
      </c>
      <c r="R323">
        <f t="shared" si="92"/>
        <v>90.010092147647484</v>
      </c>
      <c r="S323">
        <f t="shared" si="93"/>
        <v>2.881153424519908E-3</v>
      </c>
      <c r="T323">
        <f t="shared" si="76"/>
        <v>79.060514622149086</v>
      </c>
    </row>
    <row r="324" spans="1:20" x14ac:dyDescent="0.25">
      <c r="A324">
        <f t="shared" si="77"/>
        <v>18.171611583959397</v>
      </c>
      <c r="B324">
        <f t="shared" si="94"/>
        <v>2.8921018075330838</v>
      </c>
      <c r="C324" t="str">
        <f t="shared" si="78"/>
        <v>1.58083554041425-8940.84432787104i</v>
      </c>
      <c r="D324" t="str">
        <f t="shared" si="79"/>
        <v>3.97499999991796-5503.08924808939i</v>
      </c>
      <c r="E324" t="str">
        <f t="shared" si="80"/>
        <v>162.469536189564+0.00128735171872898i</v>
      </c>
      <c r="F324" t="str">
        <f t="shared" si="81"/>
        <v>1.45495495495385-51643.1046374492i</v>
      </c>
      <c r="G324" t="str">
        <f t="shared" si="82"/>
        <v>0.999999999999239-8.72237356029387E-07i</v>
      </c>
      <c r="H324" t="str">
        <f t="shared" si="83"/>
        <v>600.00007019644+0.266642967525054i</v>
      </c>
      <c r="I324" t="str">
        <f t="shared" si="84"/>
        <v>41.3092007478165-87412.4191192628i</v>
      </c>
      <c r="K324" t="str">
        <f t="shared" si="85"/>
        <v>0.019999993710206-0.000011068688472507i</v>
      </c>
      <c r="L324" t="str">
        <f t="shared" si="86"/>
        <v>0.00005-97.5725040785702i</v>
      </c>
      <c r="M324" t="str">
        <f t="shared" si="87"/>
        <v>0.00133333333333333-57.3955906344529i</v>
      </c>
      <c r="N324">
        <f t="shared" si="88"/>
        <v>90.010130497781276</v>
      </c>
      <c r="O324">
        <f t="shared" si="89"/>
        <v>79.027570801666641</v>
      </c>
      <c r="P324" s="3">
        <f t="shared" si="90"/>
        <v>79.027570801666641</v>
      </c>
      <c r="Q324" s="3">
        <f t="shared" si="91"/>
        <v>-89.989869502218724</v>
      </c>
      <c r="R324">
        <f t="shared" si="92"/>
        <v>90.010130497781276</v>
      </c>
      <c r="S324">
        <f t="shared" si="93"/>
        <v>2.8921018075330836E-3</v>
      </c>
      <c r="T324">
        <f t="shared" si="76"/>
        <v>79.027570801666641</v>
      </c>
    </row>
    <row r="325" spans="1:20" x14ac:dyDescent="0.25">
      <c r="A325">
        <f t="shared" si="77"/>
        <v>18.240663707978442</v>
      </c>
      <c r="B325">
        <f t="shared" si="94"/>
        <v>2.9030917944017096</v>
      </c>
      <c r="C325" t="str">
        <f t="shared" si="78"/>
        <v>1.58083553724355-8906.997742065i</v>
      </c>
      <c r="D325" t="str">
        <f t="shared" si="79"/>
        <v>3.97499999991735-5482.25667287i</v>
      </c>
      <c r="E325" t="str">
        <f t="shared" si="80"/>
        <v>162.469536183685+0.00129224365991125i</v>
      </c>
      <c r="F325" t="str">
        <f t="shared" si="81"/>
        <v>1.45495495495384-51447.6037432347i</v>
      </c>
      <c r="G325" t="str">
        <f t="shared" si="82"/>
        <v>0.999999999999234-8.75551857982294E-07i</v>
      </c>
      <c r="H325" t="str">
        <f t="shared" si="83"/>
        <v>600.000070730945+0.267656210861167i</v>
      </c>
      <c r="I325" t="str">
        <f t="shared" si="84"/>
        <v>41.3092007586558-87081.5094528955i</v>
      </c>
      <c r="K325" t="str">
        <f t="shared" si="85"/>
        <v>0.0199999936623128-0.0000111107494613736i</v>
      </c>
      <c r="L325" t="str">
        <f t="shared" si="86"/>
        <v>0.00005-97.2031321763006i</v>
      </c>
      <c r="M325" t="str">
        <f t="shared" si="87"/>
        <v>0.00133333333333333-57.1783130448826i</v>
      </c>
      <c r="N325">
        <f t="shared" si="88"/>
        <v>90.010168993645252</v>
      </c>
      <c r="O325">
        <f t="shared" si="89"/>
        <v>78.994626981233409</v>
      </c>
      <c r="P325" s="3">
        <f t="shared" si="90"/>
        <v>78.994626981233409</v>
      </c>
      <c r="Q325" s="3">
        <f t="shared" si="91"/>
        <v>-89.989831006354748</v>
      </c>
      <c r="R325">
        <f t="shared" si="92"/>
        <v>90.010168993645252</v>
      </c>
      <c r="S325">
        <f t="shared" si="93"/>
        <v>2.9030917944017098E-3</v>
      </c>
      <c r="T325">
        <f t="shared" si="76"/>
        <v>78.994626981233409</v>
      </c>
    </row>
    <row r="326" spans="1:20" x14ac:dyDescent="0.25">
      <c r="A326">
        <f t="shared" si="77"/>
        <v>18.309978230068761</v>
      </c>
      <c r="B326">
        <f t="shared" si="94"/>
        <v>2.9141235432204362</v>
      </c>
      <c r="C326" t="str">
        <f t="shared" si="78"/>
        <v>1.58083553404869-8873.27928641159i</v>
      </c>
      <c r="D326" t="str">
        <f t="shared" si="79"/>
        <v>3.9749999999167-5461.50296175334i</v>
      </c>
      <c r="E326" t="str">
        <f t="shared" si="80"/>
        <v>162.469536177759+0.0012971541905234i</v>
      </c>
      <c r="F326" t="str">
        <f t="shared" si="81"/>
        <v>1.45495495495383-51252.8429400719i</v>
      </c>
      <c r="G326" t="str">
        <f t="shared" si="82"/>
        <v>0.999999999999228-8.78878955042622E-07i</v>
      </c>
      <c r="H326" t="str">
        <f t="shared" si="83"/>
        <v>600.000071269521+0.268673304522636i</v>
      </c>
      <c r="I326" t="str">
        <f t="shared" si="84"/>
        <v>41.3092007695772-86751.8524832766i</v>
      </c>
      <c r="K326" t="str">
        <f t="shared" si="85"/>
        <v>0.0199999936140549-0.0000111529702816851i</v>
      </c>
      <c r="L326" t="str">
        <f t="shared" si="86"/>
        <v>0.00005-96.8351585737199i</v>
      </c>
      <c r="M326" t="str">
        <f t="shared" si="87"/>
        <v>0.00133333333333333-56.9618579845413i</v>
      </c>
      <c r="N326">
        <f t="shared" si="88"/>
        <v>90.010207635793194</v>
      </c>
      <c r="O326">
        <f t="shared" si="89"/>
        <v>78.96168316084939</v>
      </c>
      <c r="P326" s="3">
        <f t="shared" si="90"/>
        <v>78.96168316084939</v>
      </c>
      <c r="Q326" s="3">
        <f t="shared" si="91"/>
        <v>-89.989792364206806</v>
      </c>
      <c r="R326">
        <f t="shared" si="92"/>
        <v>90.010207635793194</v>
      </c>
      <c r="S326">
        <f t="shared" si="93"/>
        <v>2.9141235432204363E-3</v>
      </c>
      <c r="T326">
        <f t="shared" si="76"/>
        <v>78.96168316084939</v>
      </c>
    </row>
    <row r="327" spans="1:20" x14ac:dyDescent="0.25">
      <c r="A327">
        <f t="shared" si="77"/>
        <v>18.379556147343024</v>
      </c>
      <c r="B327">
        <f t="shared" si="94"/>
        <v>2.9251972126846741</v>
      </c>
      <c r="C327" t="str">
        <f t="shared" si="78"/>
        <v>1.58083553082951-8839.6884758598i</v>
      </c>
      <c r="D327" t="str">
        <f t="shared" si="79"/>
        <v>3.97499999991608-5440.82781619039i</v>
      </c>
      <c r="E327" t="str">
        <f t="shared" si="80"/>
        <v>162.469536171789+0.00130208338120596i</v>
      </c>
      <c r="F327" t="str">
        <f t="shared" si="81"/>
        <v>1.45495495495382-51058.819426262i</v>
      </c>
      <c r="G327" t="str">
        <f t="shared" si="82"/>
        <v>0.999999999999222-8.82218695071778E-07i</v>
      </c>
      <c r="H327" t="str">
        <f t="shared" si="83"/>
        <v>600.000071812199+0.26969426314071i</v>
      </c>
      <c r="I327" t="str">
        <f t="shared" si="84"/>
        <v>41.3092007805823-86423.4434681811i</v>
      </c>
      <c r="K327" t="str">
        <f t="shared" si="85"/>
        <v>0.0199999935654295-0.0000111953515407975i</v>
      </c>
      <c r="L327" t="str">
        <f t="shared" si="86"/>
        <v>0.00005-96.4685779774056i</v>
      </c>
      <c r="M327" t="str">
        <f t="shared" si="87"/>
        <v>0.00133333333333333-56.7462223396505i</v>
      </c>
      <c r="N327">
        <f t="shared" si="88"/>
        <v>90.010246424780988</v>
      </c>
      <c r="O327">
        <f t="shared" si="89"/>
        <v>78.92873934051525</v>
      </c>
      <c r="P327" s="3">
        <f t="shared" si="90"/>
        <v>78.92873934051525</v>
      </c>
      <c r="Q327" s="3">
        <f t="shared" si="91"/>
        <v>-89.989753575219012</v>
      </c>
      <c r="R327">
        <f t="shared" si="92"/>
        <v>90.010246424780988</v>
      </c>
      <c r="S327">
        <f t="shared" si="93"/>
        <v>2.9251972126846742E-3</v>
      </c>
      <c r="T327">
        <f t="shared" si="76"/>
        <v>78.92873934051525</v>
      </c>
    </row>
    <row r="328" spans="1:20" x14ac:dyDescent="0.25">
      <c r="A328">
        <f t="shared" si="77"/>
        <v>18.449398460702927</v>
      </c>
      <c r="B328">
        <f t="shared" si="94"/>
        <v>2.9363129620928761</v>
      </c>
      <c r="C328" t="str">
        <f t="shared" si="78"/>
        <v>1.58083552758581-8806.2248271944i</v>
      </c>
      <c r="D328" t="str">
        <f t="shared" si="79"/>
        <v>3.97499999991544-5420.23093876217i</v>
      </c>
      <c r="E328" t="str">
        <f t="shared" si="80"/>
        <v>162.469536165774+0.00130703130286687i</v>
      </c>
      <c r="F328" t="str">
        <f t="shared" si="81"/>
        <v>1.45495495495382-50865.5304107111i</v>
      </c>
      <c r="G328" t="str">
        <f t="shared" si="82"/>
        <v>0.999999999999216-8.85571126113046E-07i</v>
      </c>
      <c r="H328" t="str">
        <f t="shared" si="83"/>
        <v>600.000072359011+0.270719101402228i</v>
      </c>
      <c r="I328" t="str">
        <f t="shared" si="84"/>
        <v>41.309200791671-86096.2776833345i</v>
      </c>
      <c r="K328" t="str">
        <f t="shared" si="85"/>
        <v>0.0199999935164338-0.0000112378938483745i</v>
      </c>
      <c r="L328" t="str">
        <f t="shared" si="86"/>
        <v>0.00005-96.1033851139733i</v>
      </c>
      <c r="M328" t="str">
        <f t="shared" si="87"/>
        <v>0.00133333333333333-56.5314030082192i</v>
      </c>
      <c r="N328">
        <f t="shared" si="88"/>
        <v>90.010285361166609</v>
      </c>
      <c r="O328">
        <f t="shared" si="89"/>
        <v>78.895795520231246</v>
      </c>
      <c r="P328" s="3">
        <f t="shared" si="90"/>
        <v>78.895795520231246</v>
      </c>
      <c r="Q328" s="3">
        <f t="shared" si="91"/>
        <v>-89.989714638833391</v>
      </c>
      <c r="R328">
        <f t="shared" si="92"/>
        <v>90.010285361166609</v>
      </c>
      <c r="S328">
        <f t="shared" si="93"/>
        <v>2.9363129620928762E-3</v>
      </c>
      <c r="T328">
        <f t="shared" si="76"/>
        <v>78.895795520231246</v>
      </c>
    </row>
    <row r="329" spans="1:20" x14ac:dyDescent="0.25">
      <c r="A329">
        <f t="shared" si="77"/>
        <v>18.5195061748536</v>
      </c>
      <c r="B329">
        <f t="shared" si="94"/>
        <v>2.9474709513488291</v>
      </c>
      <c r="C329" t="str">
        <f t="shared" si="78"/>
        <v>1.58083552431747-8772.88785902955i</v>
      </c>
      <c r="D329" t="str">
        <f t="shared" si="79"/>
        <v>3.97499999991479-5399.71203317569i</v>
      </c>
      <c r="E329" t="str">
        <f t="shared" si="80"/>
        <v>162.469536159712+0.00131199802668586i</v>
      </c>
      <c r="F329" t="str">
        <f t="shared" si="81"/>
        <v>1.45495495495381-50672.9731128918i</v>
      </c>
      <c r="G329" t="str">
        <f t="shared" si="82"/>
        <v>0.99999999999921-8.88936296392271E-07i</v>
      </c>
      <c r="H329" t="str">
        <f t="shared" si="83"/>
        <v>600.000072909984+0.271747834049842i</v>
      </c>
      <c r="I329" t="str">
        <f t="shared" si="84"/>
        <v>41.3092008028436-85770.3504223463i</v>
      </c>
      <c r="K329" t="str">
        <f t="shared" si="85"/>
        <v>0.0199999934670651-0.0000112805978163967i</v>
      </c>
      <c r="L329" t="str">
        <f t="shared" si="86"/>
        <v>0.00005-95.7395747299991i</v>
      </c>
      <c r="M329" t="str">
        <f t="shared" si="87"/>
        <v>0.00133333333333333-56.3173968999994i</v>
      </c>
      <c r="N329">
        <f t="shared" si="88"/>
        <v>90.010324445510179</v>
      </c>
      <c r="O329">
        <f t="shared" si="89"/>
        <v>78.862851699997719</v>
      </c>
      <c r="P329" s="3">
        <f t="shared" si="90"/>
        <v>78.862851699997719</v>
      </c>
      <c r="Q329" s="3">
        <f t="shared" si="91"/>
        <v>-89.989675554489821</v>
      </c>
      <c r="R329">
        <f t="shared" si="92"/>
        <v>90.010324445510179</v>
      </c>
      <c r="S329">
        <f t="shared" si="93"/>
        <v>2.9474709513488289E-3</v>
      </c>
      <c r="T329">
        <f t="shared" si="76"/>
        <v>78.862851699997719</v>
      </c>
    </row>
    <row r="330" spans="1:20" x14ac:dyDescent="0.25">
      <c r="A330">
        <f t="shared" si="77"/>
        <v>18.589880298318043</v>
      </c>
      <c r="B330">
        <f t="shared" si="94"/>
        <v>2.9586713409639547</v>
      </c>
      <c r="C330" t="str">
        <f t="shared" si="78"/>
        <v>1.5808355210242-8739.67709180193i</v>
      </c>
      <c r="D330" t="str">
        <f t="shared" si="79"/>
        <v>3.97499999991415-5379.27080425965i</v>
      </c>
      <c r="E330" t="str">
        <f t="shared" si="80"/>
        <v>162.469536153605+0.00131698362411092i</v>
      </c>
      <c r="F330" t="str">
        <f t="shared" si="81"/>
        <v>1.4549549549538-50481.1447628031i</v>
      </c>
      <c r="G330" t="str">
        <f t="shared" si="82"/>
        <v>0.999999999999204-8.92314254318555E-07i</v>
      </c>
      <c r="H330" t="str">
        <f t="shared" si="83"/>
        <v>600.000073465152+0.272780475882233i</v>
      </c>
      <c r="I330" t="str">
        <f t="shared" si="84"/>
        <v>41.3092008141019-85445.6569966444i</v>
      </c>
      <c r="K330" t="str">
        <f t="shared" si="85"/>
        <v>0.0199999934173205-0.0000113234640591702i</v>
      </c>
      <c r="L330" t="str">
        <f t="shared" si="86"/>
        <v>0.00005-95.3771415919492i</v>
      </c>
      <c r="M330" t="str">
        <f t="shared" si="87"/>
        <v>0.00133333333333333-56.104200936441i</v>
      </c>
      <c r="N330">
        <f t="shared" si="88"/>
        <v>90.010363678373906</v>
      </c>
      <c r="O330">
        <f t="shared" si="89"/>
        <v>78.82990787981521</v>
      </c>
      <c r="P330" s="3">
        <f t="shared" si="90"/>
        <v>78.82990787981521</v>
      </c>
      <c r="Q330" s="3">
        <f t="shared" si="91"/>
        <v>-89.989636321626094</v>
      </c>
      <c r="R330">
        <f t="shared" si="92"/>
        <v>90.010363678373906</v>
      </c>
      <c r="S330">
        <f t="shared" si="93"/>
        <v>2.9586713409639545E-3</v>
      </c>
      <c r="T330">
        <f t="shared" si="76"/>
        <v>78.82990787981521</v>
      </c>
    </row>
    <row r="331" spans="1:20" x14ac:dyDescent="0.25">
      <c r="A331">
        <f t="shared" si="77"/>
        <v>18.660521843451654</v>
      </c>
      <c r="B331">
        <f t="shared" si="94"/>
        <v>2.969914292059618</v>
      </c>
      <c r="C331" t="str">
        <f t="shared" si="78"/>
        <v>1.58083551770581-8706.59204776326i</v>
      </c>
      <c r="D331" t="str">
        <f t="shared" si="79"/>
        <v>3.97499999991348-5358.90695796005i</v>
      </c>
      <c r="E331" t="str">
        <f t="shared" si="80"/>
        <v>162.46953614745+0.0013219881668626i</v>
      </c>
      <c r="F331" t="str">
        <f t="shared" si="81"/>
        <v>1.45495495495379-50290.0426009292i</v>
      </c>
      <c r="G331" t="str">
        <f t="shared" si="82"/>
        <v>0.999999999999198-8.9570504848496E-07i</v>
      </c>
      <c r="H331" t="str">
        <f t="shared" si="83"/>
        <v>600.000074024548+0.273817041754309i</v>
      </c>
      <c r="I331" t="str">
        <f t="shared" si="84"/>
        <v>41.3092008254458-85122.1927354041i</v>
      </c>
      <c r="K331" t="str">
        <f t="shared" si="85"/>
        <v>0.0199999933671971-0.0000113664931933352i</v>
      </c>
      <c r="L331" t="str">
        <f t="shared" si="86"/>
        <v>0.00005-95.0160804861025i</v>
      </c>
      <c r="M331" t="str">
        <f t="shared" si="87"/>
        <v>0.00133333333333333-55.8918120506485i</v>
      </c>
      <c r="N331">
        <f t="shared" si="88"/>
        <v>90.01040306032219</v>
      </c>
      <c r="O331">
        <f t="shared" si="89"/>
        <v>78.796964059683873</v>
      </c>
      <c r="P331" s="3">
        <f t="shared" si="90"/>
        <v>78.796964059683873</v>
      </c>
      <c r="Q331" s="3">
        <f t="shared" si="91"/>
        <v>-89.98959693967781</v>
      </c>
      <c r="R331">
        <f t="shared" si="92"/>
        <v>90.01040306032219</v>
      </c>
      <c r="S331">
        <f t="shared" si="93"/>
        <v>2.969914292059618E-3</v>
      </c>
      <c r="T331">
        <f t="shared" si="76"/>
        <v>78.796964059683873</v>
      </c>
    </row>
    <row r="332" spans="1:20" x14ac:dyDescent="0.25">
      <c r="A332">
        <f t="shared" si="77"/>
        <v>18.73143182645677</v>
      </c>
      <c r="B332">
        <f t="shared" si="94"/>
        <v>2.9811999663694446</v>
      </c>
      <c r="C332" t="str">
        <f t="shared" si="78"/>
        <v>1.58083551436223-8673.63225097426i</v>
      </c>
      <c r="D332" t="str">
        <f t="shared" si="79"/>
        <v>3.97499999991283-5338.62020133617i</v>
      </c>
      <c r="E332" t="str">
        <f t="shared" si="80"/>
        <v>162.469536141249+0.00132701172693375i</v>
      </c>
      <c r="F332" t="str">
        <f t="shared" si="81"/>
        <v>1.45495495495377-50099.663878202i</v>
      </c>
      <c r="G332" t="str">
        <f t="shared" si="82"/>
        <v>0.999999999999192-8.99108727669198E-07i</v>
      </c>
      <c r="H332" t="str">
        <f t="shared" si="83"/>
        <v>600.000074588204+0.274857546577427i</v>
      </c>
      <c r="I332" t="str">
        <f t="shared" si="84"/>
        <v>41.3092008368761-84799.9529854845i</v>
      </c>
      <c r="K332" t="str">
        <f t="shared" si="85"/>
        <v>0.019999993316692-0.0000114096858378751i</v>
      </c>
      <c r="L332" t="str">
        <f t="shared" si="86"/>
        <v>0.00005-94.6563862184722i</v>
      </c>
      <c r="M332" t="str">
        <f t="shared" si="87"/>
        <v>0.00133333333333333-55.6802271873363i</v>
      </c>
      <c r="N332">
        <f t="shared" si="88"/>
        <v>90.010442591921532</v>
      </c>
      <c r="O332">
        <f t="shared" si="89"/>
        <v>78.764020239604292</v>
      </c>
      <c r="P332" s="3">
        <f t="shared" si="90"/>
        <v>78.764020239604292</v>
      </c>
      <c r="Q332" s="3">
        <f t="shared" si="91"/>
        <v>-89.989557408078468</v>
      </c>
      <c r="R332">
        <f t="shared" si="92"/>
        <v>90.010442591921532</v>
      </c>
      <c r="S332">
        <f t="shared" si="93"/>
        <v>2.9811999663694445E-3</v>
      </c>
      <c r="T332">
        <f t="shared" si="76"/>
        <v>78.764020239604292</v>
      </c>
    </row>
    <row r="333" spans="1:20" x14ac:dyDescent="0.25">
      <c r="A333">
        <f t="shared" si="77"/>
        <v>18.802611267397307</v>
      </c>
      <c r="B333">
        <f t="shared" si="94"/>
        <v>2.9925285262416486</v>
      </c>
      <c r="C333" t="str">
        <f t="shared" si="78"/>
        <v>1.58083551099315-8640.79722729722i</v>
      </c>
      <c r="D333" t="str">
        <f t="shared" si="79"/>
        <v>3.97499999991217-5318.41024255621i</v>
      </c>
      <c r="E333" t="str">
        <f t="shared" si="80"/>
        <v>162.469536135001+0.00133205437659039i</v>
      </c>
      <c r="F333" t="str">
        <f t="shared" si="81"/>
        <v>1.45495495495377-49910.0058559595i</v>
      </c>
      <c r="G333" t="str">
        <f t="shared" si="82"/>
        <v>0.999999999999186-9.02525340834336E-07i</v>
      </c>
      <c r="H333" t="str">
        <f t="shared" si="83"/>
        <v>600.000075156151+0.275902005319607i</v>
      </c>
      <c r="I333" t="str">
        <f t="shared" si="84"/>
        <v>41.3092008483932-84478.9331113581i</v>
      </c>
      <c r="K333" t="str">
        <f t="shared" si="85"/>
        <v>0.0199999932658024-0.0000114530426141256i</v>
      </c>
      <c r="L333" t="str">
        <f t="shared" si="86"/>
        <v>0.00005-94.2980536147358i</v>
      </c>
      <c r="M333" t="str">
        <f t="shared" si="87"/>
        <v>0.00133333333333333-55.469443302786i</v>
      </c>
      <c r="N333">
        <f t="shared" si="88"/>
        <v>90.010482273740621</v>
      </c>
      <c r="O333">
        <f t="shared" si="89"/>
        <v>78.73107641957688</v>
      </c>
      <c r="P333" s="3">
        <f t="shared" si="90"/>
        <v>78.73107641957688</v>
      </c>
      <c r="Q333" s="3">
        <f t="shared" si="91"/>
        <v>-89.989517726259379</v>
      </c>
      <c r="R333">
        <f t="shared" si="92"/>
        <v>90.010482273740621</v>
      </c>
      <c r="S333">
        <f t="shared" si="93"/>
        <v>2.9925285262416487E-3</v>
      </c>
      <c r="T333">
        <f t="shared" si="76"/>
        <v>78.73107641957688</v>
      </c>
    </row>
    <row r="334" spans="1:20" x14ac:dyDescent="0.25">
      <c r="A334">
        <f t="shared" si="77"/>
        <v>18.874061190213418</v>
      </c>
      <c r="B334">
        <f t="shared" si="94"/>
        <v>3.0039001346413667</v>
      </c>
      <c r="C334" t="str">
        <f t="shared" si="78"/>
        <v>1.58083550759843-8608.08650438916i</v>
      </c>
      <c r="D334" t="str">
        <f t="shared" si="79"/>
        <v>3.9749999999115-5298.27679089309i</v>
      </c>
      <c r="E334" t="str">
        <f t="shared" si="80"/>
        <v>162.469536128705+0.00133711618837475i</v>
      </c>
      <c r="F334" t="str">
        <f t="shared" si="81"/>
        <v>1.45495495495376-49721.065805907i</v>
      </c>
      <c r="G334" t="str">
        <f t="shared" si="82"/>
        <v>0.999999999999179-9.05954937129501E-07i</v>
      </c>
      <c r="H334" t="str">
        <f t="shared" si="83"/>
        <v>600.000075728422+0.276950433005757i</v>
      </c>
      <c r="I334" t="str">
        <f t="shared" si="84"/>
        <v>41.3092008599982-84159.1284950456i</v>
      </c>
      <c r="K334" t="str">
        <f t="shared" si="85"/>
        <v>0.0199999932145253-0.0000114965641457834i</v>
      </c>
      <c r="L334" t="str">
        <f t="shared" si="86"/>
        <v>0.00005-93.9410775201591i</v>
      </c>
      <c r="M334" t="str">
        <f t="shared" si="87"/>
        <v>0.00133333333333333-55.2594573647997i</v>
      </c>
      <c r="N334">
        <f t="shared" si="88"/>
        <v>90.01052210635028</v>
      </c>
      <c r="O334">
        <f t="shared" si="89"/>
        <v>78.698132599601891</v>
      </c>
      <c r="P334" s="3">
        <f t="shared" si="90"/>
        <v>78.698132599601891</v>
      </c>
      <c r="Q334" s="3">
        <f t="shared" si="91"/>
        <v>-89.98947789364972</v>
      </c>
      <c r="R334">
        <f t="shared" si="92"/>
        <v>90.01052210635028</v>
      </c>
      <c r="S334">
        <f t="shared" si="93"/>
        <v>3.003900134641367E-3</v>
      </c>
      <c r="T334">
        <f t="shared" si="76"/>
        <v>78.698132599601891</v>
      </c>
    </row>
    <row r="335" spans="1:20" x14ac:dyDescent="0.25">
      <c r="A335">
        <f t="shared" si="77"/>
        <v>18.945782622736228</v>
      </c>
      <c r="B335">
        <f t="shared" si="94"/>
        <v>3.0153149551530039</v>
      </c>
      <c r="C335" t="str">
        <f t="shared" si="78"/>
        <v>1.58083550417787-8575.49961169546i</v>
      </c>
      <c r="D335" t="str">
        <f t="shared" si="79"/>
        <v>3.97499999991083-5278.21955672038i</v>
      </c>
      <c r="E335" t="str">
        <f t="shared" si="80"/>
        <v>162.469536122362+0.00134219723510214i</v>
      </c>
      <c r="F335" t="str">
        <f t="shared" si="81"/>
        <v>1.45495495495375-49532.8410100788i</v>
      </c>
      <c r="G335" t="str">
        <f t="shared" si="82"/>
        <v>0.999999999999173-9.09397565890587E-07i</v>
      </c>
      <c r="H335" t="str">
        <f t="shared" si="83"/>
        <v>600.000076305053+0.278002844717867i</v>
      </c>
      <c r="I335" t="str">
        <f t="shared" si="84"/>
        <v>41.3092008716915-83840.5345360513i</v>
      </c>
      <c r="K335" t="str">
        <f t="shared" si="85"/>
        <v>0.0199999931628577-0.0000115402510589149i</v>
      </c>
      <c r="L335" t="str">
        <f t="shared" si="86"/>
        <v>0.00005-93.5854527995215i</v>
      </c>
      <c r="M335" t="str">
        <f t="shared" si="87"/>
        <v>0.00133333333333333-55.0502663526595i</v>
      </c>
      <c r="N335">
        <f t="shared" si="88"/>
        <v>90.010562090323504</v>
      </c>
      <c r="O335">
        <f t="shared" si="89"/>
        <v>78.665188779679852</v>
      </c>
      <c r="P335" s="3">
        <f t="shared" si="90"/>
        <v>78.665188779679852</v>
      </c>
      <c r="Q335" s="3">
        <f t="shared" si="91"/>
        <v>-89.989437909676496</v>
      </c>
      <c r="R335">
        <f t="shared" si="92"/>
        <v>90.010562090323504</v>
      </c>
      <c r="S335">
        <f t="shared" si="93"/>
        <v>3.0153149551530038E-3</v>
      </c>
      <c r="T335">
        <f t="shared" si="76"/>
        <v>78.665188779679852</v>
      </c>
    </row>
    <row r="336" spans="1:20" x14ac:dyDescent="0.25">
      <c r="A336">
        <f t="shared" si="77"/>
        <v>19.017776596702625</v>
      </c>
      <c r="B336">
        <f t="shared" si="94"/>
        <v>3.0267731519825856</v>
      </c>
      <c r="C336" t="str">
        <f t="shared" si="78"/>
        <v>1.58083550073121-8543.03608044268i</v>
      </c>
      <c r="D336" t="str">
        <f t="shared" si="79"/>
        <v>3.97499999991015-5258.23825150801i</v>
      </c>
      <c r="E336" t="str">
        <f t="shared" si="80"/>
        <v>162.469536115971+0.00134729758986655i</v>
      </c>
      <c r="F336" t="str">
        <f t="shared" si="81"/>
        <v>1.45495495495375-49345.3287607978i</v>
      </c>
      <c r="G336" t="str">
        <f t="shared" si="82"/>
        <v>0.999999999999167-9.12853276640965E-07i</v>
      </c>
      <c r="H336" t="str">
        <f t="shared" si="83"/>
        <v>600.000076886073+0.279059255595248i</v>
      </c>
      <c r="I336" t="str">
        <f t="shared" si="84"/>
        <v>41.309200883474-83523.1466512932i</v>
      </c>
      <c r="K336" t="str">
        <f t="shared" si="85"/>
        <v>0.0199999931107967-0.000011584103981966i</v>
      </c>
      <c r="L336" t="str">
        <f t="shared" si="86"/>
        <v>0.00005-93.2311743370403i</v>
      </c>
      <c r="M336" t="str">
        <f t="shared" si="87"/>
        <v>0.00133333333333333-54.8418672570826i</v>
      </c>
      <c r="N336">
        <f t="shared" si="88"/>
        <v>90.010602226235463</v>
      </c>
      <c r="O336">
        <f t="shared" si="89"/>
        <v>78.632244959811089</v>
      </c>
      <c r="P336" s="3">
        <f t="shared" si="90"/>
        <v>78.632244959811089</v>
      </c>
      <c r="Q336" s="3">
        <f t="shared" si="91"/>
        <v>-89.989397773764537</v>
      </c>
      <c r="R336">
        <f t="shared" si="92"/>
        <v>90.010602226235463</v>
      </c>
      <c r="S336">
        <f t="shared" si="93"/>
        <v>3.0267731519825858E-3</v>
      </c>
      <c r="T336">
        <f t="shared" si="76"/>
        <v>78.632244959811089</v>
      </c>
    </row>
    <row r="337" spans="1:20" x14ac:dyDescent="0.25">
      <c r="A337">
        <f t="shared" si="77"/>
        <v>19.090044147770097</v>
      </c>
      <c r="B337">
        <f t="shared" si="94"/>
        <v>3.0382748899601193</v>
      </c>
      <c r="C337" t="str">
        <f t="shared" si="78"/>
        <v>1.58083549725837-8510.69544363183i</v>
      </c>
      <c r="D337" t="str">
        <f t="shared" si="79"/>
        <v>3.97499999990946-5238.33258781819i</v>
      </c>
      <c r="E337" t="str">
        <f t="shared" si="80"/>
        <v>162.469536109528+0.00135241732604051i</v>
      </c>
      <c r="F337" t="str">
        <f t="shared" si="81"/>
        <v>1.45495495495373-49158.5263606374i</v>
      </c>
      <c r="G337" t="str">
        <f t="shared" si="82"/>
        <v>0.99999999999916-9.16322119092196E-07i</v>
      </c>
      <c r="H337" t="str">
        <f t="shared" si="83"/>
        <v>600.000077471518+0.280119680834733i</v>
      </c>
      <c r="I337" t="str">
        <f t="shared" si="84"/>
        <v>41.3092008953458-83206.9602750405i</v>
      </c>
      <c r="K337" t="str">
        <f t="shared" si="85"/>
        <v>0.0199999930583393-0.0000116281235457702i</v>
      </c>
      <c r="L337" t="str">
        <f t="shared" si="86"/>
        <v>0.00005-92.8782370363028i</v>
      </c>
      <c r="M337" t="str">
        <f t="shared" si="87"/>
        <v>0.00133333333333333-54.6342570801779i</v>
      </c>
      <c r="N337">
        <f t="shared" si="88"/>
        <v>90.01064251466353</v>
      </c>
      <c r="O337">
        <f t="shared" si="89"/>
        <v>78.599301139995845</v>
      </c>
      <c r="P337" s="3">
        <f t="shared" si="90"/>
        <v>78.599301139995845</v>
      </c>
      <c r="Q337" s="3">
        <f t="shared" si="91"/>
        <v>-89.98935748533647</v>
      </c>
      <c r="R337">
        <f t="shared" si="92"/>
        <v>90.01064251466353</v>
      </c>
      <c r="S337">
        <f t="shared" si="93"/>
        <v>3.0382748899601192E-3</v>
      </c>
      <c r="T337">
        <f t="shared" si="76"/>
        <v>78.599301139995845</v>
      </c>
    </row>
    <row r="338" spans="1:20" x14ac:dyDescent="0.25">
      <c r="A338">
        <f t="shared" si="77"/>
        <v>19.162586315531623</v>
      </c>
      <c r="B338">
        <f t="shared" si="94"/>
        <v>3.0498203345419679</v>
      </c>
      <c r="C338" t="str">
        <f t="shared" si="78"/>
        <v>1.58083549375911-8478.47723603241i</v>
      </c>
      <c r="D338" t="str">
        <f t="shared" si="79"/>
        <v>3.97499999990878-5218.50227930131i</v>
      </c>
      <c r="E338" t="str">
        <f t="shared" si="80"/>
        <v>162.469536103039+0.00135755651727218i</v>
      </c>
      <c r="F338" t="str">
        <f t="shared" si="81"/>
        <v>1.45495495495372-48972.4311223826i</v>
      </c>
      <c r="G338" t="str">
        <f t="shared" si="82"/>
        <v>0.999999999999154-9.1980414314474E-07i</v>
      </c>
      <c r="H338" t="str">
        <f t="shared" si="83"/>
        <v>600.000078061419+0.281184135690906i</v>
      </c>
      <c r="I338" t="str">
        <f t="shared" si="84"/>
        <v>41.3092009073079-82891.970858846i</v>
      </c>
      <c r="K338" t="str">
        <f t="shared" si="85"/>
        <v>0.0199999930054825-0.0000116723103835583i</v>
      </c>
      <c r="L338" t="str">
        <f t="shared" si="86"/>
        <v>0.00005-92.5266358201861i</v>
      </c>
      <c r="M338" t="str">
        <f t="shared" si="87"/>
        <v>0.00133333333333333-54.4274328354035i</v>
      </c>
      <c r="N338">
        <f t="shared" si="88"/>
        <v>90.010682956187267</v>
      </c>
      <c r="O338">
        <f t="shared" si="89"/>
        <v>78.566357320234928</v>
      </c>
      <c r="P338" s="3">
        <f t="shared" si="90"/>
        <v>78.566357320234928</v>
      </c>
      <c r="Q338" s="3">
        <f t="shared" si="91"/>
        <v>-89.989317043812733</v>
      </c>
      <c r="R338">
        <f t="shared" si="92"/>
        <v>90.010682956187267</v>
      </c>
      <c r="S338">
        <f t="shared" si="93"/>
        <v>3.0498203345419679E-3</v>
      </c>
      <c r="T338">
        <f t="shared" si="76"/>
        <v>78.566357320234928</v>
      </c>
    </row>
    <row r="339" spans="1:20" x14ac:dyDescent="0.25">
      <c r="A339">
        <f t="shared" si="77"/>
        <v>19.235404143530641</v>
      </c>
      <c r="B339">
        <f t="shared" si="94"/>
        <v>3.0614096518132272</v>
      </c>
      <c r="C339" t="str">
        <f t="shared" si="78"/>
        <v>1.5808354902331-8446.38099417439i</v>
      </c>
      <c r="D339" t="str">
        <f t="shared" si="79"/>
        <v>3.97499999990809-5198.74704069168i</v>
      </c>
      <c r="E339" t="str">
        <f t="shared" si="80"/>
        <v>162.4695360965+0.00136271523749192i</v>
      </c>
      <c r="F339" t="str">
        <f t="shared" si="81"/>
        <v>1.45495495495372-48787.0403689907i</v>
      </c>
      <c r="G339" t="str">
        <f t="shared" si="82"/>
        <v>0.999999999999148-9.23299398888684E-07i</v>
      </c>
      <c r="H339" t="str">
        <f t="shared" si="83"/>
        <v>600.000078655812+0.282252635476329i</v>
      </c>
      <c r="I339" t="str">
        <f t="shared" si="84"/>
        <v>41.309200919362-82578.1738714811i</v>
      </c>
      <c r="K339" t="str">
        <f t="shared" si="85"/>
        <v>0.0199999929522232-0.0000117166651309676i</v>
      </c>
      <c r="L339" t="str">
        <f t="shared" si="86"/>
        <v>0.00005-92.1763656307887i</v>
      </c>
      <c r="M339" t="str">
        <f t="shared" si="87"/>
        <v>0.00133333333333333-54.2213915475228i</v>
      </c>
      <c r="N339">
        <f t="shared" si="88"/>
        <v>90.010723551388423</v>
      </c>
      <c r="O339">
        <f t="shared" si="89"/>
        <v>78.533413500528468</v>
      </c>
      <c r="P339" s="3">
        <f t="shared" si="90"/>
        <v>78.533413500528468</v>
      </c>
      <c r="Q339" s="3">
        <f t="shared" si="91"/>
        <v>-89.989276448611577</v>
      </c>
      <c r="R339">
        <f t="shared" si="92"/>
        <v>90.010723551388423</v>
      </c>
      <c r="S339">
        <f t="shared" si="93"/>
        <v>3.0614096518132273E-3</v>
      </c>
      <c r="T339">
        <f t="shared" si="76"/>
        <v>78.533413500528468</v>
      </c>
    </row>
    <row r="340" spans="1:20" x14ac:dyDescent="0.25">
      <c r="A340">
        <f t="shared" si="77"/>
        <v>19.30849867927606</v>
      </c>
      <c r="B340">
        <f t="shared" si="94"/>
        <v>3.0730430084901177</v>
      </c>
      <c r="C340" t="str">
        <f t="shared" si="78"/>
        <v>1.58083548668027-8414.40625634256i</v>
      </c>
      <c r="D340" t="str">
        <f t="shared" si="79"/>
        <v>3.97499999990737-5179.06658780356i</v>
      </c>
      <c r="E340" t="str">
        <f t="shared" si="80"/>
        <v>162.469536089911+0.00136789356091136i</v>
      </c>
      <c r="F340" t="str">
        <f t="shared" si="81"/>
        <v>1.4549549549537-48602.3514335532i</v>
      </c>
      <c r="G340" t="str">
        <f t="shared" si="82"/>
        <v>0.999999999999141-9.26807936604455E-07i</v>
      </c>
      <c r="H340" t="str">
        <f t="shared" si="83"/>
        <v>600.000079254734+0.283325195561733i</v>
      </c>
      <c r="I340" t="str">
        <f t="shared" si="84"/>
        <v>41.3092009315073-82265.5647988708i</v>
      </c>
      <c r="K340" t="str">
        <f t="shared" si="85"/>
        <v>0.0199999928985583-0.0000117611884260502i</v>
      </c>
      <c r="L340" t="str">
        <f t="shared" si="86"/>
        <v>0.00005-91.8274214293572i</v>
      </c>
      <c r="M340" t="str">
        <f t="shared" si="87"/>
        <v>0.00133333333333333-54.0161302525631i</v>
      </c>
      <c r="N340">
        <f t="shared" si="88"/>
        <v>90.01076430085098</v>
      </c>
      <c r="O340">
        <f t="shared" si="89"/>
        <v>78.500469680876861</v>
      </c>
      <c r="P340" s="3">
        <f t="shared" si="90"/>
        <v>78.500469680876861</v>
      </c>
      <c r="Q340" s="3">
        <f t="shared" si="91"/>
        <v>-89.98923569914902</v>
      </c>
      <c r="R340">
        <f t="shared" si="92"/>
        <v>90.01076430085098</v>
      </c>
      <c r="S340">
        <f t="shared" si="93"/>
        <v>3.0730430084901176E-3</v>
      </c>
      <c r="T340">
        <f t="shared" si="76"/>
        <v>78.500469680876861</v>
      </c>
    </row>
    <row r="341" spans="1:20" x14ac:dyDescent="0.25">
      <c r="A341">
        <f t="shared" si="77"/>
        <v>19.381870974257307</v>
      </c>
      <c r="B341">
        <f t="shared" si="94"/>
        <v>3.08472057192238</v>
      </c>
      <c r="C341" t="str">
        <f t="shared" si="78"/>
        <v>1.58083548310046-8382.55256256971i</v>
      </c>
      <c r="D341" t="str">
        <f t="shared" si="79"/>
        <v>3.97499999990667-5159.46063752707i</v>
      </c>
      <c r="E341" t="str">
        <f t="shared" si="80"/>
        <v>162.469536083272+0.00137309156202319i</v>
      </c>
      <c r="F341" t="str">
        <f t="shared" si="81"/>
        <v>1.4549549549537-48418.3616592584i</v>
      </c>
      <c r="G341" t="str">
        <f t="shared" si="82"/>
        <v>0.999999999999134-9.30329806763546E-07i</v>
      </c>
      <c r="H341" t="str">
        <f t="shared" si="83"/>
        <v>600.000079858215+0.284401831376267i</v>
      </c>
      <c r="I341" t="str">
        <f t="shared" si="84"/>
        <v>41.309200943745-81954.139144029i</v>
      </c>
      <c r="K341" t="str">
        <f t="shared" si="85"/>
        <v>0.0199999928444848-0.0000118058809092831i</v>
      </c>
      <c r="L341" t="str">
        <f t="shared" si="86"/>
        <v>0.00005-91.4797981962119i</v>
      </c>
      <c r="M341" t="str">
        <f t="shared" si="87"/>
        <v>0.00133333333333333-53.8116459977716i</v>
      </c>
      <c r="N341">
        <f t="shared" si="88"/>
        <v>90.01080520516112</v>
      </c>
      <c r="O341">
        <f t="shared" si="89"/>
        <v>78.467525861280677</v>
      </c>
      <c r="P341" s="3">
        <f t="shared" si="90"/>
        <v>78.467525861280677</v>
      </c>
      <c r="Q341" s="3">
        <f t="shared" si="91"/>
        <v>-89.98919479483888</v>
      </c>
      <c r="R341">
        <f t="shared" si="92"/>
        <v>90.01080520516112</v>
      </c>
      <c r="S341">
        <f t="shared" si="93"/>
        <v>3.0847205719223801E-3</v>
      </c>
      <c r="T341">
        <f t="shared" si="76"/>
        <v>78.467525861280677</v>
      </c>
    </row>
    <row r="342" spans="1:20" x14ac:dyDescent="0.25">
      <c r="A342">
        <f t="shared" si="77"/>
        <v>19.455522083959487</v>
      </c>
      <c r="B342">
        <f t="shared" si="94"/>
        <v>3.0964425100956849</v>
      </c>
      <c r="C342" t="str">
        <f t="shared" si="78"/>
        <v>1.58083547949334-8350.81945462974i</v>
      </c>
      <c r="D342" t="str">
        <f t="shared" si="79"/>
        <v>3.97499999990596-5139.928907824i</v>
      </c>
      <c r="E342" t="str">
        <f t="shared" si="80"/>
        <v>162.469536076583+0.00137830931560261i</v>
      </c>
      <c r="F342" t="str">
        <f t="shared" si="81"/>
        <v>1.45495495495368-48235.0683993511i</v>
      </c>
      <c r="G342" t="str">
        <f t="shared" si="82"/>
        <v>0.999999999999128-9.3386506002924E-07i</v>
      </c>
      <c r="H342" t="str">
        <f t="shared" si="83"/>
        <v>600.00008046629+0.285482558407715i</v>
      </c>
      <c r="I342" t="str">
        <f t="shared" si="84"/>
        <v>41.309200956076-81643.8924269923i</v>
      </c>
      <c r="K342" t="str">
        <f t="shared" si="85"/>
        <v>0.0199999927899996-0.0000118507432235772i</v>
      </c>
      <c r="L342" t="str">
        <f t="shared" si="86"/>
        <v>0.00005-91.1334909306755i</v>
      </c>
      <c r="M342" t="str">
        <f t="shared" si="87"/>
        <v>0.00133333333333333-53.6079358415735i</v>
      </c>
      <c r="N342">
        <f t="shared" si="88"/>
        <v>90.010846264907258</v>
      </c>
      <c r="O342">
        <f t="shared" si="89"/>
        <v>78.434582041740299</v>
      </c>
      <c r="P342" s="3">
        <f t="shared" si="90"/>
        <v>78.434582041740299</v>
      </c>
      <c r="Q342" s="3">
        <f t="shared" si="91"/>
        <v>-89.989153735092742</v>
      </c>
      <c r="R342">
        <f t="shared" si="92"/>
        <v>90.010846264907258</v>
      </c>
      <c r="S342">
        <f t="shared" si="93"/>
        <v>3.0964425100956849E-3</v>
      </c>
      <c r="T342">
        <f t="shared" si="76"/>
        <v>78.434582041740299</v>
      </c>
    </row>
    <row r="343" spans="1:20" x14ac:dyDescent="0.25">
      <c r="A343">
        <f t="shared" si="77"/>
        <v>19.529453067878531</v>
      </c>
      <c r="B343">
        <f t="shared" si="94"/>
        <v>3.1082089916340485</v>
      </c>
      <c r="C343" t="str">
        <f t="shared" si="78"/>
        <v>1.58083547585875-8319.20647603114i</v>
      </c>
      <c r="D343" t="str">
        <f t="shared" si="79"/>
        <v>3.97499999990525-5120.47111772388i</v>
      </c>
      <c r="E343" t="str">
        <f t="shared" si="80"/>
        <v>162.469536069842+0.00138354689671018i</v>
      </c>
      <c r="F343" t="str">
        <f t="shared" si="81"/>
        <v>1.45495495495367-48052.4690170966i</v>
      </c>
      <c r="G343" t="str">
        <f t="shared" si="82"/>
        <v>0.999999999999121-9.37413747257346E-07i</v>
      </c>
      <c r="H343" t="str">
        <f t="shared" si="83"/>
        <v>600.000081078996+0.286567392202708i</v>
      </c>
      <c r="I343" t="str">
        <f t="shared" si="84"/>
        <v>41.3092009685009-81334.8201847585i</v>
      </c>
      <c r="K343" t="str">
        <f t="shared" si="85"/>
        <v>0.0199999927350995-0.0000118957760142861i</v>
      </c>
      <c r="L343" t="str">
        <f t="shared" si="86"/>
        <v>0.00005-90.7884946510012i</v>
      </c>
      <c r="M343" t="str">
        <f t="shared" si="87"/>
        <v>0.00133333333333333-53.4049968535303i</v>
      </c>
      <c r="N343">
        <f t="shared" si="88"/>
        <v>90.01088748068004</v>
      </c>
      <c r="O343">
        <f t="shared" si="89"/>
        <v>78.401638222256068</v>
      </c>
      <c r="P343" s="3">
        <f t="shared" si="90"/>
        <v>78.401638222256068</v>
      </c>
      <c r="Q343" s="3">
        <f t="shared" si="91"/>
        <v>-89.98911251931996</v>
      </c>
      <c r="R343">
        <f t="shared" si="92"/>
        <v>90.01088748068004</v>
      </c>
      <c r="S343">
        <f t="shared" si="93"/>
        <v>3.1082089916340486E-3</v>
      </c>
      <c r="T343">
        <f t="shared" si="76"/>
        <v>78.401638222256068</v>
      </c>
    </row>
    <row r="344" spans="1:20" x14ac:dyDescent="0.25">
      <c r="A344">
        <f t="shared" si="77"/>
        <v>19.603664989536469</v>
      </c>
      <c r="B344">
        <f t="shared" si="94"/>
        <v>3.1200201858022578</v>
      </c>
      <c r="C344" t="str">
        <f t="shared" si="78"/>
        <v>1.58083547219652-8287.71317201069i</v>
      </c>
      <c r="D344" t="str">
        <f t="shared" si="79"/>
        <v>3.97499999990452-5101.08698731982i</v>
      </c>
      <c r="E344" t="str">
        <f t="shared" si="80"/>
        <v>162.469536063051+0.00138880438069174i</v>
      </c>
      <c r="F344" t="str">
        <f t="shared" si="81"/>
        <v>1.45495495495366-47870.560885741i</v>
      </c>
      <c r="G344" t="str">
        <f t="shared" si="82"/>
        <v>0.999999999999114-9.40975919496918E-07i</v>
      </c>
      <c r="H344" t="str">
        <f t="shared" si="83"/>
        <v>600.000081696366+0.287656348366957i</v>
      </c>
      <c r="I344" t="str">
        <f t="shared" si="84"/>
        <v>41.30920098102-81026.9179712184i</v>
      </c>
      <c r="K344" t="str">
        <f t="shared" si="85"/>
        <v>0.0199999926797814-0.0000119409799292159i</v>
      </c>
      <c r="L344" t="str">
        <f t="shared" si="86"/>
        <v>0.00005-90.4448043943027i</v>
      </c>
      <c r="M344" t="str">
        <f t="shared" si="87"/>
        <v>0.00133333333333333-53.2028261142958i</v>
      </c>
      <c r="N344">
        <f t="shared" si="88"/>
        <v>90.010928853072372</v>
      </c>
      <c r="O344">
        <f t="shared" si="89"/>
        <v>78.368694402828496</v>
      </c>
      <c r="P344" s="3">
        <f t="shared" si="90"/>
        <v>78.368694402828496</v>
      </c>
      <c r="Q344" s="3">
        <f t="shared" si="91"/>
        <v>-89.989071146927628</v>
      </c>
      <c r="R344">
        <f t="shared" si="92"/>
        <v>90.010928853072372</v>
      </c>
      <c r="S344">
        <f t="shared" si="93"/>
        <v>3.120020185802258E-3</v>
      </c>
      <c r="T344">
        <f t="shared" si="76"/>
        <v>78.368694402828496</v>
      </c>
    </row>
    <row r="345" spans="1:20" x14ac:dyDescent="0.25">
      <c r="A345">
        <f t="shared" si="77"/>
        <v>19.678158916496706</v>
      </c>
      <c r="B345">
        <f t="shared" si="94"/>
        <v>3.1318762625083063</v>
      </c>
      <c r="C345" t="str">
        <f t="shared" si="78"/>
        <v>1.58083546850642-8256.33908952655i</v>
      </c>
      <c r="D345" t="str">
        <f t="shared" si="79"/>
        <v>3.9749999999038-5081.77623776466i</v>
      </c>
      <c r="E345" t="str">
        <f t="shared" si="80"/>
        <v>162.469536056206+0.00139408184317866i</v>
      </c>
      <c r="F345" t="str">
        <f t="shared" si="81"/>
        <v>1.45495495495365-47689.3413884753i</v>
      </c>
      <c r="G345" t="str">
        <f t="shared" si="82"/>
        <v>0.999999999999108-9.44551627990999E-07i</v>
      </c>
      <c r="H345" t="str">
        <f t="shared" si="83"/>
        <v>600.000082318437+0.288749442565476i</v>
      </c>
      <c r="I345" t="str">
        <f t="shared" si="84"/>
        <v>41.3092009936348-80720.1813570965i</v>
      </c>
      <c r="K345" t="str">
        <f t="shared" si="85"/>
        <v>0.0199999926240421-0.0000119863556186342i</v>
      </c>
      <c r="L345" t="str">
        <f t="shared" si="86"/>
        <v>0.00005-90.1024152164807i</v>
      </c>
      <c r="M345" t="str">
        <f t="shared" si="87"/>
        <v>0.00133333333333333-53.0014207155768i</v>
      </c>
      <c r="N345">
        <f t="shared" si="88"/>
        <v>90.010970382679417</v>
      </c>
      <c r="O345">
        <f t="shared" si="89"/>
        <v>78.335750583457923</v>
      </c>
      <c r="P345" s="3">
        <f t="shared" si="90"/>
        <v>78.335750583457923</v>
      </c>
      <c r="Q345" s="3">
        <f t="shared" si="91"/>
        <v>-89.989029617320583</v>
      </c>
      <c r="R345">
        <f t="shared" si="92"/>
        <v>90.010970382679417</v>
      </c>
      <c r="S345">
        <f t="shared" si="93"/>
        <v>3.1318762625083063E-3</v>
      </c>
      <c r="T345">
        <f t="shared" si="76"/>
        <v>78.335750583457923</v>
      </c>
    </row>
    <row r="346" spans="1:20" x14ac:dyDescent="0.25">
      <c r="A346">
        <f t="shared" si="77"/>
        <v>19.752935920379397</v>
      </c>
      <c r="B346">
        <f t="shared" si="94"/>
        <v>3.1437773923058381</v>
      </c>
      <c r="C346" t="str">
        <f t="shared" si="78"/>
        <v>1.58083546478813-8225.08377725212i</v>
      </c>
      <c r="D346" t="str">
        <f t="shared" si="79"/>
        <v>3.97499999990307-5062.53859126675i</v>
      </c>
      <c r="E346" t="str">
        <f t="shared" si="80"/>
        <v>162.469536049311+0.00139937936008894i</v>
      </c>
      <c r="F346" t="str">
        <f t="shared" si="81"/>
        <v>1.45495495495365-47508.8079183959i</v>
      </c>
      <c r="G346" t="str">
        <f t="shared" si="82"/>
        <v>0.999999999999101-9.48140924177359E-07i</v>
      </c>
      <c r="H346" t="str">
        <f t="shared" si="83"/>
        <v>600.000082945247+0.289846690522807i</v>
      </c>
      <c r="I346" t="str">
        <f t="shared" si="84"/>
        <v>41.3092010063459-80414.6059298833i</v>
      </c>
      <c r="K346" t="str">
        <f t="shared" si="85"/>
        <v>0.0199999925678783-0.0000120319037352797i</v>
      </c>
      <c r="L346" t="str">
        <f t="shared" si="86"/>
        <v>0.00005-89.76132219215i</v>
      </c>
      <c r="M346" t="str">
        <f t="shared" si="87"/>
        <v>0.00133333333333333-52.8007777600882i</v>
      </c>
      <c r="N346">
        <f t="shared" si="88"/>
        <v>90.011012070098573</v>
      </c>
      <c r="O346">
        <f t="shared" si="89"/>
        <v>78.30280676414489</v>
      </c>
      <c r="P346" s="3">
        <f t="shared" si="90"/>
        <v>78.30280676414489</v>
      </c>
      <c r="Q346" s="3">
        <f t="shared" si="91"/>
        <v>-89.988987929901427</v>
      </c>
      <c r="R346">
        <f t="shared" si="92"/>
        <v>90.011012070098573</v>
      </c>
      <c r="S346">
        <f t="shared" si="93"/>
        <v>3.1437773923058379E-3</v>
      </c>
      <c r="T346">
        <f t="shared" si="76"/>
        <v>78.30280676414489</v>
      </c>
    </row>
    <row r="347" spans="1:20" x14ac:dyDescent="0.25">
      <c r="A347">
        <f t="shared" si="77"/>
        <v>19.827997076876837</v>
      </c>
      <c r="B347">
        <f t="shared" si="94"/>
        <v>3.1557237463966001</v>
      </c>
      <c r="C347" t="str">
        <f t="shared" si="78"/>
        <v>1.58083546104161-8193.94678556915i</v>
      </c>
      <c r="D347" t="str">
        <f t="shared" si="79"/>
        <v>3.97499999990234-5043.3737710861i</v>
      </c>
      <c r="E347" t="str">
        <f t="shared" si="80"/>
        <v>162.469536042362+0.0014046970076317i</v>
      </c>
      <c r="F347" t="str">
        <f t="shared" si="81"/>
        <v>1.45495495495364-47328.9578784683i</v>
      </c>
      <c r="G347" t="str">
        <f t="shared" si="82"/>
        <v>0.999999999999094-9.51743859689226E-07i</v>
      </c>
      <c r="H347" t="str">
        <f t="shared" si="83"/>
        <v>600.000083576827+0.290948108023237i</v>
      </c>
      <c r="I347" t="str">
        <f t="shared" si="84"/>
        <v>41.3092010191534-80110.1872937733i</v>
      </c>
      <c r="K347" t="str">
        <f t="shared" si="85"/>
        <v>0.0199999925112869-0.0000120776249343712i</v>
      </c>
      <c r="L347" t="str">
        <f t="shared" si="86"/>
        <v>0.00005-89.4215204145751i</v>
      </c>
      <c r="M347" t="str">
        <f t="shared" si="87"/>
        <v>0.00133333333333333-52.6008943615146i</v>
      </c>
      <c r="N347">
        <f t="shared" si="88"/>
        <v>90.011053915929509</v>
      </c>
      <c r="O347">
        <f t="shared" si="89"/>
        <v>78.269862944889752</v>
      </c>
      <c r="P347" s="3">
        <f t="shared" si="90"/>
        <v>78.269862944889752</v>
      </c>
      <c r="Q347" s="3">
        <f t="shared" si="91"/>
        <v>-89.988946084070491</v>
      </c>
      <c r="R347">
        <f t="shared" si="92"/>
        <v>90.011053915929509</v>
      </c>
      <c r="S347">
        <f t="shared" si="93"/>
        <v>3.1557237463965999E-3</v>
      </c>
      <c r="T347">
        <f t="shared" si="76"/>
        <v>78.269862944889752</v>
      </c>
    </row>
    <row r="348" spans="1:20" x14ac:dyDescent="0.25">
      <c r="A348">
        <f t="shared" si="77"/>
        <v>19.903343465768966</v>
      </c>
      <c r="B348">
        <f t="shared" si="94"/>
        <v>3.1677154966329071</v>
      </c>
      <c r="C348" t="str">
        <f t="shared" si="78"/>
        <v>1.58083545726648-8162.92766656161i</v>
      </c>
      <c r="D348" t="str">
        <f t="shared" si="79"/>
        <v>3.97499999990158-5024.2815015303i</v>
      </c>
      <c r="E348" t="str">
        <f t="shared" si="80"/>
        <v>162.469536035362+0.00141003486230344i</v>
      </c>
      <c r="F348" t="str">
        <f t="shared" si="81"/>
        <v>1.45495495495362-47149.788681489i</v>
      </c>
      <c r="G348" t="str">
        <f t="shared" si="82"/>
        <v>0.999999999999087-9.55360486356038E-07i</v>
      </c>
      <c r="H348" t="str">
        <f t="shared" si="83"/>
        <v>600.00008421322+0.29205371091105i</v>
      </c>
      <c r="I348" t="str">
        <f t="shared" si="84"/>
        <v>41.309201032059-79806.9210696025i</v>
      </c>
      <c r="K348" t="str">
        <f t="shared" si="85"/>
        <v>0.0199999924542645-0.0000121235198736177i</v>
      </c>
      <c r="L348" t="str">
        <f t="shared" si="86"/>
        <v>0.00005-89.0830049955915i</v>
      </c>
      <c r="M348" t="str">
        <f t="shared" si="87"/>
        <v>0.00133333333333333-52.4017676444656i</v>
      </c>
      <c r="N348">
        <f t="shared" si="88"/>
        <v>90.011095920774196</v>
      </c>
      <c r="O348">
        <f t="shared" si="89"/>
        <v>78.236919125692992</v>
      </c>
      <c r="P348" s="3">
        <f t="shared" si="90"/>
        <v>78.236919125692992</v>
      </c>
      <c r="Q348" s="3">
        <f t="shared" si="91"/>
        <v>-89.988904079225804</v>
      </c>
      <c r="R348">
        <f t="shared" si="92"/>
        <v>90.011095920774196</v>
      </c>
      <c r="S348">
        <f t="shared" si="93"/>
        <v>3.1677154966329069E-3</v>
      </c>
      <c r="T348">
        <f t="shared" si="76"/>
        <v>78.236919125692992</v>
      </c>
    </row>
    <row r="349" spans="1:20" x14ac:dyDescent="0.25">
      <c r="A349">
        <f t="shared" si="77"/>
        <v>19.978976170938889</v>
      </c>
      <c r="B349">
        <f t="shared" si="94"/>
        <v>3.179752815520112</v>
      </c>
      <c r="C349" t="str">
        <f t="shared" si="78"/>
        <v>1.58083545346268-8132.02597400904i</v>
      </c>
      <c r="D349" t="str">
        <f t="shared" si="79"/>
        <v>3.97499999990083-5005.2615079507i</v>
      </c>
      <c r="E349" t="str">
        <f t="shared" si="80"/>
        <v>162.469536028307+0.00141539300089208i</v>
      </c>
      <c r="F349" t="str">
        <f t="shared" si="81"/>
        <v>1.45495495495361-46971.2977500495i</v>
      </c>
      <c r="G349" t="str">
        <f t="shared" si="82"/>
        <v>0.99999999999908-9.58990856204185E-07i</v>
      </c>
      <c r="H349" t="str">
        <f t="shared" si="83"/>
        <v>600.000084854456+0.293163515090714i</v>
      </c>
      <c r="I349" t="str">
        <f t="shared" si="84"/>
        <v>41.3092010450621-79504.8028947845i</v>
      </c>
      <c r="K349" t="str">
        <f t="shared" si="85"/>
        <v>0.019999992396808-0.0000121695892132269i</v>
      </c>
      <c r="L349" t="str">
        <f t="shared" si="86"/>
        <v>0.00005-88.7457710655427i</v>
      </c>
      <c r="M349" t="str">
        <f t="shared" si="87"/>
        <v>0.00133333333333333-52.2033947444368i</v>
      </c>
      <c r="N349">
        <f t="shared" si="88"/>
        <v>90.011138085236894</v>
      </c>
      <c r="O349">
        <f t="shared" si="89"/>
        <v>78.203975306555051</v>
      </c>
      <c r="P349" s="3">
        <f t="shared" si="90"/>
        <v>78.203975306555051</v>
      </c>
      <c r="Q349" s="3">
        <f t="shared" si="91"/>
        <v>-89.988861914763106</v>
      </c>
      <c r="R349">
        <f t="shared" si="92"/>
        <v>90.011138085236894</v>
      </c>
      <c r="S349">
        <f t="shared" si="93"/>
        <v>3.179752815520112E-3</v>
      </c>
      <c r="T349">
        <f t="shared" si="76"/>
        <v>78.203975306555051</v>
      </c>
    </row>
    <row r="350" spans="1:20" x14ac:dyDescent="0.25">
      <c r="A350">
        <f t="shared" si="77"/>
        <v>20.054896280388459</v>
      </c>
      <c r="B350">
        <f t="shared" si="94"/>
        <v>3.1918358762190886</v>
      </c>
      <c r="C350" t="str">
        <f t="shared" si="78"/>
        <v>1.5808354496299-8101.24126338023i</v>
      </c>
      <c r="D350" t="str">
        <f t="shared" si="79"/>
        <v>3.97499999990007-4986.31351673826i</v>
      </c>
      <c r="E350" t="str">
        <f t="shared" si="80"/>
        <v>162.469536021199+0.00142077150047744i</v>
      </c>
      <c r="F350" t="str">
        <f t="shared" si="81"/>
        <v>1.4549549549536-46793.4825164973i</v>
      </c>
      <c r="G350" t="str">
        <f t="shared" si="82"/>
        <v>0.999999999999073-9.62635021457754E-07i</v>
      </c>
      <c r="H350" t="str">
        <f t="shared" si="83"/>
        <v>600.000085500574+0.29427753652716i</v>
      </c>
      <c r="I350" t="str">
        <f t="shared" si="84"/>
        <v>41.3092010581646-79203.8284232473i</v>
      </c>
      <c r="K350" t="str">
        <f t="shared" si="85"/>
        <v>0.019999992338914-0.0000122158336159158i</v>
      </c>
      <c r="L350" t="str">
        <f t="shared" si="86"/>
        <v>0.00005-88.4098137732042i</v>
      </c>
      <c r="M350" t="str">
        <f t="shared" si="87"/>
        <v>0.00133333333333333-52.0057728077671i</v>
      </c>
      <c r="N350">
        <f t="shared" si="88"/>
        <v>90.011180409924123</v>
      </c>
      <c r="O350">
        <f t="shared" si="89"/>
        <v>78.17103148747637</v>
      </c>
      <c r="P350" s="3">
        <f t="shared" si="90"/>
        <v>78.17103148747637</v>
      </c>
      <c r="Q350" s="3">
        <f t="shared" si="91"/>
        <v>-89.988819590075877</v>
      </c>
      <c r="R350">
        <f t="shared" si="92"/>
        <v>90.011180409924123</v>
      </c>
      <c r="S350">
        <f t="shared" si="93"/>
        <v>3.1918358762190887E-3</v>
      </c>
      <c r="T350">
        <f t="shared" si="76"/>
        <v>78.17103148747637</v>
      </c>
    </row>
    <row r="351" spans="1:20" x14ac:dyDescent="0.25">
      <c r="A351">
        <f t="shared" si="77"/>
        <v>20.131104886253937</v>
      </c>
      <c r="B351">
        <f t="shared" si="94"/>
        <v>3.2039648525487214</v>
      </c>
      <c r="C351" t="str">
        <f t="shared" si="78"/>
        <v>1.58083544576792-8070.57309182681i</v>
      </c>
      <c r="D351" t="str">
        <f t="shared" si="79"/>
        <v>3.97499999989933-4967.43725531982i</v>
      </c>
      <c r="E351" t="str">
        <f t="shared" si="80"/>
        <v>162.469536014037+0.00142617043843152i</v>
      </c>
      <c r="F351" t="str">
        <f t="shared" si="81"/>
        <v>1.4549549549536-46616.3404229012i</v>
      </c>
      <c r="G351" t="str">
        <f t="shared" si="82"/>
        <v>0.999999999999066-9.66293034539287E-07i</v>
      </c>
      <c r="H351" t="str">
        <f t="shared" si="83"/>
        <v>600.000086151615+0.295395791245969i</v>
      </c>
      <c r="I351" t="str">
        <f t="shared" si="84"/>
        <v>41.3092010713672-78903.9933253738i</v>
      </c>
      <c r="K351" t="str">
        <f t="shared" si="85"/>
        <v>0.0199999922805791-0.0000122622537469192i</v>
      </c>
      <c r="L351" t="str">
        <f t="shared" si="86"/>
        <v>0.00005-88.0751282857187i</v>
      </c>
      <c r="M351" t="str">
        <f t="shared" si="87"/>
        <v>0.00133333333333333-51.8088989915991i</v>
      </c>
      <c r="N351">
        <f t="shared" si="88"/>
        <v>90.011222895444746</v>
      </c>
      <c r="O351">
        <f t="shared" si="89"/>
        <v>78.138087668457445</v>
      </c>
      <c r="P351" s="3">
        <f t="shared" si="90"/>
        <v>78.138087668457445</v>
      </c>
      <c r="Q351" s="3">
        <f t="shared" si="91"/>
        <v>-89.988777104555254</v>
      </c>
      <c r="R351">
        <f t="shared" si="92"/>
        <v>90.011222895444746</v>
      </c>
      <c r="S351">
        <f t="shared" si="93"/>
        <v>3.2039648525487214E-3</v>
      </c>
      <c r="T351">
        <f t="shared" si="76"/>
        <v>78.138087668457445</v>
      </c>
    </row>
    <row r="352" spans="1:20" x14ac:dyDescent="0.25">
      <c r="A352">
        <f t="shared" si="77"/>
        <v>20.207603084821702</v>
      </c>
      <c r="B352">
        <f t="shared" si="94"/>
        <v>3.2161399189884068</v>
      </c>
      <c r="C352" t="str">
        <f t="shared" si="78"/>
        <v>1.58083544187656-8040.02101817673i</v>
      </c>
      <c r="D352" t="str">
        <f t="shared" si="79"/>
        <v>3.97499999989855-4948.63245215396i</v>
      </c>
      <c r="E352" t="str">
        <f t="shared" si="80"/>
        <v>162.469536006819+0.00143158989242207i</v>
      </c>
      <c r="F352" t="str">
        <f t="shared" si="81"/>
        <v>1.45495495495358-46439.8689210119i</v>
      </c>
      <c r="G352" t="str">
        <f t="shared" si="82"/>
        <v>0.999999999999059-9.6996494807053E-07i</v>
      </c>
      <c r="H352" t="str">
        <f t="shared" si="83"/>
        <v>600.00008680761+0.296518295333622i</v>
      </c>
      <c r="I352" t="str">
        <f t="shared" si="84"/>
        <v>41.3092010846695-78605.2932879331i</v>
      </c>
      <c r="K352" t="str">
        <f t="shared" si="85"/>
        <v>0.0199999922218001-0.000012308850274i</v>
      </c>
      <c r="L352" t="str">
        <f t="shared" si="86"/>
        <v>0.00005-87.7417097885225i</v>
      </c>
      <c r="M352" t="str">
        <f t="shared" si="87"/>
        <v>0.00133333333333333-51.6127704638367i</v>
      </c>
      <c r="N352">
        <f t="shared" si="88"/>
        <v>90.01126554240993</v>
      </c>
      <c r="O352">
        <f t="shared" si="89"/>
        <v>78.105143849498589</v>
      </c>
      <c r="P352" s="3">
        <f t="shared" si="90"/>
        <v>78.105143849498589</v>
      </c>
      <c r="Q352" s="3">
        <f t="shared" si="91"/>
        <v>-89.98873445759007</v>
      </c>
      <c r="R352">
        <f t="shared" si="92"/>
        <v>90.01126554240993</v>
      </c>
      <c r="S352">
        <f t="shared" si="93"/>
        <v>3.2161399189884069E-3</v>
      </c>
      <c r="T352">
        <f t="shared" si="76"/>
        <v>78.105143849498589</v>
      </c>
    </row>
    <row r="353" spans="1:20" x14ac:dyDescent="0.25">
      <c r="A353">
        <f t="shared" si="77"/>
        <v>20.284391976544025</v>
      </c>
      <c r="B353">
        <f t="shared" si="94"/>
        <v>3.228361250680563</v>
      </c>
      <c r="C353" t="str">
        <f t="shared" si="78"/>
        <v>1.58083543795552-8009.58460292832i</v>
      </c>
      <c r="D353" t="str">
        <f t="shared" si="79"/>
        <v>3.97499999989778-4929.89883672731i</v>
      </c>
      <c r="E353" t="str">
        <f t="shared" si="80"/>
        <v>162.469535999548+0.00143702994040922i</v>
      </c>
      <c r="F353" t="str">
        <f t="shared" si="81"/>
        <v>1.45495495495358-46264.0654722283i</v>
      </c>
      <c r="G353" t="str">
        <f t="shared" si="82"/>
        <v>0.999999999999052-9.7365081487319E-07i</v>
      </c>
      <c r="H353" t="str">
        <f t="shared" si="83"/>
        <v>600.000087468601+0.297645064937738i</v>
      </c>
      <c r="I353" t="str">
        <f t="shared" si="84"/>
        <v>41.3092010980738-78307.7240140266i</v>
      </c>
      <c r="K353" t="str">
        <f t="shared" si="85"/>
        <v>0.0199999921625735-0.0000123556238674586i</v>
      </c>
      <c r="L353" t="str">
        <f t="shared" si="86"/>
        <v>0.00005-87.4095534852783i</v>
      </c>
      <c r="M353" t="str">
        <f t="shared" si="87"/>
        <v>0.00133333333333333-51.4173844031048i</v>
      </c>
      <c r="N353">
        <f t="shared" si="88"/>
        <v>90.011308351433144</v>
      </c>
      <c r="O353">
        <f t="shared" si="89"/>
        <v>78.072200030600484</v>
      </c>
      <c r="P353" s="3">
        <f t="shared" si="90"/>
        <v>78.072200030600484</v>
      </c>
      <c r="Q353" s="3">
        <f t="shared" si="91"/>
        <v>-89.988691648566856</v>
      </c>
      <c r="R353">
        <f t="shared" si="92"/>
        <v>90.011308351433144</v>
      </c>
      <c r="S353">
        <f t="shared" si="93"/>
        <v>3.228361250680563E-3</v>
      </c>
      <c r="T353">
        <f t="shared" si="76"/>
        <v>78.072200030600484</v>
      </c>
    </row>
    <row r="354" spans="1:20" x14ac:dyDescent="0.25">
      <c r="A354">
        <f t="shared" si="77"/>
        <v>20.361472666054894</v>
      </c>
      <c r="B354">
        <f t="shared" si="94"/>
        <v>3.2406290234331494</v>
      </c>
      <c r="C354" t="str">
        <f t="shared" si="78"/>
        <v>1.58083543400468-7979.26340824336i</v>
      </c>
      <c r="D354" t="str">
        <f t="shared" si="79"/>
        <v>3.974999999897-4911.23613955049i</v>
      </c>
      <c r="E354" t="str">
        <f t="shared" si="80"/>
        <v>162.469535992221+0.00144249066065275i</v>
      </c>
      <c r="F354" t="str">
        <f t="shared" si="81"/>
        <v>1.45495495495356-46088.9275475582i</v>
      </c>
      <c r="G354" t="str">
        <f t="shared" si="82"/>
        <v>0.999999999999045-9.77350687969701E-07i</v>
      </c>
      <c r="H354" t="str">
        <f t="shared" si="83"/>
        <v>600.000088134626+0.298776116267284i</v>
      </c>
      <c r="I354" t="str">
        <f t="shared" si="84"/>
        <v>41.3092011115797-78011.2812230196i</v>
      </c>
      <c r="K354" t="str">
        <f t="shared" si="85"/>
        <v>0.0199999921028959-0.0000124025752001422i</v>
      </c>
      <c r="L354" t="str">
        <f t="shared" si="86"/>
        <v>0.00005-87.0786545978061i</v>
      </c>
      <c r="M354" t="str">
        <f t="shared" si="87"/>
        <v>0.00133333333333333-51.2227379987097i</v>
      </c>
      <c r="N354">
        <f t="shared" si="88"/>
        <v>90.011351323130214</v>
      </c>
      <c r="O354">
        <f t="shared" si="89"/>
        <v>78.039256211763359</v>
      </c>
      <c r="P354" s="3">
        <f t="shared" si="90"/>
        <v>78.039256211763359</v>
      </c>
      <c r="Q354" s="3">
        <f t="shared" si="91"/>
        <v>-89.988648676869786</v>
      </c>
      <c r="R354">
        <f t="shared" si="92"/>
        <v>90.011351323130214</v>
      </c>
      <c r="S354">
        <f t="shared" si="93"/>
        <v>3.2406290234331496E-3</v>
      </c>
      <c r="T354">
        <f t="shared" si="76"/>
        <v>78.039256211763359</v>
      </c>
    </row>
    <row r="355" spans="1:20" x14ac:dyDescent="0.25">
      <c r="A355">
        <f t="shared" si="77"/>
        <v>20.438846262185905</v>
      </c>
      <c r="B355">
        <f t="shared" si="94"/>
        <v>3.2529434137221953</v>
      </c>
      <c r="C355" t="str">
        <f t="shared" si="78"/>
        <v>1.58083543002378-7949.05699794138i</v>
      </c>
      <c r="D355" t="str">
        <f t="shared" si="79"/>
        <v>3.97499999989622-4892.64409215438i</v>
      </c>
      <c r="E355" t="str">
        <f t="shared" si="80"/>
        <v>162.469535984838+0.00144797213170692i</v>
      </c>
      <c r="F355" t="str">
        <f t="shared" si="81"/>
        <v>1.45495495495356-45914.4526275843i</v>
      </c>
      <c r="G355" t="str">
        <f t="shared" si="82"/>
        <v>0.999999999999037-9.81064620583979E-07i</v>
      </c>
      <c r="H355" t="str">
        <f t="shared" si="83"/>
        <v>600.000088805721+0.299911465592827i</v>
      </c>
      <c r="I355" t="str">
        <f t="shared" si="84"/>
        <v>41.3092011251883-77715.9606504834i</v>
      </c>
      <c r="K355" t="str">
        <f t="shared" si="85"/>
        <v>0.0199999920427639-0.0000124497049474549i</v>
      </c>
      <c r="L355" t="str">
        <f t="shared" si="86"/>
        <v>0.00005-86.7490083660159i</v>
      </c>
      <c r="M355" t="str">
        <f t="shared" si="87"/>
        <v>0.00133333333333333-51.0288284505975i</v>
      </c>
      <c r="N355">
        <f t="shared" si="88"/>
        <v>90.011394458119298</v>
      </c>
      <c r="O355">
        <f t="shared" si="89"/>
        <v>78.006312392987837</v>
      </c>
      <c r="P355" s="3">
        <f t="shared" si="90"/>
        <v>78.006312392987837</v>
      </c>
      <c r="Q355" s="3">
        <f t="shared" si="91"/>
        <v>-89.988605541880702</v>
      </c>
      <c r="R355">
        <f t="shared" si="92"/>
        <v>90.011394458119298</v>
      </c>
      <c r="S355">
        <f t="shared" si="93"/>
        <v>3.2529434137221953E-3</v>
      </c>
      <c r="T355">
        <f t="shared" si="76"/>
        <v>78.006312392987837</v>
      </c>
    </row>
    <row r="356" spans="1:20" x14ac:dyDescent="0.25">
      <c r="A356">
        <f t="shared" si="77"/>
        <v>20.516513877982213</v>
      </c>
      <c r="B356">
        <f t="shared" si="94"/>
        <v>3.2653045986943399</v>
      </c>
      <c r="C356" t="str">
        <f t="shared" si="78"/>
        <v>1.58083542601247-7918.96493749296i</v>
      </c>
      <c r="D356" t="str">
        <f t="shared" si="79"/>
        <v>3.97499999989543-4874.12242708611i</v>
      </c>
      <c r="E356" t="str">
        <f t="shared" si="80"/>
        <v>162.469535977398+0.00145347443242594i</v>
      </c>
      <c r="F356" t="str">
        <f t="shared" si="81"/>
        <v>1.45495495495354-45740.6382024259i</v>
      </c>
      <c r="G356" t="str">
        <f t="shared" si="82"/>
        <v>0.99999999999903-9.84792666142191E-07i</v>
      </c>
      <c r="H356" t="str">
        <f t="shared" si="83"/>
        <v>600.000089481928+0.301051129246771i</v>
      </c>
      <c r="I356" t="str">
        <f t="shared" si="84"/>
        <v>41.3092011389012-77421.7580481323i</v>
      </c>
      <c r="K356" t="str">
        <f t="shared" si="85"/>
        <v>0.019999991982174-0.0000124970137873676i</v>
      </c>
      <c r="L356" t="str">
        <f t="shared" si="86"/>
        <v>0.00005-86.4206100478335i</v>
      </c>
      <c r="M356" t="str">
        <f t="shared" si="87"/>
        <v>0.00133333333333333-50.8356529693141i</v>
      </c>
      <c r="N356">
        <f t="shared" si="88"/>
        <v>90.0114377570209</v>
      </c>
      <c r="O356">
        <f t="shared" si="89"/>
        <v>77.973368574274275</v>
      </c>
      <c r="P356" s="3">
        <f t="shared" si="90"/>
        <v>77.973368574274275</v>
      </c>
      <c r="Q356" s="3">
        <f t="shared" si="91"/>
        <v>-89.9885622429791</v>
      </c>
      <c r="R356">
        <f t="shared" si="92"/>
        <v>90.0114377570209</v>
      </c>
      <c r="S356">
        <f t="shared" si="93"/>
        <v>3.2653045986943399E-3</v>
      </c>
      <c r="T356">
        <f t="shared" si="76"/>
        <v>77.973368574274275</v>
      </c>
    </row>
    <row r="357" spans="1:20" x14ac:dyDescent="0.25">
      <c r="A357">
        <f t="shared" si="77"/>
        <v>20.594476630718543</v>
      </c>
      <c r="B357">
        <f t="shared" si="94"/>
        <v>3.2777127561693784</v>
      </c>
      <c r="C357" t="str">
        <f t="shared" si="78"/>
        <v>1.58083542197067-7888.98679401388i</v>
      </c>
      <c r="D357" t="str">
        <f t="shared" si="79"/>
        <v>3.97499999989464-4855.67087790533i</v>
      </c>
      <c r="E357" t="str">
        <f t="shared" si="80"/>
        <v>162.469535969903+0.00145899764196332i</v>
      </c>
      <c r="F357" t="str">
        <f t="shared" si="81"/>
        <v>1.45495495495354-45567.4817717044i</v>
      </c>
      <c r="G357" t="str">
        <f t="shared" si="82"/>
        <v>0.999999999999023-9.88534878273524E-07i</v>
      </c>
      <c r="H357" t="str">
        <f t="shared" si="83"/>
        <v>600.000090163282+0.302195123623568i</v>
      </c>
      <c r="I357" t="str">
        <f t="shared" si="84"/>
        <v>41.3092011527184-77128.6691837631i</v>
      </c>
      <c r="K357" t="str">
        <f t="shared" si="85"/>
        <v>0.0199999919211228-0.0000125445024004269i</v>
      </c>
      <c r="L357" t="str">
        <f t="shared" si="86"/>
        <v>0.00005-86.0934549191408i</v>
      </c>
      <c r="M357" t="str">
        <f t="shared" si="87"/>
        <v>0.00133333333333333-50.6432087759654i</v>
      </c>
      <c r="N357">
        <f t="shared" si="88"/>
        <v>90.011481220457867</v>
      </c>
      <c r="O357">
        <f t="shared" si="89"/>
        <v>77.94042475562334</v>
      </c>
      <c r="P357" s="3">
        <f t="shared" si="90"/>
        <v>77.94042475562334</v>
      </c>
      <c r="Q357" s="3">
        <f t="shared" si="91"/>
        <v>-89.988518779542133</v>
      </c>
      <c r="R357">
        <f t="shared" si="92"/>
        <v>90.011481220457867</v>
      </c>
      <c r="S357">
        <f t="shared" si="93"/>
        <v>3.2777127561693783E-3</v>
      </c>
      <c r="T357">
        <f t="shared" si="76"/>
        <v>77.94042475562334</v>
      </c>
    </row>
    <row r="358" spans="1:20" x14ac:dyDescent="0.25">
      <c r="A358">
        <f t="shared" si="77"/>
        <v>20.672735641915274</v>
      </c>
      <c r="B358">
        <f t="shared" si="94"/>
        <v>3.2901680646428222</v>
      </c>
      <c r="C358" t="str">
        <f t="shared" si="78"/>
        <v>1.58083541789808-7859.12213625824i</v>
      </c>
      <c r="D358" t="str">
        <f t="shared" si="79"/>
        <v>3.97499999989382-4837.28917918026i</v>
      </c>
      <c r="E358" t="str">
        <f t="shared" si="80"/>
        <v>162.46953596235+0.00146454183977344i</v>
      </c>
      <c r="F358" t="str">
        <f t="shared" si="81"/>
        <v>1.45495495495352-45394.9808445061i</v>
      </c>
      <c r="G358" t="str">
        <f t="shared" si="82"/>
        <v>0.999999999999015-9.92291310810956E-07i</v>
      </c>
      <c r="H358" t="str">
        <f t="shared" si="83"/>
        <v>600.000090849825+0.303343465179975i</v>
      </c>
      <c r="I358" t="str">
        <f t="shared" si="84"/>
        <v>41.3092011666404-76836.6898411938i</v>
      </c>
      <c r="K358" t="str">
        <f t="shared" si="85"/>
        <v>0.0199999918596067-0.0000125921714697657i</v>
      </c>
      <c r="L358" t="str">
        <f t="shared" si="86"/>
        <v>0.00005-85.7675382737011i</v>
      </c>
      <c r="M358" t="str">
        <f t="shared" si="87"/>
        <v>0.00133333333333333-50.451493102177i</v>
      </c>
      <c r="N358">
        <f t="shared" si="88"/>
        <v>90.011524849055462</v>
      </c>
      <c r="O358">
        <f t="shared" si="89"/>
        <v>77.907480937035245</v>
      </c>
      <c r="P358" s="3">
        <f t="shared" si="90"/>
        <v>77.907480937035245</v>
      </c>
      <c r="Q358" s="3">
        <f t="shared" si="91"/>
        <v>-89.988475150944538</v>
      </c>
      <c r="R358">
        <f t="shared" si="92"/>
        <v>90.011524849055462</v>
      </c>
      <c r="S358">
        <f t="shared" si="93"/>
        <v>3.2901680646428223E-3</v>
      </c>
      <c r="T358">
        <f t="shared" si="76"/>
        <v>77.907480937035245</v>
      </c>
    </row>
    <row r="359" spans="1:20" x14ac:dyDescent="0.25">
      <c r="A359">
        <f t="shared" si="77"/>
        <v>20.751292037354553</v>
      </c>
      <c r="B359">
        <f t="shared" si="94"/>
        <v>3.3026707032884648</v>
      </c>
      <c r="C359" t="str">
        <f t="shared" si="78"/>
        <v>1.5808354137945-7829.37053461302i</v>
      </c>
      <c r="D359" t="str">
        <f t="shared" si="79"/>
        <v>3.97499999989301-4818.97706648404i</v>
      </c>
      <c r="E359" t="str">
        <f t="shared" si="80"/>
        <v>162.469535954739+0.00147010710561351i</v>
      </c>
      <c r="F359" t="str">
        <f t="shared" si="81"/>
        <v>1.45495495495351-45223.1329393475i</v>
      </c>
      <c r="G359" t="str">
        <f t="shared" si="82"/>
        <v>0.999999999999008-9.96062017792031E-07i</v>
      </c>
      <c r="H359" t="str">
        <f t="shared" si="83"/>
        <v>600.000091541595+0.30449617043529i</v>
      </c>
      <c r="I359" t="str">
        <f t="shared" si="84"/>
        <v>41.3092011806687-76545.8158202039i</v>
      </c>
      <c r="K359" t="str">
        <f t="shared" si="85"/>
        <v>0.0199999917976222-0.0000126400216811128i</v>
      </c>
      <c r="L359" t="str">
        <f t="shared" si="86"/>
        <v>0.00005-85.442855423093i</v>
      </c>
      <c r="M359" t="str">
        <f t="shared" si="87"/>
        <v>0.00133333333333333-50.260503190055i</v>
      </c>
      <c r="N359">
        <f t="shared" si="88"/>
        <v>90.011568643441251</v>
      </c>
      <c r="O359">
        <f t="shared" si="89"/>
        <v>77.874537118510588</v>
      </c>
      <c r="P359" s="3">
        <f t="shared" si="90"/>
        <v>77.874537118510588</v>
      </c>
      <c r="Q359" s="3">
        <f t="shared" si="91"/>
        <v>-89.988431356558749</v>
      </c>
      <c r="R359">
        <f t="shared" si="92"/>
        <v>90.011568643441251</v>
      </c>
      <c r="S359">
        <f t="shared" si="93"/>
        <v>3.302670703288465E-3</v>
      </c>
      <c r="T359">
        <f t="shared" si="76"/>
        <v>77.874537118510588</v>
      </c>
    </row>
    <row r="360" spans="1:20" x14ac:dyDescent="0.25">
      <c r="A360">
        <f t="shared" si="77"/>
        <v>20.830146947096502</v>
      </c>
      <c r="B360">
        <f t="shared" si="94"/>
        <v>3.3152208519609609</v>
      </c>
      <c r="C360" t="str">
        <f t="shared" si="78"/>
        <v>1.58083540965965-7799.73156109149i</v>
      </c>
      <c r="D360" t="str">
        <f t="shared" si="79"/>
        <v>3.9749999998922-4800.73427639079i</v>
      </c>
      <c r="E360" t="str">
        <f t="shared" si="80"/>
        <v>162.46953594707+0.00147569351954163i</v>
      </c>
      <c r="F360" t="str">
        <f t="shared" si="81"/>
        <v>1.4549549549535-45051.935584139i</v>
      </c>
      <c r="G360" t="str">
        <f t="shared" si="82"/>
        <v>0.999999999999-9.99847053459633E-07i</v>
      </c>
      <c r="H360" t="str">
        <f t="shared" si="83"/>
        <v>600.000092238634+0.305653255971574i</v>
      </c>
      <c r="I360" t="str">
        <f t="shared" si="84"/>
        <v>41.3092011948036-76256.0429364734i</v>
      </c>
      <c r="K360" t="str">
        <f t="shared" si="85"/>
        <v>0.0199999917351657-0.0000126880537228025i</v>
      </c>
      <c r="L360" t="str">
        <f t="shared" si="86"/>
        <v>0.00005-85.1194016966462i</v>
      </c>
      <c r="M360" t="str">
        <f t="shared" si="87"/>
        <v>0.00133333333333333-50.0702362921447i</v>
      </c>
      <c r="N360">
        <f t="shared" si="88"/>
        <v>90.011612604245244</v>
      </c>
      <c r="O360">
        <f t="shared" si="89"/>
        <v>77.841593300049922</v>
      </c>
      <c r="P360" s="3">
        <f t="shared" si="90"/>
        <v>77.841593300049922</v>
      </c>
      <c r="Q360" s="3">
        <f t="shared" si="91"/>
        <v>-89.988387395754756</v>
      </c>
      <c r="R360">
        <f t="shared" si="92"/>
        <v>90.011612604245244</v>
      </c>
      <c r="S360">
        <f t="shared" si="93"/>
        <v>3.3152208519609608E-3</v>
      </c>
      <c r="T360">
        <f t="shared" si="76"/>
        <v>77.841593300049922</v>
      </c>
    </row>
    <row r="361" spans="1:20" x14ac:dyDescent="0.25">
      <c r="A361">
        <f t="shared" si="77"/>
        <v>20.909301505495467</v>
      </c>
      <c r="B361">
        <f t="shared" si="94"/>
        <v>3.3278186911984129</v>
      </c>
      <c r="C361" t="str">
        <f t="shared" si="78"/>
        <v>1.58083540549332-7770.20478932704i</v>
      </c>
      <c r="D361" t="str">
        <f t="shared" si="79"/>
        <v>3.97499999989138-4782.56054647181i</v>
      </c>
      <c r="E361" t="str">
        <f t="shared" si="80"/>
        <v>162.469535939344+0.00148130116192166i</v>
      </c>
      <c r="F361" t="str">
        <f t="shared" si="81"/>
        <v>1.45495495495349-44881.3863161486i</v>
      </c>
      <c r="G361" t="str">
        <f t="shared" si="82"/>
        <v>0.999999999998993-1.00364647226277E-06i</v>
      </c>
      <c r="H361" t="str">
        <f t="shared" si="83"/>
        <v>600.000092940981+0.306814738433913i</v>
      </c>
      <c r="I361" t="str">
        <f t="shared" si="84"/>
        <v>41.3092012090463-75967.3670215212i</v>
      </c>
      <c r="K361" t="str">
        <f t="shared" si="85"/>
        <v>0.0199999916722336-0.0000127362682857849i</v>
      </c>
      <c r="L361" t="str">
        <f t="shared" si="86"/>
        <v>0.00005-84.7971724413691i</v>
      </c>
      <c r="M361" t="str">
        <f t="shared" si="87"/>
        <v>0.00133333333333333-49.8806896713933i</v>
      </c>
      <c r="N361">
        <f t="shared" si="88"/>
        <v>90.011656732099823</v>
      </c>
      <c r="O361">
        <f t="shared" si="89"/>
        <v>77.808649481653674</v>
      </c>
      <c r="P361" s="3">
        <f t="shared" si="90"/>
        <v>77.808649481653674</v>
      </c>
      <c r="Q361" s="3">
        <f t="shared" si="91"/>
        <v>-89.988343267900177</v>
      </c>
      <c r="R361">
        <f t="shared" si="92"/>
        <v>90.011656732099823</v>
      </c>
      <c r="S361">
        <f t="shared" si="93"/>
        <v>3.3278186911984129E-3</v>
      </c>
      <c r="T361">
        <f t="shared" si="76"/>
        <v>77.808649481653674</v>
      </c>
    </row>
    <row r="362" spans="1:20" x14ac:dyDescent="0.25">
      <c r="A362">
        <f t="shared" si="77"/>
        <v>20.988756851216351</v>
      </c>
      <c r="B362">
        <f t="shared" si="94"/>
        <v>3.340464402224967</v>
      </c>
      <c r="C362" t="str">
        <f t="shared" si="78"/>
        <v>1.58083540129529-7740.78979456712i</v>
      </c>
      <c r="D362" t="str">
        <f t="shared" si="79"/>
        <v>3.97499999989055-4764.45561529191i</v>
      </c>
      <c r="E362" t="str">
        <f t="shared" si="80"/>
        <v>162.469535931559+0.001486930113423i</v>
      </c>
      <c r="F362" t="str">
        <f t="shared" si="81"/>
        <v>1.45495495495347-44711.4826819682i</v>
      </c>
      <c r="G362" t="str">
        <f t="shared" si="82"/>
        <v>0.999999999998985-1.00746032885736E-06i</v>
      </c>
      <c r="H362" t="str">
        <f t="shared" si="83"/>
        <v>600.000093648676+0.307980634530633i</v>
      </c>
      <c r="I362" t="str">
        <f t="shared" si="84"/>
        <v>41.3092012233972-75679.7839226477i</v>
      </c>
      <c r="K362" t="str">
        <f t="shared" si="85"/>
        <v>0.0199999916088223-0.0000127846660636355i</v>
      </c>
      <c r="L362" t="str">
        <f t="shared" si="86"/>
        <v>0.00005-84.4761630218858i</v>
      </c>
      <c r="M362" t="str">
        <f t="shared" si="87"/>
        <v>0.00133333333333333-49.6918606011093i</v>
      </c>
      <c r="N362">
        <f t="shared" si="88"/>
        <v>90.011701027639759</v>
      </c>
      <c r="O362">
        <f t="shared" si="89"/>
        <v>77.775705663322341</v>
      </c>
      <c r="P362" s="3">
        <f t="shared" si="90"/>
        <v>77.775705663322341</v>
      </c>
      <c r="Q362" s="3">
        <f t="shared" si="91"/>
        <v>-89.988298972360241</v>
      </c>
      <c r="R362">
        <f t="shared" si="92"/>
        <v>90.011701027639759</v>
      </c>
      <c r="S362">
        <f t="shared" si="93"/>
        <v>3.3404644022249669E-3</v>
      </c>
      <c r="T362">
        <f t="shared" si="76"/>
        <v>77.775705663322341</v>
      </c>
    </row>
    <row r="363" spans="1:20" x14ac:dyDescent="0.25">
      <c r="A363">
        <f t="shared" si="77"/>
        <v>21.068514127250975</v>
      </c>
      <c r="B363">
        <f t="shared" si="94"/>
        <v>3.3531581669534218</v>
      </c>
      <c r="C363" t="str">
        <f t="shared" si="78"/>
        <v>1.5808353970653-7711.48615366721i</v>
      </c>
      <c r="D363" t="str">
        <f t="shared" si="79"/>
        <v>3.97499999988972-4746.4192224056i</v>
      </c>
      <c r="E363" t="str">
        <f t="shared" si="80"/>
        <v>162.469535923714+0.00149258045502155i</v>
      </c>
      <c r="F363" t="str">
        <f t="shared" si="81"/>
        <v>1.45495495495347-44542.222237477i</v>
      </c>
      <c r="G363" t="str">
        <f t="shared" si="82"/>
        <v>0.999999999998977-1.01128867810702E-06i</v>
      </c>
      <c r="H363" t="str">
        <f t="shared" si="83"/>
        <v>600.000094361755+0.309150961033559i</v>
      </c>
      <c r="I363" t="str">
        <f t="shared" si="84"/>
        <v>41.3092012378575-75393.2895028731i</v>
      </c>
      <c r="K363" t="str">
        <f t="shared" si="85"/>
        <v>0.0199999915449283-0.0000128332477525656i</v>
      </c>
      <c r="L363" t="str">
        <f t="shared" si="86"/>
        <v>0.00005-84.1563688203686i</v>
      </c>
      <c r="M363" t="str">
        <f t="shared" si="87"/>
        <v>0.00133333333333333-49.5037463649226i</v>
      </c>
      <c r="N363">
        <f t="shared" si="88"/>
        <v>90.011745491502282</v>
      </c>
      <c r="O363">
        <f t="shared" si="89"/>
        <v>77.742761845056449</v>
      </c>
      <c r="P363" s="3">
        <f t="shared" si="90"/>
        <v>77.742761845056449</v>
      </c>
      <c r="Q363" s="3">
        <f t="shared" si="91"/>
        <v>-89.988254508497718</v>
      </c>
      <c r="R363">
        <f t="shared" si="92"/>
        <v>90.011745491502282</v>
      </c>
      <c r="S363">
        <f t="shared" si="93"/>
        <v>3.3531581669534218E-3</v>
      </c>
      <c r="T363">
        <f t="shared" si="76"/>
        <v>77.742761845056449</v>
      </c>
    </row>
    <row r="364" spans="1:20" x14ac:dyDescent="0.25">
      <c r="A364">
        <f t="shared" si="77"/>
        <v>21.148574480934528</v>
      </c>
      <c r="B364">
        <f t="shared" si="94"/>
        <v>3.3659001679878449</v>
      </c>
      <c r="C364" t="str">
        <f t="shared" si="78"/>
        <v>1.58083539280302-7682.29344508447i</v>
      </c>
      <c r="D364" t="str">
        <f t="shared" si="79"/>
        <v>3.97499999988889-4728.45110835329i</v>
      </c>
      <c r="E364" t="str">
        <f t="shared" si="80"/>
        <v>162.469535915809+0.00149825226799999i</v>
      </c>
      <c r="F364" t="str">
        <f t="shared" si="81"/>
        <v>1.45495495495345-44373.6025478067i</v>
      </c>
      <c r="G364" t="str">
        <f t="shared" si="82"/>
        <v>0.999999999998969-1.01513157508381E-06i</v>
      </c>
      <c r="H364" t="str">
        <f t="shared" si="83"/>
        <v>600.00009508027+0.310325734778253i</v>
      </c>
      <c r="I364" t="str">
        <f t="shared" si="84"/>
        <v>41.309201252429-75107.8796408803i</v>
      </c>
      <c r="K364" t="str">
        <f t="shared" si="85"/>
        <v>0.0199999914805476-0.0000128820140514318i</v>
      </c>
      <c r="L364" t="str">
        <f t="shared" si="86"/>
        <v>0.00005-83.8377852364694i</v>
      </c>
      <c r="M364" t="str">
        <f t="shared" si="87"/>
        <v>0.00133333333333333-49.3163442567469i</v>
      </c>
      <c r="N364">
        <f t="shared" si="88"/>
        <v>90.011790124326993</v>
      </c>
      <c r="O364">
        <f t="shared" si="89"/>
        <v>77.709818026856368</v>
      </c>
      <c r="P364" s="3">
        <f t="shared" si="90"/>
        <v>77.709818026856368</v>
      </c>
      <c r="Q364" s="3">
        <f t="shared" si="91"/>
        <v>-89.988209875673007</v>
      </c>
      <c r="R364">
        <f t="shared" si="92"/>
        <v>90.011790124326993</v>
      </c>
      <c r="S364">
        <f t="shared" si="93"/>
        <v>3.3659001679878448E-3</v>
      </c>
      <c r="T364">
        <f t="shared" ref="T364:T427" si="95">P364</f>
        <v>77.709818026856368</v>
      </c>
    </row>
    <row r="365" spans="1:20" x14ac:dyDescent="0.25">
      <c r="A365">
        <f t="shared" ref="A365:A428" si="96">2*PI()*B365</f>
        <v>21.228939063962081</v>
      </c>
      <c r="B365">
        <f t="shared" si="94"/>
        <v>3.3786905886261986</v>
      </c>
      <c r="C365" t="str">
        <f t="shared" ref="C365:C428" si="97">IMPRODUCT(D365,E365,$C$40,,K365,$C$41)</f>
        <v>1.58083538850836-7653.21124887215i</v>
      </c>
      <c r="D365" t="str">
        <f t="shared" ref="D365:D428" si="98">IMDIV(IMPRODUCT($C$37,$C$38,COMPLEX(1,A365/$C$38)),IMSUM(-1*A365*A365/$C$39,COMPLEX(0,1*A365)))</f>
        <v>3.97499999988803-4710.55101465761i</v>
      </c>
      <c r="E365" t="str">
        <f t="shared" ref="E365:E428" si="99">IMDIV(IMPRODUCT(IMSUM(F365,G365),$C$29,H365),IMSUM(1,I365))</f>
        <v>162.469535907845+0.0015039456339504i</v>
      </c>
      <c r="F365" t="str">
        <f t="shared" ref="F365:F428" si="100">IMDIV(IMPRODUCT($C$14,$C$15,COMPLEX(1,A365/$C$15)),IMSUM(-1*A365*A365/$C$16,COMPLEX(0,A365)))</f>
        <v>1.45495495495344-44205.621187306i</v>
      </c>
      <c r="G365" t="str">
        <f t="shared" ref="G365:G428" si="101">IMDIV(1,COMPLEX(1,A365*$C$9*$C$10))</f>
        <v>0.999999999998962-1.01898907506912E-06i</v>
      </c>
      <c r="H365" t="str">
        <f t="shared" ref="H365:H428" si="102">IMDIV($C$3,IMSUM(K365,COMPLEX(0,$C$28*A365)))</f>
        <v>600.000095804252+0.311504972664228i</v>
      </c>
      <c r="I365" t="str">
        <f t="shared" ref="I365:I428" si="103">IMPRODUCT(F365,$C$29,H365,$C$31)</f>
        <v>41.3092012671099-74823.5502309506i</v>
      </c>
      <c r="K365" t="str">
        <f t="shared" ref="K365:K428" si="104">IF($C$26&lt;=0,IMDIV(1,IMSUM(IMDIV(1,L365),1/$C$18)),IMDIV(1,IMSUM(IMDIV(1,L365),1/$C$18,IMDIV(1,M365))))</f>
        <v>0.0199999914156768-0.0000129309656617461i</v>
      </c>
      <c r="L365" t="str">
        <f t="shared" ref="L365:L428" si="105">IMSUM($C$21/$C$22,IMDIV(1,COMPLEX(0,$C$20*$C$22*A365)))</f>
        <v>0.00005-83.5204076872581i</v>
      </c>
      <c r="M365" t="str">
        <f t="shared" ref="M365:M428" si="106">IMSUM($C$25/$C$26,IMDIV(1,COMPLEX(0,$C$24*$C$26*A365)))</f>
        <v>0.00133333333333333-49.1296515807401i</v>
      </c>
      <c r="N365">
        <f t="shared" ref="N365:N428" si="107">ABS(R365)</f>
        <v>90.011834926755938</v>
      </c>
      <c r="O365">
        <f t="shared" ref="O365:O428" si="108">ABS(P365)</f>
        <v>77.676874208722779</v>
      </c>
      <c r="P365" s="3">
        <f t="shared" ref="P365:P428" si="109">20*LOG10(IMABS(C365))</f>
        <v>77.676874208722779</v>
      </c>
      <c r="Q365" s="3">
        <f t="shared" ref="Q365:Q428" si="110">IMARGUMENT(C365)*180/PI()</f>
        <v>-89.988165073244062</v>
      </c>
      <c r="R365">
        <f t="shared" ref="R365:R428" si="111">IF(Q365&lt;0,Q365+180,Q365-180)</f>
        <v>90.011834926755938</v>
      </c>
      <c r="S365">
        <f t="shared" ref="S365:S428" si="112">B365/1000</f>
        <v>3.3786905886261987E-3</v>
      </c>
      <c r="T365">
        <f t="shared" si="95"/>
        <v>77.676874208722779</v>
      </c>
    </row>
    <row r="366" spans="1:20" x14ac:dyDescent="0.25">
      <c r="A366">
        <f t="shared" si="96"/>
        <v>21.309609032405135</v>
      </c>
      <c r="B366">
        <f t="shared" ref="B366:B429" si="113">B365*(1+B$42)</f>
        <v>3.3915296128629784</v>
      </c>
      <c r="C366" t="str">
        <f t="shared" si="97"/>
        <v>1.58083538418098-7624.239146673i</v>
      </c>
      <c r="D366" t="str">
        <f t="shared" si="98"/>
        <v>3.97499999988719-4692.71868381974i</v>
      </c>
      <c r="E366" t="str">
        <f t="shared" si="99"/>
        <v>162.46953589982+0.0015096606347753i</v>
      </c>
      <c r="F366" t="str">
        <f t="shared" si="100"/>
        <v>1.45495495495343-44038.2757395073i</v>
      </c>
      <c r="G366" t="str">
        <f t="shared" si="101"/>
        <v>0.999999999998954-1.02286123355438E-06i</v>
      </c>
      <c r="H366" t="str">
        <f t="shared" si="102"/>
        <v>600.000096533749+0.312688691655247i</v>
      </c>
      <c r="I366" t="str">
        <f t="shared" si="103"/>
        <v>41.3092012819033-74540.2971829119i</v>
      </c>
      <c r="K366" t="str">
        <f t="shared" si="104"/>
        <v>0.019999991350312-0.0000129801032876867i</v>
      </c>
      <c r="L366" t="str">
        <f t="shared" si="105"/>
        <v>0.00005-83.2042316071508i</v>
      </c>
      <c r="M366" t="str">
        <f t="shared" si="106"/>
        <v>0.00133333333333333-48.9436656512653i</v>
      </c>
      <c r="N366">
        <f t="shared" si="107"/>
        <v>90.011879899433652</v>
      </c>
      <c r="O366">
        <f t="shared" si="108"/>
        <v>77.643930390656081</v>
      </c>
      <c r="P366" s="3">
        <f t="shared" si="109"/>
        <v>77.643930390656081</v>
      </c>
      <c r="Q366" s="3">
        <f t="shared" si="110"/>
        <v>-89.988120100566348</v>
      </c>
      <c r="R366">
        <f t="shared" si="111"/>
        <v>90.011879899433652</v>
      </c>
      <c r="S366">
        <f t="shared" si="112"/>
        <v>3.3915296128629786E-3</v>
      </c>
      <c r="T366">
        <f t="shared" si="95"/>
        <v>77.643930390656081</v>
      </c>
    </row>
    <row r="367" spans="1:20" x14ac:dyDescent="0.25">
      <c r="A367">
        <f t="shared" si="96"/>
        <v>21.390585546728275</v>
      </c>
      <c r="B367">
        <f t="shared" si="113"/>
        <v>3.4044174253918578</v>
      </c>
      <c r="C367" t="str">
        <f t="shared" si="97"/>
        <v>1.58083537982068-7595.37672171358i</v>
      </c>
      <c r="D367" t="str">
        <f t="shared" si="98"/>
        <v>3.97499999988632-4674.95385931557i</v>
      </c>
      <c r="E367" t="str">
        <f t="shared" si="99"/>
        <v>162.469535891733+0.00151539735268836i</v>
      </c>
      <c r="F367" t="str">
        <f t="shared" si="100"/>
        <v>1.45495495495342-43871.5637970896i</v>
      </c>
      <c r="G367" t="str">
        <f t="shared" si="101"/>
        <v>0.999999999998946-1.02674810624188E-06i</v>
      </c>
      <c r="H367" t="str">
        <f t="shared" si="102"/>
        <v>600.000097268796+0.313876908779513i</v>
      </c>
      <c r="I367" t="str">
        <f t="shared" si="103"/>
        <v>41.3092012968085-74258.1164220722i</v>
      </c>
      <c r="K367" t="str">
        <f t="shared" si="104"/>
        <v>0.0199999912844496-0.0000130294276361072i</v>
      </c>
      <c r="L367" t="str">
        <f t="shared" si="105"/>
        <v>0.00005-82.8892524478494i</v>
      </c>
      <c r="M367" t="str">
        <f t="shared" si="106"/>
        <v>0.00133333333333333-48.7583837928523i</v>
      </c>
      <c r="N367">
        <f t="shared" si="107"/>
        <v>90.011925043007011</v>
      </c>
      <c r="O367">
        <f t="shared" si="108"/>
        <v>77.61098657265677</v>
      </c>
      <c r="P367" s="3">
        <f t="shared" si="109"/>
        <v>77.61098657265677</v>
      </c>
      <c r="Q367" s="3">
        <f t="shared" si="110"/>
        <v>-89.988074956992989</v>
      </c>
      <c r="R367">
        <f t="shared" si="111"/>
        <v>90.011925043007011</v>
      </c>
      <c r="S367">
        <f t="shared" si="112"/>
        <v>3.4044174253918579E-3</v>
      </c>
      <c r="T367">
        <f t="shared" si="95"/>
        <v>77.61098657265677</v>
      </c>
    </row>
    <row r="368" spans="1:20" x14ac:dyDescent="0.25">
      <c r="A368">
        <f t="shared" si="96"/>
        <v>21.471869771805842</v>
      </c>
      <c r="B368">
        <f t="shared" si="113"/>
        <v>3.4173542116083468</v>
      </c>
      <c r="C368" t="str">
        <f t="shared" si="97"/>
        <v>1.58083537542716-7566.62355879831i</v>
      </c>
      <c r="D368" t="str">
        <f t="shared" si="98"/>
        <v>3.97499999988547-4657.2562855922i</v>
      </c>
      <c r="E368" t="str">
        <f t="shared" si="99"/>
        <v>162.469535883585+0.00152115587021573i</v>
      </c>
      <c r="F368" t="str">
        <f t="shared" si="100"/>
        <v>1.45495495495341-43705.4829618461i</v>
      </c>
      <c r="G368" t="str">
        <f t="shared" si="101"/>
        <v>0.999999999998938-1.03064974904559E-06i</v>
      </c>
      <c r="H368" t="str">
        <f t="shared" si="102"/>
        <v>600.000098009443+0.315069641129955i</v>
      </c>
      <c r="I368" t="str">
        <f t="shared" si="103"/>
        <v>41.3092013118281-73977.0038891682i</v>
      </c>
      <c r="K368" t="str">
        <f t="shared" si="104"/>
        <v>0.0199999912180856-0.0000130789394165474i</v>
      </c>
      <c r="L368" t="str">
        <f t="shared" si="105"/>
        <v>0.00005-82.5754656782716i</v>
      </c>
      <c r="M368" t="str">
        <f t="shared" si="106"/>
        <v>0.00133333333333333-48.5738033401599i</v>
      </c>
      <c r="N368">
        <f t="shared" si="107"/>
        <v>90.011970358125424</v>
      </c>
      <c r="O368">
        <f t="shared" si="108"/>
        <v>77.578042754725459</v>
      </c>
      <c r="P368" s="3">
        <f t="shared" si="109"/>
        <v>77.578042754725459</v>
      </c>
      <c r="Q368" s="3">
        <f t="shared" si="110"/>
        <v>-89.988029641874576</v>
      </c>
      <c r="R368">
        <f t="shared" si="111"/>
        <v>90.011970358125424</v>
      </c>
      <c r="S368">
        <f t="shared" si="112"/>
        <v>3.4173542116083468E-3</v>
      </c>
      <c r="T368">
        <f t="shared" si="95"/>
        <v>77.578042754725459</v>
      </c>
    </row>
    <row r="369" spans="1:20" x14ac:dyDescent="0.25">
      <c r="A369">
        <f t="shared" si="96"/>
        <v>21.553462876938706</v>
      </c>
      <c r="B369">
        <f t="shared" si="113"/>
        <v>3.4303401576124588</v>
      </c>
      <c r="C369" t="str">
        <f t="shared" si="97"/>
        <v>1.58083537100016-7537.97924430315i</v>
      </c>
      <c r="D369" t="str">
        <f t="shared" si="98"/>
        <v>3.97499999988459-4639.62570806402i</v>
      </c>
      <c r="E369" t="str">
        <f t="shared" si="99"/>
        <v>162.469535875375+0.00152693627019606i</v>
      </c>
      <c r="F369" t="str">
        <f t="shared" si="100"/>
        <v>1.4549549549534-43540.0308446478i</v>
      </c>
      <c r="G369" t="str">
        <f t="shared" si="101"/>
        <v>0.99999999999893-1.03456621809195E-06i</v>
      </c>
      <c r="H369" t="str">
        <f t="shared" si="102"/>
        <v>600.000098755733+0.31626690586444i</v>
      </c>
      <c r="I369" t="str">
        <f t="shared" si="103"/>
        <v>41.309201326962-73696.9555403011i</v>
      </c>
      <c r="K369" t="str">
        <f t="shared" si="104"/>
        <v>0.0199999911512162-0.0000131286393412431i</v>
      </c>
      <c r="L369" t="str">
        <f t="shared" si="105"/>
        <v>0.00005-82.2628667844907i</v>
      </c>
      <c r="M369" t="str">
        <f t="shared" si="106"/>
        <v>0.00133333333333333-48.3899216379357i</v>
      </c>
      <c r="N369">
        <f t="shared" si="107"/>
        <v>90.012015845440786</v>
      </c>
      <c r="O369">
        <f t="shared" si="108"/>
        <v>77.545098936862487</v>
      </c>
      <c r="P369" s="3">
        <f t="shared" si="109"/>
        <v>77.545098936862487</v>
      </c>
      <c r="Q369" s="3">
        <f t="shared" si="110"/>
        <v>-89.987984154559214</v>
      </c>
      <c r="R369">
        <f t="shared" si="111"/>
        <v>90.012015845440786</v>
      </c>
      <c r="S369">
        <f t="shared" si="112"/>
        <v>3.4303401576124587E-3</v>
      </c>
      <c r="T369">
        <f t="shared" si="95"/>
        <v>77.545098936862487</v>
      </c>
    </row>
    <row r="370" spans="1:20" x14ac:dyDescent="0.25">
      <c r="A370">
        <f t="shared" si="96"/>
        <v>21.635366035871073</v>
      </c>
      <c r="B370">
        <f t="shared" si="113"/>
        <v>3.443375450211386</v>
      </c>
      <c r="C370" t="str">
        <f t="shared" si="97"/>
        <v>1.58083536653944-7509.44336617011i</v>
      </c>
      <c r="D370" t="str">
        <f t="shared" si="98"/>
        <v>3.9749999998837-4622.06187310929i</v>
      </c>
      <c r="E370" t="str">
        <f t="shared" si="99"/>
        <v>162.469535867102+0.00153273863578451i</v>
      </c>
      <c r="F370" t="str">
        <f t="shared" si="100"/>
        <v>1.45495495495338-43375.2050654106i</v>
      </c>
      <c r="G370" t="str">
        <f t="shared" si="101"/>
        <v>0.999999999998922-1.03849756972069E-06i</v>
      </c>
      <c r="H370" t="str">
        <f t="shared" si="102"/>
        <v>600.000099507702+0.31746872020604i</v>
      </c>
      <c r="I370" t="str">
        <f t="shared" si="103"/>
        <v>41.3092013422111-73417.9673468808i</v>
      </c>
      <c r="K370" t="str">
        <f t="shared" si="104"/>
        <v>0.0199999910838377-0.0000131785281251368i</v>
      </c>
      <c r="L370" t="str">
        <f t="shared" si="105"/>
        <v>0.00005-81.9514512696657i</v>
      </c>
      <c r="M370" t="str">
        <f t="shared" si="106"/>
        <v>0.00133333333333333-48.2067360409798i</v>
      </c>
      <c r="N370">
        <f t="shared" si="107"/>
        <v>90.01206150560742</v>
      </c>
      <c r="O370">
        <f t="shared" si="108"/>
        <v>77.512155119068495</v>
      </c>
      <c r="P370" s="3">
        <f t="shared" si="109"/>
        <v>77.512155119068495</v>
      </c>
      <c r="Q370" s="3">
        <f t="shared" si="110"/>
        <v>-89.98793849439258</v>
      </c>
      <c r="R370">
        <f t="shared" si="111"/>
        <v>90.01206150560742</v>
      </c>
      <c r="S370">
        <f t="shared" si="112"/>
        <v>3.4433754502113862E-3</v>
      </c>
      <c r="T370">
        <f t="shared" si="95"/>
        <v>77.512155119068495</v>
      </c>
    </row>
    <row r="371" spans="1:20" x14ac:dyDescent="0.25">
      <c r="A371">
        <f t="shared" si="96"/>
        <v>21.717580426807384</v>
      </c>
      <c r="B371">
        <f t="shared" si="113"/>
        <v>3.4564602769221895</v>
      </c>
      <c r="C371" t="str">
        <f t="shared" si="97"/>
        <v>1.5808353620448-7481.01551390103i</v>
      </c>
      <c r="D371" t="str">
        <f t="shared" si="98"/>
        <v>3.97499999988282-4604.56452806635i</v>
      </c>
      <c r="E371" t="str">
        <f t="shared" si="99"/>
        <v>162.469535858766+0.00153856305045077i</v>
      </c>
      <c r="F371" t="str">
        <f t="shared" si="100"/>
        <v>1.45495495495337-43211.0032530605i</v>
      </c>
      <c r="G371" t="str">
        <f t="shared" si="101"/>
        <v>0.999999999998913-1.04244386048562E-06i</v>
      </c>
      <c r="H371" t="str">
        <f t="shared" si="102"/>
        <v>600.000100265396+0.31867510144327i</v>
      </c>
      <c r="I371" t="str">
        <f t="shared" si="103"/>
        <v>41.3092013575758-73140.0352955691i</v>
      </c>
      <c r="K371" t="str">
        <f t="shared" si="104"/>
        <v>0.0199999910159462-0.0000132286064858874i</v>
      </c>
      <c r="L371" t="str">
        <f t="shared" si="105"/>
        <v>0.00005-81.6412146539804i</v>
      </c>
      <c r="M371" t="str">
        <f t="shared" si="106"/>
        <v>0.00133333333333333-48.0242439141063i</v>
      </c>
      <c r="N371">
        <f t="shared" si="107"/>
        <v>90.012107339282167</v>
      </c>
      <c r="O371">
        <f t="shared" si="108"/>
        <v>77.479211301344051</v>
      </c>
      <c r="P371" s="3">
        <f t="shared" si="109"/>
        <v>77.479211301344051</v>
      </c>
      <c r="Q371" s="3">
        <f t="shared" si="110"/>
        <v>-89.987892660717833</v>
      </c>
      <c r="R371">
        <f t="shared" si="111"/>
        <v>90.012107339282167</v>
      </c>
      <c r="S371">
        <f t="shared" si="112"/>
        <v>3.4564602769221893E-3</v>
      </c>
      <c r="T371">
        <f t="shared" si="95"/>
        <v>77.479211301344051</v>
      </c>
    </row>
    <row r="372" spans="1:20" x14ac:dyDescent="0.25">
      <c r="A372">
        <f t="shared" si="96"/>
        <v>21.800107232429255</v>
      </c>
      <c r="B372">
        <f t="shared" si="113"/>
        <v>3.469594825974494</v>
      </c>
      <c r="C372" t="str">
        <f t="shared" si="97"/>
        <v>1.58083535751588-7452.69527855163i</v>
      </c>
      <c r="D372" t="str">
        <f t="shared" si="98"/>
        <v>3.97499999988192-4587.13342123i</v>
      </c>
      <c r="E372" t="str">
        <f t="shared" si="99"/>
        <v>162.469535850367+0.00154440959798256i</v>
      </c>
      <c r="F372" t="str">
        <f t="shared" si="100"/>
        <v>1.45495495495336-43047.4230454991i</v>
      </c>
      <c r="G372" t="str">
        <f t="shared" si="101"/>
        <v>0.999999999998905-1.04640514715545E-06i</v>
      </c>
      <c r="H372" t="str">
        <f t="shared" si="102"/>
        <v>600.000101028864+0.319886066930358i</v>
      </c>
      <c r="I372" t="str">
        <f t="shared" si="103"/>
        <v>41.3092013730584-72863.1553882204i</v>
      </c>
      <c r="K372" t="str">
        <f t="shared" si="104"/>
        <v>0.0199999909475376-0.000013278875143881i</v>
      </c>
      <c r="L372" t="str">
        <f t="shared" si="105"/>
        <v>0.00005-81.3321524745773i</v>
      </c>
      <c r="M372" t="str">
        <f t="shared" si="106"/>
        <v>0.00133333333333333-47.8424426321042i</v>
      </c>
      <c r="N372">
        <f t="shared" si="107"/>
        <v>90.012153347124354</v>
      </c>
      <c r="O372">
        <f t="shared" si="108"/>
        <v>77.446267483689567</v>
      </c>
      <c r="P372" s="3">
        <f t="shared" si="109"/>
        <v>77.446267483689567</v>
      </c>
      <c r="Q372" s="3">
        <f t="shared" si="110"/>
        <v>-89.987846652875646</v>
      </c>
      <c r="R372">
        <f t="shared" si="111"/>
        <v>90.012153347124354</v>
      </c>
      <c r="S372">
        <f t="shared" si="112"/>
        <v>3.469594825974494E-3</v>
      </c>
      <c r="T372">
        <f t="shared" si="95"/>
        <v>77.446267483689567</v>
      </c>
    </row>
    <row r="373" spans="1:20" x14ac:dyDescent="0.25">
      <c r="A373">
        <f t="shared" si="96"/>
        <v>21.882947639912484</v>
      </c>
      <c r="B373">
        <f t="shared" si="113"/>
        <v>3.482779286313197</v>
      </c>
      <c r="C373" t="str">
        <f t="shared" si="97"/>
        <v>1.58083535295255-7424.48225272601i</v>
      </c>
      <c r="D373" t="str">
        <f t="shared" si="98"/>
        <v>3.97499999988103-4569.76830184795i</v>
      </c>
      <c r="E373" t="str">
        <f t="shared" si="99"/>
        <v>162.469535841905+0.00155027836248556i</v>
      </c>
      <c r="F373" t="str">
        <f t="shared" si="100"/>
        <v>1.45495495495335-42884.4620895704i</v>
      </c>
      <c r="G373" t="str">
        <f t="shared" si="101"/>
        <v>0.999999999998897-1.05038148671464E-06i</v>
      </c>
      <c r="H373" t="str">
        <f t="shared" si="102"/>
        <v>600.000101798139+0.321101634087451i</v>
      </c>
      <c r="I373" t="str">
        <f t="shared" si="103"/>
        <v>41.3092013886579-72587.3236418233i</v>
      </c>
      <c r="K373" t="str">
        <f t="shared" si="104"/>
        <v>0.0199999908786083-0.0000133293348222411i</v>
      </c>
      <c r="L373" t="str">
        <f t="shared" si="105"/>
        <v>0.00005-81.0242602854927i</v>
      </c>
      <c r="M373" t="str">
        <f t="shared" si="106"/>
        <v>0.00133333333333333-47.6613295797014i</v>
      </c>
      <c r="N373">
        <f t="shared" si="107"/>
        <v>90.01219952979578</v>
      </c>
      <c r="O373">
        <f t="shared" si="108"/>
        <v>77.413323666105825</v>
      </c>
      <c r="P373" s="3">
        <f t="shared" si="109"/>
        <v>77.413323666105825</v>
      </c>
      <c r="Q373" s="3">
        <f t="shared" si="110"/>
        <v>-89.98780047020422</v>
      </c>
      <c r="R373">
        <f t="shared" si="111"/>
        <v>90.01219952979578</v>
      </c>
      <c r="S373">
        <f t="shared" si="112"/>
        <v>3.4827792863131972E-3</v>
      </c>
      <c r="T373">
        <f t="shared" si="95"/>
        <v>77.413323666105825</v>
      </c>
    </row>
    <row r="374" spans="1:20" x14ac:dyDescent="0.25">
      <c r="A374">
        <f t="shared" si="96"/>
        <v>21.966102840944153</v>
      </c>
      <c r="B374">
        <f t="shared" si="113"/>
        <v>3.4960138476011871</v>
      </c>
      <c r="C374" t="str">
        <f t="shared" si="97"/>
        <v>1.58083534835444-7396.37603057001i</v>
      </c>
      <c r="D374" t="str">
        <f t="shared" si="98"/>
        <v>3.97499999988012-4552.46892011708i</v>
      </c>
      <c r="E374" t="str">
        <f t="shared" si="99"/>
        <v>162.469535833377+0.00155616942838621i</v>
      </c>
      <c r="F374" t="str">
        <f t="shared" si="100"/>
        <v>1.45495495495333-42722.118041026i</v>
      </c>
      <c r="G374" t="str">
        <f t="shared" si="101"/>
        <v>0.999999999998888-1.05437293636415E-06i</v>
      </c>
      <c r="H374" t="str">
        <f t="shared" si="102"/>
        <v>600.000102573276+0.322321820400922i</v>
      </c>
      <c r="I374" t="str">
        <f t="shared" si="103"/>
        <v>41.3092014043766-72312.5360884464i</v>
      </c>
      <c r="K374" t="str">
        <f t="shared" si="104"/>
        <v>0.019999990809154-0.000013379986246839i</v>
      </c>
      <c r="L374" t="str">
        <f t="shared" si="105"/>
        <v>0.00005-80.7175336575936i</v>
      </c>
      <c r="M374" t="str">
        <f t="shared" si="106"/>
        <v>0.00133333333333333-47.4809021515255i</v>
      </c>
      <c r="N374">
        <f t="shared" si="107"/>
        <v>90.01224588796083</v>
      </c>
      <c r="O374">
        <f t="shared" si="108"/>
        <v>77.38037984859298</v>
      </c>
      <c r="P374" s="3">
        <f t="shared" si="109"/>
        <v>77.38037984859298</v>
      </c>
      <c r="Q374" s="3">
        <f t="shared" si="110"/>
        <v>-89.98775411203917</v>
      </c>
      <c r="R374">
        <f t="shared" si="111"/>
        <v>90.01224588796083</v>
      </c>
      <c r="S374">
        <f t="shared" si="112"/>
        <v>3.4960138476011872E-3</v>
      </c>
      <c r="T374">
        <f t="shared" si="95"/>
        <v>77.38037984859298</v>
      </c>
    </row>
    <row r="375" spans="1:20" x14ac:dyDescent="0.25">
      <c r="A375">
        <f t="shared" si="96"/>
        <v>22.049574031739741</v>
      </c>
      <c r="B375">
        <f t="shared" si="113"/>
        <v>3.5092987002220717</v>
      </c>
      <c r="C375" t="str">
        <f t="shared" si="97"/>
        <v>1.58083534372133-7368.37620776642i</v>
      </c>
      <c r="D375" t="str">
        <f t="shared" si="98"/>
        <v>3.97499999987922-4535.23502718003i</v>
      </c>
      <c r="E375" t="str">
        <f t="shared" si="99"/>
        <v>162.469535824784+0.00156208288043022i</v>
      </c>
      <c r="F375" t="str">
        <f t="shared" si="100"/>
        <v>1.45495495495333-42560.3885644928i</v>
      </c>
      <c r="G375" t="str">
        <f t="shared" si="101"/>
        <v>0.99999999999888-1.05837955352232E-06i</v>
      </c>
      <c r="H375" t="str">
        <f t="shared" si="102"/>
        <v>600.000103354314+0.323546643423571i</v>
      </c>
      <c r="I375" t="str">
        <f t="shared" si="103"/>
        <v>41.309201420215-72038.7887751785i</v>
      </c>
      <c r="K375" t="str">
        <f t="shared" si="104"/>
        <v>0.0199999907391709-0.0000134308301463042i</v>
      </c>
      <c r="L375" t="str">
        <f t="shared" si="105"/>
        <v>0.00005-80.4119681785153i</v>
      </c>
      <c r="M375" t="str">
        <f t="shared" si="106"/>
        <v>0.00133333333333333-47.3011577520677i</v>
      </c>
      <c r="N375">
        <f t="shared" si="107"/>
        <v>90.01229242228635</v>
      </c>
      <c r="O375">
        <f t="shared" si="108"/>
        <v>77.347436031151844</v>
      </c>
      <c r="P375" s="3">
        <f t="shared" si="109"/>
        <v>77.347436031151844</v>
      </c>
      <c r="Q375" s="3">
        <f t="shared" si="110"/>
        <v>-89.98770757771365</v>
      </c>
      <c r="R375">
        <f t="shared" si="111"/>
        <v>90.01229242228635</v>
      </c>
      <c r="S375">
        <f t="shared" si="112"/>
        <v>3.5092987002220718E-3</v>
      </c>
      <c r="T375">
        <f t="shared" si="95"/>
        <v>77.347436031151844</v>
      </c>
    </row>
    <row r="376" spans="1:20" x14ac:dyDescent="0.25">
      <c r="A376">
        <f t="shared" si="96"/>
        <v>22.133362413060354</v>
      </c>
      <c r="B376">
        <f t="shared" si="113"/>
        <v>3.5226340352829157</v>
      </c>
      <c r="C376" t="str">
        <f t="shared" si="97"/>
        <v>1.58083533905293-7340.48238152823i</v>
      </c>
      <c r="D376" t="str">
        <f t="shared" si="98"/>
        <v>3.97499999987829-4518.0663751214i</v>
      </c>
      <c r="E376" t="str">
        <f t="shared" si="99"/>
        <v>162.469535816125+0.001568018803686i</v>
      </c>
      <c r="F376" t="str">
        <f t="shared" si="100"/>
        <v>1.45495495495331-42399.2713334373i</v>
      </c>
      <c r="G376" t="str">
        <f t="shared" si="101"/>
        <v>0.999999999998871-0.0000010624013958257i</v>
      </c>
      <c r="H376" t="str">
        <f t="shared" si="102"/>
        <v>600.0001041413+0.324776120774913i</v>
      </c>
      <c r="I376" t="str">
        <f t="shared" si="103"/>
        <v>41.3092014361741-71766.0777640719i</v>
      </c>
      <c r="K376" t="str">
        <f t="shared" si="104"/>
        <v>0.0199999906686549-0.000013481867252035i</v>
      </c>
      <c r="L376" t="str">
        <f t="shared" si="105"/>
        <v>0.00005-80.1075594525956i</v>
      </c>
      <c r="M376" t="str">
        <f t="shared" si="106"/>
        <v>0.00133333333333333-47.1220937956442i</v>
      </c>
      <c r="N376">
        <f t="shared" si="107"/>
        <v>90.012339133441756</v>
      </c>
      <c r="O376">
        <f t="shared" si="108"/>
        <v>77.314492213782799</v>
      </c>
      <c r="P376" s="3">
        <f t="shared" si="109"/>
        <v>77.314492213782799</v>
      </c>
      <c r="Q376" s="3">
        <f t="shared" si="110"/>
        <v>-89.987660866558244</v>
      </c>
      <c r="R376">
        <f t="shared" si="111"/>
        <v>90.012339133441756</v>
      </c>
      <c r="S376">
        <f t="shared" si="112"/>
        <v>3.5226340352829157E-3</v>
      </c>
      <c r="T376">
        <f t="shared" si="95"/>
        <v>77.314492213782799</v>
      </c>
    </row>
    <row r="377" spans="1:20" x14ac:dyDescent="0.25">
      <c r="A377">
        <f t="shared" si="96"/>
        <v>22.217469190229981</v>
      </c>
      <c r="B377">
        <f t="shared" si="113"/>
        <v>3.5360200446169907</v>
      </c>
      <c r="C377" t="str">
        <f t="shared" si="97"/>
        <v>1.58083533434896-7312.69415059354i</v>
      </c>
      <c r="D377" t="str">
        <f t="shared" si="98"/>
        <v>3.97499999987736-4500.96271696442i</v>
      </c>
      <c r="E377" t="str">
        <f t="shared" si="99"/>
        <v>162.469535807401+0.00157397728354507i</v>
      </c>
      <c r="F377" t="str">
        <f t="shared" si="100"/>
        <v>1.4549549549533-42238.7640301346i</v>
      </c>
      <c r="G377" t="str">
        <f t="shared" si="101"/>
        <v>0.999999999998863-1.06643852112983E-06i</v>
      </c>
      <c r="H377" t="str">
        <f t="shared" si="102"/>
        <v>600.00010493428+0.326010270141404i</v>
      </c>
      <c r="I377" t="str">
        <f t="shared" si="103"/>
        <v>41.3092014522546-71494.399132088i</v>
      </c>
      <c r="K377" t="str">
        <f t="shared" si="104"/>
        <v>0.0199999905976019-0.0000135330982982088i</v>
      </c>
      <c r="L377" t="str">
        <f t="shared" si="105"/>
        <v>0.00005-79.8043031008123i</v>
      </c>
      <c r="M377" t="str">
        <f t="shared" si="106"/>
        <v>0.00133333333333333-46.9437077063602i</v>
      </c>
      <c r="N377">
        <f t="shared" si="107"/>
        <v>90.01238602209898</v>
      </c>
      <c r="O377">
        <f t="shared" si="108"/>
        <v>77.281548396486542</v>
      </c>
      <c r="P377" s="3">
        <f t="shared" si="109"/>
        <v>77.281548396486542</v>
      </c>
      <c r="Q377" s="3">
        <f t="shared" si="110"/>
        <v>-89.98761397790102</v>
      </c>
      <c r="R377">
        <f t="shared" si="111"/>
        <v>90.01238602209898</v>
      </c>
      <c r="S377">
        <f t="shared" si="112"/>
        <v>3.5360200446169906E-3</v>
      </c>
      <c r="T377">
        <f t="shared" si="95"/>
        <v>77.281548396486542</v>
      </c>
    </row>
    <row r="378" spans="1:20" x14ac:dyDescent="0.25">
      <c r="A378">
        <f t="shared" si="96"/>
        <v>22.301895573152855</v>
      </c>
      <c r="B378">
        <f t="shared" si="113"/>
        <v>3.5494569207865352</v>
      </c>
      <c r="C378" t="str">
        <f t="shared" si="97"/>
        <v>1.58083532960917-7285.01111521937i</v>
      </c>
      <c r="D378" t="str">
        <f t="shared" si="98"/>
        <v>3.97499999987643-4483.92380666719i</v>
      </c>
      <c r="E378" t="str">
        <f t="shared" si="99"/>
        <v>162.469535798613+0.00157995840572275i</v>
      </c>
      <c r="F378" t="str">
        <f t="shared" si="100"/>
        <v>1.45495495495329-42078.864345633i</v>
      </c>
      <c r="G378" t="str">
        <f t="shared" si="101"/>
        <v>0.999999999998854-1.07049098751011E-06i</v>
      </c>
      <c r="H378" t="str">
        <f t="shared" si="102"/>
        <v>600.000105733294+0.327249109276722i</v>
      </c>
      <c r="I378" t="str">
        <f t="shared" si="103"/>
        <v>41.309201468458-71223.7489710375i</v>
      </c>
      <c r="K378" t="str">
        <f t="shared" si="104"/>
        <v>0.019999990526008-0.0000135845240217931i</v>
      </c>
      <c r="L378" t="str">
        <f t="shared" si="105"/>
        <v>0.00005-79.5021947607216i</v>
      </c>
      <c r="M378" t="str">
        <f t="shared" si="106"/>
        <v>0.00133333333333333-46.7659969180714i</v>
      </c>
      <c r="N378">
        <f t="shared" si="107"/>
        <v>90.012433088932539</v>
      </c>
      <c r="O378">
        <f t="shared" si="108"/>
        <v>77.248604579263713</v>
      </c>
      <c r="P378" s="3">
        <f t="shared" si="109"/>
        <v>77.248604579263713</v>
      </c>
      <c r="Q378" s="3">
        <f t="shared" si="110"/>
        <v>-89.987566911067461</v>
      </c>
      <c r="R378">
        <f t="shared" si="111"/>
        <v>90.012433088932539</v>
      </c>
      <c r="S378">
        <f t="shared" si="112"/>
        <v>3.549456920786535E-3</v>
      </c>
      <c r="T378">
        <f t="shared" si="95"/>
        <v>77.248604579263713</v>
      </c>
    </row>
    <row r="379" spans="1:20" x14ac:dyDescent="0.25">
      <c r="A379">
        <f t="shared" si="96"/>
        <v>22.386642776330838</v>
      </c>
      <c r="B379">
        <f t="shared" si="113"/>
        <v>3.5629448570855242</v>
      </c>
      <c r="C379" t="str">
        <f t="shared" si="97"/>
        <v>1.58083532483332-7257.43287717579i</v>
      </c>
      <c r="D379" t="str">
        <f t="shared" si="98"/>
        <v>3.9749999998755-4466.94939911931i</v>
      </c>
      <c r="E379" t="str">
        <f t="shared" si="99"/>
        <v>162.469535789756+0.00158596225626312i</v>
      </c>
      <c r="F379" t="str">
        <f t="shared" si="100"/>
        <v>1.45495495495327-41919.5699797221i</v>
      </c>
      <c r="G379" t="str">
        <f t="shared" si="101"/>
        <v>0.999999999998845-1.07455885326264E-06i</v>
      </c>
      <c r="H379" t="str">
        <f t="shared" si="102"/>
        <v>600.000106538393+0.328492656001994i</v>
      </c>
      <c r="I379" t="str">
        <f t="shared" si="103"/>
        <v>41.3092014847842-70954.1233875279i</v>
      </c>
      <c r="K379" t="str">
        <f t="shared" si="104"/>
        <v>0.0199999904538689-0.0000136361451625553i</v>
      </c>
      <c r="L379" t="str">
        <f t="shared" si="105"/>
        <v>0.00005-79.2012300863932i</v>
      </c>
      <c r="M379" t="str">
        <f t="shared" si="106"/>
        <v>0.00133333333333333-46.588958874349i</v>
      </c>
      <c r="N379">
        <f t="shared" si="107"/>
        <v>90.012480334619497</v>
      </c>
      <c r="O379">
        <f t="shared" si="108"/>
        <v>77.215660762114666</v>
      </c>
      <c r="P379" s="3">
        <f t="shared" si="109"/>
        <v>77.215660762114666</v>
      </c>
      <c r="Q379" s="3">
        <f t="shared" si="110"/>
        <v>-89.987519665380503</v>
      </c>
      <c r="R379">
        <f t="shared" si="111"/>
        <v>90.012480334619497</v>
      </c>
      <c r="S379">
        <f t="shared" si="112"/>
        <v>3.5629448570855243E-3</v>
      </c>
      <c r="T379">
        <f t="shared" si="95"/>
        <v>77.215660762114666</v>
      </c>
    </row>
    <row r="380" spans="1:20" x14ac:dyDescent="0.25">
      <c r="A380">
        <f t="shared" si="96"/>
        <v>22.471712018880893</v>
      </c>
      <c r="B380">
        <f t="shared" si="113"/>
        <v>3.5764840475424493</v>
      </c>
      <c r="C380" t="str">
        <f t="shared" si="97"/>
        <v>1.58083532002109-7229.95903974052i</v>
      </c>
      <c r="D380" t="str">
        <f t="shared" si="98"/>
        <v>3.97499999987454-4450.03925013817i</v>
      </c>
      <c r="E380" t="str">
        <f t="shared" si="99"/>
        <v>162.46953578083+0.00159198892153397i</v>
      </c>
      <c r="F380" t="str">
        <f t="shared" si="100"/>
        <v>1.45495495495326-41760.8786408985i</v>
      </c>
      <c r="G380" t="str">
        <f t="shared" si="101"/>
        <v>0.999999999998836-1.07864217690502E-06i</v>
      </c>
      <c r="H380" t="str">
        <f t="shared" si="102"/>
        <v>600.000107349623+0.329740928206083i</v>
      </c>
      <c r="I380" t="str">
        <f t="shared" si="103"/>
        <v>41.3092015012348-70685.5185029039i</v>
      </c>
      <c r="K380" t="str">
        <f t="shared" si="104"/>
        <v>0.0199999903811805-0.0000136879624630743i</v>
      </c>
      <c r="L380" t="str">
        <f t="shared" si="105"/>
        <v>0.00005-78.9014047483496i</v>
      </c>
      <c r="M380" t="str">
        <f t="shared" si="106"/>
        <v>0.00133333333333333-46.4125910284409i</v>
      </c>
      <c r="N380">
        <f t="shared" si="107"/>
        <v>90.012527759839458</v>
      </c>
      <c r="O380">
        <f t="shared" si="108"/>
        <v>77.182716945039871</v>
      </c>
      <c r="P380" s="3">
        <f t="shared" si="109"/>
        <v>77.182716945039871</v>
      </c>
      <c r="Q380" s="3">
        <f t="shared" si="110"/>
        <v>-89.987472240160542</v>
      </c>
      <c r="R380">
        <f t="shared" si="111"/>
        <v>90.012527759839458</v>
      </c>
      <c r="S380">
        <f t="shared" si="112"/>
        <v>3.5764840475424491E-3</v>
      </c>
      <c r="T380">
        <f t="shared" si="95"/>
        <v>77.182716945039871</v>
      </c>
    </row>
    <row r="381" spans="1:20" x14ac:dyDescent="0.25">
      <c r="A381">
        <f t="shared" si="96"/>
        <v>22.557104524552642</v>
      </c>
      <c r="B381">
        <f t="shared" si="113"/>
        <v>3.5900746869231108</v>
      </c>
      <c r="C381" t="str">
        <f t="shared" si="97"/>
        <v>1.58083531517225-7202.58920769339i</v>
      </c>
      <c r="D381" t="str">
        <f t="shared" si="98"/>
        <v>3.9749999998736-4433.19311646565i</v>
      </c>
      <c r="E381" t="str">
        <f t="shared" si="99"/>
        <v>162.469535771837+0.00159803848823238i</v>
      </c>
      <c r="F381" t="str">
        <f t="shared" si="100"/>
        <v>1.45495495495325-41602.7880463344i</v>
      </c>
      <c r="G381" t="str">
        <f t="shared" si="101"/>
        <v>0.999999999998828-1.08274101717726E-06i</v>
      </c>
      <c r="H381" t="str">
        <f t="shared" si="102"/>
        <v>600.000108167031+0.330993943845821i</v>
      </c>
      <c r="I381" t="str">
        <f t="shared" si="103"/>
        <v>41.3092015178108-70417.9304531946i</v>
      </c>
      <c r="K381" t="str">
        <f t="shared" si="104"/>
        <v>0.0199999903079386-0.0000137399766687505i</v>
      </c>
      <c r="L381" t="str">
        <f t="shared" si="105"/>
        <v>0.00005-78.6027144335021i</v>
      </c>
      <c r="M381" t="str">
        <f t="shared" si="106"/>
        <v>0.00133333333333333-46.2368908432365i</v>
      </c>
      <c r="N381">
        <f t="shared" si="107"/>
        <v>90.012575365274671</v>
      </c>
      <c r="O381">
        <f t="shared" si="108"/>
        <v>77.149773128040152</v>
      </c>
      <c r="P381" s="3">
        <f t="shared" si="109"/>
        <v>77.149773128040152</v>
      </c>
      <c r="Q381" s="3">
        <f t="shared" si="110"/>
        <v>-89.987424634725329</v>
      </c>
      <c r="R381">
        <f t="shared" si="111"/>
        <v>90.012575365274671</v>
      </c>
      <c r="S381">
        <f t="shared" si="112"/>
        <v>3.5900746869231108E-3</v>
      </c>
      <c r="T381">
        <f t="shared" si="95"/>
        <v>77.149773128040152</v>
      </c>
    </row>
    <row r="382" spans="1:20" x14ac:dyDescent="0.25">
      <c r="A382">
        <f t="shared" si="96"/>
        <v>22.642821521745944</v>
      </c>
      <c r="B382">
        <f t="shared" si="113"/>
        <v>3.6037169707334189</v>
      </c>
      <c r="C382" t="str">
        <f t="shared" si="97"/>
        <v>1.58083531028648-7175.32298731009i</v>
      </c>
      <c r="D382" t="str">
        <f t="shared" si="98"/>
        <v>3.97499999987264-4416.41075576443i</v>
      </c>
      <c r="E382" t="str">
        <f t="shared" si="99"/>
        <v>162.469535762776+0.00160411104338479i</v>
      </c>
      <c r="F382" t="str">
        <f t="shared" si="100"/>
        <v>1.45495495495324-41445.2959218434i</v>
      </c>
      <c r="G382" t="str">
        <f t="shared" si="101"/>
        <v>0.999999999998819-1.08685543304253E-06i</v>
      </c>
      <c r="H382" t="str">
        <f t="shared" si="102"/>
        <v>600.000108990663+0.332251720946277i</v>
      </c>
      <c r="I382" t="str">
        <f t="shared" si="103"/>
        <v>41.3092015345128-70151.3553890559i</v>
      </c>
      <c r="K382" t="str">
        <f t="shared" si="104"/>
        <v>0.019999990234139-0.0000137921885278168i</v>
      </c>
      <c r="L382" t="str">
        <f t="shared" si="105"/>
        <v>0.00005-78.3051548450909i</v>
      </c>
      <c r="M382" t="str">
        <f t="shared" si="106"/>
        <v>0.00133333333333333-46.0618557912299i</v>
      </c>
      <c r="N382">
        <f t="shared" si="107"/>
        <v>90.01262315160993</v>
      </c>
      <c r="O382">
        <f t="shared" si="108"/>
        <v>77.116829311115964</v>
      </c>
      <c r="P382" s="3">
        <f t="shared" si="109"/>
        <v>77.116829311115964</v>
      </c>
      <c r="Q382" s="3">
        <f t="shared" si="110"/>
        <v>-89.98737684839007</v>
      </c>
      <c r="R382">
        <f t="shared" si="111"/>
        <v>90.01262315160993</v>
      </c>
      <c r="S382">
        <f t="shared" si="112"/>
        <v>3.6037169707334189E-3</v>
      </c>
      <c r="T382">
        <f t="shared" si="95"/>
        <v>77.116829311115964</v>
      </c>
    </row>
    <row r="383" spans="1:20" x14ac:dyDescent="0.25">
      <c r="A383">
        <f t="shared" si="96"/>
        <v>22.72886424352858</v>
      </c>
      <c r="B383">
        <f t="shared" si="113"/>
        <v>3.6174110952222058</v>
      </c>
      <c r="C383" t="str">
        <f t="shared" si="97"/>
        <v>1.58083530536345-7148.15998635689i</v>
      </c>
      <c r="D383" t="str">
        <f t="shared" si="98"/>
        <v>3.97499999987165-4399.69192661462i</v>
      </c>
      <c r="E383" t="str">
        <f t="shared" si="99"/>
        <v>162.469535753646+0.00161020667434854i</v>
      </c>
      <c r="F383" t="str">
        <f t="shared" si="100"/>
        <v>1.45495495495322-41288.4000018483i</v>
      </c>
      <c r="G383" t="str">
        <f t="shared" si="101"/>
        <v>0.99999999999881-1.09098548368807E-06i</v>
      </c>
      <c r="H383" t="str">
        <f t="shared" si="102"/>
        <v>600.000109820565+0.333514277601021i</v>
      </c>
      <c r="I383" t="str">
        <f t="shared" si="103"/>
        <v>41.3092015513423-69885.7894757156i</v>
      </c>
      <c r="K383" t="str">
        <f t="shared" si="104"/>
        <v>0.0199999901597775-0.0000138445987913495i</v>
      </c>
      <c r="L383" t="str">
        <f t="shared" si="105"/>
        <v>0.00005-78.008721702621i</v>
      </c>
      <c r="M383" t="str">
        <f t="shared" si="106"/>
        <v>0.00133333333333333-45.8874833544829i</v>
      </c>
      <c r="N383">
        <f t="shared" si="107"/>
        <v>90.012671119532683</v>
      </c>
      <c r="O383">
        <f t="shared" si="108"/>
        <v>77.083885494267889</v>
      </c>
      <c r="P383" s="3">
        <f t="shared" si="109"/>
        <v>77.083885494267889</v>
      </c>
      <c r="Q383" s="3">
        <f t="shared" si="110"/>
        <v>-89.987328880467317</v>
      </c>
      <c r="R383">
        <f t="shared" si="111"/>
        <v>90.012671119532683</v>
      </c>
      <c r="S383">
        <f t="shared" si="112"/>
        <v>3.6174110952222056E-3</v>
      </c>
      <c r="T383">
        <f t="shared" si="95"/>
        <v>77.083885494267889</v>
      </c>
    </row>
    <row r="384" spans="1:20" x14ac:dyDescent="0.25">
      <c r="A384">
        <f t="shared" si="96"/>
        <v>22.815233927653988</v>
      </c>
      <c r="B384">
        <f t="shared" si="113"/>
        <v>3.6311572573840505</v>
      </c>
      <c r="C384" t="str">
        <f t="shared" si="97"/>
        <v>1.58083530040298-7121.09981408489i</v>
      </c>
      <c r="D384" t="str">
        <f t="shared" si="98"/>
        <v>3.97499999987068-4383.03638851027i</v>
      </c>
      <c r="E384" t="str">
        <f t="shared" si="99"/>
        <v>162.469535744446+0.00161632546881272i</v>
      </c>
      <c r="F384" t="str">
        <f t="shared" si="100"/>
        <v>1.45495495495321-41132.0980293489i</v>
      </c>
      <c r="G384" t="str">
        <f t="shared" si="101"/>
        <v>0.999999999998801-1.09513122852608E-06i</v>
      </c>
      <c r="H384" t="str">
        <f t="shared" si="102"/>
        <v>600.000110656789+0.334781631972366i</v>
      </c>
      <c r="I384" t="str">
        <f t="shared" si="103"/>
        <v>41.3092015682996-69621.2288929199i</v>
      </c>
      <c r="K384" t="str">
        <f t="shared" si="104"/>
        <v>0.0199999900848497-0.0000138972082132784i</v>
      </c>
      <c r="L384" t="str">
        <f t="shared" si="105"/>
        <v>0.00005-77.7134107418023i</v>
      </c>
      <c r="M384" t="str">
        <f t="shared" si="106"/>
        <v>0.00133333333333333-45.7137710245895i</v>
      </c>
      <c r="N384">
        <f t="shared" si="107"/>
        <v>90.012719269732941</v>
      </c>
      <c r="O384">
        <f t="shared" si="108"/>
        <v>77.050941677496496</v>
      </c>
      <c r="P384" s="3">
        <f t="shared" si="109"/>
        <v>77.050941677496496</v>
      </c>
      <c r="Q384" s="3">
        <f t="shared" si="110"/>
        <v>-89.987280730267059</v>
      </c>
      <c r="R384">
        <f t="shared" si="111"/>
        <v>90.012719269732941</v>
      </c>
      <c r="S384">
        <f t="shared" si="112"/>
        <v>3.6311572573840506E-3</v>
      </c>
      <c r="T384">
        <f t="shared" si="95"/>
        <v>77.050941677496496</v>
      </c>
    </row>
    <row r="385" spans="1:20" x14ac:dyDescent="0.25">
      <c r="A385">
        <f t="shared" si="96"/>
        <v>22.901931816579072</v>
      </c>
      <c r="B385">
        <f t="shared" si="113"/>
        <v>3.6449556549621098</v>
      </c>
      <c r="C385" t="str">
        <f t="shared" si="97"/>
        <v>1.58083529540474-7094.14208122451i</v>
      </c>
      <c r="D385" t="str">
        <f t="shared" si="98"/>
        <v>3.97499999986969-4366.44390185585i</v>
      </c>
      <c r="E385" t="str">
        <f t="shared" si="99"/>
        <v>162.469535735177+0.00162246751480001i</v>
      </c>
      <c r="F385" t="str">
        <f t="shared" si="100"/>
        <v>1.45495495495319-40976.3877558886i</v>
      </c>
      <c r="G385" t="str">
        <f t="shared" si="101"/>
        <v>0.999999999998792-1.09929272719447E-06i</v>
      </c>
      <c r="H385" t="str">
        <f t="shared" si="102"/>
        <v>600.000111499376+0.336053802291656i</v>
      </c>
      <c r="I385" t="str">
        <f t="shared" si="103"/>
        <v>41.309201585386-69357.6698348747i</v>
      </c>
      <c r="K385" t="str">
        <f t="shared" si="104"/>
        <v>0.0199999900093515-0.0000139500175503988i</v>
      </c>
      <c r="L385" t="str">
        <f t="shared" si="105"/>
        <v>0.00005-77.4192177144869i</v>
      </c>
      <c r="M385" t="str">
        <f t="shared" si="106"/>
        <v>0.00133333333333333-45.5407163026394i</v>
      </c>
      <c r="N385">
        <f t="shared" si="107"/>
        <v>90.012767602903324</v>
      </c>
      <c r="O385">
        <f t="shared" si="108"/>
        <v>77.017997860802467</v>
      </c>
      <c r="P385" s="3">
        <f t="shared" si="109"/>
        <v>77.017997860802467</v>
      </c>
      <c r="Q385" s="3">
        <f t="shared" si="110"/>
        <v>-89.987232397096676</v>
      </c>
      <c r="R385">
        <f t="shared" si="111"/>
        <v>90.012767602903324</v>
      </c>
      <c r="S385">
        <f t="shared" si="112"/>
        <v>3.6449556549621098E-3</v>
      </c>
      <c r="T385">
        <f t="shared" si="95"/>
        <v>77.017997860802467</v>
      </c>
    </row>
    <row r="386" spans="1:20" x14ac:dyDescent="0.25">
      <c r="A386">
        <f t="shared" si="96"/>
        <v>22.988959157482075</v>
      </c>
      <c r="B386">
        <f t="shared" si="113"/>
        <v>3.658806486450966</v>
      </c>
      <c r="C386" t="str">
        <f t="shared" si="97"/>
        <v>1.5808352903684-7067.28639997964i</v>
      </c>
      <c r="D386" t="str">
        <f t="shared" si="98"/>
        <v>3.9749999998687-4349.91422796289i</v>
      </c>
      <c r="E386" t="str">
        <f t="shared" si="99"/>
        <v>162.469535725838+0.00162863290066729i</v>
      </c>
      <c r="F386" t="str">
        <f t="shared" si="100"/>
        <v>1.45495495495318-40821.266941523i</v>
      </c>
      <c r="G386" t="str">
        <f t="shared" si="101"/>
        <v>0.999999999998782-0.0000011034700395578i</v>
      </c>
      <c r="H386" t="str">
        <f t="shared" si="102"/>
        <v>600.000112348383+0.337330806859511i</v>
      </c>
      <c r="I386" t="str">
        <f t="shared" si="103"/>
        <v>41.309201602603-69095.1085101956i</v>
      </c>
      <c r="K386" t="str">
        <f t="shared" si="104"/>
        <v>0.0199999899332783-0.0000140030275623813i</v>
      </c>
      <c r="L386" t="str">
        <f t="shared" si="105"/>
        <v>0.00005-77.1261383886102i</v>
      </c>
      <c r="M386" t="str">
        <f t="shared" si="106"/>
        <v>0.00133333333333333-45.3683166991825i</v>
      </c>
      <c r="N386">
        <f t="shared" si="107"/>
        <v>90.012816119739128</v>
      </c>
      <c r="O386">
        <f t="shared" si="108"/>
        <v>76.985054044186299</v>
      </c>
      <c r="P386" s="3">
        <f t="shared" si="109"/>
        <v>76.985054044186299</v>
      </c>
      <c r="Q386" s="3">
        <f t="shared" si="110"/>
        <v>-89.987183880260872</v>
      </c>
      <c r="R386">
        <f t="shared" si="111"/>
        <v>90.012816119739128</v>
      </c>
      <c r="S386">
        <f t="shared" si="112"/>
        <v>3.658806486450966E-3</v>
      </c>
      <c r="T386">
        <f t="shared" si="95"/>
        <v>76.985054044186299</v>
      </c>
    </row>
    <row r="387" spans="1:20" x14ac:dyDescent="0.25">
      <c r="A387">
        <f t="shared" si="96"/>
        <v>23.07631720228051</v>
      </c>
      <c r="B387">
        <f t="shared" si="113"/>
        <v>3.6727099510994798</v>
      </c>
      <c r="C387" t="str">
        <f t="shared" si="97"/>
        <v>1.58083528529376-7040.53238402227i</v>
      </c>
      <c r="D387" t="str">
        <f t="shared" si="98"/>
        <v>3.97499999986771-4333.44712904647i</v>
      </c>
      <c r="E387" t="str">
        <f t="shared" si="99"/>
        <v>162.469535716427+0.00163482171510766i</v>
      </c>
      <c r="F387" t="str">
        <f t="shared" si="100"/>
        <v>1.45495495495317-40666.7333547871i</v>
      </c>
      <c r="G387" t="str">
        <f t="shared" si="101"/>
        <v>0.999999999998773-0.0000011076632257081i</v>
      </c>
      <c r="H387" t="str">
        <f t="shared" si="102"/>
        <v>600.000113203853+0.338612664046084i</v>
      </c>
      <c r="I387" t="str">
        <f t="shared" si="103"/>
        <v>41.3092016199508-68833.5411418493i</v>
      </c>
      <c r="K387" t="str">
        <f t="shared" si="104"/>
        <v>0.0199999898566259-0.0000140562390117832i</v>
      </c>
      <c r="L387" t="str">
        <f t="shared" si="105"/>
        <v>0.00005-76.8341685481274i</v>
      </c>
      <c r="M387" t="str">
        <f t="shared" si="106"/>
        <v>0.00133333333333333-45.1965697341925i</v>
      </c>
      <c r="N387">
        <f t="shared" si="107"/>
        <v>90.012864820938276</v>
      </c>
      <c r="O387">
        <f t="shared" si="108"/>
        <v>76.952110227648575</v>
      </c>
      <c r="P387" s="3">
        <f t="shared" si="109"/>
        <v>76.952110227648575</v>
      </c>
      <c r="Q387" s="3">
        <f t="shared" si="110"/>
        <v>-89.987135179061724</v>
      </c>
      <c r="R387">
        <f t="shared" si="111"/>
        <v>90.012864820938276</v>
      </c>
      <c r="S387">
        <f t="shared" si="112"/>
        <v>3.6727099510994797E-3</v>
      </c>
      <c r="T387">
        <f t="shared" si="95"/>
        <v>76.952110227648575</v>
      </c>
    </row>
    <row r="388" spans="1:20" x14ac:dyDescent="0.25">
      <c r="A388">
        <f t="shared" si="96"/>
        <v>23.164007207649174</v>
      </c>
      <c r="B388">
        <f t="shared" si="113"/>
        <v>3.6866662489136579</v>
      </c>
      <c r="C388" t="str">
        <f t="shared" si="97"/>
        <v>1.58083528018046-7013.8796484868i</v>
      </c>
      <c r="D388" t="str">
        <f t="shared" si="98"/>
        <v>3.97499999986669-4317.04236822184i</v>
      </c>
      <c r="E388" t="str">
        <f t="shared" si="99"/>
        <v>162.469535706942+0.0016410340471514i</v>
      </c>
      <c r="F388" t="str">
        <f t="shared" si="100"/>
        <v>1.45495495495315-40512.7847726632i</v>
      </c>
      <c r="G388" t="str">
        <f t="shared" si="101"/>
        <v>0.999999999998764-1.11187234596579E-06i</v>
      </c>
      <c r="H388" t="str">
        <f t="shared" si="102"/>
        <v>600.000114065838+0.339899392291347i</v>
      </c>
      <c r="I388" t="str">
        <f t="shared" si="103"/>
        <v>41.3092016374308-68572.9639671013i</v>
      </c>
      <c r="K388" t="str">
        <f t="shared" si="104"/>
        <v>0.0199999897793898-0.0000141096526640596i</v>
      </c>
      <c r="L388" t="str">
        <f t="shared" si="105"/>
        <v>0.00005-76.5433039929543i</v>
      </c>
      <c r="M388" t="str">
        <f t="shared" si="106"/>
        <v>0.00133333333333333-45.0254729370319i</v>
      </c>
      <c r="N388">
        <f t="shared" si="107"/>
        <v>90.012913707201335</v>
      </c>
      <c r="O388">
        <f t="shared" si="108"/>
        <v>76.919166411189764</v>
      </c>
      <c r="P388" s="3">
        <f t="shared" si="109"/>
        <v>76.919166411189764</v>
      </c>
      <c r="Q388" s="3">
        <f t="shared" si="110"/>
        <v>-89.987086292798665</v>
      </c>
      <c r="R388">
        <f t="shared" si="111"/>
        <v>90.012913707201335</v>
      </c>
      <c r="S388">
        <f t="shared" si="112"/>
        <v>3.6866662489136578E-3</v>
      </c>
      <c r="T388">
        <f t="shared" si="95"/>
        <v>76.919166411189764</v>
      </c>
    </row>
    <row r="389" spans="1:20" x14ac:dyDescent="0.25">
      <c r="A389">
        <f t="shared" si="96"/>
        <v>23.25203043503824</v>
      </c>
      <c r="B389">
        <f t="shared" si="113"/>
        <v>3.7006755806595297</v>
      </c>
      <c r="C389" t="str">
        <f t="shared" si="97"/>
        <v>1.58083527502818-6987.32780996498i</v>
      </c>
      <c r="D389" t="str">
        <f t="shared" si="98"/>
        <v>3.97499999986569-4300.69970950103i</v>
      </c>
      <c r="E389" t="str">
        <f t="shared" si="99"/>
        <v>162.469535697388+0.00164726998616474i</v>
      </c>
      <c r="F389" t="str">
        <f t="shared" si="100"/>
        <v>1.45495495495314-40359.4189805495i</v>
      </c>
      <c r="G389" t="str">
        <f t="shared" si="101"/>
        <v>0.999999999998754-1.11609746088045E-06i</v>
      </c>
      <c r="H389" t="str">
        <f t="shared" si="102"/>
        <v>600.000114934386+0.341191010105339i</v>
      </c>
      <c r="I389" t="str">
        <f t="shared" si="103"/>
        <v>41.3092016550443-68313.3732374618i</v>
      </c>
      <c r="K389" t="str">
        <f t="shared" si="104"/>
        <v>0.0199999897015656-0.0000141632692875743i</v>
      </c>
      <c r="L389" t="str">
        <f t="shared" si="105"/>
        <v>0.00005-76.2535405389061i</v>
      </c>
      <c r="M389" t="str">
        <f t="shared" si="106"/>
        <v>0.00133333333333333-44.8550238464154i</v>
      </c>
      <c r="N389">
        <f t="shared" si="107"/>
        <v>90.012962779231557</v>
      </c>
      <c r="O389">
        <f t="shared" si="108"/>
        <v>76.886222594810818</v>
      </c>
      <c r="P389" s="3">
        <f t="shared" si="109"/>
        <v>76.886222594810818</v>
      </c>
      <c r="Q389" s="3">
        <f t="shared" si="110"/>
        <v>-89.987037220768443</v>
      </c>
      <c r="R389">
        <f t="shared" si="111"/>
        <v>90.012962779231557</v>
      </c>
      <c r="S389">
        <f t="shared" si="112"/>
        <v>3.7006755806595296E-3</v>
      </c>
      <c r="T389">
        <f t="shared" si="95"/>
        <v>76.886222594810818</v>
      </c>
    </row>
    <row r="390" spans="1:20" x14ac:dyDescent="0.25">
      <c r="A390">
        <f t="shared" si="96"/>
        <v>23.340388150691386</v>
      </c>
      <c r="B390">
        <f t="shared" si="113"/>
        <v>3.714738147866036</v>
      </c>
      <c r="C390" t="str">
        <f t="shared" si="97"/>
        <v>1.58083526983677-6960.87648649945i</v>
      </c>
      <c r="D390" t="str">
        <f t="shared" si="98"/>
        <v>3.97499999986466-4284.41891778936i</v>
      </c>
      <c r="E390" t="str">
        <f t="shared" si="99"/>
        <v>162.46953568776+0.00165352962185713i</v>
      </c>
      <c r="F390" t="str">
        <f t="shared" si="100"/>
        <v>1.45495495495313-40206.6337722273i</v>
      </c>
      <c r="G390" t="str">
        <f t="shared" si="101"/>
        <v>0.999999999998745-1.12033863123178E-06i</v>
      </c>
      <c r="H390" t="str">
        <f t="shared" si="102"/>
        <v>600.000115809545+0.342487536068426i</v>
      </c>
      <c r="I390" t="str">
        <f t="shared" si="103"/>
        <v>41.3092016727907-68054.7652186301i</v>
      </c>
      <c r="K390" t="str">
        <f t="shared" si="104"/>
        <v>0.0199999896231489-0.0000142170896536104i</v>
      </c>
      <c r="L390" t="str">
        <f t="shared" si="105"/>
        <v>0.00005-75.9648740176395i</v>
      </c>
      <c r="M390" t="str">
        <f t="shared" si="106"/>
        <v>0.00133333333333333-44.685220010376i</v>
      </c>
      <c r="N390">
        <f t="shared" si="107"/>
        <v>90.013012037734839</v>
      </c>
      <c r="O390">
        <f t="shared" si="108"/>
        <v>76.853278778512063</v>
      </c>
      <c r="P390" s="3">
        <f t="shared" si="109"/>
        <v>76.853278778512063</v>
      </c>
      <c r="Q390" s="3">
        <f t="shared" si="110"/>
        <v>-89.986987962265161</v>
      </c>
      <c r="R390">
        <f t="shared" si="111"/>
        <v>90.013012037734839</v>
      </c>
      <c r="S390">
        <f t="shared" si="112"/>
        <v>3.7147381478660358E-3</v>
      </c>
      <c r="T390">
        <f t="shared" si="95"/>
        <v>76.853278778512063</v>
      </c>
    </row>
    <row r="391" spans="1:20" x14ac:dyDescent="0.25">
      <c r="A391">
        <f t="shared" si="96"/>
        <v>23.429081625664015</v>
      </c>
      <c r="B391">
        <f t="shared" si="113"/>
        <v>3.7288541528279269</v>
      </c>
      <c r="C391" t="str">
        <f t="shared" si="97"/>
        <v>1.58083526460575-6934.52529757908i</v>
      </c>
      <c r="D391" t="str">
        <f t="shared" si="98"/>
        <v>3.97499999986363-4268.19975888223i</v>
      </c>
      <c r="E391" t="str">
        <f t="shared" si="99"/>
        <v>162.469535678058+0.00165981304427669i</v>
      </c>
      <c r="F391" t="str">
        <f t="shared" si="100"/>
        <v>1.45495495495312-40054.4269498304i</v>
      </c>
      <c r="G391" t="str">
        <f t="shared" si="101"/>
        <v>0.999999999998735-1.12459591803045E-06i</v>
      </c>
      <c r="H391" t="str">
        <f t="shared" si="102"/>
        <v>600.000116691371+0.343788988831607i</v>
      </c>
      <c r="I391" t="str">
        <f t="shared" si="103"/>
        <v>41.3092016906733-67797.1361904444i</v>
      </c>
      <c r="K391" t="str">
        <f t="shared" si="104"/>
        <v>0.019999989544135-0.0000142711145363823i</v>
      </c>
      <c r="L391" t="str">
        <f t="shared" si="105"/>
        <v>0.00005-75.6773002765882i</v>
      </c>
      <c r="M391" t="str">
        <f t="shared" si="106"/>
        <v>0.00133333333333333-44.5160589862283i</v>
      </c>
      <c r="N391">
        <f t="shared" si="107"/>
        <v>90.013061483419776</v>
      </c>
      <c r="O391">
        <f t="shared" si="108"/>
        <v>76.820334962294154</v>
      </c>
      <c r="P391" s="3">
        <f t="shared" si="109"/>
        <v>76.820334962294154</v>
      </c>
      <c r="Q391" s="3">
        <f t="shared" si="110"/>
        <v>-89.986938516580224</v>
      </c>
      <c r="R391">
        <f t="shared" si="111"/>
        <v>90.013061483419776</v>
      </c>
      <c r="S391">
        <f t="shared" si="112"/>
        <v>3.7288541528279267E-3</v>
      </c>
      <c r="T391">
        <f t="shared" si="95"/>
        <v>76.820334962294154</v>
      </c>
    </row>
    <row r="392" spans="1:20" x14ac:dyDescent="0.25">
      <c r="A392">
        <f t="shared" si="96"/>
        <v>23.518112135841537</v>
      </c>
      <c r="B392">
        <f t="shared" si="113"/>
        <v>3.743023798608673</v>
      </c>
      <c r="C392" t="str">
        <f t="shared" si="97"/>
        <v>1.58083525933496-6908.27386413329i</v>
      </c>
      <c r="D392" t="str">
        <f t="shared" si="98"/>
        <v>3.9749999998626-4252.04199946156i</v>
      </c>
      <c r="E392" t="str">
        <f t="shared" si="99"/>
        <v>162.469535668284+0.00166612034381397i</v>
      </c>
      <c r="F392" t="str">
        <f t="shared" si="100"/>
        <v>1.4549549549531-39902.7963238125i</v>
      </c>
      <c r="G392" t="str">
        <f t="shared" si="101"/>
        <v>0.999999999998726-1.12886938251895E-06i</v>
      </c>
      <c r="H392" t="str">
        <f t="shared" si="102"/>
        <v>600.00011757991+0.345095387116728i</v>
      </c>
      <c r="I392" t="str">
        <f t="shared" si="103"/>
        <v>41.3092017086916-67540.4824468238i</v>
      </c>
      <c r="K392" t="str">
        <f t="shared" si="104"/>
        <v>0.0199999894645195-0.000014325344713046i</v>
      </c>
      <c r="L392" t="str">
        <f t="shared" si="105"/>
        <v>0.00005-75.3908151789085i</v>
      </c>
      <c r="M392" t="str">
        <f t="shared" si="106"/>
        <v>0.00133333333333333-44.3475383405343i</v>
      </c>
      <c r="N392">
        <f t="shared" si="107"/>
        <v>90.013111116997635</v>
      </c>
      <c r="O392">
        <f t="shared" si="108"/>
        <v>76.787391146157844</v>
      </c>
      <c r="P392" s="3">
        <f t="shared" si="109"/>
        <v>76.787391146157844</v>
      </c>
      <c r="Q392" s="3">
        <f t="shared" si="110"/>
        <v>-89.986888883002365</v>
      </c>
      <c r="R392">
        <f t="shared" si="111"/>
        <v>90.013111116997635</v>
      </c>
      <c r="S392">
        <f t="shared" si="112"/>
        <v>3.743023798608673E-3</v>
      </c>
      <c r="T392">
        <f t="shared" si="95"/>
        <v>76.787391146157844</v>
      </c>
    </row>
    <row r="393" spans="1:20" x14ac:dyDescent="0.25">
      <c r="A393">
        <f t="shared" si="96"/>
        <v>23.607480961957737</v>
      </c>
      <c r="B393">
        <f t="shared" si="113"/>
        <v>3.7572472890433861</v>
      </c>
      <c r="C393" t="str">
        <f t="shared" si="97"/>
        <v>1.58083525402396-6882.12180852622i</v>
      </c>
      <c r="D393" t="str">
        <f t="shared" si="98"/>
        <v>3.97499999986155-4235.94540709257i</v>
      </c>
      <c r="E393" t="str">
        <f t="shared" si="99"/>
        <v>162.469535658434+0.00167245161120402i</v>
      </c>
      <c r="F393" t="str">
        <f t="shared" si="100"/>
        <v>1.45495495495309-39751.7397129159i</v>
      </c>
      <c r="G393" t="str">
        <f t="shared" si="101"/>
        <v>0.999999999998716-1.13315908617252E-06i</v>
      </c>
      <c r="H393" t="str">
        <f t="shared" si="102"/>
        <v>600.000118475217+0.346406749716798i</v>
      </c>
      <c r="I393" t="str">
        <f t="shared" si="103"/>
        <v>41.3092017268477-67284.8002957183i</v>
      </c>
      <c r="K393" t="str">
        <f t="shared" si="104"/>
        <v>0.0199999893842977-0.0000143797809637108i</v>
      </c>
      <c r="L393" t="str">
        <f t="shared" si="105"/>
        <v>0.00005-75.1054146034152i</v>
      </c>
      <c r="M393" t="str">
        <f t="shared" si="106"/>
        <v>0.00133333333333333-44.1796556490678i</v>
      </c>
      <c r="N393">
        <f t="shared" si="107"/>
        <v>90.013160939182413</v>
      </c>
      <c r="O393">
        <f t="shared" si="108"/>
        <v>76.754447330103531</v>
      </c>
      <c r="P393" s="3">
        <f t="shared" si="109"/>
        <v>76.754447330103531</v>
      </c>
      <c r="Q393" s="3">
        <f t="shared" si="110"/>
        <v>-89.986839060817587</v>
      </c>
      <c r="R393">
        <f t="shared" si="111"/>
        <v>90.013160939182413</v>
      </c>
      <c r="S393">
        <f t="shared" si="112"/>
        <v>3.757247289043386E-3</v>
      </c>
      <c r="T393">
        <f t="shared" si="95"/>
        <v>76.754447330103531</v>
      </c>
    </row>
    <row r="394" spans="1:20" x14ac:dyDescent="0.25">
      <c r="A394">
        <f t="shared" si="96"/>
        <v>23.697189389613175</v>
      </c>
      <c r="B394">
        <f t="shared" si="113"/>
        <v>3.7715248287417511</v>
      </c>
      <c r="C394" t="str">
        <f t="shared" si="97"/>
        <v>1.58083524867256-6856.06875455192i</v>
      </c>
      <c r="D394" t="str">
        <f t="shared" si="98"/>
        <v>3.97499999986048-4219.90975022035i</v>
      </c>
      <c r="E394" t="str">
        <f t="shared" si="99"/>
        <v>162.46953564851+0.00167880693752438i</v>
      </c>
      <c r="F394" t="str">
        <f t="shared" si="100"/>
        <v>1.45495495495307-39601.2549441406i</v>
      </c>
      <c r="G394" t="str">
        <f t="shared" si="101"/>
        <v>0.999999999998706-1.13746509069996E-06i</v>
      </c>
      <c r="H394" t="str">
        <f t="shared" si="102"/>
        <v>600.000119377337+0.347723095496216i</v>
      </c>
      <c r="I394" t="str">
        <f t="shared" si="103"/>
        <v>41.309201745141-67030.0860590534i</v>
      </c>
      <c r="K394" t="str">
        <f t="shared" si="104"/>
        <v>0.0199999893034652-0.0000144344240714501i</v>
      </c>
      <c r="L394" t="str">
        <f t="shared" si="105"/>
        <v>0.00005-74.8210944445263i</v>
      </c>
      <c r="M394" t="str">
        <f t="shared" si="106"/>
        <v>0.00133333333333333-44.0124084967801i</v>
      </c>
      <c r="N394">
        <f t="shared" si="107"/>
        <v>90.013210950690834</v>
      </c>
      <c r="O394">
        <f t="shared" si="108"/>
        <v>76.721503514132053</v>
      </c>
      <c r="P394" s="3">
        <f t="shared" si="109"/>
        <v>76.721503514132053</v>
      </c>
      <c r="Q394" s="3">
        <f t="shared" si="110"/>
        <v>-89.986789049309166</v>
      </c>
      <c r="R394">
        <f t="shared" si="111"/>
        <v>90.013210950690834</v>
      </c>
      <c r="S394">
        <f t="shared" si="112"/>
        <v>3.7715248287417511E-3</v>
      </c>
      <c r="T394">
        <f t="shared" si="95"/>
        <v>76.721503514132053</v>
      </c>
    </row>
    <row r="395" spans="1:20" x14ac:dyDescent="0.25">
      <c r="A395">
        <f t="shared" si="96"/>
        <v>23.787238709293707</v>
      </c>
      <c r="B395">
        <f t="shared" si="113"/>
        <v>3.7858566230909698</v>
      </c>
      <c r="C395" t="str">
        <f t="shared" si="97"/>
        <v>1.58083524328042-6830.11432742836i</v>
      </c>
      <c r="D395" t="str">
        <f t="shared" si="98"/>
        <v>3.97499999985943-4203.93479816664i</v>
      </c>
      <c r="E395" t="str">
        <f t="shared" si="99"/>
        <v>162.469535638509+0.00168518641420276i</v>
      </c>
      <c r="F395" t="str">
        <f t="shared" si="100"/>
        <v>1.45495495495306-39451.3398527129i</v>
      </c>
      <c r="G395" t="str">
        <f t="shared" si="101"/>
        <v>0.999999999998696-1.14178745804461E-06i</v>
      </c>
      <c r="H395" t="str">
        <f t="shared" si="102"/>
        <v>600.00012028633+0.349044443391096i</v>
      </c>
      <c r="I395" t="str">
        <f t="shared" si="103"/>
        <v>41.3092017635745-66776.3360726808i</v>
      </c>
      <c r="K395" t="str">
        <f t="shared" si="104"/>
        <v>0.0199999892220171-0.0000144892748223131i</v>
      </c>
      <c r="L395" t="str">
        <f t="shared" si="105"/>
        <v>0.00005-74.5378506122001i</v>
      </c>
      <c r="M395" t="str">
        <f t="shared" si="106"/>
        <v>0.00133333333333333-43.8457944777646i</v>
      </c>
      <c r="N395">
        <f t="shared" si="107"/>
        <v>90.013261152242279</v>
      </c>
      <c r="O395">
        <f t="shared" si="108"/>
        <v>76.688559698243864</v>
      </c>
      <c r="P395" s="3">
        <f t="shared" si="109"/>
        <v>76.688559698243864</v>
      </c>
      <c r="Q395" s="3">
        <f t="shared" si="110"/>
        <v>-89.986738847757721</v>
      </c>
      <c r="R395">
        <f t="shared" si="111"/>
        <v>90.013261152242279</v>
      </c>
      <c r="S395">
        <f t="shared" si="112"/>
        <v>3.7858566230909696E-3</v>
      </c>
      <c r="T395">
        <f t="shared" si="95"/>
        <v>76.688559698243864</v>
      </c>
    </row>
    <row r="396" spans="1:20" x14ac:dyDescent="0.25">
      <c r="A396">
        <f t="shared" si="96"/>
        <v>23.877630216389022</v>
      </c>
      <c r="B396">
        <f t="shared" si="113"/>
        <v>3.8002428782587154</v>
      </c>
      <c r="C396" t="str">
        <f t="shared" si="97"/>
        <v>1.58083523784722-6804.25815379242i</v>
      </c>
      <c r="D396" t="str">
        <f t="shared" si="98"/>
        <v>3.97499999985836-4188.02032112636i</v>
      </c>
      <c r="E396" t="str">
        <f t="shared" si="99"/>
        <v>162.469535628432+0.00169159013301057i</v>
      </c>
      <c r="F396" t="str">
        <f t="shared" si="100"/>
        <v>1.45495495495304-39301.9922820538i</v>
      </c>
      <c r="G396" t="str">
        <f t="shared" si="101"/>
        <v>0.999999999998686-1.14612625038516E-06i</v>
      </c>
      <c r="H396" t="str">
        <f t="shared" si="102"/>
        <v>600.000121202244+0.350370812409483i</v>
      </c>
      <c r="I396" t="str">
        <f t="shared" si="103"/>
        <v>41.3092017821479-66523.5466863211i</v>
      </c>
      <c r="K396" t="str">
        <f t="shared" si="104"/>
        <v>0.0199999891399488-0.0000145443340053358i</v>
      </c>
      <c r="L396" t="str">
        <f t="shared" si="105"/>
        <v>0.00005-74.2556790318787i</v>
      </c>
      <c r="M396" t="str">
        <f t="shared" si="106"/>
        <v>0.00133333333333333-43.6798111952227i</v>
      </c>
      <c r="N396">
        <f t="shared" si="107"/>
        <v>90.013311544558917</v>
      </c>
      <c r="O396">
        <f t="shared" si="108"/>
        <v>76.65561588243969</v>
      </c>
      <c r="P396" s="3">
        <f t="shared" si="109"/>
        <v>76.65561588243969</v>
      </c>
      <c r="Q396" s="3">
        <f t="shared" si="110"/>
        <v>-89.986688455441083</v>
      </c>
      <c r="R396">
        <f t="shared" si="111"/>
        <v>90.013311544558917</v>
      </c>
      <c r="S396">
        <f t="shared" si="112"/>
        <v>3.8002428782587154E-3</v>
      </c>
      <c r="T396">
        <f t="shared" si="95"/>
        <v>76.65561588243969</v>
      </c>
    </row>
    <row r="397" spans="1:20" x14ac:dyDescent="0.25">
      <c r="A397">
        <f t="shared" si="96"/>
        <v>23.968365211211303</v>
      </c>
      <c r="B397">
        <f t="shared" si="113"/>
        <v>3.8146838011960988</v>
      </c>
      <c r="C397" t="str">
        <f t="shared" si="97"/>
        <v>1.58083523237262-6778.49986169447i</v>
      </c>
      <c r="D397" t="str">
        <f t="shared" si="98"/>
        <v>3.97499999985728-4172.16609016441i</v>
      </c>
      <c r="E397" t="str">
        <f t="shared" si="99"/>
        <v>162.469535618281+0.00169801818606809i</v>
      </c>
      <c r="F397" t="str">
        <f t="shared" si="100"/>
        <v>1.45495495495303-39153.2100837482i</v>
      </c>
      <c r="G397" t="str">
        <f t="shared" si="101"/>
        <v>0.999999999998676-1.15048153013662E-06i</v>
      </c>
      <c r="H397" t="str">
        <f t="shared" si="102"/>
        <v>600.000122125133+0.351702221631669i</v>
      </c>
      <c r="I397" t="str">
        <f t="shared" si="103"/>
        <v>41.3092018008628-66271.714263514i</v>
      </c>
      <c r="K397" t="str">
        <f t="shared" si="104"/>
        <v>0.0199999890572556-0.0000145996024125525i</v>
      </c>
      <c r="L397" t="str">
        <f t="shared" si="105"/>
        <v>0.00005-73.9745756444297i</v>
      </c>
      <c r="M397" t="str">
        <f t="shared" si="106"/>
        <v>0.00133333333333333-43.5144562614293i</v>
      </c>
      <c r="N397">
        <f t="shared" si="107"/>
        <v>90.013362128365642</v>
      </c>
      <c r="O397">
        <f t="shared" si="108"/>
        <v>76.62267206672027</v>
      </c>
      <c r="P397" s="3">
        <f t="shared" si="109"/>
        <v>76.62267206672027</v>
      </c>
      <c r="Q397" s="3">
        <f t="shared" si="110"/>
        <v>-89.986637871634358</v>
      </c>
      <c r="R397">
        <f t="shared" si="111"/>
        <v>90.013362128365642</v>
      </c>
      <c r="S397">
        <f t="shared" si="112"/>
        <v>3.8146838011960988E-3</v>
      </c>
      <c r="T397">
        <f t="shared" si="95"/>
        <v>76.62267206672027</v>
      </c>
    </row>
    <row r="398" spans="1:20" x14ac:dyDescent="0.25">
      <c r="A398">
        <f t="shared" si="96"/>
        <v>24.059444999013905</v>
      </c>
      <c r="B398">
        <f t="shared" si="113"/>
        <v>3.8291795996406441</v>
      </c>
      <c r="C398" t="str">
        <f t="shared" si="97"/>
        <v>1.58083522685638-6752.83908059265i</v>
      </c>
      <c r="D398" t="str">
        <f t="shared" si="98"/>
        <v>3.97499999985619-4156.37187721236i</v>
      </c>
      <c r="E398" t="str">
        <f t="shared" si="99"/>
        <v>162.46953560805+0.00170447066584907i</v>
      </c>
      <c r="F398" t="str">
        <f t="shared" si="100"/>
        <v>1.45495495495301-39004.9911175144i</v>
      </c>
      <c r="G398" t="str">
        <f t="shared" si="101"/>
        <v>0.999999999998666-1.15485335995113E-06i</v>
      </c>
      <c r="H398" t="str">
        <f t="shared" si="102"/>
        <v>600.000123055046+0.353038690210444i</v>
      </c>
      <c r="I398" t="str">
        <f t="shared" si="103"/>
        <v>41.3092018197202-66020.8351815652i</v>
      </c>
      <c r="K398" t="str">
        <f t="shared" si="104"/>
        <v>0.0199999889739328-0.0000146550808390071i</v>
      </c>
      <c r="L398" t="str">
        <f t="shared" si="105"/>
        <v>0.00005-73.6945364060869i</v>
      </c>
      <c r="M398" t="str">
        <f t="shared" si="106"/>
        <v>0.00133333333333333-43.3497272976981i</v>
      </c>
      <c r="N398">
        <f t="shared" si="107"/>
        <v>90.013412904390123</v>
      </c>
      <c r="O398">
        <f t="shared" si="108"/>
        <v>76.589728251086029</v>
      </c>
      <c r="P398" s="3">
        <f t="shared" si="109"/>
        <v>76.589728251086029</v>
      </c>
      <c r="Q398" s="3">
        <f t="shared" si="110"/>
        <v>-89.986587095609877</v>
      </c>
      <c r="R398">
        <f t="shared" si="111"/>
        <v>90.013412904390123</v>
      </c>
      <c r="S398">
        <f t="shared" si="112"/>
        <v>3.8291795996406443E-3</v>
      </c>
      <c r="T398">
        <f t="shared" si="95"/>
        <v>76.589728251086029</v>
      </c>
    </row>
    <row r="399" spans="1:20" x14ac:dyDescent="0.25">
      <c r="A399">
        <f t="shared" si="96"/>
        <v>24.150870890010157</v>
      </c>
      <c r="B399">
        <f t="shared" si="113"/>
        <v>3.8437304821192786</v>
      </c>
      <c r="C399" t="str">
        <f t="shared" si="97"/>
        <v>1.58083522129813-6727.27544134815i</v>
      </c>
      <c r="D399" t="str">
        <f t="shared" si="98"/>
        <v>3.97499999985509-4140.63745506516i</v>
      </c>
      <c r="E399" t="str">
        <f t="shared" si="99"/>
        <v>162.469535597742+0.00171094766517484i</v>
      </c>
      <c r="F399" t="str">
        <f t="shared" si="100"/>
        <v>1.454954954953-38857.3332511727i</v>
      </c>
      <c r="G399" t="str">
        <f t="shared" si="101"/>
        <v>0.999999999998656-1.15924180271893E-06i</v>
      </c>
      <c r="H399" t="str">
        <f t="shared" si="102"/>
        <v>600.000123992039+0.354380237371381i</v>
      </c>
      <c r="I399" t="str">
        <f t="shared" si="103"/>
        <v>41.3092018387211-65770.9058314953i</v>
      </c>
      <c r="K399" t="str">
        <f t="shared" si="104"/>
        <v>0.0199999888899756-0.0000147107700827646i</v>
      </c>
      <c r="L399" t="str">
        <f t="shared" si="105"/>
        <v>0.00005-73.415557288391i</v>
      </c>
      <c r="M399" t="str">
        <f t="shared" si="106"/>
        <v>0.00133333333333333-43.1856219343476i</v>
      </c>
      <c r="N399">
        <f t="shared" si="107"/>
        <v>90.013463873362781</v>
      </c>
      <c r="O399">
        <f t="shared" si="108"/>
        <v>76.556784435537793</v>
      </c>
      <c r="P399" s="3">
        <f t="shared" si="109"/>
        <v>76.556784435537793</v>
      </c>
      <c r="Q399" s="3">
        <f t="shared" si="110"/>
        <v>-89.986536126637219</v>
      </c>
      <c r="R399">
        <f t="shared" si="111"/>
        <v>90.013463873362781</v>
      </c>
      <c r="S399">
        <f t="shared" si="112"/>
        <v>3.8437304821192786E-3</v>
      </c>
      <c r="T399">
        <f t="shared" si="95"/>
        <v>76.556784435537793</v>
      </c>
    </row>
    <row r="400" spans="1:20" x14ac:dyDescent="0.25">
      <c r="A400">
        <f t="shared" si="96"/>
        <v>24.242644199392199</v>
      </c>
      <c r="B400">
        <f t="shared" si="113"/>
        <v>3.8583366579513321</v>
      </c>
      <c r="C400" t="str">
        <f t="shared" si="97"/>
        <v>1.58083521569754-6701.8085762193i</v>
      </c>
      <c r="D400" t="str">
        <f t="shared" si="98"/>
        <v>3.97499999985399-4124.96259737788i</v>
      </c>
      <c r="E400" t="str">
        <f t="shared" si="99"/>
        <v>162.469535587354+0.00171744927722235i</v>
      </c>
      <c r="F400" t="str">
        <f t="shared" si="100"/>
        <v>1.45495495495298-38710.2343606153i</v>
      </c>
      <c r="G400" t="str">
        <f t="shared" si="101"/>
        <v>0.999999999998646-1.16364692156925E-06i</v>
      </c>
      <c r="H400" t="str">
        <f t="shared" si="102"/>
        <v>600.00012493617+0.355726882413111i</v>
      </c>
      <c r="I400" t="str">
        <f t="shared" si="103"/>
        <v>41.3092018578669-65521.9226179871i</v>
      </c>
      <c r="K400" t="str">
        <f t="shared" si="104"/>
        <v>0.019999988805379-0.0000147666709449225i</v>
      </c>
      <c r="L400" t="str">
        <f t="shared" si="105"/>
        <v>0.00005-73.1376342781339i</v>
      </c>
      <c r="M400" t="str">
        <f t="shared" si="106"/>
        <v>0.00133333333333333-43.0221378106671i</v>
      </c>
      <c r="N400">
        <f t="shared" si="107"/>
        <v>90.013515036016784</v>
      </c>
      <c r="O400">
        <f t="shared" si="108"/>
        <v>76.523840620076058</v>
      </c>
      <c r="P400" s="3">
        <f t="shared" si="109"/>
        <v>76.523840620076058</v>
      </c>
      <c r="Q400" s="3">
        <f t="shared" si="110"/>
        <v>-89.986484963983216</v>
      </c>
      <c r="R400">
        <f t="shared" si="111"/>
        <v>90.013515036016784</v>
      </c>
      <c r="S400">
        <f t="shared" si="112"/>
        <v>3.8583366579513323E-3</v>
      </c>
      <c r="T400">
        <f t="shared" si="95"/>
        <v>76.523840620076058</v>
      </c>
    </row>
    <row r="401" spans="1:20" x14ac:dyDescent="0.25">
      <c r="A401">
        <f t="shared" si="96"/>
        <v>24.33476624734989</v>
      </c>
      <c r="B401">
        <f t="shared" si="113"/>
        <v>3.8729983372515471</v>
      </c>
      <c r="C401" t="str">
        <f t="shared" si="97"/>
        <v>1.58083521005431-6676.43811885692i</v>
      </c>
      <c r="D401" t="str">
        <f t="shared" si="98"/>
        <v>3.97499999985288-4109.3470786624i</v>
      </c>
      <c r="E401" t="str">
        <f t="shared" si="99"/>
        <v>162.46953557689+0.00172397559551917i</v>
      </c>
      <c r="F401" t="str">
        <f t="shared" si="100"/>
        <v>1.45495495495297-38563.692329775i</v>
      </c>
      <c r="G401" t="str">
        <f t="shared" si="101"/>
        <v>0.999999999998636-0.0000011680687798712i</v>
      </c>
      <c r="H401" t="str">
        <f t="shared" si="102"/>
        <v>600.000125887489+0.357078644707597i</v>
      </c>
      <c r="I401" t="str">
        <f t="shared" si="103"/>
        <v>41.3092018771582-65273.8819593328i</v>
      </c>
      <c r="K401" t="str">
        <f t="shared" si="104"/>
        <v>0.0199999887201383-0.0000148227842296224i</v>
      </c>
      <c r="L401" t="str">
        <f t="shared" si="105"/>
        <v>0.00005-72.8607633773004i</v>
      </c>
      <c r="M401" t="str">
        <f t="shared" si="106"/>
        <v>0.00133333333333333-42.8592725748824i</v>
      </c>
      <c r="N401">
        <f t="shared" si="107"/>
        <v>90.013566393088141</v>
      </c>
      <c r="O401">
        <f t="shared" si="108"/>
        <v>76.490896804701748</v>
      </c>
      <c r="P401" s="3">
        <f t="shared" si="109"/>
        <v>76.490896804701748</v>
      </c>
      <c r="Q401" s="3">
        <f t="shared" si="110"/>
        <v>-89.986433606911859</v>
      </c>
      <c r="R401">
        <f t="shared" si="111"/>
        <v>90.013566393088141</v>
      </c>
      <c r="S401">
        <f t="shared" si="112"/>
        <v>3.8729983372515469E-3</v>
      </c>
      <c r="T401">
        <f t="shared" si="95"/>
        <v>76.490896804701748</v>
      </c>
    </row>
    <row r="402" spans="1:20" x14ac:dyDescent="0.25">
      <c r="A402">
        <f t="shared" si="96"/>
        <v>24.427238359089817</v>
      </c>
      <c r="B402">
        <f t="shared" si="113"/>
        <v>3.887715730933103</v>
      </c>
      <c r="C402" t="str">
        <f t="shared" si="97"/>
        <v>1.58083520436809-6651.16370429817i</v>
      </c>
      <c r="D402" t="str">
        <f t="shared" si="98"/>
        <v>3.97499999985176-4093.79067428426i</v>
      </c>
      <c r="E402" t="str">
        <f t="shared" si="99"/>
        <v>162.469535566343+0.00173052671395348i</v>
      </c>
      <c r="F402" t="str">
        <f t="shared" si="100"/>
        <v>1.45495495495296-38417.7050505957i</v>
      </c>
      <c r="G402" t="str">
        <f t="shared" si="101"/>
        <v>0.999999999998625-0.0000011725074412347i</v>
      </c>
      <c r="H402" t="str">
        <f t="shared" si="102"/>
        <v>600.000126846052+0.358435543700423i</v>
      </c>
      <c r="I402" t="str">
        <f t="shared" si="103"/>
        <v>41.3092018965969-65026.7802873846i</v>
      </c>
      <c r="K402" t="str">
        <f t="shared" si="104"/>
        <v>0.0199999886342485-0.0000148791107440617i</v>
      </c>
      <c r="L402" t="str">
        <f t="shared" si="105"/>
        <v>0.00005-72.5849406030085i</v>
      </c>
      <c r="M402" t="str">
        <f t="shared" si="106"/>
        <v>0.00133333333333333-42.6970238841228i</v>
      </c>
      <c r="N402">
        <f t="shared" si="107"/>
        <v>90.013617945315616</v>
      </c>
      <c r="O402">
        <f t="shared" si="108"/>
        <v>76.457952989415162</v>
      </c>
      <c r="P402" s="3">
        <f t="shared" si="109"/>
        <v>76.457952989415162</v>
      </c>
      <c r="Q402" s="3">
        <f t="shared" si="110"/>
        <v>-89.986382054684384</v>
      </c>
      <c r="R402">
        <f t="shared" si="111"/>
        <v>90.013617945315616</v>
      </c>
      <c r="S402">
        <f t="shared" si="112"/>
        <v>3.887715730933103E-3</v>
      </c>
      <c r="T402">
        <f t="shared" si="95"/>
        <v>76.457952989415162</v>
      </c>
    </row>
    <row r="403" spans="1:20" x14ac:dyDescent="0.25">
      <c r="A403">
        <f t="shared" si="96"/>
        <v>24.520061864854359</v>
      </c>
      <c r="B403">
        <f t="shared" si="113"/>
        <v>3.9024890507106487</v>
      </c>
      <c r="C403" t="str">
        <f t="shared" si="97"/>
        <v>1.58083519863855-6625.98496896236i</v>
      </c>
      <c r="D403" t="str">
        <f t="shared" si="98"/>
        <v>3.97499999985063-4078.29316045935i</v>
      </c>
      <c r="E403" t="str">
        <f t="shared" si="99"/>
        <v>162.469535555718+0.00173710272676458i</v>
      </c>
      <c r="F403" t="str">
        <f t="shared" si="100"/>
        <v>1.45495495495294-38272.2704230012i</v>
      </c>
      <c r="G403" t="str">
        <f t="shared" si="101"/>
        <v>0.999999999998615-1.17696296951138E-06i</v>
      </c>
      <c r="H403" t="str">
        <f t="shared" si="102"/>
        <v>600.000127811915+0.35979759891106i</v>
      </c>
      <c r="I403" t="str">
        <f t="shared" si="103"/>
        <v>41.3092019161838-64780.6140475019i</v>
      </c>
      <c r="K403" t="str">
        <f t="shared" si="104"/>
        <v>0.0199999885477047-0.0000149356512985048i</v>
      </c>
      <c r="L403" t="str">
        <f t="shared" si="105"/>
        <v>0.00005-72.3101619874562i</v>
      </c>
      <c r="M403" t="str">
        <f t="shared" si="106"/>
        <v>0.00133333333333333-42.535389404386i</v>
      </c>
      <c r="N403">
        <f t="shared" si="107"/>
        <v>90.013669693440804</v>
      </c>
      <c r="O403">
        <f t="shared" si="108"/>
        <v>76.425009174217294</v>
      </c>
      <c r="P403" s="3">
        <f t="shared" si="109"/>
        <v>76.425009174217294</v>
      </c>
      <c r="Q403" s="3">
        <f t="shared" si="110"/>
        <v>-89.986330306559196</v>
      </c>
      <c r="R403">
        <f t="shared" si="111"/>
        <v>90.013669693440804</v>
      </c>
      <c r="S403">
        <f t="shared" si="112"/>
        <v>3.9024890507106487E-3</v>
      </c>
      <c r="T403">
        <f t="shared" si="95"/>
        <v>76.425009174217294</v>
      </c>
    </row>
    <row r="404" spans="1:20" x14ac:dyDescent="0.25">
      <c r="A404">
        <f t="shared" si="96"/>
        <v>24.613238099940805</v>
      </c>
      <c r="B404">
        <f t="shared" si="113"/>
        <v>3.9173185091033491</v>
      </c>
      <c r="C404" t="str">
        <f t="shared" si="97"/>
        <v>1.58083519286546-6600.90155064474i</v>
      </c>
      <c r="D404" t="str">
        <f t="shared" si="98"/>
        <v>3.97499999984949-4062.85431425074i</v>
      </c>
      <c r="E404" t="str">
        <f t="shared" si="99"/>
        <v>162.46953554501+0.00174370372855448i</v>
      </c>
      <c r="F404" t="str">
        <f t="shared" si="100"/>
        <v>1.45495495495292-38127.3863548658i</v>
      </c>
      <c r="G404" t="str">
        <f t="shared" si="101"/>
        <v>0.999999999998604-1.18143542879551E-06i</v>
      </c>
      <c r="H404" t="str">
        <f t="shared" si="102"/>
        <v>600.000128785132+0.361164829933143i</v>
      </c>
      <c r="I404" t="str">
        <f t="shared" si="103"/>
        <v>41.3092019359189-64535.3796985008i</v>
      </c>
      <c r="K404" t="str">
        <f t="shared" si="104"/>
        <v>0.0199999884605019-0.0000149924067062949i</v>
      </c>
      <c r="L404" t="str">
        <f t="shared" si="105"/>
        <v>0.00005-72.0364235778606i</v>
      </c>
      <c r="M404" t="str">
        <f t="shared" si="106"/>
        <v>0.00133333333333333-42.3743668105063i</v>
      </c>
      <c r="N404">
        <f t="shared" si="107"/>
        <v>90.013721638208111</v>
      </c>
      <c r="O404">
        <f t="shared" si="108"/>
        <v>76.392065359108571</v>
      </c>
      <c r="P404" s="3">
        <f t="shared" si="109"/>
        <v>76.392065359108571</v>
      </c>
      <c r="Q404" s="3">
        <f t="shared" si="110"/>
        <v>-89.986278361791889</v>
      </c>
      <c r="R404">
        <f t="shared" si="111"/>
        <v>90.013721638208111</v>
      </c>
      <c r="S404">
        <f t="shared" si="112"/>
        <v>3.9173185091033492E-3</v>
      </c>
      <c r="T404">
        <f t="shared" si="95"/>
        <v>76.392065359108571</v>
      </c>
    </row>
    <row r="405" spans="1:20" x14ac:dyDescent="0.25">
      <c r="A405">
        <f t="shared" si="96"/>
        <v>24.706768404720581</v>
      </c>
      <c r="B405">
        <f t="shared" si="113"/>
        <v>3.9322043194379419</v>
      </c>
      <c r="C405" t="str">
        <f t="shared" si="97"/>
        <v>1.58083518704836-6575.91308851209i</v>
      </c>
      <c r="D405" t="str">
        <f t="shared" si="98"/>
        <v>3.97499999984834-4047.47391356543i</v>
      </c>
      <c r="E405" t="str">
        <f t="shared" si="99"/>
        <v>162.469535534222+0.00175032981428127i</v>
      </c>
      <c r="F405" t="str">
        <f t="shared" si="100"/>
        <v>1.45495495495291-37983.0507619833i</v>
      </c>
      <c r="G405" t="str">
        <f t="shared" si="101"/>
        <v>0.999999999998594-1.18592488342492E-06i</v>
      </c>
      <c r="H405" t="str">
        <f t="shared" si="102"/>
        <v>600.000129765757+0.362537256434787i</v>
      </c>
      <c r="I405" t="str">
        <f t="shared" si="103"/>
        <v>41.3092019558047-64291.0737126024i</v>
      </c>
      <c r="K405" t="str">
        <f t="shared" si="104"/>
        <v>0.0199999883726352-0.0000150493777838665i</v>
      </c>
      <c r="L405" t="str">
        <f t="shared" si="105"/>
        <v>0.00005-71.7637214364022i</v>
      </c>
      <c r="M405" t="str">
        <f t="shared" si="106"/>
        <v>0.00133333333333333-42.2139537861189i</v>
      </c>
      <c r="N405">
        <f t="shared" si="107"/>
        <v>90.013773780364744</v>
      </c>
      <c r="O405">
        <f t="shared" si="108"/>
        <v>76.359121544089902</v>
      </c>
      <c r="P405" s="3">
        <f t="shared" si="109"/>
        <v>76.359121544089902</v>
      </c>
      <c r="Q405" s="3">
        <f t="shared" si="110"/>
        <v>-89.986226219635256</v>
      </c>
      <c r="R405">
        <f t="shared" si="111"/>
        <v>90.013773780364744</v>
      </c>
      <c r="S405">
        <f t="shared" si="112"/>
        <v>3.9322043194379422E-3</v>
      </c>
      <c r="T405">
        <f t="shared" si="95"/>
        <v>76.359121544089902</v>
      </c>
    </row>
    <row r="406" spans="1:20" x14ac:dyDescent="0.25">
      <c r="A406">
        <f t="shared" si="96"/>
        <v>24.800654124658518</v>
      </c>
      <c r="B406">
        <f t="shared" si="113"/>
        <v>3.947146695851806</v>
      </c>
      <c r="C406" t="str">
        <f t="shared" si="97"/>
        <v>1.580835181187-6551.01922309697i</v>
      </c>
      <c r="D406" t="str">
        <f t="shared" si="98"/>
        <v>3.9749999998472-4032.15173715122i</v>
      </c>
      <c r="E406" t="str">
        <f t="shared" si="99"/>
        <v>162.469535523353+0.00175698107926581i</v>
      </c>
      <c r="F406" t="str">
        <f t="shared" si="100"/>
        <v>1.4549549549529-37839.261568038i</v>
      </c>
      <c r="G406" t="str">
        <f t="shared" si="101"/>
        <v>0.999999999998583-1.19043139798192E-06i</v>
      </c>
      <c r="H406" t="str">
        <f t="shared" si="102"/>
        <v>600.00013075385+0.36391489815883i</v>
      </c>
      <c r="I406" t="str">
        <f t="shared" si="103"/>
        <v>41.3092019758421-64047.6925753837i</v>
      </c>
      <c r="K406" t="str">
        <f t="shared" si="104"/>
        <v>0.0199999882840994-0.0000151065653507556i</v>
      </c>
      <c r="L406" t="str">
        <f t="shared" si="105"/>
        <v>0.00005-71.4920516401696i</v>
      </c>
      <c r="M406" t="str">
        <f t="shared" si="106"/>
        <v>0.00133333333333333-42.0541480236291i</v>
      </c>
      <c r="N406">
        <f t="shared" si="107"/>
        <v>90.013826120660781</v>
      </c>
      <c r="O406">
        <f t="shared" si="108"/>
        <v>76.326177729161927</v>
      </c>
      <c r="P406" s="3">
        <f t="shared" si="109"/>
        <v>76.326177729161927</v>
      </c>
      <c r="Q406" s="3">
        <f t="shared" si="110"/>
        <v>-89.986173879339219</v>
      </c>
      <c r="R406">
        <f t="shared" si="111"/>
        <v>90.013826120660781</v>
      </c>
      <c r="S406">
        <f t="shared" si="112"/>
        <v>3.9471466958518062E-3</v>
      </c>
      <c r="T406">
        <f t="shared" si="95"/>
        <v>76.326177729161927</v>
      </c>
    </row>
    <row r="407" spans="1:20" x14ac:dyDescent="0.25">
      <c r="A407">
        <f t="shared" si="96"/>
        <v>24.894896610332221</v>
      </c>
      <c r="B407">
        <f t="shared" si="113"/>
        <v>3.9621458532960427</v>
      </c>
      <c r="C407" t="str">
        <f t="shared" si="97"/>
        <v>1.58083517528095-6526.21959629262i</v>
      </c>
      <c r="D407" t="str">
        <f t="shared" si="98"/>
        <v>3.97499999984603-4016.88756459342i</v>
      </c>
      <c r="E407" t="str">
        <f t="shared" si="99"/>
        <v>162.4695355124+0.00176365761919129i</v>
      </c>
      <c r="F407" t="str">
        <f t="shared" si="100"/>
        <v>1.45495495495288-37696.0167045738i</v>
      </c>
      <c r="G407" t="str">
        <f t="shared" si="101"/>
        <v>0.999999999998572-1.19495503729424E-06i</v>
      </c>
      <c r="H407" t="str">
        <f t="shared" si="102"/>
        <v>600.000131749469+0.365297774923136i</v>
      </c>
      <c r="I407" t="str">
        <f t="shared" si="103"/>
        <v>41.3092019960319-63805.2327857252i</v>
      </c>
      <c r="K407" t="str">
        <f t="shared" si="104"/>
        <v>0.0199999881948894-0.0000151639702296129i</v>
      </c>
      <c r="L407" t="str">
        <f t="shared" si="105"/>
        <v>0.00005-71.2214102811012i</v>
      </c>
      <c r="M407" t="str">
        <f t="shared" si="106"/>
        <v>0.00133333333333333-41.8949472241773i</v>
      </c>
      <c r="N407">
        <f t="shared" si="107"/>
        <v>90.013878659849169</v>
      </c>
      <c r="O407">
        <f t="shared" si="108"/>
        <v>76.293233914325157</v>
      </c>
      <c r="P407" s="3">
        <f t="shared" si="109"/>
        <v>76.293233914325157</v>
      </c>
      <c r="Q407" s="3">
        <f t="shared" si="110"/>
        <v>-89.986121340150831</v>
      </c>
      <c r="R407">
        <f t="shared" si="111"/>
        <v>90.013878659849169</v>
      </c>
      <c r="S407">
        <f t="shared" si="112"/>
        <v>3.9621458532960426E-3</v>
      </c>
      <c r="T407">
        <f t="shared" si="95"/>
        <v>76.293233914325157</v>
      </c>
    </row>
    <row r="408" spans="1:20" x14ac:dyDescent="0.25">
      <c r="A408">
        <f t="shared" si="96"/>
        <v>24.989497217451483</v>
      </c>
      <c r="B408">
        <f t="shared" si="113"/>
        <v>3.9772020075385677</v>
      </c>
      <c r="C408" t="str">
        <f t="shared" si="97"/>
        <v>1.58083516932999-6501.51385134811i</v>
      </c>
      <c r="D408" t="str">
        <f t="shared" si="98"/>
        <v>3.97499999984485-4001.68117631181i</v>
      </c>
      <c r="E408" t="str">
        <f t="shared" si="99"/>
        <v>162.469535501362+0.00177035953010486i</v>
      </c>
      <c r="F408" t="str">
        <f t="shared" si="100"/>
        <v>1.45495495495286-37553.3141109653i</v>
      </c>
      <c r="G408" t="str">
        <f t="shared" si="101"/>
        <v>0.999999999998561-1.19949586643594E-06i</v>
      </c>
      <c r="H408" t="str">
        <f t="shared" si="102"/>
        <v>600.000132752669+0.366685906620878i</v>
      </c>
      <c r="I408" t="str">
        <f t="shared" si="103"/>
        <v>41.3092020163754-63563.6908557611i</v>
      </c>
      <c r="K408" t="str">
        <f t="shared" si="104"/>
        <v>0.0199999881050001-0.0000152215932462147i</v>
      </c>
      <c r="L408" t="str">
        <f t="shared" si="105"/>
        <v>0.00005-70.951793465931i</v>
      </c>
      <c r="M408" t="str">
        <f t="shared" si="106"/>
        <v>0.00133333333333333-41.7363490976063i</v>
      </c>
      <c r="N408">
        <f t="shared" si="107"/>
        <v>90.013931398685642</v>
      </c>
      <c r="O408">
        <f t="shared" si="108"/>
        <v>76.260290099580303</v>
      </c>
      <c r="P408" s="3">
        <f t="shared" si="109"/>
        <v>76.260290099580303</v>
      </c>
      <c r="Q408" s="3">
        <f t="shared" si="110"/>
        <v>-89.986068601314358</v>
      </c>
      <c r="R408">
        <f t="shared" si="111"/>
        <v>90.013931398685642</v>
      </c>
      <c r="S408">
        <f t="shared" si="112"/>
        <v>3.9772020075385679E-3</v>
      </c>
      <c r="T408">
        <f t="shared" si="95"/>
        <v>76.260290099580303</v>
      </c>
    </row>
    <row r="409" spans="1:20" x14ac:dyDescent="0.25">
      <c r="A409">
        <f t="shared" si="96"/>
        <v>25.084457306877798</v>
      </c>
      <c r="B409">
        <f t="shared" si="113"/>
        <v>3.9923153751672142</v>
      </c>
      <c r="C409" t="str">
        <f t="shared" si="97"/>
        <v>1.58083516333368-6476.90163286318i</v>
      </c>
      <c r="D409" t="str">
        <f t="shared" si="98"/>
        <v>3.97499999984367-3986.53235355739i</v>
      </c>
      <c r="E409" t="str">
        <f t="shared" si="99"/>
        <v>162.469535490242+0.00177708690841597i</v>
      </c>
      <c r="F409" t="str">
        <f t="shared" si="100"/>
        <v>1.45495495495285-37411.151734388i</v>
      </c>
      <c r="G409" t="str">
        <f t="shared" si="101"/>
        <v>0.99999999999855-1.20405395072838E-06i</v>
      </c>
      <c r="H409" t="str">
        <f t="shared" si="102"/>
        <v>600.000133763506+0.368079313220825i</v>
      </c>
      <c r="I409" t="str">
        <f t="shared" si="103"/>
        <v>41.3092020368742-63323.0633108299i</v>
      </c>
      <c r="K409" t="str">
        <f t="shared" si="104"/>
        <v>0.0199999880144264-0.0000152794352294756i</v>
      </c>
      <c r="L409" t="str">
        <f t="shared" si="105"/>
        <v>0.00005-70.6831973161294i</v>
      </c>
      <c r="M409" t="str">
        <f t="shared" si="106"/>
        <v>0.00133333333333333-41.5783513624292i</v>
      </c>
      <c r="N409">
        <f t="shared" si="107"/>
        <v>90.013984337928903</v>
      </c>
      <c r="O409">
        <f t="shared" si="108"/>
        <v>76.227346284928331</v>
      </c>
      <c r="P409" s="3">
        <f t="shared" si="109"/>
        <v>76.227346284928331</v>
      </c>
      <c r="Q409" s="3">
        <f t="shared" si="110"/>
        <v>-89.986015662071097</v>
      </c>
      <c r="R409">
        <f t="shared" si="111"/>
        <v>90.013984337928903</v>
      </c>
      <c r="S409">
        <f t="shared" si="112"/>
        <v>3.9923153751672139E-3</v>
      </c>
      <c r="T409">
        <f t="shared" si="95"/>
        <v>76.227346284928331</v>
      </c>
    </row>
    <row r="410" spans="1:20" x14ac:dyDescent="0.25">
      <c r="A410">
        <f t="shared" si="96"/>
        <v>25.179778244643934</v>
      </c>
      <c r="B410">
        <f t="shared" si="113"/>
        <v>4.0074861735928495</v>
      </c>
      <c r="C410" t="str">
        <f t="shared" si="97"/>
        <v>1.58083515729175-6452.3825867827i</v>
      </c>
      <c r="D410" t="str">
        <f t="shared" si="98"/>
        <v>3.9749999998425-3971.44087840925i</v>
      </c>
      <c r="E410" t="str">
        <f t="shared" si="99"/>
        <v>162.469535479037+0.00178383985090263i</v>
      </c>
      <c r="F410" t="str">
        <f t="shared" si="100"/>
        <v>1.45495495495283-37269.5275297882i</v>
      </c>
      <c r="G410" t="str">
        <f t="shared" si="101"/>
        <v>0.999999999998539-1.20862935574114E-06i</v>
      </c>
      <c r="H410" t="str">
        <f t="shared" si="102"/>
        <v>600.000134782038+0.369478014767616i</v>
      </c>
      <c r="I410" t="str">
        <f t="shared" si="103"/>
        <v>41.3092020575284-63083.3466894233i</v>
      </c>
      <c r="K410" t="str">
        <f t="shared" si="104"/>
        <v>0.0199999879231631-0.0000153374970114595i</v>
      </c>
      <c r="L410" t="str">
        <f t="shared" si="105"/>
        <v>0.00005-70.4156179678516i</v>
      </c>
      <c r="M410" t="str">
        <f t="shared" si="106"/>
        <v>0.00133333333333333-41.4209517457951i</v>
      </c>
      <c r="N410">
        <f t="shared" si="107"/>
        <v>90.01403747834047</v>
      </c>
      <c r="O410">
        <f t="shared" si="108"/>
        <v>76.194402470369781</v>
      </c>
      <c r="P410" s="3">
        <f t="shared" si="109"/>
        <v>76.194402470369781</v>
      </c>
      <c r="Q410" s="3">
        <f t="shared" si="110"/>
        <v>-89.98596252165953</v>
      </c>
      <c r="R410">
        <f t="shared" si="111"/>
        <v>90.01403747834047</v>
      </c>
      <c r="S410">
        <f t="shared" si="112"/>
        <v>4.0074861735928495E-3</v>
      </c>
      <c r="T410">
        <f t="shared" si="95"/>
        <v>76.194402470369781</v>
      </c>
    </row>
    <row r="411" spans="1:20" x14ac:dyDescent="0.25">
      <c r="A411">
        <f t="shared" si="96"/>
        <v>25.27546140197358</v>
      </c>
      <c r="B411">
        <f t="shared" si="113"/>
        <v>4.0227146210525024</v>
      </c>
      <c r="C411" t="str">
        <f t="shared" si="97"/>
        <v>1.58083515120374-6427.95636039191i</v>
      </c>
      <c r="D411" t="str">
        <f t="shared" si="98"/>
        <v>3.97499999984127-3956.40653377144i</v>
      </c>
      <c r="E411" t="str">
        <f t="shared" si="99"/>
        <v>162.469535467747+0.00179061845471083i</v>
      </c>
      <c r="F411" t="str">
        <f t="shared" si="100"/>
        <v>1.45495495495281-37128.439459854i</v>
      </c>
      <c r="G411" t="str">
        <f t="shared" si="101"/>
        <v>0.999999999998528-1.21322214729294E-06i</v>
      </c>
      <c r="H411" t="str">
        <f t="shared" si="102"/>
        <v>600.000135808328+0.370882031382083i</v>
      </c>
      <c r="I411" t="str">
        <f t="shared" si="103"/>
        <v>41.3092020783402-62844.5375431374i</v>
      </c>
      <c r="K411" t="str">
        <f t="shared" si="104"/>
        <v>0.0199999878312048-0.0000153957794273923i</v>
      </c>
      <c r="L411" t="str">
        <f t="shared" si="105"/>
        <v>0.00005-70.1490515718786i</v>
      </c>
      <c r="M411" t="str">
        <f t="shared" si="106"/>
        <v>0.00133333333333333-41.2641479834579i</v>
      </c>
      <c r="N411">
        <f t="shared" si="107"/>
        <v>90.014090820684771</v>
      </c>
      <c r="O411">
        <f t="shared" si="108"/>
        <v>76.161458655905292</v>
      </c>
      <c r="P411" s="3">
        <f t="shared" si="109"/>
        <v>76.161458655905292</v>
      </c>
      <c r="Q411" s="3">
        <f t="shared" si="110"/>
        <v>-89.985909179315229</v>
      </c>
      <c r="R411">
        <f t="shared" si="111"/>
        <v>90.014090820684771</v>
      </c>
      <c r="S411">
        <f t="shared" si="112"/>
        <v>4.0227146210525021E-3</v>
      </c>
      <c r="T411">
        <f t="shared" si="95"/>
        <v>76.161458655905292</v>
      </c>
    </row>
    <row r="412" spans="1:20" x14ac:dyDescent="0.25">
      <c r="A412">
        <f t="shared" si="96"/>
        <v>25.371508155301083</v>
      </c>
      <c r="B412">
        <f t="shared" si="113"/>
        <v>4.0380009366125025</v>
      </c>
      <c r="C412" t="str">
        <f t="shared" si="97"/>
        <v>1.58083514506941-6403.62260231141i</v>
      </c>
      <c r="D412" t="str">
        <f t="shared" si="98"/>
        <v>3.97499999984006-3941.42910336989i</v>
      </c>
      <c r="E412" t="str">
        <f t="shared" si="99"/>
        <v>162.469535456371+0.0017974228173552i</v>
      </c>
      <c r="F412" t="str">
        <f t="shared" si="100"/>
        <v>1.4549549549528-36987.8854949865i</v>
      </c>
      <c r="G412" t="str">
        <f t="shared" si="101"/>
        <v>0.999999999998517-1.21783239145264E-06i</v>
      </c>
      <c r="H412" t="str">
        <f t="shared" si="102"/>
        <v>600.000136842432+0.372291383261496i</v>
      </c>
      <c r="I412" t="str">
        <f t="shared" si="103"/>
        <v>41.3092020993107-62606.6324366226i</v>
      </c>
      <c r="K412" t="str">
        <f t="shared" si="104"/>
        <v>0.0199999877385463-0.0000154542833156736i</v>
      </c>
      <c r="L412" t="str">
        <f t="shared" si="105"/>
        <v>0.00005-69.8834942935631i</v>
      </c>
      <c r="M412" t="str">
        <f t="shared" si="106"/>
        <v>0.00133333333333333-41.1079378197429i</v>
      </c>
      <c r="N412">
        <f t="shared" si="107"/>
        <v>90.014144365729138</v>
      </c>
      <c r="O412">
        <f t="shared" si="108"/>
        <v>76.128514841535704</v>
      </c>
      <c r="P412" s="3">
        <f t="shared" si="109"/>
        <v>76.128514841535704</v>
      </c>
      <c r="Q412" s="3">
        <f t="shared" si="110"/>
        <v>-89.985855634270862</v>
      </c>
      <c r="R412">
        <f t="shared" si="111"/>
        <v>90.014144365729138</v>
      </c>
      <c r="S412">
        <f t="shared" si="112"/>
        <v>4.0380009366125028E-3</v>
      </c>
      <c r="T412">
        <f t="shared" si="95"/>
        <v>76.128514841535704</v>
      </c>
    </row>
    <row r="413" spans="1:20" x14ac:dyDescent="0.25">
      <c r="A413">
        <f t="shared" si="96"/>
        <v>25.467919886291227</v>
      </c>
      <c r="B413">
        <f t="shared" si="113"/>
        <v>4.0533453401716297</v>
      </c>
      <c r="C413" t="str">
        <f t="shared" si="97"/>
        <v>1.58083513888842-6379.38096249182i</v>
      </c>
      <c r="D413" t="str">
        <f t="shared" si="98"/>
        <v>3.97499999983887-3926.50837174923i</v>
      </c>
      <c r="E413" t="str">
        <f t="shared" si="99"/>
        <v>162.469535444907+0.00180425303672182i</v>
      </c>
      <c r="F413" t="str">
        <f t="shared" si="100"/>
        <v>1.45495495495278-36847.8636132696i</v>
      </c>
      <c r="G413" t="str">
        <f t="shared" si="101"/>
        <v>0.999999999998506-1.22246015454015E-06i</v>
      </c>
      <c r="H413" t="str">
        <f t="shared" si="102"/>
        <v>600.000137884413+0.373706090679882i</v>
      </c>
      <c r="I413" t="str">
        <f t="shared" si="103"/>
        <v>41.3092021204406-62369.6279475344i</v>
      </c>
      <c r="K413" t="str">
        <f t="shared" si="104"/>
        <v>0.0199999876451822-0.0000155130095178888i</v>
      </c>
      <c r="L413" t="str">
        <f t="shared" si="105"/>
        <v>0.00005-69.6189423127743i</v>
      </c>
      <c r="M413" t="str">
        <f t="shared" si="106"/>
        <v>0.00133333333333333-40.9523190075144i</v>
      </c>
      <c r="N413">
        <f t="shared" si="107"/>
        <v>90.014198114243811</v>
      </c>
      <c r="O413">
        <f t="shared" si="108"/>
        <v>76.095571027261585</v>
      </c>
      <c r="P413" s="3">
        <f t="shared" si="109"/>
        <v>76.095571027261585</v>
      </c>
      <c r="Q413" s="3">
        <f t="shared" si="110"/>
        <v>-89.985801885756189</v>
      </c>
      <c r="R413">
        <f t="shared" si="111"/>
        <v>90.014198114243811</v>
      </c>
      <c r="S413">
        <f t="shared" si="112"/>
        <v>4.0533453401716294E-3</v>
      </c>
      <c r="T413">
        <f t="shared" si="95"/>
        <v>76.095571027261585</v>
      </c>
    </row>
    <row r="414" spans="1:20" x14ac:dyDescent="0.25">
      <c r="A414">
        <f t="shared" si="96"/>
        <v>25.564697981859133</v>
      </c>
      <c r="B414">
        <f t="shared" si="113"/>
        <v>4.0687480524642821</v>
      </c>
      <c r="C414" t="str">
        <f t="shared" si="97"/>
        <v>1.5808351326604-6355.23109220914i</v>
      </c>
      <c r="D414" t="str">
        <f t="shared" si="98"/>
        <v>3.97499999983766-3911.64412426972i</v>
      </c>
      <c r="E414" t="str">
        <f t="shared" si="99"/>
        <v>162.469535433356+0.00181110921106637i</v>
      </c>
      <c r="F414" t="str">
        <f t="shared" si="100"/>
        <v>1.45495495495277-36708.3718004415i</v>
      </c>
      <c r="G414" t="str">
        <f t="shared" si="101"/>
        <v>0.999999999998494-1.22710550312739E-06i</v>
      </c>
      <c r="H414" t="str">
        <f t="shared" si="102"/>
        <v>600.000138934324+0.375126173988309i</v>
      </c>
      <c r="I414" t="str">
        <f t="shared" si="103"/>
        <v>41.3092021417312-62133.5206664827i</v>
      </c>
      <c r="K414" t="str">
        <f t="shared" si="104"/>
        <v>0.0199999875511073-0.0000155719588788211i</v>
      </c>
      <c r="L414" t="str">
        <f t="shared" si="105"/>
        <v>0.00005-69.3553918238441i</v>
      </c>
      <c r="M414" t="str">
        <f t="shared" si="106"/>
        <v>0.00133333333333333-40.7972893081435i</v>
      </c>
      <c r="N414">
        <f t="shared" si="107"/>
        <v>90.014252067001991</v>
      </c>
      <c r="O414">
        <f t="shared" si="108"/>
        <v>76.062627213083815</v>
      </c>
      <c r="P414" s="3">
        <f t="shared" si="109"/>
        <v>76.062627213083815</v>
      </c>
      <c r="Q414" s="3">
        <f t="shared" si="110"/>
        <v>-89.985747932998009</v>
      </c>
      <c r="R414">
        <f t="shared" si="111"/>
        <v>90.014252067001991</v>
      </c>
      <c r="S414">
        <f t="shared" si="112"/>
        <v>4.0687480524642817E-3</v>
      </c>
      <c r="T414">
        <f t="shared" si="95"/>
        <v>76.062627213083815</v>
      </c>
    </row>
    <row r="415" spans="1:20" x14ac:dyDescent="0.25">
      <c r="A415">
        <f t="shared" si="96"/>
        <v>25.661843834190201</v>
      </c>
      <c r="B415">
        <f t="shared" si="113"/>
        <v>4.0842092950636468</v>
      </c>
      <c r="C415" t="str">
        <f t="shared" si="97"/>
        <v>1.58083512638484-6331.17264405932i</v>
      </c>
      <c r="D415" t="str">
        <f t="shared" si="98"/>
        <v>3.9749999998364-3896.83614710416i</v>
      </c>
      <c r="E415" t="str">
        <f t="shared" si="99"/>
        <v>162.469535421718+0.00181799143901954i</v>
      </c>
      <c r="F415" t="str">
        <f t="shared" si="100"/>
        <v>1.45495495495275-36569.4080498656i</v>
      </c>
      <c r="G415" t="str">
        <f t="shared" si="101"/>
        <v>0.999999999998483-1.23176850403926E-06i</v>
      </c>
      <c r="H415" t="str">
        <f t="shared" si="102"/>
        <v>600.000139992231+0.376551653615188i</v>
      </c>
      <c r="I415" t="str">
        <f t="shared" si="103"/>
        <v>41.3092021631844-61898.3071969857i</v>
      </c>
      <c r="K415" t="str">
        <f t="shared" si="104"/>
        <v>0.019999987456316-0.0000156311322464641i</v>
      </c>
      <c r="L415" t="str">
        <f t="shared" si="105"/>
        <v>0.00005-69.0928390355088i</v>
      </c>
      <c r="M415" t="str">
        <f t="shared" si="106"/>
        <v>0.00133333333333333-40.6428464914758i</v>
      </c>
      <c r="N415">
        <f t="shared" si="107"/>
        <v>90.014306224779787</v>
      </c>
      <c r="O415">
        <f t="shared" si="108"/>
        <v>76.029683399003076</v>
      </c>
      <c r="P415" s="3">
        <f t="shared" si="109"/>
        <v>76.029683399003076</v>
      </c>
      <c r="Q415" s="3">
        <f t="shared" si="110"/>
        <v>-89.985693775220213</v>
      </c>
      <c r="R415">
        <f t="shared" si="111"/>
        <v>90.014306224779787</v>
      </c>
      <c r="S415">
        <f t="shared" si="112"/>
        <v>4.0842092950636472E-3</v>
      </c>
      <c r="T415">
        <f t="shared" si="95"/>
        <v>76.029683399003076</v>
      </c>
    </row>
    <row r="416" spans="1:20" x14ac:dyDescent="0.25">
      <c r="A416">
        <f t="shared" si="96"/>
        <v>25.759358840760122</v>
      </c>
      <c r="B416">
        <f t="shared" si="113"/>
        <v>4.0997292903848885</v>
      </c>
      <c r="C416" t="str">
        <f t="shared" si="97"/>
        <v>1.5808351200616-6307.20527195347i</v>
      </c>
      <c r="D416" t="str">
        <f t="shared" si="98"/>
        <v>3.97499999983517-3882.08422723485i</v>
      </c>
      <c r="E416" t="str">
        <f t="shared" si="99"/>
        <v>162.46953540999+0.00182489981958792i</v>
      </c>
      <c r="F416" t="str">
        <f t="shared" si="100"/>
        <v>1.45495495495273-36430.9703625017i</v>
      </c>
      <c r="G416" t="str">
        <f t="shared" si="101"/>
        <v>0.999999999998471-0.0000012364492243546i</v>
      </c>
      <c r="H416" t="str">
        <f t="shared" si="102"/>
        <v>600.000141058195+0.377982550066541i</v>
      </c>
      <c r="I416" t="str">
        <f t="shared" si="103"/>
        <v>41.3092021848004-61663.9841554185i</v>
      </c>
      <c r="K416" t="str">
        <f t="shared" si="104"/>
        <v>0.0199999873608029-0.0000156905304720332i</v>
      </c>
      <c r="L416" t="str">
        <f t="shared" si="105"/>
        <v>0.00005-68.8312801708597i</v>
      </c>
      <c r="M416" t="str">
        <f t="shared" si="106"/>
        <v>0.00133333333333333-40.4889883357998i</v>
      </c>
      <c r="N416">
        <f t="shared" si="107"/>
        <v>90.014360588356254</v>
      </c>
      <c r="O416">
        <f t="shared" si="108"/>
        <v>75.996739585020052</v>
      </c>
      <c r="P416" s="3">
        <f t="shared" si="109"/>
        <v>75.996739585020052</v>
      </c>
      <c r="Q416" s="3">
        <f t="shared" si="110"/>
        <v>-89.985639411643746</v>
      </c>
      <c r="R416">
        <f t="shared" si="111"/>
        <v>90.014360588356254</v>
      </c>
      <c r="S416">
        <f t="shared" si="112"/>
        <v>4.0997292903848888E-3</v>
      </c>
      <c r="T416">
        <f t="shared" si="95"/>
        <v>75.996739585020052</v>
      </c>
    </row>
    <row r="417" spans="1:20" x14ac:dyDescent="0.25">
      <c r="A417">
        <f t="shared" si="96"/>
        <v>25.857244404355015</v>
      </c>
      <c r="B417">
        <f t="shared" si="113"/>
        <v>4.1153082616883516</v>
      </c>
      <c r="C417" t="str">
        <f t="shared" si="97"/>
        <v>1.58083511369012-6283.32863111304i</v>
      </c>
      <c r="D417" t="str">
        <f t="shared" si="98"/>
        <v>3.9749999998339-3867.38815245045i</v>
      </c>
      <c r="E417" t="str">
        <f t="shared" si="99"/>
        <v>162.469535398175+0.00183183445215147i</v>
      </c>
      <c r="F417" t="str">
        <f t="shared" si="100"/>
        <v>1.45495495495272-36293.0567468773i</v>
      </c>
      <c r="G417" t="str">
        <f t="shared" si="101"/>
        <v>0.999999999998459-1.24114773140713E-06i</v>
      </c>
      <c r="H417" t="str">
        <f t="shared" si="102"/>
        <v>600.000142132273+0.37941888392633i</v>
      </c>
      <c r="I417" t="str">
        <f t="shared" si="103"/>
        <v>41.3092022065814-61430.5481709654i</v>
      </c>
      <c r="K417" t="str">
        <f t="shared" si="104"/>
        <v>0.0199999872645626-0.0000157501544099789i</v>
      </c>
      <c r="L417" t="str">
        <f t="shared" si="105"/>
        <v>0.00005-68.5707114672841i</v>
      </c>
      <c r="M417" t="str">
        <f t="shared" si="106"/>
        <v>0.00133333333333333-40.3357126278141i</v>
      </c>
      <c r="N417">
        <f t="shared" si="107"/>
        <v>90.01441515851343</v>
      </c>
      <c r="O417">
        <f t="shared" si="108"/>
        <v>75.963795771135679</v>
      </c>
      <c r="P417" s="3">
        <f t="shared" si="109"/>
        <v>75.963795771135679</v>
      </c>
      <c r="Q417" s="3">
        <f t="shared" si="110"/>
        <v>-89.98558484148657</v>
      </c>
      <c r="R417">
        <f t="shared" si="111"/>
        <v>90.01441515851343</v>
      </c>
      <c r="S417">
        <f t="shared" si="112"/>
        <v>4.1153082616883514E-3</v>
      </c>
      <c r="T417">
        <f t="shared" si="95"/>
        <v>75.963795771135679</v>
      </c>
    </row>
    <row r="418" spans="1:20" x14ac:dyDescent="0.25">
      <c r="A418">
        <f t="shared" si="96"/>
        <v>25.955501933091565</v>
      </c>
      <c r="B418">
        <f t="shared" si="113"/>
        <v>4.1309464330827677</v>
      </c>
      <c r="C418" t="str">
        <f t="shared" si="97"/>
        <v>1.58083510727011-6259.54237806438i</v>
      </c>
      <c r="D418" t="str">
        <f t="shared" si="98"/>
        <v>3.97499999983262-3852.747711343i</v>
      </c>
      <c r="E418" t="str">
        <f t="shared" si="99"/>
        <v>162.469535386269+0.00183879543647047i</v>
      </c>
      <c r="F418" t="str">
        <f t="shared" si="100"/>
        <v>1.4549549549527-36155.6652190585i</v>
      </c>
      <c r="G418" t="str">
        <f t="shared" si="101"/>
        <v>0.999999999998448-1.24586409278647E-06i</v>
      </c>
      <c r="H418" t="str">
        <f t="shared" si="102"/>
        <v>600.000143214532+0.380860675856728i</v>
      </c>
      <c r="I418" t="str">
        <f t="shared" si="103"/>
        <v>41.3092022285283-61197.9958855714i</v>
      </c>
      <c r="K418" t="str">
        <f t="shared" si="104"/>
        <v>0.0199999871675894-0.0000158100049179979i</v>
      </c>
      <c r="L418" t="str">
        <f t="shared" si="105"/>
        <v>0.00005-68.3111291764138i</v>
      </c>
      <c r="M418" t="str">
        <f t="shared" si="106"/>
        <v>0.00133333333333333-40.1830171625962i</v>
      </c>
      <c r="N418">
        <f t="shared" si="107"/>
        <v>90.014469936036292</v>
      </c>
      <c r="O418">
        <f t="shared" si="108"/>
        <v>75.930851957350484</v>
      </c>
      <c r="P418" s="3">
        <f t="shared" si="109"/>
        <v>75.930851957350484</v>
      </c>
      <c r="Q418" s="3">
        <f t="shared" si="110"/>
        <v>-89.985530063963708</v>
      </c>
      <c r="R418">
        <f t="shared" si="111"/>
        <v>90.014469936036292</v>
      </c>
      <c r="S418">
        <f t="shared" si="112"/>
        <v>4.1309464330827675E-3</v>
      </c>
      <c r="T418">
        <f t="shared" si="95"/>
        <v>75.930851957350484</v>
      </c>
    </row>
    <row r="419" spans="1:20" x14ac:dyDescent="0.25">
      <c r="A419">
        <f t="shared" si="96"/>
        <v>26.054132840437312</v>
      </c>
      <c r="B419">
        <f t="shared" si="113"/>
        <v>4.1466440295284821</v>
      </c>
      <c r="C419" t="str">
        <f t="shared" si="97"/>
        <v>1.58083510080128-6235.84617063433i</v>
      </c>
      <c r="D419" t="str">
        <f t="shared" si="98"/>
        <v>3.97499999983135-3838.16269330485i</v>
      </c>
      <c r="E419" t="str">
        <f t="shared" si="99"/>
        <v>162.469535374272+0.00184578287268364i</v>
      </c>
      <c r="F419" t="str">
        <f t="shared" si="100"/>
        <v>1.45495495495268-36018.7938026225i</v>
      </c>
      <c r="G419" t="str">
        <f t="shared" si="101"/>
        <v>0.999999999998436-1.25059837633903E-06i</v>
      </c>
      <c r="H419" t="str">
        <f t="shared" si="102"/>
        <v>600.000144305029+0.382307946598419i</v>
      </c>
      <c r="I419" t="str">
        <f t="shared" si="103"/>
        <v>41.309202250642-60966.3239538941i</v>
      </c>
      <c r="K419" t="str">
        <f t="shared" si="104"/>
        <v>0.0199999870698779-0.0000158700828570463i</v>
      </c>
      <c r="L419" t="str">
        <f t="shared" si="105"/>
        <v>0.00005-68.0525295640703i</v>
      </c>
      <c r="M419" t="str">
        <f t="shared" si="106"/>
        <v>0.00133333333333333-40.0308997435707i</v>
      </c>
      <c r="N419">
        <f t="shared" si="107"/>
        <v>90.01452492171282</v>
      </c>
      <c r="O419">
        <f t="shared" si="108"/>
        <v>75.897908143665362</v>
      </c>
      <c r="P419" s="3">
        <f t="shared" si="109"/>
        <v>75.897908143665362</v>
      </c>
      <c r="Q419" s="3">
        <f t="shared" si="110"/>
        <v>-89.98547507828718</v>
      </c>
      <c r="R419">
        <f t="shared" si="111"/>
        <v>90.01452492171282</v>
      </c>
      <c r="S419">
        <f t="shared" si="112"/>
        <v>4.1466440295284818E-3</v>
      </c>
      <c r="T419">
        <f t="shared" si="95"/>
        <v>75.897908143665362</v>
      </c>
    </row>
    <row r="420" spans="1:20" x14ac:dyDescent="0.25">
      <c r="A420">
        <f t="shared" si="96"/>
        <v>26.153138545230977</v>
      </c>
      <c r="B420">
        <f t="shared" si="113"/>
        <v>4.1624012768406908</v>
      </c>
      <c r="C420" t="str">
        <f t="shared" si="97"/>
        <v>1.58083509428315-6212.23966794491i</v>
      </c>
      <c r="D420" t="str">
        <f t="shared" si="98"/>
        <v>3.97499999983007-3823.6328885256i</v>
      </c>
      <c r="E420" t="str">
        <f t="shared" si="99"/>
        <v>162.469535362183+0.00185279686130932i</v>
      </c>
      <c r="F420" t="str">
        <f t="shared" si="100"/>
        <v>1.45495495495266-35882.4405286275i</v>
      </c>
      <c r="G420" t="str">
        <f t="shared" si="101"/>
        <v>0.999999999998424-1.25535065016911E-06i</v>
      </c>
      <c r="H420" t="str">
        <f t="shared" si="102"/>
        <v>600.000145403832+0.383760716970921i</v>
      </c>
      <c r="I420" t="str">
        <f t="shared" si="103"/>
        <v>41.3092022729248-60735.5290432546i</v>
      </c>
      <c r="K420" t="str">
        <f t="shared" si="104"/>
        <v>0.0199999869714223-0.0000159303890913518i</v>
      </c>
      <c r="L420" t="str">
        <f t="shared" si="105"/>
        <v>0.00005-67.7949089102112i</v>
      </c>
      <c r="M420" t="str">
        <f t="shared" si="106"/>
        <v>0.00133333333333333-39.8793581824772i</v>
      </c>
      <c r="N420">
        <f t="shared" si="107"/>
        <v>90.014580116334031</v>
      </c>
      <c r="O420">
        <f t="shared" si="108"/>
        <v>75.864964330080923</v>
      </c>
      <c r="P420" s="3">
        <f t="shared" si="109"/>
        <v>75.864964330080923</v>
      </c>
      <c r="Q420" s="3">
        <f t="shared" si="110"/>
        <v>-89.985419883665969</v>
      </c>
      <c r="R420">
        <f t="shared" si="111"/>
        <v>90.014580116334031</v>
      </c>
      <c r="S420">
        <f t="shared" si="112"/>
        <v>4.1624012768406906E-3</v>
      </c>
      <c r="T420">
        <f t="shared" si="95"/>
        <v>75.864964330080923</v>
      </c>
    </row>
    <row r="421" spans="1:20" x14ac:dyDescent="0.25">
      <c r="A421">
        <f t="shared" si="96"/>
        <v>26.252520471702855</v>
      </c>
      <c r="B421">
        <f t="shared" si="113"/>
        <v>4.1782184016926855</v>
      </c>
      <c r="C421" t="str">
        <f t="shared" si="97"/>
        <v>1.58083508771539-6188.72253040874i</v>
      </c>
      <c r="D421" t="str">
        <f t="shared" si="98"/>
        <v>3.97499999982876-3809.15808798913i</v>
      </c>
      <c r="E421" t="str">
        <f t="shared" si="99"/>
        <v>162.469535350003+0.00185983750324874i</v>
      </c>
      <c r="F421" t="str">
        <f t="shared" si="100"/>
        <v>1.45495495495264-35746.6034355861i</v>
      </c>
      <c r="G421" t="str">
        <f t="shared" si="101"/>
        <v>0.999999999998412-1.26012098263974E-06i</v>
      </c>
      <c r="H421" t="str">
        <f t="shared" si="102"/>
        <v>600.000146511002+0.385219007872842i</v>
      </c>
      <c r="I421" t="str">
        <f t="shared" si="103"/>
        <v>41.3092022953767-60505.6078335907i</v>
      </c>
      <c r="K421" t="str">
        <f t="shared" si="104"/>
        <v>0.019999986872217-0.0000159909244884258i</v>
      </c>
      <c r="L421" t="str">
        <f t="shared" si="105"/>
        <v>0.00005-67.5382635088776i</v>
      </c>
      <c r="M421" t="str">
        <f t="shared" si="106"/>
        <v>0.00133333333333333-39.7283902993398i</v>
      </c>
      <c r="N421">
        <f t="shared" si="107"/>
        <v>90.014635520693858</v>
      </c>
      <c r="O421">
        <f t="shared" si="108"/>
        <v>75.832020516598078</v>
      </c>
      <c r="P421" s="3">
        <f t="shared" si="109"/>
        <v>75.832020516598078</v>
      </c>
      <c r="Q421" s="3">
        <f t="shared" si="110"/>
        <v>-89.985364479306142</v>
      </c>
      <c r="R421">
        <f t="shared" si="111"/>
        <v>90.014635520693858</v>
      </c>
      <c r="S421">
        <f t="shared" si="112"/>
        <v>4.1782184016926852E-3</v>
      </c>
      <c r="T421">
        <f t="shared" si="95"/>
        <v>75.832020516598078</v>
      </c>
    </row>
    <row r="422" spans="1:20" x14ac:dyDescent="0.25">
      <c r="A422">
        <f t="shared" si="96"/>
        <v>26.352280049495327</v>
      </c>
      <c r="B422">
        <f t="shared" si="113"/>
        <v>4.1940956316191178</v>
      </c>
      <c r="C422" t="str">
        <f t="shared" si="97"/>
        <v>1.58083508109769-6165.29441972391i</v>
      </c>
      <c r="D422" t="str">
        <f t="shared" si="98"/>
        <v>3.97499999982747-3794.7380834706i</v>
      </c>
      <c r="E422" t="str">
        <f t="shared" si="99"/>
        <v>162.46953533773+0.00186690489978617i</v>
      </c>
      <c r="F422" t="str">
        <f t="shared" si="100"/>
        <v>1.45495495495263-35611.2805694363i</v>
      </c>
      <c r="G422" t="str">
        <f t="shared" si="101"/>
        <v>0.9999999999984-1.26490944237376E-06i</v>
      </c>
      <c r="H422" t="str">
        <f t="shared" si="102"/>
        <v>600.0001476266+0.386682840282216i</v>
      </c>
      <c r="I422" t="str">
        <f t="shared" si="103"/>
        <v>41.3092023179994-60276.5570174088i</v>
      </c>
      <c r="K422" t="str">
        <f t="shared" si="104"/>
        <v>0.0199999867722564-0.0000160516899190763i</v>
      </c>
      <c r="L422" t="str">
        <f t="shared" si="105"/>
        <v>0.00005-67.2825896681385i</v>
      </c>
      <c r="M422" t="str">
        <f t="shared" si="106"/>
        <v>0.00133333333333333-39.5779939224345i</v>
      </c>
      <c r="N422">
        <f t="shared" si="107"/>
        <v>90.014691135589302</v>
      </c>
      <c r="O422">
        <f t="shared" si="108"/>
        <v>75.799076703217594</v>
      </c>
      <c r="P422" s="3">
        <f t="shared" si="109"/>
        <v>75.799076703217594</v>
      </c>
      <c r="Q422" s="3">
        <f t="shared" si="110"/>
        <v>-89.985308864410698</v>
      </c>
      <c r="R422">
        <f t="shared" si="111"/>
        <v>90.014691135589302</v>
      </c>
      <c r="S422">
        <f t="shared" si="112"/>
        <v>4.1940956316191182E-3</v>
      </c>
      <c r="T422">
        <f t="shared" si="95"/>
        <v>75.799076703217594</v>
      </c>
    </row>
    <row r="423" spans="1:20" x14ac:dyDescent="0.25">
      <c r="A423">
        <f t="shared" si="96"/>
        <v>26.452418713683407</v>
      </c>
      <c r="B423">
        <f t="shared" si="113"/>
        <v>4.2100331950192702</v>
      </c>
      <c r="C423" t="str">
        <f t="shared" si="97"/>
        <v>1.58083507442957-6141.95499886911i</v>
      </c>
      <c r="D423" t="str">
        <f t="shared" si="98"/>
        <v>3.97499999982618-3780.37266753338i</v>
      </c>
      <c r="E423" t="str">
        <f t="shared" si="99"/>
        <v>162.469535325363+0.001873999152591i</v>
      </c>
      <c r="F423" t="str">
        <f t="shared" si="100"/>
        <v>1.45495495495261-35476.469983513i</v>
      </c>
      <c r="G423" t="str">
        <f t="shared" si="101"/>
        <v>0.999999999998388-1.26971609825475E-06i</v>
      </c>
      <c r="H423" t="str">
        <f t="shared" si="102"/>
        <v>600.000148750695+0.388152235256804i</v>
      </c>
      <c r="I423" t="str">
        <f t="shared" si="103"/>
        <v>41.3092023407947-60048.3732997361i</v>
      </c>
      <c r="K423" t="str">
        <f t="shared" si="104"/>
        <v>0.0199999866715346-0.0000161126862574204i</v>
      </c>
      <c r="L423" t="str">
        <f t="shared" si="105"/>
        <v>0.00005-67.0278837100407i</v>
      </c>
      <c r="M423" t="str">
        <f t="shared" si="106"/>
        <v>0.00133333333333333-39.428166888259i</v>
      </c>
      <c r="N423">
        <f t="shared" si="107"/>
        <v>90.014746961820407</v>
      </c>
      <c r="O423">
        <f t="shared" si="108"/>
        <v>75.766132889940167</v>
      </c>
      <c r="P423" s="3">
        <f t="shared" si="109"/>
        <v>75.766132889940167</v>
      </c>
      <c r="Q423" s="3">
        <f t="shared" si="110"/>
        <v>-89.985253038179593</v>
      </c>
      <c r="R423">
        <f t="shared" si="111"/>
        <v>90.014746961820407</v>
      </c>
      <c r="S423">
        <f t="shared" si="112"/>
        <v>4.21003319501927E-3</v>
      </c>
      <c r="T423">
        <f t="shared" si="95"/>
        <v>75.766132889940167</v>
      </c>
    </row>
    <row r="424" spans="1:20" x14ac:dyDescent="0.25">
      <c r="A424">
        <f t="shared" si="96"/>
        <v>26.552937904795407</v>
      </c>
      <c r="B424">
        <f t="shared" si="113"/>
        <v>4.2260313211603435</v>
      </c>
      <c r="C424" t="str">
        <f t="shared" si="97"/>
        <v>1.58083506771069-6118.70393209901i</v>
      </c>
      <c r="D424" t="str">
        <f t="shared" si="98"/>
        <v>3.97499999982485-3766.06163352614i</v>
      </c>
      <c r="E424" t="str">
        <f t="shared" si="99"/>
        <v>162.469535312903+0.00188112036371888i</v>
      </c>
      <c r="F424" t="str">
        <f t="shared" si="100"/>
        <v>1.45495495495259-35342.1697385206i</v>
      </c>
      <c r="G424" t="str">
        <f t="shared" si="101"/>
        <v>0.999999999998376-1.27454101942811E-06i</v>
      </c>
      <c r="H424" t="str">
        <f t="shared" si="102"/>
        <v>600.000149883347+0.389627213934366i</v>
      </c>
      <c r="I424" t="str">
        <f t="shared" si="103"/>
        <v>41.3092023637628-59821.0533980725i</v>
      </c>
      <c r="K424" t="str">
        <f t="shared" si="104"/>
        <v>0.0199999865700459-0.0000161739143808963i</v>
      </c>
      <c r="L424" t="str">
        <f t="shared" si="105"/>
        <v>0.00005-66.7741419705524i</v>
      </c>
      <c r="M424" t="str">
        <f t="shared" si="106"/>
        <v>0.00133333333333333-39.2789070415015i</v>
      </c>
      <c r="N424">
        <f t="shared" si="107"/>
        <v>90.014803000190227</v>
      </c>
      <c r="O424">
        <f t="shared" si="108"/>
        <v>75.733189076766678</v>
      </c>
      <c r="P424" s="3">
        <f t="shared" si="109"/>
        <v>75.733189076766678</v>
      </c>
      <c r="Q424" s="3">
        <f t="shared" si="110"/>
        <v>-89.985196999809773</v>
      </c>
      <c r="R424">
        <f t="shared" si="111"/>
        <v>90.014803000190227</v>
      </c>
      <c r="S424">
        <f t="shared" si="112"/>
        <v>4.2260313211603439E-3</v>
      </c>
      <c r="T424">
        <f t="shared" si="95"/>
        <v>75.733189076766678</v>
      </c>
    </row>
    <row r="425" spans="1:20" x14ac:dyDescent="0.25">
      <c r="A425">
        <f t="shared" si="96"/>
        <v>26.653839068833626</v>
      </c>
      <c r="B425">
        <f t="shared" si="113"/>
        <v>4.2420902401807528</v>
      </c>
      <c r="C425" t="str">
        <f t="shared" si="97"/>
        <v>1.58083506094061-6095.5408849391i</v>
      </c>
      <c r="D425" t="str">
        <f t="shared" si="98"/>
        <v>3.97499999982353-3751.80477557986i</v>
      </c>
      <c r="E425" t="str">
        <f t="shared" si="99"/>
        <v>162.469535300347+0.00188826863561322i</v>
      </c>
      <c r="F425" t="str">
        <f t="shared" si="100"/>
        <v>1.45495495495258-35208.3779025053i</v>
      </c>
      <c r="G425" t="str">
        <f t="shared" si="101"/>
        <v>0.999999999998363-1.27938427530192E-06i</v>
      </c>
      <c r="H425" t="str">
        <f t="shared" si="102"/>
        <v>600.000151024628+0.391107797533016i</v>
      </c>
      <c r="I425" t="str">
        <f t="shared" si="103"/>
        <v>41.3092023869072-59594.5940423462i</v>
      </c>
      <c r="K425" t="str">
        <f t="shared" si="104"/>
        <v>0.0199999864677843-0.0000162353751702768i</v>
      </c>
      <c r="L425" t="str">
        <f t="shared" si="105"/>
        <v>0.00005-66.5213607995141i</v>
      </c>
      <c r="M425" t="str">
        <f t="shared" si="106"/>
        <v>0.00133333333333333-39.1302122350084i</v>
      </c>
      <c r="N425">
        <f t="shared" si="107"/>
        <v>90.014859251504859</v>
      </c>
      <c r="O425">
        <f t="shared" si="108"/>
        <v>75.700245263697767</v>
      </c>
      <c r="P425" s="3">
        <f t="shared" si="109"/>
        <v>75.700245263697767</v>
      </c>
      <c r="Q425" s="3">
        <f t="shared" si="110"/>
        <v>-89.985140748495141</v>
      </c>
      <c r="R425">
        <f t="shared" si="111"/>
        <v>90.014859251504859</v>
      </c>
      <c r="S425">
        <f t="shared" si="112"/>
        <v>4.2420902401807525E-3</v>
      </c>
      <c r="T425">
        <f t="shared" si="95"/>
        <v>75.700245263697767</v>
      </c>
    </row>
    <row r="426" spans="1:20" x14ac:dyDescent="0.25">
      <c r="A426">
        <f t="shared" si="96"/>
        <v>26.755123657295197</v>
      </c>
      <c r="B426">
        <f t="shared" si="113"/>
        <v>4.25821018309344</v>
      </c>
      <c r="C426" t="str">
        <f t="shared" si="97"/>
        <v>1.58083505411899-6072.46552418131i</v>
      </c>
      <c r="D426" t="str">
        <f t="shared" si="98"/>
        <v>3.97499999982217-3737.60188860484i</v>
      </c>
      <c r="E426" t="str">
        <f t="shared" si="99"/>
        <v>162.469535287696+0.0018954440711068i</v>
      </c>
      <c r="F426" t="str">
        <f t="shared" si="100"/>
        <v>1.45495495495255-35075.0925508263i</v>
      </c>
      <c r="G426" t="str">
        <f t="shared" si="101"/>
        <v>0.999999999998351-1.28424593554805E-06i</v>
      </c>
      <c r="H426" t="str">
        <f t="shared" si="102"/>
        <v>600.000152174594+0.392594007351456i</v>
      </c>
      <c r="I426" t="str">
        <f t="shared" si="103"/>
        <v>41.3092024102267-59368.9919748618i</v>
      </c>
      <c r="K426" t="str">
        <f t="shared" si="104"/>
        <v>0.0199999863647442-0.0000162970695096812i</v>
      </c>
      <c r="L426" t="str">
        <f t="shared" si="105"/>
        <v>0.00005-66.269536560584i</v>
      </c>
      <c r="M426" t="str">
        <f t="shared" si="106"/>
        <v>0.00133333333333333-38.9820803297554i</v>
      </c>
      <c r="N426">
        <f t="shared" si="107"/>
        <v>90.01491571657354</v>
      </c>
      <c r="O426">
        <f t="shared" si="108"/>
        <v>75.667301450734442</v>
      </c>
      <c r="P426" s="3">
        <f t="shared" si="109"/>
        <v>75.667301450734442</v>
      </c>
      <c r="Q426" s="3">
        <f t="shared" si="110"/>
        <v>-89.98508428342646</v>
      </c>
      <c r="R426">
        <f t="shared" si="111"/>
        <v>90.01491571657354</v>
      </c>
      <c r="S426">
        <f t="shared" si="112"/>
        <v>4.2582101830934398E-3</v>
      </c>
      <c r="T426">
        <f t="shared" si="95"/>
        <v>75.667301450734442</v>
      </c>
    </row>
    <row r="427" spans="1:20" x14ac:dyDescent="0.25">
      <c r="A427">
        <f t="shared" si="96"/>
        <v>26.856793127192923</v>
      </c>
      <c r="B427">
        <f t="shared" si="113"/>
        <v>4.2743913817891954</v>
      </c>
      <c r="C427" t="str">
        <f t="shared" si="97"/>
        <v>1.58083504724542-6049.4775178787i</v>
      </c>
      <c r="D427" t="str">
        <f t="shared" si="98"/>
        <v>3.97499999982082-3723.4527682878i</v>
      </c>
      <c r="E427" t="str">
        <f t="shared" si="99"/>
        <v>162.469535274948+0.00190264677342318i</v>
      </c>
      <c r="F427" t="str">
        <f t="shared" si="100"/>
        <v>1.45495495495254-34942.3117661292i</v>
      </c>
      <c r="G427" t="str">
        <f t="shared" si="101"/>
        <v>0.999999999998338-1.28912607010312E-06i</v>
      </c>
      <c r="H427" t="str">
        <f t="shared" si="102"/>
        <v>600.000153333319+0.394085864769357i</v>
      </c>
      <c r="I427" t="str">
        <f t="shared" si="103"/>
        <v>41.309202433724-59144.2439502588i</v>
      </c>
      <c r="K427" t="str">
        <f t="shared" si="104"/>
        <v>0.0199999862609194-0.0000163589982865884i</v>
      </c>
      <c r="L427" t="str">
        <f t="shared" si="105"/>
        <v>0.00005-66.0186656311856i</v>
      </c>
      <c r="M427" t="str">
        <f t="shared" si="106"/>
        <v>0.00133333333333333-38.834509194815i</v>
      </c>
      <c r="N427">
        <f t="shared" si="107"/>
        <v>90.014972396208464</v>
      </c>
      <c r="O427">
        <f t="shared" si="108"/>
        <v>75.634357637877287</v>
      </c>
      <c r="P427" s="3">
        <f t="shared" si="109"/>
        <v>75.634357637877287</v>
      </c>
      <c r="Q427" s="3">
        <f t="shared" si="110"/>
        <v>-89.985027603791536</v>
      </c>
      <c r="R427">
        <f t="shared" si="111"/>
        <v>90.014972396208464</v>
      </c>
      <c r="S427">
        <f t="shared" si="112"/>
        <v>4.2743913817891955E-3</v>
      </c>
      <c r="T427">
        <f t="shared" si="95"/>
        <v>75.634357637877287</v>
      </c>
    </row>
    <row r="428" spans="1:20" x14ac:dyDescent="0.25">
      <c r="A428">
        <f t="shared" si="96"/>
        <v>26.958848941076258</v>
      </c>
      <c r="B428">
        <f t="shared" si="113"/>
        <v>4.2906340690399949</v>
      </c>
      <c r="C428" t="str">
        <f t="shared" si="97"/>
        <v>1.58083504031949-6026.5765353412i</v>
      </c>
      <c r="D428" t="str">
        <f t="shared" si="98"/>
        <v>3.97499999981943-3709.35721108888i</v>
      </c>
      <c r="E428" t="str">
        <f t="shared" si="99"/>
        <v>162.469535262104+0.00190987684617834i</v>
      </c>
      <c r="F428" t="str">
        <f t="shared" si="100"/>
        <v>1.45495495495252-34810.0336383178i</v>
      </c>
      <c r="G428" t="str">
        <f t="shared" si="101"/>
        <v>0.999999999998326-1.29402474916949E-06i</v>
      </c>
      <c r="H428" t="str">
        <f t="shared" si="102"/>
        <v>600.000154500866+0.395583391247621i</v>
      </c>
      <c r="I428" t="str">
        <f t="shared" si="103"/>
        <v>41.3092024574002-58920.346735461i</v>
      </c>
      <c r="K428" t="str">
        <f t="shared" si="104"/>
        <v>0.0199999861563041-0.0000164211623918497i</v>
      </c>
      <c r="L428" t="str">
        <f t="shared" si="105"/>
        <v>0.00005-65.7687444024562i</v>
      </c>
      <c r="M428" t="str">
        <f t="shared" si="106"/>
        <v>0.00133333333333333-38.6874967073272i</v>
      </c>
      <c r="N428">
        <f t="shared" si="107"/>
        <v>90.015029291224977</v>
      </c>
      <c r="O428">
        <f t="shared" si="108"/>
        <v>75.60141382512731</v>
      </c>
      <c r="P428" s="3">
        <f t="shared" si="109"/>
        <v>75.60141382512731</v>
      </c>
      <c r="Q428" s="3">
        <f t="shared" si="110"/>
        <v>-89.984970708775023</v>
      </c>
      <c r="R428">
        <f t="shared" si="111"/>
        <v>90.015029291224977</v>
      </c>
      <c r="S428">
        <f t="shared" si="112"/>
        <v>4.2906340690399948E-3</v>
      </c>
      <c r="T428">
        <f t="shared" ref="T428:T491" si="114">P428</f>
        <v>75.60141382512731</v>
      </c>
    </row>
    <row r="429" spans="1:20" x14ac:dyDescent="0.25">
      <c r="A429">
        <f t="shared" ref="A429:A492" si="115">2*PI()*B429</f>
        <v>27.061292567052348</v>
      </c>
      <c r="B429">
        <f t="shared" si="113"/>
        <v>4.3069384785023468</v>
      </c>
      <c r="C429" t="str">
        <f t="shared" ref="C429:C492" si="116">IMPRODUCT(D429,E429,$C$40,,K429,$C$41)</f>
        <v>1.58083503334084-6003.76224713041i</v>
      </c>
      <c r="D429" t="str">
        <f t="shared" ref="D429:D492" si="117">IMDIV(IMPRODUCT($C$37,$C$38,COMPLEX(1,A429/$C$38)),IMSUM(-1*A429*A429/$C$39,COMPLEX(0,1*A429)))</f>
        <v>3.97499999981806-3695.31501423878i</v>
      </c>
      <c r="E429" t="str">
        <f t="shared" ref="E429:E492" si="118">IMDIV(IMPRODUCT(IMSUM(F429,G429),$C$29,H429),IMSUM(1,I429))</f>
        <v>162.469535249161+0.00191713439338154i</v>
      </c>
      <c r="F429" t="str">
        <f t="shared" ref="F429:F492" si="119">IMDIV(IMPRODUCT($C$14,$C$15,COMPLEX(1,A429/$C$15)),IMSUM(-1*A429*A429/$C$16,COMPLEX(0,A429)))</f>
        <v>1.4549549549525-34678.2562645271i</v>
      </c>
      <c r="G429" t="str">
        <f t="shared" ref="G429:G492" si="120">IMDIV(1,COMPLEX(1,A429*$C$9*$C$10))</f>
        <v>0.999999999998313-1.29894204321632E-06i</v>
      </c>
      <c r="H429" t="str">
        <f t="shared" ref="H429:H492" si="121">IMDIV($C$3,IMSUM(K429,COMPLEX(0,$C$28*A429)))</f>
        <v>600.000155677303+0.3970866083287i</v>
      </c>
      <c r="I429" t="str">
        <f t="shared" ref="I429:I492" si="122">IMPRODUCT(F429,$C$29,H429,$C$31)</f>
        <v>41.3092024812569-58697.2971096324i</v>
      </c>
      <c r="K429" t="str">
        <f t="shared" ref="K429:K492" si="123">IF($C$26&lt;=0,IMDIV(1,IMSUM(IMDIV(1,L429),1/$C$18)),IMDIV(1,IMSUM(IMDIV(1,L429),1/$C$18,IMDIV(1,M429))))</f>
        <v>0.0199999860508922-0.0000164835627197013i</v>
      </c>
      <c r="L429" t="str">
        <f t="shared" ref="L429:L492" si="124">IMSUM($C$21/$C$22,IMDIV(1,COMPLEX(0,$C$20*$C$22*A429)))</f>
        <v>0.00005-65.5197692791953i</v>
      </c>
      <c r="M429" t="str">
        <f t="shared" ref="M429:M492" si="125">IMSUM($C$25/$C$26,IMDIV(1,COMPLEX(0,$C$24*$C$26*A429)))</f>
        <v>0.00133333333333333-38.5410407524678i</v>
      </c>
      <c r="N429">
        <f t="shared" ref="N429:N492" si="126">ABS(R429)</f>
        <v>90.015086402441554</v>
      </c>
      <c r="O429">
        <f t="shared" ref="O429:O492" si="127">ABS(P429)</f>
        <v>75.568470012485221</v>
      </c>
      <c r="P429" s="3">
        <f t="shared" ref="P429:P492" si="128">20*LOG10(IMABS(C429))</f>
        <v>75.568470012485221</v>
      </c>
      <c r="Q429" s="3">
        <f t="shared" ref="Q429:Q492" si="129">IMARGUMENT(C429)*180/PI()</f>
        <v>-89.984913597558446</v>
      </c>
      <c r="R429">
        <f t="shared" ref="R429:R492" si="130">IF(Q429&lt;0,Q429+180,Q429-180)</f>
        <v>90.015086402441554</v>
      </c>
      <c r="S429">
        <f t="shared" ref="S429:S492" si="131">B429/1000</f>
        <v>4.3069384785023469E-3</v>
      </c>
      <c r="T429">
        <f t="shared" si="114"/>
        <v>75.568470012485221</v>
      </c>
    </row>
    <row r="430" spans="1:20" x14ac:dyDescent="0.25">
      <c r="A430">
        <f t="shared" si="115"/>
        <v>27.164125478807144</v>
      </c>
      <c r="B430">
        <f t="shared" ref="B430:B493" si="132">B429*(1+B$42)</f>
        <v>4.3233048447206555</v>
      </c>
      <c r="C430" t="str">
        <f t="shared" si="116"/>
        <v>1.58083502630911-5981.03432505516i</v>
      </c>
      <c r="D430" t="str">
        <f t="shared" si="117"/>
        <v>3.9749999998167-3681.32597573575i</v>
      </c>
      <c r="E430" t="str">
        <f t="shared" si="118"/>
        <v>162.469535236121+0.00192441951943816i</v>
      </c>
      <c r="F430" t="str">
        <f t="shared" si="119"/>
        <v>1.45495495495248-34546.9777490949i</v>
      </c>
      <c r="G430" t="str">
        <f t="shared" si="120"/>
        <v>0.9999999999983-1.30387802298052E-06i</v>
      </c>
      <c r="H430" t="str">
        <f t="shared" si="121"/>
        <v>600.0001568627+0.398595537636914i</v>
      </c>
      <c r="I430" t="str">
        <f t="shared" si="122"/>
        <v>41.3092025052953-58475.0918641287i</v>
      </c>
      <c r="K430" t="str">
        <f t="shared" si="123"/>
        <v>0.0199999859446776-0.0000165462001677776i</v>
      </c>
      <c r="L430" t="str">
        <f t="shared" si="124"/>
        <v>0.00005-65.2717366798121i</v>
      </c>
      <c r="M430" t="str">
        <f t="shared" si="125"/>
        <v>0.00133333333333333-38.3951392234188i</v>
      </c>
      <c r="N430">
        <f t="shared" si="126"/>
        <v>90.015143730679711</v>
      </c>
      <c r="O430">
        <f t="shared" si="127"/>
        <v>75.53552619995186</v>
      </c>
      <c r="P430" s="3">
        <f t="shared" si="128"/>
        <v>75.53552619995186</v>
      </c>
      <c r="Q430" s="3">
        <f t="shared" si="129"/>
        <v>-89.984856269320289</v>
      </c>
      <c r="R430">
        <f t="shared" si="130"/>
        <v>90.015143730679711</v>
      </c>
      <c r="S430">
        <f t="shared" si="131"/>
        <v>4.3233048447206554E-3</v>
      </c>
      <c r="T430">
        <f t="shared" si="114"/>
        <v>75.53552619995186</v>
      </c>
    </row>
    <row r="431" spans="1:20" x14ac:dyDescent="0.25">
      <c r="A431">
        <f t="shared" si="115"/>
        <v>27.267349155626611</v>
      </c>
      <c r="B431">
        <f t="shared" si="132"/>
        <v>4.3397334031305936</v>
      </c>
      <c r="C431" t="str">
        <f t="shared" si="116"/>
        <v>1.58083501922371-5958.39244216659i</v>
      </c>
      <c r="D431" t="str">
        <f t="shared" si="117"/>
        <v>3.97499999981527-3667.38989434279i</v>
      </c>
      <c r="E431" t="str">
        <f t="shared" si="118"/>
        <v>162.46953522298+0.00193173232914939i</v>
      </c>
      <c r="F431" t="str">
        <f t="shared" si="119"/>
        <v>1.45495495495246-34416.1962035359i</v>
      </c>
      <c r="G431" t="str">
        <f t="shared" si="120"/>
        <v>0.999999999998287-1.30883275946784E-06i</v>
      </c>
      <c r="H431" t="str">
        <f t="shared" si="121"/>
        <v>600.000158057124+0.40011020087875i</v>
      </c>
      <c r="I431" t="str">
        <f t="shared" si="122"/>
        <v>41.309202529517-58253.7278024531i</v>
      </c>
      <c r="K431" t="str">
        <f t="shared" si="123"/>
        <v>0.0199999858376542-0.0000166090756371237i</v>
      </c>
      <c r="L431" t="str">
        <f t="shared" si="124"/>
        <v>0.00005-65.0246430362742i</v>
      </c>
      <c r="M431" t="str">
        <f t="shared" si="125"/>
        <v>0.00133333333333333-38.2497900213377i</v>
      </c>
      <c r="N431">
        <f t="shared" si="126"/>
        <v>90.015201276764159</v>
      </c>
      <c r="O431">
        <f t="shared" si="127"/>
        <v>75.502582387527951</v>
      </c>
      <c r="P431" s="3">
        <f t="shared" si="128"/>
        <v>75.502582387527951</v>
      </c>
      <c r="Q431" s="3">
        <f t="shared" si="129"/>
        <v>-89.984798723235841</v>
      </c>
      <c r="R431">
        <f t="shared" si="130"/>
        <v>90.015201276764159</v>
      </c>
      <c r="S431">
        <f t="shared" si="131"/>
        <v>4.3397334031305933E-3</v>
      </c>
      <c r="T431">
        <f t="shared" si="114"/>
        <v>75.502582387527951</v>
      </c>
    </row>
    <row r="432" spans="1:20" x14ac:dyDescent="0.25">
      <c r="A432">
        <f t="shared" si="115"/>
        <v>27.370965082417992</v>
      </c>
      <c r="B432">
        <f t="shared" si="132"/>
        <v>4.35622439006249</v>
      </c>
      <c r="C432" t="str">
        <f t="shared" si="116"/>
        <v>1.58083501208448-5935.83627275374i</v>
      </c>
      <c r="D432" t="str">
        <f t="shared" si="117"/>
        <v>3.97499999981388-3653.50656958469i</v>
      </c>
      <c r="E432" t="str">
        <f t="shared" si="118"/>
        <v>162.46953520974+0.0019390729277153i</v>
      </c>
      <c r="F432" t="str">
        <f t="shared" si="119"/>
        <v>1.45495495495244-34285.9097465136i</v>
      </c>
      <c r="G432" t="str">
        <f t="shared" si="120"/>
        <v>0.999999999998274-1.31380632395379E-06i</v>
      </c>
      <c r="H432" t="str">
        <f t="shared" si="121"/>
        <v>600.000159260639+0.401630619843175i</v>
      </c>
      <c r="I432" t="str">
        <f t="shared" si="122"/>
        <v>41.3092025539225-58033.2017402086i</v>
      </c>
      <c r="K432" t="str">
        <f t="shared" si="123"/>
        <v>0.019999985729816-0.0000166721900322087i</v>
      </c>
      <c r="L432" t="str">
        <f t="shared" si="124"/>
        <v>0.00005-64.7784847940569i</v>
      </c>
      <c r="M432" t="str">
        <f t="shared" si="125"/>
        <v>0.00133333333333333-38.1049910553274i</v>
      </c>
      <c r="N432">
        <f t="shared" si="126"/>
        <v>90.01525904152264</v>
      </c>
      <c r="O432">
        <f t="shared" si="127"/>
        <v>75.469638575214532</v>
      </c>
      <c r="P432" s="3">
        <f t="shared" si="128"/>
        <v>75.469638575214532</v>
      </c>
      <c r="Q432" s="3">
        <f t="shared" si="129"/>
        <v>-89.98474095847736</v>
      </c>
      <c r="R432">
        <f t="shared" si="130"/>
        <v>90.01525904152264</v>
      </c>
      <c r="S432">
        <f t="shared" si="131"/>
        <v>4.3562243900624898E-3</v>
      </c>
      <c r="T432">
        <f t="shared" si="114"/>
        <v>75.469638575214532</v>
      </c>
    </row>
    <row r="433" spans="1:20" x14ac:dyDescent="0.25">
      <c r="A433">
        <f t="shared" si="115"/>
        <v>27.474974749731178</v>
      </c>
      <c r="B433">
        <f t="shared" si="132"/>
        <v>4.3727780427447271</v>
      </c>
      <c r="C433" t="str">
        <f t="shared" si="116"/>
        <v>1.58083500489087-5913.36549233846i</v>
      </c>
      <c r="D433" t="str">
        <f t="shared" si="117"/>
        <v>3.97499999981247-3639.67580174517i</v>
      </c>
      <c r="E433" t="str">
        <f t="shared" si="118"/>
        <v>162.469535196399+0.00194644142073589i</v>
      </c>
      <c r="F433" t="str">
        <f t="shared" si="119"/>
        <v>1.45495495495242-34156.1165038136i</v>
      </c>
      <c r="G433" t="str">
        <f t="shared" si="120"/>
        <v>0.999999999998261-1.31879878798481E-06i</v>
      </c>
      <c r="H433" t="str">
        <f t="shared" si="121"/>
        <v>600.00016047332+0.40315681640197i</v>
      </c>
      <c r="I433" t="str">
        <f t="shared" si="122"/>
        <v>41.3092025785142-57813.5105050545i</v>
      </c>
      <c r="K433" t="str">
        <f t="shared" si="123"/>
        <v>0.0199999856211566-0.0000167355442609383i</v>
      </c>
      <c r="L433" t="str">
        <f t="shared" si="124"/>
        <v>0.00005-64.5332584120907i</v>
      </c>
      <c r="M433" t="str">
        <f t="shared" si="125"/>
        <v>0.00133333333333333-37.9607402424063i</v>
      </c>
      <c r="N433">
        <f t="shared" si="126"/>
        <v>90.015317025786146</v>
      </c>
      <c r="O433">
        <f t="shared" si="127"/>
        <v>75.436694763012298</v>
      </c>
      <c r="P433" s="3">
        <f t="shared" si="128"/>
        <v>75.436694763012298</v>
      </c>
      <c r="Q433" s="3">
        <f t="shared" si="129"/>
        <v>-89.984682974213854</v>
      </c>
      <c r="R433">
        <f t="shared" si="130"/>
        <v>90.015317025786146</v>
      </c>
      <c r="S433">
        <f t="shared" si="131"/>
        <v>4.3727780427447269E-3</v>
      </c>
      <c r="T433">
        <f t="shared" si="114"/>
        <v>75.436694763012298</v>
      </c>
    </row>
    <row r="434" spans="1:20" x14ac:dyDescent="0.25">
      <c r="A434">
        <f t="shared" si="115"/>
        <v>27.579379653780155</v>
      </c>
      <c r="B434">
        <f t="shared" si="132"/>
        <v>4.389394599307157</v>
      </c>
      <c r="C434" t="str">
        <f t="shared" si="116"/>
        <v>1.58083499764249-5890.97977767109i</v>
      </c>
      <c r="D434" t="str">
        <f t="shared" si="117"/>
        <v>3.97499999981104-3625.89739186398i</v>
      </c>
      <c r="E434" t="str">
        <f t="shared" si="118"/>
        <v>162.469535182957+0.00195383791421185i</v>
      </c>
      <c r="F434" t="str">
        <f t="shared" si="119"/>
        <v>1.4549549549524-34026.8146083166i</v>
      </c>
      <c r="G434" t="str">
        <f t="shared" si="120"/>
        <v>0.999999999998248-1.32381022337913E-06i</v>
      </c>
      <c r="H434" t="str">
        <f t="shared" si="121"/>
        <v>600.000161695233+0.404688812510011i</v>
      </c>
      <c r="I434" t="str">
        <f t="shared" si="122"/>
        <v>41.3092026032927-57594.6509366584i</v>
      </c>
      <c r="K434" t="str">
        <f t="shared" si="123"/>
        <v>0.0199999855116699-0.0000167991392346684i</v>
      </c>
      <c r="L434" t="str">
        <f t="shared" si="124"/>
        <v>0.00005-64.2889603627125i</v>
      </c>
      <c r="M434" t="str">
        <f t="shared" si="125"/>
        <v>0.00133333333333333-37.8170355074779i</v>
      </c>
      <c r="N434">
        <f t="shared" si="126"/>
        <v>90.015375230388784</v>
      </c>
      <c r="O434">
        <f t="shared" si="127"/>
        <v>75.403750950922202</v>
      </c>
      <c r="P434" s="3">
        <f t="shared" si="128"/>
        <v>75.403750950922202</v>
      </c>
      <c r="Q434" s="3">
        <f t="shared" si="129"/>
        <v>-89.984624769611216</v>
      </c>
      <c r="R434">
        <f t="shared" si="130"/>
        <v>90.015375230388784</v>
      </c>
      <c r="S434">
        <f t="shared" si="131"/>
        <v>4.3893945993071573E-3</v>
      </c>
      <c r="T434">
        <f t="shared" si="114"/>
        <v>75.403750950922202</v>
      </c>
    </row>
    <row r="435" spans="1:20" x14ac:dyDescent="0.25">
      <c r="A435">
        <f t="shared" si="115"/>
        <v>27.684181296464523</v>
      </c>
      <c r="B435">
        <f t="shared" si="132"/>
        <v>4.4060742987845245</v>
      </c>
      <c r="C435" t="str">
        <f t="shared" si="116"/>
        <v>1.58083499033883-5868.67880672549i</v>
      </c>
      <c r="D435" t="str">
        <f t="shared" si="117"/>
        <v>3.97499999980959-3612.17114173409i</v>
      </c>
      <c r="E435" t="str">
        <f t="shared" si="118"/>
        <v>162.469535169411+0.00196126251454674i</v>
      </c>
      <c r="F435" t="str">
        <f t="shared" si="119"/>
        <v>1.45495495495239-33898.0021999715i</v>
      </c>
      <c r="G435" t="str">
        <f t="shared" si="120"/>
        <v>0.999999999998234-1.32884070222795E-06i</v>
      </c>
      <c r="H435" t="str">
        <f t="shared" si="121"/>
        <v>600.000162926454+0.406226630205622i</v>
      </c>
      <c r="I435" t="str">
        <f t="shared" si="122"/>
        <v>41.3092026282607-57376.6198866525i</v>
      </c>
      <c r="K435" t="str">
        <f t="shared" si="123"/>
        <v>0.0199999854013494-0.0000168629758682177i</v>
      </c>
      <c r="L435" t="str">
        <f t="shared" si="124"/>
        <v>0.00005-64.0455871316123i</v>
      </c>
      <c r="M435" t="str">
        <f t="shared" si="125"/>
        <v>0.00133333333333333-37.6738747833014i</v>
      </c>
      <c r="N435">
        <f t="shared" si="126"/>
        <v>90.015433656167815</v>
      </c>
      <c r="O435">
        <f t="shared" si="127"/>
        <v>75.37080713894494</v>
      </c>
      <c r="P435" s="3">
        <f t="shared" si="128"/>
        <v>75.37080713894494</v>
      </c>
      <c r="Q435" s="3">
        <f t="shared" si="129"/>
        <v>-89.984566343832185</v>
      </c>
      <c r="R435">
        <f t="shared" si="130"/>
        <v>90.015433656167815</v>
      </c>
      <c r="S435">
        <f t="shared" si="131"/>
        <v>4.4060742987845243E-3</v>
      </c>
      <c r="T435">
        <f t="shared" si="114"/>
        <v>75.37080713894494</v>
      </c>
    </row>
    <row r="436" spans="1:20" x14ac:dyDescent="0.25">
      <c r="A436">
        <f t="shared" si="115"/>
        <v>27.789381185391086</v>
      </c>
      <c r="B436">
        <f t="shared" si="132"/>
        <v>4.4228173811199056</v>
      </c>
      <c r="C436" t="str">
        <f t="shared" si="116"/>
        <v>1.58083498297962-5846.46225869489i</v>
      </c>
      <c r="D436" t="str">
        <f t="shared" si="117"/>
        <v>3.97499999980813-3598.49685389876i</v>
      </c>
      <c r="E436" t="str">
        <f t="shared" si="118"/>
        <v>162.469535155764+0.00196871532854918i</v>
      </c>
      <c r="F436" t="str">
        <f t="shared" si="119"/>
        <v>1.45495495495236-33769.6774257682i</v>
      </c>
      <c r="G436" t="str">
        <f t="shared" si="120"/>
        <v>0.999999999998221-0.0000013338902968964i</v>
      </c>
      <c r="H436" t="str">
        <f t="shared" si="121"/>
        <v>600.000164167046+0.407770291610853i</v>
      </c>
      <c r="I436" t="str">
        <f t="shared" si="122"/>
        <v>41.309202653418-57159.4142185855i</v>
      </c>
      <c r="K436" t="str">
        <f t="shared" si="123"/>
        <v>0.019999985290189-0.0000169270550798812i</v>
      </c>
      <c r="L436" t="str">
        <f t="shared" si="124"/>
        <v>0.00005-63.8031352177846i</v>
      </c>
      <c r="M436" t="str">
        <f t="shared" si="125"/>
        <v>0.00133333333333333-37.5312560104616i</v>
      </c>
      <c r="N436">
        <f t="shared" si="126"/>
        <v>90.015492303963711</v>
      </c>
      <c r="O436">
        <f t="shared" si="127"/>
        <v>75.337863327081593</v>
      </c>
      <c r="P436" s="3">
        <f t="shared" si="128"/>
        <v>75.337863327081593</v>
      </c>
      <c r="Q436" s="3">
        <f t="shared" si="129"/>
        <v>-89.984507696036289</v>
      </c>
      <c r="R436">
        <f t="shared" si="130"/>
        <v>90.015492303963711</v>
      </c>
      <c r="S436">
        <f t="shared" si="131"/>
        <v>4.4228173811199055E-3</v>
      </c>
      <c r="T436">
        <f t="shared" si="114"/>
        <v>75.337863327081593</v>
      </c>
    </row>
    <row r="437" spans="1:20" x14ac:dyDescent="0.25">
      <c r="A437">
        <f t="shared" si="115"/>
        <v>27.894980833895577</v>
      </c>
      <c r="B437">
        <f t="shared" si="132"/>
        <v>4.4396240871681618</v>
      </c>
      <c r="C437" t="str">
        <f t="shared" si="116"/>
        <v>1.58083497556439-5824.32981398657i</v>
      </c>
      <c r="D437" t="str">
        <f t="shared" si="117"/>
        <v>3.97499999980667-3584.87433164877i</v>
      </c>
      <c r="E437" t="str">
        <f t="shared" si="118"/>
        <v>162.469535142011+0.00197619646343307i</v>
      </c>
      <c r="F437" t="str">
        <f t="shared" si="119"/>
        <v>1.45495495495235-33641.8384397121i</v>
      </c>
      <c r="G437" t="str">
        <f t="shared" si="120"/>
        <v>0.999999999998207-1.33895908002459E-06i</v>
      </c>
      <c r="H437" t="str">
        <f t="shared" si="121"/>
        <v>600.000165417087+0.409319818931831i</v>
      </c>
      <c r="I437" t="str">
        <f t="shared" si="122"/>
        <v>41.309202678767-56943.0308078825i</v>
      </c>
      <c r="K437" t="str">
        <f t="shared" si="123"/>
        <v>0.0199999851781821-0.0000169913777914431i</v>
      </c>
      <c r="L437" t="str">
        <f t="shared" si="124"/>
        <v>0.00005-63.5616011334775i</v>
      </c>
      <c r="M437" t="str">
        <f t="shared" si="125"/>
        <v>0.00133333333333333-37.3891771373397i</v>
      </c>
      <c r="N437">
        <f t="shared" si="126"/>
        <v>90.015551174620086</v>
      </c>
      <c r="O437">
        <f t="shared" si="127"/>
        <v>75.304919515332756</v>
      </c>
      <c r="P437" s="3">
        <f t="shared" si="128"/>
        <v>75.304919515332756</v>
      </c>
      <c r="Q437" s="3">
        <f t="shared" si="129"/>
        <v>-89.984448825379914</v>
      </c>
      <c r="R437">
        <f t="shared" si="130"/>
        <v>90.015551174620086</v>
      </c>
      <c r="S437">
        <f t="shared" si="131"/>
        <v>4.4396240871681621E-3</v>
      </c>
      <c r="T437">
        <f t="shared" si="114"/>
        <v>75.304919515332756</v>
      </c>
    </row>
    <row r="438" spans="1:20" x14ac:dyDescent="0.25">
      <c r="A438">
        <f t="shared" si="115"/>
        <v>28.000981761064381</v>
      </c>
      <c r="B438">
        <f t="shared" si="132"/>
        <v>4.456494658699401</v>
      </c>
      <c r="C438" t="str">
        <f t="shared" si="116"/>
        <v>1.58083496809271-5802.28115421801i</v>
      </c>
      <c r="D438" t="str">
        <f t="shared" si="117"/>
        <v>3.97499999980523-3571.30337901957i</v>
      </c>
      <c r="E438" t="str">
        <f t="shared" si="118"/>
        <v>162.469535128154+0.00198370602681971i</v>
      </c>
      <c r="F438" t="str">
        <f t="shared" si="119"/>
        <v>1.45495495495233-33514.4834027963i</v>
      </c>
      <c r="G438" t="str">
        <f t="shared" si="120"/>
        <v>0.999999999998193-1.34404712452866E-06i</v>
      </c>
      <c r="H438" t="str">
        <f t="shared" si="121"/>
        <v>600.000166676646+0.410875234459071i</v>
      </c>
      <c r="I438" t="str">
        <f t="shared" si="122"/>
        <v>41.3092027043095-56727.4665417946i</v>
      </c>
      <c r="K438" t="str">
        <f t="shared" si="123"/>
        <v>0.0199999850653223-0.0000170559449281905i</v>
      </c>
      <c r="L438" t="str">
        <f t="shared" si="124"/>
        <v>0.00005-63.3209814041418i</v>
      </c>
      <c r="M438" t="str">
        <f t="shared" si="125"/>
        <v>0.00133333333333333-37.2476361200834i</v>
      </c>
      <c r="N438">
        <f t="shared" si="126"/>
        <v>90.015610268983849</v>
      </c>
      <c r="O438">
        <f t="shared" si="127"/>
        <v>75.271975703699468</v>
      </c>
      <c r="P438" s="3">
        <f t="shared" si="128"/>
        <v>75.271975703699468</v>
      </c>
      <c r="Q438" s="3">
        <f t="shared" si="129"/>
        <v>-89.984389731016151</v>
      </c>
      <c r="R438">
        <f t="shared" si="130"/>
        <v>90.015610268983849</v>
      </c>
      <c r="S438">
        <f t="shared" si="131"/>
        <v>4.4564946586994007E-3</v>
      </c>
      <c r="T438">
        <f t="shared" si="114"/>
        <v>75.271975703699468</v>
      </c>
    </row>
    <row r="439" spans="1:20" x14ac:dyDescent="0.25">
      <c r="A439">
        <f t="shared" si="115"/>
        <v>28.107385491756425</v>
      </c>
      <c r="B439">
        <f t="shared" si="132"/>
        <v>4.4734293384024584</v>
      </c>
      <c r="C439" t="str">
        <f t="shared" si="116"/>
        <v>1.58083496056411-5780.31596221191i</v>
      </c>
      <c r="D439" t="str">
        <f t="shared" si="117"/>
        <v>3.97499999980374-3557.78380078846i</v>
      </c>
      <c r="E439" t="str">
        <f t="shared" si="118"/>
        <v>162.469535114193+0.00199124412673969i</v>
      </c>
      <c r="F439" t="str">
        <f t="shared" si="119"/>
        <v>1.45495495495231-33387.6104829759i</v>
      </c>
      <c r="G439" t="str">
        <f t="shared" si="120"/>
        <v>0.99999999999818-1.34915450360185E-06i</v>
      </c>
      <c r="H439" t="str">
        <f t="shared" si="121"/>
        <v>600.000167945796+0.412436560567771i</v>
      </c>
      <c r="I439" t="str">
        <f t="shared" si="122"/>
        <v>41.3092027300459-56512.7183193577i</v>
      </c>
      <c r="K439" t="str">
        <f t="shared" si="123"/>
        <v>0.0199999849516032-0.0000171207574189262i</v>
      </c>
      <c r="L439" t="str">
        <f t="shared" si="124"/>
        <v>0.00005-63.081272568382i</v>
      </c>
      <c r="M439" t="str">
        <f t="shared" si="125"/>
        <v>0.00133333333333333-37.1066309225776i</v>
      </c>
      <c r="N439">
        <f t="shared" si="126"/>
        <v>90.015669587905052</v>
      </c>
      <c r="O439">
        <f t="shared" si="127"/>
        <v>75.239031892182709</v>
      </c>
      <c r="P439" s="3">
        <f t="shared" si="128"/>
        <v>75.239031892182709</v>
      </c>
      <c r="Q439" s="3">
        <f t="shared" si="129"/>
        <v>-89.984330412094948</v>
      </c>
      <c r="R439">
        <f t="shared" si="130"/>
        <v>90.015669587905052</v>
      </c>
      <c r="S439">
        <f t="shared" si="131"/>
        <v>4.4734293384024581E-3</v>
      </c>
      <c r="T439">
        <f t="shared" si="114"/>
        <v>75.239031892182709</v>
      </c>
    </row>
    <row r="440" spans="1:20" x14ac:dyDescent="0.25">
      <c r="A440">
        <f t="shared" si="115"/>
        <v>28.214193556625101</v>
      </c>
      <c r="B440">
        <f t="shared" si="132"/>
        <v>4.490428369888388</v>
      </c>
      <c r="C440" t="str">
        <f t="shared" si="116"/>
        <v>1.58083495297814-5758.43392199144i</v>
      </c>
      <c r="D440" t="str">
        <f t="shared" si="117"/>
        <v>3.97499999980222-3544.31540247175i</v>
      </c>
      <c r="E440" t="str">
        <f t="shared" si="118"/>
        <v>162.469535100124+0.00199881087163414i</v>
      </c>
      <c r="F440" t="str">
        <f t="shared" si="119"/>
        <v>1.45495495495229-33261.2178551413i</v>
      </c>
      <c r="G440" t="str">
        <f t="shared" si="120"/>
        <v>0.999999999998166-1.35428129071552E-06i</v>
      </c>
      <c r="H440" t="str">
        <f t="shared" si="121"/>
        <v>600.000169224608+0.41400381971818i</v>
      </c>
      <c r="I440" t="str">
        <f t="shared" si="122"/>
        <v>41.3092027559786-56298.7830513464i</v>
      </c>
      <c r="K440" t="str">
        <f t="shared" si="123"/>
        <v>0.0199999848370182-0.0000171858161959825i</v>
      </c>
      <c r="L440" t="str">
        <f t="shared" si="124"/>
        <v>0.00005-62.8424711779057i</v>
      </c>
      <c r="M440" t="str">
        <f t="shared" si="125"/>
        <v>0.00133333333333333-36.9661595164152i</v>
      </c>
      <c r="N440">
        <f t="shared" si="126"/>
        <v>90.015729132236999</v>
      </c>
      <c r="O440">
        <f t="shared" si="127"/>
        <v>75.206088080783132</v>
      </c>
      <c r="P440" s="3">
        <f t="shared" si="128"/>
        <v>75.206088080783132</v>
      </c>
      <c r="Q440" s="3">
        <f t="shared" si="129"/>
        <v>-89.984270867763001</v>
      </c>
      <c r="R440">
        <f t="shared" si="130"/>
        <v>90.015729132236999</v>
      </c>
      <c r="S440">
        <f t="shared" si="131"/>
        <v>4.4904283698883876E-3</v>
      </c>
      <c r="T440">
        <f t="shared" si="114"/>
        <v>75.206088080783132</v>
      </c>
    </row>
    <row r="441" spans="1:20" x14ac:dyDescent="0.25">
      <c r="A441">
        <f t="shared" si="115"/>
        <v>28.321407492140274</v>
      </c>
      <c r="B441">
        <f t="shared" si="132"/>
        <v>4.5074919976939638</v>
      </c>
      <c r="C441" t="str">
        <f t="shared" si="116"/>
        <v>1.58083494533448-5736.63471877618i</v>
      </c>
      <c r="D441" t="str">
        <f t="shared" si="117"/>
        <v>3.97499999980072-3530.89799032201i</v>
      </c>
      <c r="E441" t="str">
        <f t="shared" si="118"/>
        <v>162.469535085948+0.00200640637035643i</v>
      </c>
      <c r="F441" t="str">
        <f t="shared" si="119"/>
        <v>1.45495495495226-33135.3037010921i</v>
      </c>
      <c r="G441" t="str">
        <f t="shared" si="120"/>
        <v>0.999999999998152-1.35942755962022E-06i</v>
      </c>
      <c r="H441" t="str">
        <f t="shared" si="121"/>
        <v>600.000170513158+0.415577034455881i</v>
      </c>
      <c r="I441" t="str">
        <f t="shared" si="122"/>
        <v>41.3092027821087-56085.6576602301i</v>
      </c>
      <c r="K441" t="str">
        <f t="shared" si="123"/>
        <v>0.0199999847215607-0.0000172511221952343i</v>
      </c>
      <c r="L441" t="str">
        <f t="shared" si="124"/>
        <v>0.00005-62.6045737974755i</v>
      </c>
      <c r="M441" t="str">
        <f t="shared" si="125"/>
        <v>0.00133333333333333-36.8262198808679i</v>
      </c>
      <c r="N441">
        <f t="shared" si="126"/>
        <v>90.015788902836221</v>
      </c>
      <c r="O441">
        <f t="shared" si="127"/>
        <v>75.173144269501734</v>
      </c>
      <c r="P441" s="3">
        <f t="shared" si="128"/>
        <v>75.173144269501734</v>
      </c>
      <c r="Q441" s="3">
        <f t="shared" si="129"/>
        <v>-89.984211097163779</v>
      </c>
      <c r="R441">
        <f t="shared" si="130"/>
        <v>90.015788902836221</v>
      </c>
      <c r="S441">
        <f t="shared" si="131"/>
        <v>4.5074919976939637E-3</v>
      </c>
      <c r="T441">
        <f t="shared" si="114"/>
        <v>75.173144269501734</v>
      </c>
    </row>
    <row r="442" spans="1:20" x14ac:dyDescent="0.25">
      <c r="A442">
        <f t="shared" si="115"/>
        <v>28.42902884061041</v>
      </c>
      <c r="B442">
        <f t="shared" si="132"/>
        <v>4.5246204672852013</v>
      </c>
      <c r="C442" t="str">
        <f t="shared" si="116"/>
        <v>1.58083493763259-5714.91803897728i</v>
      </c>
      <c r="D442" t="str">
        <f t="shared" si="117"/>
        <v>3.97499999979922-3517.53137132528i</v>
      </c>
      <c r="E442" t="str">
        <f t="shared" si="118"/>
        <v>162.469535071664+0.00201403073217301i</v>
      </c>
      <c r="F442" t="str">
        <f t="shared" si="119"/>
        <v>1.45495495495225-33009.8662095111i</v>
      </c>
      <c r="G442" t="str">
        <f t="shared" si="120"/>
        <v>0.999999999998138-1.36459338434676E-06i</v>
      </c>
      <c r="H442" t="str">
        <f t="shared" si="121"/>
        <v>600.000171811522+0.417156227412133i</v>
      </c>
      <c r="I442" t="str">
        <f t="shared" si="122"/>
        <v>41.3092028084378-55873.3390801291i</v>
      </c>
      <c r="K442" t="str">
        <f t="shared" si="123"/>
        <v>0.019999984605224-0.0000173166763561127i</v>
      </c>
      <c r="L442" t="str">
        <f t="shared" si="124"/>
        <v>0.00005-62.3675770048569i</v>
      </c>
      <c r="M442" t="str">
        <f t="shared" si="125"/>
        <v>0.00133333333333333-36.686810002857i</v>
      </c>
      <c r="N442">
        <f t="shared" si="126"/>
        <v>90.015848900562574</v>
      </c>
      <c r="O442">
        <f t="shared" si="127"/>
        <v>75.140200458339436</v>
      </c>
      <c r="P442" s="3">
        <f t="shared" si="128"/>
        <v>75.140200458339436</v>
      </c>
      <c r="Q442" s="3">
        <f t="shared" si="129"/>
        <v>-89.984151099437426</v>
      </c>
      <c r="R442">
        <f t="shared" si="130"/>
        <v>90.015848900562574</v>
      </c>
      <c r="S442">
        <f t="shared" si="131"/>
        <v>4.524620467285201E-3</v>
      </c>
      <c r="T442">
        <f t="shared" si="114"/>
        <v>75.140200458339436</v>
      </c>
    </row>
    <row r="443" spans="1:20" x14ac:dyDescent="0.25">
      <c r="A443">
        <f t="shared" si="115"/>
        <v>28.537059150204733</v>
      </c>
      <c r="B443">
        <f t="shared" si="132"/>
        <v>4.5418140250608854</v>
      </c>
      <c r="C443" t="str">
        <f t="shared" si="116"/>
        <v>1.58083492987205-5693.28357019305i</v>
      </c>
      <c r="D443" t="str">
        <f t="shared" si="117"/>
        <v>3.97499999979769-3504.21535319825i</v>
      </c>
      <c r="E443" t="str">
        <f t="shared" si="118"/>
        <v>162.469535057272+0.00202168406676575i</v>
      </c>
      <c r="F443" t="str">
        <f t="shared" si="119"/>
        <v>1.45495495495222-32884.9035759377i</v>
      </c>
      <c r="G443" t="str">
        <f t="shared" si="120"/>
        <v>0.999999999998124-1.36977883920726E-06i</v>
      </c>
      <c r="H443" t="str">
        <f t="shared" si="121"/>
        <v>600.00017311977+0.418741421304198i</v>
      </c>
      <c r="I443" t="str">
        <f t="shared" si="122"/>
        <v>41.3092028349674-55661.8242567684i</v>
      </c>
      <c r="K443" t="str">
        <f t="shared" si="123"/>
        <v>0.0199999844880015-0.0000173824796216184i</v>
      </c>
      <c r="L443" t="str">
        <f t="shared" si="124"/>
        <v>0.00005-62.131477390772i</v>
      </c>
      <c r="M443" t="str">
        <f t="shared" si="125"/>
        <v>0.00133333333333333-36.5479278769248i</v>
      </c>
      <c r="N443">
        <f t="shared" si="126"/>
        <v>90.01590912627907</v>
      </c>
      <c r="O443">
        <f t="shared" si="127"/>
        <v>75.107256647297177</v>
      </c>
      <c r="P443" s="3">
        <f t="shared" si="128"/>
        <v>75.107256647297177</v>
      </c>
      <c r="Q443" s="3">
        <f t="shared" si="129"/>
        <v>-89.98409087372093</v>
      </c>
      <c r="R443">
        <f t="shared" si="130"/>
        <v>90.01590912627907</v>
      </c>
      <c r="S443">
        <f t="shared" si="131"/>
        <v>4.5418140250608856E-3</v>
      </c>
      <c r="T443">
        <f t="shared" si="114"/>
        <v>75.107256647297177</v>
      </c>
    </row>
    <row r="444" spans="1:20" x14ac:dyDescent="0.25">
      <c r="A444">
        <f t="shared" si="115"/>
        <v>28.645499974975511</v>
      </c>
      <c r="B444">
        <f t="shared" si="132"/>
        <v>4.5590729183561169</v>
      </c>
      <c r="C444" t="str">
        <f t="shared" si="116"/>
        <v>1.58083492205241-5671.73100120431i</v>
      </c>
      <c r="D444" t="str">
        <f t="shared" si="117"/>
        <v>3.97499999979614-3490.94974438552i</v>
      </c>
      <c r="E444" t="str">
        <f t="shared" si="118"/>
        <v>162.46953504277+0.00202936648423421i</v>
      </c>
      <c r="F444" t="str">
        <f t="shared" si="119"/>
        <v>1.45495495495221-32760.4140027424i</v>
      </c>
      <c r="G444" t="str">
        <f t="shared" si="120"/>
        <v>0.99999999999811-1.37498399879622E-06i</v>
      </c>
      <c r="H444" t="str">
        <f t="shared" si="121"/>
        <v>600.000174437981+0.420332638935661i</v>
      </c>
      <c r="I444" t="str">
        <f t="shared" si="122"/>
        <v>41.3092028616989-55451.1101474367i</v>
      </c>
      <c r="K444" t="str">
        <f t="shared" si="123"/>
        <v>0.0199999843698864-0.0000174485329383355i</v>
      </c>
      <c r="L444" t="str">
        <f t="shared" si="124"/>
        <v>0.00005-61.8962715588484i</v>
      </c>
      <c r="M444" t="str">
        <f t="shared" si="125"/>
        <v>0.00133333333333333-36.409571505205i</v>
      </c>
      <c r="N444">
        <f t="shared" si="126"/>
        <v>90.015969580852072</v>
      </c>
      <c r="O444">
        <f t="shared" si="127"/>
        <v>75.074312836375782</v>
      </c>
      <c r="P444" s="3">
        <f t="shared" si="128"/>
        <v>75.074312836375782</v>
      </c>
      <c r="Q444" s="3">
        <f t="shared" si="129"/>
        <v>-89.984030419147928</v>
      </c>
      <c r="R444">
        <f t="shared" si="130"/>
        <v>90.015969580852072</v>
      </c>
      <c r="S444">
        <f t="shared" si="131"/>
        <v>4.5590729183561168E-3</v>
      </c>
      <c r="T444">
        <f t="shared" si="114"/>
        <v>75.074312836375782</v>
      </c>
    </row>
    <row r="445" spans="1:20" x14ac:dyDescent="0.25">
      <c r="A445">
        <f t="shared" si="115"/>
        <v>28.754352874880418</v>
      </c>
      <c r="B445">
        <f t="shared" si="132"/>
        <v>4.5763973954458699</v>
      </c>
      <c r="C445" t="str">
        <f t="shared" si="116"/>
        <v>1.58083491417322-5650.26002197015i</v>
      </c>
      <c r="D445" t="str">
        <f t="shared" si="117"/>
        <v>3.9749999997946-3477.73435405686i</v>
      </c>
      <c r="E445" t="str">
        <f t="shared" si="118"/>
        <v>162.469535028157+0.00203707809509477i</v>
      </c>
      <c r="F445" t="str">
        <f t="shared" si="119"/>
        <v>1.45495495495219-32636.3956991011i</v>
      </c>
      <c r="G445" t="str">
        <f t="shared" si="120"/>
        <v>0.999999999998095-1.38020893799163E-06i</v>
      </c>
      <c r="H445" t="str">
        <f t="shared" si="121"/>
        <v>600.00017576623+0.421929903196764i</v>
      </c>
      <c r="I445" t="str">
        <f t="shared" si="122"/>
        <v>41.3092028886344-55241.1937209409i</v>
      </c>
      <c r="K445" t="str">
        <f t="shared" si="123"/>
        <v>0.0199999842508719-0.000017514837256445i</v>
      </c>
      <c r="L445" t="str">
        <f t="shared" si="124"/>
        <v>0.00005-61.6619561255711i</v>
      </c>
      <c r="M445" t="str">
        <f t="shared" si="125"/>
        <v>0.00133333333333333-36.2717388973949i</v>
      </c>
      <c r="N445">
        <f t="shared" si="126"/>
        <v>90.016030265151258</v>
      </c>
      <c r="O445">
        <f t="shared" si="127"/>
        <v>75.041369025576174</v>
      </c>
      <c r="P445" s="3">
        <f t="shared" si="128"/>
        <v>75.041369025576174</v>
      </c>
      <c r="Q445" s="3">
        <f t="shared" si="129"/>
        <v>-89.983969734848742</v>
      </c>
      <c r="R445">
        <f t="shared" si="130"/>
        <v>90.016030265151258</v>
      </c>
      <c r="S445">
        <f t="shared" si="131"/>
        <v>4.5763973954458699E-3</v>
      </c>
      <c r="T445">
        <f t="shared" si="114"/>
        <v>75.041369025576174</v>
      </c>
    </row>
    <row r="446" spans="1:20" x14ac:dyDescent="0.25">
      <c r="A446">
        <f t="shared" si="115"/>
        <v>28.863619415804962</v>
      </c>
      <c r="B446">
        <f t="shared" si="132"/>
        <v>4.5937877055485643</v>
      </c>
      <c r="C446" t="str">
        <f t="shared" si="116"/>
        <v>1.58083490623405-5628.87032362337i</v>
      </c>
      <c r="D446" t="str">
        <f t="shared" si="117"/>
        <v>3.97499999979302-3464.56899210444i</v>
      </c>
      <c r="E446" t="str">
        <f t="shared" si="118"/>
        <v>162.469535013434+0.00204481901028521i</v>
      </c>
      <c r="F446" t="str">
        <f t="shared" si="119"/>
        <v>1.45495495495216-32512.8468809686i</v>
      </c>
      <c r="G446" t="str">
        <f t="shared" si="120"/>
        <v>0.99999999999808-1.38545373195598E-06i</v>
      </c>
      <c r="H446" t="str">
        <f t="shared" si="121"/>
        <v>600.000177104592+0.423533237064724i</v>
      </c>
      <c r="I446" t="str">
        <f t="shared" si="122"/>
        <v>41.3092029157744-55032.0719575623i</v>
      </c>
      <c r="K446" t="str">
        <f t="shared" si="123"/>
        <v>0.0199999841309512-0.0000175813935297381i</v>
      </c>
      <c r="L446" t="str">
        <f t="shared" si="124"/>
        <v>0.00005-61.4285277202344i</v>
      </c>
      <c r="M446" t="str">
        <f t="shared" si="125"/>
        <v>0.00133333333333333-36.1344280707261i</v>
      </c>
      <c r="N446">
        <f t="shared" si="126"/>
        <v>90.016091180049514</v>
      </c>
      <c r="O446">
        <f t="shared" si="127"/>
        <v>75.00842521489939</v>
      </c>
      <c r="P446" s="3">
        <f t="shared" si="128"/>
        <v>75.00842521489939</v>
      </c>
      <c r="Q446" s="3">
        <f t="shared" si="129"/>
        <v>-89.983908819950486</v>
      </c>
      <c r="R446">
        <f t="shared" si="130"/>
        <v>90.016091180049514</v>
      </c>
      <c r="S446">
        <f t="shared" si="131"/>
        <v>4.5937877055485642E-3</v>
      </c>
      <c r="T446">
        <f t="shared" si="114"/>
        <v>75.00842521489939</v>
      </c>
    </row>
    <row r="447" spans="1:20" x14ac:dyDescent="0.25">
      <c r="A447">
        <f t="shared" si="115"/>
        <v>28.973301169585021</v>
      </c>
      <c r="B447">
        <f t="shared" si="132"/>
        <v>4.6112440988296486</v>
      </c>
      <c r="C447" t="str">
        <f t="shared" si="116"/>
        <v>1.58083489823445-5607.56159846591i</v>
      </c>
      <c r="D447" t="str">
        <f t="shared" si="117"/>
        <v>3.97499999979145-3451.45346914012i</v>
      </c>
      <c r="E447" t="str">
        <f t="shared" si="118"/>
        <v>162.469534998597+0.00205258934116439i</v>
      </c>
      <c r="F447" t="str">
        <f t="shared" si="119"/>
        <v>1.45495495495214-32389.765771054i</v>
      </c>
      <c r="G447" t="str">
        <f t="shared" si="120"/>
        <v>0.999999999998066-1.39071845613739E-06i</v>
      </c>
      <c r="H447" t="str">
        <f t="shared" si="121"/>
        <v>600.000178453144+0.425142663604079i</v>
      </c>
      <c r="I447" t="str">
        <f t="shared" si="122"/>
        <v>41.3092029431212-54823.7418490146i</v>
      </c>
      <c r="K447" t="str">
        <f t="shared" si="123"/>
        <v>0.0199999840101174-0.0000176482027156306i</v>
      </c>
      <c r="L447" t="str">
        <f t="shared" si="124"/>
        <v>0.00005-61.195982984892i</v>
      </c>
      <c r="M447" t="str">
        <f t="shared" si="125"/>
        <v>0.00133333333333333-35.9976370499364i</v>
      </c>
      <c r="N447">
        <f t="shared" si="126"/>
        <v>90.016152326423153</v>
      </c>
      <c r="O447">
        <f t="shared" si="127"/>
        <v>74.97548140434624</v>
      </c>
      <c r="P447" s="3">
        <f t="shared" si="128"/>
        <v>74.97548140434624</v>
      </c>
      <c r="Q447" s="3">
        <f t="shared" si="129"/>
        <v>-89.983847673576847</v>
      </c>
      <c r="R447">
        <f t="shared" si="130"/>
        <v>90.016152326423153</v>
      </c>
      <c r="S447">
        <f t="shared" si="131"/>
        <v>4.6112440988296489E-3</v>
      </c>
      <c r="T447">
        <f t="shared" si="114"/>
        <v>74.97548140434624</v>
      </c>
    </row>
    <row r="448" spans="1:20" x14ac:dyDescent="0.25">
      <c r="A448">
        <f t="shared" si="115"/>
        <v>29.083399714029447</v>
      </c>
      <c r="B448">
        <f t="shared" si="132"/>
        <v>4.6287668264052018</v>
      </c>
      <c r="C448" t="str">
        <f t="shared" si="116"/>
        <v>1.58083489017392-5586.33353996469i</v>
      </c>
      <c r="D448" t="str">
        <f t="shared" si="117"/>
        <v>3.97499999978987-3438.38759649269i</v>
      </c>
      <c r="E448" t="str">
        <f t="shared" si="118"/>
        <v>162.469534983649+0.00206038919951401i</v>
      </c>
      <c r="F448" t="str">
        <f t="shared" si="119"/>
        <v>1.45495495495212-32267.150598794i</v>
      </c>
      <c r="G448" t="str">
        <f t="shared" si="120"/>
        <v>0.999999999998051-1.39600318627069E-06i</v>
      </c>
      <c r="H448" t="str">
        <f t="shared" si="121"/>
        <v>600.000179811965+0.426758205967016i</v>
      </c>
      <c r="I448" t="str">
        <f t="shared" si="122"/>
        <v>41.3092029706764-54616.200398399i</v>
      </c>
      <c r="K448" t="str">
        <f t="shared" si="123"/>
        <v>0.0199999838883635-0.0000177152657751763i</v>
      </c>
      <c r="L448" t="str">
        <f t="shared" si="124"/>
        <v>0.00005-60.9643185743095i</v>
      </c>
      <c r="M448" t="str">
        <f t="shared" si="125"/>
        <v>0.00133333333333333-35.8613638672409i</v>
      </c>
      <c r="N448">
        <f t="shared" si="126"/>
        <v>90.016213705151728</v>
      </c>
      <c r="O448">
        <f t="shared" si="127"/>
        <v>74.942537593917805</v>
      </c>
      <c r="P448" s="3">
        <f t="shared" si="128"/>
        <v>74.942537593917805</v>
      </c>
      <c r="Q448" s="3">
        <f t="shared" si="129"/>
        <v>-89.983786294848272</v>
      </c>
      <c r="R448">
        <f t="shared" si="130"/>
        <v>90.016213705151728</v>
      </c>
      <c r="S448">
        <f t="shared" si="131"/>
        <v>4.6287668264052015E-3</v>
      </c>
      <c r="T448">
        <f t="shared" si="114"/>
        <v>74.942537593917805</v>
      </c>
    </row>
    <row r="449" spans="1:20" x14ac:dyDescent="0.25">
      <c r="A449">
        <f t="shared" si="115"/>
        <v>29.193916632942756</v>
      </c>
      <c r="B449">
        <f t="shared" si="132"/>
        <v>4.6463561403455413</v>
      </c>
      <c r="C449" t="str">
        <f t="shared" si="116"/>
        <v>1.58083488205199-5565.18584274685i</v>
      </c>
      <c r="D449" t="str">
        <f t="shared" si="117"/>
        <v>3.97499999978825-3425.37118620517i</v>
      </c>
      <c r="E449" t="str">
        <f t="shared" si="118"/>
        <v>162.469534968586+0.00206821869754119i</v>
      </c>
      <c r="F449" t="str">
        <f t="shared" si="119"/>
        <v>1.45495495495209-32144.9996003282i</v>
      </c>
      <c r="G449" t="str">
        <f t="shared" si="120"/>
        <v>0.999999999998036-0.0000014013079983785i</v>
      </c>
      <c r="H449" t="str">
        <f t="shared" si="121"/>
        <v>600.000181181133+0.428379887393692i</v>
      </c>
      <c r="I449" t="str">
        <f t="shared" si="122"/>
        <v>41.3092029984413-54409.4446201621i</v>
      </c>
      <c r="K449" t="str">
        <f t="shared" si="123"/>
        <v>0.0199999837656825-0.0000177825836730806i</v>
      </c>
      <c r="L449" t="str">
        <f t="shared" si="124"/>
        <v>0.00005-60.733531155917i</v>
      </c>
      <c r="M449" t="str">
        <f t="shared" si="125"/>
        <v>0.00133333333333333-35.7256065623041i</v>
      </c>
      <c r="N449">
        <f t="shared" si="126"/>
        <v>90.0162753171182</v>
      </c>
      <c r="O449">
        <f t="shared" si="127"/>
        <v>74.909593783614838</v>
      </c>
      <c r="P449" s="3">
        <f t="shared" si="128"/>
        <v>74.909593783614838</v>
      </c>
      <c r="Q449" s="3">
        <f t="shared" si="129"/>
        <v>-89.9837246828818</v>
      </c>
      <c r="R449">
        <f t="shared" si="130"/>
        <v>90.0162753171182</v>
      </c>
      <c r="S449">
        <f t="shared" si="131"/>
        <v>4.6463561403455415E-3</v>
      </c>
      <c r="T449">
        <f t="shared" si="114"/>
        <v>74.909593783614838</v>
      </c>
    </row>
    <row r="450" spans="1:20" x14ac:dyDescent="0.25">
      <c r="A450">
        <f t="shared" si="115"/>
        <v>29.304853516147936</v>
      </c>
      <c r="B450">
        <f t="shared" si="132"/>
        <v>4.6640122936788542</v>
      </c>
      <c r="C450" t="str">
        <f t="shared" si="116"/>
        <v>1.58083487386826-5544.11820259575i</v>
      </c>
      <c r="D450" t="str">
        <f t="shared" si="117"/>
        <v>3.97499999978666-3412.40405103216i</v>
      </c>
      <c r="E450" t="str">
        <f t="shared" si="118"/>
        <v>162.469534953408+0.00207607794787914i</v>
      </c>
      <c r="F450" t="str">
        <f t="shared" si="119"/>
        <v>1.45495495495208-32023.3110184736i</v>
      </c>
      <c r="G450" t="str">
        <f t="shared" si="120"/>
        <v>0.999999999998021-1.40663296877232E-06i</v>
      </c>
      <c r="H450" t="str">
        <f t="shared" si="121"/>
        <v>600.000182560725+0.430007731212582i</v>
      </c>
      <c r="I450" t="str">
        <f t="shared" si="122"/>
        <v>41.3092030264178-54203.4715400527i</v>
      </c>
      <c r="K450" t="str">
        <f t="shared" si="123"/>
        <v>0.0199999836420674-0.0000178501573777149i</v>
      </c>
      <c r="L450" t="str">
        <f t="shared" si="124"/>
        <v>0.00005-60.50361740976i</v>
      </c>
      <c r="M450" t="str">
        <f t="shared" si="125"/>
        <v>0.00133333333333333-35.5903631822117i</v>
      </c>
      <c r="N450">
        <f t="shared" si="126"/>
        <v>90.01633716320886</v>
      </c>
      <c r="O450">
        <f t="shared" si="127"/>
        <v>74.876649973438461</v>
      </c>
      <c r="P450" s="3">
        <f t="shared" si="128"/>
        <v>74.876649973438461</v>
      </c>
      <c r="Q450" s="3">
        <f t="shared" si="129"/>
        <v>-89.98366283679114</v>
      </c>
      <c r="R450">
        <f t="shared" si="130"/>
        <v>90.01633716320886</v>
      </c>
      <c r="S450">
        <f t="shared" si="131"/>
        <v>4.6640122936788542E-3</v>
      </c>
      <c r="T450">
        <f t="shared" si="114"/>
        <v>74.876649973438461</v>
      </c>
    </row>
    <row r="451" spans="1:20" x14ac:dyDescent="0.25">
      <c r="A451">
        <f t="shared" si="115"/>
        <v>29.416211959509297</v>
      </c>
      <c r="B451">
        <f t="shared" si="132"/>
        <v>4.6817355403948335</v>
      </c>
      <c r="C451" t="str">
        <f t="shared" si="116"/>
        <v>1.58083486562215-5523.13031644631i</v>
      </c>
      <c r="D451" t="str">
        <f t="shared" si="117"/>
        <v>3.97499999978502-3399.48600443704i</v>
      </c>
      <c r="E451" t="str">
        <f t="shared" si="118"/>
        <v>162.469534938116+0.00208396706358885i</v>
      </c>
      <c r="F451" t="str">
        <f t="shared" si="119"/>
        <v>1.45495495495206-31902.0831026989i</v>
      </c>
      <c r="G451" t="str">
        <f t="shared" si="120"/>
        <v>0.999999999998006-1.41197817405363E-06i</v>
      </c>
      <c r="H451" t="str">
        <f t="shared" si="121"/>
        <v>600.000183950823+0.431641760840808i</v>
      </c>
      <c r="I451" t="str">
        <f t="shared" si="122"/>
        <v>41.3092030546072-53998.2781950787i</v>
      </c>
      <c r="K451" t="str">
        <f t="shared" si="123"/>
        <v>0.019999983517511-0.00001791798786113i</v>
      </c>
      <c r="L451" t="str">
        <f t="shared" si="124"/>
        <v>0.00005-60.2745740284519i</v>
      </c>
      <c r="M451" t="str">
        <f t="shared" si="125"/>
        <v>0.00133333333333333-35.4556317814422i</v>
      </c>
      <c r="N451">
        <f t="shared" si="126"/>
        <v>90.016399244313348</v>
      </c>
      <c r="O451">
        <f t="shared" si="127"/>
        <v>74.843706163389612</v>
      </c>
      <c r="P451" s="3">
        <f t="shared" si="128"/>
        <v>74.843706163389612</v>
      </c>
      <c r="Q451" s="3">
        <f t="shared" si="129"/>
        <v>-89.983600755686652</v>
      </c>
      <c r="R451">
        <f t="shared" si="130"/>
        <v>90.016399244313348</v>
      </c>
      <c r="S451">
        <f t="shared" si="131"/>
        <v>4.6817355403948333E-3</v>
      </c>
      <c r="T451">
        <f t="shared" si="114"/>
        <v>74.843706163389612</v>
      </c>
    </row>
    <row r="452" spans="1:20" x14ac:dyDescent="0.25">
      <c r="A452">
        <f t="shared" si="115"/>
        <v>29.527993564955434</v>
      </c>
      <c r="B452">
        <f t="shared" si="132"/>
        <v>4.699526135448334</v>
      </c>
      <c r="C452" t="str">
        <f t="shared" si="116"/>
        <v>1.58083485731333-5502.22188238069i</v>
      </c>
      <c r="D452" t="str">
        <f t="shared" si="117"/>
        <v>3.9749999997834-3386.61686058939i</v>
      </c>
      <c r="E452" t="str">
        <f t="shared" si="118"/>
        <v>162.469534922706+0.0020918861581622i</v>
      </c>
      <c r="F452" t="str">
        <f t="shared" si="119"/>
        <v>1.45495495495204-31781.3141091i</v>
      </c>
      <c r="G452" t="str">
        <f t="shared" si="120"/>
        <v>0.999999999997991-1.41734369111501E-06i</v>
      </c>
      <c r="H452" t="str">
        <f t="shared" si="121"/>
        <v>600.000185351505+0.433281999784478i</v>
      </c>
      <c r="I452" t="str">
        <f t="shared" si="122"/>
        <v>41.3092030830113-53793.8616334652i</v>
      </c>
      <c r="K452" t="str">
        <f t="shared" si="123"/>
        <v>0.0199999833920062-0.0000179860760990704i</v>
      </c>
      <c r="L452" t="str">
        <f t="shared" si="124"/>
        <v>0.00005-60.0463977171265i</v>
      </c>
      <c r="M452" t="str">
        <f t="shared" si="125"/>
        <v>0.00133333333333333-35.3214104218392i</v>
      </c>
      <c r="N452">
        <f t="shared" si="126"/>
        <v>90.016461561324704</v>
      </c>
      <c r="O452">
        <f t="shared" si="127"/>
        <v>74.810762353469173</v>
      </c>
      <c r="P452" s="3">
        <f t="shared" si="128"/>
        <v>74.810762353469173</v>
      </c>
      <c r="Q452" s="3">
        <f t="shared" si="129"/>
        <v>-89.983538438675296</v>
      </c>
      <c r="R452">
        <f t="shared" si="130"/>
        <v>90.016461561324704</v>
      </c>
      <c r="S452">
        <f t="shared" si="131"/>
        <v>4.6995261354483338E-3</v>
      </c>
      <c r="T452">
        <f t="shared" si="114"/>
        <v>74.810762353469173</v>
      </c>
    </row>
    <row r="453" spans="1:20" x14ac:dyDescent="0.25">
      <c r="A453">
        <f t="shared" si="115"/>
        <v>29.640199940502267</v>
      </c>
      <c r="B453">
        <f t="shared" si="132"/>
        <v>4.7173843347630378</v>
      </c>
      <c r="C453" t="str">
        <f t="shared" si="116"/>
        <v>1.58083484894117-5481.39259962409i</v>
      </c>
      <c r="D453" t="str">
        <f t="shared" si="117"/>
        <v>3.97499999978173-3373.79643436224i</v>
      </c>
      <c r="E453" t="str">
        <f t="shared" si="118"/>
        <v>162.46953490718+0.00209983534552001i</v>
      </c>
      <c r="F453" t="str">
        <f t="shared" si="119"/>
        <v>1.45495495495201-31661.0023003742i</v>
      </c>
      <c r="G453" t="str">
        <f t="shared" si="120"/>
        <v>0.999999999997976-1.42272959714123E-06i</v>
      </c>
      <c r="H453" t="str">
        <f t="shared" si="121"/>
        <v>600.000186762855+0.434928471639021i</v>
      </c>
      <c r="I453" t="str">
        <f t="shared" si="122"/>
        <v>41.3092031116314-53590.2189146111i</v>
      </c>
      <c r="K453" t="str">
        <f t="shared" si="123"/>
        <v>0.0199999832655457-0.0000180544230709883i</v>
      </c>
      <c r="L453" t="str">
        <f t="shared" si="124"/>
        <v>0.00005-59.8190851933917i</v>
      </c>
      <c r="M453" t="str">
        <f t="shared" si="125"/>
        <v>0.00133333333333333-35.1876971725834i</v>
      </c>
      <c r="N453">
        <f t="shared" si="126"/>
        <v>90.01652411513939</v>
      </c>
      <c r="O453">
        <f t="shared" si="127"/>
        <v>74.777818543678222</v>
      </c>
      <c r="P453" s="3">
        <f t="shared" si="128"/>
        <v>74.777818543678222</v>
      </c>
      <c r="Q453" s="3">
        <f t="shared" si="129"/>
        <v>-89.98347588486061</v>
      </c>
      <c r="R453">
        <f t="shared" si="130"/>
        <v>90.01652411513939</v>
      </c>
      <c r="S453">
        <f t="shared" si="131"/>
        <v>4.7173843347630374E-3</v>
      </c>
      <c r="T453">
        <f t="shared" si="114"/>
        <v>74.777818543678222</v>
      </c>
    </row>
    <row r="454" spans="1:20" x14ac:dyDescent="0.25">
      <c r="A454">
        <f t="shared" si="115"/>
        <v>29.752832700276173</v>
      </c>
      <c r="B454">
        <f t="shared" si="132"/>
        <v>4.7353103952351372</v>
      </c>
      <c r="C454" t="str">
        <f t="shared" si="116"/>
        <v>1.58083484050531-5460.64216854027i</v>
      </c>
      <c r="D454" t="str">
        <f t="shared" si="117"/>
        <v>3.97499999978008-3361.02454132947i</v>
      </c>
      <c r="E454" t="str">
        <f t="shared" si="118"/>
        <v>162.469534891535+0.00210781474001838i</v>
      </c>
      <c r="F454" t="str">
        <f t="shared" si="119"/>
        <v>1.45495495495198-31541.1459457959i</v>
      </c>
      <c r="G454" t="str">
        <f t="shared" si="120"/>
        <v>0.999999999997961-1.42813596961035E-06i</v>
      </c>
      <c r="H454" t="str">
        <f t="shared" si="121"/>
        <v>600.00018818495+0.436581200089539i</v>
      </c>
      <c r="I454" t="str">
        <f t="shared" si="122"/>
        <v>41.3092031404699-53387.3471090476i</v>
      </c>
      <c r="K454" t="str">
        <f t="shared" si="123"/>
        <v>0.0199999831381223-0.0000181230297600577i</v>
      </c>
      <c r="L454" t="str">
        <f t="shared" si="124"/>
        <v>0.00005-59.59263318728i</v>
      </c>
      <c r="M454" t="str">
        <f t="shared" si="125"/>
        <v>0.00133333333333333-35.0544901101648i</v>
      </c>
      <c r="N454">
        <f t="shared" si="126"/>
        <v>90.016586906657182</v>
      </c>
      <c r="O454">
        <f t="shared" si="127"/>
        <v>74.744874734017685</v>
      </c>
      <c r="P454" s="3">
        <f t="shared" si="128"/>
        <v>74.744874734017685</v>
      </c>
      <c r="Q454" s="3">
        <f t="shared" si="129"/>
        <v>-89.983413093342818</v>
      </c>
      <c r="R454">
        <f t="shared" si="130"/>
        <v>90.016586906657182</v>
      </c>
      <c r="S454">
        <f t="shared" si="131"/>
        <v>4.7353103952351375E-3</v>
      </c>
      <c r="T454">
        <f t="shared" si="114"/>
        <v>74.744874734017685</v>
      </c>
    </row>
    <row r="455" spans="1:20" x14ac:dyDescent="0.25">
      <c r="A455">
        <f t="shared" si="115"/>
        <v>29.865893464537226</v>
      </c>
      <c r="B455">
        <f t="shared" si="132"/>
        <v>4.7533045747370313</v>
      </c>
      <c r="C455" t="str">
        <f t="shared" si="116"/>
        <v>1.58083483200523-5439.97029062733i</v>
      </c>
      <c r="D455" t="str">
        <f t="shared" si="117"/>
        <v>3.97499999977841-3348.30099776311i</v>
      </c>
      <c r="E455" t="str">
        <f t="shared" si="118"/>
        <v>162.469534875771+0.00211582445644691i</v>
      </c>
      <c r="F455" t="str">
        <f t="shared" si="119"/>
        <v>1.45495495495196-31421.7433211913i</v>
      </c>
      <c r="G455" t="str">
        <f t="shared" si="120"/>
        <v>0.999999999997945-1.43356288629484E-06i</v>
      </c>
      <c r="H455" t="str">
        <f t="shared" si="121"/>
        <v>600.000189617872+0.438240208911115i</v>
      </c>
      <c r="I455" t="str">
        <f t="shared" si="122"/>
        <v>41.3092031695274-53185.2432983959i</v>
      </c>
      <c r="K455" t="str">
        <f t="shared" si="123"/>
        <v>0.0199999830097287-0.0000181918971531883i</v>
      </c>
      <c r="L455" t="str">
        <f t="shared" si="124"/>
        <v>0.00005-59.3670384412035i</v>
      </c>
      <c r="M455" t="str">
        <f t="shared" si="125"/>
        <v>0.00133333333333333-34.921787318355i</v>
      </c>
      <c r="N455">
        <f t="shared" si="126"/>
        <v>90.016649936781377</v>
      </c>
      <c r="O455">
        <f t="shared" si="127"/>
        <v>74.711930924488598</v>
      </c>
      <c r="P455" s="3">
        <f t="shared" si="128"/>
        <v>74.711930924488598</v>
      </c>
      <c r="Q455" s="3">
        <f t="shared" si="129"/>
        <v>-89.983350063218623</v>
      </c>
      <c r="R455">
        <f t="shared" si="130"/>
        <v>90.016649936781377</v>
      </c>
      <c r="S455">
        <f t="shared" si="131"/>
        <v>4.7533045747370313E-3</v>
      </c>
      <c r="T455">
        <f t="shared" si="114"/>
        <v>74.711930924488598</v>
      </c>
    </row>
    <row r="456" spans="1:20" x14ac:dyDescent="0.25">
      <c r="A456">
        <f t="shared" si="115"/>
        <v>29.97938385970247</v>
      </c>
      <c r="B456">
        <f t="shared" si="132"/>
        <v>4.771367132121032</v>
      </c>
      <c r="C456" t="str">
        <f t="shared" si="116"/>
        <v>1.58083482344037-5419.37666851333i</v>
      </c>
      <c r="D456" t="str">
        <f t="shared" si="117"/>
        <v>3.97499999977671-3335.6256206307i</v>
      </c>
      <c r="E456" t="str">
        <f t="shared" si="118"/>
        <v>162.469534859887+0.00212386461003099i</v>
      </c>
      <c r="F456" t="str">
        <f t="shared" si="119"/>
        <v>1.45495495495194-31302.7927089132i</v>
      </c>
      <c r="G456" t="str">
        <f t="shared" si="120"/>
        <v>0.999999999997929-1.43901042526274E-06i</v>
      </c>
      <c r="H456" t="str">
        <f t="shared" si="121"/>
        <v>600.000191061706+0.439905521969208i</v>
      </c>
      <c r="I456" t="str">
        <f t="shared" si="122"/>
        <v>41.3092031988064-52983.9045753242i</v>
      </c>
      <c r="K456" t="str">
        <f t="shared" si="123"/>
        <v>0.0199999828803574-0.0000182610262410401i</v>
      </c>
      <c r="L456" t="str">
        <f t="shared" si="124"/>
        <v>0.00005-59.1422977099059i</v>
      </c>
      <c r="M456" t="str">
        <f t="shared" si="125"/>
        <v>0.00133333333333333-34.78958688818i</v>
      </c>
      <c r="N456">
        <f t="shared" si="126"/>
        <v>90.016713206418672</v>
      </c>
      <c r="O456">
        <f t="shared" si="127"/>
        <v>74.678987115091914</v>
      </c>
      <c r="P456" s="3">
        <f t="shared" si="128"/>
        <v>74.678987115091914</v>
      </c>
      <c r="Q456" s="3">
        <f t="shared" si="129"/>
        <v>-89.983286793581328</v>
      </c>
      <c r="R456">
        <f t="shared" si="130"/>
        <v>90.016713206418672</v>
      </c>
      <c r="S456">
        <f t="shared" si="131"/>
        <v>4.7713671321210323E-3</v>
      </c>
      <c r="T456">
        <f t="shared" si="114"/>
        <v>74.678987115091914</v>
      </c>
    </row>
    <row r="457" spans="1:20" x14ac:dyDescent="0.25">
      <c r="A457">
        <f t="shared" si="115"/>
        <v>30.093305518369338</v>
      </c>
      <c r="B457">
        <f t="shared" si="132"/>
        <v>4.7894983272230922</v>
      </c>
      <c r="C457" t="str">
        <f t="shared" si="116"/>
        <v>1.58083481481029-5398.86100595215i</v>
      </c>
      <c r="D457" t="str">
        <f t="shared" si="117"/>
        <v>3.97499999977501-3322.99822759271i</v>
      </c>
      <c r="E457" t="str">
        <f t="shared" si="118"/>
        <v>162.469534843882+0.00213193531643581i</v>
      </c>
      <c r="F457" t="str">
        <f t="shared" si="119"/>
        <v>1.45495495495192-31184.2923978175i</v>
      </c>
      <c r="G457" t="str">
        <f t="shared" si="120"/>
        <v>0.999999999997913-1.44447866487872E-06i</v>
      </c>
      <c r="H457" t="str">
        <f t="shared" si="121"/>
        <v>600.000192516536+0.441577163219949i</v>
      </c>
      <c r="I457" t="str">
        <f t="shared" si="122"/>
        <v>41.3092032283088-52783.3280435084i</v>
      </c>
      <c r="K457" t="str">
        <f t="shared" si="123"/>
        <v>0.019999982750001-0.0000183304180180374i</v>
      </c>
      <c r="L457" t="str">
        <f t="shared" si="124"/>
        <v>0.00005-58.9184077604163i</v>
      </c>
      <c r="M457" t="str">
        <f t="shared" si="125"/>
        <v>0.00133333333333333-34.657886917892i</v>
      </c>
      <c r="N457">
        <f t="shared" si="126"/>
        <v>90.016776716479185</v>
      </c>
      <c r="O457">
        <f t="shared" si="127"/>
        <v>74.646043305828712</v>
      </c>
      <c r="P457" s="3">
        <f t="shared" si="128"/>
        <v>74.646043305828712</v>
      </c>
      <c r="Q457" s="3">
        <f t="shared" si="129"/>
        <v>-89.983223283520815</v>
      </c>
      <c r="R457">
        <f t="shared" si="130"/>
        <v>90.016776716479185</v>
      </c>
      <c r="S457">
        <f t="shared" si="131"/>
        <v>4.789498327223092E-3</v>
      </c>
      <c r="T457">
        <f t="shared" si="114"/>
        <v>74.646043305828712</v>
      </c>
    </row>
    <row r="458" spans="1:20" x14ac:dyDescent="0.25">
      <c r="A458">
        <f t="shared" si="115"/>
        <v>30.207660079339142</v>
      </c>
      <c r="B458">
        <f t="shared" si="132"/>
        <v>4.8076984208665401</v>
      </c>
      <c r="C458" t="str">
        <f t="shared" si="116"/>
        <v>1.58083480611455-5378.42300781903i</v>
      </c>
      <c r="D458" t="str">
        <f t="shared" si="117"/>
        <v>3.97499999977332-3310.41863699982i</v>
      </c>
      <c r="E458" t="str">
        <f t="shared" si="118"/>
        <v>162.469534827755+0.00214003669176349i</v>
      </c>
      <c r="F458" t="str">
        <f t="shared" si="119"/>
        <v>1.4549549549519-31066.2406832372i</v>
      </c>
      <c r="G458" t="str">
        <f t="shared" si="120"/>
        <v>0.999999999997898-1.44996768380523E-06i</v>
      </c>
      <c r="H458" t="str">
        <f t="shared" si="121"/>
        <v>600.000193982442+0.443255156710498i</v>
      </c>
      <c r="I458" t="str">
        <f t="shared" si="122"/>
        <v>41.3092032580355-52583.5108175868i</v>
      </c>
      <c r="K458" t="str">
        <f t="shared" si="123"/>
        <v>0.019999982618652-0.0000184000734823829i</v>
      </c>
      <c r="L458" t="str">
        <f t="shared" si="124"/>
        <v>0.00005-58.6953653720026i</v>
      </c>
      <c r="M458" t="str">
        <f t="shared" si="125"/>
        <v>0.00133333333333333-34.5266855129427i</v>
      </c>
      <c r="N458">
        <f t="shared" si="126"/>
        <v>90.016840467876506</v>
      </c>
      <c r="O458">
        <f t="shared" si="127"/>
        <v>74.613099496699903</v>
      </c>
      <c r="P458" s="3">
        <f t="shared" si="128"/>
        <v>74.613099496699903</v>
      </c>
      <c r="Q458" s="3">
        <f t="shared" si="129"/>
        <v>-89.983159532123494</v>
      </c>
      <c r="R458">
        <f t="shared" si="130"/>
        <v>90.016840467876506</v>
      </c>
      <c r="S458">
        <f t="shared" si="131"/>
        <v>4.8076984208665404E-3</v>
      </c>
      <c r="T458">
        <f t="shared" si="114"/>
        <v>74.613099496699903</v>
      </c>
    </row>
    <row r="459" spans="1:20" x14ac:dyDescent="0.25">
      <c r="A459">
        <f t="shared" si="115"/>
        <v>30.322449187640633</v>
      </c>
      <c r="B459">
        <f t="shared" si="132"/>
        <v>4.8259676748658329</v>
      </c>
      <c r="C459" t="str">
        <f t="shared" si="116"/>
        <v>1.5808347973526-5358.06238010655i</v>
      </c>
      <c r="D459" t="str">
        <f t="shared" si="117"/>
        <v>3.97499999977159-3297.88666789041i</v>
      </c>
      <c r="E459" t="str">
        <f t="shared" si="118"/>
        <v>162.469534811505+0.00214816885255946i</v>
      </c>
      <c r="F459" t="str">
        <f t="shared" si="119"/>
        <v>1.45495495495188-30948.6358669588i</v>
      </c>
      <c r="G459" t="str">
        <f t="shared" si="120"/>
        <v>0.999999999997882-1.45547756100367E-06i</v>
      </c>
      <c r="H459" t="str">
        <f t="shared" si="121"/>
        <v>600.00019545951+0.444939526579402i</v>
      </c>
      <c r="I459" t="str">
        <f t="shared" si="122"/>
        <v>41.3092032879883-52384.4500231219i</v>
      </c>
      <c r="K459" t="str">
        <f t="shared" si="123"/>
        <v>0.0199999824863029-0.0000184699936360725i</v>
      </c>
      <c r="L459" t="str">
        <f t="shared" si="124"/>
        <v>0.00005-58.4731673361255i</v>
      </c>
      <c r="M459" t="str">
        <f t="shared" si="125"/>
        <v>0.00133333333333333-34.3959807859562i</v>
      </c>
      <c r="N459">
        <f t="shared" si="126"/>
        <v>90.016904461527716</v>
      </c>
      <c r="O459">
        <f t="shared" si="127"/>
        <v>74.580155687706565</v>
      </c>
      <c r="P459" s="3">
        <f t="shared" si="128"/>
        <v>74.580155687706565</v>
      </c>
      <c r="Q459" s="3">
        <f t="shared" si="129"/>
        <v>-89.983095538472284</v>
      </c>
      <c r="R459">
        <f t="shared" si="130"/>
        <v>90.016904461527716</v>
      </c>
      <c r="S459">
        <f t="shared" si="131"/>
        <v>4.8259676748658329E-3</v>
      </c>
      <c r="T459">
        <f t="shared" si="114"/>
        <v>74.580155687706565</v>
      </c>
    </row>
    <row r="460" spans="1:20" x14ac:dyDescent="0.25">
      <c r="A460">
        <f t="shared" si="115"/>
        <v>30.437674494553669</v>
      </c>
      <c r="B460">
        <f t="shared" si="132"/>
        <v>4.8443063520303236</v>
      </c>
      <c r="C460" t="str">
        <f t="shared" si="116"/>
        <v>1.58083478852388-5337.77882992029i</v>
      </c>
      <c r="D460" t="str">
        <f t="shared" si="117"/>
        <v>3.97499999976984-3285.4021399879i</v>
      </c>
      <c r="E460" t="str">
        <f t="shared" si="118"/>
        <v>162.469534795132+0.00215633191581047i</v>
      </c>
      <c r="F460" t="str">
        <f t="shared" si="119"/>
        <v>1.45495495495185-30831.4762571975i</v>
      </c>
      <c r="G460" t="str">
        <f t="shared" si="120"/>
        <v>0.999999999997865-1.46100837573546E-06i</v>
      </c>
      <c r="H460" t="str">
        <f t="shared" si="121"/>
        <v>600.000196947823+0.446630297056939i</v>
      </c>
      <c r="I460" t="str">
        <f t="shared" si="122"/>
        <v>41.3092033181694-52186.142796557i</v>
      </c>
      <c r="K460" t="str">
        <f t="shared" si="123"/>
        <v>0.0199999823529461-0.0000185401794849096i</v>
      </c>
      <c r="L460" t="str">
        <f t="shared" si="124"/>
        <v>0.00005-58.251810456391i</v>
      </c>
      <c r="M460" t="str">
        <f t="shared" si="125"/>
        <v>0.00133333333333333-34.2657708567006i</v>
      </c>
      <c r="N460">
        <f t="shared" si="126"/>
        <v>90.016968698353338</v>
      </c>
      <c r="O460">
        <f t="shared" si="127"/>
        <v>74.547211878849836</v>
      </c>
      <c r="P460" s="3">
        <f t="shared" si="128"/>
        <v>74.547211878849836</v>
      </c>
      <c r="Q460" s="3">
        <f t="shared" si="129"/>
        <v>-89.983031301646662</v>
      </c>
      <c r="R460">
        <f t="shared" si="130"/>
        <v>90.016968698353338</v>
      </c>
      <c r="S460">
        <f t="shared" si="131"/>
        <v>4.8443063520303238E-3</v>
      </c>
      <c r="T460">
        <f t="shared" si="114"/>
        <v>74.547211878849836</v>
      </c>
    </row>
    <row r="461" spans="1:20" x14ac:dyDescent="0.25">
      <c r="A461">
        <f t="shared" si="115"/>
        <v>30.553337657632976</v>
      </c>
      <c r="B461">
        <f t="shared" si="132"/>
        <v>4.8627147161680391</v>
      </c>
      <c r="C461" t="str">
        <f t="shared" si="116"/>
        <v>1.58083477962801-5317.57206547448i</v>
      </c>
      <c r="D461" t="str">
        <f t="shared" si="117"/>
        <v>3.97499999976808-3272.96487369816i</v>
      </c>
      <c r="E461" t="str">
        <f t="shared" si="118"/>
        <v>162.469534778634+0.00216452599894968i</v>
      </c>
      <c r="F461" t="str">
        <f t="shared" si="119"/>
        <v>1.45495495495183-30714.7601685731i</v>
      </c>
      <c r="G461" t="str">
        <f t="shared" si="120"/>
        <v>0.999999999997849-1.46656020756323E-06i</v>
      </c>
      <c r="H461" t="str">
        <f t="shared" si="121"/>
        <v>600.00019844747+0.448327492465448i</v>
      </c>
      <c r="I461" t="str">
        <f t="shared" si="122"/>
        <v>41.3092033485797-51988.5862851766i</v>
      </c>
      <c r="K461" t="str">
        <f t="shared" si="123"/>
        <v>0.0199999822185738-0.000018610632038519i</v>
      </c>
      <c r="L461" t="str">
        <f t="shared" si="124"/>
        <v>0.00005-58.0312915485068i</v>
      </c>
      <c r="M461" t="str">
        <f t="shared" si="125"/>
        <v>0.00133333333333333-34.1360538520628i</v>
      </c>
      <c r="N461">
        <f t="shared" si="126"/>
        <v>90.017033179277433</v>
      </c>
      <c r="O461">
        <f t="shared" si="127"/>
        <v>74.514268070130569</v>
      </c>
      <c r="P461" s="3">
        <f t="shared" si="128"/>
        <v>74.514268070130569</v>
      </c>
      <c r="Q461" s="3">
        <f t="shared" si="129"/>
        <v>-89.982966820722567</v>
      </c>
      <c r="R461">
        <f t="shared" si="130"/>
        <v>90.017033179277433</v>
      </c>
      <c r="S461">
        <f t="shared" si="131"/>
        <v>4.8627147161680387E-3</v>
      </c>
      <c r="T461">
        <f t="shared" si="114"/>
        <v>74.514268070130569</v>
      </c>
    </row>
    <row r="462" spans="1:20" x14ac:dyDescent="0.25">
      <c r="A462">
        <f t="shared" si="115"/>
        <v>30.669440340731978</v>
      </c>
      <c r="B462">
        <f t="shared" si="132"/>
        <v>4.8811930320894774</v>
      </c>
      <c r="C462" t="str">
        <f t="shared" si="116"/>
        <v>1.58083477066435-5297.44179608806i</v>
      </c>
      <c r="D462" t="str">
        <f t="shared" si="117"/>
        <v>3.97499999976632-3260.57469010695i</v>
      </c>
      <c r="E462" t="str">
        <f t="shared" si="118"/>
        <v>162.46953476201+0.00217275121985457i</v>
      </c>
      <c r="F462" t="str">
        <f t="shared" si="119"/>
        <v>1.4549549549518-30598.4859220855i</v>
      </c>
      <c r="G462" t="str">
        <f t="shared" si="120"/>
        <v>0.999999999997833-1.47213313635194E-06i</v>
      </c>
      <c r="H462" t="str">
        <f t="shared" si="121"/>
        <v>600.000199958538+0.450031137219719i</v>
      </c>
      <c r="I462" t="str">
        <f t="shared" si="122"/>
        <v>41.3092033792225-51791.7776470641i</v>
      </c>
      <c r="K462" t="str">
        <f t="shared" si="123"/>
        <v>0.0199999820831783-0.0000186813523103625i</v>
      </c>
      <c r="L462" t="str">
        <f t="shared" si="124"/>
        <v>0.00005-57.811607440234i</v>
      </c>
      <c r="M462" t="str">
        <f t="shared" si="125"/>
        <v>0.00133333333333333-34.00682790602i</v>
      </c>
      <c r="N462">
        <f t="shared" si="126"/>
        <v>90.017097905227558</v>
      </c>
      <c r="O462">
        <f t="shared" si="127"/>
        <v>74.481324261549887</v>
      </c>
      <c r="P462" s="3">
        <f t="shared" si="128"/>
        <v>74.481324261549887</v>
      </c>
      <c r="Q462" s="3">
        <f t="shared" si="129"/>
        <v>-89.982902094772442</v>
      </c>
      <c r="R462">
        <f t="shared" si="130"/>
        <v>90.017097905227558</v>
      </c>
      <c r="S462">
        <f t="shared" si="131"/>
        <v>4.8811930320894776E-3</v>
      </c>
      <c r="T462">
        <f t="shared" si="114"/>
        <v>74.481324261549887</v>
      </c>
    </row>
    <row r="463" spans="1:20" x14ac:dyDescent="0.25">
      <c r="A463">
        <f t="shared" si="115"/>
        <v>30.785984214026762</v>
      </c>
      <c r="B463">
        <f t="shared" si="132"/>
        <v>4.8997415656114178</v>
      </c>
      <c r="C463" t="str">
        <f t="shared" si="116"/>
        <v>1.58083476163242-5277.38773218034i</v>
      </c>
      <c r="D463" t="str">
        <f t="shared" si="117"/>
        <v>3.97499999976453-3248.2314109773i</v>
      </c>
      <c r="E463" t="str">
        <f t="shared" si="118"/>
        <v>162.469534745259+0.00218100769685214i</v>
      </c>
      <c r="F463" t="str">
        <f t="shared" si="119"/>
        <v>1.45495495495178-30482.6518450904i</v>
      </c>
      <c r="G463" t="str">
        <f t="shared" si="120"/>
        <v>0.999999999997816-1.47772724227005E-06i</v>
      </c>
      <c r="H463" t="str">
        <f t="shared" si="121"/>
        <v>600.000201481109+0.451741255827291i</v>
      </c>
      <c r="I463" t="str">
        <f t="shared" si="122"/>
        <v>41.3092034100982-51595.7140510603i</v>
      </c>
      <c r="K463" t="str">
        <f t="shared" si="123"/>
        <v>0.0199999819467519-0.0000187523413177526i</v>
      </c>
      <c r="L463" t="str">
        <f t="shared" si="124"/>
        <v>0.00005-57.5927549713428i</v>
      </c>
      <c r="M463" t="str">
        <f t="shared" si="125"/>
        <v>0.00133333333333333-33.8780911596134i</v>
      </c>
      <c r="N463">
        <f t="shared" si="126"/>
        <v>90.01716287713478</v>
      </c>
      <c r="O463">
        <f t="shared" si="127"/>
        <v>74.448380453108825</v>
      </c>
      <c r="P463" s="3">
        <f t="shared" si="128"/>
        <v>74.448380453108825</v>
      </c>
      <c r="Q463" s="3">
        <f t="shared" si="129"/>
        <v>-89.98283712286522</v>
      </c>
      <c r="R463">
        <f t="shared" si="130"/>
        <v>90.01716287713478</v>
      </c>
      <c r="S463">
        <f t="shared" si="131"/>
        <v>4.8997415656114179E-3</v>
      </c>
      <c r="T463">
        <f t="shared" si="114"/>
        <v>74.448380453108825</v>
      </c>
    </row>
    <row r="464" spans="1:20" x14ac:dyDescent="0.25">
      <c r="A464">
        <f t="shared" si="115"/>
        <v>30.902970954040065</v>
      </c>
      <c r="B464">
        <f t="shared" si="132"/>
        <v>4.9183605835607409</v>
      </c>
      <c r="C464" t="str">
        <f t="shared" si="116"/>
        <v>1.58083475253169-5257.40958526692i</v>
      </c>
      <c r="D464" t="str">
        <f t="shared" si="117"/>
        <v>3.97499999976273-3235.93485874702i</v>
      </c>
      <c r="E464" t="str">
        <f t="shared" si="118"/>
        <v>162.469534728381+0.00218929554871803i</v>
      </c>
      <c r="F464" t="str">
        <f t="shared" si="119"/>
        <v>1.45495495495175-30367.2562712759i</v>
      </c>
      <c r="G464" t="str">
        <f t="shared" si="120"/>
        <v>0.9999999999978-1.48334260579066E-06i</v>
      </c>
      <c r="H464" t="str">
        <f t="shared" si="121"/>
        <v>600.000203015277+0.45345787288885i</v>
      </c>
      <c r="I464" t="str">
        <f t="shared" si="122"/>
        <v>41.3092034412094-51400.3926767254i</v>
      </c>
      <c r="K464" t="str">
        <f t="shared" si="123"/>
        <v>0.0199999818092866-0.0000188236000818672i</v>
      </c>
      <c r="L464" t="str">
        <f t="shared" si="124"/>
        <v>0.00005-57.3747309935672i</v>
      </c>
      <c r="M464" t="str">
        <f t="shared" si="125"/>
        <v>0.00133333333333333-33.7498417609219i</v>
      </c>
      <c r="N464">
        <f t="shared" si="126"/>
        <v>90.017228095933731</v>
      </c>
      <c r="O464">
        <f t="shared" si="127"/>
        <v>74.415436644808523</v>
      </c>
      <c r="P464" s="3">
        <f t="shared" si="128"/>
        <v>74.415436644808523</v>
      </c>
      <c r="Q464" s="3">
        <f t="shared" si="129"/>
        <v>-89.982771904066269</v>
      </c>
      <c r="R464">
        <f t="shared" si="130"/>
        <v>90.017228095933731</v>
      </c>
      <c r="S464">
        <f t="shared" si="131"/>
        <v>4.9183605835607406E-3</v>
      </c>
      <c r="T464">
        <f t="shared" si="114"/>
        <v>74.415436644808523</v>
      </c>
    </row>
    <row r="465" spans="1:20" x14ac:dyDescent="0.25">
      <c r="A465">
        <f t="shared" si="115"/>
        <v>31.020402243665416</v>
      </c>
      <c r="B465">
        <f t="shared" si="132"/>
        <v>4.9370503537782717</v>
      </c>
      <c r="C465" t="str">
        <f t="shared" si="116"/>
        <v>1.58083474336176-5237.50706795546i</v>
      </c>
      <c r="D465" t="str">
        <f t="shared" si="117"/>
        <v>3.97499999976095-3223.68485652606i</v>
      </c>
      <c r="E465" t="str">
        <f t="shared" si="118"/>
        <v>162.469534711376+0.00219761489467983i</v>
      </c>
      <c r="F465" t="str">
        <f t="shared" si="119"/>
        <v>1.45495495495173-30252.297540638i</v>
      </c>
      <c r="G465" t="str">
        <f t="shared" si="120"/>
        <v>0.999999999997783-1.48897930769264E-06i</v>
      </c>
      <c r="H465" t="str">
        <f t="shared" si="121"/>
        <v>600.000204561126+0.455181013098549i</v>
      </c>
      <c r="I465" t="str">
        <f t="shared" si="122"/>
        <v>41.3092034725571-51205.8107142956i</v>
      </c>
      <c r="K465" t="str">
        <f t="shared" si="123"/>
        <v>0.0199999816707746-0.0000188951296277646i</v>
      </c>
      <c r="L465" t="str">
        <f t="shared" si="124"/>
        <v>0.00005-57.1575323705591i</v>
      </c>
      <c r="M465" t="str">
        <f t="shared" si="125"/>
        <v>0.00133333333333333-33.6220778650348i</v>
      </c>
      <c r="N465">
        <f t="shared" si="126"/>
        <v>90.0172935625626</v>
      </c>
      <c r="O465">
        <f t="shared" si="127"/>
        <v>74.382492836650073</v>
      </c>
      <c r="P465" s="3">
        <f t="shared" si="128"/>
        <v>74.382492836650073</v>
      </c>
      <c r="Q465" s="3">
        <f t="shared" si="129"/>
        <v>-89.9827064374374</v>
      </c>
      <c r="R465">
        <f t="shared" si="130"/>
        <v>90.0172935625626</v>
      </c>
      <c r="S465">
        <f t="shared" si="131"/>
        <v>4.9370503537782716E-3</v>
      </c>
      <c r="T465">
        <f t="shared" si="114"/>
        <v>74.382492836650073</v>
      </c>
    </row>
    <row r="466" spans="1:20" x14ac:dyDescent="0.25">
      <c r="A466">
        <f t="shared" si="115"/>
        <v>31.138279772191343</v>
      </c>
      <c r="B466">
        <f t="shared" si="132"/>
        <v>4.9558111451226292</v>
      </c>
      <c r="C466" t="str">
        <f t="shared" si="116"/>
        <v>1.58083473412194-5217.67989394147i</v>
      </c>
      <c r="D466" t="str">
        <f t="shared" si="117"/>
        <v>3.97499999975911-3211.48122809403i</v>
      </c>
      <c r="E466" t="str">
        <f t="shared" si="118"/>
        <v>162.469534694239+0.00220596585441823i</v>
      </c>
      <c r="F466" t="str">
        <f t="shared" si="119"/>
        <v>1.45495495495171-30137.7739994566i</v>
      </c>
      <c r="G466" t="str">
        <f t="shared" si="120"/>
        <v>0.999999999997766-1.49463742906184E-06i</v>
      </c>
      <c r="H466" t="str">
        <f t="shared" si="121"/>
        <v>600.000206118743+0.456910701244394i</v>
      </c>
      <c r="I466" t="str">
        <f t="shared" si="122"/>
        <v>41.3092035041434-51011.9653646437i</v>
      </c>
      <c r="K466" t="str">
        <f t="shared" si="123"/>
        <v>0.019999981531208-0.0000189669309843983i</v>
      </c>
      <c r="L466" t="str">
        <f t="shared" si="124"/>
        <v>0.00005-56.9411559778434i</v>
      </c>
      <c r="M466" t="str">
        <f t="shared" si="125"/>
        <v>0.00133333333333333-33.4947976340254i</v>
      </c>
      <c r="N466">
        <f t="shared" si="126"/>
        <v>90.017359277963095</v>
      </c>
      <c r="O466">
        <f t="shared" si="127"/>
        <v>74.349549028634371</v>
      </c>
      <c r="P466" s="3">
        <f t="shared" si="128"/>
        <v>74.349549028634371</v>
      </c>
      <c r="Q466" s="3">
        <f t="shared" si="129"/>
        <v>-89.982640722036905</v>
      </c>
      <c r="R466">
        <f t="shared" si="130"/>
        <v>90.017359277963095</v>
      </c>
      <c r="S466">
        <f t="shared" si="131"/>
        <v>4.9558111451226293E-3</v>
      </c>
      <c r="T466">
        <f t="shared" si="114"/>
        <v>74.349549028634371</v>
      </c>
    </row>
    <row r="467" spans="1:20" x14ac:dyDescent="0.25">
      <c r="A467">
        <f t="shared" si="115"/>
        <v>31.256605235325669</v>
      </c>
      <c r="B467">
        <f t="shared" si="132"/>
        <v>4.974643227474095</v>
      </c>
      <c r="C467" t="str">
        <f t="shared" si="116"/>
        <v>1.58083472481182-5197.92777800448i</v>
      </c>
      <c r="D467" t="str">
        <f t="shared" si="117"/>
        <v>3.97499999975729-3199.32379789763i</v>
      </c>
      <c r="E467" t="str">
        <f t="shared" si="118"/>
        <v>162.469534676973+0.00221434854806859i</v>
      </c>
      <c r="F467" t="str">
        <f t="shared" si="119"/>
        <v>1.45495495495168-30023.684000272i</v>
      </c>
      <c r="G467" t="str">
        <f t="shared" si="120"/>
        <v>0.999999999997749-1.50031705129225E-06i</v>
      </c>
      <c r="H467" t="str">
        <f t="shared" si="121"/>
        <v>600.000207688223+0.458646962208586i</v>
      </c>
      <c r="I467" t="str">
        <f t="shared" si="122"/>
        <v>41.3092035359704-50818.8538392395i</v>
      </c>
      <c r="K467" t="str">
        <f t="shared" si="123"/>
        <v>0.0199999813905786-0.0000190390051846315i</v>
      </c>
      <c r="L467" t="str">
        <f t="shared" si="124"/>
        <v>0.00005-56.7255987027727i</v>
      </c>
      <c r="M467" t="str">
        <f t="shared" si="125"/>
        <v>0.00133333333333333-33.3679992369251i</v>
      </c>
      <c r="N467">
        <f t="shared" si="126"/>
        <v>90.017425243080567</v>
      </c>
      <c r="O467">
        <f t="shared" si="127"/>
        <v>74.316605220762668</v>
      </c>
      <c r="P467" s="3">
        <f t="shared" si="128"/>
        <v>74.316605220762668</v>
      </c>
      <c r="Q467" s="3">
        <f t="shared" si="129"/>
        <v>-89.982574756919433</v>
      </c>
      <c r="R467">
        <f t="shared" si="130"/>
        <v>90.017425243080567</v>
      </c>
      <c r="S467">
        <f t="shared" si="131"/>
        <v>4.9746432274740951E-3</v>
      </c>
      <c r="T467">
        <f t="shared" si="114"/>
        <v>74.316605220762668</v>
      </c>
    </row>
    <row r="468" spans="1:20" x14ac:dyDescent="0.25">
      <c r="A468">
        <f t="shared" si="115"/>
        <v>31.375380335219909</v>
      </c>
      <c r="B468">
        <f t="shared" si="132"/>
        <v>4.9935468717384968</v>
      </c>
      <c r="C468" t="str">
        <f t="shared" si="116"/>
        <v>1.58083471543075-5178.25043600365i</v>
      </c>
      <c r="D468" t="str">
        <f t="shared" si="117"/>
        <v>3.97499999975545-3187.21239104817i</v>
      </c>
      <c r="E468" t="str">
        <f t="shared" si="118"/>
        <v>162.469534659575+0.00222276309622203i</v>
      </c>
      <c r="F468" t="str">
        <f t="shared" si="119"/>
        <v>1.45495495495166-29910.0259018616i</v>
      </c>
      <c r="G468" t="str">
        <f t="shared" si="120"/>
        <v>0.999999999997732-1.50601825608714E-06i</v>
      </c>
      <c r="H468" t="str">
        <f t="shared" si="121"/>
        <v>600.000209269653+0.460389820967867i</v>
      </c>
      <c r="I468" t="str">
        <f t="shared" si="122"/>
        <v>41.3092035680399-50626.4733601091i</v>
      </c>
      <c r="K468" t="str">
        <f t="shared" si="123"/>
        <v>0.0199999812488784-0.000019111353265252i</v>
      </c>
      <c r="L468" t="str">
        <f t="shared" si="124"/>
        <v>0.00005-56.5108574444838i</v>
      </c>
      <c r="M468" t="str">
        <f t="shared" si="125"/>
        <v>0.00133333333333333-33.2416808496963i</v>
      </c>
      <c r="N468">
        <f t="shared" si="126"/>
        <v>90.017491458863844</v>
      </c>
      <c r="O468">
        <f t="shared" si="127"/>
        <v>74.283661413036015</v>
      </c>
      <c r="P468" s="3">
        <f t="shared" si="128"/>
        <v>74.283661413036015</v>
      </c>
      <c r="Q468" s="3">
        <f t="shared" si="129"/>
        <v>-89.982508541136156</v>
      </c>
      <c r="R468">
        <f t="shared" si="130"/>
        <v>90.017491458863844</v>
      </c>
      <c r="S468">
        <f t="shared" si="131"/>
        <v>4.9935468717384971E-3</v>
      </c>
      <c r="T468">
        <f t="shared" si="114"/>
        <v>74.283661413036015</v>
      </c>
    </row>
    <row r="469" spans="1:20" x14ac:dyDescent="0.25">
      <c r="A469">
        <f t="shared" si="115"/>
        <v>31.494606780493747</v>
      </c>
      <c r="B469">
        <f t="shared" si="132"/>
        <v>5.0125223498511033</v>
      </c>
      <c r="C469" t="str">
        <f t="shared" si="116"/>
        <v>1.58083470597829-5158.64758487383i</v>
      </c>
      <c r="D469" t="str">
        <f t="shared" si="117"/>
        <v>3.97499999975358-3175.14683331897i</v>
      </c>
      <c r="E469" t="str">
        <f t="shared" si="118"/>
        <v>162.469534642045+0.00223120961992988i</v>
      </c>
      <c r="F469" t="str">
        <f t="shared" si="119"/>
        <v>1.45495495495163-29796.7980692153i</v>
      </c>
      <c r="G469" t="str">
        <f t="shared" si="120"/>
        <v>0.999999999997715-1.51174112546025E-06i</v>
      </c>
      <c r="H469" t="str">
        <f t="shared" si="121"/>
        <v>600.000210863123+0.462139302593898i</v>
      </c>
      <c r="I469" t="str">
        <f t="shared" si="122"/>
        <v>41.3092036003533-50434.8211597943i</v>
      </c>
      <c r="K469" t="str">
        <f t="shared" si="123"/>
        <v>0.0199999811060993-0.0000191839762669873i</v>
      </c>
      <c r="L469" t="str">
        <f t="shared" si="124"/>
        <v>0.00005-56.296929113851i</v>
      </c>
      <c r="M469" t="str">
        <f t="shared" si="125"/>
        <v>0.00133333333333333-33.1158406552065i</v>
      </c>
      <c r="N469">
        <f t="shared" si="126"/>
        <v>90.017557926265539</v>
      </c>
      <c r="O469">
        <f t="shared" si="127"/>
        <v>74.250717605455549</v>
      </c>
      <c r="P469" s="3">
        <f t="shared" si="128"/>
        <v>74.250717605455549</v>
      </c>
      <c r="Q469" s="3">
        <f t="shared" si="129"/>
        <v>-89.982442073734461</v>
      </c>
      <c r="R469">
        <f t="shared" si="130"/>
        <v>90.017557926265539</v>
      </c>
      <c r="S469">
        <f t="shared" si="131"/>
        <v>5.0125223498511031E-3</v>
      </c>
      <c r="T469">
        <f t="shared" si="114"/>
        <v>74.250717605455549</v>
      </c>
    </row>
    <row r="470" spans="1:20" x14ac:dyDescent="0.25">
      <c r="A470">
        <f t="shared" si="115"/>
        <v>31.614286286259624</v>
      </c>
      <c r="B470">
        <f t="shared" si="132"/>
        <v>5.0315699347805376</v>
      </c>
      <c r="C470" t="str">
        <f t="shared" si="116"/>
        <v>1.58083469645384-5139.11894262135i</v>
      </c>
      <c r="D470" t="str">
        <f t="shared" si="117"/>
        <v>3.97499999975171-3163.12695114294i</v>
      </c>
      <c r="E470" t="str">
        <f t="shared" si="118"/>
        <v>162.469534624381+0.00223968824070156i</v>
      </c>
      <c r="F470" t="str">
        <f t="shared" si="119"/>
        <v>1.4549549549516-29683.9988735127i</v>
      </c>
      <c r="G470" t="str">
        <f t="shared" si="120"/>
        <v>0.999999999997697-1.51748574173697E-06i</v>
      </c>
      <c r="H470" t="str">
        <f t="shared" si="121"/>
        <v>600.00021246873+0.463895432253617i</v>
      </c>
      <c r="I470" t="str">
        <f t="shared" si="122"/>
        <v>41.3092036329131-50243.8944813144i</v>
      </c>
      <c r="K470" t="str">
        <f t="shared" si="123"/>
        <v>0.0199999809622329-0.0000192568752345194i</v>
      </c>
      <c r="L470" t="str">
        <f t="shared" si="124"/>
        <v>0.00005-56.0838106334441i</v>
      </c>
      <c r="M470" t="str">
        <f t="shared" si="125"/>
        <v>0.00133333333333333-32.9904768432024i</v>
      </c>
      <c r="N470">
        <f t="shared" si="126"/>
        <v>90.017624646241728</v>
      </c>
      <c r="O470">
        <f t="shared" si="127"/>
        <v>74.217773798022264</v>
      </c>
      <c r="P470" s="3">
        <f t="shared" si="128"/>
        <v>74.217773798022264</v>
      </c>
      <c r="Q470" s="3">
        <f t="shared" si="129"/>
        <v>-89.982375353758272</v>
      </c>
      <c r="R470">
        <f t="shared" si="130"/>
        <v>90.017624646241728</v>
      </c>
      <c r="S470">
        <f t="shared" si="131"/>
        <v>5.0315699347805373E-3</v>
      </c>
      <c r="T470">
        <f t="shared" si="114"/>
        <v>74.217773798022264</v>
      </c>
    </row>
    <row r="471" spans="1:20" x14ac:dyDescent="0.25">
      <c r="A471">
        <f t="shared" si="115"/>
        <v>31.734420574147411</v>
      </c>
      <c r="B471">
        <f t="shared" si="132"/>
        <v>5.0506899005327037</v>
      </c>
      <c r="C471" t="str">
        <f t="shared" si="116"/>
        <v>1.58083468685686-5119.66422832021i</v>
      </c>
      <c r="D471" t="str">
        <f t="shared" si="117"/>
        <v>3.97499999974982-3151.15257161004i</v>
      </c>
      <c r="E471" t="str">
        <f t="shared" si="118"/>
        <v>162.469534606583+0.00224819908050934i</v>
      </c>
      <c r="F471" t="str">
        <f t="shared" si="119"/>
        <v>1.45495495495158-29571.6266920995i</v>
      </c>
      <c r="G471" t="str">
        <f t="shared" si="120"/>
        <v>0.99999999999768-1.52325218755555E-06i</v>
      </c>
      <c r="H471" t="str">
        <f t="shared" si="121"/>
        <v>600.000214086561+0.465658235209585i</v>
      </c>
      <c r="I471" t="str">
        <f t="shared" si="122"/>
        <v>41.3092036657205-50053.6905781245i</v>
      </c>
      <c r="K471" t="str">
        <f t="shared" si="123"/>
        <v>0.0199999808172711-0.0000193300512165i</v>
      </c>
      <c r="L471" t="str">
        <f t="shared" si="124"/>
        <v>0.00005-55.8714989374817i</v>
      </c>
      <c r="M471" t="str">
        <f t="shared" si="125"/>
        <v>0.00133333333333333-32.8655876102833i</v>
      </c>
      <c r="N471">
        <f t="shared" si="126"/>
        <v>90.017691619752171</v>
      </c>
      <c r="O471">
        <f t="shared" si="127"/>
        <v>74.184829990737413</v>
      </c>
      <c r="P471" s="3">
        <f t="shared" si="128"/>
        <v>74.184829990737413</v>
      </c>
      <c r="Q471" s="3">
        <f t="shared" si="129"/>
        <v>-89.982308380247829</v>
      </c>
      <c r="R471">
        <f t="shared" si="130"/>
        <v>90.017691619752171</v>
      </c>
      <c r="S471">
        <f t="shared" si="131"/>
        <v>5.0506899005327037E-3</v>
      </c>
      <c r="T471">
        <f t="shared" si="114"/>
        <v>74.184829990737413</v>
      </c>
    </row>
    <row r="472" spans="1:20" x14ac:dyDescent="0.25">
      <c r="A472">
        <f t="shared" si="115"/>
        <v>31.855011372329169</v>
      </c>
      <c r="B472">
        <f t="shared" si="132"/>
        <v>5.0698825221547281</v>
      </c>
      <c r="C472" t="str">
        <f t="shared" si="116"/>
        <v>1.58083467718683-5100.28316210781i</v>
      </c>
      <c r="D472" t="str">
        <f t="shared" si="117"/>
        <v>3.97499999974791-3139.2235224648i</v>
      </c>
      <c r="E472" t="str">
        <f t="shared" si="118"/>
        <v>162.469534588649+0.00225674226178859i</v>
      </c>
      <c r="F472" t="str">
        <f t="shared" si="119"/>
        <v>1.45495495495155-29459.6799084642i</v>
      </c>
      <c r="G472" t="str">
        <f t="shared" si="120"/>
        <v>0.999999999997662-1.52904054586823E-06i</v>
      </c>
      <c r="H472" t="str">
        <f t="shared" si="121"/>
        <v>600.000215716708+0.46742773682037i</v>
      </c>
      <c r="I472" t="str">
        <f t="shared" si="122"/>
        <v>41.3092036987774-49864.2067140775i</v>
      </c>
      <c r="K472" t="str">
        <f t="shared" si="123"/>
        <v>0.0199999806712056-0.0000194035052655653i</v>
      </c>
      <c r="L472" t="str">
        <f t="shared" si="124"/>
        <v>0.00005-55.6599909717886i</v>
      </c>
      <c r="M472" t="str">
        <f t="shared" si="125"/>
        <v>0.00133333333333333-32.7411711598758i</v>
      </c>
      <c r="N472">
        <f t="shared" si="126"/>
        <v>90.017758847760291</v>
      </c>
      <c r="O472">
        <f t="shared" si="127"/>
        <v>74.151886183602102</v>
      </c>
      <c r="P472" s="3">
        <f t="shared" si="128"/>
        <v>74.151886183602102</v>
      </c>
      <c r="Q472" s="3">
        <f t="shared" si="129"/>
        <v>-89.982241152239709</v>
      </c>
      <c r="R472">
        <f t="shared" si="130"/>
        <v>90.017758847760291</v>
      </c>
      <c r="S472">
        <f t="shared" si="131"/>
        <v>5.0698825221547278E-3</v>
      </c>
      <c r="T472">
        <f t="shared" si="114"/>
        <v>74.151886183602102</v>
      </c>
    </row>
    <row r="473" spans="1:20" x14ac:dyDescent="0.25">
      <c r="A473">
        <f t="shared" si="115"/>
        <v>31.976060415544023</v>
      </c>
      <c r="B473">
        <f t="shared" si="132"/>
        <v>5.0891480757389163</v>
      </c>
      <c r="C473" t="str">
        <f t="shared" si="116"/>
        <v>1.58083466744314-5080.97546518098i</v>
      </c>
      <c r="D473" t="str">
        <f t="shared" si="117"/>
        <v>3.97499999974598-3127.33963210385i</v>
      </c>
      <c r="E473" t="str">
        <f t="shared" si="118"/>
        <v>162.469534570579+0.00226531790744028i</v>
      </c>
      <c r="F473" t="str">
        <f t="shared" si="119"/>
        <v>1.45495495495153-29348.1569122148i</v>
      </c>
      <c r="G473" t="str">
        <f t="shared" si="120"/>
        <v>0.999999999997644-1.53485089994249E-06i</v>
      </c>
      <c r="H473" t="str">
        <f t="shared" si="121"/>
        <v>600.00021735927+0.469203962540904i</v>
      </c>
      <c r="I473" t="str">
        <f t="shared" si="122"/>
        <v>41.3092037320863-49675.4401633851i</v>
      </c>
      <c r="K473" t="str">
        <f t="shared" si="123"/>
        <v>0.0199999805240278-0.0000194772384383513i</v>
      </c>
      <c r="L473" t="str">
        <f t="shared" si="124"/>
        <v>0.00005-55.4492836937526i</v>
      </c>
      <c r="M473" t="str">
        <f t="shared" si="125"/>
        <v>0.00133333333333333-32.6172257022074i</v>
      </c>
      <c r="N473">
        <f t="shared" si="126"/>
        <v>90.017826331233167</v>
      </c>
      <c r="O473">
        <f t="shared" si="127"/>
        <v>74.11894237661744</v>
      </c>
      <c r="P473" s="3">
        <f t="shared" si="128"/>
        <v>74.11894237661744</v>
      </c>
      <c r="Q473" s="3">
        <f t="shared" si="129"/>
        <v>-89.982173668766833</v>
      </c>
      <c r="R473">
        <f t="shared" si="130"/>
        <v>90.017826331233167</v>
      </c>
      <c r="S473">
        <f t="shared" si="131"/>
        <v>5.0891480757389159E-3</v>
      </c>
      <c r="T473">
        <f t="shared" si="114"/>
        <v>74.11894237661744</v>
      </c>
    </row>
    <row r="474" spans="1:20" x14ac:dyDescent="0.25">
      <c r="A474">
        <f t="shared" si="115"/>
        <v>32.097569445123092</v>
      </c>
      <c r="B474">
        <f t="shared" si="132"/>
        <v>5.1084868384267246</v>
      </c>
      <c r="C474" t="str">
        <f t="shared" si="116"/>
        <v>1.58083465762521-5061.740859792i</v>
      </c>
      <c r="D474" t="str">
        <f t="shared" si="117"/>
        <v>3.97499999974403-3115.50072957343i</v>
      </c>
      <c r="E474" t="str">
        <f t="shared" si="118"/>
        <v>162.469534552371+0.00227392614083212i</v>
      </c>
      <c r="F474" t="str">
        <f t="shared" si="119"/>
        <v>1.4549549549515-29237.0560990553i</v>
      </c>
      <c r="G474" t="str">
        <f t="shared" si="120"/>
        <v>0.999999999997626-1.54068333336225E-06i</v>
      </c>
      <c r="H474" t="str">
        <f t="shared" si="121"/>
        <v>600.000219014341+0.470986937922851i</v>
      </c>
      <c r="I474" t="str">
        <f t="shared" si="122"/>
        <v>41.3092037656491-49487.3882105766i</v>
      </c>
      <c r="K474" t="str">
        <f t="shared" si="123"/>
        <v>0.0199999803757293-0.0000195512517955093i</v>
      </c>
      <c r="L474" t="str">
        <f t="shared" si="124"/>
        <v>0.00005-55.2393740722779i</v>
      </c>
      <c r="M474" t="str">
        <f t="shared" si="125"/>
        <v>0.00133333333333333-32.4937494542811i</v>
      </c>
      <c r="N474">
        <f t="shared" si="126"/>
        <v>90.017894071141512</v>
      </c>
      <c r="O474">
        <f t="shared" si="127"/>
        <v>74.08599856978455</v>
      </c>
      <c r="P474" s="3">
        <f t="shared" si="128"/>
        <v>74.08599856978455</v>
      </c>
      <c r="Q474" s="3">
        <f t="shared" si="129"/>
        <v>-89.982105928858488</v>
      </c>
      <c r="R474">
        <f t="shared" si="130"/>
        <v>90.017894071141512</v>
      </c>
      <c r="S474">
        <f t="shared" si="131"/>
        <v>5.1084868384267245E-3</v>
      </c>
      <c r="T474">
        <f t="shared" si="114"/>
        <v>74.08599856978455</v>
      </c>
    </row>
    <row r="475" spans="1:20" x14ac:dyDescent="0.25">
      <c r="A475">
        <f t="shared" si="115"/>
        <v>32.219540209014561</v>
      </c>
      <c r="B475">
        <f t="shared" si="132"/>
        <v>5.1278990884127467</v>
      </c>
      <c r="C475" t="str">
        <f t="shared" si="116"/>
        <v>1.58083464773257-5042.57906924463i</v>
      </c>
      <c r="D475" t="str">
        <f t="shared" si="117"/>
        <v>3.97499999974208-3103.70664456695i</v>
      </c>
      <c r="E475" t="str">
        <f t="shared" si="118"/>
        <v>162.469534534024+0.00228256708580099i</v>
      </c>
      <c r="F475" t="str">
        <f t="shared" si="119"/>
        <v>1.45495495495147-29126.3758707635i</v>
      </c>
      <c r="G475" t="str">
        <f t="shared" si="120"/>
        <v>0.999999999997608-0.000001546537930029i</v>
      </c>
      <c r="H475" t="str">
        <f t="shared" si="121"/>
        <v>600.000220682013+0.47277668861496i</v>
      </c>
      <c r="I475" t="str">
        <f t="shared" si="122"/>
        <v>41.3092037994676-49300.0481504617i</v>
      </c>
      <c r="K475" t="str">
        <f t="shared" si="123"/>
        <v>0.0199999802263016-0.0000196255464017204i</v>
      </c>
      <c r="L475" t="str">
        <f t="shared" si="124"/>
        <v>0.00005-55.0302590877445i</v>
      </c>
      <c r="M475" t="str">
        <f t="shared" si="125"/>
        <v>0.00133333333333333-32.3707406398496i</v>
      </c>
      <c r="N475">
        <f t="shared" si="126"/>
        <v>90.017962068459838</v>
      </c>
      <c r="O475">
        <f t="shared" si="127"/>
        <v>74.053054763104598</v>
      </c>
      <c r="P475" s="3">
        <f t="shared" si="128"/>
        <v>74.053054763104598</v>
      </c>
      <c r="Q475" s="3">
        <f t="shared" si="129"/>
        <v>-89.982037931540162</v>
      </c>
      <c r="R475">
        <f t="shared" si="130"/>
        <v>90.017962068459838</v>
      </c>
      <c r="S475">
        <f t="shared" si="131"/>
        <v>5.1278990884127467E-3</v>
      </c>
      <c r="T475">
        <f t="shared" si="114"/>
        <v>74.053054763104598</v>
      </c>
    </row>
    <row r="476" spans="1:20" x14ac:dyDescent="0.25">
      <c r="A476">
        <f t="shared" si="115"/>
        <v>32.341974461808817</v>
      </c>
      <c r="B476">
        <f t="shared" si="132"/>
        <v>5.1473851049487154</v>
      </c>
      <c r="C476" t="str">
        <f t="shared" si="116"/>
        <v>1.5808346377646-5023.48981789012i</v>
      </c>
      <c r="D476" t="str">
        <f t="shared" si="117"/>
        <v>3.97499999974013-3091.95720742255i</v>
      </c>
      <c r="E476" t="str">
        <f t="shared" si="118"/>
        <v>162.469534515538+0.0022912408666538i</v>
      </c>
      <c r="F476" t="str">
        <f t="shared" si="119"/>
        <v>1.45495495495145-29016.114635167i</v>
      </c>
      <c r="G476" t="str">
        <f t="shared" si="120"/>
        <v>0.99999999999759-1.55241477416308E-06i</v>
      </c>
      <c r="H476" t="str">
        <f t="shared" si="121"/>
        <v>600.000222362384+0.47457324036345i</v>
      </c>
      <c r="I476" t="str">
        <f t="shared" si="122"/>
        <v>41.3092038335434-49113.4172880907i</v>
      </c>
      <c r="K476" t="str">
        <f t="shared" si="123"/>
        <v>0.0199999800757361-0.0000197001233257117i</v>
      </c>
      <c r="L476" t="str">
        <f t="shared" si="124"/>
        <v>0.00005-54.8219357319629i</v>
      </c>
      <c r="M476" t="str">
        <f t="shared" si="125"/>
        <v>0.00133333333333333-32.24819748939i</v>
      </c>
      <c r="N476">
        <f t="shared" si="126"/>
        <v>90.018030324166205</v>
      </c>
      <c r="O476">
        <f t="shared" si="127"/>
        <v>74.020110956578819</v>
      </c>
      <c r="P476" s="3">
        <f t="shared" si="128"/>
        <v>74.020110956578819</v>
      </c>
      <c r="Q476" s="3">
        <f t="shared" si="129"/>
        <v>-89.981969675833795</v>
      </c>
      <c r="R476">
        <f t="shared" si="130"/>
        <v>90.018030324166205</v>
      </c>
      <c r="S476">
        <f t="shared" si="131"/>
        <v>5.1473851049487155E-3</v>
      </c>
      <c r="T476">
        <f t="shared" si="114"/>
        <v>74.020110956578819</v>
      </c>
    </row>
    <row r="477" spans="1:20" x14ac:dyDescent="0.25">
      <c r="A477">
        <f t="shared" si="115"/>
        <v>32.464873964763697</v>
      </c>
      <c r="B477">
        <f t="shared" si="132"/>
        <v>5.1669451683475209</v>
      </c>
      <c r="C477" t="str">
        <f t="shared" si="116"/>
        <v>1.58083462772078-5004.47283112315i</v>
      </c>
      <c r="D477" t="str">
        <f t="shared" si="117"/>
        <v>3.97499999973816-3080.25224912062i</v>
      </c>
      <c r="E477" t="str">
        <f t="shared" si="118"/>
        <v>162.469534496911+0.00229994760817087i</v>
      </c>
      <c r="F477" t="str">
        <f t="shared" si="119"/>
        <v>1.45495495495142-28906.2708061209i</v>
      </c>
      <c r="G477" t="str">
        <f t="shared" si="120"/>
        <v>0.999999999997572-1.55831395030488E-06i</v>
      </c>
      <c r="H477" t="str">
        <f t="shared" si="121"/>
        <v>600.000224055548+0.476376619012379i</v>
      </c>
      <c r="I477" t="str">
        <f t="shared" si="122"/>
        <v>41.3092038678784-48927.4929387157i</v>
      </c>
      <c r="K477" t="str">
        <f t="shared" si="123"/>
        <v>0.0199999799240242-0.0000197749836402708i</v>
      </c>
      <c r="L477" t="str">
        <f t="shared" si="124"/>
        <v>0.00005-54.6144010081321i</v>
      </c>
      <c r="M477" t="str">
        <f t="shared" si="125"/>
        <v>0.00133333333333333-32.1261182400777i</v>
      </c>
      <c r="N477">
        <f t="shared" si="126"/>
        <v>90.018098839242498</v>
      </c>
      <c r="O477">
        <f t="shared" si="127"/>
        <v>73.98716715020835</v>
      </c>
      <c r="P477" s="3">
        <f t="shared" si="128"/>
        <v>73.98716715020835</v>
      </c>
      <c r="Q477" s="3">
        <f t="shared" si="129"/>
        <v>-89.981901160757502</v>
      </c>
      <c r="R477">
        <f t="shared" si="130"/>
        <v>90.018098839242498</v>
      </c>
      <c r="S477">
        <f t="shared" si="131"/>
        <v>5.1669451683475209E-3</v>
      </c>
      <c r="T477">
        <f t="shared" si="114"/>
        <v>73.98716715020835</v>
      </c>
    </row>
    <row r="478" spans="1:20" x14ac:dyDescent="0.25">
      <c r="A478">
        <f t="shared" si="115"/>
        <v>32.5882404858298</v>
      </c>
      <c r="B478">
        <f t="shared" si="132"/>
        <v>5.1865795599872415</v>
      </c>
      <c r="C478" t="str">
        <f t="shared" si="116"/>
        <v>1.58083461760041-4985.52783537794i</v>
      </c>
      <c r="D478" t="str">
        <f t="shared" si="117"/>
        <v>3.97499999973615-3068.5916012814i</v>
      </c>
      <c r="E478" t="str">
        <f t="shared" si="118"/>
        <v>162.469534478142+0.00230868743560559i</v>
      </c>
      <c r="F478" t="str">
        <f t="shared" si="119"/>
        <v>1.45495495495139-28796.842803485i</v>
      </c>
      <c r="G478" t="str">
        <f t="shared" si="120"/>
        <v>0.999999999997553-0.000001564235543316i</v>
      </c>
      <c r="H478" t="str">
        <f t="shared" si="121"/>
        <v>600.000225761607+0.478186850504015i</v>
      </c>
      <c r="I478" t="str">
        <f t="shared" si="122"/>
        <v>41.3092039024751-48742.2724277531i</v>
      </c>
      <c r="K478" t="str">
        <f t="shared" si="123"/>
        <v>0.019999979771157-0.0000198501284222621i</v>
      </c>
      <c r="L478" t="str">
        <f t="shared" si="124"/>
        <v>0.00005-54.4076519307951i</v>
      </c>
      <c r="M478" t="str">
        <f t="shared" si="125"/>
        <v>0.00133333333333333-32.0045011357618i</v>
      </c>
      <c r="N478">
        <f t="shared" si="126"/>
        <v>90.018167614674297</v>
      </c>
      <c r="O478">
        <f t="shared" si="127"/>
        <v>73.954223343994286</v>
      </c>
      <c r="P478" s="3">
        <f t="shared" si="128"/>
        <v>73.954223343994286</v>
      </c>
      <c r="Q478" s="3">
        <f t="shared" si="129"/>
        <v>-89.981832385325703</v>
      </c>
      <c r="R478">
        <f t="shared" si="130"/>
        <v>90.018167614674297</v>
      </c>
      <c r="S478">
        <f t="shared" si="131"/>
        <v>5.1865795599872417E-3</v>
      </c>
      <c r="T478">
        <f t="shared" si="114"/>
        <v>73.954223343994286</v>
      </c>
    </row>
    <row r="479" spans="1:20" x14ac:dyDescent="0.25">
      <c r="A479">
        <f t="shared" si="115"/>
        <v>32.712075799675951</v>
      </c>
      <c r="B479">
        <f t="shared" si="132"/>
        <v>5.2062885623151933</v>
      </c>
      <c r="C479" t="str">
        <f t="shared" si="116"/>
        <v>1.58083460740303-4966.6545581244i</v>
      </c>
      <c r="D479" t="str">
        <f t="shared" si="117"/>
        <v>3.97499999973415-3056.97509616257i</v>
      </c>
      <c r="E479" t="str">
        <f t="shared" si="118"/>
        <v>162.46953445923+0.00231746047468854i</v>
      </c>
      <c r="F479" t="str">
        <f t="shared" si="119"/>
        <v>1.45495495495136-28687.8290531005i</v>
      </c>
      <c r="G479" t="str">
        <f t="shared" si="120"/>
        <v>0.999999999997535-1.57017963838058E-06i</v>
      </c>
      <c r="H479" t="str">
        <f t="shared" si="121"/>
        <v>600.000227480657+0.480003960879206i</v>
      </c>
      <c r="I479" t="str">
        <f t="shared" si="122"/>
        <v>41.3092039373353-48557.7530907432i</v>
      </c>
      <c r="K479" t="str">
        <f t="shared" si="123"/>
        <v>0.0199999796171258-0.0000199255587526416i</v>
      </c>
      <c r="L479" t="str">
        <f t="shared" si="124"/>
        <v>0.00005-54.2016855257971i</v>
      </c>
      <c r="M479" t="str">
        <f t="shared" si="125"/>
        <v>0.00133333333333333-31.8833444269394i</v>
      </c>
      <c r="N479">
        <f t="shared" si="126"/>
        <v>90.018236651450948</v>
      </c>
      <c r="O479">
        <f t="shared" si="127"/>
        <v>73.921279537937892</v>
      </c>
      <c r="P479" s="3">
        <f t="shared" si="128"/>
        <v>73.921279537937892</v>
      </c>
      <c r="Q479" s="3">
        <f t="shared" si="129"/>
        <v>-89.981763348549052</v>
      </c>
      <c r="R479">
        <f t="shared" si="130"/>
        <v>90.018236651450948</v>
      </c>
      <c r="S479">
        <f t="shared" si="131"/>
        <v>5.2062885623151934E-3</v>
      </c>
      <c r="T479">
        <f t="shared" si="114"/>
        <v>73.921279537937892</v>
      </c>
    </row>
    <row r="480" spans="1:20" x14ac:dyDescent="0.25">
      <c r="A480">
        <f t="shared" si="115"/>
        <v>32.836381687714727</v>
      </c>
      <c r="B480">
        <f t="shared" si="132"/>
        <v>5.2260724588519913</v>
      </c>
      <c r="C480" t="str">
        <f t="shared" si="116"/>
        <v>1.58083459712797-4947.85272786417i</v>
      </c>
      <c r="D480" t="str">
        <f t="shared" si="117"/>
        <v>3.97499999973213-3045.40256665681i</v>
      </c>
      <c r="E480" t="str">
        <f t="shared" si="118"/>
        <v>162.469534440175+0.00232626685162631i</v>
      </c>
      <c r="F480" t="str">
        <f t="shared" si="119"/>
        <v>1.45495495495134-28579.2279867682i</v>
      </c>
      <c r="G480" t="str">
        <f t="shared" si="120"/>
        <v>0.999999999997516-1.57614632100639E-06i</v>
      </c>
      <c r="H480" t="str">
        <f t="shared" si="121"/>
        <v>600.000229212795+0.481827976277746i</v>
      </c>
      <c r="I480" t="str">
        <f t="shared" si="122"/>
        <v>41.3092039724607-48373.9322733135i</v>
      </c>
      <c r="K480" t="str">
        <f t="shared" si="123"/>
        <v>0.0199999794619218-0.0000200012757164728i</v>
      </c>
      <c r="L480" t="str">
        <f t="shared" si="124"/>
        <v>0.00005-53.9964988302421i</v>
      </c>
      <c r="M480" t="str">
        <f t="shared" si="125"/>
        <v>0.00133333333333333-31.7626463707306i</v>
      </c>
      <c r="N480">
        <f t="shared" si="126"/>
        <v>90.018305950565505</v>
      </c>
      <c r="O480">
        <f t="shared" si="127"/>
        <v>73.888335732040474</v>
      </c>
      <c r="P480" s="3">
        <f t="shared" si="128"/>
        <v>73.888335732040474</v>
      </c>
      <c r="Q480" s="3">
        <f t="shared" si="129"/>
        <v>-89.981694049434495</v>
      </c>
      <c r="R480">
        <f t="shared" si="130"/>
        <v>90.018305950565505</v>
      </c>
      <c r="S480">
        <f t="shared" si="131"/>
        <v>5.2260724588519911E-3</v>
      </c>
      <c r="T480">
        <f t="shared" si="114"/>
        <v>73.888335732040474</v>
      </c>
    </row>
    <row r="481" spans="1:20" x14ac:dyDescent="0.25">
      <c r="A481">
        <f t="shared" si="115"/>
        <v>32.961159938128041</v>
      </c>
      <c r="B481">
        <f t="shared" si="132"/>
        <v>5.2459315341956287</v>
      </c>
      <c r="C481" t="str">
        <f t="shared" si="116"/>
        <v>1.5808345867747-4929.12207412653i</v>
      </c>
      <c r="D481" t="str">
        <f t="shared" si="117"/>
        <v>3.97499999973009-3033.87384628938i</v>
      </c>
      <c r="E481" t="str">
        <f t="shared" si="118"/>
        <v>162.469534420974+0.00233510669310723i</v>
      </c>
      <c r="F481" t="str">
        <f t="shared" si="119"/>
        <v>1.45495495495132-28471.0380422252i</v>
      </c>
      <c r="G481" t="str">
        <f t="shared" si="120"/>
        <v>0.999999999997497-1.58213567702619E-06i</v>
      </c>
      <c r="H481" t="str">
        <f t="shared" si="121"/>
        <v>600.00023095812+0.483658922938772i</v>
      </c>
      <c r="I481" t="str">
        <f t="shared" si="122"/>
        <v>41.3092040078534-48190.8073311396i</v>
      </c>
      <c r="K481" t="str">
        <f t="shared" si="123"/>
        <v>0.0199999793055361-0.0000200772804029422i</v>
      </c>
      <c r="L481" t="str">
        <f t="shared" si="124"/>
        <v>0.00005-53.7920888924508i</v>
      </c>
      <c r="M481" t="str">
        <f t="shared" si="125"/>
        <v>0.00133333333333333-31.6424052308534i</v>
      </c>
      <c r="N481">
        <f t="shared" si="126"/>
        <v>90.018375513014874</v>
      </c>
      <c r="O481">
        <f t="shared" si="127"/>
        <v>73.855391926303113</v>
      </c>
      <c r="P481" s="3">
        <f t="shared" si="128"/>
        <v>73.855391926303113</v>
      </c>
      <c r="Q481" s="3">
        <f t="shared" si="129"/>
        <v>-89.981624486985126</v>
      </c>
      <c r="R481">
        <f t="shared" si="130"/>
        <v>90.018375513014874</v>
      </c>
      <c r="S481">
        <f t="shared" si="131"/>
        <v>5.2459315341956284E-3</v>
      </c>
      <c r="T481">
        <f t="shared" si="114"/>
        <v>73.855391926303113</v>
      </c>
    </row>
    <row r="482" spans="1:20" x14ac:dyDescent="0.25">
      <c r="A482">
        <f t="shared" si="115"/>
        <v>33.086412345892924</v>
      </c>
      <c r="B482">
        <f t="shared" si="132"/>
        <v>5.2658660740255723</v>
      </c>
      <c r="C482" t="str">
        <f t="shared" si="116"/>
        <v>1.5808345763426-4910.46232746469i</v>
      </c>
      <c r="D482" t="str">
        <f t="shared" si="117"/>
        <v>3.97499999972804-3022.38876921577i</v>
      </c>
      <c r="E482" t="str">
        <f t="shared" si="118"/>
        <v>162.469534401626+0.00234398012630012i</v>
      </c>
      <c r="F482" t="str">
        <f t="shared" si="119"/>
        <v>1.45495495495129-28363.2576631229i</v>
      </c>
      <c r="G482" t="str">
        <f t="shared" si="120"/>
        <v>0.999999999997478-1.58814779259885E-06i</v>
      </c>
      <c r="H482" t="str">
        <f t="shared" si="121"/>
        <v>600.000232716738+0.48549682720113i</v>
      </c>
      <c r="I482" t="str">
        <f t="shared" si="122"/>
        <v>41.3092040435157-48008.3756299084i</v>
      </c>
      <c r="K482" t="str">
        <f t="shared" si="123"/>
        <v>0.0199999791479595-0.0000201535739053748i</v>
      </c>
      <c r="L482" t="str">
        <f t="shared" si="124"/>
        <v>0.00005-53.5884527719175i</v>
      </c>
      <c r="M482" t="str">
        <f t="shared" si="125"/>
        <v>0.00133333333333333-31.5226192775986i</v>
      </c>
      <c r="N482">
        <f t="shared" si="126"/>
        <v>90.018445339799698</v>
      </c>
      <c r="O482">
        <f t="shared" si="127"/>
        <v>73.822448120726946</v>
      </c>
      <c r="P482" s="3">
        <f t="shared" si="128"/>
        <v>73.822448120726946</v>
      </c>
      <c r="Q482" s="3">
        <f t="shared" si="129"/>
        <v>-89.981554660200302</v>
      </c>
      <c r="R482">
        <f t="shared" si="130"/>
        <v>90.018445339799698</v>
      </c>
      <c r="S482">
        <f t="shared" si="131"/>
        <v>5.2658660740255723E-3</v>
      </c>
      <c r="T482">
        <f t="shared" si="114"/>
        <v>73.822448120726946</v>
      </c>
    </row>
    <row r="483" spans="1:20" x14ac:dyDescent="0.25">
      <c r="A483">
        <f t="shared" si="115"/>
        <v>33.212140712807319</v>
      </c>
      <c r="B483">
        <f t="shared" si="132"/>
        <v>5.2858763651068692</v>
      </c>
      <c r="C483" t="str">
        <f t="shared" si="116"/>
        <v>1.58083456583102-4891.87321945203i</v>
      </c>
      <c r="D483" t="str">
        <f t="shared" si="117"/>
        <v>3.97499999972596-3010.9471702193i</v>
      </c>
      <c r="E483" t="str">
        <f t="shared" si="118"/>
        <v>162.469534382132+0.00235288727885662i</v>
      </c>
      <c r="F483" t="str">
        <f t="shared" si="119"/>
        <v>1.45495495495126-28255.8852990043i</v>
      </c>
      <c r="G483" t="str">
        <f t="shared" si="120"/>
        <v>0.999999999997458-0.0000015941827542107i</v>
      </c>
      <c r="H483" t="str">
        <f t="shared" si="121"/>
        <v>600.000234488747+0.487341715503755i</v>
      </c>
      <c r="I483" t="str">
        <f t="shared" si="122"/>
        <v>41.30920407945-47826.6345452782i</v>
      </c>
      <c r="K483" t="str">
        <f t="shared" si="123"/>
        <v>0.019999978989183-0.0000202301573212503i</v>
      </c>
      <c r="L483" t="str">
        <f t="shared" si="124"/>
        <v>0.00005-53.3855875392684i</v>
      </c>
      <c r="M483" t="str">
        <f t="shared" si="125"/>
        <v>0.00133333333333333-31.4032867878048i</v>
      </c>
      <c r="N483">
        <f t="shared" si="126"/>
        <v>90.018515431924399</v>
      </c>
      <c r="O483">
        <f t="shared" si="127"/>
        <v>73.78950431531338</v>
      </c>
      <c r="P483" s="3">
        <f t="shared" si="128"/>
        <v>73.78950431531338</v>
      </c>
      <c r="Q483" s="3">
        <f t="shared" si="129"/>
        <v>-89.981484568075601</v>
      </c>
      <c r="R483">
        <f t="shared" si="130"/>
        <v>90.018515431924399</v>
      </c>
      <c r="S483">
        <f t="shared" si="131"/>
        <v>5.2858763651068693E-3</v>
      </c>
      <c r="T483">
        <f t="shared" si="114"/>
        <v>73.78950431531338</v>
      </c>
    </row>
    <row r="484" spans="1:20" x14ac:dyDescent="0.25">
      <c r="A484">
        <f t="shared" si="115"/>
        <v>33.338346847515986</v>
      </c>
      <c r="B484">
        <f t="shared" si="132"/>
        <v>5.3059626952942756</v>
      </c>
      <c r="C484" t="str">
        <f t="shared" si="116"/>
        <v>1.58083455523943-4873.35448267794i</v>
      </c>
      <c r="D484" t="str">
        <f t="shared" si="117"/>
        <v>3.97499999972388-2999.54888470871i</v>
      </c>
      <c r="E484" t="str">
        <f t="shared" si="118"/>
        <v>162.469534362489+0.00236182827891338i</v>
      </c>
      <c r="F484" t="str">
        <f t="shared" si="119"/>
        <v>1.45495495495123-28148.9194052818i</v>
      </c>
      <c r="G484" t="str">
        <f t="shared" si="120"/>
        <v>0.999999999997439-1.60024064867667E-06i</v>
      </c>
      <c r="H484" t="str">
        <f t="shared" si="121"/>
        <v>600.000236274247+0.489193614386038i</v>
      </c>
      <c r="I484" t="str">
        <f t="shared" si="122"/>
        <v>41.3092041156576-47645.581462842i</v>
      </c>
      <c r="K484" t="str">
        <f t="shared" si="123"/>
        <v>0.0199999788291976-0.0000203070317522184i</v>
      </c>
      <c r="L484" t="str">
        <f t="shared" si="124"/>
        <v>0.00005-53.1834902762187i</v>
      </c>
      <c r="M484" t="str">
        <f t="shared" si="125"/>
        <v>0.00133333333333333-31.2844060448345i</v>
      </c>
      <c r="N484">
        <f t="shared" si="126"/>
        <v>90.018585790397296</v>
      </c>
      <c r="O484">
        <f t="shared" si="127"/>
        <v>73.756560510063537</v>
      </c>
      <c r="P484" s="3">
        <f t="shared" si="128"/>
        <v>73.756560510063537</v>
      </c>
      <c r="Q484" s="3">
        <f t="shared" si="129"/>
        <v>-89.981414209602704</v>
      </c>
      <c r="R484">
        <f t="shared" si="130"/>
        <v>90.018585790397296</v>
      </c>
      <c r="S484">
        <f t="shared" si="131"/>
        <v>5.3059626952942753E-3</v>
      </c>
      <c r="T484">
        <f t="shared" si="114"/>
        <v>73.756560510063537</v>
      </c>
    </row>
    <row r="485" spans="1:20" x14ac:dyDescent="0.25">
      <c r="A485">
        <f t="shared" si="115"/>
        <v>33.465032565536553</v>
      </c>
      <c r="B485">
        <f t="shared" si="132"/>
        <v>5.3261253535363942</v>
      </c>
      <c r="C485" t="str">
        <f t="shared" si="116"/>
        <v>1.58083454456719-4854.90585074421i</v>
      </c>
      <c r="D485" t="str">
        <f t="shared" si="117"/>
        <v>3.97499999972176-2988.19374871585i</v>
      </c>
      <c r="E485" t="str">
        <f t="shared" si="118"/>
        <v>162.469534342697+0.00237080325509624i</v>
      </c>
      <c r="F485" t="str">
        <f t="shared" si="119"/>
        <v>1.4549549549512-28042.3584432153i</v>
      </c>
      <c r="G485" t="str">
        <f t="shared" si="120"/>
        <v>0.99999999999742-1.60632156314161E-06i</v>
      </c>
      <c r="H485" t="str">
        <f t="shared" si="121"/>
        <v>600.000238073343+0.491052550488229i</v>
      </c>
      <c r="I485" t="str">
        <f t="shared" si="122"/>
        <v>41.3092041521407-47465.2137780913i</v>
      </c>
      <c r="K485" t="str">
        <f t="shared" si="123"/>
        <v>0.019999978667994-0.0000203841983041148i</v>
      </c>
      <c r="L485" t="str">
        <f t="shared" si="124"/>
        <v>0.00005-52.9821580755317i</v>
      </c>
      <c r="M485" t="str">
        <f t="shared" si="125"/>
        <v>0.00133333333333333-31.1659753385481i</v>
      </c>
      <c r="N485">
        <f t="shared" si="126"/>
        <v>90.018656416230442</v>
      </c>
      <c r="O485">
        <f t="shared" si="127"/>
        <v>73.723616704978767</v>
      </c>
      <c r="P485" s="3">
        <f t="shared" si="128"/>
        <v>73.723616704978767</v>
      </c>
      <c r="Q485" s="3">
        <f t="shared" si="129"/>
        <v>-89.981343583769558</v>
      </c>
      <c r="R485">
        <f t="shared" si="130"/>
        <v>90.018656416230442</v>
      </c>
      <c r="S485">
        <f t="shared" si="131"/>
        <v>5.3261253535363939E-3</v>
      </c>
      <c r="T485">
        <f t="shared" si="114"/>
        <v>73.723616704978767</v>
      </c>
    </row>
    <row r="486" spans="1:20" x14ac:dyDescent="0.25">
      <c r="A486">
        <f t="shared" si="115"/>
        <v>33.592199689285586</v>
      </c>
      <c r="B486">
        <f t="shared" si="132"/>
        <v>5.3463646298798322</v>
      </c>
      <c r="C486" t="str">
        <f t="shared" si="116"/>
        <v>1.58083453381367-4836.52705826106i</v>
      </c>
      <c r="D486" t="str">
        <f t="shared" si="117"/>
        <v>3.97499999971964-2976.88159889329i</v>
      </c>
      <c r="E486" t="str">
        <f t="shared" si="118"/>
        <v>162.469534322754+0.0023798123365169i</v>
      </c>
      <c r="F486" t="str">
        <f t="shared" si="119"/>
        <v>1.45495495495117-27936.2008798895i</v>
      </c>
      <c r="G486" t="str">
        <f t="shared" si="120"/>
        <v>0.9999999999974-1.61242558508152E-06i</v>
      </c>
      <c r="H486" t="str">
        <f t="shared" si="121"/>
        <v>600.000239886139+0.492918550551815i</v>
      </c>
      <c r="I486" t="str">
        <f t="shared" si="122"/>
        <v>41.3092041889017-47285.5288963759i</v>
      </c>
      <c r="K486" t="str">
        <f t="shared" si="123"/>
        <v>0.0199999785055629-0.0000204616580869772i</v>
      </c>
      <c r="L486" t="str">
        <f t="shared" si="124"/>
        <v>0.00005-52.7815880409758i</v>
      </c>
      <c r="M486" t="str">
        <f t="shared" si="125"/>
        <v>0.00133333333333333-31.04799296528i</v>
      </c>
      <c r="N486">
        <f t="shared" si="126"/>
        <v>90.018727310439786</v>
      </c>
      <c r="O486">
        <f t="shared" si="127"/>
        <v>73.690672900060264</v>
      </c>
      <c r="P486" s="3">
        <f t="shared" si="128"/>
        <v>73.690672900060264</v>
      </c>
      <c r="Q486" s="3">
        <f t="shared" si="129"/>
        <v>-89.981272689560214</v>
      </c>
      <c r="R486">
        <f t="shared" si="130"/>
        <v>90.018727310439786</v>
      </c>
      <c r="S486">
        <f t="shared" si="131"/>
        <v>5.3463646298798325E-3</v>
      </c>
      <c r="T486">
        <f t="shared" si="114"/>
        <v>73.690672900060264</v>
      </c>
    </row>
    <row r="487" spans="1:20" x14ac:dyDescent="0.25">
      <c r="A487">
        <f t="shared" si="115"/>
        <v>33.719850048104874</v>
      </c>
      <c r="B487">
        <f t="shared" si="132"/>
        <v>5.3666808154733756</v>
      </c>
      <c r="C487" t="str">
        <f t="shared" si="116"/>
        <v>1.58083452297829-4818.21784084334i</v>
      </c>
      <c r="D487" t="str">
        <f t="shared" si="117"/>
        <v>3.97499999971753-2965.61227251193i</v>
      </c>
      <c r="E487" t="str">
        <f t="shared" si="118"/>
        <v>162.469534302659+0.00238885565277936i</v>
      </c>
      <c r="F487" t="str">
        <f t="shared" si="119"/>
        <v>1.45495495495114-27830.4451881923i</v>
      </c>
      <c r="G487" t="str">
        <f t="shared" si="120"/>
        <v>0.99999999999738-1.61855280230479E-06i</v>
      </c>
      <c r="H487" t="str">
        <f t="shared" si="121"/>
        <v>600.00024171274+0.494791641419903i</v>
      </c>
      <c r="I487" t="str">
        <f t="shared" si="122"/>
        <v>41.3092042259432-47106.5242328689i</v>
      </c>
      <c r="K487" t="str">
        <f t="shared" si="123"/>
        <v>0.0199999783418949-0.0000205394122150612i</v>
      </c>
      <c r="L487" t="str">
        <f t="shared" si="124"/>
        <v>0.00005-52.5817772872844i</v>
      </c>
      <c r="M487" t="str">
        <f t="shared" si="125"/>
        <v>0.00133333333333333-30.9304572278142i</v>
      </c>
      <c r="N487">
        <f t="shared" si="126"/>
        <v>90.018798474045198</v>
      </c>
      <c r="O487">
        <f t="shared" si="127"/>
        <v>73.657729095309222</v>
      </c>
      <c r="P487" s="3">
        <f t="shared" si="128"/>
        <v>73.657729095309222</v>
      </c>
      <c r="Q487" s="3">
        <f t="shared" si="129"/>
        <v>-89.981201525954802</v>
      </c>
      <c r="R487">
        <f t="shared" si="130"/>
        <v>90.018798474045198</v>
      </c>
      <c r="S487">
        <f t="shared" si="131"/>
        <v>5.3666808154733759E-3</v>
      </c>
      <c r="T487">
        <f t="shared" si="114"/>
        <v>73.657729095309222</v>
      </c>
    </row>
    <row r="488" spans="1:20" x14ac:dyDescent="0.25">
      <c r="A488">
        <f t="shared" si="115"/>
        <v>33.847985478287669</v>
      </c>
      <c r="B488">
        <f t="shared" si="132"/>
        <v>5.3870742025721743</v>
      </c>
      <c r="C488" t="str">
        <f t="shared" si="116"/>
        <v>1.58083451206041-4799.97793510689i</v>
      </c>
      <c r="D488" t="str">
        <f t="shared" si="117"/>
        <v>3.97499999971537-2954.38560745874i</v>
      </c>
      <c r="E488" t="str">
        <f t="shared" si="118"/>
        <v>162.469534282411+0.00239793333398006i</v>
      </c>
      <c r="F488" t="str">
        <f t="shared" si="119"/>
        <v>1.45495495495111-27725.0898467924i</v>
      </c>
      <c r="G488" t="str">
        <f t="shared" si="120"/>
        <v>0.99999999999736-1.62470330295352E-06i</v>
      </c>
      <c r="H488" t="str">
        <f t="shared" si="121"/>
        <v>600.000243553246+0.496671850037584i</v>
      </c>
      <c r="I488" t="str">
        <f t="shared" si="122"/>
        <v>41.309204263266-46928.1972125274i</v>
      </c>
      <c r="K488" t="str">
        <f t="shared" si="123"/>
        <v>0.0199999781769808-0.0000206174618068562i</v>
      </c>
      <c r="L488" t="str">
        <f t="shared" si="124"/>
        <v>0.00005-52.3827229401119i</v>
      </c>
      <c r="M488" t="str">
        <f t="shared" si="125"/>
        <v>0.00133333333333333-30.8133664353599i</v>
      </c>
      <c r="N488">
        <f t="shared" si="126"/>
        <v>90.018869908070286</v>
      </c>
      <c r="O488">
        <f t="shared" si="127"/>
        <v>73.624785290727061</v>
      </c>
      <c r="P488" s="3">
        <f t="shared" si="128"/>
        <v>73.624785290727061</v>
      </c>
      <c r="Q488" s="3">
        <f t="shared" si="129"/>
        <v>-89.981130091929714</v>
      </c>
      <c r="R488">
        <f t="shared" si="130"/>
        <v>90.018869908070286</v>
      </c>
      <c r="S488">
        <f t="shared" si="131"/>
        <v>5.3870742025721747E-3</v>
      </c>
      <c r="T488">
        <f t="shared" si="114"/>
        <v>73.624785290727061</v>
      </c>
    </row>
    <row r="489" spans="1:20" x14ac:dyDescent="0.25">
      <c r="A489">
        <f t="shared" si="115"/>
        <v>33.976607823105162</v>
      </c>
      <c r="B489">
        <f t="shared" si="132"/>
        <v>5.4075450845419484</v>
      </c>
      <c r="C489" t="str">
        <f t="shared" si="116"/>
        <v>1.58083450105941-4781.80707866448i</v>
      </c>
      <c r="D489" t="str">
        <f t="shared" si="117"/>
        <v>3.97499999971321-2943.20144223437i</v>
      </c>
      <c r="E489" t="str">
        <f t="shared" si="118"/>
        <v>162.469534262009+0.00240704551070977i</v>
      </c>
      <c r="F489" t="str">
        <f t="shared" si="119"/>
        <v>1.45495495495108-27620.1333401179i</v>
      </c>
      <c r="G489" t="str">
        <f t="shared" si="120"/>
        <v>0.99999999999734-1.63087717550471E-06i</v>
      </c>
      <c r="H489" t="str">
        <f t="shared" si="121"/>
        <v>600.000245407769+0.498559203452368i</v>
      </c>
      <c r="I489" t="str">
        <f t="shared" si="122"/>
        <v>41.3092043008732-46750.5452700579i</v>
      </c>
      <c r="K489" t="str">
        <f t="shared" si="123"/>
        <v>0.0199999780108109-0.0000206958079851018i</v>
      </c>
      <c r="L489" t="str">
        <f t="shared" si="124"/>
        <v>0.00005-52.1844221359951i</v>
      </c>
      <c r="M489" t="str">
        <f t="shared" si="125"/>
        <v>0.00133333333333333-30.6967189035265i</v>
      </c>
      <c r="N489">
        <f t="shared" si="126"/>
        <v>90.018941613542651</v>
      </c>
      <c r="O489">
        <f t="shared" si="127"/>
        <v>73.591841486314962</v>
      </c>
      <c r="P489" s="3">
        <f t="shared" si="128"/>
        <v>73.591841486314962</v>
      </c>
      <c r="Q489" s="3">
        <f t="shared" si="129"/>
        <v>-89.981058386457349</v>
      </c>
      <c r="R489">
        <f t="shared" si="130"/>
        <v>90.018941613542651</v>
      </c>
      <c r="S489">
        <f t="shared" si="131"/>
        <v>5.4075450845419487E-3</v>
      </c>
      <c r="T489">
        <f t="shared" si="114"/>
        <v>73.591841486314962</v>
      </c>
    </row>
    <row r="490" spans="1:20" x14ac:dyDescent="0.25">
      <c r="A490">
        <f t="shared" si="115"/>
        <v>34.105718932832964</v>
      </c>
      <c r="B490">
        <f t="shared" si="132"/>
        <v>5.4280937558632081</v>
      </c>
      <c r="C490" t="str">
        <f t="shared" si="116"/>
        <v>1.58083448997458-4763.70501012228i</v>
      </c>
      <c r="D490" t="str">
        <f t="shared" si="117"/>
        <v>3.97499999971102-2932.05961595085i</v>
      </c>
      <c r="E490" t="str">
        <f t="shared" si="118"/>
        <v>162.469534241452+0.00241619231405448i</v>
      </c>
      <c r="F490" t="str">
        <f t="shared" si="119"/>
        <v>1.45495495495105-27515.5741583343i</v>
      </c>
      <c r="G490" t="str">
        <f t="shared" si="120"/>
        <v>0.99999999999732-1.63707450877159E-06i</v>
      </c>
      <c r="H490" t="str">
        <f t="shared" si="121"/>
        <v>600.000247276413+0.500453728814531i</v>
      </c>
      <c r="I490" t="str">
        <f t="shared" si="122"/>
        <v>41.309204338767-46573.5658498774i</v>
      </c>
      <c r="K490" t="str">
        <f t="shared" si="123"/>
        <v>0.0199999778433757-0.0000207744518768037i</v>
      </c>
      <c r="L490" t="str">
        <f t="shared" si="124"/>
        <v>0.00005-51.9868720223102i</v>
      </c>
      <c r="M490" t="str">
        <f t="shared" si="125"/>
        <v>0.00133333333333333-30.5805129543001i</v>
      </c>
      <c r="N490">
        <f t="shared" si="126"/>
        <v>90.019013591493803</v>
      </c>
      <c r="O490">
        <f t="shared" si="127"/>
        <v>73.55889768207426</v>
      </c>
      <c r="P490" s="3">
        <f t="shared" si="128"/>
        <v>73.55889768207426</v>
      </c>
      <c r="Q490" s="3">
        <f t="shared" si="129"/>
        <v>-89.980986408506197</v>
      </c>
      <c r="R490">
        <f t="shared" si="130"/>
        <v>90.019013591493803</v>
      </c>
      <c r="S490">
        <f t="shared" si="131"/>
        <v>5.4280937558632081E-3</v>
      </c>
      <c r="T490">
        <f t="shared" si="114"/>
        <v>73.55889768207426</v>
      </c>
    </row>
    <row r="491" spans="1:20" x14ac:dyDescent="0.25">
      <c r="A491">
        <f t="shared" si="115"/>
        <v>34.235320664777731</v>
      </c>
      <c r="B491">
        <f t="shared" si="132"/>
        <v>5.4487205121354885</v>
      </c>
      <c r="C491" t="str">
        <f t="shared" si="116"/>
        <v>1.58083447880537-4745.67146907592i</v>
      </c>
      <c r="D491" t="str">
        <f t="shared" si="117"/>
        <v>3.97499999970882-2920.95996832928i</v>
      </c>
      <c r="E491" t="str">
        <f t="shared" si="118"/>
        <v>162.469534220737+0.00242537387560027i</v>
      </c>
      <c r="F491" t="str">
        <f t="shared" si="119"/>
        <v>1.45495495495103-27411.4107973227i</v>
      </c>
      <c r="G491" t="str">
        <f t="shared" si="120"/>
        <v>0.999999999997299-1.64329539190489E-06i</v>
      </c>
      <c r="H491" t="str">
        <f t="shared" si="121"/>
        <v>600.000249159285+0.502355453377523i</v>
      </c>
      <c r="I491" t="str">
        <f t="shared" si="122"/>
        <v>41.3092043769495-46397.2564060777i</v>
      </c>
      <c r="K491" t="str">
        <f t="shared" si="123"/>
        <v>0.0199999776746656-0.0000208533946132497i</v>
      </c>
      <c r="L491" t="str">
        <f t="shared" si="124"/>
        <v>0.00005-51.7900697572329i</v>
      </c>
      <c r="M491" t="str">
        <f t="shared" si="125"/>
        <v>0.00133333333333333-30.4647469160193i</v>
      </c>
      <c r="N491">
        <f t="shared" si="126"/>
        <v>90.019085842959058</v>
      </c>
      <c r="O491">
        <f t="shared" si="127"/>
        <v>73.52595387800622</v>
      </c>
      <c r="P491" s="3">
        <f t="shared" si="128"/>
        <v>73.52595387800622</v>
      </c>
      <c r="Q491" s="3">
        <f t="shared" si="129"/>
        <v>-89.980914157040942</v>
      </c>
      <c r="R491">
        <f t="shared" si="130"/>
        <v>90.019085842959058</v>
      </c>
      <c r="S491">
        <f t="shared" si="131"/>
        <v>5.4487205121354883E-3</v>
      </c>
      <c r="T491">
        <f t="shared" si="114"/>
        <v>73.52595387800622</v>
      </c>
    </row>
    <row r="492" spans="1:20" x14ac:dyDescent="0.25">
      <c r="A492">
        <f t="shared" si="115"/>
        <v>34.365414883303892</v>
      </c>
      <c r="B492">
        <f t="shared" si="132"/>
        <v>5.4694256500816039</v>
      </c>
      <c r="C492" t="str">
        <f t="shared" si="116"/>
        <v>1.58083446755113-4727.70619610689i</v>
      </c>
      <c r="D492" t="str">
        <f t="shared" si="117"/>
        <v>3.97499999970661-2909.90233969748i</v>
      </c>
      <c r="E492" t="str">
        <f t="shared" si="118"/>
        <v>162.469534199865+0.00243459032743137i</v>
      </c>
      <c r="F492" t="str">
        <f t="shared" si="119"/>
        <v>1.45495495495099-27307.641758658i</v>
      </c>
      <c r="G492" t="str">
        <f t="shared" si="120"/>
        <v>0.999999999997279-0.0000016495399143941i</v>
      </c>
      <c r="H492" t="str">
        <f t="shared" si="121"/>
        <v>600.000251056493+0.504264404498353i</v>
      </c>
      <c r="I492" t="str">
        <f t="shared" si="122"/>
        <v>41.3092044154223-46221.6144023878i</v>
      </c>
      <c r="K492" t="str">
        <f t="shared" si="123"/>
        <v>0.0199999775046709-0.0000209326373300266i</v>
      </c>
      <c r="L492" t="str">
        <f t="shared" si="124"/>
        <v>0.00005-51.5940125096959i</v>
      </c>
      <c r="M492" t="str">
        <f t="shared" si="125"/>
        <v>0.00133333333333333-30.3494191233505i</v>
      </c>
      <c r="N492">
        <f t="shared" si="126"/>
        <v>90.019158368977841</v>
      </c>
      <c r="O492">
        <f t="shared" si="127"/>
        <v>73.49301007411222</v>
      </c>
      <c r="P492" s="3">
        <f t="shared" si="128"/>
        <v>73.49301007411222</v>
      </c>
      <c r="Q492" s="3">
        <f t="shared" si="129"/>
        <v>-89.980841631022159</v>
      </c>
      <c r="R492">
        <f t="shared" si="130"/>
        <v>90.019158368977841</v>
      </c>
      <c r="S492">
        <f t="shared" si="131"/>
        <v>5.469425650081604E-3</v>
      </c>
      <c r="T492">
        <f t="shared" ref="T492:T555" si="133">P492</f>
        <v>73.49301007411222</v>
      </c>
    </row>
    <row r="493" spans="1:20" x14ac:dyDescent="0.25">
      <c r="A493">
        <f t="shared" ref="A493:A556" si="134">2*PI()*B493</f>
        <v>34.496003459860447</v>
      </c>
      <c r="B493">
        <f t="shared" si="132"/>
        <v>5.4902094675519137</v>
      </c>
      <c r="C493" t="str">
        <f t="shared" ref="C493:C556" si="135">IMPRODUCT(D493,E493,$C$40,,K493,$C$41)</f>
        <v>1.5808344562112-4709.80893277874i</v>
      </c>
      <c r="D493" t="str">
        <f t="shared" ref="D493:D556" si="136">IMDIV(IMPRODUCT($C$37,$C$38,COMPLEX(1,A493/$C$38)),IMSUM(-1*A493*A493/$C$39,COMPLEX(0,1*A493)))</f>
        <v>3.97499999970438-2898.88657098777i</v>
      </c>
      <c r="E493" t="str">
        <f t="shared" ref="E493:E556" si="137">IMDIV(IMPRODUCT(IMSUM(F493,G493),$C$29,H493),IMSUM(1,I493))</f>
        <v>162.469534178835+0.00244384180213551i</v>
      </c>
      <c r="F493" t="str">
        <f t="shared" ref="F493:F556" si="138">IMDIV(IMPRODUCT($C$14,$C$15,COMPLEX(1,A493/$C$15)),IMSUM(-1*A493*A493/$C$16,COMPLEX(0,A493)))</f>
        <v>1.45495495495097-27204.2655495878i</v>
      </c>
      <c r="G493" t="str">
        <f t="shared" ref="G493:G556" si="139">IMDIV(1,COMPLEX(1,A493*$C$9*$C$10))</f>
        <v>0.999999999997258-1.65580816606876E-06i</v>
      </c>
      <c r="H493" t="str">
        <f t="shared" ref="H493:H556" si="140">IMDIV($C$3,IMSUM(K493,COMPLEX(0,$C$28*A493)))</f>
        <v>600.000252968147+0.506180609637999i</v>
      </c>
      <c r="I493" t="str">
        <f t="shared" ref="I493:I556" si="141">IMPRODUCT(F493,$C$29,H493,$C$31)</f>
        <v>41.3092044541882-46046.6373121387i</v>
      </c>
      <c r="K493" t="str">
        <f t="shared" ref="K493:K556" si="142">IF($C$26&lt;=0,IMDIV(1,IMSUM(IMDIV(1,L493),1/$C$18)),IMDIV(1,IMSUM(IMDIV(1,L493),1/$C$18,IMDIV(1,M493))))</f>
        <v>0.0199999773333818-0.0000210121811670359i</v>
      </c>
      <c r="L493" t="str">
        <f t="shared" ref="L493:L556" si="143">IMSUM($C$21/$C$22,IMDIV(1,COMPLEX(0,$C$20*$C$22*A493)))</f>
        <v>0.00005-51.3986974593504i</v>
      </c>
      <c r="M493" t="str">
        <f t="shared" ref="M493:M556" si="144">IMSUM($C$25/$C$26,IMDIV(1,COMPLEX(0,$C$24*$C$26*A493)))</f>
        <v>0.00133333333333333-30.2345279172649i</v>
      </c>
      <c r="N493">
        <f t="shared" ref="N493:N556" si="145">ABS(R493)</f>
        <v>90.019231170593358</v>
      </c>
      <c r="O493">
        <f t="shared" ref="O493:O556" si="146">ABS(P493)</f>
        <v>73.460066270393611</v>
      </c>
      <c r="P493" s="3">
        <f t="shared" ref="P493:P556" si="147">20*LOG10(IMABS(C493))</f>
        <v>73.460066270393611</v>
      </c>
      <c r="Q493" s="3">
        <f t="shared" ref="Q493:Q556" si="148">IMARGUMENT(C493)*180/PI()</f>
        <v>-89.980768829406642</v>
      </c>
      <c r="R493">
        <f t="shared" ref="R493:R556" si="149">IF(Q493&lt;0,Q493+180,Q493-180)</f>
        <v>90.019231170593358</v>
      </c>
      <c r="S493">
        <f t="shared" ref="S493:S556" si="150">B493/1000</f>
        <v>5.4902094675519141E-3</v>
      </c>
      <c r="T493">
        <f t="shared" si="133"/>
        <v>73.460066270393611</v>
      </c>
    </row>
    <row r="494" spans="1:20" x14ac:dyDescent="0.25">
      <c r="A494">
        <f t="shared" si="134"/>
        <v>34.627088273007914</v>
      </c>
      <c r="B494">
        <f t="shared" ref="B494:B557" si="151">B493*(1+B$42)</f>
        <v>5.5110722635286109</v>
      </c>
      <c r="C494" t="str">
        <f t="shared" si="135"/>
        <v>1.58083444478494-4691.97942163324i</v>
      </c>
      <c r="D494" t="str">
        <f t="shared" si="136"/>
        <v>3.97499999970213-2887.9125037346i</v>
      </c>
      <c r="E494" t="str">
        <f t="shared" si="137"/>
        <v>162.469534157644+0.00245312843280356i</v>
      </c>
      <c r="F494" t="str">
        <f t="shared" si="138"/>
        <v>1.45495495495094-27101.2806830107i</v>
      </c>
      <c r="G494" t="str">
        <f t="shared" si="139"/>
        <v>0.999999999997237-1.66210023709979E-06i</v>
      </c>
      <c r="H494" t="str">
        <f t="shared" si="140"/>
        <v>600.000254894359+0.508104096361775i</v>
      </c>
      <c r="I494" t="str">
        <f t="shared" si="141"/>
        <v>41.3092044932488-45872.3226182266i</v>
      </c>
      <c r="K494" t="str">
        <f t="shared" si="142"/>
        <v>0.0199999771607884-0.0000210920272685105i</v>
      </c>
      <c r="L494" t="str">
        <f t="shared" si="143"/>
        <v>0.00005-51.2041217965235i</v>
      </c>
      <c r="M494" t="str">
        <f t="shared" si="144"/>
        <v>0.00133333333333333-30.1200716450139i</v>
      </c>
      <c r="N494">
        <f t="shared" si="145"/>
        <v>90.019304248852876</v>
      </c>
      <c r="O494">
        <f t="shared" si="146"/>
        <v>73.427122466851614</v>
      </c>
      <c r="P494" s="3">
        <f t="shared" si="147"/>
        <v>73.427122466851614</v>
      </c>
      <c r="Q494" s="3">
        <f t="shared" si="148"/>
        <v>-89.980695751147124</v>
      </c>
      <c r="R494">
        <f t="shared" si="149"/>
        <v>90.019304248852876</v>
      </c>
      <c r="S494">
        <f t="shared" si="150"/>
        <v>5.5110722635286109E-3</v>
      </c>
      <c r="T494">
        <f t="shared" si="133"/>
        <v>73.427122466851614</v>
      </c>
    </row>
    <row r="495" spans="1:20" x14ac:dyDescent="0.25">
      <c r="A495">
        <f t="shared" si="134"/>
        <v>34.75867120844535</v>
      </c>
      <c r="B495">
        <f t="shared" si="151"/>
        <v>5.5320143381300202</v>
      </c>
      <c r="C495" t="str">
        <f t="shared" si="135"/>
        <v>1.5808344332716-4674.21740618695i</v>
      </c>
      <c r="D495" t="str">
        <f t="shared" si="136"/>
        <v>3.97499999969984-2876.97998007235i</v>
      </c>
      <c r="E495" t="str">
        <f t="shared" si="137"/>
        <v>162.469534136292+0.00246245035303251i</v>
      </c>
      <c r="F495" t="str">
        <f t="shared" si="138"/>
        <v>1.45495495495091-26998.6856774548i</v>
      </c>
      <c r="G495" t="str">
        <f t="shared" si="139"/>
        <v>0.999999999997216-1.66841621800074E-06i</v>
      </c>
      <c r="H495" t="str">
        <f t="shared" si="140"/>
        <v>600.000256835237+0.510034892339772i</v>
      </c>
      <c r="I495" t="str">
        <f t="shared" si="141"/>
        <v>41.3092045326076-45698.6678130757i</v>
      </c>
      <c r="K495" t="str">
        <f t="shared" si="142"/>
        <v>0.0199999769868808-0.0000211721767830314i</v>
      </c>
      <c r="L495" t="str">
        <f t="shared" si="143"/>
        <v>0.00005-51.0102827221792i</v>
      </c>
      <c r="M495" t="str">
        <f t="shared" si="144"/>
        <v>0.00133333333333333-30.0060486601055i</v>
      </c>
      <c r="N495">
        <f t="shared" si="145"/>
        <v>90.01937760480763</v>
      </c>
      <c r="O495">
        <f t="shared" si="146"/>
        <v>73.394178663487665</v>
      </c>
      <c r="P495" s="3">
        <f t="shared" si="147"/>
        <v>73.394178663487665</v>
      </c>
      <c r="Q495" s="3">
        <f t="shared" si="148"/>
        <v>-89.98062239519237</v>
      </c>
      <c r="R495">
        <f t="shared" si="149"/>
        <v>90.01937760480763</v>
      </c>
      <c r="S495">
        <f t="shared" si="150"/>
        <v>5.5320143381300205E-3</v>
      </c>
      <c r="T495">
        <f t="shared" si="133"/>
        <v>73.394178663487665</v>
      </c>
    </row>
    <row r="496" spans="1:20" x14ac:dyDescent="0.25">
      <c r="A496">
        <f t="shared" si="134"/>
        <v>34.890754159037435</v>
      </c>
      <c r="B496">
        <f t="shared" si="151"/>
        <v>5.5530359926149142</v>
      </c>
      <c r="C496" t="str">
        <f t="shared" si="135"/>
        <v>1.58083442167067-4656.52263092727i</v>
      </c>
      <c r="D496" t="str">
        <f t="shared" si="136"/>
        <v>3.97499999969757-2866.08884273297i</v>
      </c>
      <c r="E496" t="str">
        <f t="shared" si="137"/>
        <v>162.469534114777+0.00247180769692628i</v>
      </c>
      <c r="F496" t="str">
        <f t="shared" si="138"/>
        <v>1.45495495495087-26896.4790570565i</v>
      </c>
      <c r="G496" t="str">
        <f t="shared" si="139"/>
        <v>0.999999999997195-0.0000016747561996291i</v>
      </c>
      <c r="H496" t="str">
        <f t="shared" si="140"/>
        <v>600.000258790894+0.511973025347191i</v>
      </c>
      <c r="I496" t="str">
        <f t="shared" si="141"/>
        <v>41.3092045722657-45525.6703986035i</v>
      </c>
      <c r="K496" t="str">
        <f t="shared" si="142"/>
        <v>0.019999976811649-0.0000212526308635435i</v>
      </c>
      <c r="L496" t="str">
        <f t="shared" si="143"/>
        <v>0.00005-50.8171774478774i</v>
      </c>
      <c r="M496" t="str">
        <f t="shared" si="144"/>
        <v>0.00133333333333333-29.8924573222808i</v>
      </c>
      <c r="N496">
        <f t="shared" si="145"/>
        <v>90.019451239512819</v>
      </c>
      <c r="O496">
        <f t="shared" si="146"/>
        <v>73.361234860303014</v>
      </c>
      <c r="P496" s="3">
        <f t="shared" si="147"/>
        <v>73.361234860303014</v>
      </c>
      <c r="Q496" s="3">
        <f t="shared" si="148"/>
        <v>-89.980548760487181</v>
      </c>
      <c r="R496">
        <f t="shared" si="149"/>
        <v>90.019451239512819</v>
      </c>
      <c r="S496">
        <f t="shared" si="150"/>
        <v>5.5530359926149143E-3</v>
      </c>
      <c r="T496">
        <f t="shared" si="133"/>
        <v>73.361234860303014</v>
      </c>
    </row>
    <row r="497" spans="1:20" x14ac:dyDescent="0.25">
      <c r="A497">
        <f t="shared" si="134"/>
        <v>35.023339024841782</v>
      </c>
      <c r="B497">
        <f t="shared" si="151"/>
        <v>5.5741375293868511</v>
      </c>
      <c r="C497" t="str">
        <f t="shared" si="135"/>
        <v>1.58083440998135-4638.89484130895i</v>
      </c>
      <c r="D497" t="str">
        <f t="shared" si="136"/>
        <v>3.97499999969525-2855.23893504382i</v>
      </c>
      <c r="E497" t="str">
        <f t="shared" si="137"/>
        <v>162.469534093098+0.00248120059909965i</v>
      </c>
      <c r="F497" t="str">
        <f t="shared" si="138"/>
        <v>1.45495495495084-26794.6593515392i</v>
      </c>
      <c r="G497" t="str">
        <f t="shared" si="139"/>
        <v>0.999999999997174-1.68112027318766E-06i</v>
      </c>
      <c r="H497" t="str">
        <f t="shared" si="140"/>
        <v>600.000260761442+0.513918523264806i</v>
      </c>
      <c r="I497" t="str">
        <f t="shared" si="141"/>
        <v>41.3092046122258-45353.327886184i</v>
      </c>
      <c r="K497" t="str">
        <f t="shared" si="142"/>
        <v>0.0199999766350829-0.0000213333906673728i</v>
      </c>
      <c r="L497" t="str">
        <f t="shared" si="143"/>
        <v>0.00005-50.6248031957335i</v>
      </c>
      <c r="M497" t="str">
        <f t="shared" si="144"/>
        <v>0.00133333333333333-29.7792959974903i</v>
      </c>
      <c r="N497">
        <f t="shared" si="145"/>
        <v>90.01952515402769</v>
      </c>
      <c r="O497">
        <f t="shared" si="146"/>
        <v>73.32829105729914</v>
      </c>
      <c r="P497" s="3">
        <f t="shared" si="147"/>
        <v>73.32829105729914</v>
      </c>
      <c r="Q497" s="3">
        <f t="shared" si="148"/>
        <v>-89.98047484597231</v>
      </c>
      <c r="R497">
        <f t="shared" si="149"/>
        <v>90.01952515402769</v>
      </c>
      <c r="S497">
        <f t="shared" si="150"/>
        <v>5.574137529386851E-3</v>
      </c>
      <c r="T497">
        <f t="shared" si="133"/>
        <v>73.32829105729914</v>
      </c>
    </row>
    <row r="498" spans="1:20" x14ac:dyDescent="0.25">
      <c r="A498">
        <f t="shared" si="134"/>
        <v>35.156427713136182</v>
      </c>
      <c r="B498">
        <f t="shared" si="151"/>
        <v>5.5953192519985215</v>
      </c>
      <c r="C498" t="str">
        <f t="shared" si="135"/>
        <v>1.58083439820307-4621.33378375035i</v>
      </c>
      <c r="D498" t="str">
        <f t="shared" si="136"/>
        <v>3.97499999969294-2844.43010092532i</v>
      </c>
      <c r="E498" t="str">
        <f t="shared" si="137"/>
        <v>162.469534071255+0.00249062919467758i</v>
      </c>
      <c r="F498" t="str">
        <f t="shared" si="138"/>
        <v>1.45495495495081-26693.2250961922i</v>
      </c>
      <c r="G498" t="str">
        <f t="shared" si="139"/>
        <v>0.999999999997152-1.68750853022573E-06i</v>
      </c>
      <c r="H498" t="str">
        <f t="shared" si="140"/>
        <v>600.000262746994+0.51587141407933i</v>
      </c>
      <c r="I498" t="str">
        <f t="shared" si="141"/>
        <v>41.3092046524901-45181.6377966121i</v>
      </c>
      <c r="K498" t="str">
        <f t="shared" si="142"/>
        <v>0.0199999764571724-0.000021414457356243i</v>
      </c>
      <c r="L498" t="str">
        <f t="shared" si="143"/>
        <v>0.00005-50.4331571983798i</v>
      </c>
      <c r="M498" t="str">
        <f t="shared" si="144"/>
        <v>0.00133333333333333-29.6665630578704i</v>
      </c>
      <c r="N498">
        <f t="shared" si="145"/>
        <v>90.019599349415486</v>
      </c>
      <c r="O498">
        <f t="shared" si="146"/>
        <v>73.295347254477448</v>
      </c>
      <c r="P498" s="3">
        <f t="shared" si="147"/>
        <v>73.295347254477448</v>
      </c>
      <c r="Q498" s="3">
        <f t="shared" si="148"/>
        <v>-89.980400650584514</v>
      </c>
      <c r="R498">
        <f t="shared" si="149"/>
        <v>90.019599349415486</v>
      </c>
      <c r="S498">
        <f t="shared" si="150"/>
        <v>5.5953192519985215E-3</v>
      </c>
      <c r="T498">
        <f t="shared" si="133"/>
        <v>73.295347254477448</v>
      </c>
    </row>
    <row r="499" spans="1:20" x14ac:dyDescent="0.25">
      <c r="A499">
        <f t="shared" si="134"/>
        <v>35.290022138446105</v>
      </c>
      <c r="B499">
        <f t="shared" si="151"/>
        <v>5.6165814651561163</v>
      </c>
      <c r="C499" t="str">
        <f t="shared" si="135"/>
        <v>1.58083438633507-4603.83920562964i</v>
      </c>
      <c r="D499" t="str">
        <f t="shared" si="136"/>
        <v>3.97499999969059-2833.66218488876i</v>
      </c>
      <c r="E499" t="str">
        <f t="shared" si="137"/>
        <v>162.469534049244+0.00250009361930051i</v>
      </c>
      <c r="F499" t="str">
        <f t="shared" si="138"/>
        <v>1.45495495495078-26592.1748318499i</v>
      </c>
      <c r="G499" t="str">
        <f t="shared" si="139"/>
        <v>0.999999999997131-1.69392106264055E-06i</v>
      </c>
      <c r="H499" t="str">
        <f t="shared" si="140"/>
        <v>600.000264747668+0.517831725883826i</v>
      </c>
      <c r="I499" t="str">
        <f t="shared" si="141"/>
        <v>41.3092046930612-45010.597660069i</v>
      </c>
      <c r="K499" t="str">
        <f t="shared" si="142"/>
        <v>0.0199999762779071-0.0000214958320962917i</v>
      </c>
      <c r="L499" t="str">
        <f t="shared" si="143"/>
        <v>0.00005-50.2422366989238i</v>
      </c>
      <c r="M499" t="str">
        <f t="shared" si="144"/>
        <v>0.00133333333333333-29.5542568817199i</v>
      </c>
      <c r="N499">
        <f t="shared" si="145"/>
        <v>90.019673826743471</v>
      </c>
      <c r="O499">
        <f t="shared" si="146"/>
        <v>73.262403451839091</v>
      </c>
      <c r="P499" s="3">
        <f t="shared" si="147"/>
        <v>73.262403451839091</v>
      </c>
      <c r="Q499" s="3">
        <f t="shared" si="148"/>
        <v>-89.980326173256529</v>
      </c>
      <c r="R499">
        <f t="shared" si="149"/>
        <v>90.019673826743471</v>
      </c>
      <c r="S499">
        <f t="shared" si="150"/>
        <v>5.6165814651561166E-3</v>
      </c>
      <c r="T499">
        <f t="shared" si="133"/>
        <v>73.262403451839091</v>
      </c>
    </row>
    <row r="500" spans="1:20" x14ac:dyDescent="0.25">
      <c r="A500">
        <f t="shared" si="134"/>
        <v>35.424124222572203</v>
      </c>
      <c r="B500">
        <f t="shared" si="151"/>
        <v>5.6379244747237101</v>
      </c>
      <c r="C500" t="str">
        <f t="shared" si="135"/>
        <v>1.58083437437674-4586.41085528161i</v>
      </c>
      <c r="D500" t="str">
        <f t="shared" si="136"/>
        <v>3.97499999968825-2822.93503203407i</v>
      </c>
      <c r="E500" t="str">
        <f t="shared" si="137"/>
        <v>162.469534027067+0.00250959400912183i</v>
      </c>
      <c r="F500" t="str">
        <f t="shared" si="138"/>
        <v>1.45495495495075-26491.5071048702i</v>
      </c>
      <c r="G500" t="str">
        <f t="shared" si="139"/>
        <v>0.999999999997109-1.70035796267855E-06i</v>
      </c>
      <c r="H500" t="str">
        <f t="shared" si="140"/>
        <v>600.000266763573+0.519799486878107i</v>
      </c>
      <c r="I500" t="str">
        <f t="shared" si="141"/>
        <v>41.309204733941-44840.2050160841i</v>
      </c>
      <c r="K500" t="str">
        <f t="shared" si="142"/>
        <v>0.0199999760972769-0.000021577516058088i</v>
      </c>
      <c r="L500" t="str">
        <f t="shared" si="143"/>
        <v>0.00005-50.0520389509104i</v>
      </c>
      <c r="M500" t="str">
        <f t="shared" si="144"/>
        <v>0.00133333333333333-29.4423758534767i</v>
      </c>
      <c r="N500">
        <f t="shared" si="145"/>
        <v>90.019748587083043</v>
      </c>
      <c r="O500">
        <f t="shared" si="146"/>
        <v>73.229459649385802</v>
      </c>
      <c r="P500" s="3">
        <f t="shared" si="147"/>
        <v>73.229459649385802</v>
      </c>
      <c r="Q500" s="3">
        <f t="shared" si="148"/>
        <v>-89.980251412916957</v>
      </c>
      <c r="R500">
        <f t="shared" si="149"/>
        <v>90.019748587083043</v>
      </c>
      <c r="S500">
        <f t="shared" si="150"/>
        <v>5.6379244747237099E-3</v>
      </c>
      <c r="T500">
        <f t="shared" si="133"/>
        <v>73.229459649385802</v>
      </c>
    </row>
    <row r="501" spans="1:20" x14ac:dyDescent="0.25">
      <c r="A501">
        <f t="shared" si="134"/>
        <v>35.558735894617975</v>
      </c>
      <c r="B501">
        <f t="shared" si="151"/>
        <v>5.6593485877276599</v>
      </c>
      <c r="C501" t="str">
        <f t="shared" si="135"/>
        <v>1.58083436232734-4569.04848199345i</v>
      </c>
      <c r="D501" t="str">
        <f t="shared" si="136"/>
        <v>3.97499999968587-2812.24848804753i</v>
      </c>
      <c r="E501" t="str">
        <f t="shared" si="137"/>
        <v>162.469534004721+0.00251913050081465i</v>
      </c>
      <c r="F501" t="str">
        <f t="shared" si="138"/>
        <v>1.45495495495072-26391.220467114i</v>
      </c>
      <c r="G501" t="str">
        <f t="shared" si="139"/>
        <v>0.999999999997087-1.70681932293669E-06i</v>
      </c>
      <c r="H501" t="str">
        <f t="shared" si="140"/>
        <v>600.000268794831+0.521774725369159i</v>
      </c>
      <c r="I501" t="str">
        <f t="shared" si="141"/>
        <v>41.3092047751323-44670.4574135025i</v>
      </c>
      <c r="K501" t="str">
        <f t="shared" si="142"/>
        <v>0.0199999759152712-0.0000216595104166484i</v>
      </c>
      <c r="L501" t="str">
        <f t="shared" si="143"/>
        <v>0.00005-49.862561218281i</v>
      </c>
      <c r="M501" t="str">
        <f t="shared" si="144"/>
        <v>0.00133333333333333-29.3309183636947i</v>
      </c>
      <c r="N501">
        <f t="shared" si="145"/>
        <v>90.019823631509567</v>
      </c>
      <c r="O501">
        <f t="shared" si="146"/>
        <v>73.196515847118718</v>
      </c>
      <c r="P501" s="3">
        <f t="shared" si="147"/>
        <v>73.196515847118718</v>
      </c>
      <c r="Q501" s="3">
        <f t="shared" si="148"/>
        <v>-89.980176368490433</v>
      </c>
      <c r="R501">
        <f t="shared" si="149"/>
        <v>90.019823631509567</v>
      </c>
      <c r="S501">
        <f t="shared" si="150"/>
        <v>5.6593485877276598E-3</v>
      </c>
      <c r="T501">
        <f t="shared" si="133"/>
        <v>73.196515847118718</v>
      </c>
    </row>
    <row r="502" spans="1:20" x14ac:dyDescent="0.25">
      <c r="A502">
        <f t="shared" si="134"/>
        <v>35.693859091017522</v>
      </c>
      <c r="B502">
        <f t="shared" si="151"/>
        <v>5.6808541123610254</v>
      </c>
      <c r="C502" t="str">
        <f t="shared" si="135"/>
        <v>1.58083435018615-4551.75183600166i</v>
      </c>
      <c r="D502" t="str">
        <f t="shared" si="136"/>
        <v>3.97499999968348-2801.60239919965i</v>
      </c>
      <c r="E502" t="str">
        <f t="shared" si="137"/>
        <v>162.469533982204+0.0025287032315701i</v>
      </c>
      <c r="F502" t="str">
        <f t="shared" si="138"/>
        <v>1.45495495495069-26291.3134759244i</v>
      </c>
      <c r="G502" t="str">
        <f t="shared" si="139"/>
        <v>0.999999999997065-1.71330523636381E-06i</v>
      </c>
      <c r="H502" t="str">
        <f t="shared" si="140"/>
        <v>600.000270841554+0.523757469771524i</v>
      </c>
      <c r="I502" t="str">
        <f t="shared" si="141"/>
        <v>41.3092048166373-44501.3524104476i</v>
      </c>
      <c r="K502" t="str">
        <f t="shared" si="142"/>
        <v>0.0199999757318797-0.0000217418163514546i</v>
      </c>
      <c r="L502" t="str">
        <f t="shared" si="143"/>
        <v>0.00005-49.6738007753346i</v>
      </c>
      <c r="M502" t="str">
        <f t="shared" si="144"/>
        <v>0.00133333333333333-29.2198828090204i</v>
      </c>
      <c r="N502">
        <f t="shared" si="145"/>
        <v>90.019898961102598</v>
      </c>
      <c r="O502">
        <f t="shared" si="146"/>
        <v>73.163572045039388</v>
      </c>
      <c r="P502" s="3">
        <f t="shared" si="147"/>
        <v>73.163572045039388</v>
      </c>
      <c r="Q502" s="3">
        <f t="shared" si="148"/>
        <v>-89.980101038897402</v>
      </c>
      <c r="R502">
        <f t="shared" si="149"/>
        <v>90.019898961102598</v>
      </c>
      <c r="S502">
        <f t="shared" si="150"/>
        <v>5.6808541123610258E-3</v>
      </c>
      <c r="T502">
        <f t="shared" si="133"/>
        <v>73.163572045039388</v>
      </c>
    </row>
    <row r="503" spans="1:20" x14ac:dyDescent="0.25">
      <c r="A503">
        <f t="shared" si="134"/>
        <v>35.829495755563393</v>
      </c>
      <c r="B503">
        <f t="shared" si="151"/>
        <v>5.7024413579879978</v>
      </c>
      <c r="C503" t="str">
        <f t="shared" si="135"/>
        <v>1.58083433795256-4534.52066848816i</v>
      </c>
      <c r="D503" t="str">
        <f t="shared" si="136"/>
        <v>3.97499999968108-2790.99661234283i</v>
      </c>
      <c r="E503" t="str">
        <f t="shared" si="137"/>
        <v>162.469533959516+0.00253831233910137i</v>
      </c>
      <c r="F503" t="str">
        <f t="shared" si="138"/>
        <v>1.45495495495065-26191.7846941058i</v>
      </c>
      <c r="G503" t="str">
        <f t="shared" si="139"/>
        <v>0.999999999997042-1.71981579626195E-06i</v>
      </c>
      <c r="H503" t="str">
        <f t="shared" si="140"/>
        <v>600.000272903861+0.52574774860772i</v>
      </c>
      <c r="I503" t="str">
        <f t="shared" si="141"/>
        <v>41.3092048584583-44332.8875742873i</v>
      </c>
      <c r="K503" t="str">
        <f t="shared" si="142"/>
        <v>0.0199999755470918-0.0000218244350464698i</v>
      </c>
      <c r="L503" t="str">
        <f t="shared" si="143"/>
        <v>0.00005-49.4857549066891i</v>
      </c>
      <c r="M503" t="str">
        <f t="shared" si="144"/>
        <v>0.00133333333333333-29.1092675921701i</v>
      </c>
      <c r="N503">
        <f t="shared" si="145"/>
        <v>90.019974576945714</v>
      </c>
      <c r="O503">
        <f t="shared" si="146"/>
        <v>73.130628243149189</v>
      </c>
      <c r="P503" s="3">
        <f t="shared" si="147"/>
        <v>73.130628243149189</v>
      </c>
      <c r="Q503" s="3">
        <f t="shared" si="148"/>
        <v>-89.980025423054286</v>
      </c>
      <c r="R503">
        <f t="shared" si="149"/>
        <v>90.019974576945714</v>
      </c>
      <c r="S503">
        <f t="shared" si="150"/>
        <v>5.7024413579879977E-3</v>
      </c>
      <c r="T503">
        <f t="shared" si="133"/>
        <v>73.130628243149189</v>
      </c>
    </row>
    <row r="504" spans="1:20" x14ac:dyDescent="0.25">
      <c r="A504">
        <f t="shared" si="134"/>
        <v>35.965647839434538</v>
      </c>
      <c r="B504">
        <f t="shared" si="151"/>
        <v>5.7241106351483522</v>
      </c>
      <c r="C504" t="str">
        <f t="shared" si="135"/>
        <v>1.5808343256258-4517.35473157686i</v>
      </c>
      <c r="D504" t="str">
        <f t="shared" si="136"/>
        <v>3.97499999967864-2780.4309749093i</v>
      </c>
      <c r="E504" t="str">
        <f t="shared" si="137"/>
        <v>162.469533936655+0.00254795796164464i</v>
      </c>
      <c r="F504" t="str">
        <f t="shared" si="138"/>
        <v>1.45495495495062-26092.6326899032i</v>
      </c>
      <c r="G504" t="str">
        <f t="shared" si="139"/>
        <v>0.99999999999702-1.72635109628771E-06i</v>
      </c>
      <c r="H504" t="str">
        <f t="shared" si="140"/>
        <v>600.000274981869+0.527745590508651i</v>
      </c>
      <c r="I504" t="str">
        <f t="shared" si="141"/>
        <v>41.3092049005974-44165.0604815982i</v>
      </c>
      <c r="K504" t="str">
        <f t="shared" si="142"/>
        <v>0.0199999753608969-0.0000219073676901558i</v>
      </c>
      <c r="L504" t="str">
        <f t="shared" si="143"/>
        <v>0.00005-49.2984209072416i</v>
      </c>
      <c r="M504" t="str">
        <f t="shared" si="144"/>
        <v>0.00133333333333333-28.9990711219069i</v>
      </c>
      <c r="N504">
        <f t="shared" si="145"/>
        <v>90.020050480126613</v>
      </c>
      <c r="O504">
        <f t="shared" si="146"/>
        <v>73.097684441449658</v>
      </c>
      <c r="P504" s="3">
        <f t="shared" si="147"/>
        <v>73.097684441449658</v>
      </c>
      <c r="Q504" s="3">
        <f t="shared" si="148"/>
        <v>-89.979949519873387</v>
      </c>
      <c r="R504">
        <f t="shared" si="149"/>
        <v>90.020050480126613</v>
      </c>
      <c r="S504">
        <f t="shared" si="150"/>
        <v>5.7241106351483525E-3</v>
      </c>
      <c r="T504">
        <f t="shared" si="133"/>
        <v>73.097684441449658</v>
      </c>
    </row>
    <row r="505" spans="1:20" x14ac:dyDescent="0.25">
      <c r="A505">
        <f t="shared" si="134"/>
        <v>36.102317301224389</v>
      </c>
      <c r="B505">
        <f t="shared" si="151"/>
        <v>5.7458622555619163</v>
      </c>
      <c r="C505" t="str">
        <f t="shared" si="135"/>
        <v>1.58083431320521-4500.25377832991i</v>
      </c>
      <c r="D505" t="str">
        <f t="shared" si="136"/>
        <v>3.9749999996762-2769.90533490878i</v>
      </c>
      <c r="E505" t="str">
        <f t="shared" si="137"/>
        <v>162.46953391362+0.00255764023796142i</v>
      </c>
      <c r="F505" t="str">
        <f t="shared" si="138"/>
        <v>1.45495495495059-25993.8560369818i</v>
      </c>
      <c r="G505" t="str">
        <f t="shared" si="139"/>
        <v>0.999999999996997-1.73291123045357E-06i</v>
      </c>
      <c r="H505" t="str">
        <f t="shared" si="140"/>
        <v>600.000277075702+0.529751024214029i</v>
      </c>
      <c r="I505" t="str">
        <f t="shared" si="141"/>
        <v>41.3092049430576-43997.8687181315i</v>
      </c>
      <c r="K505" t="str">
        <f t="shared" si="142"/>
        <v>0.0199999751732842-0.0000219906154754906i</v>
      </c>
      <c r="L505" t="str">
        <f t="shared" si="143"/>
        <v>0.00005-49.1117960821295i</v>
      </c>
      <c r="M505" t="str">
        <f t="shared" si="144"/>
        <v>0.00133333333333333-28.8892918130174i</v>
      </c>
      <c r="N505">
        <f t="shared" si="145"/>
        <v>90.020126671737202</v>
      </c>
      <c r="O505">
        <f t="shared" si="146"/>
        <v>73.064740639942087</v>
      </c>
      <c r="P505" s="3">
        <f t="shared" si="147"/>
        <v>73.064740639942087</v>
      </c>
      <c r="Q505" s="3">
        <f t="shared" si="148"/>
        <v>-89.979873328262798</v>
      </c>
      <c r="R505">
        <f t="shared" si="149"/>
        <v>90.020126671737202</v>
      </c>
      <c r="S505">
        <f t="shared" si="150"/>
        <v>5.7458622555619163E-3</v>
      </c>
      <c r="T505">
        <f t="shared" si="133"/>
        <v>73.064740639942087</v>
      </c>
    </row>
    <row r="506" spans="1:20" x14ac:dyDescent="0.25">
      <c r="A506">
        <f t="shared" si="134"/>
        <v>36.239506106969039</v>
      </c>
      <c r="B506">
        <f t="shared" si="151"/>
        <v>5.7676965321330513</v>
      </c>
      <c r="C506" t="str">
        <f t="shared" si="135"/>
        <v>1.58083430068999-4483.21756274445i</v>
      </c>
      <c r="D506" t="str">
        <f t="shared" si="136"/>
        <v>3.97499999967373-2759.41954092645i</v>
      </c>
      <c r="E506" t="str">
        <f t="shared" si="137"/>
        <v>162.46953389041+0.00256735930734063i</v>
      </c>
      <c r="F506" t="str">
        <f t="shared" si="138"/>
        <v>1.45495495495055-25895.4533144063i</v>
      </c>
      <c r="G506" t="str">
        <f t="shared" si="139"/>
        <v>0.999999999996974-1.73949629312925E-06i</v>
      </c>
      <c r="H506" t="str">
        <f t="shared" si="140"/>
        <v>600.000279185479+0.531764078572766i</v>
      </c>
      <c r="I506" t="str">
        <f t="shared" si="141"/>
        <v>41.309204985841-43831.3098787776i</v>
      </c>
      <c r="K506" t="str">
        <f t="shared" si="142"/>
        <v>0.0199999749842429-0.0000220741795999849i</v>
      </c>
      <c r="L506" t="str">
        <f t="shared" si="143"/>
        <v>0.00005-48.9258777466922i</v>
      </c>
      <c r="M506" t="str">
        <f t="shared" si="144"/>
        <v>0.00133333333333333-28.7799280862895i</v>
      </c>
      <c r="N506">
        <f t="shared" si="145"/>
        <v>90.020203152873478</v>
      </c>
      <c r="O506">
        <f t="shared" si="146"/>
        <v>73.031796838628111</v>
      </c>
      <c r="P506" s="3">
        <f t="shared" si="147"/>
        <v>73.031796838628111</v>
      </c>
      <c r="Q506" s="3">
        <f t="shared" si="148"/>
        <v>-89.979796847126522</v>
      </c>
      <c r="R506">
        <f t="shared" si="149"/>
        <v>90.020203152873478</v>
      </c>
      <c r="S506">
        <f t="shared" si="150"/>
        <v>5.7676965321330513E-3</v>
      </c>
      <c r="T506">
        <f t="shared" si="133"/>
        <v>73.031796838628111</v>
      </c>
    </row>
    <row r="507" spans="1:20" x14ac:dyDescent="0.25">
      <c r="A507">
        <f t="shared" si="134"/>
        <v>36.377216230175527</v>
      </c>
      <c r="B507">
        <f t="shared" si="151"/>
        <v>5.7896137789551574</v>
      </c>
      <c r="C507" t="str">
        <f t="shared" si="135"/>
        <v>1.58083428807948-4466.24583974871i</v>
      </c>
      <c r="D507" t="str">
        <f t="shared" si="136"/>
        <v>3.97499999967124-2748.97344212061i</v>
      </c>
      <c r="E507" t="str">
        <f t="shared" si="137"/>
        <v>162.469533867023+0.00257711530960133i</v>
      </c>
      <c r="F507" t="str">
        <f t="shared" si="138"/>
        <v>1.45495495495052-25797.4231066204i</v>
      </c>
      <c r="G507" t="str">
        <f t="shared" si="139"/>
        <v>0.999999999996951-1.74610637904311E-06i</v>
      </c>
      <c r="H507" t="str">
        <f t="shared" si="140"/>
        <v>600.000281311323+0.533784782543411i</v>
      </c>
      <c r="I507" t="str">
        <f t="shared" si="141"/>
        <v>41.3092050289505-43665.3815675317i</v>
      </c>
      <c r="K507" t="str">
        <f t="shared" si="142"/>
        <v>0.0199999747937621-0.0000221580612656998i</v>
      </c>
      <c r="L507" t="str">
        <f t="shared" si="143"/>
        <v>0.00005-48.7406632264317i</v>
      </c>
      <c r="M507" t="str">
        <f t="shared" si="144"/>
        <v>0.00133333333333333-28.6709783684892i</v>
      </c>
      <c r="N507">
        <f t="shared" si="145"/>
        <v>90.020279924635574</v>
      </c>
      <c r="O507">
        <f t="shared" si="146"/>
        <v>72.998853037509022</v>
      </c>
      <c r="P507" s="3">
        <f t="shared" si="147"/>
        <v>72.998853037509022</v>
      </c>
      <c r="Q507" s="3">
        <f t="shared" si="148"/>
        <v>-89.979720075364426</v>
      </c>
      <c r="R507">
        <f t="shared" si="149"/>
        <v>90.020279924635574</v>
      </c>
      <c r="S507">
        <f t="shared" si="150"/>
        <v>5.7896137789551572E-3</v>
      </c>
      <c r="T507">
        <f t="shared" si="133"/>
        <v>72.998853037509022</v>
      </c>
    </row>
    <row r="508" spans="1:20" x14ac:dyDescent="0.25">
      <c r="A508">
        <f t="shared" si="134"/>
        <v>36.515449651850197</v>
      </c>
      <c r="B508">
        <f t="shared" si="151"/>
        <v>5.8116143113151875</v>
      </c>
      <c r="C508" t="str">
        <f t="shared" si="135"/>
        <v>1.58083427537297-4449.3383651988i</v>
      </c>
      <c r="D508" t="str">
        <f t="shared" si="136"/>
        <v>3.97499999966874-2738.56688822063i</v>
      </c>
      <c r="E508" t="str">
        <f t="shared" si="137"/>
        <v>162.469533843457+0.00258690838509289i</v>
      </c>
      <c r="F508" t="str">
        <f t="shared" si="138"/>
        <v>1.45495495495049-25699.7640034267i</v>
      </c>
      <c r="G508" t="str">
        <f t="shared" si="139"/>
        <v>0.999999999996928-1.75274158328343E-06i</v>
      </c>
      <c r="H508" t="str">
        <f t="shared" si="140"/>
        <v>600.00028345335+0.535813165194547i</v>
      </c>
      <c r="I508" t="str">
        <f t="shared" si="141"/>
        <v>41.3092050723881-43500.0813974588i</v>
      </c>
      <c r="K508" t="str">
        <f t="shared" si="142"/>
        <v>0.019999974601831-0.000022242261679264i</v>
      </c>
      <c r="L508" t="str">
        <f t="shared" si="143"/>
        <v>0.00005-48.5561498569752i</v>
      </c>
      <c r="M508" t="str">
        <f t="shared" si="144"/>
        <v>0.00133333333333333-28.5624410923383i</v>
      </c>
      <c r="N508">
        <f t="shared" si="145"/>
        <v>90.020356988127872</v>
      </c>
      <c r="O508">
        <f t="shared" si="146"/>
        <v>72.965909236586398</v>
      </c>
      <c r="P508" s="3">
        <f t="shared" si="147"/>
        <v>72.965909236586398</v>
      </c>
      <c r="Q508" s="3">
        <f t="shared" si="148"/>
        <v>-89.979643011872128</v>
      </c>
      <c r="R508">
        <f t="shared" si="149"/>
        <v>90.020356988127872</v>
      </c>
      <c r="S508">
        <f t="shared" si="150"/>
        <v>5.8116143113151877E-3</v>
      </c>
      <c r="T508">
        <f t="shared" si="133"/>
        <v>72.965909236586398</v>
      </c>
    </row>
    <row r="509" spans="1:20" x14ac:dyDescent="0.25">
      <c r="A509">
        <f t="shared" si="134"/>
        <v>36.654208360527228</v>
      </c>
      <c r="B509">
        <f t="shared" si="151"/>
        <v>5.8336984456981851</v>
      </c>
      <c r="C509" t="str">
        <f t="shared" si="135"/>
        <v>1.58083426256972-4432.49489587505i</v>
      </c>
      <c r="D509" t="str">
        <f t="shared" si="136"/>
        <v>3.97499999966622-2728.19972952474i</v>
      </c>
      <c r="E509" t="str">
        <f t="shared" si="137"/>
        <v>162.469533819713+0.00259673867469765i</v>
      </c>
      <c r="F509" t="str">
        <f t="shared" si="138"/>
        <v>1.45495495495045-25602.4745999662i</v>
      </c>
      <c r="G509" t="str">
        <f t="shared" si="139"/>
        <v>0.999999999996904-1.75940200129986E-06i</v>
      </c>
      <c r="H509" t="str">
        <f t="shared" si="140"/>
        <v>600.00028561169+0.537849255705215i</v>
      </c>
      <c r="I509" t="str">
        <f t="shared" si="141"/>
        <v>41.3092051161561-43335.4069906609i</v>
      </c>
      <c r="K509" t="str">
        <f t="shared" si="142"/>
        <v>0.0199999744084384-0.0000223267820518907i</v>
      </c>
      <c r="L509" t="str">
        <f t="shared" si="143"/>
        <v>0.00005-48.3723349840358i</v>
      </c>
      <c r="M509" t="str">
        <f t="shared" si="144"/>
        <v>0.00133333333333333-28.4543146964917i</v>
      </c>
      <c r="N509">
        <f t="shared" si="145"/>
        <v>90.020434344458906</v>
      </c>
      <c r="O509">
        <f t="shared" si="146"/>
        <v>72.932965435861774</v>
      </c>
      <c r="P509" s="3">
        <f t="shared" si="147"/>
        <v>72.932965435861774</v>
      </c>
      <c r="Q509" s="3">
        <f t="shared" si="148"/>
        <v>-89.979565655541094</v>
      </c>
      <c r="R509">
        <f t="shared" si="149"/>
        <v>90.020434344458906</v>
      </c>
      <c r="S509">
        <f t="shared" si="150"/>
        <v>5.833698445698185E-3</v>
      </c>
      <c r="T509">
        <f t="shared" si="133"/>
        <v>72.932965435861774</v>
      </c>
    </row>
    <row r="510" spans="1:20" x14ac:dyDescent="0.25">
      <c r="A510">
        <f t="shared" si="134"/>
        <v>36.79349435229723</v>
      </c>
      <c r="B510">
        <f t="shared" si="151"/>
        <v>5.8558664997918379</v>
      </c>
      <c r="C510" t="str">
        <f t="shared" si="135"/>
        <v>1.58083424966897-4415.7151894785i</v>
      </c>
      <c r="D510" t="str">
        <f t="shared" si="136"/>
        <v>3.97499999966368-2717.87181689789i</v>
      </c>
      <c r="E510" t="str">
        <f t="shared" si="137"/>
        <v>162.469533795788+0.00260660631983541i</v>
      </c>
      <c r="F510" t="str">
        <f t="shared" si="138"/>
        <v>1.45495495495042-25505.5534966983i</v>
      </c>
      <c r="G510" t="str">
        <f t="shared" si="139"/>
        <v>0.999999999996881-1.76608772890476E-06i</v>
      </c>
      <c r="H510" t="str">
        <f t="shared" si="140"/>
        <v>600.000287786462+0.539893083365353i</v>
      </c>
      <c r="I510" t="str">
        <f t="shared" si="141"/>
        <v>41.3092051602577-43171.3559782414i</v>
      </c>
      <c r="K510" t="str">
        <f t="shared" si="142"/>
        <v>0.0199999742135733-0.0000224116235993959i</v>
      </c>
      <c r="L510" t="str">
        <f t="shared" si="143"/>
        <v>0.00005-48.1892159633751i</v>
      </c>
      <c r="M510" t="str">
        <f t="shared" si="144"/>
        <v>0.00133333333333333-28.3465976255147i</v>
      </c>
      <c r="N510">
        <f t="shared" si="145"/>
        <v>90.020511994741412</v>
      </c>
      <c r="O510">
        <f t="shared" si="146"/>
        <v>72.900021635336685</v>
      </c>
      <c r="P510" s="3">
        <f t="shared" si="147"/>
        <v>72.900021635336685</v>
      </c>
      <c r="Q510" s="3">
        <f t="shared" si="148"/>
        <v>-89.979488005258588</v>
      </c>
      <c r="R510">
        <f t="shared" si="149"/>
        <v>90.020511994741412</v>
      </c>
      <c r="S510">
        <f t="shared" si="150"/>
        <v>5.8558664997918376E-3</v>
      </c>
      <c r="T510">
        <f t="shared" si="133"/>
        <v>72.900021635336685</v>
      </c>
    </row>
    <row r="511" spans="1:20" x14ac:dyDescent="0.25">
      <c r="A511">
        <f t="shared" si="134"/>
        <v>36.933309630835957</v>
      </c>
      <c r="B511">
        <f t="shared" si="151"/>
        <v>5.8781187924910467</v>
      </c>
      <c r="C511" t="str">
        <f t="shared" si="135"/>
        <v>1.58083423666999-4398.99900462737i</v>
      </c>
      <c r="D511" t="str">
        <f t="shared" si="136"/>
        <v>3.97499999966111-2707.58300176957i</v>
      </c>
      <c r="E511" t="str">
        <f t="shared" si="137"/>
        <v>162.469533771681+0.00261651146246135i</v>
      </c>
      <c r="F511" t="str">
        <f t="shared" si="138"/>
        <v>1.45495495495038-25408.9992993801i</v>
      </c>
      <c r="G511" t="str">
        <f t="shared" si="139"/>
        <v>0.999999999996857-1.77279886227456E-06i</v>
      </c>
      <c r="H511" t="str">
        <f t="shared" si="140"/>
        <v>600.000289977798+0.541944677576192i</v>
      </c>
      <c r="I511" t="str">
        <f t="shared" si="141"/>
        <v>41.309205204695-43007.9260002713i</v>
      </c>
      <c r="K511" t="str">
        <f t="shared" si="142"/>
        <v>0.0199999740172243-0.0000224967875422148i</v>
      </c>
      <c r="L511" t="str">
        <f t="shared" si="143"/>
        <v>0.00005-48.0067901607641i</v>
      </c>
      <c r="M511" t="str">
        <f t="shared" si="144"/>
        <v>0.00133333333333333-28.2392883298613i</v>
      </c>
      <c r="N511">
        <f t="shared" si="145"/>
        <v>90.020589940092449</v>
      </c>
      <c r="O511">
        <f t="shared" si="146"/>
        <v>72.867077835012495</v>
      </c>
      <c r="P511" s="3">
        <f t="shared" si="147"/>
        <v>72.867077835012495</v>
      </c>
      <c r="Q511" s="3">
        <f t="shared" si="148"/>
        <v>-89.979410059907551</v>
      </c>
      <c r="R511">
        <f t="shared" si="149"/>
        <v>90.020589940092449</v>
      </c>
      <c r="S511">
        <f t="shared" si="150"/>
        <v>5.8781187924910466E-3</v>
      </c>
      <c r="T511">
        <f t="shared" si="133"/>
        <v>72.867077835012495</v>
      </c>
    </row>
    <row r="512" spans="1:20" x14ac:dyDescent="0.25">
      <c r="A512">
        <f t="shared" si="134"/>
        <v>37.073656207433132</v>
      </c>
      <c r="B512">
        <f t="shared" si="151"/>
        <v>5.9004556439025126</v>
      </c>
      <c r="C512" t="str">
        <f t="shared" si="135"/>
        <v>1.58083422357203-4382.34610085377i</v>
      </c>
      <c r="D512" t="str">
        <f t="shared" si="136"/>
        <v>3.97499999965855-2697.33313613174i</v>
      </c>
      <c r="E512" t="str">
        <f t="shared" si="137"/>
        <v>162.469533747389+0.00262645424507112i</v>
      </c>
      <c r="F512" t="str">
        <f t="shared" si="138"/>
        <v>1.45495495495035-25312.8106190475i</v>
      </c>
      <c r="G512" t="str">
        <f t="shared" si="139"/>
        <v>0.999999999996833-1.77953549795115E-06i</v>
      </c>
      <c r="H512" t="str">
        <f t="shared" si="140"/>
        <v>600.000292185816+0.544004067850684i</v>
      </c>
      <c r="I512" t="str">
        <f t="shared" si="141"/>
        <v>41.309205249471-42845.1147057557i</v>
      </c>
      <c r="K512" t="str">
        <f t="shared" si="142"/>
        <v>0.0199999738193803-0.0000225822751054206i</v>
      </c>
      <c r="L512" t="str">
        <f t="shared" si="143"/>
        <v>0.00005-47.8250549519467i</v>
      </c>
      <c r="M512" t="str">
        <f t="shared" si="144"/>
        <v>0.00133333333333333-28.132385265851i</v>
      </c>
      <c r="N512">
        <f t="shared" si="145"/>
        <v>90.02066818163317</v>
      </c>
      <c r="O512">
        <f t="shared" si="146"/>
        <v>72.834134034890809</v>
      </c>
      <c r="P512" s="3">
        <f t="shared" si="147"/>
        <v>72.834134034890809</v>
      </c>
      <c r="Q512" s="3">
        <f t="shared" si="148"/>
        <v>-89.97933181836683</v>
      </c>
      <c r="R512">
        <f t="shared" si="149"/>
        <v>90.02066818163317</v>
      </c>
      <c r="S512">
        <f t="shared" si="150"/>
        <v>5.9004556439025127E-3</v>
      </c>
      <c r="T512">
        <f t="shared" si="133"/>
        <v>72.834134034890809</v>
      </c>
    </row>
    <row r="513" spans="1:20" x14ac:dyDescent="0.25">
      <c r="A513">
        <f t="shared" si="134"/>
        <v>37.21453610102138</v>
      </c>
      <c r="B513">
        <f t="shared" si="151"/>
        <v>5.9228773753493424</v>
      </c>
      <c r="C513" t="str">
        <f t="shared" si="135"/>
        <v>1.58083421037434-4365.7562386001i</v>
      </c>
      <c r="D513" t="str">
        <f t="shared" si="136"/>
        <v>3.97499999965594-2687.12207253663i</v>
      </c>
      <c r="E513" t="str">
        <f t="shared" si="137"/>
        <v>162.469533722913+0.00263643481070217i</v>
      </c>
      <c r="F513" t="str">
        <f t="shared" si="138"/>
        <v>1.45495495495031-25216.9860719936i</v>
      </c>
      <c r="G513" t="str">
        <f t="shared" si="139"/>
        <v>0.999999999996809-1.78629773284333E-06i</v>
      </c>
      <c r="H513" t="str">
        <f t="shared" si="140"/>
        <v>600.000294410649+0.546071283813936i</v>
      </c>
      <c r="I513" t="str">
        <f t="shared" si="141"/>
        <v>41.3092052945875-42682.9197525992i</v>
      </c>
      <c r="K513" t="str">
        <f t="shared" si="142"/>
        <v>0.0199999736200298-0.0000226680875187407i</v>
      </c>
      <c r="L513" t="str">
        <f t="shared" si="143"/>
        <v>0.00005-47.6440077226008i</v>
      </c>
      <c r="M513" t="str">
        <f t="shared" si="144"/>
        <v>0.00133333333333333-28.0258868956476i</v>
      </c>
      <c r="N513">
        <f t="shared" si="145"/>
        <v>90.020746720489086</v>
      </c>
      <c r="O513">
        <f t="shared" si="146"/>
        <v>72.80119023497322</v>
      </c>
      <c r="P513" s="3">
        <f t="shared" si="147"/>
        <v>72.80119023497322</v>
      </c>
      <c r="Q513" s="3">
        <f t="shared" si="148"/>
        <v>-89.979253279510914</v>
      </c>
      <c r="R513">
        <f t="shared" si="149"/>
        <v>90.020746720489086</v>
      </c>
      <c r="S513">
        <f t="shared" si="150"/>
        <v>5.9228773753493428E-3</v>
      </c>
      <c r="T513">
        <f t="shared" si="133"/>
        <v>72.80119023497322</v>
      </c>
    </row>
    <row r="514" spans="1:20" x14ac:dyDescent="0.25">
      <c r="A514">
        <f t="shared" si="134"/>
        <v>37.355951338205259</v>
      </c>
      <c r="B514">
        <f t="shared" si="151"/>
        <v>5.9453843093756698</v>
      </c>
      <c r="C514" t="str">
        <f t="shared" si="135"/>
        <v>1.58083419707613-4349.22917921563i</v>
      </c>
      <c r="D514" t="str">
        <f t="shared" si="136"/>
        <v>3.97499999965331-2676.94966409467i</v>
      </c>
      <c r="E514" t="str">
        <f t="shared" si="137"/>
        <v>162.469533698251+0.00264645330293409i</v>
      </c>
      <c r="F514" t="str">
        <f t="shared" si="138"/>
        <v>1.45495495495028-25121.5242797503i</v>
      </c>
      <c r="G514" t="str">
        <f t="shared" si="139"/>
        <v>0.999999999996785-1.79308566422808E-06i</v>
      </c>
      <c r="H514" t="str">
        <f t="shared" si="140"/>
        <v>600.000296652421+0.548146355203634i</v>
      </c>
      <c r="I514" t="str">
        <f t="shared" si="141"/>
        <v>41.3092053400477-42521.3388075728i</v>
      </c>
      <c r="K514" t="str">
        <f t="shared" si="142"/>
        <v>0.0199999734191614-0.0000227542260165757i</v>
      </c>
      <c r="L514" t="str">
        <f t="shared" si="143"/>
        <v>0.00005-47.4636458683012i</v>
      </c>
      <c r="M514" t="str">
        <f t="shared" si="144"/>
        <v>0.00133333333333333-27.9197916872361i</v>
      </c>
      <c r="N514">
        <f t="shared" si="145"/>
        <v>90.020825557789991</v>
      </c>
      <c r="O514">
        <f t="shared" si="146"/>
        <v>72.768246435261261</v>
      </c>
      <c r="P514" s="3">
        <f t="shared" si="147"/>
        <v>72.768246435261261</v>
      </c>
      <c r="Q514" s="3">
        <f t="shared" si="148"/>
        <v>-89.979174442210009</v>
      </c>
      <c r="R514">
        <f t="shared" si="149"/>
        <v>90.020825557789991</v>
      </c>
      <c r="S514">
        <f t="shared" si="150"/>
        <v>5.9453843093756698E-3</v>
      </c>
      <c r="T514">
        <f t="shared" si="133"/>
        <v>72.768246435261261</v>
      </c>
    </row>
    <row r="515" spans="1:20" x14ac:dyDescent="0.25">
      <c r="A515">
        <f t="shared" si="134"/>
        <v>37.497903953290439</v>
      </c>
      <c r="B515">
        <f t="shared" si="151"/>
        <v>5.9679767697512975</v>
      </c>
      <c r="C515" t="str">
        <f t="shared" si="135"/>
        <v>1.5808341836767-4332.76468495306i</v>
      </c>
      <c r="D515" t="str">
        <f t="shared" si="136"/>
        <v>3.97499999965069-2666.81576447235i</v>
      </c>
      <c r="E515" t="str">
        <f t="shared" si="137"/>
        <v>162.469533673401+0.00265650986589353i</v>
      </c>
      <c r="F515" t="str">
        <f t="shared" si="138"/>
        <v>1.45495495495024-25026.4238690677i</v>
      </c>
      <c r="G515" t="str">
        <f t="shared" si="139"/>
        <v>0.99999999999676-1.79989938975211E-06i</v>
      </c>
      <c r="H515" t="str">
        <f t="shared" si="140"/>
        <v>600.000298911263+0.550229311870459i</v>
      </c>
      <c r="I515" t="str">
        <f t="shared" si="141"/>
        <v>41.3092053858539-42360.3695462807i</v>
      </c>
      <c r="K515" t="str">
        <f t="shared" si="142"/>
        <v>0.0199999732167635-0.0000228406918380163i</v>
      </c>
      <c r="L515" t="str">
        <f t="shared" si="143"/>
        <v>0.00005-47.2839667944823i</v>
      </c>
      <c r="M515" t="str">
        <f t="shared" si="144"/>
        <v>0.00133333333333333-27.8140981144013i</v>
      </c>
      <c r="N515">
        <f t="shared" si="145"/>
        <v>90.020904694669923</v>
      </c>
      <c r="O515">
        <f t="shared" si="146"/>
        <v>72.735302635756526</v>
      </c>
      <c r="P515" s="3">
        <f t="shared" si="147"/>
        <v>72.735302635756526</v>
      </c>
      <c r="Q515" s="3">
        <f t="shared" si="148"/>
        <v>-89.979095305330077</v>
      </c>
      <c r="R515">
        <f t="shared" si="149"/>
        <v>90.020904694669923</v>
      </c>
      <c r="S515">
        <f t="shared" si="150"/>
        <v>5.9679767697512973E-3</v>
      </c>
      <c r="T515">
        <f t="shared" si="133"/>
        <v>72.735302635756526</v>
      </c>
    </row>
    <row r="516" spans="1:20" x14ac:dyDescent="0.25">
      <c r="A516">
        <f t="shared" si="134"/>
        <v>37.640395988312946</v>
      </c>
      <c r="B516">
        <f t="shared" si="151"/>
        <v>5.9906550814763531</v>
      </c>
      <c r="C516" t="str">
        <f t="shared" si="135"/>
        <v>1.5808341701752-4316.36251896503i</v>
      </c>
      <c r="D516" t="str">
        <f t="shared" si="136"/>
        <v>3.97499999964802-2656.7202278901i</v>
      </c>
      <c r="E516" t="str">
        <f t="shared" si="137"/>
        <v>162.469533648361+0.00266660464425504i</v>
      </c>
      <c r="F516" t="str">
        <f t="shared" si="138"/>
        <v>1.45495495495021-24931.6834718945i</v>
      </c>
      <c r="G516" t="str">
        <f t="shared" si="139"/>
        <v>0.999999999996736-1.80673900743312E-06i</v>
      </c>
      <c r="H516" t="str">
        <f t="shared" si="140"/>
        <v>600.000301187307+0.552320183778541i</v>
      </c>
      <c r="I516" t="str">
        <f t="shared" si="141"/>
        <v>41.3092054320094-42200.0096531262i</v>
      </c>
      <c r="K516" t="str">
        <f t="shared" si="142"/>
        <v>0.0199999730128244-0.0000229274862268615i</v>
      </c>
      <c r="L516" t="str">
        <f t="shared" si="143"/>
        <v>0.00005-47.1049679164i</v>
      </c>
      <c r="M516" t="str">
        <f t="shared" si="144"/>
        <v>0.00133333333333333-27.7088046567058i</v>
      </c>
      <c r="N516">
        <f t="shared" si="145"/>
        <v>90.020984132267259</v>
      </c>
      <c r="O516">
        <f t="shared" si="146"/>
        <v>72.702358836460405</v>
      </c>
      <c r="P516" s="3">
        <f t="shared" si="147"/>
        <v>72.702358836460405</v>
      </c>
      <c r="Q516" s="3">
        <f t="shared" si="148"/>
        <v>-89.979015867732741</v>
      </c>
      <c r="R516">
        <f t="shared" si="149"/>
        <v>90.020984132267259</v>
      </c>
      <c r="S516">
        <f t="shared" si="150"/>
        <v>5.9906550814763527E-3</v>
      </c>
      <c r="T516">
        <f t="shared" si="133"/>
        <v>72.702358836460405</v>
      </c>
    </row>
    <row r="517" spans="1:20" x14ac:dyDescent="0.25">
      <c r="A517">
        <f t="shared" si="134"/>
        <v>37.783429493068539</v>
      </c>
      <c r="B517">
        <f t="shared" si="151"/>
        <v>6.0134195707859632</v>
      </c>
      <c r="C517" t="str">
        <f t="shared" si="135"/>
        <v>1.58083415657088-4300.02244530098i</v>
      </c>
      <c r="D517" t="str">
        <f t="shared" si="136"/>
        <v>3.97499999964533-2646.66290912027i</v>
      </c>
      <c r="E517" t="str">
        <f t="shared" si="137"/>
        <v>162.469533623131+0.00267673778324182i</v>
      </c>
      <c r="F517" t="str">
        <f t="shared" si="138"/>
        <v>1.45495495495017-24837.3017253581i</v>
      </c>
      <c r="G517" t="str">
        <f t="shared" si="139"/>
        <v>0.999999999996711-1.81360461566132E-06i</v>
      </c>
      <c r="H517" t="str">
        <f t="shared" si="140"/>
        <v>600.000303480682+0.554419001005858i</v>
      </c>
      <c r="I517" t="str">
        <f t="shared" si="141"/>
        <v>41.3092054785161-42040.2568212779i</v>
      </c>
      <c r="K517" t="str">
        <f t="shared" si="142"/>
        <v>0.0199999728073324-0.0000230146104316362i</v>
      </c>
      <c r="L517" t="str">
        <f t="shared" si="143"/>
        <v>0.00005-46.9266466590953i</v>
      </c>
      <c r="M517" t="str">
        <f t="shared" si="144"/>
        <v>0.00133333333333333-27.6039097994679i</v>
      </c>
      <c r="N517">
        <f t="shared" si="145"/>
        <v>90.021063871724678</v>
      </c>
      <c r="O517">
        <f t="shared" si="146"/>
        <v>72.669415037374705</v>
      </c>
      <c r="P517" s="3">
        <f t="shared" si="147"/>
        <v>72.669415037374705</v>
      </c>
      <c r="Q517" s="3">
        <f t="shared" si="148"/>
        <v>-89.978936128275322</v>
      </c>
      <c r="R517">
        <f t="shared" si="149"/>
        <v>90.021063871724678</v>
      </c>
      <c r="S517">
        <f t="shared" si="150"/>
        <v>6.0134195707859635E-3</v>
      </c>
      <c r="T517">
        <f t="shared" si="133"/>
        <v>72.669415037374705</v>
      </c>
    </row>
    <row r="518" spans="1:20" x14ac:dyDescent="0.25">
      <c r="A518">
        <f t="shared" si="134"/>
        <v>37.927006525142204</v>
      </c>
      <c r="B518">
        <f t="shared" si="151"/>
        <v>6.0362705651549504</v>
      </c>
      <c r="C518" t="str">
        <f t="shared" si="135"/>
        <v>1.58083414286307-4283.74422890343i</v>
      </c>
      <c r="D518" t="str">
        <f t="shared" si="136"/>
        <v>3.97499999964264-2636.64366348492i</v>
      </c>
      <c r="E518" t="str">
        <f t="shared" si="137"/>
        <v>162.469533597709+0.00268690942862972i</v>
      </c>
      <c r="F518" t="str">
        <f t="shared" si="138"/>
        <v>1.45495495495013-24743.2772717456i</v>
      </c>
      <c r="G518" t="str">
        <f t="shared" si="139"/>
        <v>0.999999999996686-0.0000018204963132008i</v>
      </c>
      <c r="H518" t="str">
        <f t="shared" si="140"/>
        <v>600.000305791517+0.556525793744682i</v>
      </c>
      <c r="I518" t="str">
        <f t="shared" si="141"/>
        <v>41.3092055253764-41881.1087526379i</v>
      </c>
      <c r="K518" t="str">
        <f t="shared" si="142"/>
        <v>0.0199999726002758-0.0000231020657056096i</v>
      </c>
      <c r="L518" t="str">
        <f t="shared" si="143"/>
        <v>0.00005-46.7490004573574i</v>
      </c>
      <c r="M518" t="str">
        <f t="shared" si="144"/>
        <v>0.00133333333333333-27.4994120337396i</v>
      </c>
      <c r="N518">
        <f t="shared" si="145"/>
        <v>90.021143914189253</v>
      </c>
      <c r="O518">
        <f t="shared" si="146"/>
        <v>72.63647123850096</v>
      </c>
      <c r="P518" s="3">
        <f t="shared" si="147"/>
        <v>72.63647123850096</v>
      </c>
      <c r="Q518" s="3">
        <f t="shared" si="148"/>
        <v>-89.978856085810747</v>
      </c>
      <c r="R518">
        <f t="shared" si="149"/>
        <v>90.021143914189253</v>
      </c>
      <c r="S518">
        <f t="shared" si="150"/>
        <v>6.0362705651549504E-3</v>
      </c>
      <c r="T518">
        <f t="shared" si="133"/>
        <v>72.63647123850096</v>
      </c>
    </row>
    <row r="519" spans="1:20" x14ac:dyDescent="0.25">
      <c r="A519">
        <f t="shared" si="134"/>
        <v>38.071129149937747</v>
      </c>
      <c r="B519">
        <f t="shared" si="151"/>
        <v>6.0592083933025398</v>
      </c>
      <c r="C519" t="str">
        <f t="shared" si="135"/>
        <v>1.58083412905078-4267.52763560476i</v>
      </c>
      <c r="D519" t="str">
        <f t="shared" si="136"/>
        <v>3.97499999963992-2626.66234685387i</v>
      </c>
      <c r="E519" t="str">
        <f t="shared" si="137"/>
        <v>162.469533572093+0.00269711972674811i</v>
      </c>
      <c r="F519" t="str">
        <f t="shared" si="138"/>
        <v>1.4549549549501-24649.6087584835i</v>
      </c>
      <c r="G519" t="str">
        <f t="shared" si="139"/>
        <v>0.99999999999666-1.82741419919091E-06i</v>
      </c>
      <c r="H519" t="str">
        <f t="shared" si="140"/>
        <v>600.00030811995+0.558640592302047i</v>
      </c>
      <c r="I519" t="str">
        <f t="shared" si="141"/>
        <v>41.3092055725943-41722.5631578078i</v>
      </c>
      <c r="K519" t="str">
        <f t="shared" si="142"/>
        <v>0.0199999723916425-0.0000231898533068129i</v>
      </c>
      <c r="L519" t="str">
        <f t="shared" si="143"/>
        <v>0.00005-46.5720267556858i</v>
      </c>
      <c r="M519" t="str">
        <f t="shared" si="144"/>
        <v>0.00133333333333333-27.3953098562858i</v>
      </c>
      <c r="N519">
        <f t="shared" si="145"/>
        <v>90.021224260812332</v>
      </c>
      <c r="O519">
        <f t="shared" si="146"/>
        <v>72.603527439840761</v>
      </c>
      <c r="P519" s="3">
        <f t="shared" si="147"/>
        <v>72.603527439840761</v>
      </c>
      <c r="Q519" s="3">
        <f t="shared" si="148"/>
        <v>-89.978775739187668</v>
      </c>
      <c r="R519">
        <f t="shared" si="149"/>
        <v>90.021224260812332</v>
      </c>
      <c r="S519">
        <f t="shared" si="150"/>
        <v>6.0592083933025398E-3</v>
      </c>
      <c r="T519">
        <f t="shared" si="133"/>
        <v>72.603527439840761</v>
      </c>
    </row>
    <row r="520" spans="1:20" x14ac:dyDescent="0.25">
      <c r="A520">
        <f t="shared" si="134"/>
        <v>38.215799440707514</v>
      </c>
      <c r="B520">
        <f t="shared" si="151"/>
        <v>6.0822333851970898</v>
      </c>
      <c r="C520" t="str">
        <f t="shared" si="135"/>
        <v>1.58083411513337-4251.37243212387i</v>
      </c>
      <c r="D520" t="str">
        <f t="shared" si="136"/>
        <v>3.97499999963717-2616.7188156425i</v>
      </c>
      <c r="E520" t="str">
        <f t="shared" si="137"/>
        <v>162.469533546283+0.00270736882448408i</v>
      </c>
      <c r="F520" t="str">
        <f t="shared" si="138"/>
        <v>1.45495495495006-24556.2948381189i</v>
      </c>
      <c r="G520" t="str">
        <f t="shared" si="139"/>
        <v>0.999999999996635-1.83435837314779E-06i</v>
      </c>
      <c r="H520" t="str">
        <f t="shared" si="140"/>
        <v>600.000310466109+0.560763427100117i</v>
      </c>
      <c r="I520" t="str">
        <f t="shared" si="141"/>
        <v>41.3092056201713-41564.6177560559i</v>
      </c>
      <c r="K520" t="str">
        <f t="shared" si="142"/>
        <v>0.0199999721814207-0.0000232779744980575i</v>
      </c>
      <c r="L520" t="str">
        <f t="shared" si="143"/>
        <v>0.00005-46.3957230082545i</v>
      </c>
      <c r="M520" t="str">
        <f t="shared" si="144"/>
        <v>0.00133333333333333-27.2916017695614i</v>
      </c>
      <c r="N520">
        <f t="shared" si="145"/>
        <v>90.021304912749713</v>
      </c>
      <c r="O520">
        <f t="shared" si="146"/>
        <v>72.5705836413958</v>
      </c>
      <c r="P520" s="3">
        <f t="shared" si="147"/>
        <v>72.5705836413958</v>
      </c>
      <c r="Q520" s="3">
        <f t="shared" si="148"/>
        <v>-89.978695087250287</v>
      </c>
      <c r="R520">
        <f t="shared" si="149"/>
        <v>90.021304912749713</v>
      </c>
      <c r="S520">
        <f t="shared" si="150"/>
        <v>6.0822333851970898E-3</v>
      </c>
      <c r="T520">
        <f t="shared" si="133"/>
        <v>72.5705836413958</v>
      </c>
    </row>
    <row r="521" spans="1:20" x14ac:dyDescent="0.25">
      <c r="A521">
        <f t="shared" si="134"/>
        <v>38.3610194785822</v>
      </c>
      <c r="B521">
        <f t="shared" si="151"/>
        <v>6.1053458720608385</v>
      </c>
      <c r="C521" t="str">
        <f t="shared" si="135"/>
        <v>1.58083410110996-4235.27838606267i</v>
      </c>
      <c r="D521" t="str">
        <f t="shared" si="136"/>
        <v>3.97499999963441-2606.8129268098i</v>
      </c>
      <c r="E521" t="str">
        <f t="shared" si="137"/>
        <v>162.469533520275+0.00271765686928043i</v>
      </c>
      <c r="F521" t="str">
        <f t="shared" si="138"/>
        <v>1.45495495495002-24463.3341682997i</v>
      </c>
      <c r="G521" t="str">
        <f t="shared" si="139"/>
        <v>0.99999999999661-1.84132893496571E-06i</v>
      </c>
      <c r="H521" t="str">
        <f t="shared" si="140"/>
        <v>600.000312830135+0.562894328676681i</v>
      </c>
      <c r="I521" t="str">
        <f t="shared" si="141"/>
        <v>41.3092056681105-41407.2702752848i</v>
      </c>
      <c r="K521" t="str">
        <f t="shared" si="142"/>
        <v>0.0199999719695981-0.0000233664305469527i</v>
      </c>
      <c r="L521" t="str">
        <f t="shared" si="143"/>
        <v>0.00005-46.2200866788746i</v>
      </c>
      <c r="M521" t="str">
        <f t="shared" si="144"/>
        <v>0.00133333333333333-27.188286281691i</v>
      </c>
      <c r="N521">
        <f t="shared" si="145"/>
        <v>90.021385871161556</v>
      </c>
      <c r="O521">
        <f t="shared" si="146"/>
        <v>72.537639843167611</v>
      </c>
      <c r="P521" s="3">
        <f t="shared" si="147"/>
        <v>72.537639843167611</v>
      </c>
      <c r="Q521" s="3">
        <f t="shared" si="148"/>
        <v>-89.978614128838444</v>
      </c>
      <c r="R521">
        <f t="shared" si="149"/>
        <v>90.021385871161556</v>
      </c>
      <c r="S521">
        <f t="shared" si="150"/>
        <v>6.1053458720608383E-3</v>
      </c>
      <c r="T521">
        <f t="shared" si="133"/>
        <v>72.537639843167611</v>
      </c>
    </row>
    <row r="522" spans="1:20" x14ac:dyDescent="0.25">
      <c r="A522">
        <f t="shared" si="134"/>
        <v>38.506791352600807</v>
      </c>
      <c r="B522">
        <f t="shared" si="151"/>
        <v>6.1285461863746695</v>
      </c>
      <c r="C522" t="str">
        <f t="shared" si="135"/>
        <v>1.58083408697977-4219.24526590297i</v>
      </c>
      <c r="D522" t="str">
        <f t="shared" si="136"/>
        <v>3.97499999963162-2596.94453785622i</v>
      </c>
      <c r="E522" t="str">
        <f t="shared" si="137"/>
        <v>162.46953349407+0.00272798400914233i</v>
      </c>
      <c r="F522" t="str">
        <f t="shared" si="138"/>
        <v>1.45495495494998-24370.7254117554i</v>
      </c>
      <c r="G522" t="str">
        <f t="shared" si="139"/>
        <v>0.999999999996584-1.84832598491853E-06i</v>
      </c>
      <c r="H522" t="str">
        <f t="shared" si="140"/>
        <v>600.000315212162+0.565033327685576i</v>
      </c>
      <c r="I522" t="str">
        <f t="shared" si="141"/>
        <v>41.309205716415-41250.518451998i</v>
      </c>
      <c r="K522" t="str">
        <f t="shared" si="142"/>
        <v>0.0199999717561626-0.0000234552227259249i</v>
      </c>
      <c r="L522" t="str">
        <f t="shared" si="143"/>
        <v>0.00005-46.045115240959i</v>
      </c>
      <c r="M522" t="str">
        <f t="shared" si="144"/>
        <v>0.00133333333333333-27.0853619064465i</v>
      </c>
      <c r="N522">
        <f t="shared" si="145"/>
        <v>90.02146713721244</v>
      </c>
      <c r="O522">
        <f t="shared" si="146"/>
        <v>72.504696045157942</v>
      </c>
      <c r="P522" s="3">
        <f t="shared" si="147"/>
        <v>72.504696045157942</v>
      </c>
      <c r="Q522" s="3">
        <f t="shared" si="148"/>
        <v>-89.97853286278756</v>
      </c>
      <c r="R522">
        <f t="shared" si="149"/>
        <v>90.02146713721244</v>
      </c>
      <c r="S522">
        <f t="shared" si="150"/>
        <v>6.1285461863746695E-3</v>
      </c>
      <c r="T522">
        <f t="shared" si="133"/>
        <v>72.504696045157942</v>
      </c>
    </row>
    <row r="523" spans="1:20" x14ac:dyDescent="0.25">
      <c r="A523">
        <f t="shared" si="134"/>
        <v>38.653117159740695</v>
      </c>
      <c r="B523">
        <f t="shared" si="151"/>
        <v>6.1518346618828934</v>
      </c>
      <c r="C523" t="str">
        <f t="shared" si="135"/>
        <v>1.58083407274203-4203.27284100289i</v>
      </c>
      <c r="D523" t="str">
        <f t="shared" si="136"/>
        <v>3.97499999962882-2587.11350682167i</v>
      </c>
      <c r="E523" t="str">
        <f t="shared" si="137"/>
        <v>162.469533467665+0.00273835039263653i</v>
      </c>
      <c r="F523" t="str">
        <f t="shared" si="138"/>
        <v>1.45495495494995-24278.467236278i</v>
      </c>
      <c r="G523" t="str">
        <f t="shared" si="139"/>
        <v>0.999999999996558-1.85534962366116E-06i</v>
      </c>
      <c r="H523" t="str">
        <f t="shared" si="140"/>
        <v>600.000317612328+0.567180454897106i</v>
      </c>
      <c r="I523" t="str">
        <f t="shared" si="141"/>
        <v>41.3092057650869-41094.360031268i</v>
      </c>
      <c r="K523" t="str">
        <f t="shared" si="142"/>
        <v>0.0199999715411019-0.0000235443523122349i</v>
      </c>
      <c r="L523" t="str">
        <f t="shared" si="143"/>
        <v>0.00005-45.8708061774847i</v>
      </c>
      <c r="M523" t="str">
        <f t="shared" si="144"/>
        <v>0.00133333333333333-26.9828271632262i</v>
      </c>
      <c r="N523">
        <f t="shared" si="145"/>
        <v>90.021548712071336</v>
      </c>
      <c r="O523">
        <f t="shared" si="146"/>
        <v>72.471752247368372</v>
      </c>
      <c r="P523" s="3">
        <f t="shared" si="147"/>
        <v>72.471752247368372</v>
      </c>
      <c r="Q523" s="3">
        <f t="shared" si="148"/>
        <v>-89.978451287928664</v>
      </c>
      <c r="R523">
        <f t="shared" si="149"/>
        <v>90.021548712071336</v>
      </c>
      <c r="S523">
        <f t="shared" si="150"/>
        <v>6.1518346618828932E-3</v>
      </c>
      <c r="T523">
        <f t="shared" si="133"/>
        <v>72.471752247368372</v>
      </c>
    </row>
    <row r="524" spans="1:20" x14ac:dyDescent="0.25">
      <c r="A524">
        <f t="shared" si="134"/>
        <v>38.799999004947708</v>
      </c>
      <c r="B524">
        <f t="shared" si="151"/>
        <v>6.1752116335980487</v>
      </c>
      <c r="C524" t="str">
        <f t="shared" si="135"/>
        <v>1.58083405839587-4187.36088159376i</v>
      </c>
      <c r="D524" t="str">
        <f t="shared" si="136"/>
        <v>3.974999999626-2577.31969228347i</v>
      </c>
      <c r="E524" t="str">
        <f t="shared" si="137"/>
        <v>162.469533441059+0.00274875616889453i</v>
      </c>
      <c r="F524" t="str">
        <f t="shared" si="138"/>
        <v>1.45495495494991-24186.5583147027i</v>
      </c>
      <c r="G524" t="str">
        <f t="shared" si="139"/>
        <v>0.999999999996531-1.86239995223103E-06i</v>
      </c>
      <c r="H524" t="str">
        <f t="shared" si="140"/>
        <v>600.00032003077+0.569335741198527i</v>
      </c>
      <c r="I524" t="str">
        <f t="shared" si="141"/>
        <v>41.3092058141299-40938.7927667035i</v>
      </c>
      <c r="K524" t="str">
        <f t="shared" si="142"/>
        <v>0.0199999713244036-0.0000236338205879971i</v>
      </c>
      <c r="L524" t="str">
        <f t="shared" si="143"/>
        <v>0.00005-45.697156980957i</v>
      </c>
      <c r="M524" t="str">
        <f t="shared" si="144"/>
        <v>0.00133333333333333-26.8806805770335i</v>
      </c>
      <c r="N524">
        <f t="shared" si="145"/>
        <v>90.021630596911677</v>
      </c>
      <c r="O524">
        <f t="shared" si="146"/>
        <v>72.438808449800575</v>
      </c>
      <c r="P524" s="3">
        <f t="shared" si="147"/>
        <v>72.438808449800575</v>
      </c>
      <c r="Q524" s="3">
        <f t="shared" si="148"/>
        <v>-89.978369403088323</v>
      </c>
      <c r="R524">
        <f t="shared" si="149"/>
        <v>90.021630596911677</v>
      </c>
      <c r="S524">
        <f t="shared" si="150"/>
        <v>6.1752116335980489E-3</v>
      </c>
      <c r="T524">
        <f t="shared" si="133"/>
        <v>72.438808449800575</v>
      </c>
    </row>
    <row r="525" spans="1:20" x14ac:dyDescent="0.25">
      <c r="A525">
        <f t="shared" si="134"/>
        <v>38.947439001166515</v>
      </c>
      <c r="B525">
        <f t="shared" si="151"/>
        <v>6.1986774378057214</v>
      </c>
      <c r="C525" t="str">
        <f t="shared" si="135"/>
        <v>1.58083404394039-4171.50915877672i</v>
      </c>
      <c r="D525" t="str">
        <f t="shared" si="136"/>
        <v>3.97499999962314-2567.56295335432i</v>
      </c>
      <c r="E525" t="str">
        <f t="shared" si="137"/>
        <v>162.46953341425+0.00275920148761448i</v>
      </c>
      <c r="F525" t="str">
        <f t="shared" si="138"/>
        <v>1.45495495494987-24094.9973248888i</v>
      </c>
      <c r="G525" t="str">
        <f t="shared" si="139"/>
        <v>0.999999999996505-1.86947707204946E-06i</v>
      </c>
      <c r="H525" t="str">
        <f t="shared" si="140"/>
        <v>600.000322467626+0.571499217594449i</v>
      </c>
      <c r="I525" t="str">
        <f t="shared" si="141"/>
        <v>41.3092058635464-40783.8144204171i</v>
      </c>
      <c r="K525" t="str">
        <f t="shared" si="142"/>
        <v>0.0199999711060553-0.0000237236288401975i</v>
      </c>
      <c r="L525" t="str">
        <f t="shared" si="143"/>
        <v>0.00005-45.5241651533742i</v>
      </c>
      <c r="M525" t="str">
        <f t="shared" si="144"/>
        <v>0.00133333333333333-26.7789206784554i</v>
      </c>
      <c r="N525">
        <f t="shared" si="145"/>
        <v>90.021712792911401</v>
      </c>
      <c r="O525">
        <f t="shared" si="146"/>
        <v>72.40586465245633</v>
      </c>
      <c r="P525" s="3">
        <f t="shared" si="147"/>
        <v>72.40586465245633</v>
      </c>
      <c r="Q525" s="3">
        <f t="shared" si="148"/>
        <v>-89.978287207088599</v>
      </c>
      <c r="R525">
        <f t="shared" si="149"/>
        <v>90.021712792911401</v>
      </c>
      <c r="S525">
        <f t="shared" si="150"/>
        <v>6.198677437805721E-3</v>
      </c>
      <c r="T525">
        <f t="shared" si="133"/>
        <v>72.40586465245633</v>
      </c>
    </row>
    <row r="526" spans="1:20" x14ac:dyDescent="0.25">
      <c r="A526">
        <f t="shared" si="134"/>
        <v>39.095439269370942</v>
      </c>
      <c r="B526">
        <f t="shared" si="151"/>
        <v>6.222232412069383</v>
      </c>
      <c r="C526" t="str">
        <f t="shared" si="135"/>
        <v>1.58083402937493-4155.71744451944i</v>
      </c>
      <c r="D526" t="str">
        <f t="shared" si="136"/>
        <v>3.97499999962029-2557.84314968025i</v>
      </c>
      <c r="E526" t="str">
        <f t="shared" si="137"/>
        <v>162.469533387238+0.0027696864990639i</v>
      </c>
      <c r="F526" t="str">
        <f t="shared" si="138"/>
        <v>1.45495495494983-24003.7829497006i</v>
      </c>
      <c r="G526" t="str">
        <f t="shared" si="139"/>
        <v>0.999999999996478-0.0000018765810849232i</v>
      </c>
      <c r="H526" t="str">
        <f t="shared" si="140"/>
        <v>600.000324923038+0.573670915207304i</v>
      </c>
      <c r="I526" t="str">
        <f t="shared" si="141"/>
        <v>41.309205913339-40629.4227629931i</v>
      </c>
      <c r="K526" t="str">
        <f t="shared" si="142"/>
        <v>0.0199999708860444-0.0000238137783607118i</v>
      </c>
      <c r="L526" t="str">
        <f t="shared" si="143"/>
        <v>0.00005-45.3518282061907i</v>
      </c>
      <c r="M526" t="str">
        <f t="shared" si="144"/>
        <v>0.00133333333333333-26.6775460036415i</v>
      </c>
      <c r="N526">
        <f t="shared" si="145"/>
        <v>90.021795301252837</v>
      </c>
      <c r="O526">
        <f t="shared" si="146"/>
        <v>72.372920855337355</v>
      </c>
      <c r="P526" s="3">
        <f t="shared" si="147"/>
        <v>72.372920855337355</v>
      </c>
      <c r="Q526" s="3">
        <f t="shared" si="148"/>
        <v>-89.978204698747163</v>
      </c>
      <c r="R526">
        <f t="shared" si="149"/>
        <v>90.021795301252837</v>
      </c>
      <c r="S526">
        <f t="shared" si="150"/>
        <v>6.2222324120693832E-3</v>
      </c>
      <c r="T526">
        <f t="shared" si="133"/>
        <v>72.372920855337355</v>
      </c>
    </row>
    <row r="527" spans="1:20" x14ac:dyDescent="0.25">
      <c r="A527">
        <f t="shared" si="134"/>
        <v>39.244001938594558</v>
      </c>
      <c r="B527">
        <f t="shared" si="151"/>
        <v>6.2458768952352468</v>
      </c>
      <c r="C527" t="str">
        <f t="shared" si="135"/>
        <v>1.5808340146985-4139.98551165274i</v>
      </c>
      <c r="D527" t="str">
        <f t="shared" si="136"/>
        <v>3.97499999961737-2548.16014143861i</v>
      </c>
      <c r="E527" t="str">
        <f t="shared" si="137"/>
        <v>162.469533360019+0.00278021135408084i</v>
      </c>
      <c r="F527" t="str">
        <f t="shared" si="138"/>
        <v>1.45495495494979-23912.9138769888i</v>
      </c>
      <c r="G527" t="str">
        <f t="shared" si="139"/>
        <v>0.999999999996452-1.88371209304586E-06i</v>
      </c>
      <c r="H527" t="str">
        <f t="shared" si="140"/>
        <v>600.000327397145+0.575850865277791i</v>
      </c>
      <c r="I527" t="str">
        <f t="shared" si="141"/>
        <v>41.3092059635105-40475.6155734558i</v>
      </c>
      <c r="K527" t="str">
        <f t="shared" si="142"/>
        <v>0.0199999706643583-0.0000239042704463249i</v>
      </c>
      <c r="L527" t="str">
        <f t="shared" si="143"/>
        <v>0.00005-45.1801436602816i</v>
      </c>
      <c r="M527" t="str">
        <f t="shared" si="144"/>
        <v>0.00133333333333333-26.5765550942833i</v>
      </c>
      <c r="N527">
        <f t="shared" si="145"/>
        <v>90.02187812312286</v>
      </c>
      <c r="O527">
        <f t="shared" si="146"/>
        <v>72.339977058445214</v>
      </c>
      <c r="P527" s="3">
        <f t="shared" si="147"/>
        <v>72.339977058445214</v>
      </c>
      <c r="Q527" s="3">
        <f t="shared" si="148"/>
        <v>-89.97812187687714</v>
      </c>
      <c r="R527">
        <f t="shared" si="149"/>
        <v>90.02187812312286</v>
      </c>
      <c r="S527">
        <f t="shared" si="150"/>
        <v>6.2458768952352471E-3</v>
      </c>
      <c r="T527">
        <f t="shared" si="133"/>
        <v>72.339977058445214</v>
      </c>
    </row>
    <row r="528" spans="1:20" x14ac:dyDescent="0.25">
      <c r="A528">
        <f t="shared" si="134"/>
        <v>39.393129145961211</v>
      </c>
      <c r="B528">
        <f t="shared" si="151"/>
        <v>6.2696112274371405</v>
      </c>
      <c r="C528" t="str">
        <f t="shared" si="135"/>
        <v>1.58083399991038-4124.31313386756i</v>
      </c>
      <c r="D528" t="str">
        <f t="shared" si="136"/>
        <v>3.97499999961447-2538.51378933609i</v>
      </c>
      <c r="E528" t="str">
        <f t="shared" si="137"/>
        <v>162.469533332594+0.00279077620407613i</v>
      </c>
      <c r="F528" t="str">
        <f t="shared" si="138"/>
        <v>1.45495495494975-23822.3887995713i</v>
      </c>
      <c r="G528" t="str">
        <f t="shared" si="139"/>
        <v>0.999999999996425-1.89087019899938E-06i</v>
      </c>
      <c r="H528" t="str">
        <f t="shared" si="140"/>
        <v>600.00032989009+0.578039099165325i</v>
      </c>
      <c r="I528" t="str">
        <f t="shared" si="141"/>
        <v>41.309206014064-40322.3906392371i</v>
      </c>
      <c r="K528" t="str">
        <f t="shared" si="142"/>
        <v>0.0199999704409842-0.0000239951063987489i</v>
      </c>
      <c r="L528" t="str">
        <f t="shared" si="143"/>
        <v>0.00005-45.0091090459072i</v>
      </c>
      <c r="M528" t="str">
        <f t="shared" si="144"/>
        <v>0.00133333333333333-26.4759464975924i</v>
      </c>
      <c r="N528">
        <f t="shared" si="145"/>
        <v>90.021961259712867</v>
      </c>
      <c r="O528">
        <f t="shared" si="146"/>
        <v>72.307033261781839</v>
      </c>
      <c r="P528" s="3">
        <f t="shared" si="147"/>
        <v>72.307033261781839</v>
      </c>
      <c r="Q528" s="3">
        <f t="shared" si="148"/>
        <v>-89.978038740287133</v>
      </c>
      <c r="R528">
        <f t="shared" si="149"/>
        <v>90.021961259712867</v>
      </c>
      <c r="S528">
        <f t="shared" si="150"/>
        <v>6.2696112274371408E-3</v>
      </c>
      <c r="T528">
        <f t="shared" si="133"/>
        <v>72.307033261781839</v>
      </c>
    </row>
    <row r="529" spans="1:20" x14ac:dyDescent="0.25">
      <c r="A529">
        <f t="shared" si="134"/>
        <v>39.542823036715866</v>
      </c>
      <c r="B529">
        <f t="shared" si="151"/>
        <v>6.293435750101402</v>
      </c>
      <c r="C529" t="str">
        <f t="shared" si="135"/>
        <v>1.58083398500963-4108.70008571139i</v>
      </c>
      <c r="D529" t="str">
        <f t="shared" si="136"/>
        <v>3.97499999961152-2528.90395460666i</v>
      </c>
      <c r="E529" t="str">
        <f t="shared" si="137"/>
        <v>162.469533304959+0.00280138120103835i</v>
      </c>
      <c r="F529" t="str">
        <f t="shared" si="138"/>
        <v>1.45495495494971-23732.2064152145i</v>
      </c>
      <c r="G529" t="str">
        <f t="shared" si="139"/>
        <v>0.999999999996397-1.89805550575552E-06i</v>
      </c>
      <c r="H529" t="str">
        <f t="shared" si="140"/>
        <v>600.000332402019+0.580235648348493i</v>
      </c>
      <c r="I529" t="str">
        <f t="shared" si="141"/>
        <v>41.3092060650025-40169.7457561452i</v>
      </c>
      <c r="K529" t="str">
        <f t="shared" si="142"/>
        <v>0.0199999702159092-0.0000240862875246421i</v>
      </c>
      <c r="L529" t="str">
        <f t="shared" si="143"/>
        <v>0.00005-44.8387219026771i</v>
      </c>
      <c r="M529" t="str">
        <f t="shared" si="144"/>
        <v>0.00133333333333333-26.3757187662805i</v>
      </c>
      <c r="N529">
        <f t="shared" si="145"/>
        <v>90.022044712218701</v>
      </c>
      <c r="O529">
        <f t="shared" si="146"/>
        <v>72.274089465348723</v>
      </c>
      <c r="P529" s="3">
        <f t="shared" si="147"/>
        <v>72.274089465348723</v>
      </c>
      <c r="Q529" s="3">
        <f t="shared" si="148"/>
        <v>-89.977955287781299</v>
      </c>
      <c r="R529">
        <f t="shared" si="149"/>
        <v>90.022044712218701</v>
      </c>
      <c r="S529">
        <f t="shared" si="150"/>
        <v>6.293435750101402E-3</v>
      </c>
      <c r="T529">
        <f t="shared" si="133"/>
        <v>72.274089465348723</v>
      </c>
    </row>
    <row r="530" spans="1:20" x14ac:dyDescent="0.25">
      <c r="A530">
        <f t="shared" si="134"/>
        <v>39.693085764255386</v>
      </c>
      <c r="B530">
        <f t="shared" si="151"/>
        <v>6.3173508059517873</v>
      </c>
      <c r="C530" t="str">
        <f t="shared" si="135"/>
        <v>1.58083396999543-4093.14614258537i</v>
      </c>
      <c r="D530" t="str">
        <f t="shared" si="136"/>
        <v>3.97499999960859-2519.33049900964i</v>
      </c>
      <c r="E530" t="str">
        <f t="shared" si="137"/>
        <v>162.469533277115+0.00281202649753045i</v>
      </c>
      <c r="F530" t="str">
        <f t="shared" si="138"/>
        <v>1.45495495494967-23642.3654266144i</v>
      </c>
      <c r="G530" t="str">
        <f t="shared" si="139"/>
        <v>0.99999999999637-1.90526811667734E-06i</v>
      </c>
      <c r="H530" t="str">
        <f t="shared" si="140"/>
        <v>600.000334933078+0.5824405444255i</v>
      </c>
      <c r="I530" t="str">
        <f t="shared" si="141"/>
        <v>41.3092061163292-40017.678728332i</v>
      </c>
      <c r="K530" t="str">
        <f t="shared" si="142"/>
        <v>0.0199999699891203-0.0000241778151356276i</v>
      </c>
      <c r="L530" t="str">
        <f t="shared" si="143"/>
        <v>0.00005-44.6689797795149i</v>
      </c>
      <c r="M530" t="str">
        <f t="shared" si="144"/>
        <v>0.00133333333333333-26.2758704585381i</v>
      </c>
      <c r="N530">
        <f t="shared" si="145"/>
        <v>90.022128481840852</v>
      </c>
      <c r="O530">
        <f t="shared" si="146"/>
        <v>72.241145669147812</v>
      </c>
      <c r="P530" s="3">
        <f t="shared" si="147"/>
        <v>72.241145669147812</v>
      </c>
      <c r="Q530" s="3">
        <f t="shared" si="148"/>
        <v>-89.977871518159148</v>
      </c>
      <c r="R530">
        <f t="shared" si="149"/>
        <v>90.022128481840852</v>
      </c>
      <c r="S530">
        <f t="shared" si="150"/>
        <v>6.3173508059517873E-3</v>
      </c>
      <c r="T530">
        <f t="shared" si="133"/>
        <v>72.241145669147812</v>
      </c>
    </row>
    <row r="531" spans="1:20" x14ac:dyDescent="0.25">
      <c r="A531">
        <f t="shared" si="134"/>
        <v>39.843919490159564</v>
      </c>
      <c r="B531">
        <f t="shared" si="151"/>
        <v>6.3413567390144046</v>
      </c>
      <c r="C531" t="str">
        <f t="shared" si="135"/>
        <v>1.58083395486691-4077.65108074076i</v>
      </c>
      <c r="D531" t="str">
        <f t="shared" si="136"/>
        <v>3.97499999960559-2509.79328482764i</v>
      </c>
      <c r="E531" t="str">
        <f t="shared" si="137"/>
        <v>162.469533249057+0.00282271224669863i</v>
      </c>
      <c r="F531" t="str">
        <f t="shared" si="138"/>
        <v>1.45495495494963-23552.8645413782i</v>
      </c>
      <c r="G531" t="str">
        <f t="shared" si="139"/>
        <v>0.999999999996342-1.91250813552066E-06i</v>
      </c>
      <c r="H531" t="str">
        <f t="shared" si="140"/>
        <v>600.000337483404+0.58465381911461i</v>
      </c>
      <c r="I531" t="str">
        <f t="shared" si="141"/>
        <v>41.309206168046-39866.1873682618i</v>
      </c>
      <c r="K531" t="str">
        <f t="shared" si="142"/>
        <v>0.0199999697606047-0.0000242696905483123i</v>
      </c>
      <c r="L531" t="str">
        <f t="shared" si="143"/>
        <v>0.00005-44.4998802346232i</v>
      </c>
      <c r="M531" t="str">
        <f t="shared" si="144"/>
        <v>0.00133333333333333-26.1764001380137i</v>
      </c>
      <c r="N531">
        <f t="shared" si="145"/>
        <v>90.02221256978433</v>
      </c>
      <c r="O531">
        <f t="shared" si="146"/>
        <v>72.208201873180784</v>
      </c>
      <c r="P531" s="3">
        <f t="shared" si="147"/>
        <v>72.208201873180784</v>
      </c>
      <c r="Q531" s="3">
        <f t="shared" si="148"/>
        <v>-89.97778743021567</v>
      </c>
      <c r="R531">
        <f t="shared" si="149"/>
        <v>90.02221256978433</v>
      </c>
      <c r="S531">
        <f t="shared" si="150"/>
        <v>6.3413567390144046E-3</v>
      </c>
      <c r="T531">
        <f t="shared" si="133"/>
        <v>72.208201873180784</v>
      </c>
    </row>
    <row r="532" spans="1:20" x14ac:dyDescent="0.25">
      <c r="A532">
        <f t="shared" si="134"/>
        <v>39.995326384222167</v>
      </c>
      <c r="B532">
        <f t="shared" si="151"/>
        <v>6.3654538946226591</v>
      </c>
      <c r="C532" t="str">
        <f t="shared" si="135"/>
        <v>1.58083393962318-4062.21467727594i</v>
      </c>
      <c r="D532" t="str">
        <f t="shared" si="136"/>
        <v>3.9749999996026-2500.29217486465i</v>
      </c>
      <c r="E532" t="str">
        <f t="shared" si="137"/>
        <v>162.469533220787+0.0028334386022682i</v>
      </c>
      <c r="F532" t="str">
        <f t="shared" si="138"/>
        <v>1.45495495494959-23463.7024720058i</v>
      </c>
      <c r="G532" t="str">
        <f t="shared" si="139"/>
        <v>0.999999999996315-1.91977566643558E-06i</v>
      </c>
      <c r="H532" t="str">
        <f t="shared" si="140"/>
        <v>600.000340053152+0.586875504254646i</v>
      </c>
      <c r="I532" t="str">
        <f t="shared" si="141"/>
        <v>41.3092062201573-39715.2694966812i</v>
      </c>
      <c r="K532" t="str">
        <f t="shared" si="142"/>
        <v>0.019999969530349-0.0000243619150843059i</v>
      </c>
      <c r="L532" t="str">
        <f t="shared" si="143"/>
        <v>0.00005-44.3314208354485i</v>
      </c>
      <c r="M532" t="str">
        <f t="shared" si="144"/>
        <v>0.00133333333333333-26.0773063737933i</v>
      </c>
      <c r="N532">
        <f t="shared" si="145"/>
        <v>90.022296977258691</v>
      </c>
      <c r="O532">
        <f t="shared" si="146"/>
        <v>72.175258077449513</v>
      </c>
      <c r="P532" s="3">
        <f t="shared" si="147"/>
        <v>72.175258077449513</v>
      </c>
      <c r="Q532" s="3">
        <f t="shared" si="148"/>
        <v>-89.977703022741309</v>
      </c>
      <c r="R532">
        <f t="shared" si="149"/>
        <v>90.022296977258691</v>
      </c>
      <c r="S532">
        <f t="shared" si="150"/>
        <v>6.365453894622659E-3</v>
      </c>
      <c r="T532">
        <f t="shared" si="133"/>
        <v>72.175258077449513</v>
      </c>
    </row>
    <row r="533" spans="1:20" x14ac:dyDescent="0.25">
      <c r="A533">
        <f t="shared" si="134"/>
        <v>40.147308624482214</v>
      </c>
      <c r="B533">
        <f t="shared" si="151"/>
        <v>6.3896426194222258</v>
      </c>
      <c r="C533" t="str">
        <f t="shared" si="135"/>
        <v>1.58083392426336-4046.83671013301i</v>
      </c>
      <c r="D533" t="str">
        <f t="shared" si="136"/>
        <v>3.97499999959957-2490.827032444i</v>
      </c>
      <c r="E533" t="str">
        <f t="shared" si="137"/>
        <v>162.469533192301+0.00284420571854988i</v>
      </c>
      <c r="F533" t="str">
        <f t="shared" si="138"/>
        <v>1.45495495494955-23374.8779358708i</v>
      </c>
      <c r="G533" t="str">
        <f t="shared" si="139"/>
        <v>0.999999999996286-1.92707081396799E-06i</v>
      </c>
      <c r="H533" t="str">
        <f t="shared" si="140"/>
        <v>600.000342642468+0.589105631805393i</v>
      </c>
      <c r="I533" t="str">
        <f t="shared" si="141"/>
        <v>41.3092062726655-39564.9229425859i</v>
      </c>
      <c r="K533" t="str">
        <f t="shared" si="142"/>
        <v>0.01999996929834-0.0000244544900702395i</v>
      </c>
      <c r="L533" t="str">
        <f t="shared" si="143"/>
        <v>0.00005-44.1635991586456i</v>
      </c>
      <c r="M533" t="str">
        <f t="shared" si="144"/>
        <v>0.00133333333333333-25.9785877403798i</v>
      </c>
      <c r="N533">
        <f t="shared" si="145"/>
        <v>90.022381705478125</v>
      </c>
      <c r="O533">
        <f t="shared" si="146"/>
        <v>72.142314281955663</v>
      </c>
      <c r="P533" s="3">
        <f t="shared" si="147"/>
        <v>72.142314281955663</v>
      </c>
      <c r="Q533" s="3">
        <f t="shared" si="148"/>
        <v>-89.977618294521875</v>
      </c>
      <c r="R533">
        <f t="shared" si="149"/>
        <v>90.022381705478125</v>
      </c>
      <c r="S533">
        <f t="shared" si="150"/>
        <v>6.3896426194222254E-3</v>
      </c>
      <c r="T533">
        <f t="shared" si="133"/>
        <v>72.142314281955663</v>
      </c>
    </row>
    <row r="534" spans="1:20" x14ac:dyDescent="0.25">
      <c r="A534">
        <f t="shared" si="134"/>
        <v>40.299868397255246</v>
      </c>
      <c r="B534">
        <f t="shared" si="151"/>
        <v>6.4139232613760306</v>
      </c>
      <c r="C534" t="str">
        <f t="shared" si="135"/>
        <v>1.5808339087866-4031.51695809481i</v>
      </c>
      <c r="D534" t="str">
        <f t="shared" si="136"/>
        <v>3.97499999959652-2481.39772140645i</v>
      </c>
      <c r="E534" t="str">
        <f t="shared" si="137"/>
        <v>162.469533163599+0.00285501375044062i</v>
      </c>
      <c r="F534" t="str">
        <f t="shared" si="138"/>
        <v>1.45495495494951-23286.3896552024i</v>
      </c>
      <c r="G534" t="str">
        <f t="shared" si="139"/>
        <v>0.999999999996258-1.93439368306101E-06i</v>
      </c>
      <c r="H534" t="str">
        <f t="shared" si="140"/>
        <v>600.000345251501+0.591344233848093i</v>
      </c>
      <c r="I534" t="str">
        <f t="shared" si="141"/>
        <v>41.3092063255733-39415.1455431899i</v>
      </c>
      <c r="K534" t="str">
        <f t="shared" si="142"/>
        <v>0.0199999690645644-0.0000245474168377851i</v>
      </c>
      <c r="L534" t="str">
        <f t="shared" si="143"/>
        <v>0.00005-43.9964127900434i</v>
      </c>
      <c r="M534" t="str">
        <f t="shared" si="144"/>
        <v>0.00133333333333333-25.8802428176727i</v>
      </c>
      <c r="N534">
        <f t="shared" si="145"/>
        <v>90.022466755661441</v>
      </c>
      <c r="O534">
        <f t="shared" si="146"/>
        <v>72.109370486701195</v>
      </c>
      <c r="P534" s="3">
        <f t="shared" si="147"/>
        <v>72.109370486701195</v>
      </c>
      <c r="Q534" s="3">
        <f t="shared" si="148"/>
        <v>-89.977533244338559</v>
      </c>
      <c r="R534">
        <f t="shared" si="149"/>
        <v>90.022466755661441</v>
      </c>
      <c r="S534">
        <f t="shared" si="150"/>
        <v>6.4139232613760304E-3</v>
      </c>
      <c r="T534">
        <f t="shared" si="133"/>
        <v>72.109370486701195</v>
      </c>
    </row>
    <row r="535" spans="1:20" x14ac:dyDescent="0.25">
      <c r="A535">
        <f t="shared" si="134"/>
        <v>40.453007897164817</v>
      </c>
      <c r="B535">
        <f t="shared" si="151"/>
        <v>6.4382961697692593</v>
      </c>
      <c r="C535" t="str">
        <f t="shared" si="135"/>
        <v>1.58083389319199-4016.2552007815i</v>
      </c>
      <c r="D535" t="str">
        <f t="shared" si="136"/>
        <v>3.97499999959344-2472.00410610818i</v>
      </c>
      <c r="E535" t="str">
        <f t="shared" si="137"/>
        <v>162.469533134677+0.00286586285342724i</v>
      </c>
      <c r="F535" t="str">
        <f t="shared" si="138"/>
        <v>1.45495495494947-23198.2363570669i</v>
      </c>
      <c r="G535" t="str">
        <f t="shared" si="139"/>
        <v>0.99999999999623-1.94174437905659E-06i</v>
      </c>
      <c r="H535" t="str">
        <f t="shared" si="140"/>
        <v>600.000347880397+0.593591342585896i</v>
      </c>
      <c r="I535" t="str">
        <f t="shared" si="141"/>
        <v>41.3092063788836-39265.9351438949i</v>
      </c>
      <c r="K535" t="str">
        <f t="shared" si="142"/>
        <v>0.0199999688290088-0.0000246406967236749i</v>
      </c>
      <c r="L535" t="str">
        <f t="shared" si="143"/>
        <v>0.00005-43.8298593246099i</v>
      </c>
      <c r="M535" t="str">
        <f t="shared" si="144"/>
        <v>0.00133333333333333-25.7822701909471i</v>
      </c>
      <c r="N535">
        <f t="shared" si="145"/>
        <v>90.022552129032022</v>
      </c>
      <c r="O535">
        <f t="shared" si="146"/>
        <v>72.076426691687757</v>
      </c>
      <c r="P535" s="3">
        <f t="shared" si="147"/>
        <v>72.076426691687757</v>
      </c>
      <c r="Q535" s="3">
        <f t="shared" si="148"/>
        <v>-89.977447870967978</v>
      </c>
      <c r="R535">
        <f t="shared" si="149"/>
        <v>90.022552129032022</v>
      </c>
      <c r="S535">
        <f t="shared" si="150"/>
        <v>6.438296169769259E-3</v>
      </c>
      <c r="T535">
        <f t="shared" si="133"/>
        <v>72.076426691687757</v>
      </c>
    </row>
    <row r="536" spans="1:20" x14ac:dyDescent="0.25">
      <c r="A536">
        <f t="shared" si="134"/>
        <v>40.606729327174044</v>
      </c>
      <c r="B536">
        <f t="shared" si="151"/>
        <v>6.4627616952143825</v>
      </c>
      <c r="C536" t="str">
        <f t="shared" si="135"/>
        <v>1.58083387747862-4001.05121864759i</v>
      </c>
      <c r="D536" t="str">
        <f t="shared" si="136"/>
        <v>3.97499999959035-2462.64605141889i</v>
      </c>
      <c r="E536" t="str">
        <f t="shared" si="137"/>
        <v>162.469533105535+0.00287675318358552i</v>
      </c>
      <c r="F536" t="str">
        <f t="shared" si="138"/>
        <v>1.45495495494943-23110.4167733497i</v>
      </c>
      <c r="G536" t="str">
        <f t="shared" si="139"/>
        <v>0.999999999996201-1.94912300769694E-06i</v>
      </c>
      <c r="H536" t="str">
        <f t="shared" si="140"/>
        <v>600.000350529314+0.595846990344339i</v>
      </c>
      <c r="I536" t="str">
        <f t="shared" si="141"/>
        <v>41.3092064326004-39117.2895982598i</v>
      </c>
      <c r="K536" t="str">
        <f t="shared" si="142"/>
        <v>0.0199999685916595-0.0000247343310697199i</v>
      </c>
      <c r="L536" t="str">
        <f t="shared" si="143"/>
        <v>0.00005-43.6639363664175i</v>
      </c>
      <c r="M536" t="str">
        <f t="shared" si="144"/>
        <v>0.00133333333333333-25.6846684508339i</v>
      </c>
      <c r="N536">
        <f t="shared" si="145"/>
        <v>90.022637826817999</v>
      </c>
      <c r="O536">
        <f t="shared" si="146"/>
        <v>72.043482896917254</v>
      </c>
      <c r="P536" s="3">
        <f t="shared" si="147"/>
        <v>72.043482896917254</v>
      </c>
      <c r="Q536" s="3">
        <f t="shared" si="148"/>
        <v>-89.977362173182001</v>
      </c>
      <c r="R536">
        <f t="shared" si="149"/>
        <v>90.022637826817999</v>
      </c>
      <c r="S536">
        <f t="shared" si="150"/>
        <v>6.4627616952143826E-3</v>
      </c>
      <c r="T536">
        <f t="shared" si="133"/>
        <v>72.043482896917254</v>
      </c>
    </row>
    <row r="537" spans="1:20" x14ac:dyDescent="0.25">
      <c r="A537">
        <f t="shared" si="134"/>
        <v>40.761034898617304</v>
      </c>
      <c r="B537">
        <f t="shared" si="151"/>
        <v>6.4873201896561969</v>
      </c>
      <c r="C537" t="str">
        <f t="shared" si="135"/>
        <v>1.58083386164565-3985.90479297875i</v>
      </c>
      <c r="D537" t="str">
        <f t="shared" si="136"/>
        <v>3.97499999958723-2453.32342271982i</v>
      </c>
      <c r="E537" t="str">
        <f t="shared" si="137"/>
        <v>162.469533076172+0.00288768489758513i</v>
      </c>
      <c r="F537" t="str">
        <f t="shared" si="138"/>
        <v>1.45495495494938-23022.9296407365i</v>
      </c>
      <c r="G537" t="str">
        <f t="shared" si="139"/>
        <v>0.999999999996172-1.95652967512614E-06i</v>
      </c>
      <c r="H537" t="str">
        <f t="shared" si="140"/>
        <v>600.000353198398+0.598111209571769i</v>
      </c>
      <c r="I537" t="str">
        <f t="shared" si="141"/>
        <v>41.3092064867256-38969.2067679679i</v>
      </c>
      <c r="K537" t="str">
        <f t="shared" si="142"/>
        <v>0.019999968352503-0.0000248283212228295i</v>
      </c>
      <c r="L537" t="str">
        <f t="shared" si="143"/>
        <v>0.00005-43.4986415286088i</v>
      </c>
      <c r="M537" t="str">
        <f t="shared" si="144"/>
        <v>0.00133333333333333-25.5874361932993i</v>
      </c>
      <c r="N537">
        <f t="shared" si="145"/>
        <v>90.022723850252049</v>
      </c>
      <c r="O537">
        <f t="shared" si="146"/>
        <v>72.010539102391661</v>
      </c>
      <c r="P537" s="3">
        <f t="shared" si="147"/>
        <v>72.010539102391661</v>
      </c>
      <c r="Q537" s="3">
        <f t="shared" si="148"/>
        <v>-89.977276149747951</v>
      </c>
      <c r="R537">
        <f t="shared" si="149"/>
        <v>90.022723850252049</v>
      </c>
      <c r="S537">
        <f t="shared" si="150"/>
        <v>6.4873201896561965E-3</v>
      </c>
      <c r="T537">
        <f t="shared" si="133"/>
        <v>72.010539102391661</v>
      </c>
    </row>
    <row r="538" spans="1:20" x14ac:dyDescent="0.25">
      <c r="A538">
        <f t="shared" si="134"/>
        <v>40.915926831232049</v>
      </c>
      <c r="B538">
        <f t="shared" si="151"/>
        <v>6.5119720063768902</v>
      </c>
      <c r="C538" t="str">
        <f t="shared" si="135"/>
        <v>1.58083384569209-3970.81570588851i</v>
      </c>
      <c r="D538" t="str">
        <f t="shared" si="136"/>
        <v>3.97499999958409-2444.03608590183i</v>
      </c>
      <c r="E538" t="str">
        <f t="shared" si="137"/>
        <v>162.469533046585+0.00289865815269269i</v>
      </c>
      <c r="F538" t="str">
        <f t="shared" si="138"/>
        <v>1.45495495494935-22935.7737006956i</v>
      </c>
      <c r="G538" t="str">
        <f t="shared" si="139"/>
        <v>0.999999999996143-1.96396448789156E-06i</v>
      </c>
      <c r="H538" t="str">
        <f t="shared" si="140"/>
        <v>600.000355887808+0.600384032839868i</v>
      </c>
      <c r="I538" t="str">
        <f t="shared" si="141"/>
        <v>41.3092065412635-38821.6845227987i</v>
      </c>
      <c r="K538" t="str">
        <f t="shared" si="142"/>
        <v>0.0199999681115254-0.0000249226685350313i</v>
      </c>
      <c r="L538" t="str">
        <f t="shared" si="143"/>
        <v>0.00005-43.3339724333621i</v>
      </c>
      <c r="M538" t="str">
        <f t="shared" si="144"/>
        <v>0.00133333333333333-25.4905720196248i</v>
      </c>
      <c r="N538">
        <f t="shared" si="145"/>
        <v>90.022810200571655</v>
      </c>
      <c r="O538">
        <f t="shared" si="146"/>
        <v>71.977595308112697</v>
      </c>
      <c r="P538" s="3">
        <f t="shared" si="147"/>
        <v>71.977595308112697</v>
      </c>
      <c r="Q538" s="3">
        <f t="shared" si="148"/>
        <v>-89.977189799428345</v>
      </c>
      <c r="R538">
        <f t="shared" si="149"/>
        <v>90.022810200571655</v>
      </c>
      <c r="S538">
        <f t="shared" si="150"/>
        <v>6.5119720063768899E-3</v>
      </c>
      <c r="T538">
        <f t="shared" si="133"/>
        <v>71.977595308112697</v>
      </c>
    </row>
    <row r="539" spans="1:20" x14ac:dyDescent="0.25">
      <c r="A539">
        <f t="shared" si="134"/>
        <v>41.071407353190729</v>
      </c>
      <c r="B539">
        <f t="shared" si="151"/>
        <v>6.5367175000011226</v>
      </c>
      <c r="C539" t="str">
        <f t="shared" si="135"/>
        <v>1.58083382961707-3955.78374031529i</v>
      </c>
      <c r="D539" t="str">
        <f t="shared" si="136"/>
        <v>3.97499999958093-2434.78390736345i</v>
      </c>
      <c r="E539" t="str">
        <f t="shared" si="137"/>
        <v>162.469533016773+0.00290967310676981i</v>
      </c>
      <c r="F539" t="str">
        <f t="shared" si="138"/>
        <v>1.4549549549493-22848.9476994594i</v>
      </c>
      <c r="G539" t="str">
        <f t="shared" si="139"/>
        <v>0.999999999996114-0.0000019714275529455i</v>
      </c>
      <c r="H539" t="str">
        <f t="shared" si="140"/>
        <v>600.000358597696+0.602665492844074i</v>
      </c>
      <c r="I539" t="str">
        <f t="shared" si="141"/>
        <v>41.3092065962165-38674.7207405944i</v>
      </c>
      <c r="K539" t="str">
        <f t="shared" si="142"/>
        <v>0.0199999678687129-0.0000250173743634898i</v>
      </c>
      <c r="L539" t="str">
        <f t="shared" si="143"/>
        <v>0.00005-43.169926711857i</v>
      </c>
      <c r="M539" t="str">
        <f t="shared" si="144"/>
        <v>0.00133333333333333-25.3940745363865i</v>
      </c>
      <c r="N539">
        <f t="shared" si="145"/>
        <v>90.022896879018887</v>
      </c>
      <c r="O539">
        <f t="shared" si="146"/>
        <v>71.944651514082253</v>
      </c>
      <c r="P539" s="3">
        <f t="shared" si="147"/>
        <v>71.944651514082253</v>
      </c>
      <c r="Q539" s="3">
        <f t="shared" si="148"/>
        <v>-89.977103120981113</v>
      </c>
      <c r="R539">
        <f t="shared" si="149"/>
        <v>90.022896879018887</v>
      </c>
      <c r="S539">
        <f t="shared" si="150"/>
        <v>6.536717500001123E-3</v>
      </c>
      <c r="T539">
        <f t="shared" si="133"/>
        <v>71.944651514082253</v>
      </c>
    </row>
    <row r="540" spans="1:20" x14ac:dyDescent="0.25">
      <c r="A540">
        <f t="shared" si="134"/>
        <v>41.22747870113286</v>
      </c>
      <c r="B540">
        <f t="shared" si="151"/>
        <v>6.5615570265011272</v>
      </c>
      <c r="C540" t="str">
        <f t="shared" si="135"/>
        <v>1.58083381341961-3940.80868001921i</v>
      </c>
      <c r="D540" t="str">
        <f t="shared" si="136"/>
        <v>3.97499999957772-2425.56675400899i</v>
      </c>
      <c r="E540" t="str">
        <f t="shared" si="137"/>
        <v>162.469532986733+0.00292072991828041i</v>
      </c>
      <c r="F540" t="str">
        <f t="shared" si="138"/>
        <v>1.45495495494926-22762.4503880067i</v>
      </c>
      <c r="G540" t="str">
        <f t="shared" si="139"/>
        <v>0.999999999996084-1.97891897764663E-06i</v>
      </c>
      <c r="H540" t="str">
        <f t="shared" si="140"/>
        <v>600.000361328217+0.60495562240407i</v>
      </c>
      <c r="I540" t="str">
        <f t="shared" si="141"/>
        <v>41.3092066515878-38528.3133072319i</v>
      </c>
      <c r="K540" t="str">
        <f t="shared" si="142"/>
        <v>0.0199999676240516-0.0000251124400705265i</v>
      </c>
      <c r="L540" t="str">
        <f t="shared" si="143"/>
        <v>0.00005-43.006502004241i</v>
      </c>
      <c r="M540" t="str">
        <f t="shared" si="144"/>
        <v>0.00133333333333333-25.2979423554358i</v>
      </c>
      <c r="N540">
        <f t="shared" si="145"/>
        <v>90.022983886840649</v>
      </c>
      <c r="O540">
        <f t="shared" si="146"/>
        <v>71.911707720302218</v>
      </c>
      <c r="P540" s="3">
        <f t="shared" si="147"/>
        <v>71.911707720302218</v>
      </c>
      <c r="Q540" s="3">
        <f t="shared" si="148"/>
        <v>-89.977016113159351</v>
      </c>
      <c r="R540">
        <f t="shared" si="149"/>
        <v>90.022983886840649</v>
      </c>
      <c r="S540">
        <f t="shared" si="150"/>
        <v>6.5615570265011268E-3</v>
      </c>
      <c r="T540">
        <f t="shared" si="133"/>
        <v>71.911707720302218</v>
      </c>
    </row>
    <row r="541" spans="1:20" x14ac:dyDescent="0.25">
      <c r="A541">
        <f t="shared" si="134"/>
        <v>41.384143120197166</v>
      </c>
      <c r="B541">
        <f t="shared" si="151"/>
        <v>6.5864909432018317</v>
      </c>
      <c r="C541" t="str">
        <f t="shared" si="135"/>
        <v>1.58083379709885-3925.89030957905i</v>
      </c>
      <c r="D541" t="str">
        <f t="shared" si="136"/>
        <v>3.97499999957452-2416.38449324662i</v>
      </c>
      <c r="E541" t="str">
        <f t="shared" si="137"/>
        <v>162.469532956465+0.00293182874628865i</v>
      </c>
      <c r="F541" t="str">
        <f t="shared" si="138"/>
        <v>1.45495495494921-22676.2805220449i</v>
      </c>
      <c r="G541" t="str">
        <f t="shared" si="139"/>
        <v>0.999999999996054-1.98643886976162E-06i</v>
      </c>
      <c r="H541" t="str">
        <f t="shared" si="140"/>
        <v>600.00036407953+0.607254454464254i</v>
      </c>
      <c r="I541" t="str">
        <f t="shared" si="141"/>
        <v>41.3092067073807-38382.4601165914i</v>
      </c>
      <c r="K541" t="str">
        <f t="shared" si="142"/>
        <v>0.0199999673775273-0.000025207867023639i</v>
      </c>
      <c r="L541" t="str">
        <f t="shared" si="143"/>
        <v>0.00005-42.8436959595945i</v>
      </c>
      <c r="M541" t="str">
        <f t="shared" si="144"/>
        <v>0.00133333333333333-25.2021740938791i</v>
      </c>
      <c r="N541">
        <f t="shared" si="145"/>
        <v>90.023071225288447</v>
      </c>
      <c r="O541">
        <f t="shared" si="146"/>
        <v>71.87876392677461</v>
      </c>
      <c r="P541" s="3">
        <f t="shared" si="147"/>
        <v>71.87876392677461</v>
      </c>
      <c r="Q541" s="3">
        <f t="shared" si="148"/>
        <v>-89.976928774711553</v>
      </c>
      <c r="R541">
        <f t="shared" si="149"/>
        <v>90.023071225288447</v>
      </c>
      <c r="S541">
        <f t="shared" si="150"/>
        <v>6.5864909432018313E-3</v>
      </c>
      <c r="T541">
        <f t="shared" si="133"/>
        <v>71.87876392677461</v>
      </c>
    </row>
    <row r="542" spans="1:20" x14ac:dyDescent="0.25">
      <c r="A542">
        <f t="shared" si="134"/>
        <v>41.541402864053914</v>
      </c>
      <c r="B542">
        <f t="shared" si="151"/>
        <v>6.6115196087859989</v>
      </c>
      <c r="C542" t="str">
        <f t="shared" si="135"/>
        <v>1.58083378065379-3911.02841438902i</v>
      </c>
      <c r="D542" t="str">
        <f t="shared" si="136"/>
        <v>3.97499999957128-2407.23699298642i</v>
      </c>
      <c r="E542" t="str">
        <f t="shared" si="137"/>
        <v>162.469532925968+0.00294296975046505i</v>
      </c>
      <c r="F542" t="str">
        <f t="shared" si="138"/>
        <v>1.45495495494917-22590.4368619914i</v>
      </c>
      <c r="G542" t="str">
        <f t="shared" si="139"/>
        <v>0.999999999996024-1.99398733746666E-06i</v>
      </c>
      <c r="H542" t="str">
        <f t="shared" si="140"/>
        <v>600.000366851794+0.609562022094227i</v>
      </c>
      <c r="I542" t="str">
        <f t="shared" si="141"/>
        <v>41.3092067635989-38237.1590705257i</v>
      </c>
      <c r="K542" t="str">
        <f t="shared" si="142"/>
        <v>0.0199999671291258-0.0000253036565955211i</v>
      </c>
      <c r="L542" t="str">
        <f t="shared" si="143"/>
        <v>0.00005-42.6815062358981i</v>
      </c>
      <c r="M542" t="str">
        <f t="shared" si="144"/>
        <v>0.00133333333333333-25.1067683740577i</v>
      </c>
      <c r="N542">
        <f t="shared" si="145"/>
        <v>90.023158895618693</v>
      </c>
      <c r="O542">
        <f t="shared" si="146"/>
        <v>71.845820133501292</v>
      </c>
      <c r="P542" s="3">
        <f t="shared" si="147"/>
        <v>71.845820133501292</v>
      </c>
      <c r="Q542" s="3">
        <f t="shared" si="148"/>
        <v>-89.976841104381307</v>
      </c>
      <c r="R542">
        <f t="shared" si="149"/>
        <v>90.023158895618693</v>
      </c>
      <c r="S542">
        <f t="shared" si="150"/>
        <v>6.6115196087859988E-3</v>
      </c>
      <c r="T542">
        <f t="shared" si="133"/>
        <v>71.845820133501292</v>
      </c>
    </row>
    <row r="543" spans="1:20" x14ac:dyDescent="0.25">
      <c r="A543">
        <f t="shared" si="134"/>
        <v>41.699260194937317</v>
      </c>
      <c r="B543">
        <f t="shared" si="151"/>
        <v>6.6366433832993854</v>
      </c>
      <c r="C543" t="str">
        <f t="shared" si="135"/>
        <v>1.58083376408357-3896.22278065575i</v>
      </c>
      <c r="D543" t="str">
        <f t="shared" si="136"/>
        <v>3.97499999956801-2398.12412163853i</v>
      </c>
      <c r="E543" t="str">
        <f t="shared" si="137"/>
        <v>162.469532895237+0.00295415309108715i</v>
      </c>
      <c r="F543" t="str">
        <f t="shared" si="138"/>
        <v>1.45495495494913-22504.9181729562i</v>
      </c>
      <c r="G543" t="str">
        <f t="shared" si="139"/>
        <v>0.999999999995994-2.00156448934897E-06i</v>
      </c>
      <c r="H543" t="str">
        <f t="shared" si="140"/>
        <v>600.000369645164+0.611878358489229i</v>
      </c>
      <c r="I543" t="str">
        <f t="shared" si="141"/>
        <v>41.3092068202443-38092.4080788301i</v>
      </c>
      <c r="K543" t="str">
        <f t="shared" si="142"/>
        <v>0.019999966878833-0.0000253998101640823i</v>
      </c>
      <c r="L543" t="str">
        <f t="shared" si="143"/>
        <v>0.00005-42.5199304999982i</v>
      </c>
      <c r="M543" t="str">
        <f t="shared" si="144"/>
        <v>0.00133333333333333-25.0117238235283i</v>
      </c>
      <c r="N543">
        <f t="shared" si="145"/>
        <v>90.023246899092442</v>
      </c>
      <c r="O543">
        <f t="shared" si="146"/>
        <v>71.812876340484166</v>
      </c>
      <c r="P543" s="3">
        <f t="shared" si="147"/>
        <v>71.812876340484166</v>
      </c>
      <c r="Q543" s="3">
        <f t="shared" si="148"/>
        <v>-89.976753100907558</v>
      </c>
      <c r="R543">
        <f t="shared" si="149"/>
        <v>90.023246899092442</v>
      </c>
      <c r="S543">
        <f t="shared" si="150"/>
        <v>6.6366433832993855E-3</v>
      </c>
      <c r="T543">
        <f t="shared" si="133"/>
        <v>71.812876340484166</v>
      </c>
    </row>
    <row r="544" spans="1:20" x14ac:dyDescent="0.25">
      <c r="A544">
        <f t="shared" si="134"/>
        <v>41.857717383678079</v>
      </c>
      <c r="B544">
        <f t="shared" si="151"/>
        <v>6.661862628155923</v>
      </c>
      <c r="C544" t="str">
        <f t="shared" si="135"/>
        <v>1.58083374738707-3881.47319539519i</v>
      </c>
      <c r="D544" t="str">
        <f t="shared" si="136"/>
        <v>3.97499999956471-2389.04574811124i</v>
      </c>
      <c r="E544" t="str">
        <f t="shared" si="137"/>
        <v>162.469532864272+0.00296537892903802i</v>
      </c>
      <c r="F544" t="str">
        <f t="shared" si="138"/>
        <v>1.45495495494908-22419.7232247244i</v>
      </c>
      <c r="G544" t="str">
        <f t="shared" si="139"/>
        <v>0.999999999995963-2.00917043440844E-06i</v>
      </c>
      <c r="H544" t="str">
        <f t="shared" si="140"/>
        <v>600.000372459809+0.61420349697068i</v>
      </c>
      <c r="I544" t="str">
        <f t="shared" si="141"/>
        <v>41.3092068773219-37948.2050592135i</v>
      </c>
      <c r="K544" t="str">
        <f t="shared" si="142"/>
        <v>0.0199999666266342-0.0000254963291124678i</v>
      </c>
      <c r="L544" t="str">
        <f t="shared" si="143"/>
        <v>0.00005-42.3589664275734i</v>
      </c>
      <c r="M544" t="str">
        <f t="shared" si="144"/>
        <v>0.00133333333333333-24.9170390750431i</v>
      </c>
      <c r="N544">
        <f t="shared" si="145"/>
        <v>90.023335236975626</v>
      </c>
      <c r="O544">
        <f t="shared" si="146"/>
        <v>71.779932547725096</v>
      </c>
      <c r="P544" s="3">
        <f t="shared" si="147"/>
        <v>71.779932547725096</v>
      </c>
      <c r="Q544" s="3">
        <f t="shared" si="148"/>
        <v>-89.976664763024374</v>
      </c>
      <c r="R544">
        <f t="shared" si="149"/>
        <v>90.023335236975626</v>
      </c>
      <c r="S544">
        <f t="shared" si="150"/>
        <v>6.6618626281559233E-3</v>
      </c>
      <c r="T544">
        <f t="shared" si="133"/>
        <v>71.779932547725096</v>
      </c>
    </row>
    <row r="545" spans="1:20" x14ac:dyDescent="0.25">
      <c r="A545">
        <f t="shared" si="134"/>
        <v>42.016776709736057</v>
      </c>
      <c r="B545">
        <f t="shared" si="151"/>
        <v>6.6871777061429158</v>
      </c>
      <c r="C545" t="str">
        <f t="shared" si="135"/>
        <v>1.58083373056355-3866.77944642967i</v>
      </c>
      <c r="D545" t="str">
        <f t="shared" si="136"/>
        <v>3.9749999995614-2380.00174180909i</v>
      </c>
      <c r="E545" t="str">
        <f t="shared" si="137"/>
        <v>162.469532833071+0.00297664742581734i</v>
      </c>
      <c r="F545" t="str">
        <f t="shared" si="138"/>
        <v>1.45495495494904-22334.8507917381i</v>
      </c>
      <c r="G545" t="str">
        <f t="shared" si="139"/>
        <v>0.999999999995933-2.01680528205913E-06i</v>
      </c>
      <c r="H545" t="str">
        <f t="shared" si="140"/>
        <v>600.000375295881+0.616537470986582i</v>
      </c>
      <c r="I545" t="str">
        <f t="shared" si="141"/>
        <v>41.3092069348336-37804.5479372667i</v>
      </c>
      <c r="K545" t="str">
        <f t="shared" si="142"/>
        <v>0.0199999663725152-0.0000255932148290781i</v>
      </c>
      <c r="L545" t="str">
        <f t="shared" si="143"/>
        <v>0.00005-42.1986117031016i</v>
      </c>
      <c r="M545" t="str">
        <f t="shared" si="144"/>
        <v>0.00133333333333333-24.8227127665303i</v>
      </c>
      <c r="N545">
        <f t="shared" si="145"/>
        <v>90.023423910538938</v>
      </c>
      <c r="O545">
        <f t="shared" si="146"/>
        <v>71.746988755226184</v>
      </c>
      <c r="P545" s="3">
        <f t="shared" si="147"/>
        <v>71.746988755226184</v>
      </c>
      <c r="Q545" s="3">
        <f t="shared" si="148"/>
        <v>-89.976576089461062</v>
      </c>
      <c r="R545">
        <f t="shared" si="149"/>
        <v>90.023423910538938</v>
      </c>
      <c r="S545">
        <f t="shared" si="150"/>
        <v>6.6871777061429157E-3</v>
      </c>
      <c r="T545">
        <f t="shared" si="133"/>
        <v>71.746988755226184</v>
      </c>
    </row>
    <row r="546" spans="1:20" x14ac:dyDescent="0.25">
      <c r="A546">
        <f t="shared" si="134"/>
        <v>42.176440461233057</v>
      </c>
      <c r="B546">
        <f t="shared" si="151"/>
        <v>6.7125889814262587</v>
      </c>
      <c r="C546" t="str">
        <f t="shared" si="135"/>
        <v>1.58083371361189-3852.1413223847i</v>
      </c>
      <c r="D546" t="str">
        <f t="shared" si="136"/>
        <v>3.97499999955806-2370.99197263103i</v>
      </c>
      <c r="E546" t="str">
        <f t="shared" si="137"/>
        <v>162.469532801634+0.00298795874353436i</v>
      </c>
      <c r="F546" t="str">
        <f t="shared" si="138"/>
        <v>1.45495495494899-22250.2996530787i</v>
      </c>
      <c r="G546" t="str">
        <f t="shared" si="139"/>
        <v>0.999999999995902-2.02446914213089E-06i</v>
      </c>
      <c r="H546" t="str">
        <f t="shared" si="140"/>
        <v>600.00037815355+0.618880314112069i</v>
      </c>
      <c r="I546" t="str">
        <f t="shared" si="141"/>
        <v>41.3092069927831-37661.4346464338i</v>
      </c>
      <c r="K546" t="str">
        <f t="shared" si="142"/>
        <v>0.0199999661164612-0.0000256904687075893i</v>
      </c>
      <c r="L546" t="str">
        <f t="shared" si="143"/>
        <v>0.00005-42.0388640198262i</v>
      </c>
      <c r="M546" t="str">
        <f t="shared" si="144"/>
        <v>0.00133333333333333-24.7287435410742i</v>
      </c>
      <c r="N546">
        <f t="shared" si="145"/>
        <v>90.023512921057971</v>
      </c>
      <c r="O546">
        <f t="shared" si="146"/>
        <v>71.714044962989462</v>
      </c>
      <c r="P546" s="3">
        <f t="shared" si="147"/>
        <v>71.714044962989462</v>
      </c>
      <c r="Q546" s="3">
        <f t="shared" si="148"/>
        <v>-89.976487078942029</v>
      </c>
      <c r="R546">
        <f t="shared" si="149"/>
        <v>90.023512921057971</v>
      </c>
      <c r="S546">
        <f t="shared" si="150"/>
        <v>6.7125889814262591E-3</v>
      </c>
      <c r="T546">
        <f t="shared" si="133"/>
        <v>71.714044962989462</v>
      </c>
    </row>
    <row r="547" spans="1:20" x14ac:dyDescent="0.25">
      <c r="A547">
        <f t="shared" si="134"/>
        <v>42.336710934985739</v>
      </c>
      <c r="B547">
        <f t="shared" si="151"/>
        <v>6.738096819555679</v>
      </c>
      <c r="C547" t="str">
        <f t="shared" si="135"/>
        <v>1.5808336965311-3837.55861268589i</v>
      </c>
      <c r="D547" t="str">
        <f t="shared" si="136"/>
        <v>3.97499999955471-2362.0163109685i</v>
      </c>
      <c r="E547" t="str">
        <f t="shared" si="137"/>
        <v>162.469532769957+0.00299931304491635i</v>
      </c>
      <c r="F547" t="str">
        <f t="shared" si="138"/>
        <v>1.45495495494895-22166.0685924499i</v>
      </c>
      <c r="G547" t="str">
        <f t="shared" si="139"/>
        <v>0.99999999999587-2.03216212487093E-06i</v>
      </c>
      <c r="H547" t="str">
        <f t="shared" si="140"/>
        <v>600.000381032981+0.621232060049862i</v>
      </c>
      <c r="I547" t="str">
        <f t="shared" si="141"/>
        <v>41.3092070511748-37518.8631279825i</v>
      </c>
      <c r="K547" t="str">
        <f t="shared" si="142"/>
        <v>0.0199999658584574-0.0000257880921469729i</v>
      </c>
      <c r="L547" t="str">
        <f t="shared" si="143"/>
        <v>0.00005-41.8797210797231i</v>
      </c>
      <c r="M547" t="str">
        <f t="shared" si="144"/>
        <v>0.00133333333333333-24.635130046896i</v>
      </c>
      <c r="N547">
        <f t="shared" si="145"/>
        <v>90.02360226981304</v>
      </c>
      <c r="O547">
        <f t="shared" si="146"/>
        <v>71.681101171016806</v>
      </c>
      <c r="P547" s="3">
        <f t="shared" si="147"/>
        <v>71.681101171016806</v>
      </c>
      <c r="Q547" s="3">
        <f t="shared" si="148"/>
        <v>-89.97639773018696</v>
      </c>
      <c r="R547">
        <f t="shared" si="149"/>
        <v>90.02360226981304</v>
      </c>
      <c r="S547">
        <f t="shared" si="150"/>
        <v>6.7380968195556792E-3</v>
      </c>
      <c r="T547">
        <f t="shared" si="133"/>
        <v>71.681101171016806</v>
      </c>
    </row>
    <row r="548" spans="1:20" x14ac:dyDescent="0.25">
      <c r="A548">
        <f t="shared" si="134"/>
        <v>42.497590436538694</v>
      </c>
      <c r="B548">
        <f t="shared" si="151"/>
        <v>6.7637015874699911</v>
      </c>
      <c r="C548" t="str">
        <f t="shared" si="135"/>
        <v>1.58083367932031-3823.03110755607i</v>
      </c>
      <c r="D548" t="str">
        <f t="shared" si="136"/>
        <v>3.97499999955132-2353.07462770358i</v>
      </c>
      <c r="E548" t="str">
        <f t="shared" si="137"/>
        <v>162.469532738038+0.0030107104933102i</v>
      </c>
      <c r="F548" t="str">
        <f t="shared" si="138"/>
        <v>1.4549549549489-22082.1563981593i</v>
      </c>
      <c r="G548" t="str">
        <f t="shared" si="139"/>
        <v>0.999999999995839-2.03988434094537E-06i</v>
      </c>
      <c r="H548" t="str">
        <f t="shared" si="140"/>
        <v>600.000383934333+0.623592742630727i</v>
      </c>
      <c r="I548" t="str">
        <f t="shared" si="141"/>
        <v>41.3092071100102-37376.8313309728i</v>
      </c>
      <c r="K548" t="str">
        <f t="shared" si="142"/>
        <v>0.0199999655984892-0.0000258860865515159i</v>
      </c>
      <c r="L548" t="str">
        <f t="shared" si="143"/>
        <v>0.00005-41.7211805934681i</v>
      </c>
      <c r="M548" t="str">
        <f t="shared" si="144"/>
        <v>0.00133333333333333-24.5418709373341i</v>
      </c>
      <c r="N548">
        <f t="shared" si="145"/>
        <v>90.023691958089444</v>
      </c>
      <c r="O548">
        <f t="shared" si="146"/>
        <v>71.648157379310234</v>
      </c>
      <c r="P548" s="3">
        <f t="shared" si="147"/>
        <v>71.648157379310234</v>
      </c>
      <c r="Q548" s="3">
        <f t="shared" si="148"/>
        <v>-89.976308041910556</v>
      </c>
      <c r="R548">
        <f t="shared" si="149"/>
        <v>90.023691958089444</v>
      </c>
      <c r="S548">
        <f t="shared" si="150"/>
        <v>6.7637015874699915E-3</v>
      </c>
      <c r="T548">
        <f t="shared" si="133"/>
        <v>71.648157379310234</v>
      </c>
    </row>
    <row r="549" spans="1:20" x14ac:dyDescent="0.25">
      <c r="A549">
        <f t="shared" si="134"/>
        <v>42.65908128019754</v>
      </c>
      <c r="B549">
        <f t="shared" si="151"/>
        <v>6.7894036535023776</v>
      </c>
      <c r="C549" t="str">
        <f t="shared" si="135"/>
        <v>1.58083366197843-3808.55859801222i</v>
      </c>
      <c r="D549" t="str">
        <f t="shared" si="136"/>
        <v>3.97499999954789-2344.16679420717i</v>
      </c>
      <c r="E549" t="str">
        <f t="shared" si="137"/>
        <v>162.469532705876+0.00302215125268028i</v>
      </c>
      <c r="F549" t="str">
        <f t="shared" si="138"/>
        <v>1.45495495494886-21998.5618631022i</v>
      </c>
      <c r="G549" t="str">
        <f t="shared" si="139"/>
        <v>0.999999999995807-2.04763590144089E-06i</v>
      </c>
      <c r="H549" t="str">
        <f t="shared" si="140"/>
        <v>600.00038685778+0.62596239581401i</v>
      </c>
      <c r="I549" t="str">
        <f t="shared" si="141"/>
        <v>41.3092071692939-37235.3372122305i</v>
      </c>
      <c r="K549" t="str">
        <f t="shared" si="142"/>
        <v>0.0199999653365414-0.000025984453330841i</v>
      </c>
      <c r="L549" t="str">
        <f t="shared" si="143"/>
        <v>0.00005-41.5632402804025i</v>
      </c>
      <c r="M549" t="str">
        <f t="shared" si="144"/>
        <v>0.00133333333333333-24.448964870825i</v>
      </c>
      <c r="N549">
        <f t="shared" si="145"/>
        <v>90.023781987177301</v>
      </c>
      <c r="O549">
        <f t="shared" si="146"/>
        <v>71.615213587871779</v>
      </c>
      <c r="P549" s="3">
        <f t="shared" si="147"/>
        <v>71.615213587871779</v>
      </c>
      <c r="Q549" s="3">
        <f t="shared" si="148"/>
        <v>-89.976218012822699</v>
      </c>
      <c r="R549">
        <f t="shared" si="149"/>
        <v>90.023781987177301</v>
      </c>
      <c r="S549">
        <f t="shared" si="150"/>
        <v>6.7894036535023775E-3</v>
      </c>
      <c r="T549">
        <f t="shared" si="133"/>
        <v>71.615213587871779</v>
      </c>
    </row>
    <row r="550" spans="1:20" x14ac:dyDescent="0.25">
      <c r="A550">
        <f t="shared" si="134"/>
        <v>42.821185789062291</v>
      </c>
      <c r="B550">
        <f t="shared" si="151"/>
        <v>6.8152033873856865</v>
      </c>
      <c r="C550" t="str">
        <f t="shared" si="135"/>
        <v>1.58083364450454-3794.14087586242i</v>
      </c>
      <c r="D550" t="str">
        <f t="shared" si="136"/>
        <v>3.97499999954445-2335.29268233708i</v>
      </c>
      <c r="E550" t="str">
        <f t="shared" si="137"/>
        <v>162.469532673469+0.00303363548761724i</v>
      </c>
      <c r="F550" t="str">
        <f t="shared" si="138"/>
        <v>1.45495495494881-21915.2837847428i</v>
      </c>
      <c r="G550" t="str">
        <f t="shared" si="139"/>
        <v>0.999999999995775-2.05541691786631E-06i</v>
      </c>
      <c r="H550" t="str">
        <f t="shared" si="140"/>
        <v>600.000389803485+0.6283410536881i</v>
      </c>
      <c r="I550" t="str">
        <f t="shared" si="141"/>
        <v>41.3092072290286-37094.3787363145i</v>
      </c>
      <c r="K550" t="str">
        <f t="shared" si="142"/>
        <v>0.0199999650725991-0.0000260831938999274i</v>
      </c>
      <c r="L550" t="str">
        <f t="shared" si="143"/>
        <v>0.00005-41.4058978685023i</v>
      </c>
      <c r="M550" t="str">
        <f t="shared" si="144"/>
        <v>0.00133333333333333-24.3564105108837i</v>
      </c>
      <c r="N550">
        <f t="shared" si="145"/>
        <v>90.023872358371662</v>
      </c>
      <c r="O550">
        <f t="shared" si="146"/>
        <v>71.5822697967035</v>
      </c>
      <c r="P550" s="3">
        <f t="shared" si="147"/>
        <v>71.5822697967035</v>
      </c>
      <c r="Q550" s="3">
        <f t="shared" si="148"/>
        <v>-89.976127641628338</v>
      </c>
      <c r="R550">
        <f t="shared" si="149"/>
        <v>90.023872358371662</v>
      </c>
      <c r="S550">
        <f t="shared" si="150"/>
        <v>6.8152033873856866E-3</v>
      </c>
      <c r="T550">
        <f t="shared" si="133"/>
        <v>71.5822697967035</v>
      </c>
    </row>
    <row r="551" spans="1:20" x14ac:dyDescent="0.25">
      <c r="A551">
        <f t="shared" si="134"/>
        <v>42.983906295060727</v>
      </c>
      <c r="B551">
        <f t="shared" si="151"/>
        <v>6.8411011602577521</v>
      </c>
      <c r="C551" t="str">
        <f t="shared" si="135"/>
        <v>1.58083362689761-3779.77773370292i</v>
      </c>
      <c r="D551" t="str">
        <f t="shared" si="136"/>
        <v>3.97499999954099-2326.45216443624i</v>
      </c>
      <c r="E551" t="str">
        <f t="shared" si="137"/>
        <v>162.469532640816+0.00304516336333521i</v>
      </c>
      <c r="F551" t="str">
        <f t="shared" si="138"/>
        <v>1.45495495494876-21832.3209650982i</v>
      </c>
      <c r="G551" t="str">
        <f t="shared" si="139"/>
        <v>0.999999999995743-2.06322750215413E-06i</v>
      </c>
      <c r="H551" t="str">
        <f t="shared" si="140"/>
        <v>600.000392771621+0.630728750470927i</v>
      </c>
      <c r="I551" t="str">
        <f t="shared" si="141"/>
        <v>41.3092072892185-36953.9538754902i</v>
      </c>
      <c r="K551" t="str">
        <f t="shared" si="142"/>
        <v>0.019999964806647-0.0000261823096791303i</v>
      </c>
      <c r="L551" t="str">
        <f t="shared" si="143"/>
        <v>0.00005-41.2491510943438i</v>
      </c>
      <c r="M551" t="str">
        <f t="shared" si="144"/>
        <v>0.00133333333333333-24.2642065260845i</v>
      </c>
      <c r="N551">
        <f t="shared" si="145"/>
        <v>90.023963072972464</v>
      </c>
      <c r="O551">
        <f t="shared" si="146"/>
        <v>71.549326005807487</v>
      </c>
      <c r="P551" s="3">
        <f t="shared" si="147"/>
        <v>71.549326005807487</v>
      </c>
      <c r="Q551" s="3">
        <f t="shared" si="148"/>
        <v>-89.976036927027536</v>
      </c>
      <c r="R551">
        <f t="shared" si="149"/>
        <v>90.023963072972464</v>
      </c>
      <c r="S551">
        <f t="shared" si="150"/>
        <v>6.841101160257752E-3</v>
      </c>
      <c r="T551">
        <f t="shared" si="133"/>
        <v>71.549326005807487</v>
      </c>
    </row>
    <row r="552" spans="1:20" x14ac:dyDescent="0.25">
      <c r="A552">
        <f t="shared" si="134"/>
        <v>43.147245138981958</v>
      </c>
      <c r="B552">
        <f t="shared" si="151"/>
        <v>6.8670973446667318</v>
      </c>
      <c r="C552" t="str">
        <f t="shared" si="135"/>
        <v>1.58083360915658-3765.46896491506i</v>
      </c>
      <c r="D552" t="str">
        <f t="shared" si="136"/>
        <v>3.97499999953749-2317.64511333083i</v>
      </c>
      <c r="E552" t="str">
        <f t="shared" si="137"/>
        <v>162.469532607914+0.00305673504567771i</v>
      </c>
      <c r="F552" t="str">
        <f t="shared" si="138"/>
        <v>1.45495495494871-21749.6722107203i</v>
      </c>
      <c r="G552" t="str">
        <f t="shared" si="139"/>
        <v>0.999999999995711-2.07106776666225E-06i</v>
      </c>
      <c r="H552" t="str">
        <f t="shared" si="140"/>
        <v>600.000395762358+0.633125520510443i</v>
      </c>
      <c r="I552" t="str">
        <f t="shared" si="141"/>
        <v>41.3092073498668-36814.0606096987i</v>
      </c>
      <c r="K552" t="str">
        <f t="shared" si="142"/>
        <v>0.0199999645386698-0.0000262818020942018i</v>
      </c>
      <c r="L552" t="str">
        <f t="shared" si="143"/>
        <v>0.00005-41.0929977030721i</v>
      </c>
      <c r="M552" t="str">
        <f t="shared" si="144"/>
        <v>0.00133333333333333-24.1723515900424i</v>
      </c>
      <c r="N552">
        <f t="shared" si="145"/>
        <v>90.024054132284633</v>
      </c>
      <c r="O552">
        <f t="shared" si="146"/>
        <v>71.516382215185743</v>
      </c>
      <c r="P552" s="3">
        <f t="shared" si="147"/>
        <v>71.516382215185743</v>
      </c>
      <c r="Q552" s="3">
        <f t="shared" si="148"/>
        <v>-89.975945867715367</v>
      </c>
      <c r="R552">
        <f t="shared" si="149"/>
        <v>90.024054132284633</v>
      </c>
      <c r="S552">
        <f t="shared" si="150"/>
        <v>6.8670973446667317E-3</v>
      </c>
      <c r="T552">
        <f t="shared" si="133"/>
        <v>71.516382215185743</v>
      </c>
    </row>
    <row r="553" spans="1:20" x14ac:dyDescent="0.25">
      <c r="A553">
        <f t="shared" si="134"/>
        <v>43.311204670510094</v>
      </c>
      <c r="B553">
        <f t="shared" si="151"/>
        <v>6.8931923145764653</v>
      </c>
      <c r="C553" t="str">
        <f t="shared" si="135"/>
        <v>1.58083359128045-3751.21436366243i</v>
      </c>
      <c r="D553" t="str">
        <f t="shared" si="136"/>
        <v>3.97499999953396-2308.87140232848i</v>
      </c>
      <c r="E553" t="str">
        <f t="shared" si="137"/>
        <v>162.469532574761+0.00306835070111756i</v>
      </c>
      <c r="F553" t="str">
        <f t="shared" si="138"/>
        <v>1.45495495494867-21667.3363326791i</v>
      </c>
      <c r="G553" t="str">
        <f t="shared" si="139"/>
        <v>0.999999999995678-0.0000020789378241755i</v>
      </c>
      <c r="H553" t="str">
        <f t="shared" si="140"/>
        <v>600.000398775869+0.635531398285119i</v>
      </c>
      <c r="I553" t="str">
        <f t="shared" si="141"/>
        <v>41.3092074109768-36674.6969265287i</v>
      </c>
      <c r="K553" t="str">
        <f t="shared" si="142"/>
        <v>0.0199999642686521-0.0000263816725763113i</v>
      </c>
      <c r="L553" t="str">
        <f t="shared" si="143"/>
        <v>0.00005-40.9374354483682i</v>
      </c>
      <c r="M553" t="str">
        <f t="shared" si="144"/>
        <v>0.00133333333333333-24.0808443813931i</v>
      </c>
      <c r="N553">
        <f t="shared" si="145"/>
        <v>90.024145537617997</v>
      </c>
      <c r="O553">
        <f t="shared" si="146"/>
        <v>71.483438424840415</v>
      </c>
      <c r="P553" s="3">
        <f t="shared" si="147"/>
        <v>71.483438424840415</v>
      </c>
      <c r="Q553" s="3">
        <f t="shared" si="148"/>
        <v>-89.975854462382003</v>
      </c>
      <c r="R553">
        <f t="shared" si="149"/>
        <v>90.024145537617997</v>
      </c>
      <c r="S553">
        <f t="shared" si="150"/>
        <v>6.8931923145764649E-3</v>
      </c>
      <c r="T553">
        <f t="shared" si="133"/>
        <v>71.483438424840415</v>
      </c>
    </row>
    <row r="554" spans="1:20" x14ac:dyDescent="0.25">
      <c r="A554">
        <f t="shared" si="134"/>
        <v>43.47578724825803</v>
      </c>
      <c r="B554">
        <f t="shared" si="151"/>
        <v>6.9193864453718561</v>
      </c>
      <c r="C554" t="str">
        <f t="shared" si="135"/>
        <v>1.58083357326822-3737.0137248878i</v>
      </c>
      <c r="D554" t="str">
        <f t="shared" si="136"/>
        <v>3.97499999953042-2300.13090521639i</v>
      </c>
      <c r="E554" t="str">
        <f t="shared" si="137"/>
        <v>162.469532541356+0.00308001049676018i</v>
      </c>
      <c r="F554" t="str">
        <f t="shared" si="138"/>
        <v>1.45495495494862-21585.3121465453i</v>
      </c>
      <c r="G554" t="str">
        <f t="shared" si="139"/>
        <v>0.999999999995645-0.0000020868377879073i</v>
      </c>
      <c r="H554" t="str">
        <f t="shared" si="140"/>
        <v>600.000401812325+0.637946418404456i</v>
      </c>
      <c r="I554" t="str">
        <f t="shared" si="141"/>
        <v>41.3092074725521-36535.8608211865i</v>
      </c>
      <c r="K554" t="str">
        <f t="shared" si="142"/>
        <v>0.0199999639965784-0.0000264819225620664i</v>
      </c>
      <c r="L554" t="str">
        <f t="shared" si="143"/>
        <v>0.00005-40.7824620924171i</v>
      </c>
      <c r="M554" t="str">
        <f t="shared" si="144"/>
        <v>0.00133333333333333-23.9896835837747i</v>
      </c>
      <c r="N554">
        <f t="shared" si="145"/>
        <v>90.024237290287417</v>
      </c>
      <c r="O554">
        <f t="shared" si="146"/>
        <v>71.450494634773591</v>
      </c>
      <c r="P554" s="3">
        <f t="shared" si="147"/>
        <v>71.450494634773591</v>
      </c>
      <c r="Q554" s="3">
        <f t="shared" si="148"/>
        <v>-89.975762709712583</v>
      </c>
      <c r="R554">
        <f t="shared" si="149"/>
        <v>90.024237290287417</v>
      </c>
      <c r="S554">
        <f t="shared" si="150"/>
        <v>6.9193864453718562E-3</v>
      </c>
      <c r="T554">
        <f t="shared" si="133"/>
        <v>71.450494634773591</v>
      </c>
    </row>
    <row r="555" spans="1:20" x14ac:dyDescent="0.25">
      <c r="A555">
        <f t="shared" si="134"/>
        <v>43.640995239801413</v>
      </c>
      <c r="B555">
        <f t="shared" si="151"/>
        <v>6.9456801138642694</v>
      </c>
      <c r="C555" t="str">
        <f t="shared" si="135"/>
        <v>1.58083355511885-3722.86684431022i</v>
      </c>
      <c r="D555" t="str">
        <f t="shared" si="136"/>
        <v>3.97499999952685-2291.42349625957i</v>
      </c>
      <c r="E555" t="str">
        <f t="shared" si="137"/>
        <v>162.469532507698+0.00309171460034706i</v>
      </c>
      <c r="F555" t="str">
        <f t="shared" si="138"/>
        <v>1.45495495494857-21503.5984723734i</v>
      </c>
      <c r="G555" t="str">
        <f t="shared" si="139"/>
        <v>0.999999999995612-2.09476777150128E-06i</v>
      </c>
      <c r="H555" t="str">
        <f t="shared" si="140"/>
        <v>600.000404871903+0.640370615609474i</v>
      </c>
      <c r="I555" t="str">
        <f t="shared" si="141"/>
        <v>41.3092075345965-36397.5502964681i</v>
      </c>
      <c r="K555" t="str">
        <f t="shared" si="142"/>
        <v>0.019999963722433-0.000026582553493533i</v>
      </c>
      <c r="L555" t="str">
        <f t="shared" si="143"/>
        <v>0.00005-40.6280754058747i</v>
      </c>
      <c r="M555" t="str">
        <f t="shared" si="144"/>
        <v>0.00133333333333333-23.8988678858086i</v>
      </c>
      <c r="N555">
        <f t="shared" si="145"/>
        <v>90.024329391612696</v>
      </c>
      <c r="O555">
        <f t="shared" si="146"/>
        <v>71.417550844987417</v>
      </c>
      <c r="P555" s="3">
        <f t="shared" si="147"/>
        <v>71.417550844987417</v>
      </c>
      <c r="Q555" s="3">
        <f t="shared" si="148"/>
        <v>-89.975670608387304</v>
      </c>
      <c r="R555">
        <f t="shared" si="149"/>
        <v>90.024329391612696</v>
      </c>
      <c r="S555">
        <f t="shared" si="150"/>
        <v>6.9456801138642697E-3</v>
      </c>
      <c r="T555">
        <f t="shared" si="133"/>
        <v>71.417550844987417</v>
      </c>
    </row>
    <row r="556" spans="1:20" x14ac:dyDescent="0.25">
      <c r="A556">
        <f t="shared" si="134"/>
        <v>43.806831021712661</v>
      </c>
      <c r="B556">
        <f t="shared" si="151"/>
        <v>6.9720736982969536</v>
      </c>
      <c r="C556" t="str">
        <f t="shared" si="135"/>
        <v>1.58083353683128-3708.77351842203i</v>
      </c>
      <c r="D556" t="str">
        <f t="shared" si="136"/>
        <v>3.97499999952324-2282.74905019904i</v>
      </c>
      <c r="E556" t="str">
        <f t="shared" si="137"/>
        <v>162.469532473782+0.00310346318025702i</v>
      </c>
      <c r="F556" t="str">
        <f t="shared" si="138"/>
        <v>1.45495495494852-21422.1941346847i</v>
      </c>
      <c r="G556" t="str">
        <f t="shared" si="139"/>
        <v>0.999999999995578-2.10272788903291E-06i</v>
      </c>
      <c r="H556" t="str">
        <f t="shared" si="140"/>
        <v>600.000407954776+0.642804024773193i</v>
      </c>
      <c r="I556" t="str">
        <f t="shared" si="141"/>
        <v>41.3092075971128-36259.76336273i</v>
      </c>
      <c r="K556" t="str">
        <f t="shared" si="142"/>
        <v>0.0199999634462002-0.0000266835668182562i</v>
      </c>
      <c r="L556" t="str">
        <f t="shared" si="143"/>
        <v>0.00005-40.474273167837i</v>
      </c>
      <c r="M556" t="str">
        <f t="shared" si="144"/>
        <v>0.00133333333333333-23.8083959810805i</v>
      </c>
      <c r="N556">
        <f t="shared" si="145"/>
        <v>90.024421842918684</v>
      </c>
      <c r="O556">
        <f t="shared" si="146"/>
        <v>71.384607055483954</v>
      </c>
      <c r="P556" s="3">
        <f t="shared" si="147"/>
        <v>71.384607055483954</v>
      </c>
      <c r="Q556" s="3">
        <f t="shared" si="148"/>
        <v>-89.975578157081316</v>
      </c>
      <c r="R556">
        <f t="shared" si="149"/>
        <v>90.024421842918684</v>
      </c>
      <c r="S556">
        <f t="shared" si="150"/>
        <v>6.9720736982969538E-3</v>
      </c>
      <c r="T556">
        <f t="shared" ref="T556:T619" si="152">P556</f>
        <v>71.384607055483954</v>
      </c>
    </row>
    <row r="557" spans="1:20" x14ac:dyDescent="0.25">
      <c r="A557">
        <f t="shared" ref="A557:A620" si="153">2*PI()*B557</f>
        <v>43.973296979595169</v>
      </c>
      <c r="B557">
        <f t="shared" si="151"/>
        <v>6.9985675783504826</v>
      </c>
      <c r="C557" t="str">
        <f t="shared" ref="C557:C620" si="154">IMPRODUCT(D557,E557,$C$40,,K557,$C$41)</f>
        <v>1.58083351840444-3694.73354448603i</v>
      </c>
      <c r="D557" t="str">
        <f t="shared" ref="D557:D620" si="155">IMDIV(IMPRODUCT($C$37,$C$38,COMPLEX(1,A557/$C$38)),IMSUM(-1*A557*A557/$C$39,COMPLEX(0,1*A557)))</f>
        <v>3.97499999951961-2274.10744224997i</v>
      </c>
      <c r="E557" t="str">
        <f t="shared" ref="E557:E620" si="156">IMDIV(IMPRODUCT(IMSUM(F557,G557),$C$29,H557),IMSUM(1,I557))</f>
        <v>162.469532439608+0.00311525640550772i</v>
      </c>
      <c r="F557" t="str">
        <f t="shared" ref="F557:F620" si="157">IMDIV(IMPRODUCT($C$14,$C$15,COMPLEX(1,A557/$C$15)),IMSUM(-1*A557*A557/$C$16,COMPLEX(0,A557)))</f>
        <v>1.45495495494847-21341.0979624507i</v>
      </c>
      <c r="G557" t="str">
        <f t="shared" ref="G557:G620" si="158">IMDIV(1,COMPLEX(1,A557*$C$9*$C$10))</f>
        <v>0.999999999995545-2.11071825501117E-06i</v>
      </c>
      <c r="H557" t="str">
        <f t="shared" ref="H557:H620" si="159">IMDIV($C$3,IMSUM(K557,COMPLEX(0,$C$28*A557)))</f>
        <v>600.000411061125+0.645246680901172i</v>
      </c>
      <c r="I557" t="str">
        <f t="shared" ref="I557:I620" si="160">IMPRODUCT(F557,$C$29,H557,$C$31)</f>
        <v>41.3092076601056-36122.4980378615i</v>
      </c>
      <c r="K557" t="str">
        <f t="shared" ref="K557:K620" si="161">IF($C$26&lt;=0,IMDIV(1,IMSUM(IMDIV(1,L557),1/$C$18)),IMDIV(1,IMSUM(IMDIV(1,L557),1/$C$18,IMDIV(1,M557))))</f>
        <v>0.019999963167864-0.0000267849639892815i</v>
      </c>
      <c r="L557" t="str">
        <f t="shared" ref="L557:L620" si="162">IMSUM($C$21/$C$22,IMDIV(1,COMPLEX(0,$C$20*$C$22*A557)))</f>
        <v>0.00005-40.3210531658068i</v>
      </c>
      <c r="M557" t="str">
        <f t="shared" ref="M557:M620" si="163">IMSUM($C$25/$C$26,IMDIV(1,COMPLEX(0,$C$24*$C$26*A557)))</f>
        <v>0.00133333333333333-23.7182665681216i</v>
      </c>
      <c r="N557">
        <f t="shared" ref="N557:N620" si="164">ABS(R557)</f>
        <v>90.024514645535263</v>
      </c>
      <c r="O557">
        <f t="shared" ref="O557:O620" si="165">ABS(P557)</f>
        <v>71.351663266265405</v>
      </c>
      <c r="P557" s="3">
        <f t="shared" ref="P557:P620" si="166">20*LOG10(IMABS(C557))</f>
        <v>71.351663266265405</v>
      </c>
      <c r="Q557" s="3">
        <f t="shared" ref="Q557:Q620" si="167">IMARGUMENT(C557)*180/PI()</f>
        <v>-89.975485354464737</v>
      </c>
      <c r="R557">
        <f t="shared" ref="R557:R620" si="168">IF(Q557&lt;0,Q557+180,Q557-180)</f>
        <v>90.024514645535263</v>
      </c>
      <c r="S557">
        <f t="shared" ref="S557:S620" si="169">B557/1000</f>
        <v>6.9985675783504828E-3</v>
      </c>
      <c r="T557">
        <f t="shared" si="152"/>
        <v>71.351663266265405</v>
      </c>
    </row>
    <row r="558" spans="1:20" x14ac:dyDescent="0.25">
      <c r="A558">
        <f t="shared" si="153"/>
        <v>44.140395508117628</v>
      </c>
      <c r="B558">
        <f t="shared" ref="B558:B621" si="170">B557*(1+B$42)</f>
        <v>7.0251621351482143</v>
      </c>
      <c r="C558" t="str">
        <f t="shared" si="154"/>
        <v>1.58083349983731-3680.74672053248i</v>
      </c>
      <c r="D558" t="str">
        <f t="shared" si="155"/>
        <v>3.97499999951596-2265.49854809993i</v>
      </c>
      <c r="E558" t="str">
        <f t="shared" si="156"/>
        <v>162.469532405174+0.00312709444575973i</v>
      </c>
      <c r="F558" t="str">
        <f t="shared" si="157"/>
        <v>1.45495495494842-21260.3087890757i</v>
      </c>
      <c r="G558" t="str">
        <f t="shared" si="158"/>
        <v>0.999999999995511-2.11873898438014E-06i</v>
      </c>
      <c r="H558" t="str">
        <f t="shared" si="159"/>
        <v>600.000414191128+0.647698619131978i</v>
      </c>
      <c r="I558" t="str">
        <f t="shared" si="160"/>
        <v>41.3092077235782-35985.7523472546i</v>
      </c>
      <c r="K558" t="str">
        <f t="shared" si="161"/>
        <v>0.0199999628874084-0.0000268867464651751i</v>
      </c>
      <c r="L558" t="str">
        <f t="shared" si="162"/>
        <v>0.00005-40.1684131956634i</v>
      </c>
      <c r="M558" t="str">
        <f t="shared" si="163"/>
        <v>0.00133333333333333-23.6284783503902i</v>
      </c>
      <c r="N558">
        <f t="shared" si="164"/>
        <v>90.024607800797369</v>
      </c>
      <c r="O558">
        <f t="shared" si="165"/>
        <v>71.318719477333929</v>
      </c>
      <c r="P558" s="3">
        <f t="shared" si="166"/>
        <v>71.318719477333929</v>
      </c>
      <c r="Q558" s="3">
        <f t="shared" si="167"/>
        <v>-89.975392199202631</v>
      </c>
      <c r="R558">
        <f t="shared" si="168"/>
        <v>90.024607800797369</v>
      </c>
      <c r="S558">
        <f t="shared" si="169"/>
        <v>7.0251621351482144E-3</v>
      </c>
      <c r="T558">
        <f t="shared" si="152"/>
        <v>71.318719477333929</v>
      </c>
    </row>
    <row r="559" spans="1:20" x14ac:dyDescent="0.25">
      <c r="A559">
        <f t="shared" si="153"/>
        <v>44.308129011048479</v>
      </c>
      <c r="B559">
        <f t="shared" si="170"/>
        <v>7.0518577512617773</v>
      </c>
      <c r="C559" t="str">
        <f t="shared" si="154"/>
        <v>1.58083348112878-3666.81284535624i</v>
      </c>
      <c r="D559" t="str">
        <f t="shared" si="155"/>
        <v>3.97499999951226-2256.92224390709i</v>
      </c>
      <c r="E559" t="str">
        <f t="shared" si="156"/>
        <v>162.469532370478+0.00313897747131931i</v>
      </c>
      <c r="F559" t="str">
        <f t="shared" si="157"/>
        <v>1.45495495494837-21179.8254523801i</v>
      </c>
      <c r="G559" t="str">
        <f t="shared" si="158"/>
        <v>0.999999999995477-2.12679019252071E-06i</v>
      </c>
      <c r="H559" t="str">
        <f t="shared" si="159"/>
        <v>600.000417344961+0.650159874737708i</v>
      </c>
      <c r="I559" t="str">
        <f t="shared" si="160"/>
        <v>41.3092077875336-35849.5243237762i</v>
      </c>
      <c r="K559" t="str">
        <f t="shared" si="161"/>
        <v>0.0199999626048174-0.0000269889157100456i</v>
      </c>
      <c r="L559" t="str">
        <f t="shared" si="162"/>
        <v>0.00005-40.0163510616292i</v>
      </c>
      <c r="M559" t="str">
        <f t="shared" si="163"/>
        <v>0.00133333333333333-23.5390300362524i</v>
      </c>
      <c r="N559">
        <f t="shared" si="164"/>
        <v>90.024701310044989</v>
      </c>
      <c r="O559">
        <f t="shared" si="165"/>
        <v>71.285775688691785</v>
      </c>
      <c r="P559" s="3">
        <f t="shared" si="166"/>
        <v>71.285775688691785</v>
      </c>
      <c r="Q559" s="3">
        <f t="shared" si="167"/>
        <v>-89.975298689955011</v>
      </c>
      <c r="R559">
        <f t="shared" si="168"/>
        <v>90.024701310044989</v>
      </c>
      <c r="S559">
        <f t="shared" si="169"/>
        <v>7.0518577512617775E-3</v>
      </c>
      <c r="T559">
        <f t="shared" si="152"/>
        <v>71.285775688691785</v>
      </c>
    </row>
    <row r="560" spans="1:20" x14ac:dyDescent="0.25">
      <c r="A560">
        <f t="shared" si="153"/>
        <v>44.47649990129046</v>
      </c>
      <c r="B560">
        <f t="shared" si="170"/>
        <v>7.0786548107165723</v>
      </c>
      <c r="C560" t="str">
        <f t="shared" si="154"/>
        <v>1.58083346227785-3652.9317185138i</v>
      </c>
      <c r="D560" t="str">
        <f t="shared" si="155"/>
        <v>3.97499999950855-2248.37840629842i</v>
      </c>
      <c r="E560" t="str">
        <f t="shared" si="156"/>
        <v>162.469532335518+0.00315090565313877i</v>
      </c>
      <c r="F560" t="str">
        <f t="shared" si="157"/>
        <v>1.45495495494832-21099.6467945842i</v>
      </c>
      <c r="G560" t="str">
        <f t="shared" si="158"/>
        <v>0.999999999995442-2.13487199525221E-06i</v>
      </c>
      <c r="H560" t="str">
        <f t="shared" si="159"/>
        <v>600.00042052281+0.6526304831245i</v>
      </c>
      <c r="I560" t="str">
        <f t="shared" si="160"/>
        <v>41.3092078519758-35713.8120077407i</v>
      </c>
      <c r="K560" t="str">
        <f t="shared" si="161"/>
        <v>0.0199999623200746-0.0000270914731935642i</v>
      </c>
      <c r="L560" t="str">
        <f t="shared" si="162"/>
        <v>0.00005-39.8648645762395i</v>
      </c>
      <c r="M560" t="str">
        <f t="shared" si="163"/>
        <v>0.00133333333333333-23.4499203389644i</v>
      </c>
      <c r="N560">
        <f t="shared" si="164"/>
        <v>90.024795174623236</v>
      </c>
      <c r="O560">
        <f t="shared" si="165"/>
        <v>71.25283190034105</v>
      </c>
      <c r="P560" s="3">
        <f t="shared" si="166"/>
        <v>71.25283190034105</v>
      </c>
      <c r="Q560" s="3">
        <f t="shared" si="167"/>
        <v>-89.975204825376764</v>
      </c>
      <c r="R560">
        <f t="shared" si="168"/>
        <v>90.024795174623236</v>
      </c>
      <c r="S560">
        <f t="shared" si="169"/>
        <v>7.0786548107165722E-3</v>
      </c>
      <c r="T560">
        <f t="shared" si="152"/>
        <v>71.25283190034105</v>
      </c>
    </row>
    <row r="561" spans="1:20" x14ac:dyDescent="0.25">
      <c r="A561">
        <f t="shared" si="153"/>
        <v>44.645510600915365</v>
      </c>
      <c r="B561">
        <f t="shared" si="170"/>
        <v>7.1055536989972952</v>
      </c>
      <c r="C561" t="str">
        <f t="shared" si="154"/>
        <v>1.58083344328331-3639.1031403205i</v>
      </c>
      <c r="D561" t="str">
        <f t="shared" si="155"/>
        <v>3.9749999995048-2239.86691236797i</v>
      </c>
      <c r="E561" t="str">
        <f t="shared" si="156"/>
        <v>162.469532300291+0.00316287916282031i</v>
      </c>
      <c r="F561" t="str">
        <f t="shared" si="157"/>
        <v>1.45495495494827-21019.7716622911i</v>
      </c>
      <c r="G561" t="str">
        <f t="shared" si="158"/>
        <v>0.999999999995408-0.0000021429845088341i</v>
      </c>
      <c r="H561" t="str">
        <f t="shared" si="159"/>
        <v>600.000423724858+0.655110479833045i</v>
      </c>
      <c r="I561" t="str">
        <f t="shared" si="160"/>
        <v>41.3092079169094-35578.613446881i</v>
      </c>
      <c r="K561" t="str">
        <f t="shared" si="161"/>
        <v>0.0199999620331636-0.0000271944203909866i</v>
      </c>
      <c r="L561" t="str">
        <f t="shared" si="162"/>
        <v>0.00005-39.7139515603102i</v>
      </c>
      <c r="M561" t="str">
        <f t="shared" si="163"/>
        <v>0.00133333333333333-23.3611479766531i</v>
      </c>
      <c r="N561">
        <f t="shared" si="164"/>
        <v>90.024889395882312</v>
      </c>
      <c r="O561">
        <f t="shared" si="165"/>
        <v>71.219888112283996</v>
      </c>
      <c r="P561" s="3">
        <f t="shared" si="166"/>
        <v>71.219888112283996</v>
      </c>
      <c r="Q561" s="3">
        <f t="shared" si="167"/>
        <v>-89.975110604117688</v>
      </c>
      <c r="R561">
        <f t="shared" si="168"/>
        <v>90.024889395882312</v>
      </c>
      <c r="S561">
        <f t="shared" si="169"/>
        <v>7.1055536989972955E-3</v>
      </c>
      <c r="T561">
        <f t="shared" si="152"/>
        <v>71.219888112283996</v>
      </c>
    </row>
    <row r="562" spans="1:20" x14ac:dyDescent="0.25">
      <c r="A562">
        <f t="shared" si="153"/>
        <v>44.815163541198842</v>
      </c>
      <c r="B562">
        <f t="shared" si="170"/>
        <v>7.1325548030534849</v>
      </c>
      <c r="C562" t="str">
        <f t="shared" si="154"/>
        <v>1.58083342414413-3625.32691184759i</v>
      </c>
      <c r="D562" t="str">
        <f t="shared" si="155"/>
        <v>3.97499999950103-2231.38763967504i</v>
      </c>
      <c r="E562" t="str">
        <f t="shared" si="156"/>
        <v>162.469532264795+0.0031748981726202i</v>
      </c>
      <c r="F562" t="str">
        <f t="shared" si="157"/>
        <v>1.45495495494822-20940.1989064703i</v>
      </c>
      <c r="G562" t="str">
        <f t="shared" si="158"/>
        <v>0.999999999995373-2.15112784996759E-06i</v>
      </c>
      <c r="H562" t="str">
        <f t="shared" si="159"/>
        <v>600.000426951289+0.657599900539065i</v>
      </c>
      <c r="I562" t="str">
        <f t="shared" si="160"/>
        <v>41.3092079823373-35443.9266963207i</v>
      </c>
      <c r="K562" t="str">
        <f t="shared" si="161"/>
        <v>0.0199999617440679-0.0000272977587831737i</v>
      </c>
      <c r="L562" t="str">
        <f t="shared" si="162"/>
        <v>0.00005-39.5636098429073i</v>
      </c>
      <c r="M562" t="str">
        <f t="shared" si="163"/>
        <v>0.00133333333333333-23.2727116722983i</v>
      </c>
      <c r="N562">
        <f t="shared" si="164"/>
        <v>90.02498397517752</v>
      </c>
      <c r="O562">
        <f t="shared" si="165"/>
        <v>71.186944324522813</v>
      </c>
      <c r="P562" s="3">
        <f t="shared" si="166"/>
        <v>71.186944324522813</v>
      </c>
      <c r="Q562" s="3">
        <f t="shared" si="167"/>
        <v>-89.97501602482248</v>
      </c>
      <c r="R562">
        <f t="shared" si="168"/>
        <v>90.02498397517752</v>
      </c>
      <c r="S562">
        <f t="shared" si="169"/>
        <v>7.132554803053485E-3</v>
      </c>
      <c r="T562">
        <f t="shared" si="152"/>
        <v>71.186944324522813</v>
      </c>
    </row>
    <row r="563" spans="1:20" x14ac:dyDescent="0.25">
      <c r="A563">
        <f t="shared" si="153"/>
        <v>44.985461162655398</v>
      </c>
      <c r="B563">
        <f t="shared" si="170"/>
        <v>7.1596585113050883</v>
      </c>
      <c r="C563" t="str">
        <f t="shared" si="154"/>
        <v>1.58083340485932-3611.60283491946i</v>
      </c>
      <c r="D563" t="str">
        <f t="shared" si="155"/>
        <v>3.97499999949725-2222.94046624242i</v>
      </c>
      <c r="E563" t="str">
        <f t="shared" si="156"/>
        <v>162.469532229031+0.0031869628554457i</v>
      </c>
      <c r="F563" t="str">
        <f t="shared" si="157"/>
        <v>1.45495495494817-20860.9273824409i</v>
      </c>
      <c r="G563" t="str">
        <f t="shared" si="158"/>
        <v>0.999999999995338-2.15930213579739E-06i</v>
      </c>
      <c r="H563" t="str">
        <f t="shared" si="159"/>
        <v>600.000430202285+0.660098781053867i</v>
      </c>
      <c r="I563" t="str">
        <f t="shared" si="160"/>
        <v>41.3092080482633-35309.749818545i</v>
      </c>
      <c r="K563" t="str">
        <f t="shared" si="161"/>
        <v>0.019999961452771-0.0000274014898566131i</v>
      </c>
      <c r="L563" t="str">
        <f t="shared" si="162"/>
        <v>0.00005-39.4138372613143i</v>
      </c>
      <c r="M563" t="str">
        <f t="shared" si="163"/>
        <v>0.00133333333333333-23.1846101537142i</v>
      </c>
      <c r="N563">
        <f t="shared" si="164"/>
        <v>90.025078913869365</v>
      </c>
      <c r="O563">
        <f t="shared" si="165"/>
        <v>71.154000537059915</v>
      </c>
      <c r="P563" s="3">
        <f t="shared" si="166"/>
        <v>71.154000537059915</v>
      </c>
      <c r="Q563" s="3">
        <f t="shared" si="167"/>
        <v>-89.974921086130635</v>
      </c>
      <c r="R563">
        <f t="shared" si="168"/>
        <v>90.025078913869365</v>
      </c>
      <c r="S563">
        <f t="shared" si="169"/>
        <v>7.1596585113050887E-3</v>
      </c>
      <c r="T563">
        <f t="shared" si="152"/>
        <v>71.154000537059915</v>
      </c>
    </row>
    <row r="564" spans="1:20" x14ac:dyDescent="0.25">
      <c r="A564">
        <f t="shared" si="153"/>
        <v>45.156405915073492</v>
      </c>
      <c r="B564">
        <f t="shared" si="170"/>
        <v>7.1868652136480478</v>
      </c>
      <c r="C564" t="str">
        <f t="shared" si="154"/>
        <v>1.58083338542759-3597.93071211058i</v>
      </c>
      <c r="D564" t="str">
        <f t="shared" si="155"/>
        <v>3.97499999949341-2214.52527055471i</v>
      </c>
      <c r="E564" t="str">
        <f t="shared" si="156"/>
        <v>162.469532192993+0.00319907338486506i</v>
      </c>
      <c r="F564" t="str">
        <f t="shared" si="157"/>
        <v>1.45495495494812-20781.9559498553i</v>
      </c>
      <c r="G564" t="str">
        <f t="shared" si="158"/>
        <v>0.999999999995302-2.16750748391335E-06i</v>
      </c>
      <c r="H564" t="str">
        <f t="shared" si="159"/>
        <v>600.000433478037+0.66260715732484i</v>
      </c>
      <c r="I564" t="str">
        <f t="shared" si="160"/>
        <v>41.309208114691-35176.0808833748i</v>
      </c>
      <c r="K564" t="str">
        <f t="shared" si="161"/>
        <v>0.019999961159256-0.0000275056151034405i</v>
      </c>
      <c r="L564" t="str">
        <f t="shared" si="162"/>
        <v>0.00005-39.2646316610025i</v>
      </c>
      <c r="M564" t="str">
        <f t="shared" si="163"/>
        <v>0.00133333333333333-23.0968421535308i</v>
      </c>
      <c r="N564">
        <f t="shared" si="164"/>
        <v>90.02517421332351</v>
      </c>
      <c r="O564">
        <f t="shared" si="165"/>
        <v>71.121056749897392</v>
      </c>
      <c r="P564" s="3">
        <f t="shared" si="166"/>
        <v>71.121056749897392</v>
      </c>
      <c r="Q564" s="3">
        <f t="shared" si="167"/>
        <v>-89.97482578667649</v>
      </c>
      <c r="R564">
        <f t="shared" si="168"/>
        <v>90.02517421332351</v>
      </c>
      <c r="S564">
        <f t="shared" si="169"/>
        <v>7.1868652136480478E-3</v>
      </c>
      <c r="T564">
        <f t="shared" si="152"/>
        <v>71.121056749897392</v>
      </c>
    </row>
    <row r="565" spans="1:20" x14ac:dyDescent="0.25">
      <c r="A565">
        <f t="shared" si="153"/>
        <v>45.328000257550769</v>
      </c>
      <c r="B565">
        <f t="shared" si="170"/>
        <v>7.2141753014599104</v>
      </c>
      <c r="C565" t="str">
        <f t="shared" si="154"/>
        <v>1.58083336584789-3584.31034674293i</v>
      </c>
      <c r="D565" t="str">
        <f t="shared" si="155"/>
        <v>3.97499999948955-2206.14193155649i</v>
      </c>
      <c r="E565" t="str">
        <f t="shared" si="156"/>
        <v>162.469532156681+0.00321122993510279i</v>
      </c>
      <c r="F565" t="str">
        <f t="shared" si="157"/>
        <v>1.45495495494807-20703.2834726831i</v>
      </c>
      <c r="G565" t="str">
        <f t="shared" si="158"/>
        <v>0.999999999995266-2.17574401235214E-06i</v>
      </c>
      <c r="H565" t="str">
        <f t="shared" si="159"/>
        <v>600.00043677873+0.665125065435975i</v>
      </c>
      <c r="I565" t="str">
        <f t="shared" si="160"/>
        <v>41.3092081816246-35042.9179679374i</v>
      </c>
      <c r="K565" t="str">
        <f t="shared" si="161"/>
        <v>0.0199999608635061-0.0000276101360214612i</v>
      </c>
      <c r="L565" t="str">
        <f t="shared" si="162"/>
        <v>0.00005-39.1159908955992i</v>
      </c>
      <c r="M565" t="str">
        <f t="shared" si="163"/>
        <v>0.00133333333333333-23.0094064091759i</v>
      </c>
      <c r="N565">
        <f t="shared" si="164"/>
        <v>90.025269874910791</v>
      </c>
      <c r="O565">
        <f t="shared" si="165"/>
        <v>71.088112963037659</v>
      </c>
      <c r="P565" s="3">
        <f t="shared" si="166"/>
        <v>71.088112963037659</v>
      </c>
      <c r="Q565" s="3">
        <f t="shared" si="167"/>
        <v>-89.974730125089209</v>
      </c>
      <c r="R565">
        <f t="shared" si="168"/>
        <v>90.025269874910791</v>
      </c>
      <c r="S565">
        <f t="shared" si="169"/>
        <v>7.2141753014599106E-3</v>
      </c>
      <c r="T565">
        <f t="shared" si="152"/>
        <v>71.088112963037659</v>
      </c>
    </row>
    <row r="566" spans="1:20" x14ac:dyDescent="0.25">
      <c r="A566">
        <f t="shared" si="153"/>
        <v>45.500246658529463</v>
      </c>
      <c r="B566">
        <f t="shared" si="170"/>
        <v>7.2415891676054578</v>
      </c>
      <c r="C566" t="str">
        <f t="shared" si="154"/>
        <v>1.58083334611915-3570.74154288298i</v>
      </c>
      <c r="D566" t="str">
        <f t="shared" si="155"/>
        <v>3.97499999948567-2197.79032865061i</v>
      </c>
      <c r="E566" t="str">
        <f t="shared" si="156"/>
        <v>162.469532120093+0.00322343268104882i</v>
      </c>
      <c r="F566" t="str">
        <f t="shared" si="157"/>
        <v>1.45495495494801-20624.9088191943i</v>
      </c>
      <c r="G566" t="str">
        <f t="shared" si="158"/>
        <v>0.99999999999523-2.18401183959899E-06i</v>
      </c>
      <c r="H566" t="str">
        <f t="shared" si="159"/>
        <v>600.000440104555+0.667652541608384i</v>
      </c>
      <c r="I566" t="str">
        <f t="shared" si="160"/>
        <v>41.309208249068-34910.2591566399i</v>
      </c>
      <c r="K566" t="str">
        <f t="shared" si="161"/>
        <v>0.0199999605655043-0.0000277150541141714i</v>
      </c>
      <c r="L566" t="str">
        <f t="shared" si="162"/>
        <v>0.00005-38.9679128268571i</v>
      </c>
      <c r="M566" t="str">
        <f t="shared" si="163"/>
        <v>0.00133333333333333-22.9223016628571i</v>
      </c>
      <c r="N566">
        <f t="shared" si="164"/>
        <v>90.025365900007273</v>
      </c>
      <c r="O566">
        <f t="shared" si="165"/>
        <v>71.05516917648302</v>
      </c>
      <c r="P566" s="3">
        <f t="shared" si="166"/>
        <v>71.05516917648302</v>
      </c>
      <c r="Q566" s="3">
        <f t="shared" si="167"/>
        <v>-89.974634099992727</v>
      </c>
      <c r="R566">
        <f t="shared" si="168"/>
        <v>90.025365900007273</v>
      </c>
      <c r="S566">
        <f t="shared" si="169"/>
        <v>7.2415891676054578E-3</v>
      </c>
      <c r="T566">
        <f t="shared" si="152"/>
        <v>71.05516917648302</v>
      </c>
    </row>
    <row r="567" spans="1:20" x14ac:dyDescent="0.25">
      <c r="A567">
        <f t="shared" si="153"/>
        <v>45.673147595831871</v>
      </c>
      <c r="B567">
        <f t="shared" si="170"/>
        <v>7.2691072064423583</v>
      </c>
      <c r="C567" t="str">
        <f t="shared" si="154"/>
        <v>1.58083332624018-3557.22410533886i</v>
      </c>
      <c r="D567" t="str">
        <f t="shared" si="155"/>
        <v>3.97499999948176-2189.47034169645i</v>
      </c>
      <c r="E567" t="str">
        <f t="shared" si="156"/>
        <v>162.469532083226+0.00323568179825526i</v>
      </c>
      <c r="F567" t="str">
        <f t="shared" si="157"/>
        <v>1.45495495494796-20546.8308619431i</v>
      </c>
      <c r="G567" t="str">
        <f t="shared" si="158"/>
        <v>0.999999999995194-2.19231108458939E-06i</v>
      </c>
      <c r="H567" t="str">
        <f t="shared" si="159"/>
        <v>600.000443455706+0.670189622200821i</v>
      </c>
      <c r="I567" t="str">
        <f t="shared" si="160"/>
        <v>41.3092083170249-34778.1025411405i</v>
      </c>
      <c r="K567" t="str">
        <f t="shared" si="161"/>
        <v>0.0199999602652333-0.0000278203708907799i</v>
      </c>
      <c r="L567" t="str">
        <f t="shared" si="162"/>
        <v>0.00005-38.8203953246235i</v>
      </c>
      <c r="M567" t="str">
        <f t="shared" si="163"/>
        <v>0.00133333333333333-22.8355266615432i</v>
      </c>
      <c r="N567">
        <f t="shared" si="164"/>
        <v>90.025462289994223</v>
      </c>
      <c r="O567">
        <f t="shared" si="165"/>
        <v>71.022225390235619</v>
      </c>
      <c r="P567" s="3">
        <f t="shared" si="166"/>
        <v>71.022225390235619</v>
      </c>
      <c r="Q567" s="3">
        <f t="shared" si="167"/>
        <v>-89.974537710005777</v>
      </c>
      <c r="R567">
        <f t="shared" si="168"/>
        <v>90.025462289994223</v>
      </c>
      <c r="S567">
        <f t="shared" si="169"/>
        <v>7.2691072064423583E-3</v>
      </c>
      <c r="T567">
        <f t="shared" si="152"/>
        <v>71.022225390235619</v>
      </c>
    </row>
    <row r="568" spans="1:20" x14ac:dyDescent="0.25">
      <c r="A568">
        <f t="shared" si="153"/>
        <v>45.846705556696037</v>
      </c>
      <c r="B568">
        <f t="shared" si="170"/>
        <v>7.2967298138268397</v>
      </c>
      <c r="C568" t="str">
        <f t="shared" si="154"/>
        <v>1.58083330620978-3543.75783965776i</v>
      </c>
      <c r="D568" t="str">
        <f t="shared" si="155"/>
        <v>3.9749999994778-2181.18185100823i</v>
      </c>
      <c r="E568" t="str">
        <f t="shared" si="156"/>
        <v>162.469532046078+0.0032479774629432i</v>
      </c>
      <c r="F568" t="str">
        <f t="shared" si="157"/>
        <v>1.45495495494791-20469.048477752i</v>
      </c>
      <c r="G568" t="str">
        <f t="shared" si="158"/>
        <v>0.999999999995157-2.20064186671075E-06i</v>
      </c>
      <c r="H568" t="str">
        <f t="shared" si="159"/>
        <v>600.000446832376+0.672736343710202i</v>
      </c>
      <c r="I568" t="str">
        <f t="shared" si="160"/>
        <v>41.3092083854995-34646.4462203223i</v>
      </c>
      <c r="K568" t="str">
        <f t="shared" si="161"/>
        <v>0.0199999599626759-0.00002792608786623i</v>
      </c>
      <c r="L568" t="str">
        <f t="shared" si="162"/>
        <v>0.00005-38.6734362668096i</v>
      </c>
      <c r="M568" t="str">
        <f t="shared" si="163"/>
        <v>0.00133333333333333-22.7490801569468i</v>
      </c>
      <c r="N568">
        <f t="shared" si="164"/>
        <v>90.025559046258138</v>
      </c>
      <c r="O568">
        <f t="shared" si="165"/>
        <v>70.989281604297972</v>
      </c>
      <c r="P568" s="3">
        <f t="shared" si="166"/>
        <v>70.989281604297972</v>
      </c>
      <c r="Q568" s="3">
        <f t="shared" si="167"/>
        <v>-89.974440953741862</v>
      </c>
      <c r="R568">
        <f t="shared" si="168"/>
        <v>90.025559046258138</v>
      </c>
      <c r="S568">
        <f t="shared" si="169"/>
        <v>7.2967298138268393E-3</v>
      </c>
      <c r="T568">
        <f t="shared" si="152"/>
        <v>70.989281604297972</v>
      </c>
    </row>
    <row r="569" spans="1:20" x14ac:dyDescent="0.25">
      <c r="A569">
        <f t="shared" si="153"/>
        <v>46.020923037811478</v>
      </c>
      <c r="B569">
        <f t="shared" si="170"/>
        <v>7.3244573871193817</v>
      </c>
      <c r="C569" t="str">
        <f t="shared" si="154"/>
        <v>1.58083328602693-3530.34255212291i</v>
      </c>
      <c r="D569" t="str">
        <f t="shared" si="155"/>
        <v>3.97499999947383-2172.9247373532i</v>
      </c>
      <c r="E569" t="str">
        <f t="shared" si="156"/>
        <v>162.469532008648+0.00326031985200176i</v>
      </c>
      <c r="F569" t="str">
        <f t="shared" si="157"/>
        <v>1.45495495494785-20391.5605476951i</v>
      </c>
      <c r="G569" t="str">
        <f t="shared" si="158"/>
        <v>0.99999999999512-2.20900430580417E-06i</v>
      </c>
      <c r="H569" t="str">
        <f t="shared" si="159"/>
        <v>600.000450234756+0.675292742772129i</v>
      </c>
      <c r="I569" t="str">
        <f t="shared" si="160"/>
        <v>41.3092084544951-34515.2883002644i</v>
      </c>
      <c r="K569" t="str">
        <f t="shared" si="161"/>
        <v>0.0199999596578147-0.0000280322065612211i</v>
      </c>
      <c r="L569" t="str">
        <f t="shared" si="162"/>
        <v>0.00005-38.52703353936i</v>
      </c>
      <c r="M569" t="str">
        <f t="shared" si="163"/>
        <v>0.00133333333333333-22.6629609055059i</v>
      </c>
      <c r="N569">
        <f t="shared" si="164"/>
        <v>90.025656170190885</v>
      </c>
      <c r="O569">
        <f t="shared" si="165"/>
        <v>70.956337818672395</v>
      </c>
      <c r="P569" s="3">
        <f t="shared" si="166"/>
        <v>70.956337818672395</v>
      </c>
      <c r="Q569" s="3">
        <f t="shared" si="167"/>
        <v>-89.974343829809115</v>
      </c>
      <c r="R569">
        <f t="shared" si="168"/>
        <v>90.025656170190885</v>
      </c>
      <c r="S569">
        <f t="shared" si="169"/>
        <v>7.3244573871193821E-3</v>
      </c>
      <c r="T569">
        <f t="shared" si="152"/>
        <v>70.956337818672395</v>
      </c>
    </row>
    <row r="570" spans="1:20" x14ac:dyDescent="0.25">
      <c r="A570">
        <f t="shared" si="153"/>
        <v>46.195802545355164</v>
      </c>
      <c r="B570">
        <f t="shared" si="170"/>
        <v>7.3522903251904355</v>
      </c>
      <c r="C570" t="str">
        <f t="shared" si="154"/>
        <v>1.5808332656904-3516.9780497509i</v>
      </c>
      <c r="D570" t="str">
        <f t="shared" si="155"/>
        <v>3.97499999946983-2164.69888195002i</v>
      </c>
      <c r="E570" t="str">
        <f t="shared" si="156"/>
        <v>162.469531970933+0.00327270914299334i</v>
      </c>
      <c r="F570" t="str">
        <f t="shared" si="157"/>
        <v>1.4549549549478-20314.3659570826i</v>
      </c>
      <c r="G570" t="str">
        <f t="shared" si="158"/>
        <v>0.999999999995083-2.21739852216615E-06i</v>
      </c>
      <c r="H570" t="str">
        <f t="shared" si="159"/>
        <v>600.000453663043+0.677858856161431i</v>
      </c>
      <c r="I570" t="str">
        <f t="shared" si="160"/>
        <v>41.3092085240161-34384.6268942162i</v>
      </c>
      <c r="K570" t="str">
        <f t="shared" si="161"/>
        <v>0.0199999593506322-0.0000281387285022307i</v>
      </c>
      <c r="L570" t="str">
        <f t="shared" si="162"/>
        <v>0.00005-38.3811850362224i</v>
      </c>
      <c r="M570" t="str">
        <f t="shared" si="163"/>
        <v>0.00133333333333333-22.5771676683661i</v>
      </c>
      <c r="N570">
        <f t="shared" si="164"/>
        <v>90.025753663189491</v>
      </c>
      <c r="O570">
        <f t="shared" si="165"/>
        <v>70.923394033361276</v>
      </c>
      <c r="P570" s="3">
        <f t="shared" si="166"/>
        <v>70.923394033361276</v>
      </c>
      <c r="Q570" s="3">
        <f t="shared" si="167"/>
        <v>-89.974246336810509</v>
      </c>
      <c r="R570">
        <f t="shared" si="168"/>
        <v>90.025753663189491</v>
      </c>
      <c r="S570">
        <f t="shared" si="169"/>
        <v>7.3522903251904354E-3</v>
      </c>
      <c r="T570">
        <f t="shared" si="152"/>
        <v>70.923394033361276</v>
      </c>
    </row>
    <row r="571" spans="1:20" x14ac:dyDescent="0.25">
      <c r="A571">
        <f t="shared" si="153"/>
        <v>46.371346595027518</v>
      </c>
      <c r="B571">
        <f t="shared" si="170"/>
        <v>7.3802290284261591</v>
      </c>
      <c r="C571" t="str">
        <f t="shared" si="154"/>
        <v>1.58083324519893-3503.66414028887i</v>
      </c>
      <c r="D571" t="str">
        <f t="shared" si="155"/>
        <v>3.97499999946578-2156.50416646701i</v>
      </c>
      <c r="E571" t="str">
        <f t="shared" si="156"/>
        <v>162.46953193293+0.00328514551415566i</v>
      </c>
      <c r="F571" t="str">
        <f t="shared" si="157"/>
        <v>1.45495495494775-20237.4635954445i</v>
      </c>
      <c r="G571" t="str">
        <f t="shared" si="158"/>
        <v>0.999999999995046-2.22582463655029E-06i</v>
      </c>
      <c r="H571" t="str">
        <f t="shared" si="159"/>
        <v>600.000457117435+0.68043472079268i</v>
      </c>
      <c r="I571" t="str">
        <f t="shared" si="160"/>
        <v>41.3092085940669-34254.4601225699i</v>
      </c>
      <c r="K571" t="str">
        <f t="shared" si="161"/>
        <v>0.0199999590411107-0.0000282456552215364i</v>
      </c>
      <c r="L571" t="str">
        <f t="shared" si="162"/>
        <v>0.00005-38.235888659317i</v>
      </c>
      <c r="M571" t="str">
        <f t="shared" si="163"/>
        <v>0.00133333333333333-22.4916992113629i</v>
      </c>
      <c r="N571">
        <f t="shared" si="164"/>
        <v>90.025851526656339</v>
      </c>
      <c r="O571">
        <f t="shared" si="165"/>
        <v>70.890450248366975</v>
      </c>
      <c r="P571" s="3">
        <f t="shared" si="166"/>
        <v>70.890450248366975</v>
      </c>
      <c r="Q571" s="3">
        <f t="shared" si="167"/>
        <v>-89.974148473343661</v>
      </c>
      <c r="R571">
        <f t="shared" si="168"/>
        <v>90.025851526656339</v>
      </c>
      <c r="S571">
        <f t="shared" si="169"/>
        <v>7.3802290284261593E-3</v>
      </c>
      <c r="T571">
        <f t="shared" si="152"/>
        <v>70.890450248366975</v>
      </c>
    </row>
    <row r="572" spans="1:20" x14ac:dyDescent="0.25">
      <c r="A572">
        <f t="shared" si="153"/>
        <v>46.547557712088626</v>
      </c>
      <c r="B572">
        <f t="shared" si="170"/>
        <v>7.408273898734179</v>
      </c>
      <c r="C572" t="str">
        <f t="shared" si="154"/>
        <v>1.58083322455156-3490.40063221174i</v>
      </c>
      <c r="D572" t="str">
        <f t="shared" si="155"/>
        <v>3.97499999946173-2148.34047302041i</v>
      </c>
      <c r="E572" t="str">
        <f t="shared" si="156"/>
        <v>162.469531894638+0.00329762914440274i</v>
      </c>
      <c r="F572" t="str">
        <f t="shared" si="157"/>
        <v>1.45495495494769-20160.8523565145i</v>
      </c>
      <c r="G572" t="str">
        <f t="shared" si="158"/>
        <v>0.999999999995008-0.0000022342827701691i</v>
      </c>
      <c r="H572" t="str">
        <f t="shared" si="159"/>
        <v>600.000460598131+0.683020373720713i</v>
      </c>
      <c r="I572" t="str">
        <f t="shared" si="160"/>
        <v>41.309208664651-34124.7861128326i</v>
      </c>
      <c r="K572" t="str">
        <f t="shared" si="161"/>
        <v>0.0199999587292323-0.000028352988257237i</v>
      </c>
      <c r="L572" t="str">
        <f t="shared" si="162"/>
        <v>0.00005-38.0911423185067i</v>
      </c>
      <c r="M572" t="str">
        <f t="shared" si="163"/>
        <v>0.00133333333333333-22.4065543050039i</v>
      </c>
      <c r="N572">
        <f t="shared" si="164"/>
        <v>90.0259497619992</v>
      </c>
      <c r="O572">
        <f t="shared" si="165"/>
        <v>70.857506463691877</v>
      </c>
      <c r="P572" s="3">
        <f t="shared" si="166"/>
        <v>70.857506463691877</v>
      </c>
      <c r="Q572" s="3">
        <f t="shared" si="167"/>
        <v>-89.9740502380008</v>
      </c>
      <c r="R572">
        <f t="shared" si="168"/>
        <v>90.0259497619992</v>
      </c>
      <c r="S572">
        <f t="shared" si="169"/>
        <v>7.408273898734179E-3</v>
      </c>
      <c r="T572">
        <f t="shared" si="152"/>
        <v>70.857506463691877</v>
      </c>
    </row>
    <row r="573" spans="1:20" x14ac:dyDescent="0.25">
      <c r="A573">
        <f t="shared" si="153"/>
        <v>46.72443843139456</v>
      </c>
      <c r="B573">
        <f t="shared" si="170"/>
        <v>7.4364253395493689</v>
      </c>
      <c r="C573" t="str">
        <f t="shared" si="154"/>
        <v>1.58083320374687-3477.18733471954i</v>
      </c>
      <c r="D573" t="str">
        <f t="shared" si="155"/>
        <v>3.97499999945761-2140.20768417277i</v>
      </c>
      <c r="E573" t="str">
        <f t="shared" si="156"/>
        <v>162.469531856055+0.00331016021332887i</v>
      </c>
      <c r="F573" t="str">
        <f t="shared" si="157"/>
        <v>1.45495495494764-20084.531138214i</v>
      </c>
      <c r="G573" t="str">
        <f t="shared" si="158"/>
        <v>0.99999999999497-2.24277304469566E-06i</v>
      </c>
      <c r="H573" t="str">
        <f t="shared" si="159"/>
        <v>600.000464105329+0.685615852141191i</v>
      </c>
      <c r="I573" t="str">
        <f t="shared" si="160"/>
        <v>41.3092087357723-33995.6029995997i</v>
      </c>
      <c r="K573" t="str">
        <f t="shared" si="161"/>
        <v>0.0199999584149792-0.0000284607291532766i</v>
      </c>
      <c r="L573" t="str">
        <f t="shared" si="162"/>
        <v>0.00005-37.9469439315668i</v>
      </c>
      <c r="M573" t="str">
        <f t="shared" si="163"/>
        <v>0.00133333333333333-22.321731724451i</v>
      </c>
      <c r="N573">
        <f t="shared" si="164"/>
        <v>90.026048370631102</v>
      </c>
      <c r="O573">
        <f t="shared" si="165"/>
        <v>70.824562679338513</v>
      </c>
      <c r="P573" s="3">
        <f t="shared" si="166"/>
        <v>70.824562679338513</v>
      </c>
      <c r="Q573" s="3">
        <f t="shared" si="167"/>
        <v>-89.973951629368898</v>
      </c>
      <c r="R573">
        <f t="shared" si="168"/>
        <v>90.026048370631102</v>
      </c>
      <c r="S573">
        <f t="shared" si="169"/>
        <v>7.4364253395493686E-3</v>
      </c>
      <c r="T573">
        <f t="shared" si="152"/>
        <v>70.824562679338513</v>
      </c>
    </row>
    <row r="574" spans="1:20" x14ac:dyDescent="0.25">
      <c r="A574">
        <f t="shared" si="153"/>
        <v>46.90199129743386</v>
      </c>
      <c r="B574">
        <f t="shared" si="170"/>
        <v>7.4646837558396566</v>
      </c>
      <c r="C574" t="str">
        <f t="shared" si="154"/>
        <v>1.58083318278379-3464.0240577345i</v>
      </c>
      <c r="D574" t="str">
        <f t="shared" si="155"/>
        <v>3.97499999945348-2132.10568293119i</v>
      </c>
      <c r="E574" t="str">
        <f t="shared" si="156"/>
        <v>162.469531817177+0.00332273890121219i</v>
      </c>
      <c r="F574" t="str">
        <f t="shared" si="157"/>
        <v>1.45495495494758-20008.4988426368i</v>
      </c>
      <c r="G574" t="str">
        <f t="shared" si="158"/>
        <v>0.999999999994932-2.25129558226542E-06i</v>
      </c>
      <c r="H574" t="str">
        <f t="shared" si="159"/>
        <v>600.000467639234+0.688221193391113i</v>
      </c>
      <c r="I574" t="str">
        <f t="shared" si="160"/>
        <v>41.3092088074351-33866.9089245293i</v>
      </c>
      <c r="K574" t="str">
        <f t="shared" si="161"/>
        <v>0.0199999580983332-0.0000285688794594647i</v>
      </c>
      <c r="L574" t="str">
        <f t="shared" si="162"/>
        <v>0.00005-37.8032914241549i</v>
      </c>
      <c r="M574" t="str">
        <f t="shared" si="163"/>
        <v>0.00133333333333333-22.2372302495029i</v>
      </c>
      <c r="N574">
        <f t="shared" si="164"/>
        <v>90.026147353970501</v>
      </c>
      <c r="O574">
        <f t="shared" si="165"/>
        <v>70.791618895309199</v>
      </c>
      <c r="P574" s="3">
        <f t="shared" si="166"/>
        <v>70.791618895309199</v>
      </c>
      <c r="Q574" s="3">
        <f t="shared" si="167"/>
        <v>-89.973852646029499</v>
      </c>
      <c r="R574">
        <f t="shared" si="168"/>
        <v>90.026147353970501</v>
      </c>
      <c r="S574">
        <f t="shared" si="169"/>
        <v>7.4646837558396562E-3</v>
      </c>
      <c r="T574">
        <f t="shared" si="152"/>
        <v>70.791618895309199</v>
      </c>
    </row>
    <row r="575" spans="1:20" x14ac:dyDescent="0.25">
      <c r="A575">
        <f t="shared" si="153"/>
        <v>47.080218864364106</v>
      </c>
      <c r="B575">
        <f t="shared" si="170"/>
        <v>7.4930495541118471</v>
      </c>
      <c r="C575" t="str">
        <f t="shared" si="154"/>
        <v>1.5808331616611-3450.91061189853i</v>
      </c>
      <c r="D575" t="str">
        <f t="shared" si="155"/>
        <v>3.97499999944932-2124.03435274566i</v>
      </c>
      <c r="E575" t="str">
        <f t="shared" si="156"/>
        <v>162.469531778004+0.00333536538901401i</v>
      </c>
      <c r="F575" t="str">
        <f t="shared" si="157"/>
        <v>1.45495495494752-19932.7543760328i</v>
      </c>
      <c r="G575" t="str">
        <f t="shared" si="158"/>
        <v>0.999999999994893-2.25985050547794E-06i</v>
      </c>
      <c r="H575" t="str">
        <f t="shared" si="159"/>
        <v>600.000471200046+0.690836434949363i</v>
      </c>
      <c r="I575" t="str">
        <f t="shared" si="160"/>
        <v>41.3092088796436-33738.7020363136i</v>
      </c>
      <c r="K575" t="str">
        <f t="shared" si="161"/>
        <v>0.0199999577792762-0.0000286774407314999i</v>
      </c>
      <c r="L575" t="str">
        <f t="shared" si="162"/>
        <v>0.00005-37.6601827297817i</v>
      </c>
      <c r="M575" t="str">
        <f t="shared" si="163"/>
        <v>0.00133333333333333-22.1530486645775i</v>
      </c>
      <c r="N575">
        <f t="shared" si="164"/>
        <v>90.026246713441239</v>
      </c>
      <c r="O575">
        <f t="shared" si="165"/>
        <v>70.758675111606593</v>
      </c>
      <c r="P575" s="3">
        <f t="shared" si="166"/>
        <v>70.758675111606593</v>
      </c>
      <c r="Q575" s="3">
        <f t="shared" si="167"/>
        <v>-89.973753286558761</v>
      </c>
      <c r="R575">
        <f t="shared" si="168"/>
        <v>90.026246713441239</v>
      </c>
      <c r="S575">
        <f t="shared" si="169"/>
        <v>7.4930495541118474E-3</v>
      </c>
      <c r="T575">
        <f t="shared" si="152"/>
        <v>70.758675111606593</v>
      </c>
    </row>
    <row r="576" spans="1:20" x14ac:dyDescent="0.25">
      <c r="A576">
        <f t="shared" si="153"/>
        <v>47.259123696048697</v>
      </c>
      <c r="B576">
        <f t="shared" si="170"/>
        <v>7.5215231424174727</v>
      </c>
      <c r="C576" t="str">
        <f t="shared" si="154"/>
        <v>1.58083314037759-3437.84680857022i</v>
      </c>
      <c r="D576" t="str">
        <f t="shared" si="155"/>
        <v>3.97499999944514-2115.99357750738i</v>
      </c>
      <c r="E576" t="str">
        <f t="shared" si="156"/>
        <v>162.469531738531+0.0033480398583845i</v>
      </c>
      <c r="F576" t="str">
        <f t="shared" si="157"/>
        <v>1.45495495494747-19857.2966487924i</v>
      </c>
      <c r="G576" t="str">
        <f t="shared" si="158"/>
        <v>0.999999999994854-2.26843793739867E-06i</v>
      </c>
      <c r="H576" t="str">
        <f t="shared" si="159"/>
        <v>600.00047478797+0.693461614437245i</v>
      </c>
      <c r="I576" t="str">
        <f t="shared" si="160"/>
        <v>41.3092089524019-33610.9804906535i</v>
      </c>
      <c r="K576" t="str">
        <f t="shared" si="161"/>
        <v>0.0199999574577898-0.0000287864145309915i</v>
      </c>
      <c r="L576" t="str">
        <f t="shared" si="162"/>
        <v>0.00005-37.5176157897805i</v>
      </c>
      <c r="M576" t="str">
        <f t="shared" si="163"/>
        <v>0.00133333333333333-22.0691857586945i</v>
      </c>
      <c r="N576">
        <f t="shared" si="164"/>
        <v>90.026346450472531</v>
      </c>
      <c r="O576">
        <f t="shared" si="165"/>
        <v>70.725731328232953</v>
      </c>
      <c r="P576" s="3">
        <f t="shared" si="166"/>
        <v>70.725731328232953</v>
      </c>
      <c r="Q576" s="3">
        <f t="shared" si="167"/>
        <v>-89.973653549527469</v>
      </c>
      <c r="R576">
        <f t="shared" si="168"/>
        <v>90.026346450472531</v>
      </c>
      <c r="S576">
        <f t="shared" si="169"/>
        <v>7.5215231424174724E-3</v>
      </c>
      <c r="T576">
        <f t="shared" si="152"/>
        <v>70.725731328232953</v>
      </c>
    </row>
    <row r="577" spans="1:20" x14ac:dyDescent="0.25">
      <c r="A577">
        <f t="shared" si="153"/>
        <v>47.438708366093685</v>
      </c>
      <c r="B577">
        <f t="shared" si="170"/>
        <v>7.5501049303586596</v>
      </c>
      <c r="C577" t="str">
        <f t="shared" si="154"/>
        <v>1.58083311893202-3424.83245982246i</v>
      </c>
      <c r="D577" t="str">
        <f t="shared" si="155"/>
        <v>3.97499999944091-2107.9832415471i</v>
      </c>
      <c r="E577" t="str">
        <f t="shared" si="156"/>
        <v>162.46953169876+0.00336076249166449i</v>
      </c>
      <c r="F577" t="str">
        <f t="shared" si="157"/>
        <v>1.45495495494741-19782.1245754309i</v>
      </c>
      <c r="G577" t="str">
        <f t="shared" si="158"/>
        <v>0.999999999994815-2.27705800156069E-06i</v>
      </c>
      <c r="H577" t="str">
        <f t="shared" si="159"/>
        <v>600.000478403217+0.696096769619027i</v>
      </c>
      <c r="I577" t="str">
        <f t="shared" si="160"/>
        <v>41.3092090257144-33483.742450232i</v>
      </c>
      <c r="K577" t="str">
        <f t="shared" si="161"/>
        <v>0.0199999571338554-0.0000288958024254822i</v>
      </c>
      <c r="L577" t="str">
        <f t="shared" si="162"/>
        <v>0.00005-37.3755885532782i</v>
      </c>
      <c r="M577" t="str">
        <f t="shared" si="163"/>
        <v>0.00133333333333333-21.9856403254577i</v>
      </c>
      <c r="N577">
        <f t="shared" si="164"/>
        <v>90.026446566499047</v>
      </c>
      <c r="O577">
        <f t="shared" si="165"/>
        <v>70.692787545190996</v>
      </c>
      <c r="P577" s="3">
        <f t="shared" si="166"/>
        <v>70.692787545190996</v>
      </c>
      <c r="Q577" s="3">
        <f t="shared" si="167"/>
        <v>-89.973553433500953</v>
      </c>
      <c r="R577">
        <f t="shared" si="168"/>
        <v>90.026446566499047</v>
      </c>
      <c r="S577">
        <f t="shared" si="169"/>
        <v>7.5501049303586592E-3</v>
      </c>
      <c r="T577">
        <f t="shared" si="152"/>
        <v>70.692787545190996</v>
      </c>
    </row>
    <row r="578" spans="1:20" x14ac:dyDescent="0.25">
      <c r="A578">
        <f t="shared" si="153"/>
        <v>47.618975457884837</v>
      </c>
      <c r="B578">
        <f t="shared" si="170"/>
        <v>7.5787953290940226</v>
      </c>
      <c r="C578" t="str">
        <f t="shared" si="154"/>
        <v>1.58083309732313-3411.86737843939i</v>
      </c>
      <c r="D578" t="str">
        <f t="shared" si="155"/>
        <v>3.97499999943665-2100.00322963346i</v>
      </c>
      <c r="E578" t="str">
        <f t="shared" si="156"/>
        <v>162.469531658684+0.00337353347188786i</v>
      </c>
      <c r="F578" t="str">
        <f t="shared" si="157"/>
        <v>1.45495495494735-19707.2370745728i</v>
      </c>
      <c r="G578" t="str">
        <f t="shared" si="158"/>
        <v>0.999999999994776-2.28571082196653E-06i</v>
      </c>
      <c r="H578" t="str">
        <f t="shared" si="159"/>
        <v>600.000482045993+0.698741938402476i</v>
      </c>
      <c r="I578" t="str">
        <f t="shared" si="160"/>
        <v>41.3092090995849-33356.9860846871i</v>
      </c>
      <c r="K578" t="str">
        <f t="shared" si="161"/>
        <v>0.0199999568074544-0.0000290056059884707i</v>
      </c>
      <c r="L578" t="str">
        <f t="shared" si="162"/>
        <v>0.00005-37.234098977165i</v>
      </c>
      <c r="M578" t="str">
        <f t="shared" si="163"/>
        <v>0.00133333333333333-21.9024111630382i</v>
      </c>
      <c r="N578">
        <f t="shared" si="164"/>
        <v>90.026547062960901</v>
      </c>
      <c r="O578">
        <f t="shared" si="165"/>
        <v>70.659843762483035</v>
      </c>
      <c r="P578" s="3">
        <f t="shared" si="166"/>
        <v>70.659843762483035</v>
      </c>
      <c r="Q578" s="3">
        <f t="shared" si="167"/>
        <v>-89.973452937039099</v>
      </c>
      <c r="R578">
        <f t="shared" si="168"/>
        <v>90.026547062960901</v>
      </c>
      <c r="S578">
        <f t="shared" si="169"/>
        <v>7.578795329094023E-3</v>
      </c>
      <c r="T578">
        <f t="shared" si="152"/>
        <v>70.659843762483035</v>
      </c>
    </row>
    <row r="579" spans="1:20" x14ac:dyDescent="0.25">
      <c r="A579">
        <f t="shared" si="153"/>
        <v>47.799927564624802</v>
      </c>
      <c r="B579">
        <f t="shared" si="170"/>
        <v>7.6075947513445801</v>
      </c>
      <c r="C579" t="str">
        <f t="shared" si="154"/>
        <v>1.5808330755497-3398.95137791403i</v>
      </c>
      <c r="D579" t="str">
        <f t="shared" si="155"/>
        <v>3.97499999943236-2092.05342697129i</v>
      </c>
      <c r="E579" t="str">
        <f t="shared" si="156"/>
        <v>162.469531618304+0.00338635298278166i</v>
      </c>
      <c r="F579" t="str">
        <f t="shared" si="157"/>
        <v>1.4549549549473-19632.6330689362i</v>
      </c>
      <c r="G579" t="str">
        <f t="shared" si="158"/>
        <v>0.999999999994736-2.29439652308991E-06i</v>
      </c>
      <c r="H579" t="str">
        <f t="shared" si="159"/>
        <v>600.000485716504+0.701397158839424i</v>
      </c>
      <c r="I579" t="str">
        <f t="shared" si="160"/>
        <v>41.3092091740182-33230.7095705855i</v>
      </c>
      <c r="K579" t="str">
        <f t="shared" si="161"/>
        <v>0.0199999564785681-0.0000291158267994347i</v>
      </c>
      <c r="L579" t="str">
        <f t="shared" si="162"/>
        <v>0.00005-37.0931450260658i</v>
      </c>
      <c r="M579" t="str">
        <f t="shared" si="163"/>
        <v>0.00133333333333333-21.8194970741564i</v>
      </c>
      <c r="N579">
        <f t="shared" si="164"/>
        <v>90.026647941303722</v>
      </c>
      <c r="O579">
        <f t="shared" si="165"/>
        <v>70.626899980111801</v>
      </c>
      <c r="P579" s="3">
        <f t="shared" si="166"/>
        <v>70.626899980111801</v>
      </c>
      <c r="Q579" s="3">
        <f t="shared" si="167"/>
        <v>-89.973352058696278</v>
      </c>
      <c r="R579">
        <f t="shared" si="168"/>
        <v>90.026647941303722</v>
      </c>
      <c r="S579">
        <f t="shared" si="169"/>
        <v>7.6075947513445799E-3</v>
      </c>
      <c r="T579">
        <f t="shared" si="152"/>
        <v>70.626899980111801</v>
      </c>
    </row>
    <row r="580" spans="1:20" x14ac:dyDescent="0.25">
      <c r="A580">
        <f t="shared" si="153"/>
        <v>47.981567289370375</v>
      </c>
      <c r="B580">
        <f t="shared" si="170"/>
        <v>7.6365036113996894</v>
      </c>
      <c r="C580" t="str">
        <f t="shared" si="154"/>
        <v>1.5808330536105-3386.08427244535i</v>
      </c>
      <c r="D580" t="str">
        <f t="shared" si="155"/>
        <v>3.97499999942805-2084.13371920003i</v>
      </c>
      <c r="E580" t="str">
        <f t="shared" si="156"/>
        <v>162.469531577616+0.00339922120877579i</v>
      </c>
      <c r="F580" t="str">
        <f t="shared" si="157"/>
        <v>1.45495495494724-19558.3114853174i</v>
      </c>
      <c r="G580" t="str">
        <f t="shared" si="158"/>
        <v>0.999999999994696-2.30311522987756E-06i</v>
      </c>
      <c r="H580" t="str">
        <f t="shared" si="159"/>
        <v>600.000489414966+0.704062469126289i</v>
      </c>
      <c r="I580" t="str">
        <f t="shared" si="160"/>
        <v>41.3092092490182-33104.9110913976i</v>
      </c>
      <c r="K580" t="str">
        <f t="shared" si="161"/>
        <v>0.0199999561471775-0.0000292264664438525i</v>
      </c>
      <c r="L580" t="str">
        <f t="shared" si="162"/>
        <v>0.00005-36.9527246723111i</v>
      </c>
      <c r="M580" t="str">
        <f t="shared" si="163"/>
        <v>0.00133333333333333-21.7368968660654i</v>
      </c>
      <c r="N580">
        <f t="shared" si="164"/>
        <v>90.02674920297855</v>
      </c>
      <c r="O580">
        <f t="shared" si="165"/>
        <v>70.593956198079781</v>
      </c>
      <c r="P580" s="3">
        <f t="shared" si="166"/>
        <v>70.593956198079781</v>
      </c>
      <c r="Q580" s="3">
        <f t="shared" si="167"/>
        <v>-89.97325079702145</v>
      </c>
      <c r="R580">
        <f t="shared" si="168"/>
        <v>90.02674920297855</v>
      </c>
      <c r="S580">
        <f t="shared" si="169"/>
        <v>7.6365036113996898E-3</v>
      </c>
      <c r="T580">
        <f t="shared" si="152"/>
        <v>70.593956198079781</v>
      </c>
    </row>
    <row r="581" spans="1:20" x14ac:dyDescent="0.25">
      <c r="A581">
        <f t="shared" si="153"/>
        <v>48.16389724506999</v>
      </c>
      <c r="B581">
        <f t="shared" si="170"/>
        <v>7.6655223251230087</v>
      </c>
      <c r="C581" t="str">
        <f t="shared" si="154"/>
        <v>1.58083303150422-3373.26587693571i</v>
      </c>
      <c r="D581" t="str">
        <f t="shared" si="155"/>
        <v>3.97499999942368-2076.24399239201i</v>
      </c>
      <c r="E581" t="str">
        <f t="shared" si="156"/>
        <v>162.469531536618+0.00341213833499716i</v>
      </c>
      <c r="F581" t="str">
        <f t="shared" si="157"/>
        <v>1.45495495494718-19484.2712545755i</v>
      </c>
      <c r="G581" t="str">
        <f t="shared" si="158"/>
        <v>0.999999999994655-0.000002311867067751i</v>
      </c>
      <c r="H581" t="str">
        <f t="shared" si="159"/>
        <v>600.000493141588+0.706737907604636i</v>
      </c>
      <c r="I581" t="str">
        <f t="shared" si="160"/>
        <v>41.309209324589-32979.5888374697i</v>
      </c>
      <c r="K581" t="str">
        <f t="shared" si="161"/>
        <v>0.0199999558132636-0.000029337526513227i</v>
      </c>
      <c r="L581" t="str">
        <f t="shared" si="162"/>
        <v>0.00005-36.8128358959066i</v>
      </c>
      <c r="M581" t="str">
        <f t="shared" si="163"/>
        <v>0.00133333333333333-21.6546093505333i</v>
      </c>
      <c r="N581">
        <f t="shared" si="164"/>
        <v>90.026850849441985</v>
      </c>
      <c r="O581">
        <f t="shared" si="165"/>
        <v>70.561012416389531</v>
      </c>
      <c r="P581" s="3">
        <f t="shared" si="166"/>
        <v>70.561012416389531</v>
      </c>
      <c r="Q581" s="3">
        <f t="shared" si="167"/>
        <v>-89.973149150558015</v>
      </c>
      <c r="R581">
        <f t="shared" si="168"/>
        <v>90.026850849441985</v>
      </c>
      <c r="S581">
        <f t="shared" si="169"/>
        <v>7.6655223251230085E-3</v>
      </c>
      <c r="T581">
        <f t="shared" si="152"/>
        <v>70.561012416389531</v>
      </c>
    </row>
    <row r="582" spans="1:20" x14ac:dyDescent="0.25">
      <c r="A582">
        <f t="shared" si="153"/>
        <v>48.346920054601256</v>
      </c>
      <c r="B582">
        <f t="shared" si="170"/>
        <v>7.6946513099584761</v>
      </c>
      <c r="C582" t="str">
        <f t="shared" si="154"/>
        <v>1.58083300922965-3360.49600698823i</v>
      </c>
      <c r="D582" t="str">
        <f t="shared" si="155"/>
        <v>3.97499999941929-2068.38413305086i</v>
      </c>
      <c r="E582" t="str">
        <f t="shared" si="156"/>
        <v>162.46953149531+0.00342510454727784i</v>
      </c>
      <c r="F582" t="str">
        <f t="shared" si="157"/>
        <v>1.45495495494712-19410.5113116169i</v>
      </c>
      <c r="G582" t="str">
        <f t="shared" si="158"/>
        <v>0.999999999994615-2.32065216260836E-06i</v>
      </c>
      <c r="H582" t="str">
        <f t="shared" si="159"/>
        <v>600.000496896588+0.70942351276174i</v>
      </c>
      <c r="I582" t="str">
        <f t="shared" si="160"/>
        <v>41.3092094007351-32854.7410059992i</v>
      </c>
      <c r="K582" t="str">
        <f t="shared" si="161"/>
        <v>0.0199999554768071-0.0000294490086051078i</v>
      </c>
      <c r="L582" t="str">
        <f t="shared" si="162"/>
        <v>0.00005-36.6734766845055i</v>
      </c>
      <c r="M582" t="str">
        <f t="shared" si="163"/>
        <v>0.00133333333333333-21.5726333438268i</v>
      </c>
      <c r="N582">
        <f t="shared" si="164"/>
        <v>90.026952882156166</v>
      </c>
      <c r="O582">
        <f t="shared" si="165"/>
        <v>70.52806863504378</v>
      </c>
      <c r="P582" s="3">
        <f t="shared" si="166"/>
        <v>70.52806863504378</v>
      </c>
      <c r="Q582" s="3">
        <f t="shared" si="167"/>
        <v>-89.973047117843834</v>
      </c>
      <c r="R582">
        <f t="shared" si="168"/>
        <v>90.026952882156166</v>
      </c>
      <c r="S582">
        <f t="shared" si="169"/>
        <v>7.6946513099584758E-3</v>
      </c>
      <c r="T582">
        <f t="shared" si="152"/>
        <v>70.52806863504378</v>
      </c>
    </row>
    <row r="583" spans="1:20" x14ac:dyDescent="0.25">
      <c r="A583">
        <f t="shared" si="153"/>
        <v>48.530638350808736</v>
      </c>
      <c r="B583">
        <f t="shared" si="170"/>
        <v>7.7238909849363182</v>
      </c>
      <c r="C583" t="str">
        <f t="shared" si="154"/>
        <v>1.58083298678546-3347.77447890398i</v>
      </c>
      <c r="D583" t="str">
        <f t="shared" si="155"/>
        <v>3.97499999941488-2060.55402810988i</v>
      </c>
      <c r="E583" t="str">
        <f t="shared" si="156"/>
        <v>162.469531453685+0.0034381200321571i</v>
      </c>
      <c r="F583" t="str">
        <f t="shared" si="157"/>
        <v>1.45495495494706-19337.0305953802i</v>
      </c>
      <c r="G583" t="str">
        <f t="shared" si="158"/>
        <v>0.999999999994574-2.32947064082618E-06i</v>
      </c>
      <c r="H583" t="str">
        <f t="shared" si="159"/>
        <v>600.000500680179+0.712119323231124i</v>
      </c>
      <c r="I583" t="str">
        <f t="shared" si="160"/>
        <v>41.3092094774614-32730.3658010085i</v>
      </c>
      <c r="K583" t="str">
        <f t="shared" si="161"/>
        <v>0.0199999551377887-0.0000295609143231146i</v>
      </c>
      <c r="L583" t="str">
        <f t="shared" si="162"/>
        <v>0.00005-36.5346450333787i</v>
      </c>
      <c r="M583" t="str">
        <f t="shared" si="163"/>
        <v>0.00133333333333333-21.4909676666933i</v>
      </c>
      <c r="N583">
        <f t="shared" si="164"/>
        <v>90.027055302588806</v>
      </c>
      <c r="O583">
        <f t="shared" si="165"/>
        <v>70.495124854044974</v>
      </c>
      <c r="P583" s="3">
        <f t="shared" si="166"/>
        <v>70.495124854044974</v>
      </c>
      <c r="Q583" s="3">
        <f t="shared" si="167"/>
        <v>-89.972944697411194</v>
      </c>
      <c r="R583">
        <f t="shared" si="168"/>
        <v>90.027055302588806</v>
      </c>
      <c r="S583">
        <f t="shared" si="169"/>
        <v>7.723890984936318E-3</v>
      </c>
      <c r="T583">
        <f t="shared" si="152"/>
        <v>70.495124854044974</v>
      </c>
    </row>
    <row r="584" spans="1:20" x14ac:dyDescent="0.25">
      <c r="A584">
        <f t="shared" si="153"/>
        <v>48.715054776541812</v>
      </c>
      <c r="B584">
        <f t="shared" si="170"/>
        <v>7.7532417706790762</v>
      </c>
      <c r="C584" t="str">
        <f t="shared" si="154"/>
        <v>1.58083296417032-3335.10110967953i</v>
      </c>
      <c r="D584" t="str">
        <f t="shared" si="155"/>
        <v>3.97499999941041-2052.75356493037i</v>
      </c>
      <c r="E584" t="str">
        <f t="shared" si="156"/>
        <v>162.469531411743+0.00345118497688041i</v>
      </c>
      <c r="F584" t="str">
        <f t="shared" si="157"/>
        <v>1.454954954947-19263.8280488205i</v>
      </c>
      <c r="G584" t="str">
        <f t="shared" si="158"/>
        <v>0.999999999994532-2.33832262926122E-06i</v>
      </c>
      <c r="H584" t="str">
        <f t="shared" si="159"/>
        <v>600.00050449258+0.714825377793121i</v>
      </c>
      <c r="I584" t="str">
        <f t="shared" si="160"/>
        <v>41.309209554772-32606.4614333181i</v>
      </c>
      <c r="K584" t="str">
        <f t="shared" si="161"/>
        <v>0.0199999547961889-0.0000296732452769601i</v>
      </c>
      <c r="L584" t="str">
        <f t="shared" si="162"/>
        <v>0.00005-36.3963389453862i</v>
      </c>
      <c r="M584" t="str">
        <f t="shared" si="163"/>
        <v>0.00133333333333333-21.4096111443448i</v>
      </c>
      <c r="N584">
        <f t="shared" si="164"/>
        <v>90.027158112213129</v>
      </c>
      <c r="O584">
        <f t="shared" si="165"/>
        <v>70.462181073395811</v>
      </c>
      <c r="P584" s="3">
        <f t="shared" si="166"/>
        <v>70.462181073395811</v>
      </c>
      <c r="Q584" s="3">
        <f t="shared" si="167"/>
        <v>-89.972841887786871</v>
      </c>
      <c r="R584">
        <f t="shared" si="168"/>
        <v>90.027158112213129</v>
      </c>
      <c r="S584">
        <f t="shared" si="169"/>
        <v>7.7532417706790762E-3</v>
      </c>
      <c r="T584">
        <f t="shared" si="152"/>
        <v>70.462181073395811</v>
      </c>
    </row>
    <row r="585" spans="1:20" x14ac:dyDescent="0.25">
      <c r="A585">
        <f t="shared" si="153"/>
        <v>48.900171984692669</v>
      </c>
      <c r="B585">
        <f t="shared" si="170"/>
        <v>7.7827040894076571</v>
      </c>
      <c r="C585" t="str">
        <f t="shared" si="154"/>
        <v>1.58083294138302-3322.47571700424i</v>
      </c>
      <c r="D585" t="str">
        <f t="shared" si="155"/>
        <v>3.97499999940593-2044.98263130005i</v>
      </c>
      <c r="E585" t="str">
        <f t="shared" si="156"/>
        <v>162.469531369483+0.00346429956940746i</v>
      </c>
      <c r="F585" t="str">
        <f t="shared" si="157"/>
        <v>1.45495495494694-19190.9026188946i</v>
      </c>
      <c r="G585" t="str">
        <f t="shared" si="158"/>
        <v>0.999999999994491-2.34720825525232E-06i</v>
      </c>
      <c r="H585" t="str">
        <f t="shared" si="159"/>
        <v>600.00050833401+0.717541715375427i</v>
      </c>
      <c r="I585" t="str">
        <f t="shared" si="160"/>
        <v>41.3092096326713-32483.0261205221i</v>
      </c>
      <c r="K585" t="str">
        <f t="shared" si="161"/>
        <v>0.019999954451988-0.000029786003082473i</v>
      </c>
      <c r="L585" t="str">
        <f t="shared" si="162"/>
        <v>0.00005-36.2585564309486i</v>
      </c>
      <c r="M585" t="str">
        <f t="shared" si="163"/>
        <v>0.00133333333333333-21.3285626064404i</v>
      </c>
      <c r="N585">
        <f t="shared" si="164"/>
        <v>90.027261312508017</v>
      </c>
      <c r="O585">
        <f t="shared" si="165"/>
        <v>70.42923729309905</v>
      </c>
      <c r="P585" s="3">
        <f t="shared" si="166"/>
        <v>70.42923729309905</v>
      </c>
      <c r="Q585" s="3">
        <f t="shared" si="167"/>
        <v>-89.972738687491983</v>
      </c>
      <c r="R585">
        <f t="shared" si="168"/>
        <v>90.027261312508017</v>
      </c>
      <c r="S585">
        <f t="shared" si="169"/>
        <v>7.7827040894076572E-3</v>
      </c>
      <c r="T585">
        <f t="shared" si="152"/>
        <v>70.42923729309905</v>
      </c>
    </row>
    <row r="586" spans="1:20" x14ac:dyDescent="0.25">
      <c r="A586">
        <f t="shared" si="153"/>
        <v>49.085992638234508</v>
      </c>
      <c r="B586">
        <f t="shared" si="170"/>
        <v>7.8122783649474066</v>
      </c>
      <c r="C586" t="str">
        <f t="shared" si="154"/>
        <v>1.58083291842222-3309.89811925754i</v>
      </c>
      <c r="D586" t="str">
        <f t="shared" si="155"/>
        <v>3.97499999940141-2037.24111543143i</v>
      </c>
      <c r="E586" t="str">
        <f t="shared" si="156"/>
        <v>162.4695313269+0.00347746399841258i</v>
      </c>
      <c r="F586" t="str">
        <f t="shared" si="157"/>
        <v>1.45495495494688-19118.2532565458i</v>
      </c>
      <c r="G586" t="str">
        <f t="shared" si="158"/>
        <v>0.999999999994449-2.35612764662218E-06i</v>
      </c>
      <c r="H586" t="str">
        <f t="shared" si="159"/>
        <v>600.000512204692+0.720268375053666i</v>
      </c>
      <c r="I586" t="str">
        <f t="shared" si="160"/>
        <v>41.3092097111637-32360.0580869625i</v>
      </c>
      <c r="K586" t="str">
        <f t="shared" si="161"/>
        <v>0.0199999541051662-0.0000298991893616214i</v>
      </c>
      <c r="L586" t="str">
        <f t="shared" si="162"/>
        <v>0.00005-36.1212955080181i</v>
      </c>
      <c r="M586" t="str">
        <f t="shared" si="163"/>
        <v>0.00133333333333333-21.2478208870695i</v>
      </c>
      <c r="N586">
        <f t="shared" si="164"/>
        <v>90.027364904957935</v>
      </c>
      <c r="O586">
        <f t="shared" si="165"/>
        <v>70.396293513157204</v>
      </c>
      <c r="P586" s="3">
        <f t="shared" si="166"/>
        <v>70.396293513157204</v>
      </c>
      <c r="Q586" s="3">
        <f t="shared" si="167"/>
        <v>-89.972635095042065</v>
      </c>
      <c r="R586">
        <f t="shared" si="168"/>
        <v>90.027364904957935</v>
      </c>
      <c r="S586">
        <f t="shared" si="169"/>
        <v>7.8122783649474063E-3</v>
      </c>
      <c r="T586">
        <f t="shared" si="152"/>
        <v>70.396293513157204</v>
      </c>
    </row>
    <row r="587" spans="1:20" x14ac:dyDescent="0.25">
      <c r="A587">
        <f t="shared" si="153"/>
        <v>49.272519410259797</v>
      </c>
      <c r="B587">
        <f t="shared" si="170"/>
        <v>7.8419650227342066</v>
      </c>
      <c r="C587" t="str">
        <f t="shared" si="154"/>
        <v>1.58083289528653-3297.36813550653i</v>
      </c>
      <c r="D587" t="str">
        <f t="shared" si="155"/>
        <v>3.97499999939684-2029.52890596021i</v>
      </c>
      <c r="E587" t="str">
        <f t="shared" si="156"/>
        <v>162.469531283994+0.00349067845328373i</v>
      </c>
      <c r="F587" t="str">
        <f t="shared" si="157"/>
        <v>1.45495495494682-19045.8789166884i</v>
      </c>
      <c r="G587" t="str">
        <f t="shared" si="158"/>
        <v>0.999999999994406-2.36508093167924E-06i</v>
      </c>
      <c r="H587" t="str">
        <f t="shared" si="159"/>
        <v>600.000516104848+0.723005396051955i</v>
      </c>
      <c r="I587" t="str">
        <f t="shared" si="160"/>
        <v>41.3092097902536-32237.5555637022i</v>
      </c>
      <c r="K587" t="str">
        <f t="shared" si="161"/>
        <v>0.0199999537557035-0.0000300128057425362i</v>
      </c>
      <c r="L587" t="str">
        <f t="shared" si="162"/>
        <v>0.00005-35.9845542020504i</v>
      </c>
      <c r="M587" t="str">
        <f t="shared" si="163"/>
        <v>0.00133333333333333-21.1673848247355i</v>
      </c>
      <c r="N587">
        <f t="shared" si="164"/>
        <v>90.027468891053005</v>
      </c>
      <c r="O587">
        <f t="shared" si="165"/>
        <v>70.363349733573159</v>
      </c>
      <c r="P587" s="3">
        <f t="shared" si="166"/>
        <v>70.363349733573159</v>
      </c>
      <c r="Q587" s="3">
        <f t="shared" si="167"/>
        <v>-89.972531108946995</v>
      </c>
      <c r="R587">
        <f t="shared" si="168"/>
        <v>90.027468891053005</v>
      </c>
      <c r="S587">
        <f t="shared" si="169"/>
        <v>7.8419650227342062E-3</v>
      </c>
      <c r="T587">
        <f t="shared" si="152"/>
        <v>70.363349733573159</v>
      </c>
    </row>
    <row r="588" spans="1:20" x14ac:dyDescent="0.25">
      <c r="A588">
        <f t="shared" si="153"/>
        <v>49.459754984018787</v>
      </c>
      <c r="B588">
        <f t="shared" si="170"/>
        <v>7.8717644898205972</v>
      </c>
      <c r="C588" t="str">
        <f t="shared" si="154"/>
        <v>1.58083287197477-3284.88558550316i</v>
      </c>
      <c r="D588" t="str">
        <f t="shared" si="155"/>
        <v>3.97499999939225-2021.84589194366i</v>
      </c>
      <c r="E588" t="str">
        <f t="shared" si="156"/>
        <v>162.469531240761+0.0035039431241339i</v>
      </c>
      <c r="F588" t="str">
        <f t="shared" si="157"/>
        <v>1.45495495494675-18973.7785581935i</v>
      </c>
      <c r="G588" t="str">
        <f t="shared" si="158"/>
        <v>0.999999999994364-2.37406823921952E-06i</v>
      </c>
      <c r="H588" t="str">
        <f t="shared" si="159"/>
        <v>600.000520034697+0.725752817743455i</v>
      </c>
      <c r="I588" t="str">
        <f t="shared" si="160"/>
        <v>41.3092098699455-32115.5167885017i</v>
      </c>
      <c r="K588" t="str">
        <f t="shared" si="161"/>
        <v>0.01999995340358-0.0000301268538595345i</v>
      </c>
      <c r="L588" t="str">
        <f t="shared" si="162"/>
        <v>0.00005-35.8483305459756i</v>
      </c>
      <c r="M588" t="str">
        <f t="shared" si="163"/>
        <v>0.00133333333333333-21.0872532623386i</v>
      </c>
      <c r="N588">
        <f t="shared" si="164"/>
        <v>90.027573272289033</v>
      </c>
      <c r="O588">
        <f t="shared" si="165"/>
        <v>70.330405954349573</v>
      </c>
      <c r="P588" s="3">
        <f t="shared" si="166"/>
        <v>70.330405954349573</v>
      </c>
      <c r="Q588" s="3">
        <f t="shared" si="167"/>
        <v>-89.972426727710967</v>
      </c>
      <c r="R588">
        <f t="shared" si="168"/>
        <v>90.027573272289033</v>
      </c>
      <c r="S588">
        <f t="shared" si="169"/>
        <v>7.8717644898205971E-3</v>
      </c>
      <c r="T588">
        <f t="shared" si="152"/>
        <v>70.330405954349573</v>
      </c>
    </row>
    <row r="589" spans="1:20" x14ac:dyDescent="0.25">
      <c r="A589">
        <f t="shared" si="153"/>
        <v>49.64770205295806</v>
      </c>
      <c r="B589">
        <f t="shared" si="170"/>
        <v>7.9016771948819153</v>
      </c>
      <c r="C589" t="str">
        <f t="shared" si="154"/>
        <v>1.58083284848544-3272.45028968173i</v>
      </c>
      <c r="D589" t="str">
        <f t="shared" si="155"/>
        <v>3.97499999938762-2014.19196285905i</v>
      </c>
      <c r="E589" t="str">
        <f t="shared" si="156"/>
        <v>162.469531197198+0.0035172582017931i</v>
      </c>
      <c r="F589" t="str">
        <f t="shared" si="157"/>
        <v>1.45495495494669-18901.9511438731i</v>
      </c>
      <c r="G589" t="str">
        <f t="shared" si="158"/>
        <v>0.999999999994321-2.38308969852846E-06i</v>
      </c>
      <c r="H589" t="str">
        <f t="shared" si="159"/>
        <v>600.000523994473+0.728510679650965i</v>
      </c>
      <c r="I589" t="str">
        <f t="shared" si="160"/>
        <v>41.3092099502445-31993.9400057922i</v>
      </c>
      <c r="K589" t="str">
        <f t="shared" si="161"/>
        <v>0.0199999530487752-0.0000302413353531427i</v>
      </c>
      <c r="L589" t="str">
        <f t="shared" si="162"/>
        <v>0.00005-35.712622580171i</v>
      </c>
      <c r="M589" t="str">
        <f t="shared" si="163"/>
        <v>0.00133333333333333-21.0074250471594i</v>
      </c>
      <c r="N589">
        <f t="shared" si="164"/>
        <v>90.027678050167466</v>
      </c>
      <c r="O589">
        <f t="shared" si="165"/>
        <v>70.297462175489102</v>
      </c>
      <c r="P589" s="3">
        <f t="shared" si="166"/>
        <v>70.297462175489102</v>
      </c>
      <c r="Q589" s="3">
        <f t="shared" si="167"/>
        <v>-89.972321949832534</v>
      </c>
      <c r="R589">
        <f t="shared" si="168"/>
        <v>90.027678050167466</v>
      </c>
      <c r="S589">
        <f t="shared" si="169"/>
        <v>7.9016771948819155E-3</v>
      </c>
      <c r="T589">
        <f t="shared" si="152"/>
        <v>70.297462175489102</v>
      </c>
    </row>
    <row r="590" spans="1:20" x14ac:dyDescent="0.25">
      <c r="A590">
        <f t="shared" si="153"/>
        <v>49.836363320759304</v>
      </c>
      <c r="B590">
        <f t="shared" si="170"/>
        <v>7.931703568222467</v>
      </c>
      <c r="C590" t="str">
        <f t="shared" si="154"/>
        <v>1.58083282481724-3260.06206915635i</v>
      </c>
      <c r="D590" t="str">
        <f t="shared" si="155"/>
        <v>3.97499999938296-2006.56700860204i</v>
      </c>
      <c r="E590" t="str">
        <f t="shared" si="156"/>
        <v>162.469531153303+0.00353062387782134i</v>
      </c>
      <c r="F590" t="str">
        <f t="shared" si="157"/>
        <v>1.45495495494663-18830.3956404657i</v>
      </c>
      <c r="G590" t="str">
        <f t="shared" si="158"/>
        <v>0.999999999994278-2.39214543938276E-06i</v>
      </c>
      <c r="H590" t="str">
        <f t="shared" si="159"/>
        <v>600.000527984399+0.731279021447463i</v>
      </c>
      <c r="I590" t="str">
        <f t="shared" si="160"/>
        <v>41.3092100311552-31872.8234666507i</v>
      </c>
      <c r="K590" t="str">
        <f t="shared" si="161"/>
        <v>0.0199999526912688-0.0000303562518701209i</v>
      </c>
      <c r="L590" t="str">
        <f t="shared" si="162"/>
        <v>0.00005-35.5774283524318i</v>
      </c>
      <c r="M590" t="str">
        <f t="shared" si="163"/>
        <v>0.00133333333333333-20.9278990308422i</v>
      </c>
      <c r="N590">
        <f t="shared" si="164"/>
        <v>90.027783226195439</v>
      </c>
      <c r="O590">
        <f t="shared" si="165"/>
        <v>70.264518396994561</v>
      </c>
      <c r="P590" s="3">
        <f t="shared" si="166"/>
        <v>70.264518396994561</v>
      </c>
      <c r="Q590" s="3">
        <f t="shared" si="167"/>
        <v>-89.972216773804561</v>
      </c>
      <c r="R590">
        <f t="shared" si="168"/>
        <v>90.027783226195439</v>
      </c>
      <c r="S590">
        <f t="shared" si="169"/>
        <v>7.9317035682224674E-3</v>
      </c>
      <c r="T590">
        <f t="shared" si="152"/>
        <v>70.264518396994561</v>
      </c>
    </row>
    <row r="591" spans="1:20" x14ac:dyDescent="0.25">
      <c r="A591">
        <f t="shared" si="153"/>
        <v>50.025741501378185</v>
      </c>
      <c r="B591">
        <f t="shared" si="170"/>
        <v>7.9618440417817125</v>
      </c>
      <c r="C591" t="str">
        <f t="shared" si="154"/>
        <v>1.58083280096887-3247.72074571832i</v>
      </c>
      <c r="D591" t="str">
        <f t="shared" si="155"/>
        <v>3.97499999937827-1998.9709194851i</v>
      </c>
      <c r="E591" t="str">
        <f t="shared" si="156"/>
        <v>162.469531109075+0.00354404034450388i</v>
      </c>
      <c r="F591" t="str">
        <f t="shared" si="157"/>
        <v>1.45495495494657-18759.1110186215i</v>
      </c>
      <c r="G591" t="str">
        <f t="shared" si="158"/>
        <v>0.999999999994234-0.0000024012355920523i</v>
      </c>
      <c r="H591" t="str">
        <f t="shared" si="159"/>
        <v>600.000532004709+0.734057882956673i</v>
      </c>
      <c r="I591" t="str">
        <f t="shared" si="160"/>
        <v>41.3092101126819-31752.1654287756i</v>
      </c>
      <c r="K591" t="str">
        <f t="shared" si="161"/>
        <v>0.0199999523310401-0.0000304716050634852i</v>
      </c>
      <c r="L591" t="str">
        <f t="shared" si="162"/>
        <v>0.00005-35.4427459179435i</v>
      </c>
      <c r="M591" t="str">
        <f t="shared" si="163"/>
        <v>0.00133333333333333-20.8486740693786i</v>
      </c>
      <c r="N591">
        <f t="shared" si="164"/>
        <v>90.027888801885908</v>
      </c>
      <c r="O591">
        <f t="shared" si="165"/>
        <v>70.231574618868777</v>
      </c>
      <c r="P591" s="3">
        <f t="shared" si="166"/>
        <v>70.231574618868777</v>
      </c>
      <c r="Q591" s="3">
        <f t="shared" si="167"/>
        <v>-89.972111198114092</v>
      </c>
      <c r="R591">
        <f t="shared" si="168"/>
        <v>90.027888801885908</v>
      </c>
      <c r="S591">
        <f t="shared" si="169"/>
        <v>7.9618440417817127E-3</v>
      </c>
      <c r="T591">
        <f t="shared" si="152"/>
        <v>70.231574618868777</v>
      </c>
    </row>
    <row r="592" spans="1:20" x14ac:dyDescent="0.25">
      <c r="A592">
        <f t="shared" si="153"/>
        <v>50.215839319083429</v>
      </c>
      <c r="B592">
        <f t="shared" si="170"/>
        <v>7.9920990491404833</v>
      </c>
      <c r="C592" t="str">
        <f t="shared" si="154"/>
        <v>1.58083277693889-3235.4261418336i</v>
      </c>
      <c r="D592" t="str">
        <f t="shared" si="155"/>
        <v>3.97499999937354-1991.40358623594i</v>
      </c>
      <c r="E592" t="str">
        <f t="shared" si="156"/>
        <v>162.469531064511+0.00355750779485797i</v>
      </c>
      <c r="F592" t="str">
        <f t="shared" si="157"/>
        <v>1.4549549549465-18688.0962528871i</v>
      </c>
      <c r="G592" t="str">
        <f t="shared" si="158"/>
        <v>0.99999999999419-0.000002410360287302i</v>
      </c>
      <c r="H592" t="str">
        <f t="shared" si="159"/>
        <v>600.000536055628+0.736847304153669i</v>
      </c>
      <c r="I592" t="str">
        <f t="shared" si="160"/>
        <v>41.3092101948292-31631.9641564598i</v>
      </c>
      <c r="K592" t="str">
        <f t="shared" si="161"/>
        <v>0.0199999519680686-0.0000305873965925335i</v>
      </c>
      <c r="L592" t="str">
        <f t="shared" si="162"/>
        <v>0.00005-35.3085733392543i</v>
      </c>
      <c r="M592" t="str">
        <f t="shared" si="163"/>
        <v>0.00133333333333333-20.7697490230908i</v>
      </c>
      <c r="N592">
        <f t="shared" si="164"/>
        <v>90.027994778757503</v>
      </c>
      <c r="O592">
        <f t="shared" si="165"/>
        <v>70.19863084111465</v>
      </c>
      <c r="P592" s="3">
        <f t="shared" si="166"/>
        <v>70.19863084111465</v>
      </c>
      <c r="Q592" s="3">
        <f t="shared" si="167"/>
        <v>-89.972005221242497</v>
      </c>
      <c r="R592">
        <f t="shared" si="168"/>
        <v>90.027994778757503</v>
      </c>
      <c r="S592">
        <f t="shared" si="169"/>
        <v>7.9920990491404841E-3</v>
      </c>
      <c r="T592">
        <f t="shared" si="152"/>
        <v>70.19863084111465</v>
      </c>
    </row>
    <row r="593" spans="1:20" x14ac:dyDescent="0.25">
      <c r="A593">
        <f t="shared" si="153"/>
        <v>50.406659508495942</v>
      </c>
      <c r="B593">
        <f t="shared" si="170"/>
        <v>8.0224690255272169</v>
      </c>
      <c r="C593" t="str">
        <f t="shared" si="154"/>
        <v>1.58083275272597-3223.17808064008i</v>
      </c>
      <c r="D593" t="str">
        <f t="shared" si="155"/>
        <v>3.97499999936877-1983.86489999593i</v>
      </c>
      <c r="E593" t="str">
        <f t="shared" si="156"/>
        <v>162.469531019605+0.00357102642263422i</v>
      </c>
      <c r="F593" t="str">
        <f t="shared" si="157"/>
        <v>1.45495495494644-18617.3503216914i</v>
      </c>
      <c r="G593" t="str">
        <f t="shared" si="158"/>
        <v>0.999999999994146-2.41951965639365E-06i</v>
      </c>
      <c r="H593" t="str">
        <f t="shared" si="159"/>
        <v>600.000540137393+0.739647325165413i</v>
      </c>
      <c r="I593" t="str">
        <f t="shared" si="160"/>
        <v>41.3092102776017-31512.2179205682i</v>
      </c>
      <c r="K593" t="str">
        <f t="shared" si="161"/>
        <v>0.0199999516023333-0.000030703628122867i</v>
      </c>
      <c r="L593" t="str">
        <f t="shared" si="162"/>
        <v>0.00005-35.1749086862467i</v>
      </c>
      <c r="M593" t="str">
        <f t="shared" si="163"/>
        <v>0.00133333333333333-20.6911227566157i</v>
      </c>
      <c r="N593">
        <f t="shared" si="164"/>
        <v>90.028101158334593</v>
      </c>
      <c r="O593">
        <f t="shared" si="165"/>
        <v>70.165687063734737</v>
      </c>
      <c r="P593" s="3">
        <f t="shared" si="166"/>
        <v>70.165687063734737</v>
      </c>
      <c r="Q593" s="3">
        <f t="shared" si="167"/>
        <v>-89.971898841665407</v>
      </c>
      <c r="R593">
        <f t="shared" si="168"/>
        <v>90.028101158334593</v>
      </c>
      <c r="S593">
        <f t="shared" si="169"/>
        <v>8.0224690255272166E-3</v>
      </c>
      <c r="T593">
        <f t="shared" si="152"/>
        <v>70.165687063734737</v>
      </c>
    </row>
    <row r="594" spans="1:20" x14ac:dyDescent="0.25">
      <c r="A594">
        <f t="shared" si="153"/>
        <v>50.598204814628225</v>
      </c>
      <c r="B594">
        <f t="shared" si="170"/>
        <v>8.0529544078242203</v>
      </c>
      <c r="C594" t="str">
        <f t="shared" si="154"/>
        <v>1.58083272832863-3210.97638594539i</v>
      </c>
      <c r="D594" t="str">
        <f t="shared" si="155"/>
        <v>3.97499999936396-1976.35475231854i</v>
      </c>
      <c r="E594" t="str">
        <f t="shared" si="156"/>
        <v>162.469530974359+0.00358459642231867i</v>
      </c>
      <c r="F594" t="str">
        <f t="shared" si="157"/>
        <v>1.45495495494637-18546.8722073303i</v>
      </c>
      <c r="G594" t="str">
        <f t="shared" si="158"/>
        <v>0.999999999994101-2.42871383108782E-06i</v>
      </c>
      <c r="H594" t="str">
        <f t="shared" si="159"/>
        <v>600.000544250239+0.742457986271383i</v>
      </c>
      <c r="I594" t="str">
        <f t="shared" si="160"/>
        <v>41.3092103610047-31392.9249985106i</v>
      </c>
      <c r="K594" t="str">
        <f t="shared" si="161"/>
        <v>0.0199999512338131-0.0000308203013264164i</v>
      </c>
      <c r="L594" t="str">
        <f t="shared" si="162"/>
        <v>0.00005-35.0417500361094i</v>
      </c>
      <c r="M594" t="str">
        <f t="shared" si="163"/>
        <v>0.00133333333333333-20.6127941388879i</v>
      </c>
      <c r="N594">
        <f t="shared" si="164"/>
        <v>90.028207942147418</v>
      </c>
      <c r="O594">
        <f t="shared" si="165"/>
        <v>70.132743286732165</v>
      </c>
      <c r="P594" s="3">
        <f t="shared" si="166"/>
        <v>70.132743286732165</v>
      </c>
      <c r="Q594" s="3">
        <f t="shared" si="167"/>
        <v>-89.971792057852582</v>
      </c>
      <c r="R594">
        <f t="shared" si="168"/>
        <v>90.028207942147418</v>
      </c>
      <c r="S594">
        <f t="shared" si="169"/>
        <v>8.0529544078242199E-3</v>
      </c>
      <c r="T594">
        <f t="shared" si="152"/>
        <v>70.132743286732165</v>
      </c>
    </row>
    <row r="595" spans="1:20" x14ac:dyDescent="0.25">
      <c r="A595">
        <f t="shared" si="153"/>
        <v>50.790477992923819</v>
      </c>
      <c r="B595">
        <f t="shared" si="170"/>
        <v>8.083555634573953</v>
      </c>
      <c r="C595" t="str">
        <f t="shared" si="154"/>
        <v>1.58083270374552-3198.82088222399i</v>
      </c>
      <c r="D595" t="str">
        <f t="shared" si="155"/>
        <v>3.97499999935911-1968.87303516777i</v>
      </c>
      <c r="E595" t="str">
        <f t="shared" si="156"/>
        <v>162.469530928768+0.00359821798913852i</v>
      </c>
      <c r="F595" t="str">
        <f t="shared" si="157"/>
        <v>1.45495495494631-18476.6608959526i</v>
      </c>
      <c r="G595" t="str">
        <f t="shared" si="158"/>
        <v>0.999999999994057-2.43794294364585E-06i</v>
      </c>
      <c r="H595" t="str">
        <f t="shared" si="159"/>
        <v>600.000548394403+0.745279327904094i</v>
      </c>
      <c r="I595" t="str">
        <f t="shared" si="160"/>
        <v>41.309210445043-31274.0836742187i</v>
      </c>
      <c r="K595" t="str">
        <f t="shared" si="161"/>
        <v>0.0199999508624868-0.0000309374178814641i</v>
      </c>
      <c r="L595" t="str">
        <f t="shared" si="162"/>
        <v>0.00005-34.9090954733109i</v>
      </c>
      <c r="M595" t="str">
        <f t="shared" si="163"/>
        <v>0.00133333333333333-20.534762043124i</v>
      </c>
      <c r="N595">
        <f t="shared" si="164"/>
        <v>90.028315131732015</v>
      </c>
      <c r="O595">
        <f t="shared" si="165"/>
        <v>70.099799510109619</v>
      </c>
      <c r="P595" s="3">
        <f t="shared" si="166"/>
        <v>70.099799510109619</v>
      </c>
      <c r="Q595" s="3">
        <f t="shared" si="167"/>
        <v>-89.971684868267985</v>
      </c>
      <c r="R595">
        <f t="shared" si="168"/>
        <v>90.028315131732015</v>
      </c>
      <c r="S595">
        <f t="shared" si="169"/>
        <v>8.0835556345739534E-3</v>
      </c>
      <c r="T595">
        <f t="shared" si="152"/>
        <v>70.099799510109619</v>
      </c>
    </row>
    <row r="596" spans="1:20" x14ac:dyDescent="0.25">
      <c r="A596">
        <f t="shared" si="153"/>
        <v>50.983481809296933</v>
      </c>
      <c r="B596">
        <f t="shared" si="170"/>
        <v>8.1142731459853348</v>
      </c>
      <c r="C596" t="str">
        <f t="shared" si="154"/>
        <v>1.58083267897527-3186.71139461492i</v>
      </c>
      <c r="D596" t="str">
        <f t="shared" si="155"/>
        <v>3.97499999935424-1961.41964091661i</v>
      </c>
      <c r="E596" t="str">
        <f t="shared" si="156"/>
        <v>162.46953088283+0.00361189131906173i</v>
      </c>
      <c r="F596" t="str">
        <f t="shared" si="157"/>
        <v>1.45495495494624-18406.715377545i</v>
      </c>
      <c r="G596" t="str">
        <f t="shared" si="158"/>
        <v>0.999999999994011-2.44720712683159E-06i</v>
      </c>
      <c r="H596" t="str">
        <f t="shared" si="159"/>
        <v>600.000552570122+0.748111390649713i</v>
      </c>
      <c r="I596" t="str">
        <f t="shared" si="160"/>
        <v>41.3092105297212-31155.69223812i</v>
      </c>
      <c r="K596" t="str">
        <f t="shared" si="161"/>
        <v>0.0199999504883331-0.0000310549794726695i</v>
      </c>
      <c r="L596" t="str">
        <f t="shared" si="162"/>
        <v>0.00005-34.7769430895704i</v>
      </c>
      <c r="M596" t="str">
        <f t="shared" si="163"/>
        <v>0.00133333333333333-20.4570253468062i</v>
      </c>
      <c r="N596">
        <f t="shared" si="164"/>
        <v>90.028422728630204</v>
      </c>
      <c r="O596">
        <f t="shared" si="165"/>
        <v>70.066855733870113</v>
      </c>
      <c r="P596" s="3">
        <f t="shared" si="166"/>
        <v>70.066855733870113</v>
      </c>
      <c r="Q596" s="3">
        <f t="shared" si="167"/>
        <v>-89.971577271369796</v>
      </c>
      <c r="R596">
        <f t="shared" si="168"/>
        <v>90.028422728630204</v>
      </c>
      <c r="S596">
        <f t="shared" si="169"/>
        <v>8.1142731459853349E-3</v>
      </c>
      <c r="T596">
        <f t="shared" si="152"/>
        <v>70.066855733870113</v>
      </c>
    </row>
    <row r="597" spans="1:20" x14ac:dyDescent="0.25">
      <c r="A597">
        <f t="shared" si="153"/>
        <v>51.177219040172261</v>
      </c>
      <c r="B597">
        <f t="shared" si="170"/>
        <v>8.1451073839400792</v>
      </c>
      <c r="C597" t="str">
        <f t="shared" si="154"/>
        <v>1.58083265401636-3174.64774891911i</v>
      </c>
      <c r="D597" t="str">
        <f t="shared" si="155"/>
        <v>3.97499999934931-1953.99446234548i</v>
      </c>
      <c r="E597" t="str">
        <f t="shared" si="156"/>
        <v>162.469530836542+0.00362561660879983i</v>
      </c>
      <c r="F597" t="str">
        <f t="shared" si="157"/>
        <v>1.45495495494617-18337.0346459176i</v>
      </c>
      <c r="G597" t="str">
        <f t="shared" si="158"/>
        <v>0.999999999993965-2.45650651391345E-06i</v>
      </c>
      <c r="H597" t="str">
        <f t="shared" si="159"/>
        <v>600.000556777635+0.750954215248631i</v>
      </c>
      <c r="I597" t="str">
        <f t="shared" si="160"/>
        <v>41.3092106150438-31037.7489871136i</v>
      </c>
      <c r="K597" t="str">
        <f t="shared" si="161"/>
        <v>0.0199999501113305-0.0000311729877910928i</v>
      </c>
      <c r="L597" t="str">
        <f t="shared" si="162"/>
        <v>0.00005-34.6452909838319i</v>
      </c>
      <c r="M597" t="str">
        <f t="shared" si="163"/>
        <v>0.00133333333333333-20.3795829316658i</v>
      </c>
      <c r="N597">
        <f t="shared" si="164"/>
        <v>90.028530734389719</v>
      </c>
      <c r="O597">
        <f t="shared" si="165"/>
        <v>70.033911958016489</v>
      </c>
      <c r="P597" s="3">
        <f t="shared" si="166"/>
        <v>70.033911958016489</v>
      </c>
      <c r="Q597" s="3">
        <f t="shared" si="167"/>
        <v>-89.971469265610281</v>
      </c>
      <c r="R597">
        <f t="shared" si="168"/>
        <v>90.028530734389719</v>
      </c>
      <c r="S597">
        <f t="shared" si="169"/>
        <v>8.1451073839400798E-3</v>
      </c>
      <c r="T597">
        <f t="shared" si="152"/>
        <v>70.033911958016489</v>
      </c>
    </row>
    <row r="598" spans="1:20" x14ac:dyDescent="0.25">
      <c r="A598">
        <f t="shared" si="153"/>
        <v>51.37169247252492</v>
      </c>
      <c r="B598">
        <f t="shared" si="170"/>
        <v>8.1760587919990524</v>
      </c>
      <c r="C598" t="str">
        <f t="shared" si="154"/>
        <v>1.58083262886741-3162.62977159695i</v>
      </c>
      <c r="D598" t="str">
        <f t="shared" si="155"/>
        <v>3.97499999934437-1946.5973926407i</v>
      </c>
      <c r="E598" t="str">
        <f t="shared" si="156"/>
        <v>162.469530789901+0.00363939405581487i</v>
      </c>
      <c r="F598" t="str">
        <f t="shared" si="157"/>
        <v>1.45495495494611-18267.6176986898i</v>
      </c>
      <c r="G598" t="str">
        <f t="shared" si="158"/>
        <v>0.99999999999392-2.46584123866621E-06i</v>
      </c>
      <c r="H598" t="str">
        <f t="shared" si="159"/>
        <v>600.00056101719+0.753807842596076i</v>
      </c>
      <c r="I598" t="str">
        <f t="shared" si="160"/>
        <v>41.3092107010167-30920.2522245467i</v>
      </c>
      <c r="K598" t="str">
        <f t="shared" si="161"/>
        <v>0.0199999497314571-0.0000312914445342191i</v>
      </c>
      <c r="L598" t="str">
        <f t="shared" si="162"/>
        <v>0.00005-34.5141372622354i</v>
      </c>
      <c r="M598" t="str">
        <f t="shared" si="163"/>
        <v>0.00133333333333333-20.3024336836679i</v>
      </c>
      <c r="N598">
        <f t="shared" si="164"/>
        <v>90.028639150564118</v>
      </c>
      <c r="O598">
        <f t="shared" si="165"/>
        <v>70.000968182551645</v>
      </c>
      <c r="P598" s="3">
        <f t="shared" si="166"/>
        <v>70.000968182551645</v>
      </c>
      <c r="Q598" s="3">
        <f t="shared" si="167"/>
        <v>-89.971360849435882</v>
      </c>
      <c r="R598">
        <f t="shared" si="168"/>
        <v>90.028639150564118</v>
      </c>
      <c r="S598">
        <f t="shared" si="169"/>
        <v>8.1760587919990531E-3</v>
      </c>
      <c r="T598">
        <f t="shared" si="152"/>
        <v>70.000968182551645</v>
      </c>
    </row>
    <row r="599" spans="1:20" x14ac:dyDescent="0.25">
      <c r="A599">
        <f t="shared" si="153"/>
        <v>51.566904903920516</v>
      </c>
      <c r="B599">
        <f t="shared" si="170"/>
        <v>8.2071278154086489</v>
      </c>
      <c r="C599" t="str">
        <f t="shared" si="154"/>
        <v>1.58083260352696-3150.65728976586i</v>
      </c>
      <c r="D599" t="str">
        <f t="shared" si="155"/>
        <v>3.97499999933937-1939.22832539293i</v>
      </c>
      <c r="E599" t="str">
        <f t="shared" si="156"/>
        <v>162.469530742906+0.00365322385831689i</v>
      </c>
      <c r="F599" t="str">
        <f t="shared" si="157"/>
        <v>1.45495495494604-18198.4635372754i</v>
      </c>
      <c r="G599" t="str">
        <f t="shared" si="158"/>
        <v>0.999999999993873-2.47521143537302E-06i</v>
      </c>
      <c r="H599" t="str">
        <f t="shared" si="159"/>
        <v>600.000565289024+0.756672313742647i</v>
      </c>
      <c r="I599" t="str">
        <f t="shared" si="160"/>
        <v>41.3092107876436-30803.2002601885i</v>
      </c>
      <c r="K599" t="str">
        <f t="shared" si="161"/>
        <v>0.0199999493486913-0.0000314103514059834i</v>
      </c>
      <c r="L599" t="str">
        <f t="shared" si="162"/>
        <v>0.00005-34.3834800380906i</v>
      </c>
      <c r="M599" t="str">
        <f t="shared" si="163"/>
        <v>0.00133333333333333-20.2255764929945i</v>
      </c>
      <c r="N599">
        <f t="shared" si="164"/>
        <v>90.028747978712943</v>
      </c>
      <c r="O599">
        <f t="shared" si="165"/>
        <v>69.968024407478708</v>
      </c>
      <c r="P599" s="3">
        <f t="shared" si="166"/>
        <v>69.968024407478708</v>
      </c>
      <c r="Q599" s="3">
        <f t="shared" si="167"/>
        <v>-89.971252021287057</v>
      </c>
      <c r="R599">
        <f t="shared" si="168"/>
        <v>90.028747978712943</v>
      </c>
      <c r="S599">
        <f t="shared" si="169"/>
        <v>8.2071278154086484E-3</v>
      </c>
      <c r="T599">
        <f t="shared" si="152"/>
        <v>69.968024407478708</v>
      </c>
    </row>
    <row r="600" spans="1:20" x14ac:dyDescent="0.25">
      <c r="A600">
        <f t="shared" si="153"/>
        <v>51.762859142555421</v>
      </c>
      <c r="B600">
        <f t="shared" si="170"/>
        <v>8.2383149011072021</v>
      </c>
      <c r="C600" t="str">
        <f t="shared" si="154"/>
        <v>1.58083257799362-3138.73013119761i</v>
      </c>
      <c r="D600" t="str">
        <f t="shared" si="155"/>
        <v>3.97499999933435-1931.88715459566i</v>
      </c>
      <c r="E600" t="str">
        <f t="shared" si="156"/>
        <v>162.469530695552+0.00366710621527246i</v>
      </c>
      <c r="F600" t="str">
        <f t="shared" si="157"/>
        <v>1.45495495494597-18129.5711668688i</v>
      </c>
      <c r="G600" t="str">
        <f t="shared" si="158"/>
        <v>0.999999999993827-2.48461723882732E-06i</v>
      </c>
      <c r="H600" t="str">
        <f t="shared" si="159"/>
        <v>600.000569593385+0.759547669894967i</v>
      </c>
      <c r="I600" t="str">
        <f t="shared" si="160"/>
        <v>41.3092108749306-30686.5914102077i</v>
      </c>
      <c r="K600" t="str">
        <f t="shared" si="161"/>
        <v>0.019999948963011-0.0000315297101167946i</v>
      </c>
      <c r="L600" t="str">
        <f t="shared" si="162"/>
        <v>0.00005-34.2533174318496i</v>
      </c>
      <c r="M600" t="str">
        <f t="shared" si="163"/>
        <v>0.00133333333333333-20.1490102540292i</v>
      </c>
      <c r="N600">
        <f t="shared" si="164"/>
        <v>90.028857220401619</v>
      </c>
      <c r="O600">
        <f t="shared" si="165"/>
        <v>69.935080632800492</v>
      </c>
      <c r="P600" s="3">
        <f t="shared" si="166"/>
        <v>69.935080632800492</v>
      </c>
      <c r="Q600" s="3">
        <f t="shared" si="167"/>
        <v>-89.971142779598381</v>
      </c>
      <c r="R600">
        <f t="shared" si="168"/>
        <v>90.028857220401619</v>
      </c>
      <c r="S600">
        <f t="shared" si="169"/>
        <v>8.2383149011072028E-3</v>
      </c>
      <c r="T600">
        <f t="shared" si="152"/>
        <v>69.935080632800492</v>
      </c>
    </row>
    <row r="601" spans="1:20" x14ac:dyDescent="0.25">
      <c r="A601">
        <f t="shared" si="153"/>
        <v>51.959558007297133</v>
      </c>
      <c r="B601">
        <f t="shared" si="170"/>
        <v>8.2696204977314096</v>
      </c>
      <c r="C601" t="str">
        <f t="shared" si="154"/>
        <v>1.58083255226583-3126.84812431609i</v>
      </c>
      <c r="D601" t="str">
        <f t="shared" si="155"/>
        <v>3.97499999932928-1924.5737746437i</v>
      </c>
      <c r="E601" t="str">
        <f t="shared" si="156"/>
        <v>162.469530647839+0.00368104132639978i</v>
      </c>
      <c r="F601" t="str">
        <f t="shared" si="157"/>
        <v>1.4549549549459-18060.9395964299i</v>
      </c>
      <c r="G601" t="str">
        <f t="shared" si="158"/>
        <v>0.99999999999378-2.49405878433475E-06i</v>
      </c>
      <c r="H601" t="str">
        <f t="shared" si="159"/>
        <v>600.000573930521+0.76243395241622i</v>
      </c>
      <c r="I601" t="str">
        <f t="shared" si="160"/>
        <v>41.3092109628816-30570.4239971464i</v>
      </c>
      <c r="K601" t="str">
        <f t="shared" si="161"/>
        <v>0.019999948574394-0.0000316495223835601i</v>
      </c>
      <c r="L601" t="str">
        <f t="shared" si="162"/>
        <v>0.00005-34.1236475710795i</v>
      </c>
      <c r="M601" t="str">
        <f t="shared" si="163"/>
        <v>0.00133333333333333-20.0727338653409i</v>
      </c>
      <c r="N601">
        <f t="shared" si="164"/>
        <v>90.028966877201483</v>
      </c>
      <c r="O601">
        <f t="shared" si="165"/>
        <v>69.902136858520194</v>
      </c>
      <c r="P601" s="3">
        <f t="shared" si="166"/>
        <v>69.902136858520194</v>
      </c>
      <c r="Q601" s="3">
        <f t="shared" si="167"/>
        <v>-89.971033122798517</v>
      </c>
      <c r="R601">
        <f t="shared" si="168"/>
        <v>90.028966877201483</v>
      </c>
      <c r="S601">
        <f t="shared" si="169"/>
        <v>8.26962049773141E-3</v>
      </c>
      <c r="T601">
        <f t="shared" si="152"/>
        <v>69.902136858520194</v>
      </c>
    </row>
    <row r="602" spans="1:20" x14ac:dyDescent="0.25">
      <c r="A602">
        <f t="shared" si="153"/>
        <v>52.157004327724856</v>
      </c>
      <c r="B602">
        <f t="shared" si="170"/>
        <v>8.3010450556227884</v>
      </c>
      <c r="C602" t="str">
        <f t="shared" si="154"/>
        <v>1.58083252634205-3115.01109819454i</v>
      </c>
      <c r="D602" t="str">
        <f t="shared" si="155"/>
        <v>3.97499999932415-1917.28808033161i</v>
      </c>
      <c r="E602" t="str">
        <f t="shared" si="156"/>
        <v>162.469530599761+0.00369502939217932i</v>
      </c>
      <c r="F602" t="str">
        <f t="shared" si="157"/>
        <v>1.45495495494583-17992.5678386705i</v>
      </c>
      <c r="G602" t="str">
        <f t="shared" si="158"/>
        <v>0.999999999993732-0.0000025035362077151i</v>
      </c>
      <c r="H602" t="str">
        <f t="shared" si="159"/>
        <v>600.000578300684+0.765331202826808i</v>
      </c>
      <c r="I602" t="str">
        <f t="shared" si="160"/>
        <v>41.3092110515027-30454.6963498974i</v>
      </c>
      <c r="K602" t="str">
        <f t="shared" si="161"/>
        <v>0.0199999481828178-0.0000317697899297108i</v>
      </c>
      <c r="L602" t="str">
        <f t="shared" si="162"/>
        <v>0.00005-33.9944685904359i</v>
      </c>
      <c r="M602" t="str">
        <f t="shared" si="163"/>
        <v>0.00133333333333333-19.9967462296682i</v>
      </c>
      <c r="N602">
        <f t="shared" si="164"/>
        <v>90.029076950689912</v>
      </c>
      <c r="O602">
        <f t="shared" si="165"/>
        <v>69.869193084640557</v>
      </c>
      <c r="P602" s="3">
        <f t="shared" si="166"/>
        <v>69.869193084640557</v>
      </c>
      <c r="Q602" s="3">
        <f t="shared" si="167"/>
        <v>-89.970923049310088</v>
      </c>
      <c r="R602">
        <f t="shared" si="168"/>
        <v>90.029076950689912</v>
      </c>
      <c r="S602">
        <f t="shared" si="169"/>
        <v>8.3010450556227876E-3</v>
      </c>
      <c r="T602">
        <f t="shared" si="152"/>
        <v>69.869193084640557</v>
      </c>
    </row>
    <row r="603" spans="1:20" x14ac:dyDescent="0.25">
      <c r="A603">
        <f t="shared" si="153"/>
        <v>52.355200944170207</v>
      </c>
      <c r="B603">
        <f t="shared" si="170"/>
        <v>8.3325890268341549</v>
      </c>
      <c r="C603" t="str">
        <f t="shared" si="154"/>
        <v>1.58083250022099-3103.21888255344i</v>
      </c>
      <c r="D603" t="str">
        <f t="shared" si="155"/>
        <v>3.97499999931902-1910.02996685223i</v>
      </c>
      <c r="E603" t="str">
        <f t="shared" si="156"/>
        <v>162.469530551318+0.00370907061385427i</v>
      </c>
      <c r="F603" t="str">
        <f t="shared" si="157"/>
        <v>1.45495495494577-17924.4549100401i</v>
      </c>
      <c r="G603" t="str">
        <f t="shared" si="158"/>
        <v>0.999999999993685-0.0000025130496453043i</v>
      </c>
      <c r="H603" t="str">
        <f t="shared" si="159"/>
        <v>600.000582704124+0.76823946280488i</v>
      </c>
      <c r="I603" t="str">
        <f t="shared" si="160"/>
        <v>41.3092111407989-30339.4068036801i</v>
      </c>
      <c r="K603" t="str">
        <f t="shared" si="161"/>
        <v>0.01999994778826-0.0000318905144852257i</v>
      </c>
      <c r="L603" t="str">
        <f t="shared" si="162"/>
        <v>0.00005-33.8657786316357i</v>
      </c>
      <c r="M603" t="str">
        <f t="shared" si="163"/>
        <v>0.00133333333333333-19.9210462539033i</v>
      </c>
      <c r="N603">
        <f t="shared" si="164"/>
        <v>90.029187442450194</v>
      </c>
      <c r="O603">
        <f t="shared" si="165"/>
        <v>69.836249311164863</v>
      </c>
      <c r="P603" s="3">
        <f t="shared" si="166"/>
        <v>69.836249311164863</v>
      </c>
      <c r="Q603" s="3">
        <f t="shared" si="167"/>
        <v>-89.970812557549806</v>
      </c>
      <c r="R603">
        <f t="shared" si="168"/>
        <v>90.029187442450194</v>
      </c>
      <c r="S603">
        <f t="shared" si="169"/>
        <v>8.3325890268341543E-3</v>
      </c>
      <c r="T603">
        <f t="shared" si="152"/>
        <v>69.836249311164863</v>
      </c>
    </row>
    <row r="604" spans="1:20" x14ac:dyDescent="0.25">
      <c r="A604">
        <f t="shared" si="153"/>
        <v>52.554150707758055</v>
      </c>
      <c r="B604">
        <f t="shared" si="170"/>
        <v>8.364252865136125</v>
      </c>
      <c r="C604" t="str">
        <f t="shared" si="154"/>
        <v>1.58083247390101-3091.47130775781i</v>
      </c>
      <c r="D604" t="str">
        <f t="shared" si="155"/>
        <v>3.97499999931382-1902.79932979517i</v>
      </c>
      <c r="E604" t="str">
        <f t="shared" si="156"/>
        <v>162.469530502506+0.0037231651934294i</v>
      </c>
      <c r="F604" t="str">
        <f t="shared" si="157"/>
        <v>1.4549549549457-17856.5998307112i</v>
      </c>
      <c r="G604" t="str">
        <f t="shared" si="158"/>
        <v>0.999999999993636-2.52259923395634E-06i</v>
      </c>
      <c r="H604" t="str">
        <f t="shared" si="159"/>
        <v>600.00058714109+0.771158774186959i</v>
      </c>
      <c r="I604" t="str">
        <f t="shared" si="160"/>
        <v>41.3092112307742-30224.553700015i</v>
      </c>
      <c r="K604" t="str">
        <f t="shared" si="161"/>
        <v>0.019999947390698-0.0000320116977866566i</v>
      </c>
      <c r="L604" t="str">
        <f t="shared" si="162"/>
        <v>0.00005-33.7375758434307i</v>
      </c>
      <c r="M604" t="str">
        <f t="shared" si="163"/>
        <v>0.00133333333333333-19.8456328490768i</v>
      </c>
      <c r="N604">
        <f t="shared" si="164"/>
        <v>90.029298354071699</v>
      </c>
      <c r="O604">
        <f t="shared" si="165"/>
        <v>69.803305538096168</v>
      </c>
      <c r="P604" s="3">
        <f t="shared" si="166"/>
        <v>69.803305538096168</v>
      </c>
      <c r="Q604" s="3">
        <f t="shared" si="167"/>
        <v>-89.970701645928301</v>
      </c>
      <c r="R604">
        <f t="shared" si="168"/>
        <v>90.029298354071699</v>
      </c>
      <c r="S604">
        <f t="shared" si="169"/>
        <v>8.364252865136125E-3</v>
      </c>
      <c r="T604">
        <f t="shared" si="152"/>
        <v>69.803305538096168</v>
      </c>
    </row>
    <row r="605" spans="1:20" x14ac:dyDescent="0.25">
      <c r="A605">
        <f t="shared" si="153"/>
        <v>52.753856480447531</v>
      </c>
      <c r="B605">
        <f t="shared" si="170"/>
        <v>8.3960370260236417</v>
      </c>
      <c r="C605" t="str">
        <f t="shared" si="154"/>
        <v>1.58083244738061-3079.76820481481i</v>
      </c>
      <c r="D605" t="str">
        <f t="shared" si="155"/>
        <v>3.97499999930861-1895.59606514529i</v>
      </c>
      <c r="E605" t="str">
        <f t="shared" si="156"/>
        <v>162.469530453322+0.00373731333368062i</v>
      </c>
      <c r="F605" t="str">
        <f t="shared" si="157"/>
        <v>1.45495495494563-17789.0016245659i</v>
      </c>
      <c r="G605" t="str">
        <f t="shared" si="158"/>
        <v>0.999999999993588-2.53218511104524E-06i</v>
      </c>
      <c r="H605" t="str">
        <f t="shared" si="159"/>
        <v>600.000591611844+0.774089178968591i</v>
      </c>
      <c r="I605" t="str">
        <f t="shared" si="160"/>
        <v>41.3092113214355-30110.1353867024i</v>
      </c>
      <c r="K605" t="str">
        <f t="shared" si="161"/>
        <v>0.0199999469901087-0.0000321333415771535i</v>
      </c>
      <c r="L605" t="str">
        <f t="shared" si="162"/>
        <v>0.00005-33.6098583815806i</v>
      </c>
      <c r="M605" t="str">
        <f t="shared" si="163"/>
        <v>0.00133333333333333-19.7705049303415i</v>
      </c>
      <c r="N605">
        <f t="shared" si="164"/>
        <v>90.029409687149823</v>
      </c>
      <c r="O605">
        <f t="shared" si="165"/>
        <v>69.770361765437485</v>
      </c>
      <c r="P605" s="3">
        <f t="shared" si="166"/>
        <v>69.770361765437485</v>
      </c>
      <c r="Q605" s="3">
        <f t="shared" si="167"/>
        <v>-89.970590312850177</v>
      </c>
      <c r="R605">
        <f t="shared" si="168"/>
        <v>90.029409687149823</v>
      </c>
      <c r="S605">
        <f t="shared" si="169"/>
        <v>8.3960370260236419E-3</v>
      </c>
      <c r="T605">
        <f t="shared" si="152"/>
        <v>69.770361765437485</v>
      </c>
    </row>
    <row r="606" spans="1:20" x14ac:dyDescent="0.25">
      <c r="A606">
        <f t="shared" si="153"/>
        <v>52.954321135073236</v>
      </c>
      <c r="B606">
        <f t="shared" si="170"/>
        <v>8.4279419667225319</v>
      </c>
      <c r="C606" t="str">
        <f t="shared" si="154"/>
        <v>1.58083242065825-3068.10940537139i</v>
      </c>
      <c r="D606" t="str">
        <f t="shared" si="155"/>
        <v>3.97499999930335-1888.42006928121i</v>
      </c>
      <c r="E606" t="str">
        <f t="shared" si="156"/>
        <v>162.469530403764+0.00375151523815142i</v>
      </c>
      <c r="F606" t="str">
        <f t="shared" si="157"/>
        <v>1.45495495494556-17721.659319181i</v>
      </c>
      <c r="G606" t="str">
        <f t="shared" si="158"/>
        <v>0.999999999993539-0.0000025418074144671i</v>
      </c>
      <c r="H606" t="str">
        <f t="shared" si="159"/>
        <v>600.000596116642+0.777030719304865i</v>
      </c>
      <c r="I606" t="str">
        <f t="shared" si="160"/>
        <v>41.3092114127867-29996.1502177958i</v>
      </c>
      <c r="K606" t="str">
        <f t="shared" si="161"/>
        <v>0.0199999465864691-0.000032255447606489i</v>
      </c>
      <c r="L606" t="str">
        <f t="shared" si="162"/>
        <v>0.00005-33.4826244088271i</v>
      </c>
      <c r="M606" t="str">
        <f t="shared" si="163"/>
        <v>0.00133333333333333-19.6956614169571i</v>
      </c>
      <c r="N606">
        <f t="shared" si="164"/>
        <v>90.029521443286001</v>
      </c>
      <c r="O606">
        <f t="shared" si="165"/>
        <v>69.737417993191983</v>
      </c>
      <c r="P606" s="3">
        <f t="shared" si="166"/>
        <v>69.737417993191983</v>
      </c>
      <c r="Q606" s="3">
        <f t="shared" si="167"/>
        <v>-89.970478556713999</v>
      </c>
      <c r="R606">
        <f t="shared" si="168"/>
        <v>90.029521443286001</v>
      </c>
      <c r="S606">
        <f t="shared" si="169"/>
        <v>8.4279419667225314E-3</v>
      </c>
      <c r="T606">
        <f t="shared" si="152"/>
        <v>69.737417993191983</v>
      </c>
    </row>
    <row r="607" spans="1:20" x14ac:dyDescent="0.25">
      <c r="A607">
        <f t="shared" si="153"/>
        <v>53.155547555386512</v>
      </c>
      <c r="B607">
        <f t="shared" si="170"/>
        <v>8.4599681461960774</v>
      </c>
      <c r="C607" t="str">
        <f t="shared" si="154"/>
        <v>1.58083239373244-3056.49474171181i</v>
      </c>
      <c r="D607" t="str">
        <f t="shared" si="155"/>
        <v>3.97499999929804-1881.2712389738i</v>
      </c>
      <c r="E607" t="str">
        <f t="shared" si="156"/>
        <v>162.469530353829+0.00376577111116138i</v>
      </c>
      <c r="F607" t="str">
        <f t="shared" si="157"/>
        <v>1.45495495494548-17654.5719458151i</v>
      </c>
      <c r="G607" t="str">
        <f t="shared" si="158"/>
        <v>0.99999999999349-2.55146628264194E-06i</v>
      </c>
      <c r="H607" t="str">
        <f t="shared" si="159"/>
        <v>600.000600655739+0.779983437511079i</v>
      </c>
      <c r="I607" t="str">
        <f t="shared" si="160"/>
        <v>41.3092115048336-29882.5965535806i</v>
      </c>
      <c r="K607" t="str">
        <f t="shared" si="161"/>
        <v>0.0199999461797561-0.0000323780176310844i</v>
      </c>
      <c r="L607" t="str">
        <f t="shared" si="162"/>
        <v>0.00005-33.3558720948666i</v>
      </c>
      <c r="M607" t="str">
        <f t="shared" si="163"/>
        <v>0.00133333333333333-19.6211012322745i</v>
      </c>
      <c r="N607">
        <f t="shared" si="164"/>
        <v>90.029633624087765</v>
      </c>
      <c r="O607">
        <f t="shared" si="165"/>
        <v>69.704474221362801</v>
      </c>
      <c r="P607" s="3">
        <f t="shared" si="166"/>
        <v>69.704474221362801</v>
      </c>
      <c r="Q607" s="3">
        <f t="shared" si="167"/>
        <v>-89.970366375912235</v>
      </c>
      <c r="R607">
        <f t="shared" si="168"/>
        <v>90.029633624087765</v>
      </c>
      <c r="S607">
        <f t="shared" si="169"/>
        <v>8.4599681461960778E-3</v>
      </c>
      <c r="T607">
        <f t="shared" si="152"/>
        <v>69.704474221362801</v>
      </c>
    </row>
    <row r="608" spans="1:20" x14ac:dyDescent="0.25">
      <c r="A608">
        <f t="shared" si="153"/>
        <v>53.357538636096983</v>
      </c>
      <c r="B608">
        <f t="shared" si="170"/>
        <v>8.4921160251516223</v>
      </c>
      <c r="C608" t="str">
        <f t="shared" si="154"/>
        <v>1.58083236660156-3044.9240467552i</v>
      </c>
      <c r="D608" t="str">
        <f t="shared" si="155"/>
        <v>3.97499999929269-1874.14947138476i</v>
      </c>
      <c r="E608" t="str">
        <f t="shared" si="156"/>
        <v>162.469530303512+0.00378008115780722i</v>
      </c>
      <c r="F608" t="str">
        <f t="shared" si="157"/>
        <v>1.45495495494541-17587.7385393936i</v>
      </c>
      <c r="G608" t="str">
        <f t="shared" si="158"/>
        <v>0.99999999999344-2.56116185451586E-06i</v>
      </c>
      <c r="H608" t="str">
        <f t="shared" si="159"/>
        <v>600.0006052294+0.782947376063341i</v>
      </c>
      <c r="I608" t="str">
        <f t="shared" si="160"/>
        <v>41.3092115975816-29769.4727605491i</v>
      </c>
      <c r="K608" t="str">
        <f t="shared" si="161"/>
        <v>0.0199999457699462-0.0000325010534140342i</v>
      </c>
      <c r="L608" t="str">
        <f t="shared" si="162"/>
        <v>0.00005-33.2295996163245i</v>
      </c>
      <c r="M608" t="str">
        <f t="shared" si="163"/>
        <v>0.00133333333333333-19.5468233037203i</v>
      </c>
      <c r="N608">
        <f t="shared" si="164"/>
        <v>90.029746231168772</v>
      </c>
      <c r="O608">
        <f t="shared" si="165"/>
        <v>69.671530449953039</v>
      </c>
      <c r="P608" s="3">
        <f t="shared" si="166"/>
        <v>69.671530449953039</v>
      </c>
      <c r="Q608" s="3">
        <f t="shared" si="167"/>
        <v>-89.970253768831228</v>
      </c>
      <c r="R608">
        <f t="shared" si="168"/>
        <v>90.029746231168772</v>
      </c>
      <c r="S608">
        <f t="shared" si="169"/>
        <v>8.492116025151623E-3</v>
      </c>
      <c r="T608">
        <f t="shared" si="152"/>
        <v>69.671530449953039</v>
      </c>
    </row>
    <row r="609" spans="1:20" x14ac:dyDescent="0.25">
      <c r="A609">
        <f t="shared" si="153"/>
        <v>53.560297282914156</v>
      </c>
      <c r="B609">
        <f t="shared" si="170"/>
        <v>8.5243860660471995</v>
      </c>
      <c r="C609" t="str">
        <f t="shared" si="154"/>
        <v>1.58083233926417-3033.39715405328i</v>
      </c>
      <c r="D609" t="str">
        <f t="shared" si="155"/>
        <v>3.97499999928731-1867.05466406506i</v>
      </c>
      <c r="E609" t="str">
        <f t="shared" si="156"/>
        <v>162.469530252813+0.00379444558396172i</v>
      </c>
      <c r="F609" t="str">
        <f t="shared" si="157"/>
        <v>1.45495495494534-17521.1581384957i</v>
      </c>
      <c r="G609" t="str">
        <f t="shared" si="158"/>
        <v>0.99999999999339-2.57089426956289E-06i</v>
      </c>
      <c r="H609" t="str">
        <f t="shared" si="159"/>
        <v>600.000609837885+0.785922577599133i</v>
      </c>
      <c r="I609" t="str">
        <f t="shared" si="160"/>
        <v>41.3092116910352-29656.7772113775i</v>
      </c>
      <c r="K609" t="str">
        <f t="shared" si="161"/>
        <v>0.0199999453570159-0.0000326245567251312i</v>
      </c>
      <c r="L609" t="str">
        <f t="shared" si="162"/>
        <v>0.00005-33.103805156729i</v>
      </c>
      <c r="M609" t="str">
        <f t="shared" si="163"/>
        <v>0.00133333333333333-19.4728265627818i</v>
      </c>
      <c r="N609">
        <f t="shared" si="164"/>
        <v>90.02985926614879</v>
      </c>
      <c r="O609">
        <f t="shared" si="165"/>
        <v>69.638586678966035</v>
      </c>
      <c r="P609" s="3">
        <f t="shared" si="166"/>
        <v>69.638586678966035</v>
      </c>
      <c r="Q609" s="3">
        <f t="shared" si="167"/>
        <v>-89.97014073385121</v>
      </c>
      <c r="R609">
        <f t="shared" si="168"/>
        <v>90.02985926614879</v>
      </c>
      <c r="S609">
        <f t="shared" si="169"/>
        <v>8.5243860660471991E-3</v>
      </c>
      <c r="T609">
        <f t="shared" si="152"/>
        <v>69.638586678966035</v>
      </c>
    </row>
    <row r="610" spans="1:20" x14ac:dyDescent="0.25">
      <c r="A610">
        <f t="shared" si="153"/>
        <v>53.763826412589232</v>
      </c>
      <c r="B610">
        <f t="shared" si="170"/>
        <v>8.556778733098179</v>
      </c>
      <c r="C610" t="str">
        <f t="shared" si="154"/>
        <v>1.58083231171858-3021.91389778781i</v>
      </c>
      <c r="D610" t="str">
        <f t="shared" si="155"/>
        <v>3.97499999928188-1859.98671495352i</v>
      </c>
      <c r="E610" t="str">
        <f t="shared" si="156"/>
        <v>162.469530201728+0.00380886459628372i</v>
      </c>
      <c r="F610" t="str">
        <f t="shared" si="157"/>
        <v>1.45495495494527-17454.8297853399i</v>
      </c>
      <c r="G610" t="str">
        <f t="shared" si="158"/>
        <v>0.99999999999334-2.58066366778709E-06i</v>
      </c>
      <c r="H610" t="str">
        <f t="shared" si="159"/>
        <v>600.000614481461+0.788909084918011i</v>
      </c>
      <c r="I610" t="str">
        <f t="shared" si="160"/>
        <v>41.3092117852008-29544.5082849027i</v>
      </c>
      <c r="K610" t="str">
        <f t="shared" si="161"/>
        <v>0.0199999449409414-0.0000327485293408932i</v>
      </c>
      <c r="L610" t="str">
        <f t="shared" si="162"/>
        <v>0.00005-32.9784869064844i</v>
      </c>
      <c r="M610" t="str">
        <f t="shared" si="163"/>
        <v>0.00133333333333333-19.3991099449908i</v>
      </c>
      <c r="N610">
        <f t="shared" si="164"/>
        <v>90.029972730653739</v>
      </c>
      <c r="O610">
        <f t="shared" si="165"/>
        <v>69.605642908404931</v>
      </c>
      <c r="P610" s="3">
        <f t="shared" si="166"/>
        <v>69.605642908404931</v>
      </c>
      <c r="Q610" s="3">
        <f t="shared" si="167"/>
        <v>-89.970027269346261</v>
      </c>
      <c r="R610">
        <f t="shared" si="168"/>
        <v>90.029972730653739</v>
      </c>
      <c r="S610">
        <f t="shared" si="169"/>
        <v>8.5567787330981786E-3</v>
      </c>
      <c r="T610">
        <f t="shared" si="152"/>
        <v>69.605642908404931</v>
      </c>
    </row>
    <row r="611" spans="1:20" x14ac:dyDescent="0.25">
      <c r="A611">
        <f t="shared" si="153"/>
        <v>53.968128952957073</v>
      </c>
      <c r="B611">
        <f t="shared" si="170"/>
        <v>8.5892944922839529</v>
      </c>
      <c r="C611" t="str">
        <f t="shared" si="154"/>
        <v>1.58083228396323-3010.47411276829i</v>
      </c>
      <c r="D611" t="str">
        <f t="shared" si="155"/>
        <v>3.9749999992764-1852.94552237532i</v>
      </c>
      <c r="E611" t="str">
        <f t="shared" si="156"/>
        <v>162.469530150254+0.00382333840221496i</v>
      </c>
      <c r="F611" t="str">
        <f t="shared" si="157"/>
        <v>1.45495495494519-17388.7525257706i</v>
      </c>
      <c r="G611" t="str">
        <f t="shared" si="158"/>
        <v>0.999999999993289-2.59047018972456E-06i</v>
      </c>
      <c r="H611" t="str">
        <f t="shared" si="159"/>
        <v>600.000619160396+0.791906940982141i</v>
      </c>
      <c r="I611" t="str">
        <f t="shared" si="160"/>
        <v>41.3092118800835-29432.6643660984i</v>
      </c>
      <c r="K611" t="str">
        <f t="shared" si="161"/>
        <v>0.0199999445216987-0.000032872973044587i</v>
      </c>
      <c r="L611" t="str">
        <f t="shared" si="162"/>
        <v>0.00005-32.8536430628455i</v>
      </c>
      <c r="M611" t="str">
        <f t="shared" si="163"/>
        <v>0.00133333333333333-19.3256723899091i</v>
      </c>
      <c r="N611">
        <f t="shared" si="164"/>
        <v>90.030086626315736</v>
      </c>
      <c r="O611">
        <f t="shared" si="165"/>
        <v>69.572699138272981</v>
      </c>
      <c r="P611" s="3">
        <f t="shared" si="166"/>
        <v>69.572699138272981</v>
      </c>
      <c r="Q611" s="3">
        <f t="shared" si="167"/>
        <v>-89.969913373684264</v>
      </c>
      <c r="R611">
        <f t="shared" si="168"/>
        <v>90.030086626315736</v>
      </c>
      <c r="S611">
        <f t="shared" si="169"/>
        <v>8.5892944922839522E-3</v>
      </c>
      <c r="T611">
        <f t="shared" si="152"/>
        <v>69.572699138272981</v>
      </c>
    </row>
    <row r="612" spans="1:20" x14ac:dyDescent="0.25">
      <c r="A612">
        <f t="shared" si="153"/>
        <v>54.173207842978314</v>
      </c>
      <c r="B612">
        <f t="shared" si="170"/>
        <v>8.6219338113546318</v>
      </c>
      <c r="C612" t="str">
        <f t="shared" si="154"/>
        <v>1.58083225599658-2999.07763442953i</v>
      </c>
      <c r="D612" t="str">
        <f t="shared" si="155"/>
        <v>3.9749999992709-1845.93098504053i</v>
      </c>
      <c r="E612" t="str">
        <f t="shared" si="156"/>
        <v>162.469530098387+0.00383786720998768i</v>
      </c>
      <c r="F612" t="str">
        <f t="shared" si="157"/>
        <v>1.45495495494512-17322.9254092442i</v>
      </c>
      <c r="G612" t="str">
        <f t="shared" si="158"/>
        <v>0.999999999993238-2.60031397644538E-06i</v>
      </c>
      <c r="H612" t="str">
        <f t="shared" si="159"/>
        <v>600.000623874959+0.794916188916955i</v>
      </c>
      <c r="I612" t="str">
        <f t="shared" si="160"/>
        <v>41.3092119756887-29321.2438460523i</v>
      </c>
      <c r="K612" t="str">
        <f t="shared" si="161"/>
        <v>0.0199999440992637-0.0000329978896262553i</v>
      </c>
      <c r="L612" t="str">
        <f t="shared" si="162"/>
        <v>0.00005-32.7292718298919i</v>
      </c>
      <c r="M612" t="str">
        <f t="shared" si="163"/>
        <v>0.00133333333333333-19.2525128411129i</v>
      </c>
      <c r="N612">
        <f t="shared" si="164"/>
        <v>90.030200954773051</v>
      </c>
      <c r="O612">
        <f t="shared" si="165"/>
        <v>69.53975536857331</v>
      </c>
      <c r="P612" s="3">
        <f t="shared" si="166"/>
        <v>69.53975536857331</v>
      </c>
      <c r="Q612" s="3">
        <f t="shared" si="167"/>
        <v>-89.969799045226949</v>
      </c>
      <c r="R612">
        <f t="shared" si="168"/>
        <v>90.030200954773051</v>
      </c>
      <c r="S612">
        <f t="shared" si="169"/>
        <v>8.6219338113546311E-3</v>
      </c>
      <c r="T612">
        <f t="shared" si="152"/>
        <v>69.53975536857331</v>
      </c>
    </row>
    <row r="613" spans="1:20" x14ac:dyDescent="0.25">
      <c r="A613">
        <f t="shared" si="153"/>
        <v>54.37906603278163</v>
      </c>
      <c r="B613">
        <f t="shared" si="170"/>
        <v>8.6546971598377791</v>
      </c>
      <c r="C613" t="str">
        <f t="shared" si="154"/>
        <v>1.58083222781698-2987.72429882945i</v>
      </c>
      <c r="D613" t="str">
        <f t="shared" si="155"/>
        <v>3.97499999926536-1838.94300204269i</v>
      </c>
      <c r="E613" t="str">
        <f t="shared" si="156"/>
        <v>162.469530046127+0.00385245122862352i</v>
      </c>
      <c r="F613" t="str">
        <f t="shared" si="157"/>
        <v>1.45495495494504-17257.3474888155i</v>
      </c>
      <c r="G613" t="str">
        <f t="shared" si="158"/>
        <v>0.999999999993187-2.61019516955574E-06i</v>
      </c>
      <c r="H613" t="str">
        <f t="shared" si="159"/>
        <v>600.000628625422+0.79793687201176i</v>
      </c>
      <c r="I613" t="str">
        <f t="shared" si="160"/>
        <v>41.3092120720217-29210.2451219427i</v>
      </c>
      <c r="K613" t="str">
        <f t="shared" si="161"/>
        <v>0.0199999436736121-0.0000331232808827415i</v>
      </c>
      <c r="L613" t="str">
        <f t="shared" si="162"/>
        <v>0.00005-32.6053714185017i</v>
      </c>
      <c r="M613" t="str">
        <f t="shared" si="163"/>
        <v>0.00133333333333333-19.1796302461774i</v>
      </c>
      <c r="N613">
        <f t="shared" si="164"/>
        <v>90.030315717670234</v>
      </c>
      <c r="O613">
        <f t="shared" si="165"/>
        <v>69.506811599309501</v>
      </c>
      <c r="P613" s="3">
        <f t="shared" si="166"/>
        <v>69.506811599309501</v>
      </c>
      <c r="Q613" s="3">
        <f t="shared" si="167"/>
        <v>-89.969684282329766</v>
      </c>
      <c r="R613">
        <f t="shared" si="168"/>
        <v>90.030315717670234</v>
      </c>
      <c r="S613">
        <f t="shared" si="169"/>
        <v>8.6546971598377796E-3</v>
      </c>
      <c r="T613">
        <f t="shared" si="152"/>
        <v>69.506811599309501</v>
      </c>
    </row>
    <row r="614" spans="1:20" x14ac:dyDescent="0.25">
      <c r="A614">
        <f t="shared" si="153"/>
        <v>54.585706483706204</v>
      </c>
      <c r="B614">
        <f t="shared" si="170"/>
        <v>8.6875850090451632</v>
      </c>
      <c r="C614" t="str">
        <f t="shared" si="154"/>
        <v>1.58083219942279-2976.41394264645i</v>
      </c>
      <c r="D614" t="str">
        <f t="shared" si="155"/>
        <v>3.97499999925976-1831.98147285731i</v>
      </c>
      <c r="E614" t="str">
        <f t="shared" si="156"/>
        <v>162.469529993468+0.00386709066794046i</v>
      </c>
      <c r="F614" t="str">
        <f t="shared" si="157"/>
        <v>1.45495495494497-17192.0178211241i</v>
      </c>
      <c r="G614" t="str">
        <f t="shared" si="158"/>
        <v>0.999999999993135-2.62011391119991E-06i</v>
      </c>
      <c r="H614" t="str">
        <f t="shared" si="159"/>
        <v>600.000633412054+0.800969033720369i</v>
      </c>
      <c r="I614" t="str">
        <f t="shared" si="160"/>
        <v>41.3092121690881-29099.6665970156i</v>
      </c>
      <c r="K614" t="str">
        <f t="shared" si="161"/>
        <v>0.0199999432447195-0.0000332491486177164i</v>
      </c>
      <c r="L614" t="str">
        <f t="shared" si="162"/>
        <v>0.00005-32.4819400463256i</v>
      </c>
      <c r="M614" t="str">
        <f t="shared" si="163"/>
        <v>0.00133333333333333-19.1070235566621i</v>
      </c>
      <c r="N614">
        <f t="shared" si="164"/>
        <v>90.030430916658077</v>
      </c>
      <c r="O614">
        <f t="shared" si="165"/>
        <v>69.473867830484664</v>
      </c>
      <c r="P614" s="3">
        <f t="shared" si="166"/>
        <v>69.473867830484664</v>
      </c>
      <c r="Q614" s="3">
        <f t="shared" si="167"/>
        <v>-89.969569083341923</v>
      </c>
      <c r="R614">
        <f t="shared" si="168"/>
        <v>90.030430916658077</v>
      </c>
      <c r="S614">
        <f t="shared" si="169"/>
        <v>8.6875850090451633E-3</v>
      </c>
      <c r="T614">
        <f t="shared" si="152"/>
        <v>69.473867830484664</v>
      </c>
    </row>
    <row r="615" spans="1:20" x14ac:dyDescent="0.25">
      <c r="A615">
        <f t="shared" si="153"/>
        <v>54.793132168344293</v>
      </c>
      <c r="B615">
        <f t="shared" si="170"/>
        <v>8.7205978320795356</v>
      </c>
      <c r="C615" t="str">
        <f t="shared" si="154"/>
        <v>1.58083217081235-2965.14640317725i</v>
      </c>
      <c r="D615" t="str">
        <f t="shared" si="155"/>
        <v>3.97499999925412-1825.04629734046i</v>
      </c>
      <c r="E615" t="str">
        <f t="shared" si="156"/>
        <v>162.469529940408+0.00388178573855394i</v>
      </c>
      <c r="F615" t="str">
        <f t="shared" si="157"/>
        <v>1.45495495494489-17126.9354663809i</v>
      </c>
      <c r="G615" t="str">
        <f t="shared" si="158"/>
        <v>0.999999999993083-2.63007034406234E-06i</v>
      </c>
      <c r="H615" t="str">
        <f t="shared" si="159"/>
        <v>600.000638235138+0.804012717661733i</v>
      </c>
      <c r="I615" t="str">
        <f t="shared" si="160"/>
        <v>41.3092122668942-28989.5066805624i</v>
      </c>
      <c r="K615" t="str">
        <f t="shared" si="161"/>
        <v>0.019999942812561-0.0000333754946417034i</v>
      </c>
      <c r="L615" t="str">
        <f t="shared" si="162"/>
        <v>0.00005-32.3589759377621i</v>
      </c>
      <c r="M615" t="str">
        <f t="shared" si="163"/>
        <v>0.00133333333333333-19.0346917280953i</v>
      </c>
      <c r="N615">
        <f t="shared" si="164"/>
        <v>90.030546553393606</v>
      </c>
      <c r="O615">
        <f t="shared" si="165"/>
        <v>69.440924062102155</v>
      </c>
      <c r="P615" s="3">
        <f t="shared" si="166"/>
        <v>69.440924062102155</v>
      </c>
      <c r="Q615" s="3">
        <f t="shared" si="167"/>
        <v>-89.969453446606394</v>
      </c>
      <c r="R615">
        <f t="shared" si="168"/>
        <v>90.030546553393606</v>
      </c>
      <c r="S615">
        <f t="shared" si="169"/>
        <v>8.7205978320795356E-3</v>
      </c>
      <c r="T615">
        <f t="shared" si="152"/>
        <v>69.440924062102155</v>
      </c>
    </row>
    <row r="616" spans="1:20" x14ac:dyDescent="0.25">
      <c r="A616">
        <f t="shared" si="153"/>
        <v>55.001346070584006</v>
      </c>
      <c r="B616">
        <f t="shared" si="170"/>
        <v>8.7537361038414385</v>
      </c>
      <c r="C616" t="str">
        <f t="shared" si="154"/>
        <v>1.58083214198414-2953.92151833454i</v>
      </c>
      <c r="D616" t="str">
        <f t="shared" si="155"/>
        <v>3.97499999924844-1818.1373757273i</v>
      </c>
      <c r="E616" t="str">
        <f t="shared" si="156"/>
        <v>162.469529886944+0.00389653665187793i</v>
      </c>
      <c r="F616" t="str">
        <f t="shared" si="157"/>
        <v>1.45495495494481-17062.0994883543i</v>
      </c>
      <c r="G616" t="str">
        <f t="shared" si="158"/>
        <v>0.99999999999303-2.64006461136963E-06i</v>
      </c>
      <c r="H616" t="str">
        <f t="shared" si="159"/>
        <v>600.000643094944+0.807067967620522i</v>
      </c>
      <c r="I616" t="str">
        <f t="shared" si="160"/>
        <v>41.3092123654444-28879.763787895i</v>
      </c>
      <c r="K616" t="str">
        <f t="shared" si="161"/>
        <v>0.019999942377112-0.0000335023207721047i</v>
      </c>
      <c r="L616" t="str">
        <f t="shared" si="162"/>
        <v>0.00005-32.2364773239311i</v>
      </c>
      <c r="M616" t="str">
        <f t="shared" si="163"/>
        <v>0.00133333333333333-18.9626337199595i</v>
      </c>
      <c r="N616">
        <f t="shared" si="164"/>
        <v>90.03066262954016</v>
      </c>
      <c r="O616">
        <f t="shared" si="165"/>
        <v>69.407980294165398</v>
      </c>
      <c r="P616" s="3">
        <f t="shared" si="166"/>
        <v>69.407980294165398</v>
      </c>
      <c r="Q616" s="3">
        <f t="shared" si="167"/>
        <v>-89.96933737045984</v>
      </c>
      <c r="R616">
        <f t="shared" si="168"/>
        <v>90.03066262954016</v>
      </c>
      <c r="S616">
        <f t="shared" si="169"/>
        <v>8.7537361038414387E-3</v>
      </c>
      <c r="T616">
        <f t="shared" si="152"/>
        <v>69.407980294165398</v>
      </c>
    </row>
    <row r="617" spans="1:20" x14ac:dyDescent="0.25">
      <c r="A617">
        <f t="shared" si="153"/>
        <v>55.210351185652222</v>
      </c>
      <c r="B617">
        <f t="shared" si="170"/>
        <v>8.787000301036036</v>
      </c>
      <c r="C617" t="str">
        <f t="shared" si="154"/>
        <v>1.58083211293637-2942.73912664459i</v>
      </c>
      <c r="D617" t="str">
        <f t="shared" si="155"/>
        <v>3.97499999924272-1811.2546086307i</v>
      </c>
      <c r="E617" t="str">
        <f t="shared" si="156"/>
        <v>162.469529833073+0.00391134362013208i</v>
      </c>
      <c r="F617" t="str">
        <f t="shared" si="157"/>
        <v>1.45495495494474-16997.508954357i</v>
      </c>
      <c r="G617" t="str">
        <f t="shared" si="158"/>
        <v>0.999999999992977-0.0000026500968568927i</v>
      </c>
      <c r="H617" t="str">
        <f t="shared" si="159"/>
        <v>600.000647991754+0.81013482754783i</v>
      </c>
      <c r="I617" t="str">
        <f t="shared" si="160"/>
        <v>41.3092124647452-28770.4363403253i</v>
      </c>
      <c r="K617" t="str">
        <f t="shared" si="161"/>
        <v>0.0199999419383473-0.0000336296288332278i</v>
      </c>
      <c r="L617" t="str">
        <f t="shared" si="162"/>
        <v>0.00005-32.1144424426491i</v>
      </c>
      <c r="M617" t="str">
        <f t="shared" si="163"/>
        <v>0.00133333333333333-18.8908484956759i</v>
      </c>
      <c r="N617">
        <f t="shared" si="164"/>
        <v>90.030779146767429</v>
      </c>
      <c r="O617">
        <f t="shared" si="165"/>
        <v>69.375036526677832</v>
      </c>
      <c r="P617" s="3">
        <f t="shared" si="166"/>
        <v>69.375036526677832</v>
      </c>
      <c r="Q617" s="3">
        <f t="shared" si="167"/>
        <v>-89.969220853232571</v>
      </c>
      <c r="R617">
        <f t="shared" si="168"/>
        <v>90.030779146767429</v>
      </c>
      <c r="S617">
        <f t="shared" si="169"/>
        <v>8.787000301036036E-3</v>
      </c>
      <c r="T617">
        <f t="shared" si="152"/>
        <v>69.375036526677832</v>
      </c>
    </row>
    <row r="618" spans="1:20" x14ac:dyDescent="0.25">
      <c r="A618">
        <f t="shared" si="153"/>
        <v>55.420150520157705</v>
      </c>
      <c r="B618">
        <f t="shared" si="170"/>
        <v>8.8203909021799731</v>
      </c>
      <c r="C618" t="str">
        <f t="shared" si="154"/>
        <v>1.58083208366748-2931.59906724491i</v>
      </c>
      <c r="D618" t="str">
        <f t="shared" si="155"/>
        <v>3.97499999923695-1804.39789703971i</v>
      </c>
      <c r="E618" t="str">
        <f t="shared" si="156"/>
        <v>162.469529778792+0.0039262068563412i</v>
      </c>
      <c r="F618" t="str">
        <f t="shared" si="157"/>
        <v>1.45495495494466-16933.1629352324i</v>
      </c>
      <c r="G618" t="str">
        <f t="shared" si="158"/>
        <v>0.999999999992923-2.66016722494875E-06i</v>
      </c>
      <c r="H618" t="str">
        <f t="shared" si="159"/>
        <v>600.000652925851+0.813213341561745i</v>
      </c>
      <c r="I618" t="str">
        <f t="shared" si="160"/>
        <v>41.3092125648018-28661.5227651412i</v>
      </c>
      <c r="K618" t="str">
        <f t="shared" si="161"/>
        <v>0.0199999414962417-0.0000337574206563112i</v>
      </c>
      <c r="L618" t="str">
        <f t="shared" si="162"/>
        <v>0.00005-31.9928695384032i</v>
      </c>
      <c r="M618" t="str">
        <f t="shared" si="163"/>
        <v>0.00133333333333333-18.8193350225901i</v>
      </c>
      <c r="N618">
        <f t="shared" si="164"/>
        <v>90.030896106751399</v>
      </c>
      <c r="O618">
        <f t="shared" si="165"/>
        <v>69.342092759642753</v>
      </c>
      <c r="P618" s="3">
        <f t="shared" si="166"/>
        <v>69.342092759642753</v>
      </c>
      <c r="Q618" s="3">
        <f t="shared" si="167"/>
        <v>-89.969103893248601</v>
      </c>
      <c r="R618">
        <f t="shared" si="168"/>
        <v>90.030896106751399</v>
      </c>
      <c r="S618">
        <f t="shared" si="169"/>
        <v>8.820390902179974E-3</v>
      </c>
      <c r="T618">
        <f t="shared" si="152"/>
        <v>69.342092759642753</v>
      </c>
    </row>
    <row r="619" spans="1:20" x14ac:dyDescent="0.25">
      <c r="A619">
        <f t="shared" si="153"/>
        <v>55.6307470921343</v>
      </c>
      <c r="B619">
        <f t="shared" si="170"/>
        <v>8.8539083876082572</v>
      </c>
      <c r="C619" t="str">
        <f t="shared" si="154"/>
        <v>1.58083205417566-2920.50117988202i</v>
      </c>
      <c r="D619" t="str">
        <f t="shared" si="155"/>
        <v>3.97499999923114-1797.56714231826i</v>
      </c>
      <c r="E619" t="str">
        <f t="shared" si="156"/>
        <v>162.469529724097+0.00394112657434076i</v>
      </c>
      <c r="F619" t="str">
        <f t="shared" si="157"/>
        <v>1.45495495494458-16869.0605053416i</v>
      </c>
      <c r="G619" t="str">
        <f t="shared" si="158"/>
        <v>0.99999999999287-2.67027586040341E-06i</v>
      </c>
      <c r="H619" t="str">
        <f t="shared" si="159"/>
        <v>600.000657897519+0.816303553948018i</v>
      </c>
      <c r="I619" t="str">
        <f t="shared" si="160"/>
        <v>41.3092126656207-28553.0214955846i</v>
      </c>
      <c r="K619" t="str">
        <f t="shared" si="161"/>
        <v>0.0199999410507697-0.0000338856980795513i</v>
      </c>
      <c r="L619" t="str">
        <f t="shared" si="162"/>
        <v>0.00005-31.8717568623264i</v>
      </c>
      <c r="M619" t="str">
        <f t="shared" si="163"/>
        <v>0.00133333333333333-18.7480922719566i</v>
      </c>
      <c r="N619">
        <f t="shared" si="164"/>
        <v>90.031013511174464</v>
      </c>
      <c r="O619">
        <f t="shared" si="165"/>
        <v>69.309148993063658</v>
      </c>
      <c r="P619" s="3">
        <f t="shared" si="166"/>
        <v>69.309148993063658</v>
      </c>
      <c r="Q619" s="3">
        <f t="shared" si="167"/>
        <v>-89.968986488825536</v>
      </c>
      <c r="R619">
        <f t="shared" si="168"/>
        <v>90.031013511174464</v>
      </c>
      <c r="S619">
        <f t="shared" si="169"/>
        <v>8.8539083876082569E-3</v>
      </c>
      <c r="T619">
        <f t="shared" si="152"/>
        <v>69.309148993063658</v>
      </c>
    </row>
    <row r="620" spans="1:20" x14ac:dyDescent="0.25">
      <c r="A620">
        <f t="shared" si="153"/>
        <v>55.842143931084422</v>
      </c>
      <c r="B620">
        <f t="shared" si="170"/>
        <v>8.8875532394811696</v>
      </c>
      <c r="C620" t="str">
        <f t="shared" si="154"/>
        <v>1.5808320244593-2909.44530490906i</v>
      </c>
      <c r="D620" t="str">
        <f t="shared" si="155"/>
        <v>3.97499999922529-1790.76224620363i</v>
      </c>
      <c r="E620" t="str">
        <f t="shared" si="156"/>
        <v>162.469529668986+0.00395610298877839i</v>
      </c>
      <c r="F620" t="str">
        <f t="shared" si="157"/>
        <v>1.4549549549445-16805.2007425495i</v>
      </c>
      <c r="G620" t="str">
        <f t="shared" si="158"/>
        <v>0.999999999992815-2.68042290867279E-06i</v>
      </c>
      <c r="H620" t="str">
        <f t="shared" si="159"/>
        <v>600.000662907046+0.819405509160684i</v>
      </c>
      <c r="I620" t="str">
        <f t="shared" si="160"/>
        <v>41.3092127672074-28444.9309708282i</v>
      </c>
      <c r="K620" t="str">
        <f t="shared" si="161"/>
        <v>0.0199999406019056-0.0000340144629481281i</v>
      </c>
      <c r="L620" t="str">
        <f t="shared" si="162"/>
        <v>0.00005-31.7511026721721i</v>
      </c>
      <c r="M620" t="str">
        <f t="shared" si="163"/>
        <v>0.00133333333333333-18.6771192189248i</v>
      </c>
      <c r="N620">
        <f t="shared" si="164"/>
        <v>90.031131361725386</v>
      </c>
      <c r="O620">
        <f t="shared" si="165"/>
        <v>69.276205226943958</v>
      </c>
      <c r="P620" s="3">
        <f t="shared" si="166"/>
        <v>69.276205226943958</v>
      </c>
      <c r="Q620" s="3">
        <f t="shared" si="167"/>
        <v>-89.968868638274614</v>
      </c>
      <c r="R620">
        <f t="shared" si="168"/>
        <v>90.031131361725386</v>
      </c>
      <c r="S620">
        <f t="shared" si="169"/>
        <v>8.8875532394811704E-3</v>
      </c>
      <c r="T620">
        <f t="shared" ref="T620:T683" si="171">P620</f>
        <v>69.276205226943958</v>
      </c>
    </row>
    <row r="621" spans="1:20" x14ac:dyDescent="0.25">
      <c r="A621">
        <f t="shared" ref="A621:A684" si="172">2*PI()*B621</f>
        <v>56.054344078022538</v>
      </c>
      <c r="B621">
        <f t="shared" si="170"/>
        <v>8.9213259417911974</v>
      </c>
      <c r="C621" t="str">
        <f t="shared" ref="C621:C684" si="173">IMPRODUCT(D621,E621,$C$40,,K621,$C$41)</f>
        <v>1.58083199451666-2898.43128328364i</v>
      </c>
      <c r="D621" t="str">
        <f t="shared" ref="D621:D684" si="174">IMDIV(IMPRODUCT($C$37,$C$38,COMPLEX(1,A621/$C$38)),IMSUM(-1*A621*A621/$C$39,COMPLEX(0,1*A621)))</f>
        <v>3.97499999921939-1783.98311080513i</v>
      </c>
      <c r="E621" t="str">
        <f t="shared" ref="E621:E684" si="175">IMDIV(IMPRODUCT(IMSUM(F621,G621),$C$29,H621),IMSUM(1,I621))</f>
        <v>162.469529613456+0.00397113631511905i</v>
      </c>
      <c r="F621" t="str">
        <f t="shared" ref="F621:F684" si="176">IMDIV(IMPRODUCT($C$14,$C$15,COMPLEX(1,A621/$C$15)),IMSUM(-1*A621*A621/$C$16,COMPLEX(0,A621)))</f>
        <v>1.45495495494442-16741.582728212i</v>
      </c>
      <c r="G621" t="str">
        <f t="shared" ref="G621:G684" si="177">IMDIV(1,COMPLEX(1,A621*$C$9*$C$10))</f>
        <v>0.999999999992761-0.0000026906085157256i</v>
      </c>
      <c r="H621" t="str">
        <f t="shared" ref="H621:H684" si="178">IMDIV($C$3,IMSUM(K621,COMPLEX(0,$C$28*A621)))</f>
        <v>600.000667954715+0.822519251822691i</v>
      </c>
      <c r="I621" t="str">
        <f t="shared" ref="I621:I684" si="179">IMPRODUCT(F621,$C$29,H621,$C$31)</f>
        <v>41.3092128695673-28337.2496359535i</v>
      </c>
      <c r="K621" t="str">
        <f t="shared" ref="K621:K684" si="180">IF($C$26&lt;=0,IMDIV(1,IMSUM(IMDIV(1,L621),1/$C$18)),IMDIV(1,IMSUM(IMDIV(1,L621),1/$C$18,IMDIV(1,M621))))</f>
        <v>0.0199999401496238-0.0000341437171142326i</v>
      </c>
      <c r="L621" t="str">
        <f t="shared" ref="L621:L684" si="181">IMSUM($C$21/$C$22,IMDIV(1,COMPLEX(0,$C$20*$C$22*A621)))</f>
        <v>0.00005-31.6309052322894i</v>
      </c>
      <c r="M621" t="str">
        <f t="shared" ref="M621:M684" si="182">IMSUM($C$25/$C$26,IMDIV(1,COMPLEX(0,$C$24*$C$26*A621)))</f>
        <v>0.00133333333333333-18.6064148425232i</v>
      </c>
      <c r="N621">
        <f t="shared" ref="N621:N684" si="183">ABS(R621)</f>
        <v>90.031249660099334</v>
      </c>
      <c r="O621">
        <f t="shared" ref="O621:O684" si="184">ABS(P621)</f>
        <v>69.243261461287403</v>
      </c>
      <c r="P621" s="3">
        <f t="shared" ref="P621:P684" si="185">20*LOG10(IMABS(C621))</f>
        <v>69.243261461287403</v>
      </c>
      <c r="Q621" s="3">
        <f t="shared" ref="Q621:Q684" si="186">IMARGUMENT(C621)*180/PI()</f>
        <v>-89.968750339900666</v>
      </c>
      <c r="R621">
        <f t="shared" ref="R621:R684" si="187">IF(Q621&lt;0,Q621+180,Q621-180)</f>
        <v>90.031249660099334</v>
      </c>
      <c r="S621">
        <f t="shared" ref="S621:S684" si="188">B621/1000</f>
        <v>8.9213259417911979E-3</v>
      </c>
      <c r="T621">
        <f t="shared" si="171"/>
        <v>69.243261461287403</v>
      </c>
    </row>
    <row r="622" spans="1:20" x14ac:dyDescent="0.25">
      <c r="A622">
        <f t="shared" si="172"/>
        <v>56.267350585519019</v>
      </c>
      <c r="B622">
        <f t="shared" ref="B622:B685" si="189">B621*(1+B$42)</f>
        <v>8.9552269803700035</v>
      </c>
      <c r="C622" t="str">
        <f t="shared" si="173"/>
        <v>1.580831964346-2887.45895656526i</v>
      </c>
      <c r="D622" t="str">
        <f t="shared" si="174"/>
        <v>3.97499999921344-1777.22963860259i</v>
      </c>
      <c r="E622" t="str">
        <f t="shared" si="175"/>
        <v>162.469529557502+0.00398622676964323i</v>
      </c>
      <c r="F622" t="str">
        <f t="shared" si="176"/>
        <v>1.45495495494434-16678.2055471626i</v>
      </c>
      <c r="G622" t="str">
        <f t="shared" si="177"/>
        <v>0.999999999992706-2.70083282808521E-06i</v>
      </c>
      <c r="H622" t="str">
        <f t="shared" si="178"/>
        <v>600.00067304082+0.825644826726586i</v>
      </c>
      <c r="I622" t="str">
        <f t="shared" si="179"/>
        <v>41.309212972707-28229.9759419282i</v>
      </c>
      <c r="K622" t="str">
        <f t="shared" si="180"/>
        <v>0.0199999396938981-0.0000342734624370927i</v>
      </c>
      <c r="L622" t="str">
        <f t="shared" si="181"/>
        <v>0.00005-31.5111628135977i</v>
      </c>
      <c r="M622" t="str">
        <f t="shared" si="182"/>
        <v>0.00133333333333333-18.5359781256457i</v>
      </c>
      <c r="N622">
        <f t="shared" si="183"/>
        <v>90.031368407997945</v>
      </c>
      <c r="O622">
        <f t="shared" si="184"/>
        <v>69.210317696097206</v>
      </c>
      <c r="P622" s="3">
        <f t="shared" si="185"/>
        <v>69.210317696097206</v>
      </c>
      <c r="Q622" s="3">
        <f t="shared" si="186"/>
        <v>-89.968631592002055</v>
      </c>
      <c r="R622">
        <f t="shared" si="187"/>
        <v>90.031368407997945</v>
      </c>
      <c r="S622">
        <f t="shared" si="188"/>
        <v>8.9552269803700041E-3</v>
      </c>
      <c r="T622">
        <f t="shared" si="171"/>
        <v>69.210317696097206</v>
      </c>
    </row>
    <row r="623" spans="1:20" x14ac:dyDescent="0.25">
      <c r="A623">
        <f t="shared" si="172"/>
        <v>56.481166517743993</v>
      </c>
      <c r="B623">
        <f t="shared" si="189"/>
        <v>8.9892568428954096</v>
      </c>
      <c r="C623" t="str">
        <f t="shared" si="173"/>
        <v>1.58083193394569-2876.52816691338i</v>
      </c>
      <c r="D623" t="str">
        <f t="shared" si="174"/>
        <v>3.97499999920745-1770.50173244506i</v>
      </c>
      <c r="E623" t="str">
        <f t="shared" si="175"/>
        <v>162.469529501123+0.0040013745694577i</v>
      </c>
      <c r="F623" t="str">
        <f t="shared" si="176"/>
        <v>1.45495495494426-16615.0682876993i</v>
      </c>
      <c r="G623" t="str">
        <f t="shared" si="177"/>
        <v>0.99999999999265-2.71109599283178E-06i</v>
      </c>
      <c r="H623" t="str">
        <f t="shared" si="178"/>
        <v>600.000678165651+0.828782278835096i</v>
      </c>
      <c r="I623" t="str">
        <f t="shared" si="179"/>
        <v>41.3092130766315-28123.1083455844i</v>
      </c>
      <c r="K623" t="str">
        <f t="shared" si="180"/>
        <v>0.0199999392347024-0.000034403700783i</v>
      </c>
      <c r="L623" t="str">
        <f t="shared" si="181"/>
        <v>0.00005-31.3918736935622i</v>
      </c>
      <c r="M623" t="str">
        <f t="shared" si="182"/>
        <v>0.00133333333333333-18.4658080550366i</v>
      </c>
      <c r="N623">
        <f t="shared" si="183"/>
        <v>90.031487607129307</v>
      </c>
      <c r="O623">
        <f t="shared" si="184"/>
        <v>69.177373931377105</v>
      </c>
      <c r="P623" s="3">
        <f t="shared" si="185"/>
        <v>69.177373931377105</v>
      </c>
      <c r="Q623" s="3">
        <f t="shared" si="186"/>
        <v>-89.968512392870693</v>
      </c>
      <c r="R623">
        <f t="shared" si="187"/>
        <v>90.031487607129307</v>
      </c>
      <c r="S623">
        <f t="shared" si="188"/>
        <v>8.989256842895409E-3</v>
      </c>
      <c r="T623">
        <f t="shared" si="171"/>
        <v>69.177373931377105</v>
      </c>
    </row>
    <row r="624" spans="1:20" x14ac:dyDescent="0.25">
      <c r="A624">
        <f t="shared" si="172"/>
        <v>56.69579495051142</v>
      </c>
      <c r="B624">
        <f t="shared" si="189"/>
        <v>9.0234160188984127</v>
      </c>
      <c r="C624" t="str">
        <f t="shared" si="173"/>
        <v>1.58083190331383-2865.63875708488i</v>
      </c>
      <c r="D624" t="str">
        <f t="shared" si="174"/>
        <v>3.97499999920143-1763.79929554936i</v>
      </c>
      <c r="E624" t="str">
        <f t="shared" si="175"/>
        <v>162.469529444314+0.00401657993249075i</v>
      </c>
      <c r="F624" t="str">
        <f t="shared" si="176"/>
        <v>1.45495495494418-16552.1700415713i</v>
      </c>
      <c r="G624" t="str">
        <f t="shared" si="177"/>
        <v>0.999999999992594-0.0000027213981576044i</v>
      </c>
      <c r="H624" t="str">
        <f t="shared" si="178"/>
        <v>600.000683329508+0.83193165328185i</v>
      </c>
      <c r="I624" t="str">
        <f t="shared" si="179"/>
        <v>41.3092131813477-28016.6453095956i</v>
      </c>
      <c r="K624" t="str">
        <f t="shared" si="180"/>
        <v>0.0199999387720101-0.0000345344340253372i</v>
      </c>
      <c r="L624" t="str">
        <f t="shared" si="181"/>
        <v>0.00005-31.2730361561687i</v>
      </c>
      <c r="M624" t="str">
        <f t="shared" si="182"/>
        <v>0.00133333333333333-18.3959036212757i</v>
      </c>
      <c r="N624">
        <f t="shared" si="183"/>
        <v>90.031607259207988</v>
      </c>
      <c r="O624">
        <f t="shared" si="184"/>
        <v>69.144430167130565</v>
      </c>
      <c r="P624" s="3">
        <f t="shared" si="185"/>
        <v>69.144430167130565</v>
      </c>
      <c r="Q624" s="3">
        <f t="shared" si="186"/>
        <v>-89.968392740792012</v>
      </c>
      <c r="R624">
        <f t="shared" si="187"/>
        <v>90.031607259207988</v>
      </c>
      <c r="S624">
        <f t="shared" si="188"/>
        <v>9.0234160188984135E-3</v>
      </c>
      <c r="T624">
        <f t="shared" si="171"/>
        <v>69.144430167130565</v>
      </c>
    </row>
    <row r="625" spans="1:20" x14ac:dyDescent="0.25">
      <c r="A625">
        <f t="shared" si="172"/>
        <v>56.911238971323364</v>
      </c>
      <c r="B625">
        <f t="shared" si="189"/>
        <v>9.0577049997702268</v>
      </c>
      <c r="C625" t="str">
        <f t="shared" si="173"/>
        <v>1.58083187244874-2854.79057043196i</v>
      </c>
      <c r="D625" t="str">
        <f t="shared" si="174"/>
        <v>3.97499999919533-1757.12223149867i</v>
      </c>
      <c r="E625" t="str">
        <f t="shared" si="175"/>
        <v>162.469529387072+0.00403184307750298i</v>
      </c>
      <c r="F625" t="str">
        <f t="shared" si="176"/>
        <v>1.4549549549441-16489.5099039664i</v>
      </c>
      <c r="G625" t="str">
        <f t="shared" si="177"/>
        <v>0.999999999992538-2.73173947060313E-06i</v>
      </c>
      <c r="H625" t="str">
        <f t="shared" si="178"/>
        <v>600.000688532684+0.83509299537195i</v>
      </c>
      <c r="I625" t="str">
        <f t="shared" si="179"/>
        <v>41.3092132868613-27910.5853024557i</v>
      </c>
      <c r="K625" t="str">
        <f t="shared" si="180"/>
        <v>0.0199999383057947-0.0000346656640446044i</v>
      </c>
      <c r="L625" t="str">
        <f t="shared" si="181"/>
        <v>0.00005-31.1546484918995i</v>
      </c>
      <c r="M625" t="str">
        <f t="shared" si="182"/>
        <v>0.00133333333333333-18.3262638187644i</v>
      </c>
      <c r="N625">
        <f t="shared" si="183"/>
        <v>90.031727365955092</v>
      </c>
      <c r="O625">
        <f t="shared" si="184"/>
        <v>69.111486403361241</v>
      </c>
      <c r="P625" s="3">
        <f t="shared" si="185"/>
        <v>69.111486403361241</v>
      </c>
      <c r="Q625" s="3">
        <f t="shared" si="186"/>
        <v>-89.968272634044908</v>
      </c>
      <c r="R625">
        <f t="shared" si="187"/>
        <v>90.031727365955092</v>
      </c>
      <c r="S625">
        <f t="shared" si="188"/>
        <v>9.0577049997702264E-3</v>
      </c>
      <c r="T625">
        <f t="shared" si="171"/>
        <v>69.111486403361241</v>
      </c>
    </row>
    <row r="626" spans="1:20" x14ac:dyDescent="0.25">
      <c r="A626">
        <f t="shared" si="172"/>
        <v>57.127501679414401</v>
      </c>
      <c r="B626">
        <f t="shared" si="189"/>
        <v>9.0921242787693544</v>
      </c>
      <c r="C626" t="str">
        <f t="shared" si="173"/>
        <v>1.58083184134865-2843.98345089985i</v>
      </c>
      <c r="D626" t="str">
        <f t="shared" si="174"/>
        <v>3.97499999918922-1750.4704442412i</v>
      </c>
      <c r="E626" t="str">
        <f t="shared" si="175"/>
        <v>162.469529329395+0.0040471642240825i</v>
      </c>
      <c r="F626" t="str">
        <f t="shared" si="176"/>
        <v>1.45495495494402-16427.0869734974i</v>
      </c>
      <c r="G626" t="str">
        <f t="shared" si="177"/>
        <v>0.999999999992481-2.74212008059127E-06i</v>
      </c>
      <c r="H626" t="str">
        <f t="shared" si="178"/>
        <v>600.000693775478+0.838266350582675i</v>
      </c>
      <c r="I626" t="str">
        <f t="shared" si="179"/>
        <v>41.3092133931782-27804.9267984555i</v>
      </c>
      <c r="K626" t="str">
        <f t="shared" si="180"/>
        <v>0.0199999378360294-0.0000347973927284466i</v>
      </c>
      <c r="L626" t="str">
        <f t="shared" si="181"/>
        <v>0.00005-31.0367089977082i</v>
      </c>
      <c r="M626" t="str">
        <f t="shared" si="182"/>
        <v>0.00133333333333333-18.2568876457107i</v>
      </c>
      <c r="N626">
        <f t="shared" si="183"/>
        <v>90.031847929098248</v>
      </c>
      <c r="O626">
        <f t="shared" si="184"/>
        <v>69.078542640072868</v>
      </c>
      <c r="P626" s="3">
        <f t="shared" si="185"/>
        <v>69.078542640072868</v>
      </c>
      <c r="Q626" s="3">
        <f t="shared" si="186"/>
        <v>-89.968152070901752</v>
      </c>
      <c r="R626">
        <f t="shared" si="187"/>
        <v>90.031847929098248</v>
      </c>
      <c r="S626">
        <f t="shared" si="188"/>
        <v>9.0921242787693549E-3</v>
      </c>
      <c r="T626">
        <f t="shared" si="171"/>
        <v>69.078542640072868</v>
      </c>
    </row>
    <row r="627" spans="1:20" x14ac:dyDescent="0.25">
      <c r="A627">
        <f t="shared" si="172"/>
        <v>57.344586185796175</v>
      </c>
      <c r="B627">
        <f t="shared" si="189"/>
        <v>9.1266743510286776</v>
      </c>
      <c r="C627" t="str">
        <f t="shared" si="173"/>
        <v>1.58083181001175-2833.21724302445i</v>
      </c>
      <c r="D627" t="str">
        <f t="shared" si="174"/>
        <v>3.97499999918304-1743.84383808873i</v>
      </c>
      <c r="E627" t="str">
        <f t="shared" si="175"/>
        <v>162.469529271279+0.00406254359265356i</v>
      </c>
      <c r="F627" t="str">
        <f t="shared" si="176"/>
        <v>1.45495495494393-16364.9003521894i</v>
      </c>
      <c r="G627" t="str">
        <f t="shared" si="177"/>
        <v>0.999999999992424-2.75254013689737E-06i</v>
      </c>
      <c r="H627" t="str">
        <f t="shared" si="178"/>
        <v>600.000699058194+0.841451764564125i</v>
      </c>
      <c r="I627" t="str">
        <f t="shared" si="179"/>
        <v>41.3092135003045-27699.668277662i</v>
      </c>
      <c r="K627" t="str">
        <f t="shared" si="180"/>
        <v>0.0199999373626871-0.0000349296219716804i</v>
      </c>
      <c r="L627" t="str">
        <f t="shared" si="181"/>
        <v>0.00005-30.9192159769957i</v>
      </c>
      <c r="M627" t="str">
        <f t="shared" si="182"/>
        <v>0.00133333333333333-18.1877741041151i</v>
      </c>
      <c r="N627">
        <f t="shared" si="183"/>
        <v>90.031968950371635</v>
      </c>
      <c r="O627">
        <f t="shared" si="184"/>
        <v>69.045598877268958</v>
      </c>
      <c r="P627" s="3">
        <f t="shared" si="185"/>
        <v>69.045598877268958</v>
      </c>
      <c r="Q627" s="3">
        <f t="shared" si="186"/>
        <v>-89.968031049628365</v>
      </c>
      <c r="R627">
        <f t="shared" si="187"/>
        <v>90.031968950371635</v>
      </c>
      <c r="S627">
        <f t="shared" si="188"/>
        <v>9.1266743510286779E-3</v>
      </c>
      <c r="T627">
        <f t="shared" si="171"/>
        <v>69.045598877268958</v>
      </c>
    </row>
    <row r="628" spans="1:20" x14ac:dyDescent="0.25">
      <c r="A628">
        <f t="shared" si="172"/>
        <v>57.562495613302204</v>
      </c>
      <c r="B628">
        <f t="shared" si="189"/>
        <v>9.1613557135625872</v>
      </c>
      <c r="C628" t="str">
        <f t="shared" si="173"/>
        <v>1.58083177843621-2822.49179193028i</v>
      </c>
      <c r="D628" t="str">
        <f t="shared" si="174"/>
        <v>3.97499999917682-1737.24231771533i</v>
      </c>
      <c r="E628" t="str">
        <f t="shared" si="175"/>
        <v>162.46952921272+0.00407798140447903i</v>
      </c>
      <c r="F628" t="str">
        <f t="shared" si="176"/>
        <v>1.45495495494385-16302.9491454671i</v>
      </c>
      <c r="G628" t="str">
        <f t="shared" si="177"/>
        <v>0.999999999992366-2.76299978941742E-06i</v>
      </c>
      <c r="H628" t="str">
        <f t="shared" si="178"/>
        <v>600.000704381134+0.844649283139866i</v>
      </c>
      <c r="I628" t="str">
        <f t="shared" si="179"/>
        <v>41.3092136082467-27594.8082258962i</v>
      </c>
      <c r="K628" t="str">
        <f t="shared" si="180"/>
        <v>0.0199999368857406-0.0000350623536763217i</v>
      </c>
      <c r="L628" t="str">
        <f t="shared" si="181"/>
        <v>0.00005-30.8021677395852i</v>
      </c>
      <c r="M628" t="str">
        <f t="shared" si="182"/>
        <v>0.00133333333333333-18.118922199756i</v>
      </c>
      <c r="N628">
        <f t="shared" si="183"/>
        <v>90.032090431516082</v>
      </c>
      <c r="O628">
        <f t="shared" si="184"/>
        <v>69.012655114953276</v>
      </c>
      <c r="P628" s="3">
        <f t="shared" si="185"/>
        <v>69.012655114953276</v>
      </c>
      <c r="Q628" s="3">
        <f t="shared" si="186"/>
        <v>-89.967909568483918</v>
      </c>
      <c r="R628">
        <f t="shared" si="187"/>
        <v>90.032090431516082</v>
      </c>
      <c r="S628">
        <f t="shared" si="188"/>
        <v>9.161355713562587E-3</v>
      </c>
      <c r="T628">
        <f t="shared" si="171"/>
        <v>69.012655114953276</v>
      </c>
    </row>
    <row r="629" spans="1:20" x14ac:dyDescent="0.25">
      <c r="A629">
        <f t="shared" si="172"/>
        <v>57.781233096632747</v>
      </c>
      <c r="B629">
        <f t="shared" si="189"/>
        <v>9.1961688652741245</v>
      </c>
      <c r="C629" t="str">
        <f t="shared" si="173"/>
        <v>1.58083174662025-2811.80694332811i</v>
      </c>
      <c r="D629" t="str">
        <f t="shared" si="174"/>
        <v>3.97499999917055-1730.66578815591i</v>
      </c>
      <c r="E629" t="str">
        <f t="shared" si="175"/>
        <v>162.469529153715+0.0040934778816632i</v>
      </c>
      <c r="F629" t="str">
        <f t="shared" si="176"/>
        <v>1.45495495494376-16241.2324621416i</v>
      </c>
      <c r="G629" t="str">
        <f t="shared" si="177"/>
        <v>0.999999999992308-2.77349918861704E-06i</v>
      </c>
      <c r="H629" t="str">
        <f t="shared" si="178"/>
        <v>600.000709744607+0.8478589523076i</v>
      </c>
      <c r="I629" t="str">
        <f t="shared" si="179"/>
        <v>41.3092137170109-27490.3451347111i</v>
      </c>
      <c r="K629" t="str">
        <f t="shared" si="180"/>
        <v>0.0199999364051624-0.0000351955897516123i</v>
      </c>
      <c r="L629" t="str">
        <f t="shared" si="181"/>
        <v>0.00005-30.6855626016987i</v>
      </c>
      <c r="M629" t="str">
        <f t="shared" si="182"/>
        <v>0.00133333333333333-18.0503309421757i</v>
      </c>
      <c r="N629">
        <f t="shared" si="183"/>
        <v>90.032212374278927</v>
      </c>
      <c r="O629">
        <f t="shared" si="184"/>
        <v>68.979711353129503</v>
      </c>
      <c r="P629" s="3">
        <f t="shared" si="185"/>
        <v>68.979711353129503</v>
      </c>
      <c r="Q629" s="3">
        <f t="shared" si="186"/>
        <v>-89.967787625721073</v>
      </c>
      <c r="R629">
        <f t="shared" si="187"/>
        <v>90.032212374278927</v>
      </c>
      <c r="S629">
        <f t="shared" si="188"/>
        <v>9.1961688652741243E-3</v>
      </c>
      <c r="T629">
        <f t="shared" si="171"/>
        <v>68.979711353129503</v>
      </c>
    </row>
    <row r="630" spans="1:20" x14ac:dyDescent="0.25">
      <c r="A630">
        <f t="shared" si="172"/>
        <v>58.000801782399947</v>
      </c>
      <c r="B630">
        <f t="shared" si="189"/>
        <v>9.2311143069621657</v>
      </c>
      <c r="C630" t="str">
        <f t="shared" si="173"/>
        <v>1.58083171456206-2801.16254351281i</v>
      </c>
      <c r="D630" t="str">
        <f t="shared" si="174"/>
        <v>3.97499999916424-1724.11415480487i</v>
      </c>
      <c r="E630" t="str">
        <f t="shared" si="175"/>
        <v>162.469529094261+0.00410903324715088i</v>
      </c>
      <c r="F630" t="str">
        <f t="shared" si="176"/>
        <v>1.45495495494368-16179.7494143977i</v>
      </c>
      <c r="G630" t="str">
        <f t="shared" si="177"/>
        <v>0.999999999992249-2.78403848553362E-06i</v>
      </c>
      <c r="H630" t="str">
        <f t="shared" si="178"/>
        <v>600.000715148919+0.851080818239815i</v>
      </c>
      <c r="I630" t="str">
        <f t="shared" si="179"/>
        <v>41.3092138266033-27386.2775013699i</v>
      </c>
      <c r="K630" t="str">
        <f t="shared" si="180"/>
        <v>0.0199999359209249-0.0000353293321140484i</v>
      </c>
      <c r="L630" t="str">
        <f t="shared" si="181"/>
        <v>0.00005-30.5693988859322i</v>
      </c>
      <c r="M630" t="str">
        <f t="shared" si="182"/>
        <v>0.00133333333333333-17.981999344666i</v>
      </c>
      <c r="N630">
        <f t="shared" si="183"/>
        <v>90.032334780414246</v>
      </c>
      <c r="O630">
        <f t="shared" si="184"/>
        <v>68.946767591801404</v>
      </c>
      <c r="P630" s="3">
        <f t="shared" si="185"/>
        <v>68.946767591801404</v>
      </c>
      <c r="Q630" s="3">
        <f t="shared" si="186"/>
        <v>-89.967665219585754</v>
      </c>
      <c r="R630">
        <f t="shared" si="187"/>
        <v>90.032334780414246</v>
      </c>
      <c r="S630">
        <f t="shared" si="188"/>
        <v>9.2311143069621661E-3</v>
      </c>
      <c r="T630">
        <f t="shared" si="171"/>
        <v>68.946767591801404</v>
      </c>
    </row>
    <row r="631" spans="1:20" x14ac:dyDescent="0.25">
      <c r="A631">
        <f t="shared" si="172"/>
        <v>58.221204829173075</v>
      </c>
      <c r="B631">
        <f t="shared" si="189"/>
        <v>9.266192541328623</v>
      </c>
      <c r="C631" t="str">
        <f t="shared" si="173"/>
        <v>1.58083168225973-2790.55843936112i</v>
      </c>
      <c r="D631" t="str">
        <f t="shared" si="174"/>
        <v>3.97499999915786-1717.58732341478i</v>
      </c>
      <c r="E631" t="str">
        <f t="shared" si="175"/>
        <v>162.469529034354+0.00412464772473973i</v>
      </c>
      <c r="F631" t="str">
        <f t="shared" si="176"/>
        <v>1.45495495494359-16118.4991177809i</v>
      </c>
      <c r="G631" t="str">
        <f t="shared" si="177"/>
        <v>0.99999999999219-2.79461783177848E-06i</v>
      </c>
      <c r="H631" t="str">
        <f t="shared" si="178"/>
        <v>600.00072059438+0.854314927284468i</v>
      </c>
      <c r="I631" t="str">
        <f t="shared" si="179"/>
        <v>41.3092139370297-27282.6038288246i</v>
      </c>
      <c r="K631" t="str">
        <f t="shared" si="180"/>
        <v>0.0199999354330003-0.0000354635826874076i</v>
      </c>
      <c r="L631" t="str">
        <f t="shared" si="181"/>
        <v>0.00005-30.4536749212315i</v>
      </c>
      <c r="M631" t="str">
        <f t="shared" si="182"/>
        <v>0.00133333333333333-17.9139264242538i</v>
      </c>
      <c r="N631">
        <f t="shared" si="183"/>
        <v>90.032457651682734</v>
      </c>
      <c r="O631">
        <f t="shared" si="184"/>
        <v>68.913823830972774</v>
      </c>
      <c r="P631" s="3">
        <f t="shared" si="185"/>
        <v>68.913823830972774</v>
      </c>
      <c r="Q631" s="3">
        <f t="shared" si="186"/>
        <v>-89.967542348317266</v>
      </c>
      <c r="R631">
        <f t="shared" si="187"/>
        <v>90.032457651682734</v>
      </c>
      <c r="S631">
        <f t="shared" si="188"/>
        <v>9.2661925413286238E-3</v>
      </c>
      <c r="T631">
        <f t="shared" si="171"/>
        <v>68.913823830972774</v>
      </c>
    </row>
    <row r="632" spans="1:20" x14ac:dyDescent="0.25">
      <c r="A632">
        <f t="shared" si="172"/>
        <v>58.442445407523934</v>
      </c>
      <c r="B632">
        <f t="shared" si="189"/>
        <v>9.3014040729856724</v>
      </c>
      <c r="C632" t="str">
        <f t="shared" si="173"/>
        <v>1.58083164971149-2779.99447832944i</v>
      </c>
      <c r="D632" t="str">
        <f t="shared" si="174"/>
        <v>3.97499999915146-1711.08520009497i</v>
      </c>
      <c r="E632" t="str">
        <f t="shared" si="175"/>
        <v>162.469528973991+0.00414032153907416i</v>
      </c>
      <c r="F632" t="str">
        <f t="shared" si="176"/>
        <v>1.45495495494351-16057.4806911854i</v>
      </c>
      <c r="G632" t="str">
        <f t="shared" si="177"/>
        <v>0.999999999992131-2.80523737953908E-06i</v>
      </c>
      <c r="H632" t="str">
        <f t="shared" si="178"/>
        <v>600.000726081307+0.857561325965638i</v>
      </c>
      <c r="I632" t="str">
        <f t="shared" si="179"/>
        <v>41.3092140482972-27179.322625695i</v>
      </c>
      <c r="K632" t="str">
        <f t="shared" si="180"/>
        <v>0.0199999349413604-0.000035598343402776i</v>
      </c>
      <c r="L632" t="str">
        <f t="shared" si="181"/>
        <v>0.00005-30.3383890428686i</v>
      </c>
      <c r="M632" t="str">
        <f t="shared" si="182"/>
        <v>0.00133333333333333-17.8461112016874i</v>
      </c>
      <c r="N632">
        <f t="shared" si="183"/>
        <v>90.03258098985178</v>
      </c>
      <c r="O632">
        <f t="shared" si="184"/>
        <v>68.880880070647393</v>
      </c>
      <c r="P632" s="3">
        <f t="shared" si="185"/>
        <v>68.880880070647393</v>
      </c>
      <c r="Q632" s="3">
        <f t="shared" si="186"/>
        <v>-89.96741901014822</v>
      </c>
      <c r="R632">
        <f t="shared" si="187"/>
        <v>90.03258098985178</v>
      </c>
      <c r="S632">
        <f t="shared" si="188"/>
        <v>9.3014040729856723E-3</v>
      </c>
      <c r="T632">
        <f t="shared" si="171"/>
        <v>68.880880070647393</v>
      </c>
    </row>
    <row r="633" spans="1:20" x14ac:dyDescent="0.25">
      <c r="A633">
        <f t="shared" si="172"/>
        <v>58.664526700072521</v>
      </c>
      <c r="B633">
        <f t="shared" si="189"/>
        <v>9.3367494084630174</v>
      </c>
      <c r="C633" t="str">
        <f t="shared" si="173"/>
        <v>1.58083161691538-2769.47050845166i</v>
      </c>
      <c r="D633" t="str">
        <f t="shared" si="174"/>
        <v>3.974999999145-1704.60769131022i</v>
      </c>
      <c r="E633" t="str">
        <f t="shared" si="175"/>
        <v>162.469528913169+0.00415605491565321i</v>
      </c>
      <c r="F633" t="str">
        <f t="shared" si="176"/>
        <v>1.45495495494342-15996.6932568405i</v>
      </c>
      <c r="G633" t="str">
        <f t="shared" si="177"/>
        <v>0.999999999992071-2.81589728158115E-06i</v>
      </c>
      <c r="H633" t="str">
        <f t="shared" si="178"/>
        <v>600.000731610013+0.860820060984198i</v>
      </c>
      <c r="I633" t="str">
        <f t="shared" si="179"/>
        <v>41.309214160412-27076.4324062461i</v>
      </c>
      <c r="K633" t="str">
        <f t="shared" si="180"/>
        <v>0.019999934445977-0.0000357336161985772i</v>
      </c>
      <c r="L633" t="str">
        <f t="shared" si="181"/>
        <v>0.00005-30.2235395924174i</v>
      </c>
      <c r="M633" t="str">
        <f t="shared" si="182"/>
        <v>0.00133333333333333-17.778552701422i</v>
      </c>
      <c r="N633">
        <f t="shared" si="183"/>
        <v>90.032704796695484</v>
      </c>
      <c r="O633">
        <f t="shared" si="184"/>
        <v>68.847936310829155</v>
      </c>
      <c r="P633" s="3">
        <f t="shared" si="185"/>
        <v>68.847936310829155</v>
      </c>
      <c r="Q633" s="3">
        <f t="shared" si="186"/>
        <v>-89.967295203304516</v>
      </c>
      <c r="R633">
        <f t="shared" si="187"/>
        <v>90.032704796695484</v>
      </c>
      <c r="S633">
        <f t="shared" si="188"/>
        <v>9.336749408463017E-3</v>
      </c>
      <c r="T633">
        <f t="shared" si="171"/>
        <v>68.847936310829155</v>
      </c>
    </row>
    <row r="634" spans="1:20" x14ac:dyDescent="0.25">
      <c r="A634">
        <f t="shared" si="172"/>
        <v>58.887451901532799</v>
      </c>
      <c r="B634">
        <f t="shared" si="189"/>
        <v>9.3722290562151773</v>
      </c>
      <c r="C634" t="str">
        <f t="shared" si="173"/>
        <v>1.58083158386952-2758.9863783369i</v>
      </c>
      <c r="D634" t="str">
        <f t="shared" si="174"/>
        <v>3.97499999913848-1698.15470387938i</v>
      </c>
      <c r="E634" t="str">
        <f t="shared" si="175"/>
        <v>162.469528851884+0.00417184808083358i</v>
      </c>
      <c r="F634" t="str">
        <f t="shared" si="176"/>
        <v>1.45495495494333-15936.1359402985i</v>
      </c>
      <c r="G634" t="str">
        <f t="shared" si="177"/>
        <v>0.99999999999201-2.82659769125099E-06i</v>
      </c>
      <c r="H634" t="str">
        <f t="shared" si="178"/>
        <v>600.000737180818+0.864091179218492i</v>
      </c>
      <c r="I634" t="str">
        <f t="shared" si="179"/>
        <v>41.3092142733806-26973.9316903674i</v>
      </c>
      <c r="K634" t="str">
        <f t="shared" si="180"/>
        <v>0.0199999339468215-0.000035869403020599i</v>
      </c>
      <c r="L634" t="str">
        <f t="shared" si="181"/>
        <v>0.00005-30.10912491773i</v>
      </c>
      <c r="M634" t="str">
        <f t="shared" si="182"/>
        <v>0.00133333333333333-17.7112499516059i</v>
      </c>
      <c r="N634">
        <f t="shared" si="183"/>
        <v>90.032829073994691</v>
      </c>
      <c r="O634">
        <f t="shared" si="184"/>
        <v>68.814992551521783</v>
      </c>
      <c r="P634" s="3">
        <f t="shared" si="185"/>
        <v>68.814992551521783</v>
      </c>
      <c r="Q634" s="3">
        <f t="shared" si="186"/>
        <v>-89.967170926005309</v>
      </c>
      <c r="R634">
        <f t="shared" si="187"/>
        <v>90.032829073994691</v>
      </c>
      <c r="S634">
        <f t="shared" si="188"/>
        <v>9.3722290562151776E-3</v>
      </c>
      <c r="T634">
        <f t="shared" si="171"/>
        <v>68.814992551521783</v>
      </c>
    </row>
    <row r="635" spans="1:20" x14ac:dyDescent="0.25">
      <c r="A635">
        <f t="shared" si="172"/>
        <v>59.111224218758629</v>
      </c>
      <c r="B635">
        <f t="shared" si="189"/>
        <v>9.4078435266287954</v>
      </c>
      <c r="C635" t="str">
        <f t="shared" si="173"/>
        <v>1.58083155057207-2748.54193716743i</v>
      </c>
      <c r="D635" t="str">
        <f t="shared" si="174"/>
        <v>3.97499999913194-1691.72614497407i</v>
      </c>
      <c r="E635" t="str">
        <f t="shared" si="175"/>
        <v>162.469528790131+0.00418770126183269i</v>
      </c>
      <c r="F635" t="str">
        <f t="shared" si="176"/>
        <v>1.45495495494324-15875.8078704222i</v>
      </c>
      <c r="G635" t="str">
        <f t="shared" si="177"/>
        <v>0.99999999999195-2.83733876247757E-06i</v>
      </c>
      <c r="H635" t="str">
        <f t="shared" si="178"/>
        <v>600.000742794044+0.867374727724992i</v>
      </c>
      <c r="I635" t="str">
        <f t="shared" si="179"/>
        <v>41.3092143872095-26871.8190035521i</v>
      </c>
      <c r="K635" t="str">
        <f t="shared" si="180"/>
        <v>0.0199999334438652-0.0000360057058220219i</v>
      </c>
      <c r="L635" t="str">
        <f t="shared" si="181"/>
        <v>0.00005-29.9951433729129i</v>
      </c>
      <c r="M635" t="str">
        <f t="shared" si="182"/>
        <v>0.00133333333333333-17.6442019840664i</v>
      </c>
      <c r="N635">
        <f t="shared" si="183"/>
        <v>90.032953823536999</v>
      </c>
      <c r="O635">
        <f t="shared" si="184"/>
        <v>68.782048792729185</v>
      </c>
      <c r="P635" s="3">
        <f t="shared" si="185"/>
        <v>68.782048792729185</v>
      </c>
      <c r="Q635" s="3">
        <f t="shared" si="186"/>
        <v>-89.967046176463001</v>
      </c>
      <c r="R635">
        <f t="shared" si="187"/>
        <v>90.032953823536999</v>
      </c>
      <c r="S635">
        <f t="shared" si="188"/>
        <v>9.4078435266287952E-3</v>
      </c>
      <c r="T635">
        <f t="shared" si="171"/>
        <v>68.782048792729185</v>
      </c>
    </row>
    <row r="636" spans="1:20" x14ac:dyDescent="0.25">
      <c r="A636">
        <f t="shared" si="172"/>
        <v>59.335846870789915</v>
      </c>
      <c r="B636">
        <f t="shared" si="189"/>
        <v>9.4435933320299856</v>
      </c>
      <c r="C636" t="str">
        <f t="shared" si="173"/>
        <v>1.5808315170211-2738.13703469651i</v>
      </c>
      <c r="D636" t="str">
        <f t="shared" si="174"/>
        <v>3.97499999912532-1685.32192211731i</v>
      </c>
      <c r="E636" t="str">
        <f t="shared" si="175"/>
        <v>162.469528727909+0.0042036146867315i</v>
      </c>
      <c r="F636" t="str">
        <f t="shared" si="176"/>
        <v>1.45495495494315-15815.708179372i</v>
      </c>
      <c r="G636" t="str">
        <f t="shared" si="177"/>
        <v>0.999999999991888-2.84812064977482E-06i</v>
      </c>
      <c r="H636" t="str">
        <f t="shared" si="178"/>
        <v>600.000748450007+0.870670753738981i</v>
      </c>
      <c r="I636" t="str">
        <f t="shared" si="179"/>
        <v>41.3092145019045-26770.0928768745i</v>
      </c>
      <c r="K636" t="str">
        <f t="shared" si="180"/>
        <v>0.0199999329370793-0.0000361425265634472i</v>
      </c>
      <c r="L636" t="str">
        <f t="shared" si="181"/>
        <v>0.00005-29.8815933183034i</v>
      </c>
      <c r="M636" t="str">
        <f t="shared" si="182"/>
        <v>0.00133333333333333-17.5774078342961i</v>
      </c>
      <c r="N636">
        <f t="shared" si="183"/>
        <v>90.033079047116829</v>
      </c>
      <c r="O636">
        <f t="shared" si="184"/>
        <v>68.749105034455454</v>
      </c>
      <c r="P636" s="3">
        <f t="shared" si="185"/>
        <v>68.749105034455454</v>
      </c>
      <c r="Q636" s="3">
        <f t="shared" si="186"/>
        <v>-89.966920952883171</v>
      </c>
      <c r="R636">
        <f t="shared" si="187"/>
        <v>90.033079047116829</v>
      </c>
      <c r="S636">
        <f t="shared" si="188"/>
        <v>9.4435933320299852E-3</v>
      </c>
      <c r="T636">
        <f t="shared" si="171"/>
        <v>68.749105034455454</v>
      </c>
    </row>
    <row r="637" spans="1:20" x14ac:dyDescent="0.25">
      <c r="A637">
        <f t="shared" si="172"/>
        <v>59.561323088898916</v>
      </c>
      <c r="B637">
        <f t="shared" si="189"/>
        <v>9.4794789866916993</v>
      </c>
      <c r="C637" t="str">
        <f t="shared" si="173"/>
        <v>1.58083148321464-2727.77152124606i</v>
      </c>
      <c r="D637" t="str">
        <f t="shared" si="174"/>
        <v>3.97499999911866-1678.9419431822i</v>
      </c>
      <c r="E637" t="str">
        <f t="shared" si="175"/>
        <v>162.469528665212+0.00421958858447684i</v>
      </c>
      <c r="F637" t="str">
        <f t="shared" si="176"/>
        <v>1.45495495494306-15755.8360025937i</v>
      </c>
      <c r="G637" t="str">
        <f t="shared" si="177"/>
        <v>0.999999999991827-2.85894350824378E-06i</v>
      </c>
      <c r="H637" t="str">
        <f t="shared" si="178"/>
        <v>600.000754149039+0.873979304675274i</v>
      </c>
      <c r="I637" t="str">
        <f t="shared" si="179"/>
        <v>41.3092146174732-26668.7518469704i</v>
      </c>
      <c r="K637" t="str">
        <f t="shared" si="180"/>
        <v>0.0199999324264345-0.0000362798672129253i</v>
      </c>
      <c r="L637" t="str">
        <f t="shared" si="181"/>
        <v>0.00005-29.7684731204457i</v>
      </c>
      <c r="M637" t="str">
        <f t="shared" si="182"/>
        <v>0.00133333333333333-17.5108665414387i</v>
      </c>
      <c r="N637">
        <f t="shared" si="183"/>
        <v>90.033204746535418</v>
      </c>
      <c r="O637">
        <f t="shared" si="184"/>
        <v>68.716161276704327</v>
      </c>
      <c r="P637" s="3">
        <f t="shared" si="185"/>
        <v>68.716161276704327</v>
      </c>
      <c r="Q637" s="3">
        <f t="shared" si="186"/>
        <v>-89.966795253464582</v>
      </c>
      <c r="R637">
        <f t="shared" si="187"/>
        <v>90.033204746535418</v>
      </c>
      <c r="S637">
        <f t="shared" si="188"/>
        <v>9.4794789866917001E-3</v>
      </c>
      <c r="T637">
        <f t="shared" si="171"/>
        <v>68.716161276704327</v>
      </c>
    </row>
    <row r="638" spans="1:20" x14ac:dyDescent="0.25">
      <c r="A638">
        <f t="shared" si="172"/>
        <v>59.787656116636732</v>
      </c>
      <c r="B638">
        <f t="shared" si="189"/>
        <v>9.5155010068411272</v>
      </c>
      <c r="C638" t="str">
        <f t="shared" si="173"/>
        <v>1.58083144915075-2717.44524770475i</v>
      </c>
      <c r="D638" t="str">
        <f t="shared" si="174"/>
        <v>3.97499999911195-1672.58611639061i</v>
      </c>
      <c r="E638" t="str">
        <f t="shared" si="175"/>
        <v>162.469528602039+0.00423562318488697i</v>
      </c>
      <c r="F638" t="str">
        <f t="shared" si="176"/>
        <v>1.45495495494297-15696.190478806i</v>
      </c>
      <c r="G638" t="str">
        <f t="shared" si="177"/>
        <v>0.999999999991764-2.86980749357492E-06i</v>
      </c>
      <c r="H638" t="str">
        <f t="shared" si="178"/>
        <v>600.000759891468+0.877300428128843i</v>
      </c>
      <c r="I638" t="str">
        <f t="shared" si="179"/>
        <v>41.3092147339224-26567.7944560153i</v>
      </c>
      <c r="K638" t="str">
        <f t="shared" si="180"/>
        <v>0.0199999319119014-0.0000364177297459835i</v>
      </c>
      <c r="L638" t="str">
        <f t="shared" si="181"/>
        <v>0.00005-29.6557811520679i</v>
      </c>
      <c r="M638" t="str">
        <f t="shared" si="182"/>
        <v>0.00133333333333333-17.4445771482752i</v>
      </c>
      <c r="N638">
        <f t="shared" si="183"/>
        <v>90.033330923600786</v>
      </c>
      <c r="O638">
        <f t="shared" si="184"/>
        <v>68.683217519479967</v>
      </c>
      <c r="P638" s="3">
        <f t="shared" si="185"/>
        <v>68.683217519479967</v>
      </c>
      <c r="Q638" s="3">
        <f t="shared" si="186"/>
        <v>-89.966669076399214</v>
      </c>
      <c r="R638">
        <f t="shared" si="187"/>
        <v>90.033330923600786</v>
      </c>
      <c r="S638">
        <f t="shared" si="188"/>
        <v>9.5155010068411275E-3</v>
      </c>
      <c r="T638">
        <f t="shared" si="171"/>
        <v>68.683217519479967</v>
      </c>
    </row>
    <row r="639" spans="1:20" x14ac:dyDescent="0.25">
      <c r="A639">
        <f t="shared" si="172"/>
        <v>60.014849209879948</v>
      </c>
      <c r="B639">
        <f t="shared" si="189"/>
        <v>9.5516599106671229</v>
      </c>
      <c r="C639" t="str">
        <f t="shared" si="173"/>
        <v>1.58083141482749-2707.15806552563i</v>
      </c>
      <c r="D639" t="str">
        <f t="shared" si="174"/>
        <v>3.97499999910519-1666.25435031183i</v>
      </c>
      <c r="E639" t="str">
        <f t="shared" si="175"/>
        <v>162.469528538384+0.00425171871865274i</v>
      </c>
      <c r="F639" t="str">
        <f t="shared" si="176"/>
        <v>1.45495495494288-15636.7707499878i</v>
      </c>
      <c r="G639" t="str">
        <f t="shared" si="177"/>
        <v>0.999999999991702-2.88071276205033E-06i</v>
      </c>
      <c r="H639" t="str">
        <f t="shared" si="178"/>
        <v>600.00076567762+0.880634171875514i</v>
      </c>
      <c r="I639" t="str">
        <f t="shared" si="179"/>
        <v>41.3092148512578-26467.2192517025i</v>
      </c>
      <c r="K639" t="str">
        <f t="shared" si="180"/>
        <v>0.0199999313934505-0.0000365561161456549i</v>
      </c>
      <c r="L639" t="str">
        <f t="shared" si="181"/>
        <v>0.00005-29.543515792058i</v>
      </c>
      <c r="M639" t="str">
        <f t="shared" si="182"/>
        <v>0.00133333333333333-17.3785387012106i</v>
      </c>
      <c r="N639">
        <f t="shared" si="183"/>
        <v>90.033457580127887</v>
      </c>
      <c r="O639">
        <f t="shared" si="184"/>
        <v>68.65027376278627</v>
      </c>
      <c r="P639" s="3">
        <f t="shared" si="185"/>
        <v>68.65027376278627</v>
      </c>
      <c r="Q639" s="3">
        <f t="shared" si="186"/>
        <v>-89.966542419872113</v>
      </c>
      <c r="R639">
        <f t="shared" si="187"/>
        <v>90.033457580127887</v>
      </c>
      <c r="S639">
        <f t="shared" si="188"/>
        <v>9.5516599106671221E-3</v>
      </c>
      <c r="T639">
        <f t="shared" si="171"/>
        <v>68.65027376278627</v>
      </c>
    </row>
    <row r="640" spans="1:20" x14ac:dyDescent="0.25">
      <c r="A640">
        <f t="shared" si="172"/>
        <v>60.242905636877495</v>
      </c>
      <c r="B640">
        <f t="shared" si="189"/>
        <v>9.5879562183276583</v>
      </c>
      <c r="C640" t="str">
        <f t="shared" si="173"/>
        <v>1.58083138024289-2696.90982672414i</v>
      </c>
      <c r="D640" t="str">
        <f t="shared" si="174"/>
        <v>3.97499999909837-1659.94655386128i</v>
      </c>
      <c r="E640" t="str">
        <f t="shared" si="175"/>
        <v>162.469528474245+0.00426787541734271i</v>
      </c>
      <c r="F640" t="str">
        <f t="shared" si="176"/>
        <v>1.45495495494279-15577.5759613665i</v>
      </c>
      <c r="G640" t="str">
        <f t="shared" si="177"/>
        <v>0.999999999991638-2.89165947054594E-06i</v>
      </c>
      <c r="H640" t="str">
        <f t="shared" si="178"/>
        <v>600.000771507831+0.883980583872677i</v>
      </c>
      <c r="I640" t="str">
        <f t="shared" si="179"/>
        <v>41.3092149694866-26367.0247872244i</v>
      </c>
      <c r="K640" t="str">
        <f t="shared" si="180"/>
        <v>0.0199999308710519-0.0000366950284025064i</v>
      </c>
      <c r="L640" t="str">
        <f t="shared" si="181"/>
        <v>0.00005-29.4316754254414i</v>
      </c>
      <c r="M640" t="str">
        <f t="shared" si="182"/>
        <v>0.00133333333333333-17.3127502502596i</v>
      </c>
      <c r="N640">
        <f t="shared" si="183"/>
        <v>90.033584717938552</v>
      </c>
      <c r="O640">
        <f t="shared" si="184"/>
        <v>68.617330006627299</v>
      </c>
      <c r="P640" s="3">
        <f t="shared" si="185"/>
        <v>68.617330006627299</v>
      </c>
      <c r="Q640" s="3">
        <f t="shared" si="186"/>
        <v>-89.966415282061448</v>
      </c>
      <c r="R640">
        <f t="shared" si="187"/>
        <v>90.033584717938552</v>
      </c>
      <c r="S640">
        <f t="shared" si="188"/>
        <v>9.5879562183276579E-3</v>
      </c>
      <c r="T640">
        <f t="shared" si="171"/>
        <v>68.617330006627299</v>
      </c>
    </row>
    <row r="641" spans="1:20" x14ac:dyDescent="0.25">
      <c r="A641">
        <f t="shared" si="172"/>
        <v>60.471828678297626</v>
      </c>
      <c r="B641">
        <f t="shared" si="189"/>
        <v>9.6243904519573036</v>
      </c>
      <c r="C641" t="str">
        <f t="shared" si="173"/>
        <v>1.58083134539495-2686.70038387591i</v>
      </c>
      <c r="D641" t="str">
        <f t="shared" si="174"/>
        <v>3.97499999909151-1653.66263629919i</v>
      </c>
      <c r="E641" t="str">
        <f t="shared" si="175"/>
        <v>162.469528409616+0.00428409351340498i</v>
      </c>
      <c r="F641" t="str">
        <f t="shared" si="176"/>
        <v>1.4549549549427-15518.6052614052i</v>
      </c>
      <c r="G641" t="str">
        <f t="shared" si="177"/>
        <v>0.999999999991575-2.90264777653383E-06i</v>
      </c>
      <c r="H641" t="str">
        <f t="shared" si="178"/>
        <v>600.000777382435+0.887339712259964i</v>
      </c>
      <c r="I641" t="str">
        <f t="shared" si="179"/>
        <v>41.3092150886156-26267.2096212499i</v>
      </c>
      <c r="K641" t="str">
        <f t="shared" si="180"/>
        <v>0.0199999303446756-0.0000368344685146681i</v>
      </c>
      <c r="L641" t="str">
        <f t="shared" si="181"/>
        <v>0.00005-29.3202584433566i</v>
      </c>
      <c r="M641" t="str">
        <f t="shared" si="182"/>
        <v>0.00133333333333333-17.2472108490333i</v>
      </c>
      <c r="N641">
        <f t="shared" si="183"/>
        <v>90.03371233886152</v>
      </c>
      <c r="O641">
        <f t="shared" si="184"/>
        <v>68.584386251007103</v>
      </c>
      <c r="P641" s="3">
        <f t="shared" si="185"/>
        <v>68.584386251007103</v>
      </c>
      <c r="Q641" s="3">
        <f t="shared" si="186"/>
        <v>-89.96628766113848</v>
      </c>
      <c r="R641">
        <f t="shared" si="187"/>
        <v>90.03371233886152</v>
      </c>
      <c r="S641">
        <f t="shared" si="188"/>
        <v>9.6243904519573032E-3</v>
      </c>
      <c r="T641">
        <f t="shared" si="171"/>
        <v>68.584386251007103</v>
      </c>
    </row>
    <row r="642" spans="1:20" x14ac:dyDescent="0.25">
      <c r="A642">
        <f t="shared" si="172"/>
        <v>60.701621627275159</v>
      </c>
      <c r="B642">
        <f t="shared" si="189"/>
        <v>9.6609631356747414</v>
      </c>
      <c r="C642" t="str">
        <f t="shared" si="173"/>
        <v>1.58083131028168-2676.52959011472i</v>
      </c>
      <c r="D642" t="str">
        <f t="shared" si="174"/>
        <v>3.97499999908459-1647.4025072293i</v>
      </c>
      <c r="E642" t="str">
        <f t="shared" si="175"/>
        <v>162.469528344497+0.00430037324017158i</v>
      </c>
      <c r="F642" t="str">
        <f t="shared" si="176"/>
        <v>1.4549549549426-15459.8578017906i</v>
      </c>
      <c r="G642" t="str">
        <f t="shared" si="177"/>
        <v>0.999999999991511-2.91367783808447E-06i</v>
      </c>
      <c r="H642" t="str">
        <f t="shared" si="178"/>
        <v>600.000783301773+0.890711605359939i</v>
      </c>
      <c r="I642" t="str">
        <f t="shared" si="179"/>
        <v>41.3092152086519-26167.7723179045i</v>
      </c>
      <c r="K642" t="str">
        <f t="shared" si="180"/>
        <v>0.0199999298142912-0.0000369744384878609i</v>
      </c>
      <c r="L642" t="str">
        <f t="shared" si="181"/>
        <v>0.00005-29.2092632430331i</v>
      </c>
      <c r="M642" t="str">
        <f t="shared" si="182"/>
        <v>0.00133333333333333-17.1819195547254i</v>
      </c>
      <c r="N642">
        <f t="shared" si="183"/>
        <v>90.033840444732519</v>
      </c>
      <c r="O642">
        <f t="shared" si="184"/>
        <v>68.551442495929905</v>
      </c>
      <c r="P642" s="3">
        <f t="shared" si="185"/>
        <v>68.551442495929905</v>
      </c>
      <c r="Q642" s="3">
        <f t="shared" si="186"/>
        <v>-89.966159555267481</v>
      </c>
      <c r="R642">
        <f t="shared" si="187"/>
        <v>90.033840444732519</v>
      </c>
      <c r="S642">
        <f t="shared" si="188"/>
        <v>9.6609631356747421E-3</v>
      </c>
      <c r="T642">
        <f t="shared" si="171"/>
        <v>68.551442495929905</v>
      </c>
    </row>
    <row r="643" spans="1:20" x14ac:dyDescent="0.25">
      <c r="A643">
        <f t="shared" si="172"/>
        <v>60.932287789458805</v>
      </c>
      <c r="B643">
        <f t="shared" si="189"/>
        <v>9.6976747955903058</v>
      </c>
      <c r="C643" t="str">
        <f t="shared" si="173"/>
        <v>1.58083127490098-2666.39729913024i</v>
      </c>
      <c r="D643" t="str">
        <f t="shared" si="174"/>
        <v>3.97499999907761-1641.16607659755i</v>
      </c>
      <c r="E643" t="str">
        <f t="shared" si="175"/>
        <v>162.469528278881+0.00431671483186153i</v>
      </c>
      <c r="F643" t="str">
        <f t="shared" si="176"/>
        <v>1.45495495494251-15401.3327374206i</v>
      </c>
      <c r="G643" t="str">
        <f t="shared" si="177"/>
        <v>0.999999999991446-0.000002924749813869i</v>
      </c>
      <c r="H643" t="str">
        <f t="shared" si="178"/>
        <v>600.000789266181+0.894096311678797i</v>
      </c>
      <c r="I643" t="str">
        <f t="shared" si="179"/>
        <v>41.309215329602-26068.7114467487i</v>
      </c>
      <c r="K643" t="str">
        <f t="shared" si="180"/>
        <v>0.0199999292798683-0.0000371149403354269i</v>
      </c>
      <c r="L643" t="str">
        <f t="shared" si="181"/>
        <v>0.00005-29.0986882277675i</v>
      </c>
      <c r="M643" t="str">
        <f t="shared" si="182"/>
        <v>0.00133333333333333-17.1168754280986i</v>
      </c>
      <c r="N643">
        <f t="shared" si="183"/>
        <v>90.033969037394158</v>
      </c>
      <c r="O643">
        <f t="shared" si="184"/>
        <v>68.518498741399682</v>
      </c>
      <c r="P643" s="3">
        <f t="shared" si="185"/>
        <v>68.518498741399682</v>
      </c>
      <c r="Q643" s="3">
        <f t="shared" si="186"/>
        <v>-89.966030962605842</v>
      </c>
      <c r="R643">
        <f t="shared" si="187"/>
        <v>90.033969037394158</v>
      </c>
      <c r="S643">
        <f t="shared" si="188"/>
        <v>9.6976747955903053E-3</v>
      </c>
      <c r="T643">
        <f t="shared" si="171"/>
        <v>68.518498741399682</v>
      </c>
    </row>
    <row r="644" spans="1:20" x14ac:dyDescent="0.25">
      <c r="A644">
        <f t="shared" si="172"/>
        <v>61.163830483058753</v>
      </c>
      <c r="B644">
        <f t="shared" si="189"/>
        <v>9.7345259598135492</v>
      </c>
      <c r="C644" t="str">
        <f t="shared" si="173"/>
        <v>1.5808312392509-2656.30336516608i</v>
      </c>
      <c r="D644" t="str">
        <f t="shared" si="174"/>
        <v>3.97499999907059-1634.95325469079i</v>
      </c>
      <c r="E644" t="str">
        <f t="shared" si="175"/>
        <v>162.469528212766+0.00433311852358281i</v>
      </c>
      <c r="F644" t="str">
        <f t="shared" si="176"/>
        <v>1.45495495494241-15343.0292263927i</v>
      </c>
      <c r="G644" t="str">
        <f t="shared" si="177"/>
        <v>0.999999999991381-2.93586386316151E-06i</v>
      </c>
      <c r="H644" t="str">
        <f t="shared" si="178"/>
        <v>600.000795276009+0.897493879907055i</v>
      </c>
      <c r="I644" t="str">
        <f t="shared" si="179"/>
        <v>41.3092154514734-25970.0255827593i</v>
      </c>
      <c r="K644" t="str">
        <f t="shared" si="180"/>
        <v>0.019999928741376-0.0000372559760783562i</v>
      </c>
      <c r="L644" t="str">
        <f t="shared" si="181"/>
        <v>0.00005-28.9885318069014i</v>
      </c>
      <c r="M644" t="str">
        <f t="shared" si="182"/>
        <v>0.00133333333333333-17.0520775334714i</v>
      </c>
      <c r="N644">
        <f t="shared" si="183"/>
        <v>90.03409811869615</v>
      </c>
      <c r="O644">
        <f t="shared" si="184"/>
        <v>68.48555498742067</v>
      </c>
      <c r="P644" s="3">
        <f t="shared" si="185"/>
        <v>68.48555498742067</v>
      </c>
      <c r="Q644" s="3">
        <f t="shared" si="186"/>
        <v>-89.96590188130385</v>
      </c>
      <c r="R644">
        <f t="shared" si="187"/>
        <v>90.03409811869615</v>
      </c>
      <c r="S644">
        <f t="shared" si="188"/>
        <v>9.7345259598135489E-3</v>
      </c>
      <c r="T644">
        <f t="shared" si="171"/>
        <v>68.48555498742067</v>
      </c>
    </row>
    <row r="645" spans="1:20" x14ac:dyDescent="0.25">
      <c r="A645">
        <f t="shared" si="172"/>
        <v>61.396253038894372</v>
      </c>
      <c r="B645">
        <f t="shared" si="189"/>
        <v>9.7715171584608402</v>
      </c>
      <c r="C645" t="str">
        <f t="shared" si="173"/>
        <v>1.58083120332943-2646.24764301762i</v>
      </c>
      <c r="D645" t="str">
        <f t="shared" si="174"/>
        <v>3.97499999906352-1628.76395213549i</v>
      </c>
      <c r="E645" t="str">
        <f t="shared" si="175"/>
        <v>162.469528146147+0.00434958455134123i</v>
      </c>
      <c r="F645" t="str">
        <f t="shared" si="176"/>
        <v>1.45495495494232-15284.9464299913i</v>
      </c>
      <c r="G645" t="str">
        <f t="shared" si="177"/>
        <v>0.999999999991315-2.94702014584134E-06i</v>
      </c>
      <c r="H645" t="str">
        <f t="shared" si="178"/>
        <v>600.000801331595+0.900904358920255i</v>
      </c>
      <c r="I645" t="str">
        <f t="shared" si="179"/>
        <v>41.3092155742727-25871.7133063067i</v>
      </c>
      <c r="K645" t="str">
        <f t="shared" si="180"/>
        <v>0.0199999281987835-0.0000373975477453181i</v>
      </c>
      <c r="L645" t="str">
        <f t="shared" si="181"/>
        <v>0.00005-28.8787923957973i</v>
      </c>
      <c r="M645" t="str">
        <f t="shared" si="182"/>
        <v>0.00133333333333333-16.9875249387043i</v>
      </c>
      <c r="N645">
        <f t="shared" si="183"/>
        <v>90.0342276904952</v>
      </c>
      <c r="O645">
        <f t="shared" si="184"/>
        <v>68.452611233997089</v>
      </c>
      <c r="P645" s="3">
        <f t="shared" si="185"/>
        <v>68.452611233997089</v>
      </c>
      <c r="Q645" s="3">
        <f t="shared" si="186"/>
        <v>-89.9657723095048</v>
      </c>
      <c r="R645">
        <f t="shared" si="187"/>
        <v>90.0342276904952</v>
      </c>
      <c r="S645">
        <f t="shared" si="188"/>
        <v>9.7715171584608403E-3</v>
      </c>
      <c r="T645">
        <f t="shared" si="171"/>
        <v>68.452611233997089</v>
      </c>
    </row>
    <row r="646" spans="1:20" x14ac:dyDescent="0.25">
      <c r="A646">
        <f t="shared" si="172"/>
        <v>61.629558800442169</v>
      </c>
      <c r="B646">
        <f t="shared" si="189"/>
        <v>9.8086489236629912</v>
      </c>
      <c r="C646" t="str">
        <f t="shared" si="173"/>
        <v>1.5808311671344-2636.22998802991i</v>
      </c>
      <c r="D646" t="str">
        <f t="shared" si="174"/>
        <v>3.97499999905639-1622.59807989646i</v>
      </c>
      <c r="E646" t="str">
        <f t="shared" si="175"/>
        <v>162.469528079021+0.00436611315203337i</v>
      </c>
      <c r="F646" t="str">
        <f t="shared" si="176"/>
        <v>1.45495495494222-15227.0835126758i</v>
      </c>
      <c r="G646" t="str">
        <f t="shared" si="177"/>
        <v>0.999999999991249-2.95821882239533E-06i</v>
      </c>
      <c r="H646" t="str">
        <f t="shared" si="178"/>
        <v>600.000807433291+0.904327797779672i</v>
      </c>
      <c r="I646" t="str">
        <f t="shared" si="179"/>
        <v>41.3092156980068-25773.7732031356i</v>
      </c>
      <c r="K646" t="str">
        <f t="shared" si="180"/>
        <v>0.0199999276520595-0.000037539657372689i</v>
      </c>
      <c r="L646" t="str">
        <f t="shared" si="181"/>
        <v>0.00005-28.7694684158172i</v>
      </c>
      <c r="M646" t="str">
        <f t="shared" si="182"/>
        <v>0.00133333333333333-16.9232167151866i</v>
      </c>
      <c r="N646">
        <f t="shared" si="183"/>
        <v>90.034357754655034</v>
      </c>
      <c r="O646">
        <f t="shared" si="184"/>
        <v>68.419667481133132</v>
      </c>
      <c r="P646" s="3">
        <f t="shared" si="185"/>
        <v>68.419667481133132</v>
      </c>
      <c r="Q646" s="3">
        <f t="shared" si="186"/>
        <v>-89.965642245344966</v>
      </c>
      <c r="R646">
        <f t="shared" si="187"/>
        <v>90.034357754655034</v>
      </c>
      <c r="S646">
        <f t="shared" si="188"/>
        <v>9.8086489236629913E-3</v>
      </c>
      <c r="T646">
        <f t="shared" si="171"/>
        <v>68.419667481133132</v>
      </c>
    </row>
    <row r="647" spans="1:20" x14ac:dyDescent="0.25">
      <c r="A647">
        <f t="shared" si="172"/>
        <v>61.863751123883851</v>
      </c>
      <c r="B647">
        <f t="shared" si="189"/>
        <v>9.8459217895729108</v>
      </c>
      <c r="C647" t="str">
        <f t="shared" si="173"/>
        <v>1.58083113066371-2626.25025609563i</v>
      </c>
      <c r="D647" t="str">
        <f t="shared" si="174"/>
        <v>3.97499999904919-1616.45554927556i</v>
      </c>
      <c r="E647" t="str">
        <f t="shared" si="175"/>
        <v>162.469528011384+0.00438270456346149i</v>
      </c>
      <c r="F647" t="str">
        <f t="shared" si="176"/>
        <v>1.45495495494212-15169.4396420687i</v>
      </c>
      <c r="G647" t="str">
        <f t="shared" si="177"/>
        <v>0.999999999991182-2.96946005392025E-06i</v>
      </c>
      <c r="H647" t="str">
        <f t="shared" si="178"/>
        <v>600.000813581449+0.90776424573303i</v>
      </c>
      <c r="I647" t="str">
        <f t="shared" si="179"/>
        <v>41.3092158226833-25676.203864345i</v>
      </c>
      <c r="K647" t="str">
        <f t="shared" si="180"/>
        <v>0.0199999271011725-0.000037682307004582i</v>
      </c>
      <c r="L647" t="str">
        <f t="shared" si="181"/>
        <v>0.00005-28.6605582942989i</v>
      </c>
      <c r="M647" t="str">
        <f t="shared" si="182"/>
        <v>0.00133333333333333-16.8591519378229i</v>
      </c>
      <c r="N647">
        <f t="shared" si="183"/>
        <v>90.034488313046509</v>
      </c>
      <c r="O647">
        <f t="shared" si="184"/>
        <v>68.38672372883309</v>
      </c>
      <c r="P647" s="3">
        <f t="shared" si="185"/>
        <v>68.38672372883309</v>
      </c>
      <c r="Q647" s="3">
        <f t="shared" si="186"/>
        <v>-89.965511686953491</v>
      </c>
      <c r="R647">
        <f t="shared" si="187"/>
        <v>90.034488313046509</v>
      </c>
      <c r="S647">
        <f t="shared" si="188"/>
        <v>9.8459217895729111E-3</v>
      </c>
      <c r="T647">
        <f t="shared" si="171"/>
        <v>68.38672372883309</v>
      </c>
    </row>
    <row r="648" spans="1:20" x14ac:dyDescent="0.25">
      <c r="A648">
        <f t="shared" si="172"/>
        <v>62.098833378154609</v>
      </c>
      <c r="B648">
        <f t="shared" si="189"/>
        <v>9.8833362923732881</v>
      </c>
      <c r="C648" t="str">
        <f t="shared" si="173"/>
        <v>1.58083109391538-2616.30830365295i</v>
      </c>
      <c r="D648" t="str">
        <f t="shared" si="174"/>
        <v>3.97499999904195-1610.33627191041i</v>
      </c>
      <c r="E648" t="str">
        <f t="shared" si="175"/>
        <v>162.469527943231+0.00439935902433i</v>
      </c>
      <c r="F648" t="str">
        <f t="shared" si="176"/>
        <v>1.45495495494203-15112.0139889436i</v>
      </c>
      <c r="G648" t="str">
        <f t="shared" si="177"/>
        <v>0.999999999991115-2.98074400212494E-06i</v>
      </c>
      <c r="H648" t="str">
        <f t="shared" si="178"/>
        <v>600.000819776423+0.911213752215183i</v>
      </c>
      <c r="I648" t="str">
        <f t="shared" si="179"/>
        <v>41.3092159483092-25579.0038863671i</v>
      </c>
      <c r="K648" t="str">
        <f t="shared" si="180"/>
        <v>0.0199999265460908-0.0000378254986928761i</v>
      </c>
      <c r="L648" t="str">
        <f t="shared" si="181"/>
        <v>0.00005-28.5520604645337i</v>
      </c>
      <c r="M648" t="str">
        <f t="shared" si="182"/>
        <v>0.00133333333333333-16.7953296850198i</v>
      </c>
      <c r="N648">
        <f t="shared" si="183"/>
        <v>90.034619367547563</v>
      </c>
      <c r="O648">
        <f t="shared" si="184"/>
        <v>68.353779977101141</v>
      </c>
      <c r="P648" s="3">
        <f t="shared" si="185"/>
        <v>68.353779977101141</v>
      </c>
      <c r="Q648" s="3">
        <f t="shared" si="186"/>
        <v>-89.965380632452437</v>
      </c>
      <c r="R648">
        <f t="shared" si="187"/>
        <v>90.034619367547563</v>
      </c>
      <c r="S648">
        <f t="shared" si="188"/>
        <v>9.8833362923732883E-3</v>
      </c>
      <c r="T648">
        <f t="shared" si="171"/>
        <v>68.353779977101141</v>
      </c>
    </row>
    <row r="649" spans="1:20" x14ac:dyDescent="0.25">
      <c r="A649">
        <f t="shared" si="172"/>
        <v>62.3348089449916</v>
      </c>
      <c r="B649">
        <f t="shared" si="189"/>
        <v>9.9208929702843065</v>
      </c>
      <c r="C649" t="str">
        <f t="shared" si="173"/>
        <v>1.58083105688723-2606.40398768363i</v>
      </c>
      <c r="D649" t="str">
        <f t="shared" si="174"/>
        <v>3.97499999903466-1604.24015977317i</v>
      </c>
      <c r="E649" t="str">
        <f t="shared" si="175"/>
        <v>162.469527874561+0.00441607677424958i</v>
      </c>
      <c r="F649" t="str">
        <f t="shared" si="176"/>
        <v>1.45495495494193-15054.8057272132i</v>
      </c>
      <c r="G649" t="str">
        <f t="shared" si="177"/>
        <v>0.999999999991048-2.99207082933281E-06i</v>
      </c>
      <c r="H649" t="str">
        <f t="shared" si="178"/>
        <v>600.000826018565+0.914676366848832i</v>
      </c>
      <c r="I649" t="str">
        <f t="shared" si="179"/>
        <v>41.3092160748913-25482.1718709475i</v>
      </c>
      <c r="K649" t="str">
        <f t="shared" si="180"/>
        <v>0.0199999259867826-0.0000379692344972463i</v>
      </c>
      <c r="L649" t="str">
        <f t="shared" si="181"/>
        <v>0.00005-28.4439733657438i</v>
      </c>
      <c r="M649" t="str">
        <f t="shared" si="182"/>
        <v>0.00133333333333333-16.7317490386728i</v>
      </c>
      <c r="N649">
        <f t="shared" si="183"/>
        <v>90.034750920043251</v>
      </c>
      <c r="O649">
        <f t="shared" si="184"/>
        <v>68.320836225941889</v>
      </c>
      <c r="P649" s="3">
        <f t="shared" si="185"/>
        <v>68.320836225941889</v>
      </c>
      <c r="Q649" s="3">
        <f t="shared" si="186"/>
        <v>-89.965249079956749</v>
      </c>
      <c r="R649">
        <f t="shared" si="187"/>
        <v>90.034750920043251</v>
      </c>
      <c r="S649">
        <f t="shared" si="188"/>
        <v>9.9208929702843066E-3</v>
      </c>
      <c r="T649">
        <f t="shared" si="171"/>
        <v>68.320836225941889</v>
      </c>
    </row>
    <row r="650" spans="1:20" x14ac:dyDescent="0.25">
      <c r="A650">
        <f t="shared" si="172"/>
        <v>62.571681218982569</v>
      </c>
      <c r="B650">
        <f t="shared" si="189"/>
        <v>9.9585923635713876</v>
      </c>
      <c r="C650" t="str">
        <f t="shared" si="173"/>
        <v>1.58083101957715-2596.53716571064i</v>
      </c>
      <c r="D650" t="str">
        <f t="shared" si="174"/>
        <v>3.97499999902731-1598.1671251692i</v>
      </c>
      <c r="E650" t="str">
        <f t="shared" si="175"/>
        <v>162.469527805366+0.00443285805374391i</v>
      </c>
      <c r="F650" t="str">
        <f t="shared" si="176"/>
        <v>1.45495495494183-14997.8140339175i</v>
      </c>
      <c r="G650" t="str">
        <f t="shared" si="177"/>
        <v>0.999999999990979-3.00344069848407E-06i</v>
      </c>
      <c r="H650" t="str">
        <f t="shared" si="178"/>
        <v>600.000832308241+0.918152139445276i</v>
      </c>
      <c r="I650" t="str">
        <f t="shared" si="179"/>
        <v>41.3092162024377-25385.7064251255i</v>
      </c>
      <c r="K650" t="str">
        <f t="shared" si="180"/>
        <v>0.0199999254232155-0.0000381135164851921i</v>
      </c>
      <c r="L650" t="str">
        <f t="shared" si="181"/>
        <v>0.00005-28.3362954430602i</v>
      </c>
      <c r="M650" t="str">
        <f t="shared" si="182"/>
        <v>0.00133333333333333-16.6684090841531i</v>
      </c>
      <c r="N650">
        <f t="shared" si="183"/>
        <v>90.03488297242582</v>
      </c>
      <c r="O650">
        <f t="shared" si="184"/>
        <v>68.2878924753593</v>
      </c>
      <c r="P650" s="3">
        <f t="shared" si="185"/>
        <v>68.2878924753593</v>
      </c>
      <c r="Q650" s="3">
        <f t="shared" si="186"/>
        <v>-89.96511702757418</v>
      </c>
      <c r="R650">
        <f t="shared" si="187"/>
        <v>90.03488297242582</v>
      </c>
      <c r="S650">
        <f t="shared" si="188"/>
        <v>9.958592363571387E-3</v>
      </c>
      <c r="T650">
        <f t="shared" si="171"/>
        <v>68.2878924753593</v>
      </c>
    </row>
    <row r="651" spans="1:20" x14ac:dyDescent="0.25">
      <c r="A651">
        <f t="shared" si="172"/>
        <v>62.809453607614707</v>
      </c>
      <c r="B651">
        <f t="shared" si="189"/>
        <v>9.9964350145529597</v>
      </c>
      <c r="C651" t="str">
        <f t="shared" si="173"/>
        <v>1.58083098198293-2586.70769579657i</v>
      </c>
      <c r="D651" t="str">
        <f t="shared" si="174"/>
        <v>3.97499999901991-1592.11708073588i</v>
      </c>
      <c r="E651" t="str">
        <f t="shared" si="175"/>
        <v>162.469527735646+0.00444970310424687i</v>
      </c>
      <c r="F651" t="str">
        <f t="shared" si="176"/>
        <v>1.45495495494172-14941.0380892118i</v>
      </c>
      <c r="G651" t="str">
        <f t="shared" si="177"/>
        <v>0.999999999990911-3.01485377313811E-06i</v>
      </c>
      <c r="H651" t="str">
        <f t="shared" si="178"/>
        <v>600.000838645806+0.921641120005076i</v>
      </c>
      <c r="I651" t="str">
        <f t="shared" si="179"/>
        <v>41.3092163309552-25289.6061612128i</v>
      </c>
      <c r="K651" t="str">
        <f t="shared" si="180"/>
        <v>0.0199999248553573-0.0000382583467320688i</v>
      </c>
      <c r="L651" t="str">
        <f t="shared" si="181"/>
        <v>0.00005-28.2290251474997i</v>
      </c>
      <c r="M651" t="str">
        <f t="shared" si="182"/>
        <v>0.00133333333333333-16.6053089102939i</v>
      </c>
      <c r="N651">
        <f t="shared" si="183"/>
        <v>90.035015526594734</v>
      </c>
      <c r="O651">
        <f t="shared" si="184"/>
        <v>68.254948725358219</v>
      </c>
      <c r="P651" s="3">
        <f t="shared" si="185"/>
        <v>68.254948725358219</v>
      </c>
      <c r="Q651" s="3">
        <f t="shared" si="186"/>
        <v>-89.964984473405266</v>
      </c>
      <c r="R651">
        <f t="shared" si="187"/>
        <v>90.035015526594734</v>
      </c>
      <c r="S651">
        <f t="shared" si="188"/>
        <v>9.9964350145529592E-3</v>
      </c>
      <c r="T651">
        <f t="shared" si="171"/>
        <v>68.254948725358219</v>
      </c>
    </row>
    <row r="652" spans="1:20" x14ac:dyDescent="0.25">
      <c r="A652">
        <f t="shared" si="172"/>
        <v>63.048129531323646</v>
      </c>
      <c r="B652">
        <f t="shared" si="189"/>
        <v>10.034421467608261</v>
      </c>
      <c r="C652" t="str">
        <f t="shared" si="173"/>
        <v>1.58083094410248-2576.91543654106i</v>
      </c>
      <c r="D652" t="str">
        <f t="shared" si="174"/>
        <v>3.97499999901245-1586.08993944127i</v>
      </c>
      <c r="E652" t="str">
        <f t="shared" si="175"/>
        <v>162.469527665394+0.00446661216811558i</v>
      </c>
      <c r="F652" t="str">
        <f t="shared" si="176"/>
        <v>1.45495495494163-14884.477076355i</v>
      </c>
      <c r="G652" t="str">
        <f t="shared" si="177"/>
        <v>0.999999999990842-3.02631021747582E-06i</v>
      </c>
      <c r="H652" t="str">
        <f t="shared" si="178"/>
        <v>600.000845031632+0.925143358718813i</v>
      </c>
      <c r="I652" t="str">
        <f t="shared" si="179"/>
        <v>41.3092164604512-25193.8696967751i</v>
      </c>
      <c r="K652" t="str">
        <f t="shared" si="180"/>
        <v>0.0199999242831751-0.0000384037273211152i</v>
      </c>
      <c r="L652" t="str">
        <f t="shared" si="181"/>
        <v>0.00005-28.1221609359431i</v>
      </c>
      <c r="M652" t="str">
        <f t="shared" si="182"/>
        <v>0.00133333333333333-16.5424476093783i</v>
      </c>
      <c r="N652">
        <f t="shared" si="183"/>
        <v>90.035148584456564</v>
      </c>
      <c r="O652">
        <f t="shared" si="184"/>
        <v>68.222004975942625</v>
      </c>
      <c r="P652" s="3">
        <f t="shared" si="185"/>
        <v>68.222004975942625</v>
      </c>
      <c r="Q652" s="3">
        <f t="shared" si="186"/>
        <v>-89.964851415543436</v>
      </c>
      <c r="R652">
        <f t="shared" si="187"/>
        <v>90.035148584456564</v>
      </c>
      <c r="S652">
        <f t="shared" si="188"/>
        <v>1.0034421467608261E-2</v>
      </c>
      <c r="T652">
        <f t="shared" si="171"/>
        <v>68.222004975942625</v>
      </c>
    </row>
    <row r="653" spans="1:20" x14ac:dyDescent="0.25">
      <c r="A653">
        <f t="shared" si="172"/>
        <v>63.287712423542686</v>
      </c>
      <c r="B653">
        <f t="shared" si="189"/>
        <v>10.072552269185174</v>
      </c>
      <c r="C653" t="str">
        <f t="shared" si="173"/>
        <v>1.58083090593363-2567.16024707927i</v>
      </c>
      <c r="D653" t="str">
        <f t="shared" si="174"/>
        <v>3.97499999900493-1580.08561458293i</v>
      </c>
      <c r="E653" t="str">
        <f t="shared" si="175"/>
        <v>162.469527594607+0.00448358548862613i</v>
      </c>
      <c r="F653" t="str">
        <f t="shared" si="176"/>
        <v>1.45495495494153-14828.1301816981i</v>
      </c>
      <c r="G653" t="str">
        <f t="shared" si="177"/>
        <v>0.999999999990772-3.03781019630202E-06i</v>
      </c>
      <c r="H653" t="str">
        <f t="shared" si="178"/>
        <v>600.000851466079+0.928658905967776i</v>
      </c>
      <c r="I653" t="str">
        <f t="shared" si="179"/>
        <v>41.3092165909329-25098.4956546112i</v>
      </c>
      <c r="K653" t="str">
        <f t="shared" si="180"/>
        <v>0.0199999237066362-0.0000385496603434859i</v>
      </c>
      <c r="L653" t="str">
        <f t="shared" si="181"/>
        <v>0.00005-28.0157012711129i</v>
      </c>
      <c r="M653" t="str">
        <f t="shared" si="182"/>
        <v>0.00133333333333333-16.4798242771252i</v>
      </c>
      <c r="N653">
        <f t="shared" si="183"/>
        <v>90.03528214792523</v>
      </c>
      <c r="O653">
        <f t="shared" si="184"/>
        <v>68.189061227117293</v>
      </c>
      <c r="P653" s="3">
        <f t="shared" si="185"/>
        <v>68.189061227117293</v>
      </c>
      <c r="Q653" s="3">
        <f t="shared" si="186"/>
        <v>-89.96471785207477</v>
      </c>
      <c r="R653">
        <f t="shared" si="187"/>
        <v>90.03528214792523</v>
      </c>
      <c r="S653">
        <f t="shared" si="188"/>
        <v>1.0072552269185174E-2</v>
      </c>
      <c r="T653">
        <f t="shared" si="171"/>
        <v>68.189061227117293</v>
      </c>
    </row>
    <row r="654" spans="1:20" x14ac:dyDescent="0.25">
      <c r="A654">
        <f t="shared" si="172"/>
        <v>63.528205730752148</v>
      </c>
      <c r="B654">
        <f t="shared" si="189"/>
        <v>10.110827967808078</v>
      </c>
      <c r="C654" t="str">
        <f t="shared" si="173"/>
        <v>1.58083086747409-2557.44198707948i</v>
      </c>
      <c r="D654" t="str">
        <f t="shared" si="174"/>
        <v>3.97499999899736-1574.10401978663i</v>
      </c>
      <c r="E654" t="str">
        <f t="shared" si="175"/>
        <v>162.469527523282+0.00450062330997672i</v>
      </c>
      <c r="F654" t="str">
        <f t="shared" si="176"/>
        <v>1.45495495494142-14771.996594672i</v>
      </c>
      <c r="G654" t="str">
        <f t="shared" si="177"/>
        <v>0.999999999990701-3.04935387504775E-06i</v>
      </c>
      <c r="H654" t="str">
        <f t="shared" si="178"/>
        <v>600.000857949524+0.932187812324746i</v>
      </c>
      <c r="I654" t="str">
        <f t="shared" si="179"/>
        <v>41.3092167224088-25003.4826627336i</v>
      </c>
      <c r="K654" t="str">
        <f t="shared" si="180"/>
        <v>0.0199999231257072-0.0000386961478982798i</v>
      </c>
      <c r="L654" t="str">
        <f t="shared" si="181"/>
        <v>0.00005-27.909644621551i</v>
      </c>
      <c r="M654" t="str">
        <f t="shared" si="182"/>
        <v>0.00133333333333333-16.417438012677i</v>
      </c>
      <c r="N654">
        <f t="shared" si="183"/>
        <v>90.035416218921924</v>
      </c>
      <c r="O654">
        <f t="shared" si="184"/>
        <v>68.156117478886557</v>
      </c>
      <c r="P654" s="3">
        <f t="shared" si="185"/>
        <v>68.156117478886557</v>
      </c>
      <c r="Q654" s="3">
        <f t="shared" si="186"/>
        <v>-89.964583781078076</v>
      </c>
      <c r="R654">
        <f t="shared" si="187"/>
        <v>90.035416218921924</v>
      </c>
      <c r="S654">
        <f t="shared" si="188"/>
        <v>1.0110827967808078E-2</v>
      </c>
      <c r="T654">
        <f t="shared" si="171"/>
        <v>68.156117478886557</v>
      </c>
    </row>
    <row r="655" spans="1:20" x14ac:dyDescent="0.25">
      <c r="A655">
        <f t="shared" si="172"/>
        <v>63.769612912529006</v>
      </c>
      <c r="B655">
        <f t="shared" si="189"/>
        <v>10.149249114085748</v>
      </c>
      <c r="C655" t="str">
        <f t="shared" si="173"/>
        <v>1.58083082872171-2547.76051674126i</v>
      </c>
      <c r="D655" t="str">
        <f t="shared" si="174"/>
        <v>3.97499999898971-1568.14506900512i</v>
      </c>
      <c r="E655" t="str">
        <f t="shared" si="175"/>
        <v>162.469527451412+0.00451772587729679i</v>
      </c>
      <c r="F655" t="str">
        <f t="shared" si="176"/>
        <v>1.45495495494132-14716.0755077762i</v>
      </c>
      <c r="G655" t="str">
        <f t="shared" si="177"/>
        <v>0.999999999990631-3.06094141977271E-06i</v>
      </c>
      <c r="H655" t="str">
        <f t="shared" si="178"/>
        <v>600.000864482333+0.935730128554631i</v>
      </c>
      <c r="I655" t="str">
        <f t="shared" si="179"/>
        <v>41.3092168548851-24908.8293543481i</v>
      </c>
      <c r="K655" t="str">
        <f t="shared" si="180"/>
        <v>0.0199999225403549-0.0000388431920925703i</v>
      </c>
      <c r="L655" t="str">
        <f t="shared" si="181"/>
        <v>0.00005-27.8039894615969i</v>
      </c>
      <c r="M655" t="str">
        <f t="shared" si="182"/>
        <v>0.00133333333333333-16.3552879185864i</v>
      </c>
      <c r="N655">
        <f t="shared" si="183"/>
        <v>90.035550799375031</v>
      </c>
      <c r="O655">
        <f t="shared" si="184"/>
        <v>68.12317373125498</v>
      </c>
      <c r="P655" s="3">
        <f t="shared" si="185"/>
        <v>68.12317373125498</v>
      </c>
      <c r="Q655" s="3">
        <f t="shared" si="186"/>
        <v>-89.964449200624969</v>
      </c>
      <c r="R655">
        <f t="shared" si="187"/>
        <v>90.035550799375031</v>
      </c>
      <c r="S655">
        <f t="shared" si="188"/>
        <v>1.0149249114085749E-2</v>
      </c>
      <c r="T655">
        <f t="shared" si="171"/>
        <v>68.12317373125498</v>
      </c>
    </row>
    <row r="656" spans="1:20" x14ac:dyDescent="0.25">
      <c r="A656">
        <f t="shared" si="172"/>
        <v>64.011937441596615</v>
      </c>
      <c r="B656">
        <f t="shared" si="189"/>
        <v>10.187816260719273</v>
      </c>
      <c r="C656" t="str">
        <f t="shared" si="173"/>
        <v>1.58083078967429-2538.11569679344i</v>
      </c>
      <c r="D656" t="str">
        <f t="shared" si="174"/>
        <v>3.97499999898201-1562.20867651689i</v>
      </c>
      <c r="E656" t="str">
        <f t="shared" si="175"/>
        <v>162.469527378997+0.00453489343664759i</v>
      </c>
      <c r="F656" t="str">
        <f t="shared" si="176"/>
        <v>1.45495495494122-14660.3661165672i</v>
      </c>
      <c r="G656" t="str">
        <f t="shared" si="177"/>
        <v>0.999999999990559-3.07257299716763E-06i</v>
      </c>
      <c r="H656" t="str">
        <f t="shared" si="178"/>
        <v>600.00087106489+0.939285905615295i</v>
      </c>
      <c r="I656" t="str">
        <f t="shared" si="179"/>
        <v>41.3092169883706-24814.5343678357i</v>
      </c>
      <c r="K656" t="str">
        <f t="shared" si="180"/>
        <v>0.0199999219505454-0.0000389907950414363i</v>
      </c>
      <c r="L656" t="str">
        <f t="shared" si="181"/>
        <v>0.00005-27.6987342713657i</v>
      </c>
      <c r="M656" t="str">
        <f t="shared" si="182"/>
        <v>0.00133333333333333-16.2933731008034i</v>
      </c>
      <c r="N656">
        <f t="shared" si="183"/>
        <v>90.035685891220396</v>
      </c>
      <c r="O656">
        <f t="shared" si="184"/>
        <v>68.090229984227221</v>
      </c>
      <c r="P656" s="3">
        <f t="shared" si="185"/>
        <v>68.090229984227221</v>
      </c>
      <c r="Q656" s="3">
        <f t="shared" si="186"/>
        <v>-89.964314108779604</v>
      </c>
      <c r="R656">
        <f t="shared" si="187"/>
        <v>90.035685891220396</v>
      </c>
      <c r="S656">
        <f t="shared" si="188"/>
        <v>1.0187816260719273E-2</v>
      </c>
      <c r="T656">
        <f t="shared" si="171"/>
        <v>68.090229984227221</v>
      </c>
    </row>
    <row r="657" spans="1:20" x14ac:dyDescent="0.25">
      <c r="A657">
        <f t="shared" si="172"/>
        <v>64.255182803874675</v>
      </c>
      <c r="B657">
        <f t="shared" si="189"/>
        <v>10.226529962510007</v>
      </c>
      <c r="C657" t="str">
        <f t="shared" si="173"/>
        <v>1.58083075032955-2528.50738849199i</v>
      </c>
      <c r="D657" t="str">
        <f t="shared" si="174"/>
        <v>3.97499999897427-1556.29475692494i</v>
      </c>
      <c r="E657" t="str">
        <f t="shared" si="175"/>
        <v>162.469527306029+0.0045521262350239i</v>
      </c>
      <c r="F657" t="str">
        <f t="shared" si="176"/>
        <v>1.45495495494111-14604.8676196465i</v>
      </c>
      <c r="G657" t="str">
        <f t="shared" si="177"/>
        <v>0.999999999990487-3.08424877455664E-06i</v>
      </c>
      <c r="H657" t="str">
        <f t="shared" si="178"/>
        <v>600.000877697568+0.942855194658226i</v>
      </c>
      <c r="I657" t="str">
        <f t="shared" si="179"/>
        <v>41.3092171228722-24720.5963467307i</v>
      </c>
      <c r="K657" t="str">
        <f t="shared" si="180"/>
        <v>0.0199999213562449-0.0000391389588679927i</v>
      </c>
      <c r="L657" t="str">
        <f t="shared" si="181"/>
        <v>0.00005-27.5938775367262i</v>
      </c>
      <c r="M657" t="str">
        <f t="shared" si="182"/>
        <v>0.00133333333333333-16.2316926686625i</v>
      </c>
      <c r="N657">
        <f t="shared" si="183"/>
        <v>90.035821496401127</v>
      </c>
      <c r="O657">
        <f t="shared" si="184"/>
        <v>68.057286237807674</v>
      </c>
      <c r="P657" s="3">
        <f t="shared" si="185"/>
        <v>68.057286237807674</v>
      </c>
      <c r="Q657" s="3">
        <f t="shared" si="186"/>
        <v>-89.964178503598873</v>
      </c>
      <c r="R657">
        <f t="shared" si="187"/>
        <v>90.035821496401127</v>
      </c>
      <c r="S657">
        <f t="shared" si="188"/>
        <v>1.0226529962510007E-2</v>
      </c>
      <c r="T657">
        <f t="shared" si="171"/>
        <v>68.057286237807674</v>
      </c>
    </row>
    <row r="658" spans="1:20" x14ac:dyDescent="0.25">
      <c r="A658">
        <f t="shared" si="172"/>
        <v>64.499352498529404</v>
      </c>
      <c r="B658">
        <f t="shared" si="189"/>
        <v>10.265390776367544</v>
      </c>
      <c r="C658" t="str">
        <f t="shared" si="173"/>
        <v>1.58083071068521-2518.93545361824i</v>
      </c>
      <c r="D658" t="str">
        <f t="shared" si="174"/>
        <v>3.97499999896647-1550.40322515556i</v>
      </c>
      <c r="E658" t="str">
        <f t="shared" si="175"/>
        <v>162.469527232507+0.00456942452036014i</v>
      </c>
      <c r="F658" t="str">
        <f t="shared" si="176"/>
        <v>1.454954954941-14549.5792186499i</v>
      </c>
      <c r="G658" t="str">
        <f t="shared" si="177"/>
        <v>0.999999999990415-3.09596891989974E-06i</v>
      </c>
      <c r="H658" t="str">
        <f t="shared" si="178"/>
        <v>600.000884380749+0.946438047029294i</v>
      </c>
      <c r="I658" t="str">
        <f t="shared" si="179"/>
        <v>41.3092172583986-24627.0139397038i</v>
      </c>
      <c r="K658" t="str">
        <f t="shared" si="180"/>
        <v>0.0199999207574192-0.0000392876857034199i</v>
      </c>
      <c r="L658" t="str">
        <f t="shared" si="181"/>
        <v>0.00005-27.4894177492789i</v>
      </c>
      <c r="M658" t="str">
        <f t="shared" si="182"/>
        <v>0.00133333333333333-16.1702457348699i</v>
      </c>
      <c r="N658">
        <f t="shared" si="183"/>
        <v>90.035957616867748</v>
      </c>
      <c r="O658">
        <f t="shared" si="184"/>
        <v>68.02434249200121</v>
      </c>
      <c r="P658" s="3">
        <f t="shared" si="185"/>
        <v>68.02434249200121</v>
      </c>
      <c r="Q658" s="3">
        <f t="shared" si="186"/>
        <v>-89.964042383132252</v>
      </c>
      <c r="R658">
        <f t="shared" si="187"/>
        <v>90.035957616867748</v>
      </c>
      <c r="S658">
        <f t="shared" si="188"/>
        <v>1.0265390776367544E-2</v>
      </c>
      <c r="T658">
        <f t="shared" si="171"/>
        <v>68.02434249200121</v>
      </c>
    </row>
    <row r="659" spans="1:20" x14ac:dyDescent="0.25">
      <c r="A659">
        <f t="shared" si="172"/>
        <v>64.744450038023814</v>
      </c>
      <c r="B659">
        <f t="shared" si="189"/>
        <v>10.304399261317741</v>
      </c>
      <c r="C659" t="str">
        <f t="shared" si="173"/>
        <v>1.580830670739-2509.39975447663i</v>
      </c>
      <c r="D659" t="str">
        <f t="shared" si="174"/>
        <v>3.97499999895859-1544.53399645708i</v>
      </c>
      <c r="E659" t="str">
        <f t="shared" si="175"/>
        <v>162.469527158423+0.00458678854153534i</v>
      </c>
      <c r="F659" t="str">
        <f t="shared" si="176"/>
        <v>1.4549549549409-14494.5001182349i</v>
      </c>
      <c r="G659" t="str">
        <f t="shared" si="177"/>
        <v>0.999999999990342-3.10773360179513E-06i</v>
      </c>
      <c r="H659" t="str">
        <f t="shared" si="178"/>
        <v>600.000891114819+0.950034514269475i</v>
      </c>
      <c r="I659" t="str">
        <f t="shared" si="179"/>
        <v>41.3092173949563-24533.7858005401i</v>
      </c>
      <c r="K659" t="str">
        <f t="shared" si="180"/>
        <v>0.0199999201540338-0.0000394369776869949i</v>
      </c>
      <c r="L659" t="str">
        <f t="shared" si="181"/>
        <v>0.00005-27.3853534063349i</v>
      </c>
      <c r="M659" t="str">
        <f t="shared" si="182"/>
        <v>0.00133333333333333-16.1090314154911i</v>
      </c>
      <c r="N659">
        <f t="shared" si="183"/>
        <v>90.036094254578174</v>
      </c>
      <c r="O659">
        <f t="shared" si="184"/>
        <v>67.991398746812294</v>
      </c>
      <c r="P659" s="3">
        <f t="shared" si="185"/>
        <v>67.991398746812294</v>
      </c>
      <c r="Q659" s="3">
        <f t="shared" si="186"/>
        <v>-89.963905745421826</v>
      </c>
      <c r="R659">
        <f t="shared" si="187"/>
        <v>90.036094254578174</v>
      </c>
      <c r="S659">
        <f t="shared" si="188"/>
        <v>1.0304399261317741E-2</v>
      </c>
      <c r="T659">
        <f t="shared" si="171"/>
        <v>67.991398746812294</v>
      </c>
    </row>
    <row r="660" spans="1:20" x14ac:dyDescent="0.25">
      <c r="A660">
        <f t="shared" si="172"/>
        <v>64.990478948168303</v>
      </c>
      <c r="B660">
        <f t="shared" si="189"/>
        <v>10.343555978510748</v>
      </c>
      <c r="C660" t="str">
        <f t="shared" si="173"/>
        <v>1.5808306304886-2499.90015389297i</v>
      </c>
      <c r="D660" t="str">
        <f t="shared" si="174"/>
        <v>3.97499999895066-1538.68698639868i</v>
      </c>
      <c r="E660" t="str">
        <f t="shared" si="175"/>
        <v>162.469527083776+0.00460421854836953i</v>
      </c>
      <c r="F660" t="str">
        <f t="shared" si="176"/>
        <v>1.45495495494079-14439.6295260702i</v>
      </c>
      <c r="G660" t="str">
        <f t="shared" si="177"/>
        <v>0.999999999990268-3.11954298948172E-06i</v>
      </c>
      <c r="H660" t="str">
        <f t="shared" si="178"/>
        <v>600.000897900166+0.95364464811563i</v>
      </c>
      <c r="I660" t="str">
        <f t="shared" si="179"/>
        <v>41.3092175325538-24440.9105881216i</v>
      </c>
      <c r="K660" t="str">
        <f t="shared" si="180"/>
        <v>0.019999919546054-0.0000395868369661227i</v>
      </c>
      <c r="L660" t="str">
        <f t="shared" si="181"/>
        <v>0.00005-27.2816830108935i</v>
      </c>
      <c r="M660" t="str">
        <f t="shared" si="182"/>
        <v>0.00133333333333333-16.0480488299373i</v>
      </c>
      <c r="N660">
        <f t="shared" si="183"/>
        <v>90.036231411497795</v>
      </c>
      <c r="O660">
        <f t="shared" si="184"/>
        <v>67.958455002245771</v>
      </c>
      <c r="P660" s="3">
        <f t="shared" si="185"/>
        <v>67.958455002245771</v>
      </c>
      <c r="Q660" s="3">
        <f t="shared" si="186"/>
        <v>-89.963768588502205</v>
      </c>
      <c r="R660">
        <f t="shared" si="187"/>
        <v>90.036231411497795</v>
      </c>
      <c r="S660">
        <f t="shared" si="188"/>
        <v>1.0343555978510749E-2</v>
      </c>
      <c r="T660">
        <f t="shared" si="171"/>
        <v>67.958455002245771</v>
      </c>
    </row>
    <row r="661" spans="1:20" x14ac:dyDescent="0.25">
      <c r="A661">
        <f t="shared" si="172"/>
        <v>65.237442768171348</v>
      </c>
      <c r="B661">
        <f t="shared" si="189"/>
        <v>10.38286149122909</v>
      </c>
      <c r="C661" t="str">
        <f t="shared" si="173"/>
        <v>1.58083058993174-2490.43651521231i</v>
      </c>
      <c r="D661" t="str">
        <f t="shared" si="174"/>
        <v>3.97499999894267-1532.86211086915i</v>
      </c>
      <c r="E661" t="str">
        <f t="shared" si="175"/>
        <v>162.469527008562+0.00462171479163729i</v>
      </c>
      <c r="F661" t="str">
        <f t="shared" si="176"/>
        <v>1.45495495494069-14384.9666528241i</v>
      </c>
      <c r="G661" t="str">
        <f t="shared" si="177"/>
        <v>0.999999999990194-3.13139725284151E-06i</v>
      </c>
      <c r="H661" t="str">
        <f t="shared" si="178"/>
        <v>600.00090473718+0.957268500501206i</v>
      </c>
      <c r="I661" t="str">
        <f t="shared" si="179"/>
        <v>41.3092176711995-24348.3869664076i</v>
      </c>
      <c r="K661" t="str">
        <f t="shared" si="180"/>
        <v>0.0199999189334448-0.0000397372656963664i</v>
      </c>
      <c r="L661" t="str">
        <f t="shared" si="181"/>
        <v>0.00005-27.1784050716213i</v>
      </c>
      <c r="M661" t="str">
        <f t="shared" si="182"/>
        <v>0.00133333333333333-15.9872971009537i</v>
      </c>
      <c r="N661">
        <f t="shared" si="183"/>
        <v>90.036369089599418</v>
      </c>
      <c r="O661">
        <f t="shared" si="184"/>
        <v>67.925511258306372</v>
      </c>
      <c r="P661" s="3">
        <f t="shared" si="185"/>
        <v>67.925511258306372</v>
      </c>
      <c r="Q661" s="3">
        <f t="shared" si="186"/>
        <v>-89.963630910400582</v>
      </c>
      <c r="R661">
        <f t="shared" si="187"/>
        <v>90.036369089599418</v>
      </c>
      <c r="S661">
        <f t="shared" si="188"/>
        <v>1.0382861491229089E-2</v>
      </c>
      <c r="T661">
        <f t="shared" si="171"/>
        <v>67.925511258306372</v>
      </c>
    </row>
    <row r="662" spans="1:20" x14ac:dyDescent="0.25">
      <c r="A662">
        <f t="shared" si="172"/>
        <v>65.485345050690398</v>
      </c>
      <c r="B662">
        <f t="shared" si="189"/>
        <v>10.42231636489576</v>
      </c>
      <c r="C662" t="str">
        <f t="shared" si="173"/>
        <v>1.58083054906607-2481.00870229699i</v>
      </c>
      <c r="D662" t="str">
        <f t="shared" si="174"/>
        <v>3.97499999893462-1527.0592860757i</v>
      </c>
      <c r="E662" t="str">
        <f t="shared" si="175"/>
        <v>162.469526932773+0.00463927752306479i</v>
      </c>
      <c r="F662" t="str">
        <f t="shared" si="176"/>
        <v>1.45495495494059-14330.5107121526i</v>
      </c>
      <c r="G662" t="str">
        <f t="shared" si="177"/>
        <v>0.99999999999012-3.14329656240208E-06i</v>
      </c>
      <c r="H662" t="str">
        <f t="shared" si="178"/>
        <v>600.000911626253+0.960906123557006i</v>
      </c>
      <c r="I662" t="str">
        <f t="shared" si="179"/>
        <v>41.3092178109008-24256.2136044143i</v>
      </c>
      <c r="K662" t="str">
        <f t="shared" si="180"/>
        <v>0.019999918316171-0.0000398882660414783i</v>
      </c>
      <c r="L662" t="str">
        <f t="shared" si="181"/>
        <v>0.00005-27.0755181028305i</v>
      </c>
      <c r="M662" t="str">
        <f t="shared" si="182"/>
        <v>0.00133333333333333-15.9267753546062i</v>
      </c>
      <c r="N662">
        <f t="shared" si="183"/>
        <v>90.036507290863398</v>
      </c>
      <c r="O662">
        <f t="shared" si="184"/>
        <v>67.892567514998703</v>
      </c>
      <c r="P662" s="3">
        <f t="shared" si="185"/>
        <v>67.892567514998703</v>
      </c>
      <c r="Q662" s="3">
        <f t="shared" si="186"/>
        <v>-89.963492709136602</v>
      </c>
      <c r="R662">
        <f t="shared" si="187"/>
        <v>90.036507290863398</v>
      </c>
      <c r="S662">
        <f t="shared" si="188"/>
        <v>1.042231636489576E-2</v>
      </c>
      <c r="T662">
        <f t="shared" si="171"/>
        <v>67.892567514998703</v>
      </c>
    </row>
    <row r="663" spans="1:20" x14ac:dyDescent="0.25">
      <c r="A663">
        <f t="shared" si="172"/>
        <v>65.734189361883026</v>
      </c>
      <c r="B663">
        <f t="shared" si="189"/>
        <v>10.461921167082364</v>
      </c>
      <c r="C663" t="str">
        <f t="shared" si="173"/>
        <v>1.58083050788921-2471.61657952479i</v>
      </c>
      <c r="D663" t="str">
        <f t="shared" si="174"/>
        <v>3.97499999892651-1521.27842854276i</v>
      </c>
      <c r="E663" t="str">
        <f t="shared" si="175"/>
        <v>162.469526856407+0.00465690699533536i</v>
      </c>
      <c r="F663" t="str">
        <f t="shared" si="176"/>
        <v>1.45495495494047-14276.2609206888i</v>
      </c>
      <c r="G663" t="str">
        <f t="shared" si="177"/>
        <v>0.999999999990044-3.15524108933898E-06i</v>
      </c>
      <c r="H663" t="str">
        <f t="shared" si="178"/>
        <v>600.000918567784+0.964557569611928i</v>
      </c>
      <c r="I663" t="str">
        <f t="shared" si="179"/>
        <v>41.3092179516656-24164.3891761972i</v>
      </c>
      <c r="K663" t="str">
        <f t="shared" si="180"/>
        <v>0.019999917694197-0.0000400398401734311i</v>
      </c>
      <c r="L663" t="str">
        <f t="shared" si="181"/>
        <v>0.00005-26.9730206244576i</v>
      </c>
      <c r="M663" t="str">
        <f t="shared" si="182"/>
        <v>0.00133333333333333-15.8664827202692i</v>
      </c>
      <c r="N663">
        <f t="shared" si="183"/>
        <v>90.036646017277562</v>
      </c>
      <c r="O663">
        <f t="shared" si="184"/>
        <v>67.859623772327708</v>
      </c>
      <c r="P663" s="3">
        <f t="shared" si="185"/>
        <v>67.859623772327708</v>
      </c>
      <c r="Q663" s="3">
        <f t="shared" si="186"/>
        <v>-89.963353982722438</v>
      </c>
      <c r="R663">
        <f t="shared" si="187"/>
        <v>90.036646017277562</v>
      </c>
      <c r="S663">
        <f t="shared" si="188"/>
        <v>1.0461921167082364E-2</v>
      </c>
      <c r="T663">
        <f t="shared" si="171"/>
        <v>67.859623772327708</v>
      </c>
    </row>
    <row r="664" spans="1:20" x14ac:dyDescent="0.25">
      <c r="A664">
        <f t="shared" si="172"/>
        <v>65.983979281458176</v>
      </c>
      <c r="B664">
        <f t="shared" si="189"/>
        <v>10.501676467517278</v>
      </c>
      <c r="C664" t="str">
        <f t="shared" si="173"/>
        <v>1.58083046639883-2462.26001178687i</v>
      </c>
      <c r="D664" t="str">
        <f t="shared" si="174"/>
        <v>3.97499999891833-1515.51945511074i</v>
      </c>
      <c r="E664" t="str">
        <f t="shared" si="175"/>
        <v>162.469526779461+0.00467460346209081i</v>
      </c>
      <c r="F664" t="str">
        <f t="shared" si="176"/>
        <v>1.45495495494036-14222.2164980312i</v>
      </c>
      <c r="G664" t="str">
        <f t="shared" si="177"/>
        <v>0.999999999989969-3.16723100547822E-06i</v>
      </c>
      <c r="H664" t="str">
        <f t="shared" si="178"/>
        <v>600.000925562172+0.968222891193738i</v>
      </c>
      <c r="I664" t="str">
        <f t="shared" si="179"/>
        <v>41.3092180935024-24072.9123608309i</v>
      </c>
      <c r="K664" t="str">
        <f t="shared" si="180"/>
        <v>0.019999917067487-0.0000401919902724491i</v>
      </c>
      <c r="L664" t="str">
        <f t="shared" si="181"/>
        <v>0.00005-26.8709111620418i</v>
      </c>
      <c r="M664" t="str">
        <f t="shared" si="182"/>
        <v>0.00133333333333333-15.8064183306128i</v>
      </c>
      <c r="N664">
        <f t="shared" si="183"/>
        <v>90.036785270837328</v>
      </c>
      <c r="O664">
        <f t="shared" si="184"/>
        <v>67.826680030298235</v>
      </c>
      <c r="P664" s="3">
        <f t="shared" si="185"/>
        <v>67.826680030298235</v>
      </c>
      <c r="Q664" s="3">
        <f t="shared" si="186"/>
        <v>-89.963214729162672</v>
      </c>
      <c r="R664">
        <f t="shared" si="187"/>
        <v>90.036785270837328</v>
      </c>
      <c r="S664">
        <f t="shared" si="188"/>
        <v>1.0501676467517278E-2</v>
      </c>
      <c r="T664">
        <f t="shared" si="171"/>
        <v>67.826680030298235</v>
      </c>
    </row>
    <row r="665" spans="1:20" x14ac:dyDescent="0.25">
      <c r="A665">
        <f t="shared" si="172"/>
        <v>66.234718402727722</v>
      </c>
      <c r="B665">
        <f t="shared" si="189"/>
        <v>10.541582838093843</v>
      </c>
      <c r="C665" t="str">
        <f t="shared" si="173"/>
        <v>1.58083042459256-2452.9388644859i</v>
      </c>
      <c r="D665" t="str">
        <f t="shared" si="174"/>
        <v>3.9749999989101-1509.78228293488i</v>
      </c>
      <c r="E665" t="str">
        <f t="shared" si="175"/>
        <v>162.46952670193+0.00469236717793892i</v>
      </c>
      <c r="F665" t="str">
        <f t="shared" si="176"/>
        <v>1.45495495494025-14168.3766667327i</v>
      </c>
      <c r="G665" t="str">
        <f t="shared" si="177"/>
        <v>0.999999999989892-3.17926648329879E-06i</v>
      </c>
      <c r="H665" t="str">
        <f t="shared" si="178"/>
        <v>600.000932609816+0.97190214102979i</v>
      </c>
      <c r="I665" t="str">
        <f t="shared" si="179"/>
        <v>41.309218236419-23981.7818423907i</v>
      </c>
      <c r="K665" t="str">
        <f t="shared" si="180"/>
        <v>0.0199999164360051-0.0000403447185270399i</v>
      </c>
      <c r="L665" t="str">
        <f t="shared" si="181"/>
        <v>0.00005-26.7691882467044i</v>
      </c>
      <c r="M665" t="str">
        <f t="shared" si="182"/>
        <v>0.00133333333333333-15.7465813215908i</v>
      </c>
      <c r="N665">
        <f t="shared" si="183"/>
        <v>90.036925053545687</v>
      </c>
      <c r="O665">
        <f t="shared" si="184"/>
        <v>67.793736288915298</v>
      </c>
      <c r="P665" s="3">
        <f t="shared" si="185"/>
        <v>67.793736288915298</v>
      </c>
      <c r="Q665" s="3">
        <f t="shared" si="186"/>
        <v>-89.963074946454313</v>
      </c>
      <c r="R665">
        <f t="shared" si="187"/>
        <v>90.036925053545687</v>
      </c>
      <c r="S665">
        <f t="shared" si="188"/>
        <v>1.0541582838093843E-2</v>
      </c>
      <c r="T665">
        <f t="shared" si="171"/>
        <v>67.793736288915298</v>
      </c>
    </row>
    <row r="666" spans="1:20" x14ac:dyDescent="0.25">
      <c r="A666">
        <f t="shared" si="172"/>
        <v>66.486410332658082</v>
      </c>
      <c r="B666">
        <f t="shared" si="189"/>
        <v>10.5816408528786</v>
      </c>
      <c r="C666" t="str">
        <f t="shared" si="173"/>
        <v>1.58083038246793-2443.65300353393i</v>
      </c>
      <c r="D666" t="str">
        <f t="shared" si="174"/>
        <v>3.97499999890179-1504.06682948402i</v>
      </c>
      <c r="E666" t="str">
        <f t="shared" si="175"/>
        <v>162.469526623806+0.00471019839845697i</v>
      </c>
      <c r="F666" t="str">
        <f t="shared" si="176"/>
        <v>1.45495495494014-14114.7406522892i</v>
      </c>
      <c r="G666" t="str">
        <f t="shared" si="177"/>
        <v>0.999999999989815-3.19134769593509E-06i</v>
      </c>
      <c r="H666" t="str">
        <f t="shared" si="178"/>
        <v>600.000939711125+0.975595372047833i</v>
      </c>
      <c r="I666" t="str">
        <f t="shared" si="179"/>
        <v>41.309218380424-23890.9963099337i</v>
      </c>
      <c r="K666" t="str">
        <f t="shared" si="180"/>
        <v>0.0199999157997148-0.0000404980271340253i</v>
      </c>
      <c r="L666" t="str">
        <f t="shared" si="181"/>
        <v>0.00005-26.6678504151268i</v>
      </c>
      <c r="M666" t="str">
        <f t="shared" si="182"/>
        <v>0.00133333333333333-15.6869708324276i</v>
      </c>
      <c r="N666">
        <f t="shared" si="183"/>
        <v>90.037065367413206</v>
      </c>
      <c r="O666">
        <f t="shared" si="184"/>
        <v>67.760792548183417</v>
      </c>
      <c r="P666" s="3">
        <f t="shared" si="185"/>
        <v>67.760792548183417</v>
      </c>
      <c r="Q666" s="3">
        <f t="shared" si="186"/>
        <v>-89.962934632586794</v>
      </c>
      <c r="R666">
        <f t="shared" si="187"/>
        <v>90.037065367413206</v>
      </c>
      <c r="S666">
        <f t="shared" si="188"/>
        <v>1.0581640852878599E-2</v>
      </c>
      <c r="T666">
        <f t="shared" si="171"/>
        <v>67.760792548183417</v>
      </c>
    </row>
    <row r="667" spans="1:20" x14ac:dyDescent="0.25">
      <c r="A667">
        <f t="shared" si="172"/>
        <v>66.739058691922196</v>
      </c>
      <c r="B667">
        <f t="shared" si="189"/>
        <v>10.62185108811954</v>
      </c>
      <c r="C667" t="str">
        <f t="shared" si="173"/>
        <v>1.58083034002255-2434.40229535088i</v>
      </c>
      <c r="D667" t="str">
        <f t="shared" si="174"/>
        <v>3.97499999889344-1498.37301253947i</v>
      </c>
      <c r="E667" t="str">
        <f t="shared" si="175"/>
        <v>162.469526545089+0.00472809738018989i</v>
      </c>
      <c r="F667" t="str">
        <f t="shared" si="176"/>
        <v>1.45495495494002-14061.3076831287i</v>
      </c>
      <c r="G667" t="str">
        <f t="shared" si="177"/>
        <v>0.999999999989738-0.0000032034748171794i</v>
      </c>
      <c r="H667" t="str">
        <f t="shared" si="178"/>
        <v>600.000946866506+0.979302637376725i</v>
      </c>
      <c r="I667" t="str">
        <f t="shared" si="179"/>
        <v>41.3092185255256-23800.5544574794i</v>
      </c>
      <c r="K667" t="str">
        <f t="shared" si="180"/>
        <v>0.0199999151585796-0.0000406519182985731i</v>
      </c>
      <c r="L667" t="str">
        <f t="shared" si="181"/>
        <v>0.00005-26.5668962095307i</v>
      </c>
      <c r="M667" t="str">
        <f t="shared" si="182"/>
        <v>0.00133333333333333-15.6275860056063i</v>
      </c>
      <c r="N667">
        <f t="shared" si="183"/>
        <v>90.037206214458152</v>
      </c>
      <c r="O667">
        <f t="shared" si="184"/>
        <v>67.72784880810805</v>
      </c>
      <c r="P667" s="3">
        <f t="shared" si="185"/>
        <v>67.72784880810805</v>
      </c>
      <c r="Q667" s="3">
        <f t="shared" si="186"/>
        <v>-89.962793785541848</v>
      </c>
      <c r="R667">
        <f t="shared" si="187"/>
        <v>90.037206214458152</v>
      </c>
      <c r="S667">
        <f t="shared" si="188"/>
        <v>1.0621851088119539E-2</v>
      </c>
      <c r="T667">
        <f t="shared" si="171"/>
        <v>67.72784880810805</v>
      </c>
    </row>
    <row r="668" spans="1:20" x14ac:dyDescent="0.25">
      <c r="A668">
        <f t="shared" si="172"/>
        <v>66.992667114951502</v>
      </c>
      <c r="B668">
        <f t="shared" si="189"/>
        <v>10.662214122254394</v>
      </c>
      <c r="C668" t="str">
        <f t="shared" si="173"/>
        <v>1.58083029725398-2425.1866068621i</v>
      </c>
      <c r="D668" t="str">
        <f t="shared" si="174"/>
        <v>3.97499999888501-1492.70075019374i</v>
      </c>
      <c r="E668" t="str">
        <f t="shared" si="175"/>
        <v>162.469526465771+0.00474606438066041i</v>
      </c>
      <c r="F668" t="str">
        <f t="shared" si="176"/>
        <v>1.45495495493991-14008.0769905999i</v>
      </c>
      <c r="G668" t="str">
        <f t="shared" si="177"/>
        <v>0.99999999998966-3.21564802148442E-06i</v>
      </c>
      <c r="H668" t="str">
        <f t="shared" si="178"/>
        <v>600.000954076369+0.98302399034722i</v>
      </c>
      <c r="I668" t="str">
        <f t="shared" si="179"/>
        <v>41.3092186717317-23710.4549839912i</v>
      </c>
      <c r="K668" t="str">
        <f t="shared" si="180"/>
        <v>0.0199999145125626-0.0000408063942342285i</v>
      </c>
      <c r="L668" t="str">
        <f t="shared" si="181"/>
        <v>0.00005-26.4663241776556i</v>
      </c>
      <c r="M668" t="str">
        <f t="shared" si="182"/>
        <v>0.00133333333333333-15.5684259868562i</v>
      </c>
      <c r="N668">
        <f t="shared" si="183"/>
        <v>90.037347596706383</v>
      </c>
      <c r="O668">
        <f t="shared" si="184"/>
        <v>67.694905068693842</v>
      </c>
      <c r="P668" s="3">
        <f t="shared" si="185"/>
        <v>67.694905068693842</v>
      </c>
      <c r="Q668" s="3">
        <f t="shared" si="186"/>
        <v>-89.962652403293617</v>
      </c>
      <c r="R668">
        <f t="shared" si="187"/>
        <v>90.037347596706383</v>
      </c>
      <c r="S668">
        <f t="shared" si="188"/>
        <v>1.0662214122254394E-2</v>
      </c>
      <c r="T668">
        <f t="shared" si="171"/>
        <v>67.694905068693842</v>
      </c>
    </row>
    <row r="669" spans="1:20" x14ac:dyDescent="0.25">
      <c r="A669">
        <f t="shared" si="172"/>
        <v>67.247239249988311</v>
      </c>
      <c r="B669">
        <f t="shared" si="189"/>
        <v>10.702730535918962</v>
      </c>
      <c r="C669" t="str">
        <f t="shared" si="173"/>
        <v>1.58083025415978-2416.00580549686i</v>
      </c>
      <c r="D669" t="str">
        <f t="shared" si="174"/>
        <v>3.97499999887652-1487.04996084943i</v>
      </c>
      <c r="E669" t="str">
        <f t="shared" si="175"/>
        <v>162.469526385851+0.00476409965836912i</v>
      </c>
      <c r="F669" t="str">
        <f t="shared" si="176"/>
        <v>1.45495495493979-13955.0478089615i</v>
      </c>
      <c r="G669" t="str">
        <f t="shared" si="177"/>
        <v>0.999999999989581-3.22786748396581E-06i</v>
      </c>
      <c r="H669" t="str">
        <f t="shared" si="178"/>
        <v>600.000961341135+0.986759484492747i</v>
      </c>
      <c r="I669" t="str">
        <f t="shared" si="179"/>
        <v>41.3092188190514-23620.6965933584i</v>
      </c>
      <c r="K669" t="str">
        <f t="shared" si="180"/>
        <v>0.0199999138616265-0.0000409614571629464i</v>
      </c>
      <c r="L669" t="str">
        <f t="shared" si="181"/>
        <v>0.00005-26.3661328727392i</v>
      </c>
      <c r="M669" t="str">
        <f t="shared" si="182"/>
        <v>0.00133333333333333-15.5094899251407i</v>
      </c>
      <c r="N669">
        <f t="shared" si="183"/>
        <v>90.037489516191542</v>
      </c>
      <c r="O669">
        <f t="shared" si="184"/>
        <v>67.661961329945967</v>
      </c>
      <c r="P669" s="3">
        <f t="shared" si="185"/>
        <v>67.661961329945967</v>
      </c>
      <c r="Q669" s="3">
        <f t="shared" si="186"/>
        <v>-89.962510483808458</v>
      </c>
      <c r="R669">
        <f t="shared" si="187"/>
        <v>90.037489516191542</v>
      </c>
      <c r="S669">
        <f t="shared" si="188"/>
        <v>1.0702730535918961E-2</v>
      </c>
      <c r="T669">
        <f t="shared" si="171"/>
        <v>67.661961329945967</v>
      </c>
    </row>
    <row r="670" spans="1:20" x14ac:dyDescent="0.25">
      <c r="A670">
        <f t="shared" si="172"/>
        <v>67.50277875913828</v>
      </c>
      <c r="B670">
        <f t="shared" si="189"/>
        <v>10.743400911955455</v>
      </c>
      <c r="C670" t="str">
        <f t="shared" si="173"/>
        <v>1.58083021073732-2406.85975918621i</v>
      </c>
      <c r="D670" t="str">
        <f t="shared" si="174"/>
        <v>3.97499999886796-1481.42056321805i</v>
      </c>
      <c r="E670" t="str">
        <f t="shared" si="175"/>
        <v>162.46952630532+0.00478220347280023i</v>
      </c>
      <c r="F670" t="str">
        <f t="shared" si="176"/>
        <v>1.45495495493969-13902.2193753708i</v>
      </c>
      <c r="G670" t="str">
        <f t="shared" si="177"/>
        <v>0.999999999989502-3.24013338040462E-06i</v>
      </c>
      <c r="H670" t="str">
        <f t="shared" si="178"/>
        <v>600.000968661218+0.990509173550174i</v>
      </c>
      <c r="I670" t="str">
        <f t="shared" si="179"/>
        <v>41.3092189674935-23531.277994376i</v>
      </c>
      <c r="K670" t="str">
        <f t="shared" si="180"/>
        <v>0.0199999132057339-0.0000411171093151239i</v>
      </c>
      <c r="L670" t="str">
        <f t="shared" si="181"/>
        <v>0.00005-26.2663208534958i</v>
      </c>
      <c r="M670" t="str">
        <f t="shared" si="182"/>
        <v>0.00133333333333333-15.4507769726446i</v>
      </c>
      <c r="N670">
        <f t="shared" si="183"/>
        <v>90.037631974954905</v>
      </c>
      <c r="O670">
        <f t="shared" si="184"/>
        <v>67.629017591869342</v>
      </c>
      <c r="P670" s="3">
        <f t="shared" si="185"/>
        <v>67.629017591869342</v>
      </c>
      <c r="Q670" s="3">
        <f t="shared" si="186"/>
        <v>-89.962368025045095</v>
      </c>
      <c r="R670">
        <f t="shared" si="187"/>
        <v>90.037631974954905</v>
      </c>
      <c r="S670">
        <f t="shared" si="188"/>
        <v>1.0743400911955454E-2</v>
      </c>
      <c r="T670">
        <f t="shared" si="171"/>
        <v>67.629017591869342</v>
      </c>
    </row>
    <row r="671" spans="1:20" x14ac:dyDescent="0.25">
      <c r="A671">
        <f t="shared" si="172"/>
        <v>67.759289318423001</v>
      </c>
      <c r="B671">
        <f t="shared" si="189"/>
        <v>10.784225835420886</v>
      </c>
      <c r="C671" t="str">
        <f t="shared" si="173"/>
        <v>1.58083016698436-2397.74833636125i</v>
      </c>
      <c r="D671" t="str">
        <f t="shared" si="174"/>
        <v>3.97499999885934-1475.81247631882i</v>
      </c>
      <c r="E671" t="str">
        <f t="shared" si="175"/>
        <v>162.469526224177+0.00480037608442412i</v>
      </c>
      <c r="F671" t="str">
        <f t="shared" si="176"/>
        <v>1.45495495493956-13849.5909298732i</v>
      </c>
      <c r="G671" t="str">
        <f t="shared" si="177"/>
        <v>0.999999999989422-3.25244588724989E-06i</v>
      </c>
      <c r="H671" t="str">
        <f t="shared" si="178"/>
        <v>600.00097603704+0.994273111460508i</v>
      </c>
      <c r="I671" t="str">
        <f t="shared" si="179"/>
        <v>41.3092191170649-23442.1979007277i</v>
      </c>
      <c r="K671" t="str">
        <f t="shared" si="180"/>
        <v>0.0199999125448471-0.0000412733529296293i</v>
      </c>
      <c r="L671" t="str">
        <f t="shared" si="181"/>
        <v>0.00005-26.1668866840963i</v>
      </c>
      <c r="M671" t="str">
        <f t="shared" si="182"/>
        <v>0.00133333333333333-15.3922862847625i</v>
      </c>
      <c r="N671">
        <f t="shared" si="183"/>
        <v>90.037774975045593</v>
      </c>
      <c r="O671">
        <f t="shared" si="184"/>
        <v>67.596073854469282</v>
      </c>
      <c r="P671" s="3">
        <f t="shared" si="185"/>
        <v>67.596073854469282</v>
      </c>
      <c r="Q671" s="3">
        <f t="shared" si="186"/>
        <v>-89.962225024954407</v>
      </c>
      <c r="R671">
        <f t="shared" si="187"/>
        <v>90.037774975045593</v>
      </c>
      <c r="S671">
        <f t="shared" si="188"/>
        <v>1.0784225835420885E-2</v>
      </c>
      <c r="T671">
        <f t="shared" si="171"/>
        <v>67.596073854469282</v>
      </c>
    </row>
    <row r="672" spans="1:20" x14ac:dyDescent="0.25">
      <c r="A672">
        <f t="shared" si="172"/>
        <v>68.016774617833022</v>
      </c>
      <c r="B672">
        <f t="shared" si="189"/>
        <v>10.825205893595486</v>
      </c>
      <c r="C672" t="str">
        <f t="shared" si="173"/>
        <v>1.58083012289822-2388.67140595112i</v>
      </c>
      <c r="D672" t="str">
        <f t="shared" si="174"/>
        <v>3.97499999885066-1470.22561947753i</v>
      </c>
      <c r="E672" t="str">
        <f t="shared" si="175"/>
        <v>162.469526142417+0.00481861775470009i</v>
      </c>
      <c r="F672" t="str">
        <f t="shared" si="176"/>
        <v>1.45495495493944-13797.1617153908i</v>
      </c>
      <c r="G672" t="str">
        <f t="shared" si="177"/>
        <v>0.999999999989341-3.26480518162119E-06i</v>
      </c>
      <c r="H672" t="str">
        <f t="shared" si="178"/>
        <v>600.00098346902+0.998051352369821i</v>
      </c>
      <c r="I672" t="str">
        <f t="shared" si="179"/>
        <v>41.3092192677756-23353.4550309662i</v>
      </c>
      <c r="K672" t="str">
        <f t="shared" si="180"/>
        <v>0.0199999118789282-0.0000414301902538397i</v>
      </c>
      <c r="L672" t="str">
        <f t="shared" si="181"/>
        <v>0.00005-26.0678289341465i</v>
      </c>
      <c r="M672" t="str">
        <f t="shared" si="182"/>
        <v>0.00133333333333333-15.3340170200862i</v>
      </c>
      <c r="N672">
        <f t="shared" si="183"/>
        <v>90.037918518520442</v>
      </c>
      <c r="O672">
        <f t="shared" si="184"/>
        <v>67.563130117750958</v>
      </c>
      <c r="P672" s="3">
        <f t="shared" si="185"/>
        <v>67.563130117750958</v>
      </c>
      <c r="Q672" s="3">
        <f t="shared" si="186"/>
        <v>-89.962081481479558</v>
      </c>
      <c r="R672">
        <f t="shared" si="187"/>
        <v>90.037918518520442</v>
      </c>
      <c r="S672">
        <f t="shared" si="188"/>
        <v>1.0825205893595487E-2</v>
      </c>
      <c r="T672">
        <f t="shared" si="171"/>
        <v>67.563130117750958</v>
      </c>
    </row>
    <row r="673" spans="1:20" x14ac:dyDescent="0.25">
      <c r="A673">
        <f t="shared" si="172"/>
        <v>68.275238361380787</v>
      </c>
      <c r="B673">
        <f t="shared" si="189"/>
        <v>10.86634167599115</v>
      </c>
      <c r="C673" t="str">
        <f t="shared" si="173"/>
        <v>1.58083007847638-2379.62883738109i</v>
      </c>
      <c r="D673" t="str">
        <f t="shared" si="174"/>
        <v>3.9749999988419-1464.65991232537i</v>
      </c>
      <c r="E673" t="str">
        <f t="shared" si="175"/>
        <v>162.469526060034+0.00483692874608315i</v>
      </c>
      <c r="F673" t="str">
        <f t="shared" si="176"/>
        <v>1.45495495493933-13744.9309777116i</v>
      </c>
      <c r="G673" t="str">
        <f t="shared" si="177"/>
        <v>0.99999999998926-3.27721144131108E-06i</v>
      </c>
      <c r="H673" t="str">
        <f t="shared" si="178"/>
        <v>600.000990957595+1.0018439506299i</v>
      </c>
      <c r="I673" t="str">
        <f t="shared" si="179"/>
        <v>41.3092194196335-23265.0481084956i</v>
      </c>
      <c r="K673" t="str">
        <f t="shared" si="180"/>
        <v>0.0199999112079386-0.0000415876235436672i</v>
      </c>
      <c r="L673" t="str">
        <f t="shared" si="181"/>
        <v>0.00005-25.9691461786676i</v>
      </c>
      <c r="M673" t="str">
        <f t="shared" si="182"/>
        <v>0.00133333333333333-15.2759683403927i</v>
      </c>
      <c r="N673">
        <f t="shared" si="183"/>
        <v>90.038062607444104</v>
      </c>
      <c r="O673">
        <f t="shared" si="184"/>
        <v>67.530186381719432</v>
      </c>
      <c r="P673" s="3">
        <f t="shared" si="185"/>
        <v>67.530186381719432</v>
      </c>
      <c r="Q673" s="3">
        <f t="shared" si="186"/>
        <v>-89.961937392555896</v>
      </c>
      <c r="R673">
        <f t="shared" si="187"/>
        <v>90.038062607444104</v>
      </c>
      <c r="S673">
        <f t="shared" si="188"/>
        <v>1.086634167599115E-2</v>
      </c>
      <c r="T673">
        <f t="shared" si="171"/>
        <v>67.530186381719432</v>
      </c>
    </row>
    <row r="674" spans="1:20" x14ac:dyDescent="0.25">
      <c r="A674">
        <f t="shared" si="172"/>
        <v>68.534684267154034</v>
      </c>
      <c r="B674">
        <f t="shared" si="189"/>
        <v>10.907633774359915</v>
      </c>
      <c r="C674" t="str">
        <f t="shared" si="173"/>
        <v>1.5808300337163-2370.62050057079i</v>
      </c>
      <c r="D674" t="str">
        <f t="shared" si="174"/>
        <v>3.97499999883309-1459.11527479777i</v>
      </c>
      <c r="E674" t="str">
        <f t="shared" si="175"/>
        <v>162.469525977024+0.00485530932202502i</v>
      </c>
      <c r="F674" t="str">
        <f t="shared" si="176"/>
        <v>1.45495495493921-13692.8979654791i</v>
      </c>
      <c r="G674" t="str">
        <f t="shared" si="177"/>
        <v>0.999999999989178-3.28966484478779E-06i</v>
      </c>
      <c r="H674" t="str">
        <f t="shared" si="178"/>
        <v>600.00099850319+1.00565096079909i</v>
      </c>
      <c r="I674" t="str">
        <f t="shared" si="179"/>
        <v>41.3092195726482-23176.9758615528i</v>
      </c>
      <c r="K674" t="str">
        <f t="shared" si="180"/>
        <v>0.0199999105318399-0.0000417456550635967i</v>
      </c>
      <c r="L674" t="str">
        <f t="shared" si="181"/>
        <v>0.00005-25.8708369980749i</v>
      </c>
      <c r="M674" t="str">
        <f t="shared" si="182"/>
        <v>0.00133333333333333-15.2181394106323i</v>
      </c>
      <c r="N674">
        <f t="shared" si="183"/>
        <v>90.038207243889147</v>
      </c>
      <c r="O674">
        <f t="shared" si="184"/>
        <v>67.497242646380016</v>
      </c>
      <c r="P674" s="3">
        <f t="shared" si="185"/>
        <v>67.497242646380016</v>
      </c>
      <c r="Q674" s="3">
        <f t="shared" si="186"/>
        <v>-89.961792756110853</v>
      </c>
      <c r="R674">
        <f t="shared" si="187"/>
        <v>90.038207243889147</v>
      </c>
      <c r="S674">
        <f t="shared" si="188"/>
        <v>1.0907633774359915E-2</v>
      </c>
      <c r="T674">
        <f t="shared" si="171"/>
        <v>67.497242646380016</v>
      </c>
    </row>
    <row r="675" spans="1:20" x14ac:dyDescent="0.25">
      <c r="A675">
        <f t="shared" si="172"/>
        <v>68.795116067369221</v>
      </c>
      <c r="B675">
        <f t="shared" si="189"/>
        <v>10.949082782702483</v>
      </c>
      <c r="C675" t="str">
        <f t="shared" si="173"/>
        <v>1.5808299886154-2361.64626593224i</v>
      </c>
      <c r="D675" t="str">
        <f t="shared" si="174"/>
        <v>3.97499999882421-1453.59162713325i</v>
      </c>
      <c r="E675" t="str">
        <f t="shared" si="175"/>
        <v>162.469525893382+0.00487375974697735i</v>
      </c>
      <c r="F675" t="str">
        <f t="shared" si="176"/>
        <v>1.45495495493909-13641.0619301809i</v>
      </c>
      <c r="G675" t="str">
        <f t="shared" si="177"/>
        <v>0.999999999989096-3.30216557119771E-06i</v>
      </c>
      <c r="H675" t="str">
        <f t="shared" si="178"/>
        <v>600.001006106241+1.00947243764304i</v>
      </c>
      <c r="I675" t="str">
        <f t="shared" si="179"/>
        <v>41.3092197268279-23089.2370231889i</v>
      </c>
      <c r="K675" t="str">
        <f t="shared" si="180"/>
        <v>0.0199999098505931-0.0000419042870867144i</v>
      </c>
      <c r="L675" t="str">
        <f t="shared" si="181"/>
        <v>0.00005-25.7728999781579i</v>
      </c>
      <c r="M675" t="str">
        <f t="shared" si="182"/>
        <v>0.00133333333333333-15.1605293989164i</v>
      </c>
      <c r="N675">
        <f t="shared" si="183"/>
        <v>90.038352429935912</v>
      </c>
      <c r="O675">
        <f t="shared" si="184"/>
        <v>67.464298911737828</v>
      </c>
      <c r="P675" s="3">
        <f t="shared" si="185"/>
        <v>67.464298911737828</v>
      </c>
      <c r="Q675" s="3">
        <f t="shared" si="186"/>
        <v>-89.961647570064088</v>
      </c>
      <c r="R675">
        <f t="shared" si="187"/>
        <v>90.038352429935912</v>
      </c>
      <c r="S675">
        <f t="shared" si="188"/>
        <v>1.0949082782702483E-2</v>
      </c>
      <c r="T675">
        <f t="shared" si="171"/>
        <v>67.464298911737828</v>
      </c>
    </row>
    <row r="676" spans="1:20" x14ac:dyDescent="0.25">
      <c r="A676">
        <f t="shared" si="172"/>
        <v>69.056537508425222</v>
      </c>
      <c r="B676">
        <f t="shared" si="189"/>
        <v>10.990689297276752</v>
      </c>
      <c r="C676" t="str">
        <f t="shared" si="173"/>
        <v>1.58082994317107-2352.7060043681i</v>
      </c>
      <c r="D676" t="str">
        <f t="shared" si="174"/>
        <v>3.97499999881525-1448.0888898723i</v>
      </c>
      <c r="E676" t="str">
        <f t="shared" si="175"/>
        <v>162.469525809102+0.00489228028639971i</v>
      </c>
      <c r="F676" t="str">
        <f t="shared" si="176"/>
        <v>1.45495495493897-13589.4221261381i</v>
      </c>
      <c r="G676" t="str">
        <f t="shared" si="177"/>
        <v>0.999999999989013-3.31471380036799E-06i</v>
      </c>
      <c r="H676" t="str">
        <f t="shared" si="178"/>
        <v>600.001013767184+1.01330843613553i</v>
      </c>
      <c r="I676" t="str">
        <f t="shared" si="179"/>
        <v>41.3092198821811-23001.8303312509i</v>
      </c>
      <c r="K676" t="str">
        <f t="shared" si="180"/>
        <v>0.0199999091641591-0.0000420635218947424i</v>
      </c>
      <c r="L676" t="str">
        <f t="shared" si="181"/>
        <v>0.00005-25.6753337100597i</v>
      </c>
      <c r="M676" t="str">
        <f t="shared" si="182"/>
        <v>0.00133333333333333-15.1031374765057i</v>
      </c>
      <c r="N676">
        <f t="shared" si="183"/>
        <v>90.038498167672728</v>
      </c>
      <c r="O676">
        <f t="shared" si="184"/>
        <v>67.431355177798324</v>
      </c>
      <c r="P676" s="3">
        <f t="shared" si="185"/>
        <v>67.431355177798324</v>
      </c>
      <c r="Q676" s="3">
        <f t="shared" si="186"/>
        <v>-89.961501832327272</v>
      </c>
      <c r="R676">
        <f t="shared" si="187"/>
        <v>90.038498167672728</v>
      </c>
      <c r="S676">
        <f t="shared" si="188"/>
        <v>1.0990689297276751E-2</v>
      </c>
      <c r="T676">
        <f t="shared" si="171"/>
        <v>67.431355177798324</v>
      </c>
    </row>
    <row r="677" spans="1:20" x14ac:dyDescent="0.25">
      <c r="A677">
        <f t="shared" si="172"/>
        <v>69.318952350957233</v>
      </c>
      <c r="B677">
        <f t="shared" si="189"/>
        <v>11.032453916606404</v>
      </c>
      <c r="C677" t="str">
        <f t="shared" si="173"/>
        <v>1.58082989738071-2343.79958726969i</v>
      </c>
      <c r="D677" t="str">
        <f t="shared" si="174"/>
        <v>3.97499999880623-1442.60698385619i</v>
      </c>
      <c r="E677" t="str">
        <f t="shared" si="175"/>
        <v>162.469525724181+0.00491087120676153i</v>
      </c>
      <c r="F677" t="str">
        <f t="shared" si="176"/>
        <v>1.45495495493885-13537.977810495i</v>
      </c>
      <c r="G677" t="str">
        <f t="shared" si="177"/>
        <v>0.999999999988929-3.32730971280911E-06i</v>
      </c>
      <c r="H677" t="str">
        <f t="shared" si="178"/>
        <v>600.001021486462+1.01715901145926i</v>
      </c>
      <c r="I677" t="str">
        <f t="shared" si="179"/>
        <v>41.309220038718-22914.7545283648i</v>
      </c>
      <c r="K677" t="str">
        <f t="shared" si="180"/>
        <v>0.0199999084724983-0.0000422233617780719i</v>
      </c>
      <c r="L677" t="str">
        <f t="shared" si="181"/>
        <v>0.00005-25.5781367902567i</v>
      </c>
      <c r="M677" t="str">
        <f t="shared" si="182"/>
        <v>0.00133333333333333-15.0459628177981i</v>
      </c>
      <c r="N677">
        <f t="shared" si="183"/>
        <v>90.038644459195808</v>
      </c>
      <c r="O677">
        <f t="shared" si="184"/>
        <v>67.398411444566818</v>
      </c>
      <c r="P677" s="3">
        <f t="shared" si="185"/>
        <v>67.398411444566818</v>
      </c>
      <c r="Q677" s="3">
        <f t="shared" si="186"/>
        <v>-89.961355540804192</v>
      </c>
      <c r="R677">
        <f t="shared" si="187"/>
        <v>90.038644459195808</v>
      </c>
      <c r="S677">
        <f t="shared" si="188"/>
        <v>1.1032453916606403E-2</v>
      </c>
      <c r="T677">
        <f t="shared" si="171"/>
        <v>67.398411444566818</v>
      </c>
    </row>
    <row r="678" spans="1:20" x14ac:dyDescent="0.25">
      <c r="A678">
        <f t="shared" si="172"/>
        <v>69.582364369890868</v>
      </c>
      <c r="B678">
        <f t="shared" si="189"/>
        <v>11.074377241489508</v>
      </c>
      <c r="C678" t="str">
        <f t="shared" si="173"/>
        <v>1.58082985124174-2334.92688651519i</v>
      </c>
      <c r="D678" t="str">
        <f t="shared" si="174"/>
        <v>3.97499999879714-1437.14583022585i</v>
      </c>
      <c r="E678" t="str">
        <f t="shared" si="175"/>
        <v>162.469525638613+0.00492953277554168i</v>
      </c>
      <c r="F678" t="str">
        <f t="shared" si="176"/>
        <v>1.45495495493873-13486.7282432076i</v>
      </c>
      <c r="G678" t="str">
        <f t="shared" si="177"/>
        <v>0.999999999988845-0.0000033399534897175i</v>
      </c>
      <c r="H678" t="str">
        <f t="shared" si="178"/>
        <v>600.001029264519+1.02102421900659i</v>
      </c>
      <c r="I678" t="str">
        <f t="shared" si="179"/>
        <v>41.3092201964462-22828.0083619155i</v>
      </c>
      <c r="K678" t="str">
        <f t="shared" si="180"/>
        <v>0.0199999077755709-0.0000423838090357942i</v>
      </c>
      <c r="L678" t="str">
        <f t="shared" si="181"/>
        <v>0.00005-25.4813078205387i</v>
      </c>
      <c r="M678" t="str">
        <f t="shared" si="182"/>
        <v>0.00133333333333333-14.9890046003169i</v>
      </c>
      <c r="N678">
        <f t="shared" si="183"/>
        <v>90.038791306609355</v>
      </c>
      <c r="O678">
        <f t="shared" si="184"/>
        <v>67.365467712048613</v>
      </c>
      <c r="P678" s="3">
        <f t="shared" si="185"/>
        <v>67.365467712048613</v>
      </c>
      <c r="Q678" s="3">
        <f t="shared" si="186"/>
        <v>-89.961208693390645</v>
      </c>
      <c r="R678">
        <f t="shared" si="187"/>
        <v>90.038791306609355</v>
      </c>
      <c r="S678">
        <f t="shared" si="188"/>
        <v>1.1074377241489507E-2</v>
      </c>
      <c r="T678">
        <f t="shared" si="171"/>
        <v>67.365467712048613</v>
      </c>
    </row>
    <row r="679" spans="1:20" x14ac:dyDescent="0.25">
      <c r="A679">
        <f t="shared" si="172"/>
        <v>69.846777354496453</v>
      </c>
      <c r="B679">
        <f t="shared" si="189"/>
        <v>11.116459875007168</v>
      </c>
      <c r="C679" t="str">
        <f t="shared" si="173"/>
        <v>1.5808298047514-2326.08777446785i</v>
      </c>
      <c r="D679" t="str">
        <f t="shared" si="174"/>
        <v>3.97499999878798-1431.70535042077i</v>
      </c>
      <c r="E679" t="str">
        <f t="shared" si="175"/>
        <v>162.469525552393+0.00494826526123754i</v>
      </c>
      <c r="F679" t="str">
        <f t="shared" si="176"/>
        <v>1.4549549549386-13435.6726870339i</v>
      </c>
      <c r="G679" t="str">
        <f t="shared" si="177"/>
        <v>0.99999999998876-3.35264531297815E-06i</v>
      </c>
      <c r="H679" t="str">
        <f t="shared" si="178"/>
        <v>600.001037101799+1.02490411438041i</v>
      </c>
      <c r="I679" t="str">
        <f t="shared" si="179"/>
        <v>41.3092203553757-22741.5905840304i</v>
      </c>
      <c r="K679" t="str">
        <f t="shared" si="180"/>
        <v>0.0199999070733369-0.0000425448659757363i</v>
      </c>
      <c r="L679" t="str">
        <f t="shared" si="181"/>
        <v>0.00005-25.3848454079883i</v>
      </c>
      <c r="M679" t="str">
        <f t="shared" si="182"/>
        <v>0.00133333333333333-14.932262004699i</v>
      </c>
      <c r="N679">
        <f t="shared" si="183"/>
        <v>90.038938712025569</v>
      </c>
      <c r="O679">
        <f t="shared" si="184"/>
        <v>67.332523980249249</v>
      </c>
      <c r="P679" s="3">
        <f t="shared" si="185"/>
        <v>67.332523980249249</v>
      </c>
      <c r="Q679" s="3">
        <f t="shared" si="186"/>
        <v>-89.961061287974431</v>
      </c>
      <c r="R679">
        <f t="shared" si="187"/>
        <v>90.038938712025569</v>
      </c>
      <c r="S679">
        <f t="shared" si="188"/>
        <v>1.1116459875007168E-2</v>
      </c>
      <c r="T679">
        <f t="shared" si="171"/>
        <v>67.332523980249249</v>
      </c>
    </row>
    <row r="680" spans="1:20" x14ac:dyDescent="0.25">
      <c r="A680">
        <f t="shared" si="172"/>
        <v>70.112195108443544</v>
      </c>
      <c r="B680">
        <f t="shared" si="189"/>
        <v>11.158702422532196</v>
      </c>
      <c r="C680" t="str">
        <f t="shared" si="173"/>
        <v>1.58082975790701-2317.28212397409i</v>
      </c>
      <c r="D680" t="str">
        <f t="shared" si="174"/>
        <v>3.97499999877875-1426.28546617782i</v>
      </c>
      <c r="E680" t="str">
        <f t="shared" si="175"/>
        <v>162.469525465518+0.00496706893336662i</v>
      </c>
      <c r="F680" t="str">
        <f t="shared" si="176"/>
        <v>1.45495495493847-13384.8104075225i</v>
      </c>
      <c r="G680" t="str">
        <f t="shared" si="177"/>
        <v>0.999999999988674-3.36538536516717E-06i</v>
      </c>
      <c r="H680" t="str">
        <f t="shared" si="178"/>
        <v>600.001044998761+1.0287987533949i</v>
      </c>
      <c r="I680" t="str">
        <f t="shared" si="179"/>
        <v>41.3092205155159-22655.499951561i</v>
      </c>
      <c r="K680" t="str">
        <f t="shared" si="180"/>
        <v>0.0199999063657557-0.0000427065349144916i</v>
      </c>
      <c r="L680" t="str">
        <f t="shared" si="181"/>
        <v>0.00005-25.2887481649614i</v>
      </c>
      <c r="M680" t="str">
        <f t="shared" si="182"/>
        <v>0.00133333333333333-14.8757342146832i</v>
      </c>
      <c r="N680">
        <f t="shared" si="183"/>
        <v>90.039086677564612</v>
      </c>
      <c r="O680">
        <f t="shared" si="184"/>
        <v>67.299580249174255</v>
      </c>
      <c r="P680" s="3">
        <f t="shared" si="185"/>
        <v>67.299580249174255</v>
      </c>
      <c r="Q680" s="3">
        <f t="shared" si="186"/>
        <v>-89.960913322435388</v>
      </c>
      <c r="R680">
        <f t="shared" si="187"/>
        <v>90.039086677564612</v>
      </c>
      <c r="S680">
        <f t="shared" si="188"/>
        <v>1.1158702422532196E-2</v>
      </c>
      <c r="T680">
        <f t="shared" si="171"/>
        <v>67.299580249174255</v>
      </c>
    </row>
    <row r="681" spans="1:20" x14ac:dyDescent="0.25">
      <c r="A681">
        <f t="shared" si="172"/>
        <v>70.378621449855629</v>
      </c>
      <c r="B681">
        <f t="shared" si="189"/>
        <v>11.201105491737819</v>
      </c>
      <c r="C681" t="str">
        <f t="shared" si="173"/>
        <v>1.580829710706-2308.50980836164i</v>
      </c>
      <c r="D681" t="str">
        <f t="shared" si="174"/>
        <v>3.97499999876946-1420.88609953013i</v>
      </c>
      <c r="E681" t="str">
        <f t="shared" si="175"/>
        <v>162.469525377981+0.00498594406247226i</v>
      </c>
      <c r="F681" t="str">
        <f t="shared" si="176"/>
        <v>1.45495495493834-13334.1406730024i</v>
      </c>
      <c r="G681" t="str">
        <f t="shared" si="177"/>
        <v>0.999999999988588-3.37817382955452E-06i</v>
      </c>
      <c r="H681" t="str">
        <f t="shared" si="178"/>
        <v>600.001052955848+1.03270819207632i</v>
      </c>
      <c r="I681" t="str">
        <f t="shared" si="179"/>
        <v>41.3092206768754-22569.7352260641i</v>
      </c>
      <c r="K681" t="str">
        <f t="shared" si="180"/>
        <v>0.0199999056527869-0.000042868818177455i</v>
      </c>
      <c r="L681" t="str">
        <f t="shared" si="181"/>
        <v>0.00005-25.193014709067i</v>
      </c>
      <c r="M681" t="str">
        <f t="shared" si="182"/>
        <v>0.00133333333333333-14.8194204170982i</v>
      </c>
      <c r="N681">
        <f t="shared" si="183"/>
        <v>90.039235205354785</v>
      </c>
      <c r="O681">
        <f t="shared" si="184"/>
        <v>67.266636518829031</v>
      </c>
      <c r="P681" s="3">
        <f t="shared" si="185"/>
        <v>67.266636518829031</v>
      </c>
      <c r="Q681" s="3">
        <f t="shared" si="186"/>
        <v>-89.960764794645215</v>
      </c>
      <c r="R681">
        <f t="shared" si="187"/>
        <v>90.039235205354785</v>
      </c>
      <c r="S681">
        <f t="shared" si="188"/>
        <v>1.1201105491737818E-2</v>
      </c>
      <c r="T681">
        <f t="shared" si="171"/>
        <v>67.266636518829031</v>
      </c>
    </row>
    <row r="682" spans="1:20" x14ac:dyDescent="0.25">
      <c r="A682">
        <f t="shared" si="172"/>
        <v>70.646060211365082</v>
      </c>
      <c r="B682">
        <f t="shared" si="189"/>
        <v>11.243669692606423</v>
      </c>
      <c r="C682" t="str">
        <f t="shared" si="173"/>
        <v>1.5808296631456-2299.7707014378i</v>
      </c>
      <c r="D682" t="str">
        <f t="shared" si="174"/>
        <v>3.97499999876008-1415.50717280601i</v>
      </c>
      <c r="E682" t="str">
        <f t="shared" si="175"/>
        <v>162.469525289777+0.00500489092012651i</v>
      </c>
      <c r="F682" t="str">
        <f t="shared" si="176"/>
        <v>1.45495495493823-13283.6627545724i</v>
      </c>
      <c r="G682" t="str">
        <f t="shared" si="177"/>
        <v>0.999999999988501-3.39101089010653E-06i</v>
      </c>
      <c r="H682" t="str">
        <f t="shared" si="178"/>
        <v>600.001060973527+1.03663248666383i</v>
      </c>
      <c r="I682" t="str">
        <f t="shared" si="179"/>
        <v>41.3092208394626-22484.2951737857i</v>
      </c>
      <c r="K682" t="str">
        <f t="shared" si="180"/>
        <v>0.0199999049343892-0.0000430317180988543i</v>
      </c>
      <c r="L682" t="str">
        <f t="shared" si="181"/>
        <v>0.00005-25.097643663147i</v>
      </c>
      <c r="M682" t="str">
        <f t="shared" si="182"/>
        <v>0.00133333333333333-14.7633198018512i</v>
      </c>
      <c r="N682">
        <f t="shared" si="183"/>
        <v>90.039384297532436</v>
      </c>
      <c r="O682">
        <f t="shared" si="184"/>
        <v>67.233692789219148</v>
      </c>
      <c r="P682" s="3">
        <f t="shared" si="185"/>
        <v>67.233692789219148</v>
      </c>
      <c r="Q682" s="3">
        <f t="shared" si="186"/>
        <v>-89.960615702467564</v>
      </c>
      <c r="R682">
        <f t="shared" si="187"/>
        <v>90.039384297532436</v>
      </c>
      <c r="S682">
        <f t="shared" si="188"/>
        <v>1.1243669692606423E-2</v>
      </c>
      <c r="T682">
        <f t="shared" si="171"/>
        <v>67.233692789219148</v>
      </c>
    </row>
    <row r="683" spans="1:20" x14ac:dyDescent="0.25">
      <c r="A683">
        <f t="shared" si="172"/>
        <v>70.914515240168271</v>
      </c>
      <c r="B683">
        <f t="shared" si="189"/>
        <v>11.286395637438327</v>
      </c>
      <c r="C683" t="str">
        <f t="shared" si="173"/>
        <v>1.580829615223-2291.0646774876i</v>
      </c>
      <c r="D683" t="str">
        <f t="shared" si="174"/>
        <v>3.97499999875064-1410.1486086278i</v>
      </c>
      <c r="E683" t="str">
        <f t="shared" si="175"/>
        <v>162.469525200901+0.00502390977893268i</v>
      </c>
      <c r="F683" t="str">
        <f t="shared" si="176"/>
        <v>1.45495495493809-13233.3759260908i</v>
      </c>
      <c r="G683" t="str">
        <f t="shared" si="177"/>
        <v>0.999999999988413-3.40389673148864E-06i</v>
      </c>
      <c r="H683" t="str">
        <f t="shared" si="178"/>
        <v>600.001069052254+1.04057169361035i</v>
      </c>
      <c r="I683" t="str">
        <f t="shared" si="179"/>
        <v>41.3092210032882-22399.1785656419i</v>
      </c>
      <c r="K683" t="str">
        <f t="shared" si="180"/>
        <v>0.0199999042105214-0.0000431952370217872i</v>
      </c>
      <c r="L683" t="str">
        <f t="shared" si="181"/>
        <v>0.00005-25.0026336552571i</v>
      </c>
      <c r="M683" t="str">
        <f t="shared" si="182"/>
        <v>0.00133333333333333-14.7074315619159i</v>
      </c>
      <c r="N683">
        <f t="shared" si="183"/>
        <v>90.039533956242011</v>
      </c>
      <c r="O683">
        <f t="shared" si="184"/>
        <v>67.200749060350262</v>
      </c>
      <c r="P683" s="3">
        <f t="shared" si="185"/>
        <v>67.200749060350262</v>
      </c>
      <c r="Q683" s="3">
        <f t="shared" si="186"/>
        <v>-89.960466043757989</v>
      </c>
      <c r="R683">
        <f t="shared" si="187"/>
        <v>90.039533956242011</v>
      </c>
      <c r="S683">
        <f t="shared" si="188"/>
        <v>1.1286395637438327E-2</v>
      </c>
      <c r="T683">
        <f t="shared" si="171"/>
        <v>67.200749060350262</v>
      </c>
    </row>
    <row r="684" spans="1:20" x14ac:dyDescent="0.25">
      <c r="A684">
        <f t="shared" si="172"/>
        <v>71.183990398080923</v>
      </c>
      <c r="B684">
        <f t="shared" si="189"/>
        <v>11.329283940860593</v>
      </c>
      <c r="C684" t="str">
        <f t="shared" si="173"/>
        <v>1.58082956693554-2282.39161127193i</v>
      </c>
      <c r="D684" t="str">
        <f t="shared" si="174"/>
        <v>3.97499999874113-1404.81032991074i</v>
      </c>
      <c r="E684" t="str">
        <f t="shared" si="175"/>
        <v>162.469525111348+0.00504300091253006i</v>
      </c>
      <c r="F684" t="str">
        <f t="shared" si="176"/>
        <v>1.45495495493798-13183.2794641647i</v>
      </c>
      <c r="G684" t="str">
        <f t="shared" si="177"/>
        <v>0.999999999988325-3.41683153906799E-06i</v>
      </c>
      <c r="H684" t="str">
        <f t="shared" si="178"/>
        <v>600.001077192497+1.04452586958329i</v>
      </c>
      <c r="I684" t="str">
        <f t="shared" si="179"/>
        <v>41.3092211683616-22314.3841772018i</v>
      </c>
      <c r="K684" t="str">
        <f t="shared" si="180"/>
        <v>0.0199999034811418-0.000043359377298251i</v>
      </c>
      <c r="L684" t="str">
        <f t="shared" si="181"/>
        <v>0.00005-24.9079833186462i</v>
      </c>
      <c r="M684" t="str">
        <f t="shared" si="182"/>
        <v>0.00133333333333333-14.6517548933213i</v>
      </c>
      <c r="N684">
        <f t="shared" si="183"/>
        <v>90.03968418363614</v>
      </c>
      <c r="O684">
        <f t="shared" si="184"/>
        <v>67.167805332227914</v>
      </c>
      <c r="P684" s="3">
        <f t="shared" si="185"/>
        <v>67.167805332227914</v>
      </c>
      <c r="Q684" s="3">
        <f t="shared" si="186"/>
        <v>-89.96031581636386</v>
      </c>
      <c r="R684">
        <f t="shared" si="187"/>
        <v>90.03968418363614</v>
      </c>
      <c r="S684">
        <f t="shared" si="188"/>
        <v>1.1329283940860593E-2</v>
      </c>
      <c r="T684">
        <f t="shared" ref="T684:T747" si="190">P684</f>
        <v>67.167805332227914</v>
      </c>
    </row>
    <row r="685" spans="1:20" x14ac:dyDescent="0.25">
      <c r="A685">
        <f t="shared" ref="A685:A748" si="191">2*PI()*B685</f>
        <v>71.454489561593618</v>
      </c>
      <c r="B685">
        <f t="shared" si="189"/>
        <v>11.372335219835863</v>
      </c>
      <c r="C685" t="str">
        <f t="shared" ref="C685:C748" si="192">IMPRODUCT(D685,E685,$C$40,,K685,$C$41)</f>
        <v>1.5808295182804-2273.75137802585i</v>
      </c>
      <c r="D685" t="str">
        <f t="shared" ref="D685:D748" si="193">IMDIV(IMPRODUCT($C$37,$C$38,COMPLEX(1,A685/$C$38)),IMSUM(-1*A685*A685/$C$39,COMPLEX(0,1*A685)))</f>
        <v>3.97499999873154-1399.4922598619i</v>
      </c>
      <c r="E685" t="str">
        <f t="shared" ref="E685:E748" si="194">IMDIV(IMPRODUCT(IMSUM(F685,G685),$C$29,H685),IMSUM(1,I685))</f>
        <v>162.469525021115+0.00506216459559707i</v>
      </c>
      <c r="F685" t="str">
        <f t="shared" ref="F685:F748" si="195">IMDIV(IMPRODUCT($C$14,$C$15,COMPLEX(1,A685/$C$15)),IMSUM(-1*A685*A685/$C$16,COMPLEX(0,A685)))</f>
        <v>1.45495495493783-13133.3726481396i</v>
      </c>
      <c r="G685" t="str">
        <f t="shared" ref="G685:G748" si="196">IMDIV(1,COMPLEX(1,A685*$C$9*$C$10))</f>
        <v>0.999999999988236-3.42981549891614E-06i</v>
      </c>
      <c r="H685" t="str">
        <f t="shared" ref="H685:H748" si="197">IMDIV($C$3,IMSUM(K685,COMPLEX(0,$C$28*A685)))</f>
        <v>600.001085394728+1.0484950714654i</v>
      </c>
      <c r="I685" t="str">
        <f t="shared" ref="I685:I748" si="198">IMPRODUCT(F685,$C$29,H685,$C$31)</f>
        <v>41.3092213346916-22229.9107886696i</v>
      </c>
      <c r="K685" t="str">
        <f t="shared" ref="K685:K748" si="199">IF($C$26&lt;=0,IMDIV(1,IMSUM(IMDIV(1,L685),1/$C$18)),IMDIV(1,IMSUM(IMDIV(1,L685),1/$C$18,IMDIV(1,M685))))</f>
        <v>0.0199999027462083-0.0000435241412891786i</v>
      </c>
      <c r="L685" t="str">
        <f t="shared" ref="L685:L748" si="200">IMSUM($C$21/$C$22,IMDIV(1,COMPLEX(0,$C$20*$C$22*A685)))</f>
        <v>0.00005-24.8136912917376i</v>
      </c>
      <c r="M685" t="str">
        <f t="shared" ref="M685:M748" si="201">IMSUM($C$25/$C$26,IMDIV(1,COMPLEX(0,$C$24*$C$26*A685)))</f>
        <v>0.00133333333333333-14.5962889951398i</v>
      </c>
      <c r="N685">
        <f t="shared" ref="N685:N748" si="202">ABS(R685)</f>
        <v>90.0398349818756</v>
      </c>
      <c r="O685">
        <f t="shared" ref="O685:O748" si="203">ABS(P685)</f>
        <v>67.134861604857875</v>
      </c>
      <c r="P685" s="3">
        <f t="shared" ref="P685:P748" si="204">20*LOG10(IMABS(C685))</f>
        <v>67.134861604857875</v>
      </c>
      <c r="Q685" s="3">
        <f t="shared" ref="Q685:Q748" si="205">IMARGUMENT(C685)*180/PI()</f>
        <v>-89.9601650181244</v>
      </c>
      <c r="R685">
        <f t="shared" ref="R685:R748" si="206">IF(Q685&lt;0,Q685+180,Q685-180)</f>
        <v>90.0398349818756</v>
      </c>
      <c r="S685">
        <f t="shared" ref="S685:S748" si="207">B685/1000</f>
        <v>1.1372335219835862E-2</v>
      </c>
      <c r="T685">
        <f t="shared" si="190"/>
        <v>67.134861604857875</v>
      </c>
    </row>
    <row r="686" spans="1:20" x14ac:dyDescent="0.25">
      <c r="A686">
        <f t="shared" si="191"/>
        <v>71.726016621927684</v>
      </c>
      <c r="B686">
        <f t="shared" ref="B686:B749" si="208">B685*(1+B$42)</f>
        <v>11.415550093671239</v>
      </c>
      <c r="C686" t="str">
        <f t="shared" si="192"/>
        <v>1.5808294692548-2265.14385345669i</v>
      </c>
      <c r="D686" t="str">
        <f t="shared" si="193"/>
        <v>3.97499999872189-1394.19432197906i</v>
      </c>
      <c r="E686" t="str">
        <f t="shared" si="194"/>
        <v>162.469524930194+0.00508140110385889i</v>
      </c>
      <c r="F686" t="str">
        <f t="shared" si="195"/>
        <v>1.4549549549377-13083.6547600893i</v>
      </c>
      <c r="G686" t="str">
        <f t="shared" si="196"/>
        <v>0.999999999988147-3.44284879781172E-06i</v>
      </c>
      <c r="H686" t="str">
        <f t="shared" si="197"/>
        <v>600.00109365941+1.0524793563556i</v>
      </c>
      <c r="I686" t="str">
        <f t="shared" si="198"/>
        <v>41.3092215022882-22145.7571848672i</v>
      </c>
      <c r="K686" t="str">
        <f t="shared" si="199"/>
        <v>0.0199999020056789-0.0000436895313644729i</v>
      </c>
      <c r="L686" t="str">
        <f t="shared" si="200"/>
        <v>0.00005-24.7197562181088i</v>
      </c>
      <c r="M686" t="str">
        <f t="shared" si="201"/>
        <v>0.00133333333333333-14.5410330694757i</v>
      </c>
      <c r="N686">
        <f t="shared" si="202"/>
        <v>90.039986353129407</v>
      </c>
      <c r="O686">
        <f t="shared" si="203"/>
        <v>67.101917878245828</v>
      </c>
      <c r="P686" s="3">
        <f t="shared" si="204"/>
        <v>67.101917878245828</v>
      </c>
      <c r="Q686" s="3">
        <f t="shared" si="205"/>
        <v>-89.960013646870593</v>
      </c>
      <c r="R686">
        <f t="shared" si="206"/>
        <v>90.039986353129407</v>
      </c>
      <c r="S686">
        <f t="shared" si="207"/>
        <v>1.1415550093671239E-2</v>
      </c>
      <c r="T686">
        <f t="shared" si="190"/>
        <v>67.101917878245828</v>
      </c>
    </row>
    <row r="687" spans="1:20" x14ac:dyDescent="0.25">
      <c r="A687">
        <f t="shared" si="191"/>
        <v>71.99857548509101</v>
      </c>
      <c r="B687">
        <f t="shared" si="208"/>
        <v>11.458929184027191</v>
      </c>
      <c r="C687" t="str">
        <f t="shared" si="192"/>
        <v>1.58082941985587-2256.56891374235i</v>
      </c>
      <c r="D687" t="str">
        <f t="shared" si="193"/>
        <v>3.97499999871215-1388.91644004962i</v>
      </c>
      <c r="E687" t="str">
        <f t="shared" si="194"/>
        <v>162.46952483858+0.00510071071408938i</v>
      </c>
      <c r="F687" t="str">
        <f t="shared" si="195"/>
        <v>1.45495495493757-13034.1250848052i</v>
      </c>
      <c r="G687" t="str">
        <f t="shared" si="196"/>
        <v>0.999999999988056-3.45593162324309E-06i</v>
      </c>
      <c r="H687" t="str">
        <f t="shared" si="197"/>
        <v>600.001101987021+1.05647878156979i</v>
      </c>
      <c r="I687" t="str">
        <f t="shared" si="198"/>
        <v>41.3092216711608-22061.9221552167i</v>
      </c>
      <c r="K687" t="str">
        <f t="shared" si="199"/>
        <v>0.0199999012595109-0.000043855549903039i</v>
      </c>
      <c r="L687" t="str">
        <f t="shared" si="200"/>
        <v>0.00005-24.6261767464722i</v>
      </c>
      <c r="M687" t="str">
        <f t="shared" si="201"/>
        <v>0.00133333333333333-14.4859863214542i</v>
      </c>
      <c r="N687">
        <f t="shared" si="202"/>
        <v>90.04013829957475</v>
      </c>
      <c r="O687">
        <f t="shared" si="203"/>
        <v>67.068974152397686</v>
      </c>
      <c r="P687" s="3">
        <f t="shared" si="204"/>
        <v>67.068974152397686</v>
      </c>
      <c r="Q687" s="3">
        <f t="shared" si="205"/>
        <v>-89.95986170042525</v>
      </c>
      <c r="R687">
        <f t="shared" si="206"/>
        <v>90.04013829957475</v>
      </c>
      <c r="S687">
        <f t="shared" si="207"/>
        <v>1.1458929184027191E-2</v>
      </c>
      <c r="T687">
        <f t="shared" si="190"/>
        <v>67.068974152397686</v>
      </c>
    </row>
    <row r="688" spans="1:20" x14ac:dyDescent="0.25">
      <c r="A688">
        <f t="shared" si="191"/>
        <v>72.272170071934369</v>
      </c>
      <c r="B688">
        <f t="shared" si="208"/>
        <v>11.502473114926495</v>
      </c>
      <c r="C688" t="str">
        <f t="shared" si="192"/>
        <v>1.5808293700808-2248.02643552939i</v>
      </c>
      <c r="D688" t="str">
        <f t="shared" si="193"/>
        <v>3.97499999870235-1383.65853814945i</v>
      </c>
      <c r="E688" t="str">
        <f t="shared" si="194"/>
        <v>162.46952474627+0.00512009370411107i</v>
      </c>
      <c r="F688" t="str">
        <f t="shared" si="195"/>
        <v>1.45495495493745-12984.7829097863i</v>
      </c>
      <c r="G688" t="str">
        <f t="shared" si="196"/>
        <v>0.999999999987966-0.0000034690641634111i</v>
      </c>
      <c r="H688" t="str">
        <f t="shared" si="197"/>
        <v>600.001110378048+1.06049340464169i</v>
      </c>
      <c r="I688" t="str">
        <f t="shared" si="198"/>
        <v>41.3092218413197-21978.4044937232i</v>
      </c>
      <c r="K688" t="str">
        <f t="shared" si="199"/>
        <v>0.0199999005076611-0.0000440221992928199i</v>
      </c>
      <c r="L688" t="str">
        <f t="shared" si="200"/>
        <v>0.00005-24.5329515306557i</v>
      </c>
      <c r="M688" t="str">
        <f t="shared" si="201"/>
        <v>0.00133333333333333-14.4311479592092i</v>
      </c>
      <c r="N688">
        <f t="shared" si="202"/>
        <v>90.040290823397214</v>
      </c>
      <c r="O688">
        <f t="shared" si="203"/>
        <v>67.03603042731902</v>
      </c>
      <c r="P688" s="3">
        <f t="shared" si="204"/>
        <v>67.03603042731902</v>
      </c>
      <c r="Q688" s="3">
        <f t="shared" si="205"/>
        <v>-89.959709176602786</v>
      </c>
      <c r="R688">
        <f t="shared" si="206"/>
        <v>90.040290823397214</v>
      </c>
      <c r="S688">
        <f t="shared" si="207"/>
        <v>1.1502473114926495E-2</v>
      </c>
      <c r="T688">
        <f t="shared" si="190"/>
        <v>67.03603042731902</v>
      </c>
    </row>
    <row r="689" spans="1:20" x14ac:dyDescent="0.25">
      <c r="A689">
        <f t="shared" si="191"/>
        <v>72.54680431820772</v>
      </c>
      <c r="B689">
        <f t="shared" si="208"/>
        <v>11.546182512763217</v>
      </c>
      <c r="C689" t="str">
        <f t="shared" si="192"/>
        <v>1.58082931992678-2239.51629593141i</v>
      </c>
      <c r="D689" t="str">
        <f t="shared" si="193"/>
        <v>3.97499999869247-1378.42054064188i</v>
      </c>
      <c r="E689" t="str">
        <f t="shared" si="194"/>
        <v>162.469524653255+0.00513955035280769i</v>
      </c>
      <c r="F689" t="str">
        <f t="shared" si="195"/>
        <v>1.4549549549373-12935.6275252288i</v>
      </c>
      <c r="G689" t="str">
        <f t="shared" si="196"/>
        <v>0.999999999987874-3.48224660723174E-06i</v>
      </c>
      <c r="H689" t="str">
        <f t="shared" si="197"/>
        <v>600.001118832964+1.06452328332362i</v>
      </c>
      <c r="I689" t="str">
        <f t="shared" si="198"/>
        <v>41.3092220127738-21895.2029989569i</v>
      </c>
      <c r="K689" t="str">
        <f t="shared" si="199"/>
        <v>0.0199998997500866-0.00004418948193083i</v>
      </c>
      <c r="L689" t="str">
        <f t="shared" si="200"/>
        <v>0.00005-24.4400792295833i</v>
      </c>
      <c r="M689" t="str">
        <f t="shared" si="201"/>
        <v>0.00133333333333333-14.3765171938725i</v>
      </c>
      <c r="N689">
        <f t="shared" si="202"/>
        <v>90.040443926790545</v>
      </c>
      <c r="O689">
        <f t="shared" si="203"/>
        <v>67.003086703015782</v>
      </c>
      <c r="P689" s="3">
        <f t="shared" si="204"/>
        <v>67.003086703015782</v>
      </c>
      <c r="Q689" s="3">
        <f t="shared" si="205"/>
        <v>-89.959556073209455</v>
      </c>
      <c r="R689">
        <f t="shared" si="206"/>
        <v>90.040443926790545</v>
      </c>
      <c r="S689">
        <f t="shared" si="207"/>
        <v>1.1546182512763216E-2</v>
      </c>
      <c r="T689">
        <f t="shared" si="190"/>
        <v>67.003086703015782</v>
      </c>
    </row>
    <row r="690" spans="1:20" x14ac:dyDescent="0.25">
      <c r="A690">
        <f t="shared" si="191"/>
        <v>72.822482174616908</v>
      </c>
      <c r="B690">
        <f t="shared" si="208"/>
        <v>11.590058006311716</v>
      </c>
      <c r="C690" t="str">
        <f t="shared" si="192"/>
        <v>1.58082926939082-2231.03837252723i</v>
      </c>
      <c r="D690" t="str">
        <f t="shared" si="193"/>
        <v>3.97499999868251-1373.20237217656i</v>
      </c>
      <c r="E690" t="str">
        <f t="shared" si="194"/>
        <v>162.469524559534+0.00515908094011515i</v>
      </c>
      <c r="F690" t="str">
        <f t="shared" si="195"/>
        <v>1.45495495493719-12886.6582240161i</v>
      </c>
      <c r="G690" t="str">
        <f t="shared" si="196"/>
        <v>0.999999999987782-0.0000034954791443389i</v>
      </c>
      <c r="H690" t="str">
        <f t="shared" si="197"/>
        <v>600.001127352262+1.06856847558738i</v>
      </c>
      <c r="I690" t="str">
        <f t="shared" si="198"/>
        <v>41.3092221855334-21812.3164740366i</v>
      </c>
      <c r="K690" t="str">
        <f t="shared" si="199"/>
        <v>0.0199998989867436-0.00004435740022319i</v>
      </c>
      <c r="L690" t="str">
        <f t="shared" si="200"/>
        <v>0.00005-24.3475585072557i</v>
      </c>
      <c r="M690" t="str">
        <f t="shared" si="201"/>
        <v>0.00133333333333333-14.3220932395622i</v>
      </c>
      <c r="N690">
        <f t="shared" si="202"/>
        <v>90.040597611956912</v>
      </c>
      <c r="O690">
        <f t="shared" si="203"/>
        <v>66.970142979494</v>
      </c>
      <c r="P690" s="3">
        <f t="shared" si="204"/>
        <v>66.970142979494</v>
      </c>
      <c r="Q690" s="3">
        <f t="shared" si="205"/>
        <v>-89.959402388043088</v>
      </c>
      <c r="R690">
        <f t="shared" si="206"/>
        <v>90.040597611956912</v>
      </c>
      <c r="S690">
        <f t="shared" si="207"/>
        <v>1.1590058006311717E-2</v>
      </c>
      <c r="T690">
        <f t="shared" si="190"/>
        <v>66.970142979494</v>
      </c>
    </row>
    <row r="691" spans="1:20" x14ac:dyDescent="0.25">
      <c r="A691">
        <f t="shared" si="191"/>
        <v>73.099207606880441</v>
      </c>
      <c r="B691">
        <f t="shared" si="208"/>
        <v>11.634100226735701</v>
      </c>
      <c r="C691" t="str">
        <f t="shared" si="192"/>
        <v>1.58082921847006-2222.59254335907i</v>
      </c>
      <c r="D691" t="str">
        <f t="shared" si="193"/>
        <v>3.97499999867248-1368.00395768839i</v>
      </c>
      <c r="E691" t="str">
        <f t="shared" si="194"/>
        <v>162.469524465098+0.0051786857470428i</v>
      </c>
      <c r="F691" t="str">
        <f t="shared" si="195"/>
        <v>1.45495495493705-12837.8743017084i</v>
      </c>
      <c r="G691" t="str">
        <f t="shared" si="196"/>
        <v>0.999999999987689-3.50876196508706E-06i</v>
      </c>
      <c r="H691" t="str">
        <f t="shared" si="197"/>
        <v>600.001135936427+1.07262903962508i</v>
      </c>
      <c r="I691" t="str">
        <f t="shared" si="198"/>
        <v>41.3092223596086-21729.7437266118i</v>
      </c>
      <c r="K691" t="str">
        <f t="shared" si="199"/>
        <v>0.0199998982175883-0.0000445259565851614i</v>
      </c>
      <c r="L691" t="str">
        <f t="shared" si="200"/>
        <v>0.00005-24.2553880327313i</v>
      </c>
      <c r="M691" t="str">
        <f t="shared" si="201"/>
        <v>0.00133333333333333-14.2678753133714i</v>
      </c>
      <c r="N691">
        <f t="shared" si="202"/>
        <v>90.040751881106814</v>
      </c>
      <c r="O691">
        <f t="shared" si="203"/>
        <v>66.937199256759612</v>
      </c>
      <c r="P691" s="3">
        <f t="shared" si="204"/>
        <v>66.937199256759612</v>
      </c>
      <c r="Q691" s="3">
        <f t="shared" si="205"/>
        <v>-89.959248118893186</v>
      </c>
      <c r="R691">
        <f t="shared" si="206"/>
        <v>90.040751881106814</v>
      </c>
      <c r="S691">
        <f t="shared" si="207"/>
        <v>1.1634100226735701E-2</v>
      </c>
      <c r="T691">
        <f t="shared" si="190"/>
        <v>66.937199256759612</v>
      </c>
    </row>
    <row r="692" spans="1:20" x14ac:dyDescent="0.25">
      <c r="A692">
        <f t="shared" si="191"/>
        <v>73.376984595786595</v>
      </c>
      <c r="B692">
        <f t="shared" si="208"/>
        <v>11.678309807597296</v>
      </c>
      <c r="C692" t="str">
        <f t="shared" si="192"/>
        <v>1.58082916716153-2214.17868693078i</v>
      </c>
      <c r="D692" t="str">
        <f t="shared" si="193"/>
        <v>3.97499999866236-1362.82522239641i</v>
      </c>
      <c r="E692" t="str">
        <f t="shared" si="194"/>
        <v>162.469524369943+0.00519836505566152i</v>
      </c>
      <c r="F692" t="str">
        <f t="shared" si="195"/>
        <v>1.45495495493691-12789.2750565324i</v>
      </c>
      <c r="G692" t="str">
        <f t="shared" si="196"/>
        <v>0.999999999987595-3.52209526055407E-06i</v>
      </c>
      <c r="H692" t="str">
        <f t="shared" si="197"/>
        <v>600.001144585957+1.07670503384998i</v>
      </c>
      <c r="I692" t="str">
        <f t="shared" si="198"/>
        <v>41.3092225350098-21647.4835688455i</v>
      </c>
      <c r="K692" t="str">
        <f t="shared" si="199"/>
        <v>0.0199998974425763-0.0000446951534411813i</v>
      </c>
      <c r="L692" t="str">
        <f t="shared" si="200"/>
        <v>0.00005-24.1635664801069i</v>
      </c>
      <c r="M692" t="str">
        <f t="shared" si="201"/>
        <v>0.00133333333333333-14.213862635357i</v>
      </c>
      <c r="N692">
        <f t="shared" si="202"/>
        <v>90.040906736459192</v>
      </c>
      <c r="O692">
        <f t="shared" si="203"/>
        <v>66.904255534818375</v>
      </c>
      <c r="P692" s="3">
        <f t="shared" si="204"/>
        <v>66.904255534818375</v>
      </c>
      <c r="Q692" s="3">
        <f t="shared" si="205"/>
        <v>-89.959093263540808</v>
      </c>
      <c r="R692">
        <f t="shared" si="206"/>
        <v>90.040906736459192</v>
      </c>
      <c r="S692">
        <f t="shared" si="207"/>
        <v>1.1678309807597296E-2</v>
      </c>
      <c r="T692">
        <f t="shared" si="190"/>
        <v>66.904255534818375</v>
      </c>
    </row>
    <row r="693" spans="1:20" x14ac:dyDescent="0.25">
      <c r="A693">
        <f t="shared" si="191"/>
        <v>73.65581713725058</v>
      </c>
      <c r="B693">
        <f t="shared" si="208"/>
        <v>11.722687384866166</v>
      </c>
      <c r="C693" t="str">
        <f t="shared" si="192"/>
        <v>1.58082911546237-2205.79668220627i</v>
      </c>
      <c r="D693" t="str">
        <f t="shared" si="193"/>
        <v>3.97499999865218-1357.66609180279i</v>
      </c>
      <c r="E693" t="str">
        <f t="shared" si="194"/>
        <v>162.469524274064+0.00521811914911798i</v>
      </c>
      <c r="F693" t="str">
        <f t="shared" si="195"/>
        <v>1.45495495493677-12740.8597893718i</v>
      </c>
      <c r="G693" t="str">
        <f t="shared" si="196"/>
        <v>0.9999999999875-3.53547922254384E-06i</v>
      </c>
      <c r="H693" t="str">
        <f t="shared" si="197"/>
        <v>600.001153301349+1.08079651689725i</v>
      </c>
      <c r="I693" t="str">
        <f t="shared" si="198"/>
        <v>41.309222711746-21565.534817398i</v>
      </c>
      <c r="K693" t="str">
        <f t="shared" si="199"/>
        <v>0.0199998966616631-0.0000448649932248962i</v>
      </c>
      <c r="L693" t="str">
        <f t="shared" si="200"/>
        <v>0.00005-24.0720925284986i</v>
      </c>
      <c r="M693" t="str">
        <f t="shared" si="201"/>
        <v>0.00133333333333333-14.1600544285286i</v>
      </c>
      <c r="N693">
        <f t="shared" si="202"/>
        <v>90.04106218024134</v>
      </c>
      <c r="O693">
        <f t="shared" si="203"/>
        <v>66.871311813676542</v>
      </c>
      <c r="P693" s="3">
        <f t="shared" si="204"/>
        <v>66.871311813676542</v>
      </c>
      <c r="Q693" s="3">
        <f t="shared" si="205"/>
        <v>-89.95893781975866</v>
      </c>
      <c r="R693">
        <f t="shared" si="206"/>
        <v>90.04106218024134</v>
      </c>
      <c r="S693">
        <f t="shared" si="207"/>
        <v>1.1722687384866166E-2</v>
      </c>
      <c r="T693">
        <f t="shared" si="190"/>
        <v>66.871311813676542</v>
      </c>
    </row>
    <row r="694" spans="1:20" x14ac:dyDescent="0.25">
      <c r="A694">
        <f t="shared" si="191"/>
        <v>73.935709242372141</v>
      </c>
      <c r="B694">
        <f t="shared" si="208"/>
        <v>11.767233596928659</v>
      </c>
      <c r="C694" t="str">
        <f t="shared" si="192"/>
        <v>1.58082906336953-2197.44640860757i</v>
      </c>
      <c r="D694" t="str">
        <f t="shared" si="193"/>
        <v>3.97499999864193-1352.52649169171i</v>
      </c>
      <c r="E694" t="str">
        <f t="shared" si="194"/>
        <v>162.469524177454+0.00523794831163501i</v>
      </c>
      <c r="F694" t="str">
        <f t="shared" si="195"/>
        <v>1.45495495493664-12692.6278037567i</v>
      </c>
      <c r="G694" t="str">
        <f t="shared" si="196"/>
        <v>0.999999999987405-3.54891404358916E-06i</v>
      </c>
      <c r="H694" t="str">
        <f t="shared" si="197"/>
        <v>600.001162083106+1.08490354762495i</v>
      </c>
      <c r="I694" t="str">
        <f t="shared" si="198"/>
        <v>41.3092228898283-21483.8962934091i</v>
      </c>
      <c r="K694" t="str">
        <f t="shared" si="199"/>
        <v>0.0199998958748037-0.0000450354783791985i</v>
      </c>
      <c r="L694" t="str">
        <f t="shared" si="200"/>
        <v>0.00005-23.9809648620229i</v>
      </c>
      <c r="M694" t="str">
        <f t="shared" si="201"/>
        <v>0.00133333333333333-14.106449918837i</v>
      </c>
      <c r="N694">
        <f t="shared" si="202"/>
        <v>90.041218214689081</v>
      </c>
      <c r="O694">
        <f t="shared" si="203"/>
        <v>66.838368093340137</v>
      </c>
      <c r="P694" s="3">
        <f t="shared" si="204"/>
        <v>66.838368093340137</v>
      </c>
      <c r="Q694" s="3">
        <f t="shared" si="205"/>
        <v>-89.958781785310919</v>
      </c>
      <c r="R694">
        <f t="shared" si="206"/>
        <v>90.041218214689081</v>
      </c>
      <c r="S694">
        <f t="shared" si="207"/>
        <v>1.1767233596928658E-2</v>
      </c>
      <c r="T694">
        <f t="shared" si="190"/>
        <v>66.838368093340137</v>
      </c>
    </row>
    <row r="695" spans="1:20" x14ac:dyDescent="0.25">
      <c r="A695">
        <f t="shared" si="191"/>
        <v>74.21666493749315</v>
      </c>
      <c r="B695">
        <f t="shared" si="208"/>
        <v>11.811949084596987</v>
      </c>
      <c r="C695" t="str">
        <f t="shared" si="192"/>
        <v>1.5808290108801-2189.12774601318i</v>
      </c>
      <c r="D695" t="str">
        <f t="shared" si="193"/>
        <v>3.97499999863159-1347.40634812828i</v>
      </c>
      <c r="E695" t="str">
        <f t="shared" si="194"/>
        <v>162.469524080109+0.00525785282851303i</v>
      </c>
      <c r="F695" t="str">
        <f t="shared" si="195"/>
        <v>1.45495495493649-12644.5784058538i</v>
      </c>
      <c r="G695" t="str">
        <f t="shared" si="196"/>
        <v>0.999999999987309-3.56239991695446E-06i</v>
      </c>
      <c r="H695" t="str">
        <f t="shared" si="197"/>
        <v>600.001170931729+1.08902618511476i</v>
      </c>
      <c r="I695" t="str">
        <f t="shared" si="198"/>
        <v>41.3092230692662-21402.5668224809i</v>
      </c>
      <c r="K695" t="str">
        <f t="shared" si="199"/>
        <v>0.0199998950819529-0.0000452066113562606i</v>
      </c>
      <c r="L695" t="str">
        <f t="shared" si="200"/>
        <v>0.00005-23.8901821697778i</v>
      </c>
      <c r="M695" t="str">
        <f t="shared" si="201"/>
        <v>0.00133333333333333-14.0530483351634i</v>
      </c>
      <c r="N695">
        <f t="shared" si="202"/>
        <v>90.041374842046693</v>
      </c>
      <c r="O695">
        <f t="shared" si="203"/>
        <v>66.805424373815271</v>
      </c>
      <c r="P695" s="3">
        <f t="shared" si="204"/>
        <v>66.805424373815271</v>
      </c>
      <c r="Q695" s="3">
        <f t="shared" si="205"/>
        <v>-89.958625157953307</v>
      </c>
      <c r="R695">
        <f t="shared" si="206"/>
        <v>90.041374842046693</v>
      </c>
      <c r="S695">
        <f t="shared" si="207"/>
        <v>1.1811949084596988E-2</v>
      </c>
      <c r="T695">
        <f t="shared" si="190"/>
        <v>66.805424373815271</v>
      </c>
    </row>
    <row r="696" spans="1:20" x14ac:dyDescent="0.25">
      <c r="A696">
        <f t="shared" si="191"/>
        <v>74.498688264255634</v>
      </c>
      <c r="B696">
        <f t="shared" si="208"/>
        <v>11.856834491118457</v>
      </c>
      <c r="C696" t="str">
        <f t="shared" si="192"/>
        <v>1.58082895799093-2180.84057475638i</v>
      </c>
      <c r="D696" t="str">
        <f t="shared" si="193"/>
        <v>3.97499999862117-1342.30558745753i</v>
      </c>
      <c r="E696" t="str">
        <f t="shared" si="194"/>
        <v>162.469523982023+0.0052778329861401i</v>
      </c>
      <c r="F696" t="str">
        <f t="shared" si="195"/>
        <v>1.45495495493634-12596.7109044563i</v>
      </c>
      <c r="G696" t="str">
        <f t="shared" si="196"/>
        <v>0.999999999987213-3.57593703663854E-06i</v>
      </c>
      <c r="H696" t="str">
        <f t="shared" si="197"/>
        <v>600.001179847729+1.09316448867292i</v>
      </c>
      <c r="I696" t="str">
        <f t="shared" si="198"/>
        <v>41.3092232500708-21321.5452346618i</v>
      </c>
      <c r="K696" t="str">
        <f t="shared" si="199"/>
        <v>0.0199998942830651-0.0000453783946175714i</v>
      </c>
      <c r="L696" t="str">
        <f t="shared" si="200"/>
        <v>0.00005-23.7997431458236i</v>
      </c>
      <c r="M696" t="str">
        <f t="shared" si="201"/>
        <v>0.00133333333333333-13.999848909308i</v>
      </c>
      <c r="N696">
        <f t="shared" si="202"/>
        <v>90.041532064566994</v>
      </c>
      <c r="O696">
        <f t="shared" si="203"/>
        <v>66.772480655108225</v>
      </c>
      <c r="P696" s="3">
        <f t="shared" si="204"/>
        <v>66.772480655108225</v>
      </c>
      <c r="Q696" s="3">
        <f t="shared" si="205"/>
        <v>-89.958467935433006</v>
      </c>
      <c r="R696">
        <f t="shared" si="206"/>
        <v>90.041532064566994</v>
      </c>
      <c r="S696">
        <f t="shared" si="207"/>
        <v>1.1856834491118457E-2</v>
      </c>
      <c r="T696">
        <f t="shared" si="190"/>
        <v>66.772480655108225</v>
      </c>
    </row>
    <row r="697" spans="1:20" x14ac:dyDescent="0.25">
      <c r="A697">
        <f t="shared" si="191"/>
        <v>74.78178327965982</v>
      </c>
      <c r="B697">
        <f t="shared" si="208"/>
        <v>11.901890462184708</v>
      </c>
      <c r="C697" t="str">
        <f t="shared" si="192"/>
        <v>1.58082890469909-2172.58477562338i</v>
      </c>
      <c r="D697" t="str">
        <f t="shared" si="193"/>
        <v>3.97499999861066-1337.22413630329i</v>
      </c>
      <c r="E697" t="str">
        <f t="shared" si="194"/>
        <v>162.469523883189+0.00529788907199396i</v>
      </c>
      <c r="F697" t="str">
        <f t="shared" si="195"/>
        <v>1.4549549549362-12549.0246109742i</v>
      </c>
      <c r="G697" t="str">
        <f t="shared" si="196"/>
        <v>0.999999999987115-3.58952559737742E-06i</v>
      </c>
      <c r="H697" t="str">
        <f t="shared" si="197"/>
        <v>600.001188831618+1.09731851783099i</v>
      </c>
      <c r="I697" t="str">
        <f t="shared" si="198"/>
        <v>41.3092234322517-21240.830364429i</v>
      </c>
      <c r="K697" t="str">
        <f t="shared" si="199"/>
        <v>0.0199998934780943-0.0000455508306339695i</v>
      </c>
      <c r="L697" t="str">
        <f t="shared" si="200"/>
        <v>0.00005-23.7096464891648i</v>
      </c>
      <c r="M697" t="str">
        <f t="shared" si="201"/>
        <v>0.00133333333333333-13.9468508759793i</v>
      </c>
      <c r="N697">
        <f t="shared" si="202"/>
        <v>90.041689884511371</v>
      </c>
      <c r="O697">
        <f t="shared" si="203"/>
        <v>66.739536937225054</v>
      </c>
      <c r="P697" s="3">
        <f t="shared" si="204"/>
        <v>66.739536937225054</v>
      </c>
      <c r="Q697" s="3">
        <f t="shared" si="205"/>
        <v>-89.958310115488629</v>
      </c>
      <c r="R697">
        <f t="shared" si="206"/>
        <v>90.041689884511371</v>
      </c>
      <c r="S697">
        <f t="shared" si="207"/>
        <v>1.1901890462184709E-2</v>
      </c>
      <c r="T697">
        <f t="shared" si="190"/>
        <v>66.739536937225054</v>
      </c>
    </row>
    <row r="698" spans="1:20" x14ac:dyDescent="0.25">
      <c r="A698">
        <f t="shared" si="191"/>
        <v>75.065954056122521</v>
      </c>
      <c r="B698">
        <f t="shared" si="208"/>
        <v>11.94711764594101</v>
      </c>
      <c r="C698" t="str">
        <f t="shared" si="192"/>
        <v>1.5808288510014-2164.3602298518i</v>
      </c>
      <c r="D698" t="str">
        <f t="shared" si="193"/>
        <v>3.97499999860008-1332.1619215672i</v>
      </c>
      <c r="E698" t="str">
        <f t="shared" si="194"/>
        <v>162.469523783605+0.00531802137464011i</v>
      </c>
      <c r="F698" t="str">
        <f t="shared" si="195"/>
        <v>1.45495495493607-12501.5188394242i</v>
      </c>
      <c r="G698" t="str">
        <f t="shared" si="196"/>
        <v>0.999999999987017-0.0000036031657946471i</v>
      </c>
      <c r="H698" t="str">
        <f t="shared" si="197"/>
        <v>600.001197883921+1.10148833234681i</v>
      </c>
      <c r="I698" t="str">
        <f t="shared" si="198"/>
        <v>41.3092236158208-21160.4210506724i</v>
      </c>
      <c r="K698" t="str">
        <f t="shared" si="199"/>
        <v>0.019999892666994-0.0000457239218856805i</v>
      </c>
      <c r="L698" t="str">
        <f t="shared" si="200"/>
        <v>0.00005-23.6198909037306i</v>
      </c>
      <c r="M698" t="str">
        <f t="shared" si="201"/>
        <v>0.00133333333333333-13.8940534727827i</v>
      </c>
      <c r="N698">
        <f t="shared" si="202"/>
        <v>90.041848304149795</v>
      </c>
      <c r="O698">
        <f t="shared" si="203"/>
        <v>66.706593220172266</v>
      </c>
      <c r="P698" s="3">
        <f t="shared" si="204"/>
        <v>66.706593220172266</v>
      </c>
      <c r="Q698" s="3">
        <f t="shared" si="205"/>
        <v>-89.958151695850205</v>
      </c>
      <c r="R698">
        <f t="shared" si="206"/>
        <v>90.041848304149795</v>
      </c>
      <c r="S698">
        <f t="shared" si="207"/>
        <v>1.1947117645941009E-2</v>
      </c>
      <c r="T698">
        <f t="shared" si="190"/>
        <v>66.706593220172266</v>
      </c>
    </row>
    <row r="699" spans="1:20" x14ac:dyDescent="0.25">
      <c r="A699">
        <f t="shared" si="191"/>
        <v>75.351204681535791</v>
      </c>
      <c r="B699">
        <f t="shared" si="208"/>
        <v>11.992516692995586</v>
      </c>
      <c r="C699" t="str">
        <f t="shared" si="192"/>
        <v>1.58082879689491-2156.16681912873i</v>
      </c>
      <c r="D699" t="str">
        <f t="shared" si="193"/>
        <v>3.97499999858942-1327.11887042759i</v>
      </c>
      <c r="E699" t="str">
        <f t="shared" si="194"/>
        <v>162.46952368326+0.00533823018374741i</v>
      </c>
      <c r="F699" t="str">
        <f t="shared" si="195"/>
        <v>1.45495495493593-12454.1929064197i</v>
      </c>
      <c r="G699" t="str">
        <f t="shared" si="196"/>
        <v>0.999999999986918-3.61685782466641E-06i</v>
      </c>
      <c r="H699" t="str">
        <f t="shared" si="197"/>
        <v>600.001207005145+1.10567399220523i</v>
      </c>
      <c r="I699" t="str">
        <f t="shared" si="198"/>
        <v>41.3092238007864-21080.3161366763i</v>
      </c>
      <c r="K699" t="str">
        <f t="shared" si="199"/>
        <v>0.0199998918497179-0.0000458976708623518i</v>
      </c>
      <c r="L699" t="str">
        <f t="shared" si="200"/>
        <v>0.00005-23.5304750983569i</v>
      </c>
      <c r="M699" t="str">
        <f t="shared" si="201"/>
        <v>0.00133333333333333-13.8414559402099i</v>
      </c>
      <c r="N699">
        <f t="shared" si="202"/>
        <v>90.042007325760835</v>
      </c>
      <c r="O699">
        <f t="shared" si="203"/>
        <v>66.673649503955971</v>
      </c>
      <c r="P699" s="3">
        <f t="shared" si="204"/>
        <v>66.673649503955971</v>
      </c>
      <c r="Q699" s="3">
        <f t="shared" si="205"/>
        <v>-89.957992674239165</v>
      </c>
      <c r="R699">
        <f t="shared" si="206"/>
        <v>90.042007325760835</v>
      </c>
      <c r="S699">
        <f t="shared" si="207"/>
        <v>1.1992516692995586E-2</v>
      </c>
      <c r="T699">
        <f t="shared" si="190"/>
        <v>66.673649503955971</v>
      </c>
    </row>
    <row r="700" spans="1:20" x14ac:dyDescent="0.25">
      <c r="A700">
        <f t="shared" si="191"/>
        <v>75.637539259325635</v>
      </c>
      <c r="B700">
        <f t="shared" si="208"/>
        <v>12.038088256428971</v>
      </c>
      <c r="C700" t="str">
        <f t="shared" si="192"/>
        <v>1.58082874237645-2148.00442558923i</v>
      </c>
      <c r="D700" t="str">
        <f t="shared" si="193"/>
        <v>3.97499999857869-1322.09491033847i</v>
      </c>
      <c r="E700" t="str">
        <f t="shared" si="194"/>
        <v>162.469523582152+0.00535851579007982i</v>
      </c>
      <c r="F700" t="str">
        <f t="shared" si="195"/>
        <v>1.45495495493577-12407.0461311614i</v>
      </c>
      <c r="G700" t="str">
        <f t="shared" si="196"/>
        <v>0.999999999986819-3.63060188439977E-06i</v>
      </c>
      <c r="H700" t="str">
        <f t="shared" si="197"/>
        <v>600.001216195825+1.10987555761912i</v>
      </c>
      <c r="I700" t="str">
        <f t="shared" si="198"/>
        <v>41.3092239871605-21000.5144701052i</v>
      </c>
      <c r="K700" t="str">
        <f t="shared" si="199"/>
        <v>0.0199998910262187-0.000046072080063089i</v>
      </c>
      <c r="L700" t="str">
        <f t="shared" si="200"/>
        <v>0.00005-23.4413977867671i</v>
      </c>
      <c r="M700" t="str">
        <f t="shared" si="201"/>
        <v>0.00133333333333333-13.7890575216278i</v>
      </c>
      <c r="N700">
        <f t="shared" si="202"/>
        <v>90.042166951631742</v>
      </c>
      <c r="O700">
        <f t="shared" si="203"/>
        <v>66.640705788582608</v>
      </c>
      <c r="P700" s="3">
        <f t="shared" si="204"/>
        <v>66.640705788582608</v>
      </c>
      <c r="Q700" s="3">
        <f t="shared" si="205"/>
        <v>-89.957833048368258</v>
      </c>
      <c r="R700">
        <f t="shared" si="206"/>
        <v>90.042166951631742</v>
      </c>
      <c r="S700">
        <f t="shared" si="207"/>
        <v>1.2038088256428971E-2</v>
      </c>
      <c r="T700">
        <f t="shared" si="190"/>
        <v>66.640705788582608</v>
      </c>
    </row>
    <row r="701" spans="1:20" x14ac:dyDescent="0.25">
      <c r="A701">
        <f t="shared" si="191"/>
        <v>75.924961908511079</v>
      </c>
      <c r="B701">
        <f t="shared" si="208"/>
        <v>12.083832991803401</v>
      </c>
      <c r="C701" t="str">
        <f t="shared" si="192"/>
        <v>1.58082868744277-2139.87293181453i</v>
      </c>
      <c r="D701" t="str">
        <f t="shared" si="193"/>
        <v>3.97499999856785-1317.0899690285i</v>
      </c>
      <c r="E701" t="str">
        <f t="shared" si="194"/>
        <v>162.469523480275+0.0053788784855112i</v>
      </c>
      <c r="F701" t="str">
        <f t="shared" si="195"/>
        <v>1.45495495493562-12360.077835427i</v>
      </c>
      <c r="G701" t="str">
        <f t="shared" si="196"/>
        <v>0.999999999986718-3.64439817156013E-06i</v>
      </c>
      <c r="H701" t="str">
        <f t="shared" si="197"/>
        <v>600.001225456489+1.11409308903017i</v>
      </c>
      <c r="I701" t="str">
        <f t="shared" si="198"/>
        <v>41.3092241749546-20921.0149029851i</v>
      </c>
      <c r="K701" t="str">
        <f t="shared" si="199"/>
        <v>0.019999890196449-0.0000462471519964915i</v>
      </c>
      <c r="L701" t="str">
        <f t="shared" si="200"/>
        <v>0.00005-23.3526576875545i</v>
      </c>
      <c r="M701" t="str">
        <f t="shared" si="201"/>
        <v>0.00133333333333333-13.7368574632673i</v>
      </c>
      <c r="N701">
        <f t="shared" si="202"/>
        <v>90.042327184058436</v>
      </c>
      <c r="O701">
        <f t="shared" si="203"/>
        <v>66.607762074058613</v>
      </c>
      <c r="P701" s="3">
        <f t="shared" si="204"/>
        <v>66.607762074058613</v>
      </c>
      <c r="Q701" s="3">
        <f t="shared" si="205"/>
        <v>-89.957672815941564</v>
      </c>
      <c r="R701">
        <f t="shared" si="206"/>
        <v>90.042327184058436</v>
      </c>
      <c r="S701">
        <f t="shared" si="207"/>
        <v>1.2083832991803401E-2</v>
      </c>
      <c r="T701">
        <f t="shared" si="190"/>
        <v>66.607762074058613</v>
      </c>
    </row>
    <row r="702" spans="1:20" x14ac:dyDescent="0.25">
      <c r="A702">
        <f t="shared" si="191"/>
        <v>76.21347676376341</v>
      </c>
      <c r="B702">
        <f t="shared" si="208"/>
        <v>12.129751557172254</v>
      </c>
      <c r="C702" t="str">
        <f t="shared" si="192"/>
        <v>1.58082863209084-2131.77222083035i</v>
      </c>
      <c r="D702" t="str">
        <f t="shared" si="193"/>
        <v>3.97499999855696-1312.10397449992i</v>
      </c>
      <c r="E702" t="str">
        <f t="shared" si="194"/>
        <v>162.46952337762+0.00539931856302426i</v>
      </c>
      <c r="F702" t="str">
        <f t="shared" si="195"/>
        <v>1.45495495493548-12313.2873435618i</v>
      </c>
      <c r="G702" t="str">
        <f t="shared" si="196"/>
        <v>0.999999999986617-3.65824688461168E-06i</v>
      </c>
      <c r="H702" t="str">
        <f t="shared" si="197"/>
        <v>600.001234787666+1.11832664710969i</v>
      </c>
      <c r="I702" t="str">
        <f t="shared" si="198"/>
        <v>41.3092243641783-20841.816291688i</v>
      </c>
      <c r="K702" t="str">
        <f t="shared" si="199"/>
        <v>0.0199998893603612-0.000046422889180688i</v>
      </c>
      <c r="L702" t="str">
        <f t="shared" si="200"/>
        <v>0.00005-23.2642535241626i</v>
      </c>
      <c r="M702" t="str">
        <f t="shared" si="201"/>
        <v>0.00133333333333333-13.6848550142133i</v>
      </c>
      <c r="N702">
        <f t="shared" si="202"/>
        <v>90.042488025345605</v>
      </c>
      <c r="O702">
        <f t="shared" si="203"/>
        <v>66.57481836039041</v>
      </c>
      <c r="P702" s="3">
        <f t="shared" si="204"/>
        <v>66.57481836039041</v>
      </c>
      <c r="Q702" s="3">
        <f t="shared" si="205"/>
        <v>-89.957511974654395</v>
      </c>
      <c r="R702">
        <f t="shared" si="206"/>
        <v>90.042488025345605</v>
      </c>
      <c r="S702">
        <f t="shared" si="207"/>
        <v>1.2129751557172254E-2</v>
      </c>
      <c r="T702">
        <f t="shared" si="190"/>
        <v>66.57481836039041</v>
      </c>
    </row>
    <row r="703" spans="1:20" x14ac:dyDescent="0.25">
      <c r="A703">
        <f t="shared" si="191"/>
        <v>76.503087975465718</v>
      </c>
      <c r="B703">
        <f t="shared" si="208"/>
        <v>12.175844613089509</v>
      </c>
      <c r="C703" t="str">
        <f t="shared" si="192"/>
        <v>1.58082857631747-2123.70217610526i</v>
      </c>
      <c r="D703" t="str">
        <f t="shared" si="193"/>
        <v>3.97499999854597-1307.13685502751i</v>
      </c>
      <c r="E703" t="str">
        <f t="shared" si="194"/>
        <v>162.469523274185+0.00541983631671484i</v>
      </c>
      <c r="F703" t="str">
        <f t="shared" si="195"/>
        <v>1.45495495493533-12266.673982469i</v>
      </c>
      <c r="G703" t="str">
        <f t="shared" si="196"/>
        <v>0.999999999986515-3.67214822277283E-06i</v>
      </c>
      <c r="H703" t="str">
        <f t="shared" si="197"/>
        <v>600.001244189896+1.12257629275959i</v>
      </c>
      <c r="I703" t="str">
        <f t="shared" si="198"/>
        <v>41.309224554843-20762.9174969156i</v>
      </c>
      <c r="K703" t="str">
        <f t="shared" si="199"/>
        <v>0.0199998885179071-0.0000465992941433734i</v>
      </c>
      <c r="L703" t="str">
        <f t="shared" si="200"/>
        <v>0.00005-23.1761840248681i</v>
      </c>
      <c r="M703" t="str">
        <f t="shared" si="201"/>
        <v>0.00133333333333333-13.633049426393i</v>
      </c>
      <c r="N703">
        <f t="shared" si="202"/>
        <v>90.042649477806648</v>
      </c>
      <c r="O703">
        <f t="shared" si="203"/>
        <v>66.541874647584592</v>
      </c>
      <c r="P703" s="3">
        <f t="shared" si="204"/>
        <v>66.541874647584592</v>
      </c>
      <c r="Q703" s="3">
        <f t="shared" si="205"/>
        <v>-89.957350522193352</v>
      </c>
      <c r="R703">
        <f t="shared" si="206"/>
        <v>90.042649477806648</v>
      </c>
      <c r="S703">
        <f t="shared" si="207"/>
        <v>1.217584461308951E-2</v>
      </c>
      <c r="T703">
        <f t="shared" si="190"/>
        <v>66.541874647584592</v>
      </c>
    </row>
    <row r="704" spans="1:20" x14ac:dyDescent="0.25">
      <c r="A704">
        <f t="shared" si="191"/>
        <v>76.793799709772486</v>
      </c>
      <c r="B704">
        <f t="shared" si="208"/>
        <v>12.22211282261925</v>
      </c>
      <c r="C704" t="str">
        <f t="shared" si="192"/>
        <v>1.5808285201194-2115.66268154897i</v>
      </c>
      <c r="D704" t="str">
        <f t="shared" si="193"/>
        <v>3.97499999853489-1302.1885391576i</v>
      </c>
      <c r="E704" t="str">
        <f t="shared" si="194"/>
        <v>162.469523169963+0.00544043204179518i</v>
      </c>
      <c r="F704" t="str">
        <f t="shared" si="195"/>
        <v>1.45495495493518-12220.2370815996i</v>
      </c>
      <c r="G704" t="str">
        <f t="shared" si="196"/>
        <v>0.999999999986413-0.000003686102386019i</v>
      </c>
      <c r="H704" t="str">
        <f t="shared" si="197"/>
        <v>600.001253663718+1.1268420871132i</v>
      </c>
      <c r="I704" t="str">
        <f t="shared" si="198"/>
        <v>41.3092247469592-20684.3173836818i</v>
      </c>
      <c r="K704" t="str">
        <f t="shared" si="199"/>
        <v>0.0199998876690383-0.0000467763694218451i</v>
      </c>
      <c r="L704" t="str">
        <f t="shared" si="200"/>
        <v>0.00005-23.0884479227616i</v>
      </c>
      <c r="M704" t="str">
        <f t="shared" si="201"/>
        <v>0.00133333333333333-13.5814399545657i</v>
      </c>
      <c r="N704">
        <f t="shared" si="202"/>
        <v>90.042811543763733</v>
      </c>
      <c r="O704">
        <f t="shared" si="203"/>
        <v>66.508930935647754</v>
      </c>
      <c r="P704" s="3">
        <f t="shared" si="204"/>
        <v>66.508930935647754</v>
      </c>
      <c r="Q704" s="3">
        <f t="shared" si="205"/>
        <v>-89.957188456236267</v>
      </c>
      <c r="R704">
        <f t="shared" si="206"/>
        <v>90.042811543763733</v>
      </c>
      <c r="S704">
        <f t="shared" si="207"/>
        <v>1.2222112822619251E-2</v>
      </c>
      <c r="T704">
        <f t="shared" si="190"/>
        <v>66.508930935647754</v>
      </c>
    </row>
    <row r="705" spans="1:20" x14ac:dyDescent="0.25">
      <c r="A705">
        <f t="shared" si="191"/>
        <v>77.085616148669629</v>
      </c>
      <c r="B705">
        <f t="shared" si="208"/>
        <v>12.268556851345204</v>
      </c>
      <c r="C705" t="str">
        <f t="shared" si="192"/>
        <v>1.58082846349341-2107.6536215106i</v>
      </c>
      <c r="D705" t="str">
        <f t="shared" si="193"/>
        <v>3.97499999852374-1297.258955707i</v>
      </c>
      <c r="E705" t="str">
        <f t="shared" si="194"/>
        <v>162.469523064946+0.00546110603460341i</v>
      </c>
      <c r="F705" t="str">
        <f t="shared" si="195"/>
        <v>1.45495495493504-12173.9759729432i</v>
      </c>
      <c r="G705" t="str">
        <f t="shared" si="196"/>
        <v>0.999999999986309-3.70010957508548E-06i</v>
      </c>
      <c r="H705" t="str">
        <f t="shared" si="197"/>
        <v>600.001263209679+1.13112409153618i</v>
      </c>
      <c r="I705" t="str">
        <f t="shared" si="198"/>
        <v>41.3092249405382-20606.0148212978i</v>
      </c>
      <c r="K705" t="str">
        <f t="shared" si="199"/>
        <v>0.0199998868137059-0.0000469541175630393i</v>
      </c>
      <c r="L705" t="str">
        <f t="shared" si="200"/>
        <v>0.00005-23.0010439557299i</v>
      </c>
      <c r="M705" t="str">
        <f t="shared" si="201"/>
        <v>0.00133333333333333-13.5300258563117i</v>
      </c>
      <c r="N705">
        <f t="shared" si="202"/>
        <v>90.042974225547908</v>
      </c>
      <c r="O705">
        <f t="shared" si="203"/>
        <v>66.475987224586319</v>
      </c>
      <c r="P705" s="3">
        <f t="shared" si="204"/>
        <v>66.475987224586319</v>
      </c>
      <c r="Q705" s="3">
        <f t="shared" si="205"/>
        <v>-89.957025774452092</v>
      </c>
      <c r="R705">
        <f t="shared" si="206"/>
        <v>90.042974225547908</v>
      </c>
      <c r="S705">
        <f t="shared" si="207"/>
        <v>1.2268556851345204E-2</v>
      </c>
      <c r="T705">
        <f t="shared" si="190"/>
        <v>66.475987224586319</v>
      </c>
    </row>
    <row r="706" spans="1:20" x14ac:dyDescent="0.25">
      <c r="A706">
        <f t="shared" si="191"/>
        <v>77.378541490034578</v>
      </c>
      <c r="B706">
        <f t="shared" si="208"/>
        <v>12.315177367380317</v>
      </c>
      <c r="C706" t="str">
        <f t="shared" si="192"/>
        <v>1.58082840643628-2099.67488077718i</v>
      </c>
      <c r="D706" t="str">
        <f t="shared" si="193"/>
        <v>3.97499999851249-1292.348033762i</v>
      </c>
      <c r="E706" t="str">
        <f t="shared" si="194"/>
        <v>162.46952295913+0.00548185859260156i</v>
      </c>
      <c r="F706" t="str">
        <f t="shared" si="195"/>
        <v>1.45495495493488-12127.8899910183i</v>
      </c>
      <c r="G706" t="str">
        <f t="shared" si="196"/>
        <v>0.999999999986205-3.71416999147042E-06i</v>
      </c>
      <c r="H706" t="str">
        <f t="shared" si="197"/>
        <v>600.001272828326+1.13542236762736i</v>
      </c>
      <c r="I706" t="str">
        <f t="shared" si="198"/>
        <v>41.309225135591-20528.008683355i</v>
      </c>
      <c r="K706" t="str">
        <f t="shared" si="199"/>
        <v>0.0199998859518607-0.0000471325411235665i</v>
      </c>
      <c r="L706" t="str">
        <f t="shared" si="200"/>
        <v>0.00005-22.9139708664374i</v>
      </c>
      <c r="M706" t="str">
        <f t="shared" si="201"/>
        <v>0.00133333333333333-13.478806392022i</v>
      </c>
      <c r="N706">
        <f t="shared" si="202"/>
        <v>90.04313752549902</v>
      </c>
      <c r="O706">
        <f t="shared" si="203"/>
        <v>66.443043514407137</v>
      </c>
      <c r="P706" s="3">
        <f t="shared" si="204"/>
        <v>66.443043514407137</v>
      </c>
      <c r="Q706" s="3">
        <f t="shared" si="205"/>
        <v>-89.95686247450098</v>
      </c>
      <c r="R706">
        <f t="shared" si="206"/>
        <v>90.04313752549902</v>
      </c>
      <c r="S706">
        <f t="shared" si="207"/>
        <v>1.2315177367380317E-2</v>
      </c>
      <c r="T706">
        <f t="shared" si="190"/>
        <v>66.443043514407137</v>
      </c>
    </row>
    <row r="707" spans="1:20" x14ac:dyDescent="0.25">
      <c r="A707">
        <f t="shared" si="191"/>
        <v>77.672579947696718</v>
      </c>
      <c r="B707">
        <f t="shared" si="208"/>
        <v>12.361975041376363</v>
      </c>
      <c r="C707" t="str">
        <f t="shared" si="192"/>
        <v>1.58082834894475-2091.72634457183i</v>
      </c>
      <c r="D707" t="str">
        <f t="shared" si="193"/>
        <v>3.97499999850117-1287.45570267733i</v>
      </c>
      <c r="E707" t="str">
        <f t="shared" si="194"/>
        <v>162.469522852509+0.00550269001438223i</v>
      </c>
      <c r="F707" t="str">
        <f t="shared" si="195"/>
        <v>1.45495495493473-12081.9784728626i</v>
      </c>
      <c r="G707" t="str">
        <f t="shared" si="196"/>
        <v>0.9999999999861-3.72828383743762E-06i</v>
      </c>
      <c r="H707" t="str">
        <f t="shared" si="197"/>
        <v>600.001282520212+1.13973697721968i</v>
      </c>
      <c r="I707" t="str">
        <f t="shared" si="198"/>
        <v>41.3092253321292-20450.2978477088i</v>
      </c>
      <c r="K707" t="str">
        <f t="shared" si="199"/>
        <v>0.0199998850834532-0.000047311642669751i</v>
      </c>
      <c r="L707" t="str">
        <f t="shared" si="200"/>
        <v>0.00005-22.8272274023087i</v>
      </c>
      <c r="M707" t="str">
        <f t="shared" si="201"/>
        <v>0.00133333333333333-13.4277808248874i</v>
      </c>
      <c r="N707">
        <f t="shared" si="202"/>
        <v>90.043301445965866</v>
      </c>
      <c r="O707">
        <f t="shared" si="203"/>
        <v>66.410099805116857</v>
      </c>
      <c r="P707" s="3">
        <f t="shared" si="204"/>
        <v>66.410099805116857</v>
      </c>
      <c r="Q707" s="3">
        <f t="shared" si="205"/>
        <v>-89.956698554034134</v>
      </c>
      <c r="R707">
        <f t="shared" si="206"/>
        <v>90.043301445965866</v>
      </c>
      <c r="S707">
        <f t="shared" si="207"/>
        <v>1.2361975041376363E-2</v>
      </c>
      <c r="T707">
        <f t="shared" si="190"/>
        <v>66.410099805116857</v>
      </c>
    </row>
    <row r="708" spans="1:20" x14ac:dyDescent="0.25">
      <c r="A708">
        <f t="shared" si="191"/>
        <v>77.967735751497983</v>
      </c>
      <c r="B708">
        <f t="shared" si="208"/>
        <v>12.408950546533594</v>
      </c>
      <c r="C708" t="str">
        <f t="shared" si="192"/>
        <v>1.58082829101536-2083.80789855217i</v>
      </c>
      <c r="D708" t="str">
        <f t="shared" si="193"/>
        <v>3.97499999848976-1282.58189207518i</v>
      </c>
      <c r="E708" t="str">
        <f t="shared" si="194"/>
        <v>162.469522745075+0.00552360059967624i</v>
      </c>
      <c r="F708" t="str">
        <f t="shared" si="195"/>
        <v>1.45495495493458-12036.2407580234i</v>
      </c>
      <c r="G708" t="str">
        <f t="shared" si="196"/>
        <v>0.999999999985994-3.74245131601948E-06i</v>
      </c>
      <c r="H708" t="str">
        <f t="shared" si="197"/>
        <v>600.0012922859+1.14406798238106i</v>
      </c>
      <c r="I708" t="str">
        <f t="shared" si="198"/>
        <v>41.3092255301646-20372.8811964629i</v>
      </c>
      <c r="K708" t="str">
        <f t="shared" si="199"/>
        <v>0.0199998842084332-0.0000474914247776648i</v>
      </c>
      <c r="L708" t="str">
        <f t="shared" si="200"/>
        <v>0.00005-22.7408123155097i</v>
      </c>
      <c r="M708" t="str">
        <f t="shared" si="201"/>
        <v>0.00133333333333333-13.376948420888i</v>
      </c>
      <c r="N708">
        <f t="shared" si="202"/>
        <v>90.043465989306114</v>
      </c>
      <c r="O708">
        <f t="shared" si="203"/>
        <v>66.377156096722189</v>
      </c>
      <c r="P708" s="3">
        <f t="shared" si="204"/>
        <v>66.377156096722189</v>
      </c>
      <c r="Q708" s="3">
        <f t="shared" si="205"/>
        <v>-89.956534010693886</v>
      </c>
      <c r="R708">
        <f t="shared" si="206"/>
        <v>90.043465989306114</v>
      </c>
      <c r="S708">
        <f t="shared" si="207"/>
        <v>1.2408950546533595E-2</v>
      </c>
      <c r="T708">
        <f t="shared" si="190"/>
        <v>66.377156096722189</v>
      </c>
    </row>
    <row r="709" spans="1:20" x14ac:dyDescent="0.25">
      <c r="A709">
        <f t="shared" si="191"/>
        <v>78.264013147353666</v>
      </c>
      <c r="B709">
        <f t="shared" si="208"/>
        <v>12.456104558610422</v>
      </c>
      <c r="C709" t="str">
        <f t="shared" si="192"/>
        <v>1.5808282326449-2075.91942880875i</v>
      </c>
      <c r="D709" t="str">
        <f t="shared" si="193"/>
        <v>3.97499999847826-1277.72653184415i</v>
      </c>
      <c r="E709" t="str">
        <f t="shared" si="194"/>
        <v>162.469522636824+0.00554459064934852i</v>
      </c>
      <c r="F709" t="str">
        <f t="shared" si="195"/>
        <v>1.45495495493441-11990.6761885484i</v>
      </c>
      <c r="G709" t="str">
        <f t="shared" si="196"/>
        <v>0.999999999985888-3.75667263101996E-06i</v>
      </c>
      <c r="H709" t="str">
        <f t="shared" si="197"/>
        <v>600.001302125946+1.14841544541521i</v>
      </c>
      <c r="I709" t="str">
        <f t="shared" si="198"/>
        <v>41.309225729707-20295.7576159526i</v>
      </c>
      <c r="K709" t="str">
        <f t="shared" si="199"/>
        <v>0.0199998833267506-0.0000476718900331655i</v>
      </c>
      <c r="L709" t="str">
        <f t="shared" si="200"/>
        <v>0.00005-22.6547243629305i</v>
      </c>
      <c r="M709" t="str">
        <f t="shared" si="201"/>
        <v>0.00133333333333333-13.3263084487827i</v>
      </c>
      <c r="N709">
        <f t="shared" si="202"/>
        <v>90.043631157886381</v>
      </c>
      <c r="O709">
        <f t="shared" si="203"/>
        <v>66.344212389230179</v>
      </c>
      <c r="P709" s="3">
        <f t="shared" si="204"/>
        <v>66.344212389230179</v>
      </c>
      <c r="Q709" s="3">
        <f t="shared" si="205"/>
        <v>-89.956368842113619</v>
      </c>
      <c r="R709">
        <f t="shared" si="206"/>
        <v>90.043631157886381</v>
      </c>
      <c r="S709">
        <f t="shared" si="207"/>
        <v>1.2456104558610421E-2</v>
      </c>
      <c r="T709">
        <f t="shared" si="190"/>
        <v>66.344212389230179</v>
      </c>
    </row>
    <row r="710" spans="1:20" x14ac:dyDescent="0.25">
      <c r="A710">
        <f t="shared" si="191"/>
        <v>78.561416397313607</v>
      </c>
      <c r="B710">
        <f t="shared" si="208"/>
        <v>12.503437755933142</v>
      </c>
      <c r="C710" t="str">
        <f t="shared" si="192"/>
        <v>1.58082817383-2068.0608218632i</v>
      </c>
      <c r="D710" t="str">
        <f t="shared" si="193"/>
        <v>3.97499999846666-1272.88955213823i</v>
      </c>
      <c r="E710" t="str">
        <f t="shared" si="194"/>
        <v>162.469522527747+0.0055656604654173i</v>
      </c>
      <c r="F710" t="str">
        <f t="shared" si="195"/>
        <v>1.45495495493426-11945.2841089759i</v>
      </c>
      <c r="G710" t="str">
        <f t="shared" si="196"/>
        <v>0.99999999998578-3.77094798701743E-06i</v>
      </c>
      <c r="H710" t="str">
        <f t="shared" si="197"/>
        <v>600.00131204092+1.1527794288627i</v>
      </c>
      <c r="I710" t="str">
        <f t="shared" si="198"/>
        <v>41.3092259307691-20218.9259967295i</v>
      </c>
      <c r="K710" t="str">
        <f t="shared" si="199"/>
        <v>0.0199998824383545-0.0000478530410319354i</v>
      </c>
      <c r="L710" t="str">
        <f t="shared" si="200"/>
        <v>0.00005-22.5689623061671i</v>
      </c>
      <c r="M710" t="str">
        <f t="shared" si="201"/>
        <v>0.00133333333333333-13.2758601800983i</v>
      </c>
      <c r="N710">
        <f t="shared" si="202"/>
        <v>90.043796954082325</v>
      </c>
      <c r="O710">
        <f t="shared" si="203"/>
        <v>66.311268682647324</v>
      </c>
      <c r="P710" s="3">
        <f t="shared" si="204"/>
        <v>66.311268682647324</v>
      </c>
      <c r="Q710" s="3">
        <f t="shared" si="205"/>
        <v>-89.956203045917675</v>
      </c>
      <c r="R710">
        <f t="shared" si="206"/>
        <v>90.043796954082325</v>
      </c>
      <c r="S710">
        <f t="shared" si="207"/>
        <v>1.2503437755933142E-2</v>
      </c>
      <c r="T710">
        <f t="shared" si="190"/>
        <v>66.311268682647324</v>
      </c>
    </row>
    <row r="711" spans="1:20" x14ac:dyDescent="0.25">
      <c r="A711">
        <f t="shared" si="191"/>
        <v>78.859949779623406</v>
      </c>
      <c r="B711">
        <f t="shared" si="208"/>
        <v>12.550950819405688</v>
      </c>
      <c r="C711" t="str">
        <f t="shared" si="192"/>
        <v>1.58082811456725-2060.2319646669i</v>
      </c>
      <c r="D711" t="str">
        <f t="shared" si="193"/>
        <v>3.974999998455-1268.07088337587i</v>
      </c>
      <c r="E711" t="str">
        <f t="shared" si="194"/>
        <v>162.469522417841+0.00558681035103754i</v>
      </c>
      <c r="F711" t="str">
        <f t="shared" si="195"/>
        <v>1.45495495493411-11900.0638663257i</v>
      </c>
      <c r="G711" t="str">
        <f t="shared" si="196"/>
        <v>0.999999999985672-3.78527758936768E-06i</v>
      </c>
      <c r="H711" t="str">
        <f t="shared" si="197"/>
        <v>600.001322031393+1.15715999550171i</v>
      </c>
      <c r="I711" t="str">
        <f t="shared" si="198"/>
        <v>41.3092261333627-20142.3852335449i</v>
      </c>
      <c r="K711" t="str">
        <f t="shared" si="199"/>
        <v>0.0199998815431938-0.0000480348803795158i</v>
      </c>
      <c r="L711" t="str">
        <f t="shared" si="200"/>
        <v>0.00005-22.4835249115034i</v>
      </c>
      <c r="M711" t="str">
        <f t="shared" si="201"/>
        <v>0.00133333333333333-13.2256028891197i</v>
      </c>
      <c r="N711">
        <f t="shared" si="202"/>
        <v>90.043963380278612</v>
      </c>
      <c r="O711">
        <f t="shared" si="203"/>
        <v>66.278324976980898</v>
      </c>
      <c r="P711" s="3">
        <f t="shared" si="204"/>
        <v>66.278324976980898</v>
      </c>
      <c r="Q711" s="3">
        <f t="shared" si="205"/>
        <v>-89.956036619721388</v>
      </c>
      <c r="R711">
        <f t="shared" si="206"/>
        <v>90.043963380278612</v>
      </c>
      <c r="S711">
        <f t="shared" si="207"/>
        <v>1.2550950819405689E-2</v>
      </c>
      <c r="T711">
        <f t="shared" si="190"/>
        <v>66.278324976980898</v>
      </c>
    </row>
    <row r="712" spans="1:20" x14ac:dyDescent="0.25">
      <c r="A712">
        <f t="shared" si="191"/>
        <v>79.159617588785977</v>
      </c>
      <c r="B712">
        <f t="shared" si="208"/>
        <v>12.59864443251943</v>
      </c>
      <c r="C712" t="str">
        <f t="shared" si="192"/>
        <v>1.58082805485326-2052.43274459907i</v>
      </c>
      <c r="D712" t="str">
        <f t="shared" si="193"/>
        <v>3.97499999844323-1263.27045623888i</v>
      </c>
      <c r="E712" t="str">
        <f t="shared" si="194"/>
        <v>162.469522307098+0.00560804061052541i</v>
      </c>
      <c r="F712" t="str">
        <f t="shared" si="195"/>
        <v>1.45495495493395-11855.0148100892i</v>
      </c>
      <c r="G712" t="str">
        <f t="shared" si="196"/>
        <v>0.999999999985563-3.79966164420687E-06i</v>
      </c>
      <c r="H712" t="str">
        <f t="shared" si="197"/>
        <v>600.001332097936+1.16155720834898i</v>
      </c>
      <c r="I712" t="str">
        <f t="shared" si="198"/>
        <v>41.3092263374984-20066.134225334i</v>
      </c>
      <c r="K712" t="str">
        <f t="shared" si="199"/>
        <v>0.0199998806412171-0.0000482174106913466i</v>
      </c>
      <c r="L712" t="str">
        <f t="shared" si="200"/>
        <v>0.00005-22.3984109498938i</v>
      </c>
      <c r="M712" t="str">
        <f t="shared" si="201"/>
        <v>0.00133333333333333-13.1755358528787i</v>
      </c>
      <c r="N712">
        <f t="shared" si="202"/>
        <v>90.044130438868905</v>
      </c>
      <c r="O712">
        <f t="shared" si="203"/>
        <v>66.245381272237708</v>
      </c>
      <c r="P712" s="3">
        <f t="shared" si="204"/>
        <v>66.245381272237708</v>
      </c>
      <c r="Q712" s="3">
        <f t="shared" si="205"/>
        <v>-89.955869561131095</v>
      </c>
      <c r="R712">
        <f t="shared" si="206"/>
        <v>90.044130438868905</v>
      </c>
      <c r="S712">
        <f t="shared" si="207"/>
        <v>1.2598644432519431E-2</v>
      </c>
      <c r="T712">
        <f t="shared" si="190"/>
        <v>66.245381272237708</v>
      </c>
    </row>
    <row r="713" spans="1:20" x14ac:dyDescent="0.25">
      <c r="A713">
        <f t="shared" si="191"/>
        <v>79.46042413562337</v>
      </c>
      <c r="B713">
        <f t="shared" si="208"/>
        <v>12.646519281363004</v>
      </c>
      <c r="C713" t="str">
        <f t="shared" si="192"/>
        <v>1.5808279946846-2044.66304946532i</v>
      </c>
      <c r="D713" t="str">
        <f t="shared" si="193"/>
        <v>3.97499999843138-1258.48820167152i</v>
      </c>
      <c r="E713" t="str">
        <f t="shared" si="194"/>
        <v>162.469522195511+0.00562935154934843i</v>
      </c>
      <c r="F713" t="str">
        <f t="shared" si="195"/>
        <v>1.45495495493379-11810.1362922209i</v>
      </c>
      <c r="G713" t="str">
        <f t="shared" si="196"/>
        <v>0.999999999985453-3.81410035845444E-06i</v>
      </c>
      <c r="H713" t="str">
        <f t="shared" si="197"/>
        <v>600.001342241131+1.16597113066073i</v>
      </c>
      <c r="I713" t="str">
        <f t="shared" si="198"/>
        <v>41.3092265431887-19990.1718752008i</v>
      </c>
      <c r="K713" t="str">
        <f t="shared" si="199"/>
        <v>0.0199998797323724-0.0000484006345928019i</v>
      </c>
      <c r="L713" t="str">
        <f t="shared" si="200"/>
        <v>0.00005-22.3136191969454i</v>
      </c>
      <c r="M713" t="str">
        <f t="shared" si="201"/>
        <v>0.00133333333333333-13.1256583511444i</v>
      </c>
      <c r="N713">
        <f t="shared" si="202"/>
        <v>90.044298132256046</v>
      </c>
      <c r="O713">
        <f t="shared" si="203"/>
        <v>66.212437568424804</v>
      </c>
      <c r="P713" s="3">
        <f t="shared" si="204"/>
        <v>66.212437568424804</v>
      </c>
      <c r="Q713" s="3">
        <f t="shared" si="205"/>
        <v>-89.955701867743954</v>
      </c>
      <c r="R713">
        <f t="shared" si="206"/>
        <v>90.044298132256046</v>
      </c>
      <c r="S713">
        <f t="shared" si="207"/>
        <v>1.2646519281363004E-2</v>
      </c>
      <c r="T713">
        <f t="shared" si="190"/>
        <v>66.212437568424804</v>
      </c>
    </row>
    <row r="714" spans="1:20" x14ac:dyDescent="0.25">
      <c r="A714">
        <f t="shared" si="191"/>
        <v>79.762373747338728</v>
      </c>
      <c r="B714">
        <f t="shared" si="208"/>
        <v>12.694576054632183</v>
      </c>
      <c r="C714" t="str">
        <f t="shared" si="192"/>
        <v>1.58082793405777-2036.92276749598i</v>
      </c>
      <c r="D714" t="str">
        <f t="shared" si="193"/>
        <v>3.97499999841943-1253.72405087944i</v>
      </c>
      <c r="E714" t="str">
        <f t="shared" si="194"/>
        <v>162.469522083075+0.00565074347413845i</v>
      </c>
      <c r="F714" t="str">
        <f t="shared" si="195"/>
        <v>1.45495495493363-11765.4276671281i</v>
      </c>
      <c r="G714" t="str">
        <f t="shared" si="196"/>
        <v>0.999999999985342-3.82859393981614E-06i</v>
      </c>
      <c r="H714" t="str">
        <f t="shared" si="197"/>
        <v>600.001352461559+1.17040182593357i</v>
      </c>
      <c r="I714" t="str">
        <f t="shared" si="198"/>
        <v>41.3092267504453-19914.4970904011i</v>
      </c>
      <c r="K714" t="str">
        <f t="shared" si="199"/>
        <v>0.0199998788166075-0.000048584554719231i</v>
      </c>
      <c r="L714" t="str">
        <f t="shared" si="200"/>
        <v>0.00005-22.2291484329004i</v>
      </c>
      <c r="M714" t="str">
        <f t="shared" si="201"/>
        <v>0.00133333333333333-13.075969666412i</v>
      </c>
      <c r="N714">
        <f t="shared" si="202"/>
        <v>90.044466462851972</v>
      </c>
      <c r="O714">
        <f t="shared" si="203"/>
        <v>66.17949386554929</v>
      </c>
      <c r="P714" s="3">
        <f t="shared" si="204"/>
        <v>66.17949386554929</v>
      </c>
      <c r="Q714" s="3">
        <f t="shared" si="205"/>
        <v>-89.955533537148028</v>
      </c>
      <c r="R714">
        <f t="shared" si="206"/>
        <v>90.044466462851972</v>
      </c>
      <c r="S714">
        <f t="shared" si="207"/>
        <v>1.2694576054632183E-2</v>
      </c>
      <c r="T714">
        <f t="shared" si="190"/>
        <v>66.17949386554929</v>
      </c>
    </row>
    <row r="715" spans="1:20" x14ac:dyDescent="0.25">
      <c r="A715">
        <f t="shared" si="191"/>
        <v>80.065470767578617</v>
      </c>
      <c r="B715">
        <f t="shared" si="208"/>
        <v>12.742815443639785</v>
      </c>
      <c r="C715" t="str">
        <f t="shared" si="192"/>
        <v>1.58082787296935-2029.21178734448i</v>
      </c>
      <c r="D715" t="str">
        <f t="shared" si="193"/>
        <v>3.9749999984074-1248.97793532874i</v>
      </c>
      <c r="E715" t="str">
        <f t="shared" si="194"/>
        <v>162.469521969782+0.00567221669269444i</v>
      </c>
      <c r="F715" t="str">
        <f t="shared" si="195"/>
        <v>1.45495495493347-11720.8882916622i</v>
      </c>
      <c r="G715" t="str">
        <f t="shared" si="196"/>
        <v>0.99999999998523-3.84314259678701E-06i</v>
      </c>
      <c r="H715" t="str">
        <f t="shared" si="197"/>
        <v>600.001362759812+1.17484935790539i</v>
      </c>
      <c r="I715" t="str">
        <f t="shared" si="198"/>
        <v>41.3092269592799-19839.1087823279i</v>
      </c>
      <c r="K715" t="str">
        <f t="shared" si="199"/>
        <v>0.0199998778938696-0.0000487691737159919i</v>
      </c>
      <c r="L715" t="str">
        <f t="shared" si="200"/>
        <v>0.00005-22.1449974426185i</v>
      </c>
      <c r="M715" t="str">
        <f t="shared" si="201"/>
        <v>0.00133333333333333-13.0264690838932i</v>
      </c>
      <c r="N715">
        <f t="shared" si="202"/>
        <v>90.044635433077772</v>
      </c>
      <c r="O715">
        <f t="shared" si="203"/>
        <v>66.146550163618258</v>
      </c>
      <c r="P715" s="3">
        <f t="shared" si="204"/>
        <v>66.146550163618258</v>
      </c>
      <c r="Q715" s="3">
        <f t="shared" si="205"/>
        <v>-89.955364566922228</v>
      </c>
      <c r="R715">
        <f t="shared" si="206"/>
        <v>90.044635433077772</v>
      </c>
      <c r="S715">
        <f t="shared" si="207"/>
        <v>1.2742815443639784E-2</v>
      </c>
      <c r="T715">
        <f t="shared" si="190"/>
        <v>66.146550163618258</v>
      </c>
    </row>
    <row r="716" spans="1:20" x14ac:dyDescent="0.25">
      <c r="A716">
        <f t="shared" si="191"/>
        <v>80.369719556495411</v>
      </c>
      <c r="B716">
        <f t="shared" si="208"/>
        <v>12.791238142325616</v>
      </c>
      <c r="C716" t="str">
        <f t="shared" si="192"/>
        <v>1.58082781141573-2021.52999808582i</v>
      </c>
      <c r="D716" t="str">
        <f t="shared" si="193"/>
        <v>3.97499999839527-1244.24978674496i</v>
      </c>
      <c r="E716" t="str">
        <f t="shared" si="194"/>
        <v>162.469521855627+0.00569377151398075i</v>
      </c>
      <c r="F716" t="str">
        <f t="shared" si="195"/>
        <v>1.4549549549333-11676.5175251093i</v>
      </c>
      <c r="G716" t="str">
        <f t="shared" si="196"/>
        <v>0.999999999985118-3.85774653865437E-06i</v>
      </c>
      <c r="H716" t="str">
        <f t="shared" si="197"/>
        <v>600.00137313648+1.17931379055629i</v>
      </c>
      <c r="I716" t="str">
        <f t="shared" si="198"/>
        <v>41.309227169704-19764.0058664948i</v>
      </c>
      <c r="K716" t="str">
        <f t="shared" si="199"/>
        <v>0.0199998769641057-0.0000489544942384932i</v>
      </c>
      <c r="L716" t="str">
        <f t="shared" si="200"/>
        <v>0.00005-22.0611650155593i</v>
      </c>
      <c r="M716" t="str">
        <f t="shared" si="201"/>
        <v>0.00133333333333333-12.9771558915055i</v>
      </c>
      <c r="N716">
        <f t="shared" si="202"/>
        <v>90.044805045363717</v>
      </c>
      <c r="O716">
        <f t="shared" si="203"/>
        <v>66.113606462639041</v>
      </c>
      <c r="P716" s="3">
        <f t="shared" si="204"/>
        <v>66.113606462639041</v>
      </c>
      <c r="Q716" s="3">
        <f t="shared" si="205"/>
        <v>-89.955194954636283</v>
      </c>
      <c r="R716">
        <f t="shared" si="206"/>
        <v>90.044805045363717</v>
      </c>
      <c r="S716">
        <f t="shared" si="207"/>
        <v>1.2791238142325616E-2</v>
      </c>
      <c r="T716">
        <f t="shared" si="190"/>
        <v>66.113606462639041</v>
      </c>
    </row>
    <row r="717" spans="1:20" x14ac:dyDescent="0.25">
      <c r="A717">
        <f t="shared" si="191"/>
        <v>80.675124490810106</v>
      </c>
      <c r="B717">
        <f t="shared" si="208"/>
        <v>12.839844847266454</v>
      </c>
      <c r="C717" t="str">
        <f t="shared" si="192"/>
        <v>1.58082774939347-2013.87728921483i</v>
      </c>
      <c r="D717" t="str">
        <f t="shared" si="193"/>
        <v>3.97499999838305-1239.53953711207i</v>
      </c>
      <c r="E717" t="str">
        <f t="shared" si="194"/>
        <v>162.469521740603+0.00571540824814145i</v>
      </c>
      <c r="F717" t="str">
        <f t="shared" si="195"/>
        <v>1.45495495493314-11632.3147291812i</v>
      </c>
      <c r="G717" t="str">
        <f t="shared" si="196"/>
        <v>0.999999999985004-3.87240597550082E-06i</v>
      </c>
      <c r="H717" t="str">
        <f t="shared" si="197"/>
        <v>600.001383592162+1.18379518810953i</v>
      </c>
      <c r="I717" t="str">
        <f t="shared" si="198"/>
        <v>41.3092273817312-19689.1872625217i</v>
      </c>
      <c r="K717" t="str">
        <f t="shared" si="199"/>
        <v>0.0199998760272622-0.0000491405189522301i</v>
      </c>
      <c r="L717" t="str">
        <f t="shared" si="200"/>
        <v>0.00005-21.9776499457654i</v>
      </c>
      <c r="M717" t="str">
        <f t="shared" si="201"/>
        <v>0.00133333333333333-12.928029379862i</v>
      </c>
      <c r="N717">
        <f t="shared" si="202"/>
        <v>90.044975302149354</v>
      </c>
      <c r="O717">
        <f t="shared" si="203"/>
        <v>66.080662762618672</v>
      </c>
      <c r="P717" s="3">
        <f t="shared" si="204"/>
        <v>66.080662762618672</v>
      </c>
      <c r="Q717" s="3">
        <f t="shared" si="205"/>
        <v>-89.955024697850646</v>
      </c>
      <c r="R717">
        <f t="shared" si="206"/>
        <v>90.044975302149354</v>
      </c>
      <c r="S717">
        <f t="shared" si="207"/>
        <v>1.2839844847266454E-2</v>
      </c>
      <c r="T717">
        <f t="shared" si="190"/>
        <v>66.080662762618672</v>
      </c>
    </row>
    <row r="718" spans="1:20" x14ac:dyDescent="0.25">
      <c r="A718">
        <f t="shared" si="191"/>
        <v>80.981689963875183</v>
      </c>
      <c r="B718">
        <f t="shared" si="208"/>
        <v>12.888636257686066</v>
      </c>
      <c r="C718" t="str">
        <f t="shared" si="192"/>
        <v>1.5808276868989-2006.25355064477i</v>
      </c>
      <c r="D718" t="str">
        <f t="shared" si="193"/>
        <v>3.97499999837074-1234.84711867158i</v>
      </c>
      <c r="E718" t="str">
        <f t="shared" si="194"/>
        <v>162.469521624703+0.0057371272064966i</v>
      </c>
      <c r="F718" t="str">
        <f t="shared" si="195"/>
        <v>1.45495495493297-11588.2792680057i</v>
      </c>
      <c r="G718" t="str">
        <f t="shared" si="196"/>
        <v>0.99999999998489-3.88712111820728E-06i</v>
      </c>
      <c r="H718" t="str">
        <f t="shared" si="197"/>
        <v>600.001394127456+1.1882936150324i</v>
      </c>
      <c r="I718" t="str">
        <f t="shared" si="198"/>
        <v>41.3092275953728-19614.6518941173i</v>
      </c>
      <c r="K718" t="str">
        <f t="shared" si="199"/>
        <v>0.0199998750832853-0.0000493272505328231i</v>
      </c>
      <c r="L718" t="str">
        <f t="shared" si="200"/>
        <v>0.00005-21.8944510318444i</v>
      </c>
      <c r="M718" t="str">
        <f t="shared" si="201"/>
        <v>0.00133333333333333-12.8790888422614i</v>
      </c>
      <c r="N718">
        <f t="shared" si="202"/>
        <v>90.045146205883455</v>
      </c>
      <c r="O718">
        <f t="shared" si="203"/>
        <v>66.047719063564642</v>
      </c>
      <c r="P718" s="3">
        <f t="shared" si="204"/>
        <v>66.047719063564642</v>
      </c>
      <c r="Q718" s="3">
        <f t="shared" si="205"/>
        <v>-89.954853794116545</v>
      </c>
      <c r="R718">
        <f t="shared" si="206"/>
        <v>90.045146205883455</v>
      </c>
      <c r="S718">
        <f t="shared" si="207"/>
        <v>1.2888636257686065E-2</v>
      </c>
      <c r="T718">
        <f t="shared" si="190"/>
        <v>66.047719063564642</v>
      </c>
    </row>
    <row r="719" spans="1:20" x14ac:dyDescent="0.25">
      <c r="A719">
        <f t="shared" si="191"/>
        <v>81.289420385737913</v>
      </c>
      <c r="B719">
        <f t="shared" si="208"/>
        <v>12.937613075465274</v>
      </c>
      <c r="C719" t="str">
        <f t="shared" si="192"/>
        <v>1.58082762392852-1998.65867270557i</v>
      </c>
      <c r="D719" t="str">
        <f t="shared" si="193"/>
        <v>3.97499999835834-1230.17246392145i</v>
      </c>
      <c r="E719" t="str">
        <f t="shared" si="194"/>
        <v>162.469521507921+0.00575892870155195i</v>
      </c>
      <c r="F719" t="str">
        <f t="shared" si="195"/>
        <v>1.45495495493279-11544.4105081179i</v>
      </c>
      <c r="G719" t="str">
        <f t="shared" si="196"/>
        <v>0.999999999984775-3.90189217845601E-06i</v>
      </c>
      <c r="H719" t="str">
        <f t="shared" si="197"/>
        <v>600.001404742973+1.19280913603718i</v>
      </c>
      <c r="I719" t="str">
        <f t="shared" si="198"/>
        <v>41.3092278106412-19540.3986890656i</v>
      </c>
      <c r="K719" t="str">
        <f t="shared" si="199"/>
        <v>0.0199998741321206-0.0000495146916660568i</v>
      </c>
      <c r="L719" t="str">
        <f t="shared" si="200"/>
        <v>0.00005-21.811567076952i</v>
      </c>
      <c r="M719" t="str">
        <f t="shared" si="201"/>
        <v>0.00133333333333333-12.8303335746776i</v>
      </c>
      <c r="N719">
        <f t="shared" si="202"/>
        <v>90.04531775902413</v>
      </c>
      <c r="O719">
        <f t="shared" si="203"/>
        <v>66.014775365484184</v>
      </c>
      <c r="P719" s="3">
        <f t="shared" si="204"/>
        <v>66.014775365484184</v>
      </c>
      <c r="Q719" s="3">
        <f t="shared" si="205"/>
        <v>-89.95468224097587</v>
      </c>
      <c r="R719">
        <f t="shared" si="206"/>
        <v>90.04531775902413</v>
      </c>
      <c r="S719">
        <f t="shared" si="207"/>
        <v>1.2937613075465274E-2</v>
      </c>
      <c r="T719">
        <f t="shared" si="190"/>
        <v>66.014775365484184</v>
      </c>
    </row>
    <row r="720" spans="1:20" x14ac:dyDescent="0.25">
      <c r="A720">
        <f t="shared" si="191"/>
        <v>81.598320183203711</v>
      </c>
      <c r="B720">
        <f t="shared" si="208"/>
        <v>12.986776005152041</v>
      </c>
      <c r="C720" t="str">
        <f t="shared" si="192"/>
        <v>1.58082756047862-1991.09254614239i</v>
      </c>
      <c r="D720" t="str">
        <f t="shared" si="193"/>
        <v>3.97499999834583-1225.51550561522i</v>
      </c>
      <c r="E720" t="str">
        <f t="shared" si="194"/>
        <v>162.469521390249+0.00578081304699747i</v>
      </c>
      <c r="F720" t="str">
        <f t="shared" si="195"/>
        <v>1.45495495493264-11500.707818451i</v>
      </c>
      <c r="G720" t="str">
        <f t="shared" si="196"/>
        <v>0.999999999984659-3.91671936873369E-06i</v>
      </c>
      <c r="H720" t="str">
        <f t="shared" si="197"/>
        <v>600.001415439318+1.19734181608204i</v>
      </c>
      <c r="I720" t="str">
        <f t="shared" si="198"/>
        <v>41.3092280275483-19466.426579209i</v>
      </c>
      <c r="K720" t="str">
        <f t="shared" si="199"/>
        <v>0.0199998731737135-0.0000497028450479176i</v>
      </c>
      <c r="L720" t="str">
        <f t="shared" si="200"/>
        <v>0.00005-21.7289968887746i</v>
      </c>
      <c r="M720" t="str">
        <f t="shared" si="201"/>
        <v>0.00133333333333333-12.7817628757498i</v>
      </c>
      <c r="N720">
        <f t="shared" si="202"/>
        <v>90.045489964038794</v>
      </c>
      <c r="O720">
        <f t="shared" si="203"/>
        <v>65.981831668384828</v>
      </c>
      <c r="P720" s="3">
        <f t="shared" si="204"/>
        <v>65.981831668384828</v>
      </c>
      <c r="Q720" s="3">
        <f t="shared" si="205"/>
        <v>-89.954510035961206</v>
      </c>
      <c r="R720">
        <f t="shared" si="206"/>
        <v>90.045489964038794</v>
      </c>
      <c r="S720">
        <f t="shared" si="207"/>
        <v>1.298677600515204E-2</v>
      </c>
      <c r="T720">
        <f t="shared" si="190"/>
        <v>65.981831668384828</v>
      </c>
    </row>
    <row r="721" spans="1:20" x14ac:dyDescent="0.25">
      <c r="A721">
        <f t="shared" si="191"/>
        <v>81.908393799899883</v>
      </c>
      <c r="B721">
        <f t="shared" si="208"/>
        <v>13.03612575397162</v>
      </c>
      <c r="C721" t="str">
        <f t="shared" si="192"/>
        <v>1.58082749654564-1983.55506211392i</v>
      </c>
      <c r="D721" t="str">
        <f t="shared" si="193"/>
        <v>3.97499999833324-1220.87617676097i</v>
      </c>
      <c r="E721" t="str">
        <f t="shared" si="194"/>
        <v>162.469521271682+0.0058027805577213i</v>
      </c>
      <c r="F721" t="str">
        <f t="shared" si="195"/>
        <v>1.45495495493247-11457.1705703271i</v>
      </c>
      <c r="G721" t="str">
        <f t="shared" si="196"/>
        <v>0.999999999984543-3.93160290233442E-06i</v>
      </c>
      <c r="H721" t="str">
        <f t="shared" si="197"/>
        <v>600.001426217115+1.20189172037204i</v>
      </c>
      <c r="I721" t="str">
        <f t="shared" si="198"/>
        <v>41.3092282461068-19392.7345004343i</v>
      </c>
      <c r="K721" t="str">
        <f t="shared" si="199"/>
        <v>0.0199998722080086-0.0000498917133846335i</v>
      </c>
      <c r="L721" t="str">
        <f t="shared" si="200"/>
        <v>0.00005-21.6467392795125i</v>
      </c>
      <c r="M721" t="str">
        <f t="shared" si="201"/>
        <v>0.00133333333333333-12.7333760467721i</v>
      </c>
      <c r="N721">
        <f t="shared" si="202"/>
        <v>90.045662823404257</v>
      </c>
      <c r="O721">
        <f t="shared" si="203"/>
        <v>65.948887972273866</v>
      </c>
      <c r="P721" s="3">
        <f t="shared" si="204"/>
        <v>65.948887972273866</v>
      </c>
      <c r="Q721" s="3">
        <f t="shared" si="205"/>
        <v>-89.954337176595743</v>
      </c>
      <c r="R721">
        <f t="shared" si="206"/>
        <v>90.045662823404257</v>
      </c>
      <c r="S721">
        <f t="shared" si="207"/>
        <v>1.303612575397162E-2</v>
      </c>
      <c r="T721">
        <f t="shared" si="190"/>
        <v>65.948887972273866</v>
      </c>
    </row>
    <row r="722" spans="1:20" x14ac:dyDescent="0.25">
      <c r="A722">
        <f t="shared" si="191"/>
        <v>82.219645696339498</v>
      </c>
      <c r="B722">
        <f t="shared" si="208"/>
        <v>13.085663031836711</v>
      </c>
      <c r="C722" t="str">
        <f t="shared" si="192"/>
        <v>1.58082743212584-1976.04611219095i</v>
      </c>
      <c r="D722" t="str">
        <f t="shared" si="193"/>
        <v>3.97499999832055-1216.2544106204i</v>
      </c>
      <c r="E722" t="str">
        <f t="shared" si="194"/>
        <v>162.469521152211+0.00582483154980658i</v>
      </c>
      <c r="F722" t="str">
        <f t="shared" si="195"/>
        <v>1.45495495493229-11413.7981374484i</v>
      </c>
      <c r="G722" t="str">
        <f t="shared" si="196"/>
        <v>0.999999999984425-3.94654299336283E-06i</v>
      </c>
      <c r="H722" t="str">
        <f t="shared" si="197"/>
        <v>600.001437076976+1.20645891436002i</v>
      </c>
      <c r="I722" t="str">
        <f t="shared" si="198"/>
        <v>41.3092284663302-19319.3213926561i</v>
      </c>
      <c r="K722" t="str">
        <f t="shared" si="199"/>
        <v>0.0199998712349506-0.0000500812993927134i</v>
      </c>
      <c r="L722" t="str">
        <f t="shared" si="200"/>
        <v>0.00005-21.5647930658622i</v>
      </c>
      <c r="M722" t="str">
        <f t="shared" si="201"/>
        <v>0.00133333333333333-12.6851723916837i</v>
      </c>
      <c r="N722">
        <f t="shared" si="202"/>
        <v>90.045836339606723</v>
      </c>
      <c r="O722">
        <f t="shared" si="203"/>
        <v>65.915944277158985</v>
      </c>
      <c r="P722" s="3">
        <f t="shared" si="204"/>
        <v>65.915944277158985</v>
      </c>
      <c r="Q722" s="3">
        <f t="shared" si="205"/>
        <v>-89.954163660393277</v>
      </c>
      <c r="R722">
        <f t="shared" si="206"/>
        <v>90.045836339606723</v>
      </c>
      <c r="S722">
        <f t="shared" si="207"/>
        <v>1.3085663031836711E-2</v>
      </c>
      <c r="T722">
        <f t="shared" si="190"/>
        <v>65.915944277158985</v>
      </c>
    </row>
    <row r="723" spans="1:20" x14ac:dyDescent="0.25">
      <c r="A723">
        <f t="shared" si="191"/>
        <v>82.532080349985591</v>
      </c>
      <c r="B723">
        <f t="shared" si="208"/>
        <v>13.135388551357691</v>
      </c>
      <c r="C723" t="str">
        <f t="shared" si="192"/>
        <v>1.58082736721547-1968.56558835472i</v>
      </c>
      <c r="D723" t="str">
        <f t="shared" si="193"/>
        <v>3.97499999830775-1211.65014070786i</v>
      </c>
      <c r="E723" t="str">
        <f t="shared" si="194"/>
        <v>162.469521031831+0.00584696634053434i</v>
      </c>
      <c r="F723" t="str">
        <f t="shared" si="195"/>
        <v>1.45495495493212-11370.5898958877i</v>
      </c>
      <c r="G723" t="str">
        <f t="shared" si="196"/>
        <v>0.999999999984306-3.96153985673714E-06i</v>
      </c>
      <c r="H723" t="str">
        <f t="shared" si="197"/>
        <v>600.00144801953+1.21104346374752i</v>
      </c>
      <c r="I723" t="str">
        <f t="shared" si="198"/>
        <v>41.30922868823-19246.1861998019i</v>
      </c>
      <c r="K723" t="str">
        <f t="shared" si="199"/>
        <v>0.0199998702544834-0.0000502716057989839i</v>
      </c>
      <c r="L723" t="str">
        <f t="shared" si="200"/>
        <v>0.00005-21.483157069i</v>
      </c>
      <c r="M723" t="str">
        <f t="shared" si="201"/>
        <v>0.00133333333333333-12.6371512170588i</v>
      </c>
      <c r="N723">
        <f t="shared" si="202"/>
        <v>90.046010515141859</v>
      </c>
      <c r="O723">
        <f t="shared" si="203"/>
        <v>65.883000583047746</v>
      </c>
      <c r="P723" s="3">
        <f t="shared" si="204"/>
        <v>65.883000583047746</v>
      </c>
      <c r="Q723" s="3">
        <f t="shared" si="205"/>
        <v>-89.953989484858141</v>
      </c>
      <c r="R723">
        <f t="shared" si="206"/>
        <v>90.046010515141859</v>
      </c>
      <c r="S723">
        <f t="shared" si="207"/>
        <v>1.3135388551357692E-2</v>
      </c>
      <c r="T723">
        <f t="shared" si="190"/>
        <v>65.883000583047746</v>
      </c>
    </row>
    <row r="724" spans="1:20" x14ac:dyDescent="0.25">
      <c r="A724">
        <f t="shared" si="191"/>
        <v>82.845702255315544</v>
      </c>
      <c r="B724">
        <f t="shared" si="208"/>
        <v>13.18530302785285</v>
      </c>
      <c r="C724" t="str">
        <f t="shared" si="192"/>
        <v>1.58082730181089-1961.11338299538i</v>
      </c>
      <c r="D724" t="str">
        <f t="shared" si="193"/>
        <v>3.97499999829487-1207.06330078937i</v>
      </c>
      <c r="E724" t="str">
        <f t="shared" si="194"/>
        <v>162.469520910535+0.00586918524839733i</v>
      </c>
      <c r="F724" t="str">
        <f t="shared" si="195"/>
        <v>1.45495495493194-11327.5452240801i</v>
      </c>
      <c r="G724" t="str">
        <f t="shared" si="196"/>
        <v>0.999999999984187-3.97659370819227E-06i</v>
      </c>
      <c r="H724" t="str">
        <f t="shared" si="197"/>
        <v>600.001459045404+1.21564543448579i</v>
      </c>
      <c r="I724" t="str">
        <f t="shared" si="198"/>
        <v>41.3092289118199-19173.3278697977i</v>
      </c>
      <c r="K724" t="str">
        <f t="shared" si="199"/>
        <v>0.0199998692665506-0.0000504626353406306i</v>
      </c>
      <c r="L724" t="str">
        <f t="shared" si="200"/>
        <v>0.00005-21.4018301145647i</v>
      </c>
      <c r="M724" t="str">
        <f t="shared" si="201"/>
        <v>0.00133333333333333-12.5893118320969i</v>
      </c>
      <c r="N724">
        <f t="shared" si="202"/>
        <v>90.046185352514769</v>
      </c>
      <c r="O724">
        <f t="shared" si="203"/>
        <v>65.850056889947808</v>
      </c>
      <c r="P724" s="3">
        <f t="shared" si="204"/>
        <v>65.850056889947808</v>
      </c>
      <c r="Q724" s="3">
        <f t="shared" si="205"/>
        <v>-89.953814647485231</v>
      </c>
      <c r="R724">
        <f t="shared" si="206"/>
        <v>90.046185352514769</v>
      </c>
      <c r="S724">
        <f t="shared" si="207"/>
        <v>1.3185303027852851E-2</v>
      </c>
      <c r="T724">
        <f t="shared" si="190"/>
        <v>65.850056889947808</v>
      </c>
    </row>
    <row r="725" spans="1:20" x14ac:dyDescent="0.25">
      <c r="A725">
        <f t="shared" si="191"/>
        <v>83.16051592388574</v>
      </c>
      <c r="B725">
        <f t="shared" si="208"/>
        <v>13.235407179358692</v>
      </c>
      <c r="C725" t="str">
        <f t="shared" si="192"/>
        <v>1.58082723590832-1953.68938891042i</v>
      </c>
      <c r="D725" t="str">
        <f t="shared" si="193"/>
        <v>3.97499999828189-1202.4938248817i</v>
      </c>
      <c r="E725" t="str">
        <f t="shared" si="194"/>
        <v>162.469520788314+0.00589148859309743i</v>
      </c>
      <c r="F725" t="str">
        <f t="shared" si="195"/>
        <v>1.45495495493178-11284.6635028135i</v>
      </c>
      <c r="G725" t="str">
        <f t="shared" si="196"/>
        <v>0.999999999984066-3.99170476428292E-06i</v>
      </c>
      <c r="H725" t="str">
        <f t="shared" si="197"/>
        <v>600.001470155234+1.22026489277666i</v>
      </c>
      <c r="I725" t="str">
        <f t="shared" si="198"/>
        <v>41.309229137112-19100.7453545519i</v>
      </c>
      <c r="K725" t="str">
        <f t="shared" si="199"/>
        <v>0.0199998682710954-0.0000506543907652363i</v>
      </c>
      <c r="L725" t="str">
        <f t="shared" si="200"/>
        <v>0.00005-21.3208110326406i</v>
      </c>
      <c r="M725" t="str">
        <f t="shared" si="201"/>
        <v>0.00133333333333333-12.5416535486121i</v>
      </c>
      <c r="N725">
        <f t="shared" si="202"/>
        <v>90.04636085424012</v>
      </c>
      <c r="O725">
        <f t="shared" si="203"/>
        <v>65.817113197866703</v>
      </c>
      <c r="P725" s="3">
        <f t="shared" si="204"/>
        <v>65.817113197866703</v>
      </c>
      <c r="Q725" s="3">
        <f t="shared" si="205"/>
        <v>-89.95363914575988</v>
      </c>
      <c r="R725">
        <f t="shared" si="206"/>
        <v>90.04636085424012</v>
      </c>
      <c r="S725">
        <f t="shared" si="207"/>
        <v>1.3235407179358692E-2</v>
      </c>
      <c r="T725">
        <f t="shared" si="190"/>
        <v>65.817113197866703</v>
      </c>
    </row>
    <row r="726" spans="1:20" x14ac:dyDescent="0.25">
      <c r="A726">
        <f t="shared" si="191"/>
        <v>83.476525884396509</v>
      </c>
      <c r="B726">
        <f t="shared" si="208"/>
        <v>13.285701726640255</v>
      </c>
      <c r="C726" t="str">
        <f t="shared" si="192"/>
        <v>1.58082716950394-1946.29349930322i</v>
      </c>
      <c r="D726" t="str">
        <f t="shared" si="193"/>
        <v>3.97499999826881-1197.9416472514i</v>
      </c>
      <c r="E726" t="str">
        <f t="shared" si="194"/>
        <v>162.469520665164+0.00591387669555068i</v>
      </c>
      <c r="F726" t="str">
        <f t="shared" si="195"/>
        <v>1.45495495493159-11241.9441152199i</v>
      </c>
      <c r="G726" t="str">
        <f t="shared" si="196"/>
        <v>0.999999999983945-0.0000040068732423867i</v>
      </c>
      <c r="H726" t="str">
        <f t="shared" si="197"/>
        <v>600.00148134966+1.22490190507359i</v>
      </c>
      <c r="I726" t="str">
        <f t="shared" si="198"/>
        <v>41.30922936412-19028.4376099406i</v>
      </c>
      <c r="K726" t="str">
        <f t="shared" si="199"/>
        <v>0.0199998672680604-0.0000508468748308212i</v>
      </c>
      <c r="L726" t="str">
        <f t="shared" si="200"/>
        <v>0.00005-21.2400986577412i</v>
      </c>
      <c r="M726" t="str">
        <f t="shared" si="201"/>
        <v>0.00133333333333333-12.4941756810242i</v>
      </c>
      <c r="N726">
        <f t="shared" si="202"/>
        <v>90.046537022842116</v>
      </c>
      <c r="O726">
        <f t="shared" si="203"/>
        <v>65.784169506812333</v>
      </c>
      <c r="P726" s="3">
        <f t="shared" si="204"/>
        <v>65.784169506812333</v>
      </c>
      <c r="Q726" s="3">
        <f t="shared" si="205"/>
        <v>-89.953462977157884</v>
      </c>
      <c r="R726">
        <f t="shared" si="206"/>
        <v>90.046537022842116</v>
      </c>
      <c r="S726">
        <f t="shared" si="207"/>
        <v>1.3285701726640255E-2</v>
      </c>
      <c r="T726">
        <f t="shared" si="190"/>
        <v>65.784169506812333</v>
      </c>
    </row>
    <row r="727" spans="1:20" x14ac:dyDescent="0.25">
      <c r="A727">
        <f t="shared" si="191"/>
        <v>83.793736682757213</v>
      </c>
      <c r="B727">
        <f t="shared" si="208"/>
        <v>13.336187393201488</v>
      </c>
      <c r="C727" t="str">
        <f t="shared" si="192"/>
        <v>1.58082710259394-1938.92560778141i</v>
      </c>
      <c r="D727" t="str">
        <f t="shared" si="193"/>
        <v>3.97499999825563-1193.40670241388i</v>
      </c>
      <c r="E727" t="str">
        <f t="shared" si="194"/>
        <v>162.469520541074+0.00593634987789672i</v>
      </c>
      <c r="F727" t="str">
        <f t="shared" si="195"/>
        <v>1.45495495493142-11199.3864467666i</v>
      </c>
      <c r="G727" t="str">
        <f t="shared" si="196"/>
        <v>0.999999999983823-4.02209936070728E-06i</v>
      </c>
      <c r="H727" t="str">
        <f t="shared" si="197"/>
        <v>600.001492629328+1.22955653808252i</v>
      </c>
      <c r="I727" t="str">
        <f t="shared" si="198"/>
        <v>41.3092295928564-18956.4035957928i</v>
      </c>
      <c r="K727" t="str">
        <f t="shared" si="199"/>
        <v>0.0199998662573879-0.0000510400903058812i</v>
      </c>
      <c r="L727" t="str">
        <f t="shared" si="200"/>
        <v>0.00005-21.1596918287918i</v>
      </c>
      <c r="M727" t="str">
        <f t="shared" si="201"/>
        <v>0.00133333333333333-12.4468775463481i</v>
      </c>
      <c r="N727">
        <f t="shared" si="202"/>
        <v>90.046713860854553</v>
      </c>
      <c r="O727">
        <f t="shared" si="203"/>
        <v>65.751225816792413</v>
      </c>
      <c r="P727" s="3">
        <f t="shared" si="204"/>
        <v>65.751225816792413</v>
      </c>
      <c r="Q727" s="3">
        <f t="shared" si="205"/>
        <v>-89.953286139145447</v>
      </c>
      <c r="R727">
        <f t="shared" si="206"/>
        <v>90.046713860854553</v>
      </c>
      <c r="S727">
        <f t="shared" si="207"/>
        <v>1.3336187393201488E-2</v>
      </c>
      <c r="T727">
        <f t="shared" si="190"/>
        <v>65.751225816792413</v>
      </c>
    </row>
    <row r="728" spans="1:20" x14ac:dyDescent="0.25">
      <c r="A728">
        <f t="shared" si="191"/>
        <v>84.112152882151705</v>
      </c>
      <c r="B728">
        <f t="shared" si="208"/>
        <v>13.386864905295655</v>
      </c>
      <c r="C728" t="str">
        <f t="shared" si="192"/>
        <v>1.58082703517445-1931.58560835545i</v>
      </c>
      <c r="D728" t="str">
        <f t="shared" si="193"/>
        <v>3.97499999824234-1188.88892513244i</v>
      </c>
      <c r="E728" t="str">
        <f t="shared" si="194"/>
        <v>162.469520416041+0.00595890846349327i</v>
      </c>
      <c r="F728" t="str">
        <f t="shared" si="195"/>
        <v>1.45495495493123-11156.9898852472i</v>
      </c>
      <c r="G728" t="str">
        <f t="shared" si="196"/>
        <v>0.999999999983699-4.03738333827747E-06i</v>
      </c>
      <c r="H728" t="str">
        <f t="shared" si="197"/>
        <v>600.001503994882+1.23422885876289i</v>
      </c>
      <c r="I728" t="str">
        <f t="shared" si="198"/>
        <v>41.3092298233338-18884.6422758746i</v>
      </c>
      <c r="K728" t="str">
        <f t="shared" si="199"/>
        <v>0.0199998652390199-0.0000512340399694296i</v>
      </c>
      <c r="L728" t="str">
        <f t="shared" si="200"/>
        <v>0.00005-21.0795893891132i</v>
      </c>
      <c r="M728" t="str">
        <f t="shared" si="201"/>
        <v>0.00133333333333333-12.3997584641842i</v>
      </c>
      <c r="N728">
        <f t="shared" si="202"/>
        <v>90.046891370820831</v>
      </c>
      <c r="O728">
        <f t="shared" si="203"/>
        <v>65.718282127815101</v>
      </c>
      <c r="P728" s="3">
        <f t="shared" si="204"/>
        <v>65.718282127815101</v>
      </c>
      <c r="Q728" s="3">
        <f t="shared" si="205"/>
        <v>-89.953108629179169</v>
      </c>
      <c r="R728">
        <f t="shared" si="206"/>
        <v>90.046891370820831</v>
      </c>
      <c r="S728">
        <f t="shared" si="207"/>
        <v>1.3386864905295654E-2</v>
      </c>
      <c r="T728">
        <f t="shared" si="190"/>
        <v>65.718282127815101</v>
      </c>
    </row>
    <row r="729" spans="1:20" x14ac:dyDescent="0.25">
      <c r="A729">
        <f t="shared" si="191"/>
        <v>84.431779063103875</v>
      </c>
      <c r="B729">
        <f t="shared" si="208"/>
        <v>13.437734991935779</v>
      </c>
      <c r="C729" t="str">
        <f t="shared" si="192"/>
        <v>1.5808269672416-1924.2733954369i</v>
      </c>
      <c r="D729" t="str">
        <f t="shared" si="193"/>
        <v>3.97499999822896-1184.38825041731i</v>
      </c>
      <c r="E729" t="str">
        <f t="shared" si="194"/>
        <v>162.469520290055+0.00598155277693432i</v>
      </c>
      <c r="F729" t="str">
        <f t="shared" si="195"/>
        <v>1.45495495493106-11114.753820773i</v>
      </c>
      <c r="G729" t="str">
        <f t="shared" si="196"/>
        <v>0.999999999983575-4.05272539496242E-06i</v>
      </c>
      <c r="H729" t="str">
        <f t="shared" si="197"/>
        <v>600.001515446981+1.23891893432865i</v>
      </c>
      <c r="I729" t="str">
        <f t="shared" si="198"/>
        <v>41.309230055567-18813.1526178757i</v>
      </c>
      <c r="K729" t="str">
        <f t="shared" si="199"/>
        <v>0.0199998642128976-0.0000514287266110366i</v>
      </c>
      <c r="L729" t="str">
        <f t="shared" si="200"/>
        <v>0.00005-20.9997901864048i</v>
      </c>
      <c r="M729" t="str">
        <f t="shared" si="201"/>
        <v>0.00133333333333333-12.3528177567087i</v>
      </c>
      <c r="N729">
        <f t="shared" si="202"/>
        <v>90.04706955529403</v>
      </c>
      <c r="O729">
        <f t="shared" si="203"/>
        <v>65.685338439887929</v>
      </c>
      <c r="P729" s="3">
        <f t="shared" si="204"/>
        <v>65.685338439887929</v>
      </c>
      <c r="Q729" s="3">
        <f t="shared" si="205"/>
        <v>-89.95293044470597</v>
      </c>
      <c r="R729">
        <f t="shared" si="206"/>
        <v>90.04706955529403</v>
      </c>
      <c r="S729">
        <f t="shared" si="207"/>
        <v>1.3437734991935778E-2</v>
      </c>
      <c r="T729">
        <f t="shared" si="190"/>
        <v>65.685338439887929</v>
      </c>
    </row>
    <row r="730" spans="1:20" x14ac:dyDescent="0.25">
      <c r="A730">
        <f t="shared" si="191"/>
        <v>84.752619823543668</v>
      </c>
      <c r="B730">
        <f t="shared" si="208"/>
        <v>13.488798384905134</v>
      </c>
      <c r="C730" t="str">
        <f t="shared" si="192"/>
        <v>1.58082689879148-1916.98886383719i</v>
      </c>
      <c r="D730" t="str">
        <f t="shared" si="193"/>
        <v>3.97499999821547-1179.9046135248i</v>
      </c>
      <c r="E730" t="str">
        <f t="shared" si="194"/>
        <v>162.46952016311+0.0060042831440453i</v>
      </c>
      <c r="F730" t="str">
        <f t="shared" si="195"/>
        <v>1.45495495493087-11072.677645764i</v>
      </c>
      <c r="G730" t="str">
        <f t="shared" si="196"/>
        <v>0.99999999998345-4.06812575146277E-06i</v>
      </c>
      <c r="H730" t="str">
        <f t="shared" si="197"/>
        <v>600.001526986278+1.24362683224909i</v>
      </c>
      <c r="I730" t="str">
        <f t="shared" si="198"/>
        <v>41.3092302895681-18741.9335933932i</v>
      </c>
      <c r="K730" t="str">
        <f t="shared" si="199"/>
        <v>0.0199998631789622-0.0000516241530308673i</v>
      </c>
      <c r="L730" t="str">
        <f t="shared" si="200"/>
        <v>0.00005-20.9202930727285i</v>
      </c>
      <c r="M730" t="str">
        <f t="shared" si="201"/>
        <v>0.00133333333333333-12.3060547486638i</v>
      </c>
      <c r="N730">
        <f t="shared" si="202"/>
        <v>90.047248416836908</v>
      </c>
      <c r="O730">
        <f t="shared" si="203"/>
        <v>65.652394753019209</v>
      </c>
      <c r="P730" s="3">
        <f t="shared" si="204"/>
        <v>65.652394753019209</v>
      </c>
      <c r="Q730" s="3">
        <f t="shared" si="205"/>
        <v>-89.952751583163092</v>
      </c>
      <c r="R730">
        <f t="shared" si="206"/>
        <v>90.047248416836908</v>
      </c>
      <c r="S730">
        <f t="shared" si="207"/>
        <v>1.3488798384905135E-2</v>
      </c>
      <c r="T730">
        <f t="shared" si="190"/>
        <v>65.652394753019209</v>
      </c>
    </row>
    <row r="731" spans="1:20" x14ac:dyDescent="0.25">
      <c r="A731">
        <f t="shared" si="191"/>
        <v>85.074679778873147</v>
      </c>
      <c r="B731">
        <f t="shared" si="208"/>
        <v>13.540055818767774</v>
      </c>
      <c r="C731" t="str">
        <f t="shared" si="192"/>
        <v>1.58082682982014-1909.73190876586i</v>
      </c>
      <c r="D731" t="str">
        <f t="shared" si="193"/>
        <v>3.97499999820189-1175.43794995628i</v>
      </c>
      <c r="E731" t="str">
        <f t="shared" si="194"/>
        <v>162.469520035199+0.00602709989188888i</v>
      </c>
      <c r="F731" t="str">
        <f t="shared" si="195"/>
        <v>1.4549549549307-11030.7607549403i</v>
      </c>
      <c r="G731" t="str">
        <f t="shared" si="196"/>
        <v>0.999999999983324-4.08358462931781E-06i</v>
      </c>
      <c r="H731" t="str">
        <f t="shared" si="197"/>
        <v>600.001538613445+1.24835262024996i</v>
      </c>
      <c r="I731" t="str">
        <f t="shared" si="198"/>
        <v>41.3092305253515-18670.9841779176i</v>
      </c>
      <c r="K731" t="str">
        <f t="shared" si="199"/>
        <v>0.0199998621371539-0.0000518203220397236i</v>
      </c>
      <c r="L731" t="str">
        <f t="shared" si="200"/>
        <v>0.00005-20.8410969044914i</v>
      </c>
      <c r="M731" t="str">
        <f t="shared" si="201"/>
        <v>0.00133333333333333-12.2594687673479i</v>
      </c>
      <c r="N731">
        <f t="shared" si="202"/>
        <v>90.047427958021984</v>
      </c>
      <c r="O731">
        <f t="shared" si="203"/>
        <v>65.619451067216858</v>
      </c>
      <c r="P731" s="3">
        <f t="shared" si="204"/>
        <v>65.619451067216858</v>
      </c>
      <c r="Q731" s="3">
        <f t="shared" si="205"/>
        <v>-89.952572041978016</v>
      </c>
      <c r="R731">
        <f t="shared" si="206"/>
        <v>90.047427958021984</v>
      </c>
      <c r="S731">
        <f t="shared" si="207"/>
        <v>1.3540055818767775E-2</v>
      </c>
      <c r="T731">
        <f t="shared" si="190"/>
        <v>65.619451067216858</v>
      </c>
    </row>
    <row r="732" spans="1:20" x14ac:dyDescent="0.25">
      <c r="A732">
        <f t="shared" si="191"/>
        <v>85.397963562032857</v>
      </c>
      <c r="B732">
        <f t="shared" si="208"/>
        <v>13.591508030879092</v>
      </c>
      <c r="C732" t="str">
        <f t="shared" si="192"/>
        <v>1.58082676032369-1902.50242582918i</v>
      </c>
      <c r="D732" t="str">
        <f t="shared" si="193"/>
        <v>3.97499999818819-1170.98819545729i</v>
      </c>
      <c r="E732" t="str">
        <f t="shared" si="194"/>
        <v>162.469519906313+0.00605000334877698i</v>
      </c>
      <c r="F732" t="str">
        <f t="shared" si="195"/>
        <v>1.4549549549305-10989.0025453133i</v>
      </c>
      <c r="G732" t="str">
        <f t="shared" si="196"/>
        <v>0.999999999983197-0.0000040991022509087i</v>
      </c>
      <c r="H732" t="str">
        <f t="shared" si="197"/>
        <v>600.001550329142+1.25309636631431i</v>
      </c>
      <c r="I732" t="str">
        <f t="shared" si="198"/>
        <v>41.3092307629293-18600.3033508176i</v>
      </c>
      <c r="K732" t="str">
        <f t="shared" si="199"/>
        <v>0.0199998610874131-0.0000520172364590853i</v>
      </c>
      <c r="L732" t="str">
        <f t="shared" si="200"/>
        <v>0.00005-20.7622005424302i</v>
      </c>
      <c r="M732" t="str">
        <f t="shared" si="201"/>
        <v>0.00133333333333333-12.213059142606i</v>
      </c>
      <c r="N732">
        <f t="shared" si="202"/>
        <v>90.047608181431528</v>
      </c>
      <c r="O732">
        <f t="shared" si="203"/>
        <v>65.586507382489046</v>
      </c>
      <c r="P732" s="3">
        <f t="shared" si="204"/>
        <v>65.586507382489046</v>
      </c>
      <c r="Q732" s="3">
        <f t="shared" si="205"/>
        <v>-89.952391818568472</v>
      </c>
      <c r="R732">
        <f t="shared" si="206"/>
        <v>90.047608181431528</v>
      </c>
      <c r="S732">
        <f t="shared" si="207"/>
        <v>1.3591508030879093E-2</v>
      </c>
      <c r="T732">
        <f t="shared" si="190"/>
        <v>65.586507382489046</v>
      </c>
    </row>
    <row r="733" spans="1:20" x14ac:dyDescent="0.25">
      <c r="A733">
        <f t="shared" si="191"/>
        <v>85.722475823568601</v>
      </c>
      <c r="B733">
        <f t="shared" si="208"/>
        <v>13.643155761396434</v>
      </c>
      <c r="C733" t="str">
        <f t="shared" si="192"/>
        <v>1.580826690298-1895.30031102861i</v>
      </c>
      <c r="D733" t="str">
        <f t="shared" si="193"/>
        <v>3.97499999817439-1166.55528601662i</v>
      </c>
      <c r="E733" t="str">
        <f t="shared" si="194"/>
        <v>162.469519776447+0.00607299384425913i</v>
      </c>
      <c r="F733" t="str">
        <f t="shared" si="195"/>
        <v>1.45495495493032-10947.4024161772i</v>
      </c>
      <c r="G733" t="str">
        <f t="shared" si="196"/>
        <v>0.999999999983069-4.11467883946163E-06i</v>
      </c>
      <c r="H733" t="str">
        <f t="shared" si="197"/>
        <v>600.001562134052+1.25785813868361i</v>
      </c>
      <c r="I733" t="str">
        <f t="shared" si="198"/>
        <v>41.3092310023167-18529.8900953259i</v>
      </c>
      <c r="K733" t="str">
        <f t="shared" si="199"/>
        <v>0.0199998600296791-0.0000522148991211494i</v>
      </c>
      <c r="L733" t="str">
        <f t="shared" si="200"/>
        <v>0.00005-20.6836028515941i</v>
      </c>
      <c r="M733" t="str">
        <f t="shared" si="201"/>
        <v>0.00133333333333333-12.1668252068201i</v>
      </c>
      <c r="N733">
        <f t="shared" si="202"/>
        <v>90.047789089657655</v>
      </c>
      <c r="O733">
        <f t="shared" si="203"/>
        <v>65.553563698843931</v>
      </c>
      <c r="P733" s="3">
        <f t="shared" si="204"/>
        <v>65.553563698843931</v>
      </c>
      <c r="Q733" s="3">
        <f t="shared" si="205"/>
        <v>-89.952210910342345</v>
      </c>
      <c r="R733">
        <f t="shared" si="206"/>
        <v>90.047789089657655</v>
      </c>
      <c r="S733">
        <f t="shared" si="207"/>
        <v>1.3643155761396434E-2</v>
      </c>
      <c r="T733">
        <f t="shared" si="190"/>
        <v>65.553563698843931</v>
      </c>
    </row>
    <row r="734" spans="1:20" x14ac:dyDescent="0.25">
      <c r="A734">
        <f t="shared" si="191"/>
        <v>86.048221231698165</v>
      </c>
      <c r="B734">
        <f t="shared" si="208"/>
        <v>13.694999753289741</v>
      </c>
      <c r="C734" t="str">
        <f t="shared" si="192"/>
        <v>1.58082661973916-1888.1254607593i</v>
      </c>
      <c r="D734" t="str">
        <f t="shared" si="193"/>
        <v>3.9749999981605-1162.13915786538i</v>
      </c>
      <c r="E734" t="str">
        <f t="shared" si="194"/>
        <v>162.469519645591+0.00609607170915196i</v>
      </c>
      <c r="F734" t="str">
        <f t="shared" si="195"/>
        <v>1.45495495493013-10905.9597691002i</v>
      </c>
      <c r="G734" t="str">
        <f t="shared" si="196"/>
        <v>0.999999999982941-4.13031461905105E-06i</v>
      </c>
      <c r="H734" t="str">
        <f t="shared" si="197"/>
        <v>600.001574028849+1.2626380058586i</v>
      </c>
      <c r="I734" t="str">
        <f t="shared" si="198"/>
        <v>41.309231243527-18459.7433985243i</v>
      </c>
      <c r="K734" t="str">
        <f t="shared" si="199"/>
        <v>0.0199998589638912-0.0000524133128688708i</v>
      </c>
      <c r="L734" t="str">
        <f t="shared" si="200"/>
        <v>0.00005-20.605302701329i</v>
      </c>
      <c r="M734" t="str">
        <f t="shared" si="201"/>
        <v>0.00133333333333333-12.1207662948994i</v>
      </c>
      <c r="N734">
        <f t="shared" si="202"/>
        <v>90.047970685302232</v>
      </c>
      <c r="O734">
        <f t="shared" si="203"/>
        <v>65.520620016289712</v>
      </c>
      <c r="P734" s="3">
        <f t="shared" si="204"/>
        <v>65.520620016289712</v>
      </c>
      <c r="Q734" s="3">
        <f t="shared" si="205"/>
        <v>-89.952029314697768</v>
      </c>
      <c r="R734">
        <f t="shared" si="206"/>
        <v>90.047970685302232</v>
      </c>
      <c r="S734">
        <f t="shared" si="207"/>
        <v>1.3694999753289741E-2</v>
      </c>
      <c r="T734">
        <f t="shared" si="190"/>
        <v>65.520620016289712</v>
      </c>
    </row>
    <row r="735" spans="1:20" x14ac:dyDescent="0.25">
      <c r="A735">
        <f t="shared" si="191"/>
        <v>86.375204472378613</v>
      </c>
      <c r="B735">
        <f t="shared" si="208"/>
        <v>13.747040752352243</v>
      </c>
      <c r="C735" t="str">
        <f t="shared" si="192"/>
        <v>1.58082654864313-1880.97777180863i</v>
      </c>
      <c r="D735" t="str">
        <f t="shared" si="193"/>
        <v>3.9749999981465-1157.73974747608i</v>
      </c>
      <c r="E735" t="str">
        <f t="shared" si="194"/>
        <v>162.469519513739+0.0061192372755172i</v>
      </c>
      <c r="F735" t="str">
        <f t="shared" si="195"/>
        <v>1.45495495492995-10864.6740079159i</v>
      </c>
      <c r="G735" t="str">
        <f t="shared" si="196"/>
        <v>0.999999999982811-0.0000041460098146029i</v>
      </c>
      <c r="H735" t="str">
        <f t="shared" si="197"/>
        <v>600.001586014216+1.26743603660033i</v>
      </c>
      <c r="I735" t="str">
        <f t="shared" si="198"/>
        <v>41.3092314865733-18389.8622513288i</v>
      </c>
      <c r="K735" t="str">
        <f t="shared" si="199"/>
        <v>0.0199998578899881-0.000052612480556003i</v>
      </c>
      <c r="L735" t="str">
        <f t="shared" si="200"/>
        <v>0.00005-20.5272989652611i</v>
      </c>
      <c r="M735" t="str">
        <f t="shared" si="201"/>
        <v>0.00133333333333333-12.0748817442712i</v>
      </c>
      <c r="N735">
        <f t="shared" si="202"/>
        <v>90.048152970977171</v>
      </c>
      <c r="O735">
        <f t="shared" si="203"/>
        <v>65.487676334834759</v>
      </c>
      <c r="P735" s="3">
        <f t="shared" si="204"/>
        <v>65.487676334834759</v>
      </c>
      <c r="Q735" s="3">
        <f t="shared" si="205"/>
        <v>-89.951847029022829</v>
      </c>
      <c r="R735">
        <f t="shared" si="206"/>
        <v>90.048152970977171</v>
      </c>
      <c r="S735">
        <f t="shared" si="207"/>
        <v>1.3747040752352243E-2</v>
      </c>
      <c r="T735">
        <f t="shared" si="190"/>
        <v>65.487676334834759</v>
      </c>
    </row>
    <row r="736" spans="1:20" x14ac:dyDescent="0.25">
      <c r="A736">
        <f t="shared" si="191"/>
        <v>86.703430249373653</v>
      </c>
      <c r="B736">
        <f t="shared" si="208"/>
        <v>13.799279507211182</v>
      </c>
      <c r="C736" t="str">
        <f t="shared" si="192"/>
        <v>1.58082647700563-1873.85714135472i</v>
      </c>
      <c r="D736" t="str">
        <f t="shared" si="193"/>
        <v>3.97499999813238-1153.35699156174i</v>
      </c>
      <c r="E736" t="str">
        <f t="shared" si="194"/>
        <v>162.469519380884+0.00614249087668757i</v>
      </c>
      <c r="F736" t="str">
        <f t="shared" si="195"/>
        <v>1.45495495492976-10823.5445387147i</v>
      </c>
      <c r="G736" t="str">
        <f t="shared" si="196"/>
        <v>0.99999999998268-4.16176465189786E-06i</v>
      </c>
      <c r="H736" t="str">
        <f t="shared" si="197"/>
        <v>600.001598090847+1.27225229993123i</v>
      </c>
      <c r="I736" t="str">
        <f t="shared" si="198"/>
        <v>41.3092317314712-18320.2456484757i</v>
      </c>
      <c r="K736" t="str">
        <f t="shared" si="199"/>
        <v>0.0199998568079079-0.0000528124050471413i</v>
      </c>
      <c r="L736" t="str">
        <f t="shared" si="200"/>
        <v>0.00005-20.4495905212802i</v>
      </c>
      <c r="M736" t="str">
        <f t="shared" si="201"/>
        <v>0.00133333333333333-12.0291708948707i</v>
      </c>
      <c r="N736">
        <f t="shared" si="202"/>
        <v>90.048335949304132</v>
      </c>
      <c r="O736">
        <f t="shared" si="203"/>
        <v>65.454732654487543</v>
      </c>
      <c r="P736" s="3">
        <f t="shared" si="204"/>
        <v>65.454732654487543</v>
      </c>
      <c r="Q736" s="3">
        <f t="shared" si="205"/>
        <v>-89.951664050695868</v>
      </c>
      <c r="R736">
        <f t="shared" si="206"/>
        <v>90.048335949304132</v>
      </c>
      <c r="S736">
        <f t="shared" si="207"/>
        <v>1.3799279507211182E-2</v>
      </c>
      <c r="T736">
        <f t="shared" si="190"/>
        <v>65.454732654487543</v>
      </c>
    </row>
    <row r="737" spans="1:20" x14ac:dyDescent="0.25">
      <c r="A737">
        <f t="shared" si="191"/>
        <v>87.032903284321279</v>
      </c>
      <c r="B737">
        <f t="shared" si="208"/>
        <v>13.851716769338585</v>
      </c>
      <c r="C737" t="str">
        <f t="shared" si="192"/>
        <v>1.58082640482274-1866.76346696485i</v>
      </c>
      <c r="D737" t="str">
        <f t="shared" si="193"/>
        <v>3.97499999811815-1148.99082707492i</v>
      </c>
      <c r="E737" t="str">
        <f t="shared" si="194"/>
        <v>162.469519247016+0.00616583284725794i</v>
      </c>
      <c r="F737" t="str">
        <f t="shared" si="195"/>
        <v>1.45495495492956-10782.5707698355i</v>
      </c>
      <c r="G737" t="str">
        <f t="shared" si="196"/>
        <v>0.999999999982548-4.17757935757451E-06i</v>
      </c>
      <c r="H737" t="str">
        <f t="shared" si="197"/>
        <v>600.001610259434+1.2770868651359i</v>
      </c>
      <c r="I737" t="str">
        <f t="shared" si="198"/>
        <v>41.3092319782332-18250.892588507i</v>
      </c>
      <c r="K737" t="str">
        <f t="shared" si="199"/>
        <v>0.0199998557175884-0.0000530130892177597i</v>
      </c>
      <c r="L737" t="str">
        <f t="shared" si="200"/>
        <v>0.00005-20.3721762515244i</v>
      </c>
      <c r="M737" t="str">
        <f t="shared" si="201"/>
        <v>0.00133333333333333-11.983633089132i</v>
      </c>
      <c r="N737">
        <f t="shared" si="202"/>
        <v>90.048519622914839</v>
      </c>
      <c r="O737">
        <f t="shared" si="203"/>
        <v>65.42178897525622</v>
      </c>
      <c r="P737" s="3">
        <f t="shared" si="204"/>
        <v>65.42178897525622</v>
      </c>
      <c r="Q737" s="3">
        <f t="shared" si="205"/>
        <v>-89.951480377085161</v>
      </c>
      <c r="R737">
        <f t="shared" si="206"/>
        <v>90.048519622914839</v>
      </c>
      <c r="S737">
        <f t="shared" si="207"/>
        <v>1.3851716769338586E-2</v>
      </c>
      <c r="T737">
        <f t="shared" si="190"/>
        <v>65.42178897525622</v>
      </c>
    </row>
    <row r="738" spans="1:20" x14ac:dyDescent="0.25">
      <c r="A738">
        <f t="shared" si="191"/>
        <v>87.363628316801709</v>
      </c>
      <c r="B738">
        <f t="shared" si="208"/>
        <v>13.904353293062073</v>
      </c>
      <c r="C738" t="str">
        <f t="shared" si="192"/>
        <v>1.58082633209015-1859.69664659418i</v>
      </c>
      <c r="D738" t="str">
        <f t="shared" si="193"/>
        <v>3.97499999810383-1144.6411912069i</v>
      </c>
      <c r="E738" t="str">
        <f t="shared" si="194"/>
        <v>162.469519112129+0.00618926352309709i</v>
      </c>
      <c r="F738" t="str">
        <f t="shared" si="195"/>
        <v>1.45495495492937-10741.7521118567i</v>
      </c>
      <c r="G738" t="str">
        <f t="shared" si="196"/>
        <v>0.999999999982415-4.19345415913274E-06i</v>
      </c>
      <c r="H738" t="str">
        <f t="shared" si="197"/>
        <v>600.001622520681+1.28193980176236i</v>
      </c>
      <c r="I738" t="str">
        <f t="shared" si="198"/>
        <v>41.3092322268749-18181.8020737553i</v>
      </c>
      <c r="K738" t="str">
        <f t="shared" si="199"/>
        <v>0.0199998546189668-0.000053214535954257i</v>
      </c>
      <c r="L738" t="str">
        <f t="shared" si="200"/>
        <v>0.00005-20.2950550423634i</v>
      </c>
      <c r="M738" t="str">
        <f t="shared" si="201"/>
        <v>0.00133333333333333-11.9382676719785i</v>
      </c>
      <c r="N738">
        <f t="shared" si="202"/>
        <v>90.048703994450975</v>
      </c>
      <c r="O738">
        <f t="shared" si="203"/>
        <v>65.388845297149501</v>
      </c>
      <c r="P738" s="3">
        <f t="shared" si="204"/>
        <v>65.388845297149501</v>
      </c>
      <c r="Q738" s="3">
        <f t="shared" si="205"/>
        <v>-89.951296005549025</v>
      </c>
      <c r="R738">
        <f t="shared" si="206"/>
        <v>90.048703994450975</v>
      </c>
      <c r="S738">
        <f t="shared" si="207"/>
        <v>1.3904353293062072E-2</v>
      </c>
      <c r="T738">
        <f t="shared" si="190"/>
        <v>65.388845297149501</v>
      </c>
    </row>
    <row r="739" spans="1:20" x14ac:dyDescent="0.25">
      <c r="A739">
        <f t="shared" si="191"/>
        <v>87.69561010440556</v>
      </c>
      <c r="B739">
        <f t="shared" si="208"/>
        <v>13.95718983557571</v>
      </c>
      <c r="C739" t="str">
        <f t="shared" si="192"/>
        <v>1.58082625880378-1852.65657858412i</v>
      </c>
      <c r="D739" t="str">
        <f t="shared" si="193"/>
        <v>3.97499999808938-1140.3080213867i</v>
      </c>
      <c r="E739" t="str">
        <f t="shared" si="194"/>
        <v>162.469518976215+0.00621278324135228i</v>
      </c>
      <c r="F739" t="str">
        <f t="shared" si="195"/>
        <v>1.45495495492917-10701.0879775883i</v>
      </c>
      <c r="G739" t="str">
        <f t="shared" si="196"/>
        <v>0.999999999982281-4.20938928493688E-06i</v>
      </c>
      <c r="H739" t="str">
        <f t="shared" si="197"/>
        <v>600.001634875288+1.2868111796228i</v>
      </c>
      <c r="I739" t="str">
        <f t="shared" si="198"/>
        <v>41.3092324774089-18112.9731103304i</v>
      </c>
      <c r="K739" t="str">
        <f t="shared" si="199"/>
        <v>0.01999985351198-0.0000534167481539937i</v>
      </c>
      <c r="L739" t="str">
        <f t="shared" si="200"/>
        <v>0.00005-20.2182257843828i</v>
      </c>
      <c r="M739" t="str">
        <f t="shared" si="201"/>
        <v>0.00133333333333333-11.8930739908134i</v>
      </c>
      <c r="N739">
        <f t="shared" si="202"/>
        <v>90.048889066564243</v>
      </c>
      <c r="O739">
        <f t="shared" si="203"/>
        <v>65.355901620175928</v>
      </c>
      <c r="P739" s="3">
        <f t="shared" si="204"/>
        <v>65.355901620175928</v>
      </c>
      <c r="Q739" s="3">
        <f t="shared" si="205"/>
        <v>-89.951110933435757</v>
      </c>
      <c r="R739">
        <f t="shared" si="206"/>
        <v>90.048889066564243</v>
      </c>
      <c r="S739">
        <f t="shared" si="207"/>
        <v>1.3957189835575709E-2</v>
      </c>
      <c r="T739">
        <f t="shared" si="190"/>
        <v>65.355901620175928</v>
      </c>
    </row>
    <row r="740" spans="1:20" x14ac:dyDescent="0.25">
      <c r="A740">
        <f t="shared" si="191"/>
        <v>88.0288534228023</v>
      </c>
      <c r="B740">
        <f t="shared" si="208"/>
        <v>14.010227156950897</v>
      </c>
      <c r="C740" t="str">
        <f t="shared" si="192"/>
        <v>1.58082618495943-1845.64316166092i</v>
      </c>
      <c r="D740" t="str">
        <f t="shared" si="193"/>
        <v>3.97499999807484-1135.99125528022i</v>
      </c>
      <c r="E740" t="str">
        <f t="shared" si="194"/>
        <v>162.469518839266+0.00623639234045354i</v>
      </c>
      <c r="F740" t="str">
        <f t="shared" si="195"/>
        <v>1.45495495492897-10660.5777820631i</v>
      </c>
      <c r="G740" t="str">
        <f t="shared" si="196"/>
        <v>0.999999999982146-4.22538496421907E-06i</v>
      </c>
      <c r="H740" t="str">
        <f t="shared" si="197"/>
        <v>600.001647323971+1.2917010687948i</v>
      </c>
      <c r="I740" t="str">
        <f t="shared" si="198"/>
        <v>41.3092327298509-18044.4047081049i</v>
      </c>
      <c r="K740" t="str">
        <f t="shared" si="199"/>
        <v>0.0199998523965642-0.0000536197287253374i</v>
      </c>
      <c r="L740" t="str">
        <f t="shared" si="200"/>
        <v>0.00005-20.1416873723678i</v>
      </c>
      <c r="M740" t="str">
        <f t="shared" si="201"/>
        <v>0.00133333333333333-11.8480513955105i</v>
      </c>
      <c r="N740">
        <f t="shared" si="202"/>
        <v>90.049074841916479</v>
      </c>
      <c r="O740">
        <f t="shared" si="203"/>
        <v>65.322957944344083</v>
      </c>
      <c r="P740" s="3">
        <f t="shared" si="204"/>
        <v>65.322957944344083</v>
      </c>
      <c r="Q740" s="3">
        <f t="shared" si="205"/>
        <v>-89.950925158083521</v>
      </c>
      <c r="R740">
        <f t="shared" si="206"/>
        <v>90.049074841916479</v>
      </c>
      <c r="S740">
        <f t="shared" si="207"/>
        <v>1.4010227156950897E-2</v>
      </c>
      <c r="T740">
        <f t="shared" si="190"/>
        <v>65.322957944344083</v>
      </c>
    </row>
    <row r="741" spans="1:20" x14ac:dyDescent="0.25">
      <c r="A741">
        <f t="shared" si="191"/>
        <v>88.363363065808954</v>
      </c>
      <c r="B741">
        <f t="shared" si="208"/>
        <v>14.063466020147311</v>
      </c>
      <c r="C741" t="str">
        <f t="shared" si="192"/>
        <v>1.58082611055274-1838.65629493421i</v>
      </c>
      <c r="D741" t="str">
        <f t="shared" si="193"/>
        <v>3.97499999806018-1131.69083078932i</v>
      </c>
      <c r="E741" t="str">
        <f t="shared" si="194"/>
        <v>162.469518701274+0.00626009116011243i</v>
      </c>
      <c r="F741" t="str">
        <f t="shared" si="195"/>
        <v>1.45495495492878-10620.2209425283i</v>
      </c>
      <c r="G741" t="str">
        <f t="shared" si="196"/>
        <v>0.99999999998201-4.24144142708253E-06i</v>
      </c>
      <c r="H741" t="str">
        <f t="shared" si="197"/>
        <v>600.001659867442+1.29660953962222i</v>
      </c>
      <c r="I741" t="str">
        <f t="shared" si="198"/>
        <v>41.3092329842156-17976.0958806989i</v>
      </c>
      <c r="K741" t="str">
        <f t="shared" si="199"/>
        <v>0.0199998512726553-0.0000538234805877033i</v>
      </c>
      <c r="L741" t="str">
        <f t="shared" si="200"/>
        <v>0.00005-20.0654387052877i</v>
      </c>
      <c r="M741" t="str">
        <f t="shared" si="201"/>
        <v>0.00133333333333333-11.8031992384045i</v>
      </c>
      <c r="N741">
        <f t="shared" si="202"/>
        <v>90.04926132317955</v>
      </c>
      <c r="O741">
        <f t="shared" si="203"/>
        <v>65.290014269662606</v>
      </c>
      <c r="P741" s="3">
        <f t="shared" si="204"/>
        <v>65.290014269662606</v>
      </c>
      <c r="Q741" s="3">
        <f t="shared" si="205"/>
        <v>-89.95073867682045</v>
      </c>
      <c r="R741">
        <f t="shared" si="206"/>
        <v>90.04926132317955</v>
      </c>
      <c r="S741">
        <f t="shared" si="207"/>
        <v>1.4063466020147311E-2</v>
      </c>
      <c r="T741">
        <f t="shared" si="190"/>
        <v>65.290014269662606</v>
      </c>
    </row>
    <row r="742" spans="1:20" x14ac:dyDescent="0.25">
      <c r="A742">
        <f t="shared" si="191"/>
        <v>88.699143845459034</v>
      </c>
      <c r="B742">
        <f t="shared" si="208"/>
        <v>14.116907191023872</v>
      </c>
      <c r="C742" t="str">
        <f t="shared" si="192"/>
        <v>1.58082603557949-1831.6958778956i</v>
      </c>
      <c r="D742" t="str">
        <f t="shared" si="193"/>
        <v>3.97499999804541-1127.40668605096i</v>
      </c>
      <c r="E742" t="str">
        <f t="shared" si="194"/>
        <v>162.469518562233+0.00628388004133489i</v>
      </c>
      <c r="F742" t="str">
        <f t="shared" si="195"/>
        <v>1.45495495492859-10580.0168784373i</v>
      </c>
      <c r="G742" t="str">
        <f t="shared" si="196"/>
        <v>0.999999999981873-4.25755890450485E-06i</v>
      </c>
      <c r="H742" t="str">
        <f t="shared" si="197"/>
        <v>600.001672506428+1.30153666271621i</v>
      </c>
      <c r="I742" t="str">
        <f t="shared" si="198"/>
        <v>41.3092332405175-17908.0456454674i</v>
      </c>
      <c r="K742" t="str">
        <f t="shared" si="199"/>
        <v>0.0199998501401885-0.000054028006671594i</v>
      </c>
      <c r="L742" t="str">
        <f t="shared" si="200"/>
        <v>0.00005-19.9894786862798i</v>
      </c>
      <c r="M742" t="str">
        <f t="shared" si="201"/>
        <v>0.00133333333333333-11.7585168742822i</v>
      </c>
      <c r="N742">
        <f t="shared" si="202"/>
        <v>90.049448513035557</v>
      </c>
      <c r="O742">
        <f t="shared" si="203"/>
        <v>65.257070596140423</v>
      </c>
      <c r="P742" s="3">
        <f t="shared" si="204"/>
        <v>65.257070596140423</v>
      </c>
      <c r="Q742" s="3">
        <f t="shared" si="205"/>
        <v>-89.950551486964443</v>
      </c>
      <c r="R742">
        <f t="shared" si="206"/>
        <v>90.049448513035557</v>
      </c>
      <c r="S742">
        <f t="shared" si="207"/>
        <v>1.4116907191023872E-2</v>
      </c>
      <c r="T742">
        <f t="shared" si="190"/>
        <v>65.257070596140423</v>
      </c>
    </row>
    <row r="743" spans="1:20" x14ac:dyDescent="0.25">
      <c r="A743">
        <f t="shared" si="191"/>
        <v>89.036200592071779</v>
      </c>
      <c r="B743">
        <f t="shared" si="208"/>
        <v>14.170551438349763</v>
      </c>
      <c r="C743" t="str">
        <f t="shared" si="192"/>
        <v>1.58082596003542-1824.76181041712i</v>
      </c>
      <c r="D743" t="str">
        <f t="shared" si="193"/>
        <v>3.97499999803052-1123.13875943627i</v>
      </c>
      <c r="E743" t="str">
        <f t="shared" si="194"/>
        <v>162.469518422131+0.00630775932642832i</v>
      </c>
      <c r="F743" t="str">
        <f t="shared" si="195"/>
        <v>1.45495495492838-10539.9650114409i</v>
      </c>
      <c r="G743" t="str">
        <f t="shared" si="196"/>
        <v>0.999999999981735-4.27373762834139E-06i</v>
      </c>
      <c r="H743" t="str">
        <f t="shared" si="197"/>
        <v>600.001685241648+1.30648250895625i</v>
      </c>
      <c r="I743" t="str">
        <f t="shared" si="198"/>
        <v>41.3092334987697-17840.2530234843i</v>
      </c>
      <c r="K743" t="str">
        <f t="shared" si="199"/>
        <v>0.0199998489990989-0.0000542333099186451i</v>
      </c>
      <c r="L743" t="str">
        <f t="shared" si="200"/>
        <v>0.00005-19.9138062226338i</v>
      </c>
      <c r="M743" t="str">
        <f t="shared" si="201"/>
        <v>0.00133333333333333-11.7140036603728i</v>
      </c>
      <c r="N743">
        <f t="shared" si="202"/>
        <v>90.049636414176732</v>
      </c>
      <c r="O743">
        <f t="shared" si="203"/>
        <v>65.224126923786173</v>
      </c>
      <c r="P743" s="3">
        <f t="shared" si="204"/>
        <v>65.224126923786173</v>
      </c>
      <c r="Q743" s="3">
        <f t="shared" si="205"/>
        <v>-89.950363585823268</v>
      </c>
      <c r="R743">
        <f t="shared" si="206"/>
        <v>90.049636414176732</v>
      </c>
      <c r="S743">
        <f t="shared" si="207"/>
        <v>1.4170551438349763E-2</v>
      </c>
      <c r="T743">
        <f t="shared" si="190"/>
        <v>65.224126923786173</v>
      </c>
    </row>
    <row r="744" spans="1:20" x14ac:dyDescent="0.25">
      <c r="A744">
        <f t="shared" si="191"/>
        <v>89.374538154321669</v>
      </c>
      <c r="B744">
        <f t="shared" si="208"/>
        <v>14.224399533815493</v>
      </c>
      <c r="C744" t="str">
        <f t="shared" si="192"/>
        <v>1.58082588391616-1817.85399274991i</v>
      </c>
      <c r="D744" t="str">
        <f t="shared" si="193"/>
        <v>3.97499999801553-1118.88698954971i</v>
      </c>
      <c r="E744" t="str">
        <f t="shared" si="194"/>
        <v>162.469518280963+0.006331729358995i</v>
      </c>
      <c r="F744" t="str">
        <f t="shared" si="195"/>
        <v>1.45495495492818-10500.0647653798i</v>
      </c>
      <c r="G744" t="str">
        <f t="shared" si="196"/>
        <v>0.999999999981596-4.28997783132849E-06i</v>
      </c>
      <c r="H744" t="str">
        <f t="shared" si="197"/>
        <v>600.001698073843+1.3114471494912i</v>
      </c>
      <c r="I744" t="str">
        <f t="shared" si="198"/>
        <v>41.3092337589884-17772.7170395306i</v>
      </c>
      <c r="K744" t="str">
        <f t="shared" si="199"/>
        <v>0.0199998478493206-0.0000544393932816641i</v>
      </c>
      <c r="L744" t="str">
        <f t="shared" si="200"/>
        <v>0.00005-19.8384202257759i</v>
      </c>
      <c r="M744" t="str">
        <f t="shared" si="201"/>
        <v>0.00133333333333333-11.6696589563387i</v>
      </c>
      <c r="N744">
        <f t="shared" si="202"/>
        <v>90.049825029305509</v>
      </c>
      <c r="O744">
        <f t="shared" si="203"/>
        <v>65.191183252608923</v>
      </c>
      <c r="P744" s="3">
        <f t="shared" si="204"/>
        <v>65.191183252608923</v>
      </c>
      <c r="Q744" s="3">
        <f t="shared" si="205"/>
        <v>-89.950174970694491</v>
      </c>
      <c r="R744">
        <f t="shared" si="206"/>
        <v>90.049825029305509</v>
      </c>
      <c r="S744">
        <f t="shared" si="207"/>
        <v>1.4224399533815494E-2</v>
      </c>
      <c r="T744">
        <f t="shared" si="190"/>
        <v>65.191183252608923</v>
      </c>
    </row>
    <row r="745" spans="1:20" x14ac:dyDescent="0.25">
      <c r="A745">
        <f t="shared" si="191"/>
        <v>89.714161399308082</v>
      </c>
      <c r="B745">
        <f t="shared" si="208"/>
        <v>14.278452252043992</v>
      </c>
      <c r="C745" t="str">
        <f t="shared" si="192"/>
        <v>1.58082580721723-1810.97232552266i</v>
      </c>
      <c r="D745" t="str">
        <f t="shared" si="193"/>
        <v>3.97499999800041-1114.65131522812i</v>
      </c>
      <c r="E745" t="str">
        <f t="shared" si="194"/>
        <v>162.469518138721+0.00635579048394607i</v>
      </c>
      <c r="F745" t="str">
        <f t="shared" si="195"/>
        <v>1.45495495492797-10460.3155662755i</v>
      </c>
      <c r="G745" t="str">
        <f t="shared" si="196"/>
        <v>0.999999999981456-4.30627974708693E-06i</v>
      </c>
      <c r="H745" t="str">
        <f t="shared" si="197"/>
        <v>600.001711003751+1.31643065574033i</v>
      </c>
      <c r="I745" t="str">
        <f t="shared" si="198"/>
        <v>41.3092340211896-17705.4367220783i</v>
      </c>
      <c r="K745" t="str">
        <f t="shared" si="199"/>
        <v>0.0199998466907874-0.000054646259724677i</v>
      </c>
      <c r="L745" t="str">
        <f t="shared" si="200"/>
        <v>0.00005-19.7633196112531i</v>
      </c>
      <c r="M745" t="str">
        <f t="shared" si="201"/>
        <v>0.00133333333333333-11.6254821242665i</v>
      </c>
      <c r="N745">
        <f t="shared" si="202"/>
        <v>90.050014361134629</v>
      </c>
      <c r="O745">
        <f t="shared" si="203"/>
        <v>65.158239582617441</v>
      </c>
      <c r="P745" s="3">
        <f t="shared" si="204"/>
        <v>65.158239582617441</v>
      </c>
      <c r="Q745" s="3">
        <f t="shared" si="205"/>
        <v>-89.949985638865371</v>
      </c>
      <c r="R745">
        <f t="shared" si="206"/>
        <v>90.050014361134629</v>
      </c>
      <c r="S745">
        <f t="shared" si="207"/>
        <v>1.4278452252043992E-2</v>
      </c>
      <c r="T745">
        <f t="shared" si="190"/>
        <v>65.158239582617441</v>
      </c>
    </row>
    <row r="746" spans="1:20" x14ac:dyDescent="0.25">
      <c r="A746">
        <f t="shared" si="191"/>
        <v>90.055075212625454</v>
      </c>
      <c r="B746">
        <f t="shared" si="208"/>
        <v>14.33271037060176</v>
      </c>
      <c r="C746" t="str">
        <f t="shared" si="192"/>
        <v>1.58082572993434-1804.11670974029i</v>
      </c>
      <c r="D746" t="str">
        <f t="shared" si="193"/>
        <v>3.97499999798519-1110.43167553992i</v>
      </c>
      <c r="E746" t="str">
        <f t="shared" si="194"/>
        <v>162.469517995394+0.00637994304750399i</v>
      </c>
      <c r="F746" t="str">
        <f t="shared" si="195"/>
        <v>1.45495495492778-10420.7168423224i</v>
      </c>
      <c r="G746" t="str">
        <f t="shared" si="196"/>
        <v>0.999999999981315-4.32264361012525E-06i</v>
      </c>
      <c r="H746" t="str">
        <f t="shared" si="197"/>
        <v>600.00172403211+1.32143309939422i</v>
      </c>
      <c r="I746" t="str">
        <f t="shared" si="198"/>
        <v>41.3092342853869-17638.4111032774i</v>
      </c>
      <c r="K746" t="str">
        <f t="shared" si="199"/>
        <v>0.0199998455234329-0.0000548539122229659i</v>
      </c>
      <c r="L746" t="str">
        <f t="shared" si="200"/>
        <v>0.00005-19.688503298718i</v>
      </c>
      <c r="M746" t="str">
        <f t="shared" si="201"/>
        <v>0.00133333333333333-11.5814725286576i</v>
      </c>
      <c r="N746">
        <f t="shared" si="202"/>
        <v>90.05020441238716</v>
      </c>
      <c r="O746">
        <f t="shared" si="203"/>
        <v>65.125295913820821</v>
      </c>
      <c r="P746" s="3">
        <f t="shared" si="204"/>
        <v>65.125295913820821</v>
      </c>
      <c r="Q746" s="3">
        <f t="shared" si="205"/>
        <v>-89.94979558761284</v>
      </c>
      <c r="R746">
        <f t="shared" si="206"/>
        <v>90.05020441238716</v>
      </c>
      <c r="S746">
        <f t="shared" si="207"/>
        <v>1.433271037060176E-2</v>
      </c>
      <c r="T746">
        <f t="shared" si="190"/>
        <v>65.125295913820821</v>
      </c>
    </row>
    <row r="747" spans="1:20" x14ac:dyDescent="0.25">
      <c r="A747">
        <f t="shared" si="191"/>
        <v>90.397284498433436</v>
      </c>
      <c r="B747">
        <f t="shared" si="208"/>
        <v>14.387174670010047</v>
      </c>
      <c r="C747" t="str">
        <f t="shared" si="192"/>
        <v>1.58082565206298-1797.28704678251i</v>
      </c>
      <c r="D747" t="str">
        <f t="shared" si="193"/>
        <v>3.97499999796986-1106.22800978418i</v>
      </c>
      <c r="E747" t="str">
        <f t="shared" si="194"/>
        <v>162.469517850977+0.00640418739721027i</v>
      </c>
      <c r="F747" t="str">
        <f t="shared" si="195"/>
        <v>1.45495495492756-10381.2680238796i</v>
      </c>
      <c r="G747" t="str">
        <f t="shared" si="196"/>
        <v>0.999999999981172-4.33906965584312E-06i</v>
      </c>
      <c r="H747" t="str">
        <f t="shared" si="197"/>
        <v>600.001737159672+1.32645455241595i</v>
      </c>
      <c r="I747" t="str">
        <f t="shared" si="198"/>
        <v>41.3092345515958-17571.6392189419i</v>
      </c>
      <c r="K747" t="str">
        <f t="shared" si="199"/>
        <v>0.0199998443471898-0.0000550623537631154i</v>
      </c>
      <c r="L747" t="str">
        <f t="shared" si="200"/>
        <v>0.00005-19.6139702119127i</v>
      </c>
      <c r="M747" t="str">
        <f t="shared" si="201"/>
        <v>0.00133333333333333-11.5376295364192i</v>
      </c>
      <c r="N747">
        <f t="shared" si="202"/>
        <v>90.050395185796447</v>
      </c>
      <c r="O747">
        <f t="shared" si="203"/>
        <v>65.092352246228401</v>
      </c>
      <c r="P747" s="3">
        <f t="shared" si="204"/>
        <v>65.092352246228401</v>
      </c>
      <c r="Q747" s="3">
        <f t="shared" si="205"/>
        <v>-89.949604814203553</v>
      </c>
      <c r="R747">
        <f t="shared" si="206"/>
        <v>90.050395185796447</v>
      </c>
      <c r="S747">
        <f t="shared" si="207"/>
        <v>1.4387174670010047E-2</v>
      </c>
      <c r="T747">
        <f t="shared" si="190"/>
        <v>65.092352246228401</v>
      </c>
    </row>
    <row r="748" spans="1:20" x14ac:dyDescent="0.25">
      <c r="A748">
        <f t="shared" si="191"/>
        <v>90.740794179527498</v>
      </c>
      <c r="B748">
        <f t="shared" si="208"/>
        <v>14.441845933756086</v>
      </c>
      <c r="C748" t="str">
        <f t="shared" si="192"/>
        <v>1.58082557359864-1790.48323840228i</v>
      </c>
      <c r="D748" t="str">
        <f t="shared" si="193"/>
        <v>3.97499999795439-1102.04025748974i</v>
      </c>
      <c r="E748" t="str">
        <f t="shared" si="194"/>
        <v>162.469517705462+0.00642852388192094i</v>
      </c>
      <c r="F748" t="str">
        <f t="shared" si="195"/>
        <v>1.45495495492735-10341.9685434625i</v>
      </c>
      <c r="G748" t="str">
        <f t="shared" si="196"/>
        <v>0.999999999981029-4.35555812053469E-06i</v>
      </c>
      <c r="H748" t="str">
        <f t="shared" si="197"/>
        <v>600.001750387197+1.33149508704208i</v>
      </c>
      <c r="I748" t="str">
        <f t="shared" si="198"/>
        <v>41.3092348198321-17505.1201085357i</v>
      </c>
      <c r="K748" t="str">
        <f t="shared" si="199"/>
        <v>0.0199998431619903-0.0000552715873430537i</v>
      </c>
      <c r="L748" t="str">
        <f t="shared" si="200"/>
        <v>0.00005-19.5397192786538i</v>
      </c>
      <c r="M748" t="str">
        <f t="shared" si="201"/>
        <v>0.00133333333333333-11.4939525168552i</v>
      </c>
      <c r="N748">
        <f t="shared" si="202"/>
        <v>90.050586684106264</v>
      </c>
      <c r="O748">
        <f t="shared" si="203"/>
        <v>65.059408579849119</v>
      </c>
      <c r="P748" s="3">
        <f t="shared" si="204"/>
        <v>65.059408579849119</v>
      </c>
      <c r="Q748" s="3">
        <f t="shared" si="205"/>
        <v>-89.949413315893736</v>
      </c>
      <c r="R748">
        <f t="shared" si="206"/>
        <v>90.050586684106264</v>
      </c>
      <c r="S748">
        <f t="shared" si="207"/>
        <v>1.4441845933756086E-2</v>
      </c>
      <c r="T748">
        <f t="shared" ref="T748:T811" si="209">P748</f>
        <v>65.059408579849119</v>
      </c>
    </row>
    <row r="749" spans="1:20" x14ac:dyDescent="0.25">
      <c r="A749">
        <f t="shared" ref="A749:A812" si="210">2*PI()*B749</f>
        <v>91.085609197409696</v>
      </c>
      <c r="B749">
        <f t="shared" si="208"/>
        <v>14.49672494830436</v>
      </c>
      <c r="C749" t="str">
        <f t="shared" ref="C749:C812" si="211">IMPRODUCT(D749,E749,$C$40,,K749,$C$41)</f>
        <v>1.58082549453693-1783.70518672451i</v>
      </c>
      <c r="D749" t="str">
        <f t="shared" ref="D749:D812" si="212">IMDIV(IMPRODUCT($C$37,$C$38,COMPLEX(1,A749/$C$38)),IMSUM(-1*A749*A749/$C$39,COMPLEX(0,1*A749)))</f>
        <v>3.97499999793882-1097.86835841439i</v>
      </c>
      <c r="E749" t="str">
        <f t="shared" ref="E749:E812" si="213">IMDIV(IMPRODUCT(IMSUM(F749,G749),$C$29,H749),IMSUM(1,I749))</f>
        <v>162.469517558835+0.00645295285182964i</v>
      </c>
      <c r="F749" t="str">
        <f t="shared" ref="F749:F812" si="214">IMDIV(IMPRODUCT($C$14,$C$15,COMPLEX(1,A749/$C$15)),IMSUM(-1*A749*A749/$C$16,COMPLEX(0,A749)))</f>
        <v>1.45495495492715-10302.8178357349i</v>
      </c>
      <c r="G749" t="str">
        <f t="shared" ref="G749:G812" si="215">IMDIV(1,COMPLEX(1,A749*$C$9*$C$10))</f>
        <v>0.999999999980885-0.0000043721092413921i</v>
      </c>
      <c r="H749" t="str">
        <f t="shared" ref="H749:H812" si="216">IMDIV($C$3,IMSUM(K749,COMPLEX(0,$C$28*A749)))</f>
        <v>600.00176371544+1.3365547757836i</v>
      </c>
      <c r="I749" t="str">
        <f t="shared" ref="I749:I812" si="217">IMPRODUCT(F749,$C$29,H749,$C$31)</f>
        <v>41.3092350901098-17438.8528151591i</v>
      </c>
      <c r="K749" t="str">
        <f t="shared" ref="K749:K812" si="218">IF($C$26&lt;=0,IMDIV(1,IMSUM(IMDIV(1,L749),1/$C$18)),IMDIV(1,IMSUM(IMDIV(1,L749),1/$C$18,IMDIV(1,M749))))</f>
        <v>0.0199998419677664-0.0000554816159720962i</v>
      </c>
      <c r="L749" t="str">
        <f t="shared" ref="L749:L812" si="219">IMSUM($C$21/$C$22,IMDIV(1,COMPLEX(0,$C$20*$C$22*A749)))</f>
        <v>0.00005-19.4657494308167i</v>
      </c>
      <c r="M749" t="str">
        <f t="shared" ref="M749:M812" si="220">IMSUM($C$25/$C$26,IMDIV(1,COMPLEX(0,$C$24*$C$26*A749)))</f>
        <v>0.00133333333333333-11.4504408416569i</v>
      </c>
      <c r="N749">
        <f t="shared" ref="N749:N812" si="221">ABS(R749)</f>
        <v>90.050778910070818</v>
      </c>
      <c r="O749">
        <f t="shared" ref="O749:O812" si="222">ABS(P749)</f>
        <v>65.026464914692085</v>
      </c>
      <c r="P749" s="3">
        <f t="shared" ref="P749:P812" si="223">20*LOG10(IMABS(C749))</f>
        <v>65.026464914692085</v>
      </c>
      <c r="Q749" s="3">
        <f t="shared" ref="Q749:Q812" si="224">IMARGUMENT(C749)*180/PI()</f>
        <v>-89.949221089929182</v>
      </c>
      <c r="R749">
        <f t="shared" ref="R749:R812" si="225">IF(Q749&lt;0,Q749+180,Q749-180)</f>
        <v>90.050778910070818</v>
      </c>
      <c r="S749">
        <f t="shared" ref="S749:S812" si="226">B749/1000</f>
        <v>1.4496724948304359E-2</v>
      </c>
      <c r="T749">
        <f t="shared" si="209"/>
        <v>65.026464914692085</v>
      </c>
    </row>
    <row r="750" spans="1:20" x14ac:dyDescent="0.25">
      <c r="A750">
        <f t="shared" si="210"/>
        <v>91.431734512359853</v>
      </c>
      <c r="B750">
        <f t="shared" ref="B750:B813" si="227">B749*(1+B$42)</f>
        <v>14.551812503107916</v>
      </c>
      <c r="C750" t="str">
        <f t="shared" si="211"/>
        <v>1.58082541487317-1776.95279424469i</v>
      </c>
      <c r="D750" t="str">
        <f t="shared" si="212"/>
        <v>3.97499999792312-1093.71225254395i</v>
      </c>
      <c r="E750" t="str">
        <f t="shared" si="213"/>
        <v>162.469517411094+0.00647747465844841i</v>
      </c>
      <c r="F750" t="str">
        <f t="shared" si="214"/>
        <v>1.45495495492693-10263.8153375009i</v>
      </c>
      <c r="G750" t="str">
        <f t="shared" si="215"/>
        <v>0.999999999980739-4.38872325650874E-06i</v>
      </c>
      <c r="H750" t="str">
        <f t="shared" si="216"/>
        <v>600.001777145171+1.34163369142717i</v>
      </c>
      <c r="I750" t="str">
        <f t="shared" si="217"/>
        <v>41.3092353624467-17372.8363855351i</v>
      </c>
      <c r="K750" t="str">
        <f t="shared" si="218"/>
        <v>0.0199998407644493-0.0000556924426709898i</v>
      </c>
      <c r="L750" t="str">
        <f t="shared" si="219"/>
        <v>0.00005-19.3920596043203i</v>
      </c>
      <c r="M750" t="str">
        <f t="shared" si="220"/>
        <v>0.00133333333333333-11.4070938848943i</v>
      </c>
      <c r="N750">
        <f t="shared" si="221"/>
        <v>90.050971866454717</v>
      </c>
      <c r="O750">
        <f t="shared" si="222"/>
        <v>64.993521250766818</v>
      </c>
      <c r="P750" s="3">
        <f t="shared" si="223"/>
        <v>64.993521250766818</v>
      </c>
      <c r="Q750" s="3">
        <f t="shared" si="224"/>
        <v>-89.949028133545283</v>
      </c>
      <c r="R750">
        <f t="shared" si="225"/>
        <v>90.050971866454717</v>
      </c>
      <c r="S750">
        <f t="shared" si="226"/>
        <v>1.4551812503107915E-2</v>
      </c>
      <c r="T750">
        <f t="shared" si="209"/>
        <v>64.993521250766818</v>
      </c>
    </row>
    <row r="751" spans="1:20" x14ac:dyDescent="0.25">
      <c r="A751">
        <f t="shared" si="210"/>
        <v>91.77917510350683</v>
      </c>
      <c r="B751">
        <f t="shared" si="227"/>
        <v>14.607109390619726</v>
      </c>
      <c r="C751" t="str">
        <f t="shared" si="211"/>
        <v>1.58082533460288-1770.2259638274i</v>
      </c>
      <c r="D751" t="str">
        <f t="shared" si="212"/>
        <v>3.9749999979073-1089.57188009145i</v>
      </c>
      <c r="E751" t="str">
        <f t="shared" si="213"/>
        <v>162.469517262229+0.00650208965463565i</v>
      </c>
      <c r="F751" t="str">
        <f t="shared" si="214"/>
        <v>1.45495495492672-10224.9604876962i</v>
      </c>
      <c r="G751" t="str">
        <f t="shared" si="215"/>
        <v>0.999999999980592-4.40540040488283E-06i</v>
      </c>
      <c r="H751" t="str">
        <f t="shared" si="216"/>
        <v>600.001790677161+1.34673190703593i</v>
      </c>
      <c r="I751" t="str">
        <f t="shared" si="217"/>
        <v>41.309235636856-17307.0698699947i</v>
      </c>
      <c r="K751" t="str">
        <f t="shared" si="218"/>
        <v>0.0199998395519698-0.0000559040704719533i</v>
      </c>
      <c r="L751" t="str">
        <f t="shared" si="219"/>
        <v>0.00005-19.3186487391117i</v>
      </c>
      <c r="M751" t="str">
        <f t="shared" si="220"/>
        <v>0.00133333333333333-11.3639110230069i</v>
      </c>
      <c r="N751">
        <f t="shared" si="221"/>
        <v>90.051165556033126</v>
      </c>
      <c r="O751">
        <f t="shared" si="222"/>
        <v>64.960577588082757</v>
      </c>
      <c r="P751" s="3">
        <f t="shared" si="223"/>
        <v>64.960577588082757</v>
      </c>
      <c r="Q751" s="3">
        <f t="shared" si="224"/>
        <v>-89.948834443966874</v>
      </c>
      <c r="R751">
        <f t="shared" si="225"/>
        <v>90.051165556033126</v>
      </c>
      <c r="S751">
        <f t="shared" si="226"/>
        <v>1.4607109390619726E-2</v>
      </c>
      <c r="T751">
        <f t="shared" si="209"/>
        <v>64.960577588082757</v>
      </c>
    </row>
    <row r="752" spans="1:20" x14ac:dyDescent="0.25">
      <c r="A752">
        <f t="shared" si="210"/>
        <v>92.127935968900147</v>
      </c>
      <c r="B752">
        <f t="shared" si="227"/>
        <v>14.662616406304082</v>
      </c>
      <c r="C752" t="str">
        <f t="shared" si="211"/>
        <v>1.58082525372129-1763.52459870489i</v>
      </c>
      <c r="D752" t="str">
        <f t="shared" si="212"/>
        <v>3.97499999789138-1085.44718149625i</v>
      </c>
      <c r="E752" t="str">
        <f t="shared" si="213"/>
        <v>162.469517112229+0.00652679819458843i</v>
      </c>
      <c r="F752" t="str">
        <f t="shared" si="214"/>
        <v>1.4549549549265-10186.252727381i</v>
      </c>
      <c r="G752" t="str">
        <f t="shared" si="215"/>
        <v>0.999999999980445-4.42214092642073E-06i</v>
      </c>
      <c r="H752" t="str">
        <f t="shared" si="216"/>
        <v>600.001804312192+1.3518494959508i</v>
      </c>
      <c r="I752" t="str">
        <f t="shared" si="217"/>
        <v>41.3092359133563-17241.552322465i</v>
      </c>
      <c r="K752" t="str">
        <f t="shared" si="218"/>
        <v>0.019999838330258-0.0000561165024187249i</v>
      </c>
      <c r="L752" t="str">
        <f t="shared" si="219"/>
        <v>0.00005-19.2455157791509i</v>
      </c>
      <c r="M752" t="str">
        <f t="shared" si="220"/>
        <v>0.00133333333333333-11.3208916347946i</v>
      </c>
      <c r="N752">
        <f t="shared" si="221"/>
        <v>90.051359981591702</v>
      </c>
      <c r="O752">
        <f t="shared" si="222"/>
        <v>64.927633926649165</v>
      </c>
      <c r="P752" s="3">
        <f t="shared" si="223"/>
        <v>64.927633926649165</v>
      </c>
      <c r="Q752" s="3">
        <f t="shared" si="224"/>
        <v>-89.948640018408298</v>
      </c>
      <c r="R752">
        <f t="shared" si="225"/>
        <v>90.051359981591702</v>
      </c>
      <c r="S752">
        <f t="shared" si="226"/>
        <v>1.4662616406304082E-2</v>
      </c>
      <c r="T752">
        <f t="shared" si="209"/>
        <v>64.927633926649165</v>
      </c>
    </row>
    <row r="753" spans="1:20" x14ac:dyDescent="0.25">
      <c r="A753">
        <f t="shared" si="210"/>
        <v>92.478022125581973</v>
      </c>
      <c r="B753">
        <f t="shared" si="227"/>
        <v>14.718334348648037</v>
      </c>
      <c r="C753" t="str">
        <f t="shared" si="211"/>
        <v>1.58082517222389-1756.84860247578i</v>
      </c>
      <c r="D753" t="str">
        <f t="shared" si="212"/>
        <v>3.97499999787532-1081.33809742316i</v>
      </c>
      <c r="E753" t="str">
        <f t="shared" si="213"/>
        <v>162.469516961087+0.00655160063385017i</v>
      </c>
      <c r="F753" t="str">
        <f t="shared" si="214"/>
        <v>1.45495495492629-10147.691499731i</v>
      </c>
      <c r="G753" t="str">
        <f t="shared" si="215"/>
        <v>0.999999999980296-4.43894506194047E-06i</v>
      </c>
      <c r="H753" t="str">
        <f t="shared" si="216"/>
        <v>600.001818051048+1.35698653179127i</v>
      </c>
      <c r="I753" t="str">
        <f t="shared" si="217"/>
        <v>41.3092361919611-17176.2828004539i</v>
      </c>
      <c r="K753" t="str">
        <f t="shared" si="218"/>
        <v>0.0199998370992437-0.0000563297415666017i</v>
      </c>
      <c r="L753" t="str">
        <f t="shared" si="219"/>
        <v>0.00005-19.1726596723958i</v>
      </c>
      <c r="M753" t="str">
        <f t="shared" si="220"/>
        <v>0.00133333333333333-11.2780351014093i</v>
      </c>
      <c r="N753">
        <f t="shared" si="221"/>
        <v>90.051555145926727</v>
      </c>
      <c r="O753">
        <f t="shared" si="222"/>
        <v>64.894690266475607</v>
      </c>
      <c r="P753" s="3">
        <f t="shared" si="223"/>
        <v>64.894690266475607</v>
      </c>
      <c r="Q753" s="3">
        <f t="shared" si="224"/>
        <v>-89.948444854073273</v>
      </c>
      <c r="R753">
        <f t="shared" si="225"/>
        <v>90.051555145926727</v>
      </c>
      <c r="S753">
        <f t="shared" si="226"/>
        <v>1.4718334348648037E-2</v>
      </c>
      <c r="T753">
        <f t="shared" si="209"/>
        <v>64.894690266475607</v>
      </c>
    </row>
    <row r="754" spans="1:20" x14ac:dyDescent="0.25">
      <c r="A754">
        <f t="shared" si="210"/>
        <v>92.829438609659192</v>
      </c>
      <c r="B754">
        <f t="shared" si="227"/>
        <v>14.7742640191729</v>
      </c>
      <c r="C754" t="str">
        <f t="shared" si="211"/>
        <v>1.58082509010598-1750.19787910364i</v>
      </c>
      <c r="D754" t="str">
        <f t="shared" si="212"/>
        <v>3.97499999785914-1077.24456876163i</v>
      </c>
      <c r="E754" t="str">
        <f t="shared" si="213"/>
        <v>162.469516808794+0.00657649732932044i</v>
      </c>
      <c r="F754" t="str">
        <f t="shared" si="214"/>
        <v>1.45495495492607-10109.2762500301i</v>
      </c>
      <c r="G754" t="str">
        <f t="shared" si="215"/>
        <v>0.999999999980146-4.45581305317517E-06i</v>
      </c>
      <c r="H754" t="str">
        <f t="shared" si="216"/>
        <v>600.001831894514+1.36214308845668i</v>
      </c>
      <c r="I754" t="str">
        <f t="shared" si="217"/>
        <v>41.3092364726873-17111.2603650374i</v>
      </c>
      <c r="K754" t="str">
        <f t="shared" si="218"/>
        <v>0.0199998358588562-0.000056543790982488i</v>
      </c>
      <c r="L754" t="str">
        <f t="shared" si="219"/>
        <v>0.00005-19.1000793707868i</v>
      </c>
      <c r="M754" t="str">
        <f t="shared" si="220"/>
        <v>0.00133333333333333-11.2353408063452i</v>
      </c>
      <c r="N754">
        <f t="shared" si="221"/>
        <v>90.051751051845088</v>
      </c>
      <c r="O754">
        <f t="shared" si="222"/>
        <v>64.86174660757176</v>
      </c>
      <c r="P754" s="3">
        <f t="shared" si="223"/>
        <v>64.86174660757176</v>
      </c>
      <c r="Q754" s="3">
        <f t="shared" si="224"/>
        <v>-89.948248948154912</v>
      </c>
      <c r="R754">
        <f t="shared" si="225"/>
        <v>90.051751051845088</v>
      </c>
      <c r="S754">
        <f t="shared" si="226"/>
        <v>1.47742640191729E-2</v>
      </c>
      <c r="T754">
        <f t="shared" si="209"/>
        <v>64.86174660757176</v>
      </c>
    </row>
    <row r="755" spans="1:20" x14ac:dyDescent="0.25">
      <c r="A755">
        <f t="shared" si="210"/>
        <v>93.182190476375894</v>
      </c>
      <c r="B755">
        <f t="shared" si="227"/>
        <v>14.830406222445758</v>
      </c>
      <c r="C755" t="str">
        <f t="shared" si="211"/>
        <v>1.58082500736275-1743.57233291556i</v>
      </c>
      <c r="D755" t="str">
        <f t="shared" si="212"/>
        <v>3.97499999784284-1073.16653662488i</v>
      </c>
      <c r="E755" t="str">
        <f t="shared" si="213"/>
        <v>162.469516655342+0.00660148863924695i</v>
      </c>
      <c r="F755" t="str">
        <f t="shared" si="214"/>
        <v>1.45495495492585-10071.0064256619i</v>
      </c>
      <c r="G755" t="str">
        <f t="shared" si="215"/>
        <v>0.999999999979994-4.47274514277656E-06i</v>
      </c>
      <c r="H755" t="str">
        <f t="shared" si="216"/>
        <v>600.001845843393+1.36731924012721i</v>
      </c>
      <c r="I755" t="str">
        <f t="shared" si="217"/>
        <v>41.3092367555513-17046.4840808458i</v>
      </c>
      <c r="K755" t="str">
        <f t="shared" si="218"/>
        <v>0.0199998346090239-0.0000567586537449354i</v>
      </c>
      <c r="L755" t="str">
        <f t="shared" si="219"/>
        <v>0.00005-19.0277738302319i</v>
      </c>
      <c r="M755" t="str">
        <f t="shared" si="220"/>
        <v>0.00133333333333333-11.1928081354305i</v>
      </c>
      <c r="N755">
        <f t="shared" si="221"/>
        <v>90.051947702164341</v>
      </c>
      <c r="O755">
        <f t="shared" si="222"/>
        <v>64.828802949947175</v>
      </c>
      <c r="P755" s="3">
        <f t="shared" si="223"/>
        <v>64.828802949947175</v>
      </c>
      <c r="Q755" s="3">
        <f t="shared" si="224"/>
        <v>-89.948052297835659</v>
      </c>
      <c r="R755">
        <f t="shared" si="225"/>
        <v>90.051947702164341</v>
      </c>
      <c r="S755">
        <f t="shared" si="226"/>
        <v>1.4830406222445757E-2</v>
      </c>
      <c r="T755">
        <f t="shared" si="209"/>
        <v>64.828802949947175</v>
      </c>
    </row>
    <row r="756" spans="1:20" x14ac:dyDescent="0.25">
      <c r="A756">
        <f t="shared" si="210"/>
        <v>93.536282800186129</v>
      </c>
      <c r="B756">
        <f t="shared" si="227"/>
        <v>14.886761766091052</v>
      </c>
      <c r="C756" t="str">
        <f t="shared" si="211"/>
        <v>1.58082492398953-1736.97186860085i</v>
      </c>
      <c r="D756" t="str">
        <f t="shared" si="212"/>
        <v>3.97499999782642-1069.10394234905i</v>
      </c>
      <c r="E756" t="str">
        <f t="shared" si="213"/>
        <v>162.469516500721+0.00662657492324599i</v>
      </c>
      <c r="F756" t="str">
        <f t="shared" si="214"/>
        <v>1.45495495492564-10032.8814761023i</v>
      </c>
      <c r="G756" t="str">
        <f t="shared" si="215"/>
        <v>0.999999999979842-4.48974157431843E-06i</v>
      </c>
      <c r="H756" t="str">
        <f t="shared" si="216"/>
        <v>600.001859898486+1.37251506126487i</v>
      </c>
      <c r="I756" t="str">
        <f t="shared" si="217"/>
        <v>41.3092370405692-16981.9530160508i</v>
      </c>
      <c r="K756" t="str">
        <f t="shared" si="218"/>
        <v>0.019999833349675-0.0000569743329441885i</v>
      </c>
      <c r="L756" t="str">
        <f t="shared" si="219"/>
        <v>0.00005-18.9557420105917i</v>
      </c>
      <c r="M756" t="str">
        <f t="shared" si="220"/>
        <v>0.00133333333333333-11.1504364768186i</v>
      </c>
      <c r="N756">
        <f t="shared" si="221"/>
        <v>90.052145099712718</v>
      </c>
      <c r="O756">
        <f t="shared" si="222"/>
        <v>64.795859293611699</v>
      </c>
      <c r="P756" s="3">
        <f t="shared" si="223"/>
        <v>64.795859293611699</v>
      </c>
      <c r="Q756" s="3">
        <f t="shared" si="224"/>
        <v>-89.947854900287282</v>
      </c>
      <c r="R756">
        <f t="shared" si="225"/>
        <v>90.052145099712718</v>
      </c>
      <c r="S756">
        <f t="shared" si="226"/>
        <v>1.4886761766091052E-2</v>
      </c>
      <c r="T756">
        <f t="shared" si="209"/>
        <v>64.795859293611699</v>
      </c>
    </row>
    <row r="757" spans="1:20" x14ac:dyDescent="0.25">
      <c r="A757">
        <f t="shared" si="210"/>
        <v>93.891720674826843</v>
      </c>
      <c r="B757">
        <f t="shared" si="227"/>
        <v>14.943331460802199</v>
      </c>
      <c r="C757" t="str">
        <f t="shared" si="211"/>
        <v>1.5808248399814-1730.39639120964i</v>
      </c>
      <c r="D757" t="str">
        <f t="shared" si="212"/>
        <v>3.97499999780986-1065.05672749236i</v>
      </c>
      <c r="E757" t="str">
        <f t="shared" si="213"/>
        <v>162.469516344924+0.00665175654230114i</v>
      </c>
      <c r="F757" t="str">
        <f t="shared" si="214"/>
        <v>1.4549549549254-9994.90085291096i</v>
      </c>
      <c r="G757" t="str">
        <f t="shared" si="215"/>
        <v>0.999999999979689-4.50680259230015E-06i</v>
      </c>
      <c r="H757" t="str">
        <f t="shared" si="216"/>
        <v>600.001874060598+1.3777306266147i</v>
      </c>
      <c r="I757" t="str">
        <f t="shared" si="217"/>
        <v>41.3092373277574-16917.666242351i</v>
      </c>
      <c r="K757" t="str">
        <f t="shared" si="218"/>
        <v>0.0199998320807371-0.0000571908316822314i</v>
      </c>
      <c r="L757" t="str">
        <f t="shared" si="219"/>
        <v>0.00005-18.8839828756642i</v>
      </c>
      <c r="M757" t="str">
        <f t="shared" si="220"/>
        <v>0.00133333333333333-11.1082252209789i</v>
      </c>
      <c r="N757">
        <f t="shared" si="221"/>
        <v>90.052343247329205</v>
      </c>
      <c r="O757">
        <f t="shared" si="222"/>
        <v>64.762915638575251</v>
      </c>
      <c r="P757" s="3">
        <f t="shared" si="223"/>
        <v>64.762915638575251</v>
      </c>
      <c r="Q757" s="3">
        <f t="shared" si="224"/>
        <v>-89.947656752670795</v>
      </c>
      <c r="R757">
        <f t="shared" si="225"/>
        <v>90.052343247329205</v>
      </c>
      <c r="S757">
        <f t="shared" si="226"/>
        <v>1.4943331460802199E-2</v>
      </c>
      <c r="T757">
        <f t="shared" si="209"/>
        <v>64.762915638575251</v>
      </c>
    </row>
    <row r="758" spans="1:20" x14ac:dyDescent="0.25">
      <c r="A758">
        <f t="shared" si="210"/>
        <v>94.248509213391188</v>
      </c>
      <c r="B758">
        <f t="shared" si="227"/>
        <v>15.000116120353248</v>
      </c>
      <c r="C758" t="str">
        <f t="shared" si="211"/>
        <v>1.58082475533369-1723.84580615143i</v>
      </c>
      <c r="D758" t="str">
        <f t="shared" si="212"/>
        <v>3.97499999779319-1061.02483383425i</v>
      </c>
      <c r="E758" t="str">
        <f t="shared" si="213"/>
        <v>162.469516187941+0.0066770338587652i</v>
      </c>
      <c r="F758" t="str">
        <f t="shared" si="214"/>
        <v>1.45495495492517-9957.06400972394i</v>
      </c>
      <c r="G758" t="str">
        <f t="shared" si="215"/>
        <v>0.999999999979534-4.52392844215019E-06i</v>
      </c>
      <c r="H758" t="str">
        <f t="shared" si="216"/>
        <v>600.001888330548+1.38296601120572i</v>
      </c>
      <c r="I758" t="str">
        <f t="shared" si="217"/>
        <v>41.3092376171318-16853.6228349598i</v>
      </c>
      <c r="K758" t="str">
        <f t="shared" si="218"/>
        <v>0.0199998308021371-0.0000574081530728277i</v>
      </c>
      <c r="L758" t="str">
        <f t="shared" si="219"/>
        <v>0.00005-18.8124953931701i</v>
      </c>
      <c r="M758" t="str">
        <f t="shared" si="220"/>
        <v>0.00133333333333333-11.0661737606883i</v>
      </c>
      <c r="N758">
        <f t="shared" si="221"/>
        <v>90.052542147863591</v>
      </c>
      <c r="O758">
        <f t="shared" si="222"/>
        <v>64.729971984847467</v>
      </c>
      <c r="P758" s="3">
        <f t="shared" si="223"/>
        <v>64.729971984847467</v>
      </c>
      <c r="Q758" s="3">
        <f t="shared" si="224"/>
        <v>-89.947457852136409</v>
      </c>
      <c r="R758">
        <f t="shared" si="225"/>
        <v>90.052542147863591</v>
      </c>
      <c r="S758">
        <f t="shared" si="226"/>
        <v>1.5000116120353247E-2</v>
      </c>
      <c r="T758">
        <f t="shared" si="209"/>
        <v>64.729971984847467</v>
      </c>
    </row>
    <row r="759" spans="1:20" x14ac:dyDescent="0.25">
      <c r="A759">
        <f t="shared" si="210"/>
        <v>94.606653548402065</v>
      </c>
      <c r="B759">
        <f t="shared" si="227"/>
        <v>15.05711656161059</v>
      </c>
      <c r="C759" t="str">
        <f t="shared" si="211"/>
        <v>1.58082467004141-1717.32001919385i</v>
      </c>
      <c r="D759" t="str">
        <f t="shared" si="212"/>
        <v>3.97499999777638-1057.00820337459i</v>
      </c>
      <c r="E759" t="str">
        <f t="shared" si="213"/>
        <v>162.469516029761+0.00670240723637844i</v>
      </c>
      <c r="F759" t="str">
        <f t="shared" si="214"/>
        <v>1.45495495492495-9919.37040224552i</v>
      </c>
      <c r="G759" t="str">
        <f t="shared" si="215"/>
        <v>0.999999999979378-4.54111937022965E-06i</v>
      </c>
      <c r="H759" t="str">
        <f t="shared" si="216"/>
        <v>600.00190270916+1.38822129035217i</v>
      </c>
      <c r="I759" t="str">
        <f t="shared" si="217"/>
        <v>41.3092379087105-16789.8218725914i</v>
      </c>
      <c r="K759" t="str">
        <f t="shared" si="218"/>
        <v>0.0199998295138013-0.0000576263002415695i</v>
      </c>
      <c r="L759" t="str">
        <f t="shared" si="219"/>
        <v>0.00005-18.7412785347381i</v>
      </c>
      <c r="M759" t="str">
        <f t="shared" si="220"/>
        <v>0.00133333333333333-11.0242814910224i</v>
      </c>
      <c r="N759">
        <f t="shared" si="221"/>
        <v>90.052741804176449</v>
      </c>
      <c r="O759">
        <f t="shared" si="222"/>
        <v>64.697028332438308</v>
      </c>
      <c r="P759" s="3">
        <f t="shared" si="223"/>
        <v>64.697028332438308</v>
      </c>
      <c r="Q759" s="3">
        <f t="shared" si="224"/>
        <v>-89.947258195823551</v>
      </c>
      <c r="R759">
        <f t="shared" si="225"/>
        <v>90.052741804176449</v>
      </c>
      <c r="S759">
        <f t="shared" si="226"/>
        <v>1.505711656161059E-2</v>
      </c>
      <c r="T759">
        <f t="shared" si="209"/>
        <v>64.697028332438308</v>
      </c>
    </row>
    <row r="760" spans="1:20" x14ac:dyDescent="0.25">
      <c r="A760">
        <f t="shared" si="210"/>
        <v>94.966158831885991</v>
      </c>
      <c r="B760">
        <f t="shared" si="227"/>
        <v>15.11433360454471</v>
      </c>
      <c r="C760" t="str">
        <f t="shared" si="211"/>
        <v>1.58082458409968-1710.81893646131i</v>
      </c>
      <c r="D760" t="str">
        <f t="shared" si="212"/>
        <v>3.97499999775945-1053.0067783328i</v>
      </c>
      <c r="E760" t="str">
        <f t="shared" si="213"/>
        <v>162.469515870377+0.0067278770402498i</v>
      </c>
      <c r="F760" t="str">
        <f t="shared" si="214"/>
        <v>1.45495495492472-9881.81948824052i</v>
      </c>
      <c r="G760" t="str">
        <f t="shared" si="215"/>
        <v>0.999999999979221-4.55837562383581E-06i</v>
      </c>
      <c r="H760" t="str">
        <f t="shared" si="216"/>
        <v>600.001917197253+1.39349653965438i</v>
      </c>
      <c r="I760" t="str">
        <f t="shared" si="217"/>
        <v>41.309238202509-16726.2624374473i</v>
      </c>
      <c r="K760" t="str">
        <f t="shared" si="218"/>
        <v>0.0199998282156559-0.0000578452763259208i</v>
      </c>
      <c r="L760" t="str">
        <f t="shared" si="219"/>
        <v>0.00005-18.6703312758897i</v>
      </c>
      <c r="M760" t="str">
        <f t="shared" si="220"/>
        <v>0.00133333333333333-10.9825478093469i</v>
      </c>
      <c r="N760">
        <f t="shared" si="221"/>
        <v>90.052942219139254</v>
      </c>
      <c r="O760">
        <f t="shared" si="222"/>
        <v>64.664084681358048</v>
      </c>
      <c r="P760" s="3">
        <f t="shared" si="223"/>
        <v>64.664084681358048</v>
      </c>
      <c r="Q760" s="3">
        <f t="shared" si="224"/>
        <v>-89.947057780860746</v>
      </c>
      <c r="R760">
        <f t="shared" si="225"/>
        <v>90.052942219139254</v>
      </c>
      <c r="S760">
        <f t="shared" si="226"/>
        <v>1.511433360454471E-2</v>
      </c>
      <c r="T760">
        <f t="shared" si="209"/>
        <v>64.664084681358048</v>
      </c>
    </row>
    <row r="761" spans="1:20" x14ac:dyDescent="0.25">
      <c r="A761">
        <f t="shared" si="210"/>
        <v>95.327030235447168</v>
      </c>
      <c r="B761">
        <f t="shared" si="227"/>
        <v>15.17176807224198</v>
      </c>
      <c r="C761" t="str">
        <f t="shared" si="211"/>
        <v>1.58082449750356-1704.34246443353i</v>
      </c>
      <c r="D761" t="str">
        <f t="shared" si="212"/>
        <v>3.97499999774239-1049.02050114704i</v>
      </c>
      <c r="E761" t="str">
        <f t="shared" si="213"/>
        <v>162.46951570978+0.00675344363688834i</v>
      </c>
      <c r="F761" t="str">
        <f t="shared" si="214"/>
        <v>1.45495495492449-9844.41072752642i</v>
      </c>
      <c r="G761" t="str">
        <f t="shared" si="215"/>
        <v>0.999999999979063-4.57569745120566E-06i</v>
      </c>
      <c r="H761" t="str">
        <f t="shared" si="216"/>
        <v>600.001931795668+1.39879183500005i</v>
      </c>
      <c r="I761" t="str">
        <f t="shared" si="217"/>
        <v>41.3092384985445-16662.9436152039i</v>
      </c>
      <c r="K761" t="str">
        <f t="shared" si="218"/>
        <v>0.0199998269076259-0.0000580650844752605i</v>
      </c>
      <c r="L761" t="str">
        <f t="shared" si="219"/>
        <v>0.00005-18.5996525960248i</v>
      </c>
      <c r="M761" t="str">
        <f t="shared" si="220"/>
        <v>0.00133333333333333-10.9409721153087i</v>
      </c>
      <c r="N761">
        <f t="shared" si="221"/>
        <v>90.053143395634379</v>
      </c>
      <c r="O761">
        <f t="shared" si="222"/>
        <v>64.631141031616664</v>
      </c>
      <c r="P761" s="3">
        <f t="shared" si="223"/>
        <v>64.631141031616664</v>
      </c>
      <c r="Q761" s="3">
        <f t="shared" si="224"/>
        <v>-89.946856604365621</v>
      </c>
      <c r="R761">
        <f t="shared" si="225"/>
        <v>90.053143395634379</v>
      </c>
      <c r="S761">
        <f t="shared" si="226"/>
        <v>1.517176807224198E-2</v>
      </c>
      <c r="T761">
        <f t="shared" si="209"/>
        <v>64.631141031616664</v>
      </c>
    </row>
    <row r="762" spans="1:20" x14ac:dyDescent="0.25">
      <c r="A762">
        <f t="shared" si="210"/>
        <v>95.689272950341859</v>
      </c>
      <c r="B762">
        <f t="shared" si="227"/>
        <v>15.2294207909165</v>
      </c>
      <c r="C762" t="str">
        <f t="shared" si="211"/>
        <v>1.58082441024814-1697.89050994426i</v>
      </c>
      <c r="D762" t="str">
        <f t="shared" si="212"/>
        <v>3.97499999772519-1045.04931447336i</v>
      </c>
      <c r="E762" t="str">
        <f t="shared" si="213"/>
        <v>162.469515547959+0.00677910739419158i</v>
      </c>
      <c r="F762" t="str">
        <f t="shared" si="214"/>
        <v>1.45495495492425-9807.14358196564i</v>
      </c>
      <c r="G762" t="str">
        <f t="shared" si="215"/>
        <v>0.999999999978904-4.59308510151951E-06i</v>
      </c>
      <c r="H762" t="str">
        <f t="shared" si="216"/>
        <v>600.001946505242+1.40410725256524i</v>
      </c>
      <c r="I762" t="str">
        <f t="shared" si="217"/>
        <v>41.309238796834-16599.8644949985i</v>
      </c>
      <c r="K762" t="str">
        <f t="shared" si="218"/>
        <v>0.0199998255896362-0.0000582857278509308i</v>
      </c>
      <c r="L762" t="str">
        <f t="shared" si="219"/>
        <v>0.00005-18.5292414784069i</v>
      </c>
      <c r="M762" t="str">
        <f t="shared" si="220"/>
        <v>0.00133333333333333-10.8995538108276i</v>
      </c>
      <c r="N762">
        <f t="shared" si="221"/>
        <v>90.053345336555125</v>
      </c>
      <c r="O762">
        <f t="shared" si="222"/>
        <v>64.598197383224246</v>
      </c>
      <c r="P762" s="3">
        <f t="shared" si="223"/>
        <v>64.598197383224246</v>
      </c>
      <c r="Q762" s="3">
        <f t="shared" si="224"/>
        <v>-89.946654663444875</v>
      </c>
      <c r="R762">
        <f t="shared" si="225"/>
        <v>90.053345336555125</v>
      </c>
      <c r="S762">
        <f t="shared" si="226"/>
        <v>1.5229420790916499E-2</v>
      </c>
      <c r="T762">
        <f t="shared" si="209"/>
        <v>64.598197383224246</v>
      </c>
    </row>
    <row r="763" spans="1:20" x14ac:dyDescent="0.25">
      <c r="A763">
        <f t="shared" si="210"/>
        <v>96.052892187553169</v>
      </c>
      <c r="B763">
        <f t="shared" si="227"/>
        <v>15.287292589921982</v>
      </c>
      <c r="C763" t="str">
        <f t="shared" si="211"/>
        <v>1.58082432232826-1691.46298018004i</v>
      </c>
      <c r="D763" t="str">
        <f t="shared" si="212"/>
        <v>3.97499999770788-1041.09316118493i</v>
      </c>
      <c r="E763" t="str">
        <f t="shared" si="213"/>
        <v>162.469515384907+0.00680486868145579i</v>
      </c>
      <c r="F763" t="str">
        <f t="shared" si="214"/>
        <v>1.45495495492403-9770.01751545778i</v>
      </c>
      <c r="G763" t="str">
        <f t="shared" si="215"/>
        <v>0.999999999978743-4.61053882490454E-06i</v>
      </c>
      <c r="H763" t="str">
        <f t="shared" si="216"/>
        <v>600.001961326818+1.40944286881551i</v>
      </c>
      <c r="I763" t="str">
        <f t="shared" si="217"/>
        <v>41.3092390973951-16537.0241694168i</v>
      </c>
      <c r="K763" t="str">
        <f t="shared" si="218"/>
        <v>0.019999824261611-0.0000585072096262821i</v>
      </c>
      <c r="L763" t="str">
        <f t="shared" si="219"/>
        <v>0.00005-18.4590969101483i</v>
      </c>
      <c r="M763" t="str">
        <f t="shared" si="220"/>
        <v>0.00133333333333333-10.8582923000872i</v>
      </c>
      <c r="N763">
        <f t="shared" si="221"/>
        <v>90.05354804480578</v>
      </c>
      <c r="O763">
        <f t="shared" si="222"/>
        <v>64.565253736191409</v>
      </c>
      <c r="P763" s="3">
        <f t="shared" si="223"/>
        <v>64.565253736191409</v>
      </c>
      <c r="Q763" s="3">
        <f t="shared" si="224"/>
        <v>-89.94645195519422</v>
      </c>
      <c r="R763">
        <f t="shared" si="225"/>
        <v>90.05354804480578</v>
      </c>
      <c r="S763">
        <f t="shared" si="226"/>
        <v>1.5287292589921982E-2</v>
      </c>
      <c r="T763">
        <f t="shared" si="209"/>
        <v>64.565253736191409</v>
      </c>
    </row>
    <row r="764" spans="1:20" x14ac:dyDescent="0.25">
      <c r="A764">
        <f t="shared" si="210"/>
        <v>96.417893177865878</v>
      </c>
      <c r="B764">
        <f t="shared" si="227"/>
        <v>15.345384301763687</v>
      </c>
      <c r="C764" t="str">
        <f t="shared" si="211"/>
        <v>1.58082423373898-1685.05978267861i</v>
      </c>
      <c r="D764" t="str">
        <f t="shared" si="212"/>
        <v>3.97499999769043-1037.15198437113i</v>
      </c>
      <c r="E764" t="str">
        <f t="shared" si="213"/>
        <v>162.469515220613+0.00683072786938285i</v>
      </c>
      <c r="F764" t="str">
        <f t="shared" si="214"/>
        <v>1.45495495492379-9733.03199393192i</v>
      </c>
      <c r="G764" t="str">
        <f t="shared" si="215"/>
        <v>0.999999999978581-4.62805887243843E-06i</v>
      </c>
      <c r="H764" t="str">
        <f t="shared" si="216"/>
        <v>600.001976261257+1.41479876050699i</v>
      </c>
      <c r="I764" t="str">
        <f t="shared" si="217"/>
        <v>41.3092394002451-16474.4217344798i</v>
      </c>
      <c r="K764" t="str">
        <f t="shared" si="218"/>
        <v>0.0199998229234737-0.0000587295329867151i</v>
      </c>
      <c r="L764" t="str">
        <f t="shared" si="219"/>
        <v>0.00005-18.389217882196i</v>
      </c>
      <c r="M764" t="str">
        <f t="shared" si="220"/>
        <v>0.00133333333333333-10.817186989527i</v>
      </c>
      <c r="N764">
        <f t="shared" si="221"/>
        <v>90.053751523301713</v>
      </c>
      <c r="O764">
        <f t="shared" si="222"/>
        <v>64.532310090528085</v>
      </c>
      <c r="P764" s="3">
        <f t="shared" si="223"/>
        <v>64.532310090528085</v>
      </c>
      <c r="Q764" s="3">
        <f t="shared" si="224"/>
        <v>-89.946248476698287</v>
      </c>
      <c r="R764">
        <f t="shared" si="225"/>
        <v>90.053751523301713</v>
      </c>
      <c r="S764">
        <f t="shared" si="226"/>
        <v>1.5345384301763687E-2</v>
      </c>
      <c r="T764">
        <f t="shared" si="209"/>
        <v>64.532310090528085</v>
      </c>
    </row>
    <row r="765" spans="1:20" x14ac:dyDescent="0.25">
      <c r="A765">
        <f t="shared" si="210"/>
        <v>96.784281171941757</v>
      </c>
      <c r="B765">
        <f t="shared" si="227"/>
        <v>15.403696762110389</v>
      </c>
      <c r="C765" t="str">
        <f t="shared" si="211"/>
        <v>1.58082414447512-1678.68082532788i</v>
      </c>
      <c r="D765" t="str">
        <f t="shared" si="212"/>
        <v>3.97499999767283-1033.22572733683i</v>
      </c>
      <c r="E765" t="str">
        <f t="shared" si="213"/>
        <v>162.469515055068+0.00685668533008535i</v>
      </c>
      <c r="F765" t="str">
        <f t="shared" si="214"/>
        <v>1.45495495492356-9696.18648533891i</v>
      </c>
      <c r="G765" t="str">
        <f t="shared" si="215"/>
        <v>0.999999999978418-4.64564549615294E-06i</v>
      </c>
      <c r="H765" t="str">
        <f t="shared" si="216"/>
        <v>600.001991309412+1.42017500468746i</v>
      </c>
      <c r="I765" t="str">
        <f t="shared" si="217"/>
        <v>41.3092397054004-16412.0562896302i</v>
      </c>
      <c r="K765" t="str">
        <f t="shared" si="218"/>
        <v>0.0199998215751475-0.0000589527011297312i</v>
      </c>
      <c r="L765" t="str">
        <f t="shared" si="219"/>
        <v>0.00005-18.3196033893166i</v>
      </c>
      <c r="M765" t="str">
        <f t="shared" si="220"/>
        <v>0.00133333333333333-10.7762372878333i</v>
      </c>
      <c r="N765">
        <f t="shared" si="221"/>
        <v>90.053955774969296</v>
      </c>
      <c r="O765">
        <f t="shared" si="222"/>
        <v>64.499366446244977</v>
      </c>
      <c r="P765" s="3">
        <f t="shared" si="223"/>
        <v>64.499366446244977</v>
      </c>
      <c r="Q765" s="3">
        <f t="shared" si="224"/>
        <v>-89.946044225030704</v>
      </c>
      <c r="R765">
        <f t="shared" si="225"/>
        <v>90.053955774969296</v>
      </c>
      <c r="S765">
        <f t="shared" si="226"/>
        <v>1.5403696762110388E-2</v>
      </c>
      <c r="T765">
        <f t="shared" si="209"/>
        <v>64.499366446244977</v>
      </c>
    </row>
    <row r="766" spans="1:20" x14ac:dyDescent="0.25">
      <c r="A766">
        <f t="shared" si="210"/>
        <v>97.152061440395144</v>
      </c>
      <c r="B766">
        <f t="shared" si="227"/>
        <v>15.462230809806409</v>
      </c>
      <c r="C766" t="str">
        <f t="shared" si="211"/>
        <v>1.58082405453158-1672.32601636439i</v>
      </c>
      <c r="D766" t="str">
        <f t="shared" si="212"/>
        <v>3.97499999765512-1029.3143336015i</v>
      </c>
      <c r="E766" t="str">
        <f t="shared" si="213"/>
        <v>162.469514888262+0.00688274143709095i</v>
      </c>
      <c r="F766" t="str">
        <f t="shared" si="214"/>
        <v>1.45495495492332-9659.48045964374i</v>
      </c>
      <c r="G766" t="str">
        <f t="shared" si="215"/>
        <v>0.999999999978254-4.66329894903756E-06i</v>
      </c>
      <c r="H766" t="str">
        <f t="shared" si="216"/>
        <v>600.002006472151+1.42557167869758i</v>
      </c>
      <c r="I766" t="str">
        <f t="shared" si="217"/>
        <v>41.3092400128801-16349.9269377204i</v>
      </c>
      <c r="K766" t="str">
        <f t="shared" si="218"/>
        <v>0.0199998202165547-0.0000591767172649759i</v>
      </c>
      <c r="L766" t="str">
        <f t="shared" si="219"/>
        <v>0.00005-18.2502524300822i</v>
      </c>
      <c r="M766" t="str">
        <f t="shared" si="220"/>
        <v>0.00133333333333333-10.7354426059307i</v>
      </c>
      <c r="N766">
        <f t="shared" si="221"/>
        <v>90.054160802746068</v>
      </c>
      <c r="O766">
        <f t="shared" si="222"/>
        <v>64.466422803352515</v>
      </c>
      <c r="P766" s="3">
        <f t="shared" si="223"/>
        <v>64.466422803352515</v>
      </c>
      <c r="Q766" s="3">
        <f t="shared" si="224"/>
        <v>-89.945839197253932</v>
      </c>
      <c r="R766">
        <f t="shared" si="225"/>
        <v>90.054160802746068</v>
      </c>
      <c r="S766">
        <f t="shared" si="226"/>
        <v>1.5462230809806408E-2</v>
      </c>
      <c r="T766">
        <f t="shared" si="209"/>
        <v>64.466422803352515</v>
      </c>
    </row>
    <row r="767" spans="1:20" x14ac:dyDescent="0.25">
      <c r="A767">
        <f t="shared" si="210"/>
        <v>97.521239273868645</v>
      </c>
      <c r="B767">
        <f t="shared" si="227"/>
        <v>15.520987286883674</v>
      </c>
      <c r="C767" t="str">
        <f t="shared" si="211"/>
        <v>1.58082396390322-1665.99526437209i</v>
      </c>
      <c r="D767" t="str">
        <f t="shared" si="212"/>
        <v>3.97499999763727-1025.41774689842i</v>
      </c>
      <c r="E767" t="str">
        <f t="shared" si="213"/>
        <v>162.469514720187+0.00690889656534169i</v>
      </c>
      <c r="F767" t="str">
        <f t="shared" si="214"/>
        <v>1.45495495492307-9622.91338881789i</v>
      </c>
      <c r="G767" t="str">
        <f t="shared" si="215"/>
        <v>0.999999999978088-4.68101948504312E-06i</v>
      </c>
      <c r="H767" t="str">
        <f t="shared" si="216"/>
        <v>600.002021750345+1.43098886017181i</v>
      </c>
      <c r="I767" t="str">
        <f t="shared" si="217"/>
        <v>41.3092403227001-16288.0327849985i</v>
      </c>
      <c r="K767" t="str">
        <f t="shared" si="218"/>
        <v>0.0199998188476172-0.0000594015846142845i</v>
      </c>
      <c r="L767" t="str">
        <f t="shared" si="219"/>
        <v>0.00005-18.1811640068562i</v>
      </c>
      <c r="M767" t="str">
        <f t="shared" si="220"/>
        <v>0.00133333333333333-10.6948023569742i</v>
      </c>
      <c r="N767">
        <f t="shared" si="221"/>
        <v>90.054366609580669</v>
      </c>
      <c r="O767">
        <f t="shared" si="222"/>
        <v>64.433479161861328</v>
      </c>
      <c r="P767" s="3">
        <f t="shared" si="223"/>
        <v>64.433479161861328</v>
      </c>
      <c r="Q767" s="3">
        <f t="shared" si="224"/>
        <v>-89.945633390419331</v>
      </c>
      <c r="R767">
        <f t="shared" si="225"/>
        <v>90.054366609580669</v>
      </c>
      <c r="S767">
        <f t="shared" si="226"/>
        <v>1.5520987286883675E-2</v>
      </c>
      <c r="T767">
        <f t="shared" si="209"/>
        <v>64.433479161861328</v>
      </c>
    </row>
    <row r="768" spans="1:20" x14ac:dyDescent="0.25">
      <c r="A768">
        <f t="shared" si="210"/>
        <v>97.891819983109357</v>
      </c>
      <c r="B768">
        <f t="shared" si="227"/>
        <v>15.579967038573832</v>
      </c>
      <c r="C768" t="str">
        <f t="shared" si="211"/>
        <v>1.58082387258474-1659.68847828099i</v>
      </c>
      <c r="D768" t="str">
        <f t="shared" si="212"/>
        <v>3.97499999761928-1021.53591117389i</v>
      </c>
      <c r="E768" t="str">
        <f t="shared" si="213"/>
        <v>162.469514550832+0.006935151091215i</v>
      </c>
      <c r="F768" t="str">
        <f t="shared" si="214"/>
        <v>1.45495495492283-9586.48474683178i</v>
      </c>
      <c r="G768" t="str">
        <f t="shared" si="215"/>
        <v>0.999999999977921-4.69880735908551E-06i</v>
      </c>
      <c r="H768" t="str">
        <f t="shared" si="216"/>
        <v>600.002037144876+1.43642662703975i</v>
      </c>
      <c r="I768" t="str">
        <f t="shared" si="217"/>
        <v>41.3092406348801-16226.3729410966i</v>
      </c>
      <c r="K768" t="str">
        <f t="shared" si="218"/>
        <v>0.0199998174682562-0.0000596273064117306i</v>
      </c>
      <c r="L768" t="str">
        <f t="shared" si="219"/>
        <v>0.00005-18.1123371257782i</v>
      </c>
      <c r="M768" t="str">
        <f t="shared" si="220"/>
        <v>0.00133333333333333-10.6543159563401i</v>
      </c>
      <c r="N768">
        <f t="shared" si="221"/>
        <v>90.054573198433019</v>
      </c>
      <c r="O768">
        <f t="shared" si="222"/>
        <v>64.400535521782118</v>
      </c>
      <c r="P768" s="3">
        <f t="shared" si="223"/>
        <v>64.400535521782118</v>
      </c>
      <c r="Q768" s="3">
        <f t="shared" si="224"/>
        <v>-89.945426801566981</v>
      </c>
      <c r="R768">
        <f t="shared" si="225"/>
        <v>90.054573198433019</v>
      </c>
      <c r="S768">
        <f t="shared" si="226"/>
        <v>1.5579967038573832E-2</v>
      </c>
      <c r="T768">
        <f t="shared" si="209"/>
        <v>64.400535521782118</v>
      </c>
    </row>
    <row r="769" spans="1:20" x14ac:dyDescent="0.25">
      <c r="A769">
        <f t="shared" si="210"/>
        <v>98.263808899045173</v>
      </c>
      <c r="B769">
        <f t="shared" si="227"/>
        <v>15.639170913320413</v>
      </c>
      <c r="C769" t="str">
        <f t="shared" si="211"/>
        <v>1.58082378057098-1653.40556736581i</v>
      </c>
      <c r="D769" t="str">
        <f t="shared" si="212"/>
        <v>3.97499999760114-1017.66877058639i</v>
      </c>
      <c r="E769" t="str">
        <f t="shared" si="213"/>
        <v>162.469514380187+0.00696150539251426i</v>
      </c>
      <c r="F769" t="str">
        <f t="shared" si="214"/>
        <v>1.45495495492259-9550.19400964718i</v>
      </c>
      <c r="G769" t="str">
        <f t="shared" si="215"/>
        <v>0.999999999977753-4.71666282704924E-06i</v>
      </c>
      <c r="H769" t="str">
        <f t="shared" si="216"/>
        <v>600.002052656628+1.44188505752704i</v>
      </c>
      <c r="I769" t="str">
        <f t="shared" si="217"/>
        <v>41.3092409494366-16164.9465190171i</v>
      </c>
      <c r="K769" t="str">
        <f t="shared" si="218"/>
        <v>0.0199998160783923-0.0000598538859036692i</v>
      </c>
      <c r="L769" t="str">
        <f t="shared" si="219"/>
        <v>0.00005-18.0437707967506i</v>
      </c>
      <c r="M769" t="str">
        <f t="shared" si="220"/>
        <v>0.00133333333333333-10.613982821618i</v>
      </c>
      <c r="N769">
        <f t="shared" si="221"/>
        <v>90.054780572274197</v>
      </c>
      <c r="O769">
        <f t="shared" si="222"/>
        <v>64.367591883125371</v>
      </c>
      <c r="P769" s="3">
        <f t="shared" si="223"/>
        <v>64.367591883125371</v>
      </c>
      <c r="Q769" s="3">
        <f t="shared" si="224"/>
        <v>-89.945219427725803</v>
      </c>
      <c r="R769">
        <f t="shared" si="225"/>
        <v>90.054780572274197</v>
      </c>
      <c r="S769">
        <f t="shared" si="226"/>
        <v>1.5639170913320413E-2</v>
      </c>
      <c r="T769">
        <f t="shared" si="209"/>
        <v>64.367591883125371</v>
      </c>
    </row>
    <row r="770" spans="1:20" x14ac:dyDescent="0.25">
      <c r="A770">
        <f t="shared" si="210"/>
        <v>98.637211372861543</v>
      </c>
      <c r="B770">
        <f t="shared" si="227"/>
        <v>15.698599762791032</v>
      </c>
      <c r="C770" t="str">
        <f t="shared" si="211"/>
        <v>1.58082368785657-1647.14644124482i</v>
      </c>
      <c r="D770" t="str">
        <f t="shared" si="212"/>
        <v>3.97499999758288-1013.81626950582i</v>
      </c>
      <c r="E770" t="str">
        <f t="shared" si="213"/>
        <v>162.469514208242+0.0069879598484794i</v>
      </c>
      <c r="F770" t="str">
        <f t="shared" si="214"/>
        <v>1.45495495492234-9514.04065520964i</v>
      </c>
      <c r="G770" t="str">
        <f t="shared" si="215"/>
        <v>0.999999999977584-4.73458614579122E-06i</v>
      </c>
      <c r="H770" t="str">
        <f t="shared" si="216"/>
        <v>600.002068286493+1.44736423015666i</v>
      </c>
      <c r="I770" t="str">
        <f t="shared" si="217"/>
        <v>41.3092412663884-16103.7526351202i</v>
      </c>
      <c r="K770" t="str">
        <f t="shared" si="218"/>
        <v>0.0199998146779456-0.0000600813263487872i</v>
      </c>
      <c r="L770" t="str">
        <f t="shared" si="219"/>
        <v>0.00005-17.9754640334236i</v>
      </c>
      <c r="M770" t="str">
        <f t="shared" si="220"/>
        <v>0.00133333333333333-10.5738023726021i</v>
      </c>
      <c r="N770">
        <f t="shared" si="221"/>
        <v>90.054988734086663</v>
      </c>
      <c r="O770">
        <f t="shared" si="222"/>
        <v>64.33464824590223</v>
      </c>
      <c r="P770" s="3">
        <f t="shared" si="223"/>
        <v>64.33464824590223</v>
      </c>
      <c r="Q770" s="3">
        <f t="shared" si="224"/>
        <v>-89.945011265913337</v>
      </c>
      <c r="R770">
        <f t="shared" si="225"/>
        <v>90.054988734086663</v>
      </c>
      <c r="S770">
        <f t="shared" si="226"/>
        <v>1.5698599762791032E-2</v>
      </c>
      <c r="T770">
        <f t="shared" si="209"/>
        <v>64.33464824590223</v>
      </c>
    </row>
    <row r="771" spans="1:20" x14ac:dyDescent="0.25">
      <c r="A771">
        <f t="shared" si="210"/>
        <v>99.012032776078428</v>
      </c>
      <c r="B771">
        <f t="shared" si="227"/>
        <v>15.758254441889639</v>
      </c>
      <c r="C771" t="str">
        <f t="shared" si="211"/>
        <v>1.58082359443625-1640.91100987837i</v>
      </c>
      <c r="D771" t="str">
        <f t="shared" si="212"/>
        <v>3.97499999756448-1009.97835251264i</v>
      </c>
      <c r="E771" t="str">
        <f t="shared" si="213"/>
        <v>162.469514034989+0.00701451483979258i</v>
      </c>
      <c r="F771" t="str">
        <f t="shared" si="214"/>
        <v>1.4549549549221-9478.02416344102i</v>
      </c>
      <c r="G771" t="str">
        <f t="shared" si="215"/>
        <v>0.999999999977413-4.75257757314441E-06i</v>
      </c>
      <c r="H771" t="str">
        <f t="shared" si="216"/>
        <v>600.002084035371+1.45286422374997i</v>
      </c>
      <c r="I771" t="str">
        <f t="shared" si="217"/>
        <v>41.3092415857537-16042.7904091114i</v>
      </c>
      <c r="K771" t="str">
        <f t="shared" si="218"/>
        <v>0.0199998132668355-0.0000603096310181468i</v>
      </c>
      <c r="L771" t="str">
        <f t="shared" si="219"/>
        <v>0.00005-17.9074158531815i</v>
      </c>
      <c r="M771" t="str">
        <f t="shared" si="220"/>
        <v>0.00133333333333333-10.5337740312832i</v>
      </c>
      <c r="N771">
        <f t="shared" si="221"/>
        <v>90.055197686864048</v>
      </c>
      <c r="O771">
        <f t="shared" si="222"/>
        <v>64.301704610123508</v>
      </c>
      <c r="P771" s="3">
        <f t="shared" si="223"/>
        <v>64.301704610123508</v>
      </c>
      <c r="Q771" s="3">
        <f t="shared" si="224"/>
        <v>-89.944802313135952</v>
      </c>
      <c r="R771">
        <f t="shared" si="225"/>
        <v>90.055197686864048</v>
      </c>
      <c r="S771">
        <f t="shared" si="226"/>
        <v>1.5758254441889639E-2</v>
      </c>
      <c r="T771">
        <f t="shared" si="209"/>
        <v>64.301704610123508</v>
      </c>
    </row>
    <row r="772" spans="1:20" x14ac:dyDescent="0.25">
      <c r="A772">
        <f t="shared" si="210"/>
        <v>99.388278500627521</v>
      </c>
      <c r="B772">
        <f t="shared" si="227"/>
        <v>15.818135808768819</v>
      </c>
      <c r="C772" t="str">
        <f t="shared" si="211"/>
        <v>1.58082350030452-1634.69918356768i</v>
      </c>
      <c r="D772" t="str">
        <f t="shared" si="212"/>
        <v>3.97499999754593-1006.15496439714i</v>
      </c>
      <c r="E772" t="str">
        <f t="shared" si="213"/>
        <v>162.469513860417+0.00704117074858323i</v>
      </c>
      <c r="F772" t="str">
        <f t="shared" si="214"/>
        <v>1.45495495492184-9442.14401623199i</v>
      </c>
      <c r="G772" t="str">
        <f t="shared" si="215"/>
        <v>0.999999999977241-4.77063736792155E-06i</v>
      </c>
      <c r="H772" t="str">
        <f t="shared" si="216"/>
        <v>600.002099904171+1.45838511742787i</v>
      </c>
      <c r="I772" t="str">
        <f t="shared" si="217"/>
        <v>41.3092419075511-15982.0589640286i</v>
      </c>
      <c r="K772" t="str">
        <f t="shared" si="218"/>
        <v>0.0199998118449807-0.0000605388031952343i</v>
      </c>
      <c r="L772" t="str">
        <f t="shared" si="219"/>
        <v>0.00005-17.8396252771284i</v>
      </c>
      <c r="M772" t="str">
        <f t="shared" si="220"/>
        <v>0.00133333333333333-10.4938972218402i</v>
      </c>
      <c r="N772">
        <f t="shared" si="221"/>
        <v>90.055407433611521</v>
      </c>
      <c r="O772">
        <f t="shared" si="222"/>
        <v>64.268760975800134</v>
      </c>
      <c r="P772" s="3">
        <f t="shared" si="223"/>
        <v>64.268760975800134</v>
      </c>
      <c r="Q772" s="3">
        <f t="shared" si="224"/>
        <v>-89.944592566388479</v>
      </c>
      <c r="R772">
        <f t="shared" si="225"/>
        <v>90.055407433611521</v>
      </c>
      <c r="S772">
        <f t="shared" si="226"/>
        <v>1.581813580876882E-2</v>
      </c>
      <c r="T772">
        <f t="shared" si="209"/>
        <v>64.268760975800134</v>
      </c>
    </row>
    <row r="773" spans="1:20" x14ac:dyDescent="0.25">
      <c r="A773">
        <f t="shared" si="210"/>
        <v>99.765953958929913</v>
      </c>
      <c r="B773">
        <f t="shared" si="227"/>
        <v>15.878244724842141</v>
      </c>
      <c r="C773" t="str">
        <f t="shared" si="211"/>
        <v>1.58082340545607-1628.51087295357i</v>
      </c>
      <c r="D773" t="str">
        <f t="shared" si="212"/>
        <v>3.97499999752724-1002.3460501586i</v>
      </c>
      <c r="E773" t="str">
        <f t="shared" si="213"/>
        <v>162.469513684515+0.00706792795844171i</v>
      </c>
      <c r="F773" t="str">
        <f t="shared" si="214"/>
        <v>1.45495495492159-9406.39969743459i</v>
      </c>
      <c r="G773" t="str">
        <f t="shared" si="215"/>
        <v>0.999999999977068-4.78876578991882E-06i</v>
      </c>
      <c r="H773" t="str">
        <f t="shared" si="216"/>
        <v>600.002115893801+1.46392699061191i</v>
      </c>
      <c r="I773" t="str">
        <f t="shared" si="217"/>
        <v>41.3092422317984-15921.5574262296i</v>
      </c>
      <c r="K773" t="str">
        <f t="shared" si="218"/>
        <v>0.0199998104122996-0.0000607688461760069i</v>
      </c>
      <c r="L773" t="str">
        <f t="shared" si="219"/>
        <v>0.00005-17.7720913300741i</v>
      </c>
      <c r="M773" t="str">
        <f t="shared" si="220"/>
        <v>0.00133333333333333-10.4541713706318i</v>
      </c>
      <c r="N773">
        <f t="shared" si="221"/>
        <v>90.055617977345563</v>
      </c>
      <c r="O773">
        <f t="shared" si="222"/>
        <v>64.235817342943363</v>
      </c>
      <c r="P773" s="3">
        <f t="shared" si="223"/>
        <v>64.235817342943363</v>
      </c>
      <c r="Q773" s="3">
        <f t="shared" si="224"/>
        <v>-89.944382022654437</v>
      </c>
      <c r="R773">
        <f t="shared" si="225"/>
        <v>90.055617977345563</v>
      </c>
      <c r="S773">
        <f t="shared" si="226"/>
        <v>1.5878244724842141E-2</v>
      </c>
      <c r="T773">
        <f t="shared" si="209"/>
        <v>64.235817342943363</v>
      </c>
    </row>
    <row r="774" spans="1:20" x14ac:dyDescent="0.25">
      <c r="A774">
        <f t="shared" si="210"/>
        <v>100.14506458397385</v>
      </c>
      <c r="B774">
        <f t="shared" si="227"/>
        <v>15.938582054796541</v>
      </c>
      <c r="C774" t="str">
        <f t="shared" si="211"/>
        <v>1.58082330988542-1622.34598901506i</v>
      </c>
      <c r="D774" t="str">
        <f t="shared" si="212"/>
        <v>3.9749999975084-998.551555004492i</v>
      </c>
      <c r="E774" t="str">
        <f t="shared" si="213"/>
        <v>162.469513507273+0.00709478685440327i</v>
      </c>
      <c r="F774" t="str">
        <f t="shared" si="214"/>
        <v>1.45495495492134-9370.79069285478i</v>
      </c>
      <c r="G774" t="str">
        <f t="shared" si="215"/>
        <v>0.999999999976893-4.80696309991968E-06i</v>
      </c>
      <c r="H774" t="str">
        <f t="shared" si="216"/>
        <v>600.002132005184+1.46948992302548i</v>
      </c>
      <c r="I774" t="str">
        <f t="shared" si="217"/>
        <v>41.3092425585147-15861.2849253794i</v>
      </c>
      <c r="K774" t="str">
        <f t="shared" si="218"/>
        <v>0.0199998089687096-0.0000609997632689394i</v>
      </c>
      <c r="L774" t="str">
        <f t="shared" si="219"/>
        <v>0.00005-17.7048130405201i</v>
      </c>
      <c r="M774" t="str">
        <f t="shared" si="220"/>
        <v>0.00133333333333333-10.4145959061883i</v>
      </c>
      <c r="N774">
        <f t="shared" si="221"/>
        <v>90.055829321094151</v>
      </c>
      <c r="O774">
        <f t="shared" si="222"/>
        <v>64.202873711564067</v>
      </c>
      <c r="P774" s="3">
        <f t="shared" si="223"/>
        <v>64.202873711564067</v>
      </c>
      <c r="Q774" s="3">
        <f t="shared" si="224"/>
        <v>-89.944170678905849</v>
      </c>
      <c r="R774">
        <f t="shared" si="225"/>
        <v>90.055829321094151</v>
      </c>
      <c r="S774">
        <f t="shared" si="226"/>
        <v>1.5938582054796542E-2</v>
      </c>
      <c r="T774">
        <f t="shared" si="209"/>
        <v>64.202873711564067</v>
      </c>
    </row>
    <row r="775" spans="1:20" x14ac:dyDescent="0.25">
      <c r="A775">
        <f t="shared" si="210"/>
        <v>100.52561582939295</v>
      </c>
      <c r="B775">
        <f t="shared" si="227"/>
        <v>15.999148666604768</v>
      </c>
      <c r="C775" t="str">
        <f t="shared" si="211"/>
        <v>1.58082321358711-1616.20444306828i</v>
      </c>
      <c r="D775" t="str">
        <f t="shared" si="212"/>
        <v>3.97499999748944-994.771424349746i</v>
      </c>
      <c r="E775" t="str">
        <f t="shared" si="213"/>
        <v>162.469513328683+0.00712174782297585i</v>
      </c>
      <c r="F775" t="str">
        <f t="shared" si="214"/>
        <v>1.45495495492108-9335.31649024511i</v>
      </c>
      <c r="G775" t="str">
        <f t="shared" si="215"/>
        <v>0.999999999976717-4.82522955969851E-06i</v>
      </c>
      <c r="H775" t="str">
        <f t="shared" si="216"/>
        <v>600.002148239247+1.47507399469493i</v>
      </c>
      <c r="I775" t="str">
        <f t="shared" si="217"/>
        <v>41.3092428877188-15801.2405944379i</v>
      </c>
      <c r="K775" t="str">
        <f t="shared" si="218"/>
        <v>0.0199998075141277-0.0000612315577950725i</v>
      </c>
      <c r="L775" t="str">
        <f t="shared" si="219"/>
        <v>0.00005-17.6377894406457i</v>
      </c>
      <c r="M775" t="str">
        <f t="shared" si="220"/>
        <v>0.00133333333333333-10.3751702592033i</v>
      </c>
      <c r="N775">
        <f t="shared" si="221"/>
        <v>90.056041467896733</v>
      </c>
      <c r="O775">
        <f t="shared" si="222"/>
        <v>64.169930081673783</v>
      </c>
      <c r="P775" s="3">
        <f t="shared" si="223"/>
        <v>64.169930081673783</v>
      </c>
      <c r="Q775" s="3">
        <f t="shared" si="224"/>
        <v>-89.943958532103267</v>
      </c>
      <c r="R775">
        <f t="shared" si="225"/>
        <v>90.056041467896733</v>
      </c>
      <c r="S775">
        <f t="shared" si="226"/>
        <v>1.5999148666604769E-2</v>
      </c>
      <c r="T775">
        <f t="shared" si="209"/>
        <v>64.169930081673783</v>
      </c>
    </row>
    <row r="776" spans="1:20" x14ac:dyDescent="0.25">
      <c r="A776">
        <f t="shared" si="210"/>
        <v>100.90761316954463</v>
      </c>
      <c r="B776">
        <f t="shared" si="227"/>
        <v>16.059945431537866</v>
      </c>
      <c r="C776" t="str">
        <f t="shared" si="211"/>
        <v>1.58082311655554-1610.086146765i</v>
      </c>
      <c r="D776" t="str">
        <f t="shared" si="212"/>
        <v>3.97499999747031-991.005603815905i</v>
      </c>
      <c r="E776" t="str">
        <f t="shared" si="213"/>
        <v>162.469513148733+0.00714881125214144i</v>
      </c>
      <c r="F776" t="str">
        <f t="shared" si="214"/>
        <v>1.45495495492082-9299.97657929721i</v>
      </c>
      <c r="G776" t="str">
        <f t="shared" si="215"/>
        <v>0.99999999997654-4.84356543202451E-06i</v>
      </c>
      <c r="H776" t="str">
        <f t="shared" si="216"/>
        <v>600.002164596923+1.48067928595072i</v>
      </c>
      <c r="I776" t="str">
        <f t="shared" si="217"/>
        <v>41.3092432194293-15741.4235696472i</v>
      </c>
      <c r="K776" t="str">
        <f t="shared" si="218"/>
        <v>0.0199998060484702-0.0000614642330880604i</v>
      </c>
      <c r="L776" t="str">
        <f t="shared" si="219"/>
        <v>0.00005-17.5710195662938i</v>
      </c>
      <c r="M776" t="str">
        <f t="shared" si="220"/>
        <v>0.00133333333333333-10.3358938625257i</v>
      </c>
      <c r="N776">
        <f t="shared" si="221"/>
        <v>90.056254420804336</v>
      </c>
      <c r="O776">
        <f t="shared" si="222"/>
        <v>64.136986453283697</v>
      </c>
      <c r="P776" s="3">
        <f t="shared" si="223"/>
        <v>64.136986453283697</v>
      </c>
      <c r="Q776" s="3">
        <f t="shared" si="224"/>
        <v>-89.943745579195664</v>
      </c>
      <c r="R776">
        <f t="shared" si="225"/>
        <v>90.056254420804336</v>
      </c>
      <c r="S776">
        <f t="shared" si="226"/>
        <v>1.6059945431537867E-2</v>
      </c>
      <c r="T776">
        <f t="shared" si="209"/>
        <v>64.136986453283697</v>
      </c>
    </row>
    <row r="777" spans="1:20" x14ac:dyDescent="0.25">
      <c r="A777">
        <f t="shared" si="210"/>
        <v>101.29106209958891</v>
      </c>
      <c r="B777">
        <f t="shared" si="227"/>
        <v>16.12097322417771</v>
      </c>
      <c r="C777" t="str">
        <f t="shared" si="211"/>
        <v>1.58082301878512-1603.99101209149i</v>
      </c>
      <c r="D777" t="str">
        <f t="shared" si="212"/>
        <v>3.97499999745106-987.254039230385i</v>
      </c>
      <c r="E777" t="str">
        <f t="shared" si="213"/>
        <v>162.469512967412+0.00717597753134569i</v>
      </c>
      <c r="F777" t="str">
        <f t="shared" si="214"/>
        <v>1.45495495492056-9264.77045163468i</v>
      </c>
      <c r="G777" t="str">
        <f t="shared" si="215"/>
        <v>0.999999999976361-4.86197098066534E-06i</v>
      </c>
      <c r="H777" t="str">
        <f t="shared" si="216"/>
        <v>600.002181079156+1.48630587742859i</v>
      </c>
      <c r="I777" t="str">
        <f t="shared" si="217"/>
        <v>41.3092435536661-15681.8329905194i</v>
      </c>
      <c r="K777" t="str">
        <f t="shared" si="218"/>
        <v>0.0199998045716527-0.000061697792494218i</v>
      </c>
      <c r="L777" t="str">
        <f t="shared" si="219"/>
        <v>0.00005-17.5045024569573i</v>
      </c>
      <c r="M777" t="str">
        <f t="shared" si="220"/>
        <v>0.00133333333333333-10.2967661511514i</v>
      </c>
      <c r="N777">
        <f t="shared" si="221"/>
        <v>90.056468182879541</v>
      </c>
      <c r="O777">
        <f t="shared" si="222"/>
        <v>64.104042826405305</v>
      </c>
      <c r="P777" s="3">
        <f t="shared" si="223"/>
        <v>64.104042826405305</v>
      </c>
      <c r="Q777" s="3">
        <f t="shared" si="224"/>
        <v>-89.943531817120459</v>
      </c>
      <c r="R777">
        <f t="shared" si="225"/>
        <v>90.056468182879541</v>
      </c>
      <c r="S777">
        <f t="shared" si="226"/>
        <v>1.6120973224177711E-2</v>
      </c>
      <c r="T777">
        <f t="shared" si="209"/>
        <v>64.104042826405305</v>
      </c>
    </row>
    <row r="778" spans="1:20" x14ac:dyDescent="0.25">
      <c r="A778">
        <f t="shared" si="210"/>
        <v>101.67596813556736</v>
      </c>
      <c r="B778">
        <f t="shared" si="227"/>
        <v>16.182232922429588</v>
      </c>
      <c r="C778" t="str">
        <f t="shared" si="211"/>
        <v>1.58082292027024-1597.91895136718i</v>
      </c>
      <c r="D778" t="str">
        <f t="shared" si="212"/>
        <v>3.97499999743167-983.516676625666i</v>
      </c>
      <c r="E778" t="str">
        <f t="shared" si="213"/>
        <v>162.469512784711+0.00720324705152486i</v>
      </c>
      <c r="F778" t="str">
        <f t="shared" si="214"/>
        <v>1.4549549549203-9229.69760080552i</v>
      </c>
      <c r="G778" t="str">
        <f t="shared" si="215"/>
        <v>0.999999999976181-4.88044647039098E-06i</v>
      </c>
      <c r="H778" t="str">
        <f t="shared" si="216"/>
        <v>600.002197686893+1.49195385007071i</v>
      </c>
      <c r="I778" t="str">
        <f t="shared" si="217"/>
        <v>41.3092438904482-15622.467999824i</v>
      </c>
      <c r="K778" t="str">
        <f t="shared" si="218"/>
        <v>0.0199998030835903-0.0000619322393725698i</v>
      </c>
      <c r="L778" t="str">
        <f t="shared" si="219"/>
        <v>0.00005-17.4382371557654i</v>
      </c>
      <c r="M778" t="str">
        <f t="shared" si="220"/>
        <v>0.00133333333333333-10.2577865622149i</v>
      </c>
      <c r="N778">
        <f t="shared" si="221"/>
        <v>90.056682757196555</v>
      </c>
      <c r="O778">
        <f t="shared" si="222"/>
        <v>64.071099201050089</v>
      </c>
      <c r="P778" s="3">
        <f t="shared" si="223"/>
        <v>64.071099201050089</v>
      </c>
      <c r="Q778" s="3">
        <f t="shared" si="224"/>
        <v>-89.943317242803445</v>
      </c>
      <c r="R778">
        <f t="shared" si="225"/>
        <v>90.056682757196555</v>
      </c>
      <c r="S778">
        <f t="shared" si="226"/>
        <v>1.6182232922429589E-2</v>
      </c>
      <c r="T778">
        <f t="shared" si="209"/>
        <v>64.071099201050089</v>
      </c>
    </row>
    <row r="779" spans="1:20" x14ac:dyDescent="0.25">
      <c r="A779">
        <f t="shared" si="210"/>
        <v>102.06233681448252</v>
      </c>
      <c r="B779">
        <f t="shared" si="227"/>
        <v>16.243725407534821</v>
      </c>
      <c r="C779" t="str">
        <f t="shared" si="211"/>
        <v>1.58082282100527-1591.86987724342i</v>
      </c>
      <c r="D779" t="str">
        <f t="shared" si="212"/>
        <v>3.97499999741208-979.793462238518i</v>
      </c>
      <c r="E779" t="str">
        <f t="shared" si="213"/>
        <v>162.469512600618+0.00723062020510224i</v>
      </c>
      <c r="F779" t="str">
        <f t="shared" si="214"/>
        <v>1.45495495492003-9194.75752227487i</v>
      </c>
      <c r="G779" t="str">
        <f t="shared" si="215"/>
        <v>0.999999999976-4.89899216697758E-06i</v>
      </c>
      <c r="H779" t="str">
        <f t="shared" si="216"/>
        <v>600.002214421088+1.49762328512681i</v>
      </c>
      <c r="I779" t="str">
        <f t="shared" si="217"/>
        <v>41.3092442297938-15563.3277435755i</v>
      </c>
      <c r="K779" t="str">
        <f t="shared" si="218"/>
        <v>0.0199998015841974-0.0000621675770948969i</v>
      </c>
      <c r="L779" t="str">
        <f t="shared" si="219"/>
        <v>0.00005-17.3722227094694i</v>
      </c>
      <c r="M779" t="str">
        <f t="shared" si="220"/>
        <v>0.00133333333333333-10.218954534982i</v>
      </c>
      <c r="N779">
        <f t="shared" si="221"/>
        <v>90.05689814684132</v>
      </c>
      <c r="O779">
        <f t="shared" si="222"/>
        <v>64.038155577229517</v>
      </c>
      <c r="P779" s="3">
        <f t="shared" si="223"/>
        <v>64.038155577229517</v>
      </c>
      <c r="Q779" s="3">
        <f t="shared" si="224"/>
        <v>-89.94310185315868</v>
      </c>
      <c r="R779">
        <f t="shared" si="225"/>
        <v>90.05689814684132</v>
      </c>
      <c r="S779">
        <f t="shared" si="226"/>
        <v>1.6243725407534822E-2</v>
      </c>
      <c r="T779">
        <f t="shared" si="209"/>
        <v>64.038155577229517</v>
      </c>
    </row>
    <row r="780" spans="1:20" x14ac:dyDescent="0.25">
      <c r="A780">
        <f t="shared" si="210"/>
        <v>102.45017369437757</v>
      </c>
      <c r="B780">
        <f t="shared" si="227"/>
        <v>16.305451564083455</v>
      </c>
      <c r="C780" t="str">
        <f t="shared" si="211"/>
        <v>1.58082272098447-1585.84370270228i</v>
      </c>
      <c r="D780" t="str">
        <f t="shared" si="212"/>
        <v>3.97499999739237-976.084342509274i</v>
      </c>
      <c r="E780" t="str">
        <f t="shared" si="213"/>
        <v>162.469512415123+0.00725809738598773i</v>
      </c>
      <c r="F780" t="str">
        <f t="shared" si="214"/>
        <v>1.45495495491976-9159.94971341816i</v>
      </c>
      <c r="G780" t="str">
        <f t="shared" si="215"/>
        <v>0.999999999975817-0.0000049176083372112i</v>
      </c>
      <c r="H780" t="str">
        <f t="shared" si="216"/>
        <v>600.002231282705+1.50331426415544i</v>
      </c>
      <c r="I780" t="str">
        <f t="shared" si="217"/>
        <v>41.3092445717239-15504.4113710217i</v>
      </c>
      <c r="K780" t="str">
        <f t="shared" si="218"/>
        <v>0.0199998000733877-0.0000624038090457869i</v>
      </c>
      <c r="L780" t="str">
        <f t="shared" si="219"/>
        <v>0.00005-17.3064581684294i</v>
      </c>
      <c r="M780" t="str">
        <f t="shared" si="220"/>
        <v>0.00133333333333333-10.1802695108408i</v>
      </c>
      <c r="N780">
        <f t="shared" si="221"/>
        <v>90.05711435491142</v>
      </c>
      <c r="O780">
        <f t="shared" si="222"/>
        <v>64.00521195495547</v>
      </c>
      <c r="P780" s="3">
        <f t="shared" si="223"/>
        <v>64.00521195495547</v>
      </c>
      <c r="Q780" s="3">
        <f t="shared" si="224"/>
        <v>-89.94288564508858</v>
      </c>
      <c r="R780">
        <f t="shared" si="225"/>
        <v>90.05711435491142</v>
      </c>
      <c r="S780">
        <f t="shared" si="226"/>
        <v>1.6305451564083456E-2</v>
      </c>
      <c r="T780">
        <f t="shared" si="209"/>
        <v>64.00521195495547</v>
      </c>
    </row>
    <row r="781" spans="1:20" x14ac:dyDescent="0.25">
      <c r="A781">
        <f t="shared" si="210"/>
        <v>102.8394843544162</v>
      </c>
      <c r="B781">
        <f t="shared" si="227"/>
        <v>16.367412280026972</v>
      </c>
      <c r="C781" t="str">
        <f t="shared" si="211"/>
        <v>1.5808226202021-1579.84034105523i</v>
      </c>
      <c r="D781" t="str">
        <f t="shared" si="212"/>
        <v>3.97499999737254-972.389264080997i</v>
      </c>
      <c r="E781" t="str">
        <f t="shared" si="213"/>
        <v>162.469512228217+0.00728567898958738i</v>
      </c>
      <c r="F781" t="str">
        <f t="shared" si="214"/>
        <v>1.4549549549195-9125.27367351335i</v>
      </c>
      <c r="G781" t="str">
        <f t="shared" si="215"/>
        <v>0.999999999975633-0.0000049362952488917i</v>
      </c>
      <c r="H781" t="str">
        <f t="shared" si="216"/>
        <v>600.002248272713+1.50902686902504i</v>
      </c>
      <c r="I781" t="str">
        <f t="shared" si="217"/>
        <v>41.3092449162576-15445.7180346307i</v>
      </c>
      <c r="K781" t="str">
        <f t="shared" si="218"/>
        <v>0.0199997985510743-0.0000626409386226814i</v>
      </c>
      <c r="L781" t="str">
        <f t="shared" si="219"/>
        <v>0.00005-17.2409425866003i</v>
      </c>
      <c r="M781" t="str">
        <f t="shared" si="220"/>
        <v>0.00133333333333333-10.1417309332943i</v>
      </c>
      <c r="N781">
        <f t="shared" si="221"/>
        <v>90.057331384516274</v>
      </c>
      <c r="O781">
        <f t="shared" si="222"/>
        <v>63.972268334239786</v>
      </c>
      <c r="P781" s="3">
        <f t="shared" si="223"/>
        <v>63.972268334239786</v>
      </c>
      <c r="Q781" s="3">
        <f t="shared" si="224"/>
        <v>-89.942668615483726</v>
      </c>
      <c r="R781">
        <f t="shared" si="225"/>
        <v>90.057331384516274</v>
      </c>
      <c r="S781">
        <f t="shared" si="226"/>
        <v>1.6367412280026972E-2</v>
      </c>
      <c r="T781">
        <f t="shared" si="209"/>
        <v>63.972268334239786</v>
      </c>
    </row>
    <row r="782" spans="1:20" x14ac:dyDescent="0.25">
      <c r="A782">
        <f t="shared" si="210"/>
        <v>103.23027439496298</v>
      </c>
      <c r="B782">
        <f t="shared" si="227"/>
        <v>16.429608446691073</v>
      </c>
      <c r="C782" t="str">
        <f t="shared" si="211"/>
        <v>1.58082251865232-1573.85970594184i</v>
      </c>
      <c r="D782" t="str">
        <f t="shared" si="212"/>
        <v>3.97499999735253-968.708173798731i</v>
      </c>
      <c r="E782" t="str">
        <f t="shared" si="213"/>
        <v>162.469512039887+0.00731336541281912i</v>
      </c>
      <c r="F782" t="str">
        <f t="shared" si="214"/>
        <v>1.45495495491924-9090.72890373383i</v>
      </c>
      <c r="G782" t="str">
        <f t="shared" si="215"/>
        <v>0.999999999975447-4.95505317083656E-06i</v>
      </c>
      <c r="H782" t="str">
        <f t="shared" si="216"/>
        <v>600.002265392093+1.5147611819152i</v>
      </c>
      <c r="I782" t="str">
        <f t="shared" si="217"/>
        <v>41.3092452634145-15387.2468900791i</v>
      </c>
      <c r="K782" t="str">
        <f t="shared" si="218"/>
        <v>0.0199997970171695-0.000062878969235925i</v>
      </c>
      <c r="L782" t="str">
        <f t="shared" si="219"/>
        <v>0.00005-17.1756750215186i</v>
      </c>
      <c r="M782" t="str">
        <f t="shared" si="220"/>
        <v>0.00133333333333333-10.1033382479521i</v>
      </c>
      <c r="N782">
        <f t="shared" si="221"/>
        <v>90.057549238777057</v>
      </c>
      <c r="O782">
        <f t="shared" si="222"/>
        <v>63.939324715094017</v>
      </c>
      <c r="P782" s="3">
        <f t="shared" si="223"/>
        <v>63.939324715094017</v>
      </c>
      <c r="Q782" s="3">
        <f t="shared" si="224"/>
        <v>-89.942450761222943</v>
      </c>
      <c r="R782">
        <f t="shared" si="225"/>
        <v>90.057549238777057</v>
      </c>
      <c r="S782">
        <f t="shared" si="226"/>
        <v>1.6429608446691075E-2</v>
      </c>
      <c r="T782">
        <f t="shared" si="209"/>
        <v>63.939324715094017</v>
      </c>
    </row>
    <row r="783" spans="1:20" x14ac:dyDescent="0.25">
      <c r="A783">
        <f t="shared" si="210"/>
        <v>103.62254943766384</v>
      </c>
      <c r="B783">
        <f t="shared" si="227"/>
        <v>16.4920409587885</v>
      </c>
      <c r="C783" t="str">
        <f t="shared" si="211"/>
        <v>1.58082241632929-1567.90171132872i</v>
      </c>
      <c r="D783" t="str">
        <f t="shared" si="212"/>
        <v>3.97499999733236-965.041018708764i</v>
      </c>
      <c r="E783" t="str">
        <f t="shared" si="213"/>
        <v>162.469511850124+0.00734115705410607i</v>
      </c>
      <c r="F783" t="str">
        <f t="shared" si="214"/>
        <v>1.45495495491896-9056.31490714157i</v>
      </c>
      <c r="G783" t="str">
        <f t="shared" si="215"/>
        <v>0.99999999997526-4.97388237288481E-06i</v>
      </c>
      <c r="H783" t="str">
        <f t="shared" si="216"/>
        <v>600.002282641827+1.52051728531779i</v>
      </c>
      <c r="I783" t="str">
        <f t="shared" si="217"/>
        <v>41.3092456132147-15328.9970962398i</v>
      </c>
      <c r="K783" t="str">
        <f t="shared" si="218"/>
        <v>0.0199997954715852-0.0000631179043088152i</v>
      </c>
      <c r="L783" t="str">
        <f t="shared" si="219"/>
        <v>0.00005-17.1106545342883i</v>
      </c>
      <c r="M783" t="str">
        <f t="shared" si="220"/>
        <v>0.00133333333333333-10.0650909025225i</v>
      </c>
      <c r="N783">
        <f t="shared" si="221"/>
        <v>90.057767920826777</v>
      </c>
      <c r="O783">
        <f t="shared" si="222"/>
        <v>63.906381097530414</v>
      </c>
      <c r="P783" s="3">
        <f t="shared" si="223"/>
        <v>63.906381097530414</v>
      </c>
      <c r="Q783" s="3">
        <f t="shared" si="224"/>
        <v>-89.942232079173223</v>
      </c>
      <c r="R783">
        <f t="shared" si="225"/>
        <v>90.057767920826777</v>
      </c>
      <c r="S783">
        <f t="shared" si="226"/>
        <v>1.6492040958788499E-2</v>
      </c>
      <c r="T783">
        <f t="shared" si="209"/>
        <v>63.906381097530414</v>
      </c>
    </row>
    <row r="784" spans="1:20" x14ac:dyDescent="0.25">
      <c r="A784">
        <f t="shared" si="210"/>
        <v>104.01631512552697</v>
      </c>
      <c r="B784">
        <f t="shared" si="227"/>
        <v>16.554710714431899</v>
      </c>
      <c r="C784" t="str">
        <f t="shared" si="211"/>
        <v>1.58082231322716-1561.96627150808i</v>
      </c>
      <c r="D784" t="str">
        <f t="shared" si="212"/>
        <v>3.97499999731206-961.387746057842i</v>
      </c>
      <c r="E784" t="str">
        <f t="shared" si="213"/>
        <v>162.469511658915+0.00736905431339007i</v>
      </c>
      <c r="F784" t="str">
        <f t="shared" si="214"/>
        <v>1.45495495491868-9022.0311886797i</v>
      </c>
      <c r="G784" t="str">
        <f t="shared" si="215"/>
        <v>0.999999999975072-4.99278312590083E-06i</v>
      </c>
      <c r="H784" t="str">
        <f t="shared" si="216"/>
        <v>600.002300022911+1.52629526203819i</v>
      </c>
      <c r="I784" t="str">
        <f t="shared" si="217"/>
        <v>41.309245965679-15270.9678151702i</v>
      </c>
      <c r="K784" t="str">
        <f t="shared" si="218"/>
        <v>0.0199997939142323-0.0000633577472776493i</v>
      </c>
      <c r="L784" t="str">
        <f t="shared" si="219"/>
        <v>0.00005-17.0458801895679i</v>
      </c>
      <c r="M784" t="str">
        <f t="shared" si="220"/>
        <v>0.00133333333333333-10.0269883468046i</v>
      </c>
      <c r="N784">
        <f t="shared" si="221"/>
        <v>90.057987433810439</v>
      </c>
      <c r="O784">
        <f t="shared" si="222"/>
        <v>63.873437481560835</v>
      </c>
      <c r="P784" s="3">
        <f t="shared" si="223"/>
        <v>63.873437481560835</v>
      </c>
      <c r="Q784" s="3">
        <f t="shared" si="224"/>
        <v>-89.942012566189561</v>
      </c>
      <c r="R784">
        <f t="shared" si="225"/>
        <v>90.057987433810439</v>
      </c>
      <c r="S784">
        <f t="shared" si="226"/>
        <v>1.6554710714431899E-2</v>
      </c>
      <c r="T784">
        <f t="shared" si="209"/>
        <v>63.873437481560835</v>
      </c>
    </row>
    <row r="785" spans="1:20" x14ac:dyDescent="0.25">
      <c r="A785">
        <f t="shared" si="210"/>
        <v>104.41157712300398</v>
      </c>
      <c r="B785">
        <f t="shared" si="227"/>
        <v>16.617618615146739</v>
      </c>
      <c r="C785" t="str">
        <f t="shared" si="211"/>
        <v>1.58082220934-1556.05330109666i</v>
      </c>
      <c r="D785" t="str">
        <f t="shared" si="212"/>
        <v>3.97499999729159-957.748303292406i</v>
      </c>
      <c r="E785" t="str">
        <f t="shared" si="213"/>
        <v>162.469511466251+0.00739705759212676i</v>
      </c>
      <c r="F785" t="str">
        <f t="shared" si="214"/>
        <v>1.45495495491841-8987.87725516539i</v>
      </c>
      <c r="G785" t="str">
        <f t="shared" si="215"/>
        <v>0.999999999974882-5.01175570177831E-06i</v>
      </c>
      <c r="H785" t="str">
        <f t="shared" si="216"/>
        <v>600.002317536339+1.5320951951964i</v>
      </c>
      <c r="I785" t="str">
        <f t="shared" si="217"/>
        <v>41.3092463208267-15213.1582120994i</v>
      </c>
      <c r="K785" t="str">
        <f t="shared" si="218"/>
        <v>0.0199997923450214-0.0000635985015917761i</v>
      </c>
      <c r="L785" t="str">
        <f t="shared" si="219"/>
        <v>0.00005-16.9813510555568i</v>
      </c>
      <c r="M785" t="str">
        <f t="shared" si="220"/>
        <v>0.00133333333333333-9.98903003268047i</v>
      </c>
      <c r="N785">
        <f t="shared" si="221"/>
        <v>90.058207780884899</v>
      </c>
      <c r="O785">
        <f t="shared" si="222"/>
        <v>63.840493867197587</v>
      </c>
      <c r="P785" s="3">
        <f t="shared" si="223"/>
        <v>63.840493867197587</v>
      </c>
      <c r="Q785" s="3">
        <f t="shared" si="224"/>
        <v>-89.941792219115101</v>
      </c>
      <c r="R785">
        <f t="shared" si="225"/>
        <v>90.058207780884899</v>
      </c>
      <c r="S785">
        <f t="shared" si="226"/>
        <v>1.661761861514674E-2</v>
      </c>
      <c r="T785">
        <f t="shared" si="209"/>
        <v>63.840493867197587</v>
      </c>
    </row>
    <row r="786" spans="1:20" x14ac:dyDescent="0.25">
      <c r="A786">
        <f t="shared" si="210"/>
        <v>104.80834111607139</v>
      </c>
      <c r="B786">
        <f t="shared" si="227"/>
        <v>16.680765565884297</v>
      </c>
      <c r="C786" t="str">
        <f t="shared" si="211"/>
        <v>1.58082210466184-1550.16271503436i</v>
      </c>
      <c r="D786" t="str">
        <f t="shared" si="212"/>
        <v>3.97499999727099-954.122638057857i</v>
      </c>
      <c r="E786" t="str">
        <f t="shared" si="213"/>
        <v>162.469511272119+0.00742516729330612i</v>
      </c>
      <c r="F786" t="str">
        <f t="shared" si="214"/>
        <v>1.45495495491815-8953.85261528287i</v>
      </c>
      <c r="G786" t="str">
        <f t="shared" si="215"/>
        <v>0.999999999974691-5.03080037344411E-06i</v>
      </c>
      <c r="H786" t="str">
        <f t="shared" si="216"/>
        <v>600.002335183125+1.53791716822834i</v>
      </c>
      <c r="I786" t="str">
        <f t="shared" si="217"/>
        <v>41.3092466786786-15155.567455417i</v>
      </c>
      <c r="K786" t="str">
        <f t="shared" si="218"/>
        <v>0.019999790763862-0.0000638401707136436i</v>
      </c>
      <c r="L786" t="str">
        <f t="shared" si="219"/>
        <v>0.00005-16.9170662039816i</v>
      </c>
      <c r="M786" t="str">
        <f t="shared" si="220"/>
        <v>0.00133333333333333-9.95121541410687i</v>
      </c>
      <c r="N786">
        <f t="shared" si="221"/>
        <v>90.058428965219022</v>
      </c>
      <c r="O786">
        <f t="shared" si="222"/>
        <v>63.807550254452714</v>
      </c>
      <c r="P786" s="3">
        <f t="shared" si="223"/>
        <v>63.807550254452714</v>
      </c>
      <c r="Q786" s="3">
        <f t="shared" si="224"/>
        <v>-89.941571034780978</v>
      </c>
      <c r="R786">
        <f t="shared" si="225"/>
        <v>90.058428965219022</v>
      </c>
      <c r="S786">
        <f t="shared" si="226"/>
        <v>1.6680765565884298E-2</v>
      </c>
      <c r="T786">
        <f t="shared" si="209"/>
        <v>63.807550254452714</v>
      </c>
    </row>
    <row r="787" spans="1:20" x14ac:dyDescent="0.25">
      <c r="A787">
        <f t="shared" si="210"/>
        <v>105.20661281231246</v>
      </c>
      <c r="B787">
        <f t="shared" si="227"/>
        <v>16.744152475034657</v>
      </c>
      <c r="C787" t="str">
        <f t="shared" si="211"/>
        <v>1.58082199918662-1544.29442858314i</v>
      </c>
      <c r="D787" t="str">
        <f t="shared" si="212"/>
        <v>3.97499999725021-950.510698197775i</v>
      </c>
      <c r="E787" t="str">
        <f t="shared" si="213"/>
        <v>162.46951107651+0.00745338382144775i</v>
      </c>
      <c r="F787" t="str">
        <f t="shared" si="214"/>
        <v>1.45495495491785-8919.95677957623i</v>
      </c>
      <c r="G787" t="str">
        <f t="shared" si="215"/>
        <v>0.999999999974498-5.04991741486222E-06i</v>
      </c>
      <c r="H787" t="str">
        <f t="shared" si="216"/>
        <v>600.002352964283+1.54376126488701i</v>
      </c>
      <c r="I787" t="str">
        <f t="shared" si="217"/>
        <v>41.3092470392554-15098.1947166606i</v>
      </c>
      <c r="K787" t="str">
        <f t="shared" si="218"/>
        <v>0.0199997891706632-0.0000640827581188506i</v>
      </c>
      <c r="L787" t="str">
        <f t="shared" si="219"/>
        <v>0.00005-16.8530247100833i</v>
      </c>
      <c r="M787" t="str">
        <f t="shared" si="220"/>
        <v>0.00133333333333333-9.91354394710786i</v>
      </c>
      <c r="N787">
        <f t="shared" si="221"/>
        <v>90.058650989993737</v>
      </c>
      <c r="O787">
        <f t="shared" si="222"/>
        <v>63.774606643338629</v>
      </c>
      <c r="P787" s="3">
        <f t="shared" si="223"/>
        <v>63.774606643338629</v>
      </c>
      <c r="Q787" s="3">
        <f t="shared" si="224"/>
        <v>-89.941349010006263</v>
      </c>
      <c r="R787">
        <f t="shared" si="225"/>
        <v>90.058650989993737</v>
      </c>
      <c r="S787">
        <f t="shared" si="226"/>
        <v>1.6744152475034656E-2</v>
      </c>
      <c r="T787">
        <f t="shared" si="209"/>
        <v>63.774606643338629</v>
      </c>
    </row>
    <row r="788" spans="1:20" x14ac:dyDescent="0.25">
      <c r="A788">
        <f t="shared" si="210"/>
        <v>105.60639794099924</v>
      </c>
      <c r="B788">
        <f t="shared" si="227"/>
        <v>16.807780254439788</v>
      </c>
      <c r="C788" t="str">
        <f t="shared" si="211"/>
        <v>1.58082189290821-1538.44835732573i</v>
      </c>
      <c r="D788" t="str">
        <f t="shared" si="212"/>
        <v>3.97499999722926-946.912431753194i</v>
      </c>
      <c r="E788" t="str">
        <f t="shared" si="213"/>
        <v>162.469510879411+0.00748170758260582i</v>
      </c>
      <c r="F788" t="str">
        <f t="shared" si="214"/>
        <v>1.45495495491757-8886.18926044247i</v>
      </c>
      <c r="G788" t="str">
        <f t="shared" si="215"/>
        <v>0.999999999974304-5.06910710103771E-06i</v>
      </c>
      <c r="H788" t="str">
        <f t="shared" si="216"/>
        <v>600.002370880834+1.54962756924367i</v>
      </c>
      <c r="I788" t="str">
        <f t="shared" si="217"/>
        <v>41.309247402578-15041.0391705039i</v>
      </c>
      <c r="K788" t="str">
        <f t="shared" si="218"/>
        <v>0.0199997875653334-0.0000643262672961955i</v>
      </c>
      <c r="L788" t="str">
        <f t="shared" si="219"/>
        <v>0.00005-16.7892256526034i</v>
      </c>
      <c r="M788" t="str">
        <f t="shared" si="220"/>
        <v>0.00133333333333333-9.87601508976673i</v>
      </c>
      <c r="N788">
        <f t="shared" si="221"/>
        <v>90.058873858402023</v>
      </c>
      <c r="O788">
        <f t="shared" si="222"/>
        <v>63.741663033867766</v>
      </c>
      <c r="P788" s="3">
        <f t="shared" si="223"/>
        <v>63.741663033867766</v>
      </c>
      <c r="Q788" s="3">
        <f t="shared" si="224"/>
        <v>-89.941126141597977</v>
      </c>
      <c r="R788">
        <f t="shared" si="225"/>
        <v>90.058873858402023</v>
      </c>
      <c r="S788">
        <f t="shared" si="226"/>
        <v>1.6807780254439787E-2</v>
      </c>
      <c r="T788">
        <f t="shared" si="209"/>
        <v>63.741663033867766</v>
      </c>
    </row>
    <row r="789" spans="1:20" x14ac:dyDescent="0.25">
      <c r="A789">
        <f t="shared" si="210"/>
        <v>106.00770225317504</v>
      </c>
      <c r="B789">
        <f t="shared" si="227"/>
        <v>16.87164981940666</v>
      </c>
      <c r="C789" t="str">
        <f t="shared" si="211"/>
        <v>1.58082178582064-1532.62441716442i</v>
      </c>
      <c r="D789" t="str">
        <f t="shared" si="212"/>
        <v>3.97499999720815-943.327786961845i</v>
      </c>
      <c r="E789" t="str">
        <f t="shared" si="213"/>
        <v>162.469510680811+0.00751013898438693i</v>
      </c>
      <c r="F789" t="str">
        <f t="shared" si="214"/>
        <v>1.45495495491729-8852.54957212454i</v>
      </c>
      <c r="G789" t="str">
        <f t="shared" si="215"/>
        <v>0.999999999974108-5.08836970802065E-06i</v>
      </c>
      <c r="H789" t="str">
        <f t="shared" si="216"/>
        <v>600.002388933809+1.55551616568904i</v>
      </c>
      <c r="I789" t="str">
        <f t="shared" si="217"/>
        <v>41.3092477686667-14984.0999947453i</v>
      </c>
      <c r="K789" t="str">
        <f t="shared" si="218"/>
        <v>0.0199997859477802-0.0000645707017477245i</v>
      </c>
      <c r="L789" t="str">
        <f t="shared" si="219"/>
        <v>0.00005-16.7256681137711i</v>
      </c>
      <c r="M789" t="str">
        <f t="shared" si="220"/>
        <v>0.00133333333333333-9.83862830221832i</v>
      </c>
      <c r="N789">
        <f t="shared" si="221"/>
        <v>90.059097573648998</v>
      </c>
      <c r="O789">
        <f t="shared" si="222"/>
        <v>63.708719426052568</v>
      </c>
      <c r="P789" s="3">
        <f t="shared" si="223"/>
        <v>63.708719426052568</v>
      </c>
      <c r="Q789" s="3">
        <f t="shared" si="224"/>
        <v>-89.940902426351002</v>
      </c>
      <c r="R789">
        <f t="shared" si="225"/>
        <v>90.059097573648998</v>
      </c>
      <c r="S789">
        <f t="shared" si="226"/>
        <v>1.687164981940666E-2</v>
      </c>
      <c r="T789">
        <f t="shared" si="209"/>
        <v>63.708719426052568</v>
      </c>
    </row>
    <row r="790" spans="1:20" x14ac:dyDescent="0.25">
      <c r="A790">
        <f t="shared" si="210"/>
        <v>106.41053152173711</v>
      </c>
      <c r="B790">
        <f t="shared" si="227"/>
        <v>16.935762088720406</v>
      </c>
      <c r="C790" t="str">
        <f t="shared" si="211"/>
        <v>1.58082167791765-1526.82252431989i</v>
      </c>
      <c r="D790" t="str">
        <f t="shared" si="212"/>
        <v>3.9749999971869-939.756712257411i</v>
      </c>
      <c r="E790" t="str">
        <f t="shared" si="213"/>
        <v>162.469510480699+0.0075386784359434i</v>
      </c>
      <c r="F790" t="str">
        <f t="shared" si="214"/>
        <v>1.454954954917-8819.03723070424i</v>
      </c>
      <c r="G790" t="str">
        <f t="shared" si="215"/>
        <v>0.999999999973911-5.10770551291013E-06i</v>
      </c>
      <c r="H790" t="str">
        <f t="shared" si="216"/>
        <v>600.002407124249+1.5614271389346i</v>
      </c>
      <c r="I790" t="str">
        <f t="shared" si="217"/>
        <v>41.3092481375433-14927.3763702958i</v>
      </c>
      <c r="K790" t="str">
        <f t="shared" si="218"/>
        <v>0.0199997843179105-0.0000648160649887866i</v>
      </c>
      <c r="L790" t="str">
        <f t="shared" si="219"/>
        <v>0.00005-16.6623511792898i</v>
      </c>
      <c r="M790" t="str">
        <f t="shared" si="220"/>
        <v>0.00133333333333333-9.80138304664102i</v>
      </c>
      <c r="N790">
        <f t="shared" si="221"/>
        <v>90.05932213895197</v>
      </c>
      <c r="O790">
        <f t="shared" si="222"/>
        <v>63.675775819905724</v>
      </c>
      <c r="P790" s="3">
        <f t="shared" si="223"/>
        <v>63.675775819905724</v>
      </c>
      <c r="Q790" s="3">
        <f t="shared" si="224"/>
        <v>-89.94067786104803</v>
      </c>
      <c r="R790">
        <f t="shared" si="225"/>
        <v>90.05932213895197</v>
      </c>
      <c r="S790">
        <f t="shared" si="226"/>
        <v>1.6935762088720406E-2</v>
      </c>
      <c r="T790">
        <f t="shared" si="209"/>
        <v>63.675775819905724</v>
      </c>
    </row>
    <row r="791" spans="1:20" x14ac:dyDescent="0.25">
      <c r="A791">
        <f t="shared" si="210"/>
        <v>106.81489154151971</v>
      </c>
      <c r="B791">
        <f t="shared" si="227"/>
        <v>17.000117984657543</v>
      </c>
      <c r="C791" t="str">
        <f t="shared" si="211"/>
        <v>1.58082156919306-1521.04259532994i</v>
      </c>
      <c r="D791" t="str">
        <f t="shared" si="212"/>
        <v>3.97499999716546-936.199156268779i</v>
      </c>
      <c r="E791" t="str">
        <f t="shared" si="213"/>
        <v>162.469510279063+0.00756732634798134i</v>
      </c>
      <c r="F791" t="str">
        <f t="shared" si="214"/>
        <v>1.4549549549167-8785.65175409523i</v>
      </c>
      <c r="G791" t="str">
        <f t="shared" si="215"/>
        <v>0.999999999973713-5.12711479385817E-06i</v>
      </c>
      <c r="H791" t="str">
        <f t="shared" si="216"/>
        <v>600.002425453203+1.5673605740137i</v>
      </c>
      <c r="I791" t="str">
        <f t="shared" si="217"/>
        <v>41.3092485092284-14870.8674811668i</v>
      </c>
      <c r="K791" t="str">
        <f t="shared" si="218"/>
        <v>0.0199997826756304-0.0000650623605480775i</v>
      </c>
      <c r="L791" t="str">
        <f t="shared" si="219"/>
        <v>0.00005-16.5992739383242i</v>
      </c>
      <c r="M791" t="str">
        <f t="shared" si="220"/>
        <v>0.00133333333333333-9.76427878724952i</v>
      </c>
      <c r="N791">
        <f t="shared" si="221"/>
        <v>90.059547557540398</v>
      </c>
      <c r="O791">
        <f t="shared" si="222"/>
        <v>63.642832215439789</v>
      </c>
      <c r="P791" s="3">
        <f t="shared" si="223"/>
        <v>63.642832215439789</v>
      </c>
      <c r="Q791" s="3">
        <f t="shared" si="224"/>
        <v>-89.940452442459602</v>
      </c>
      <c r="R791">
        <f t="shared" si="225"/>
        <v>90.059547557540398</v>
      </c>
      <c r="S791">
        <f t="shared" si="226"/>
        <v>1.7000117984657542E-2</v>
      </c>
      <c r="T791">
        <f t="shared" si="209"/>
        <v>63.642832215439789</v>
      </c>
    </row>
    <row r="792" spans="1:20" x14ac:dyDescent="0.25">
      <c r="A792">
        <f t="shared" si="210"/>
        <v>107.2207881293775</v>
      </c>
      <c r="B792">
        <f t="shared" si="227"/>
        <v>17.064718432999243</v>
      </c>
      <c r="C792" t="str">
        <f t="shared" si="211"/>
        <v>1.58082145964063-1515.2845470484i</v>
      </c>
      <c r="D792" t="str">
        <f t="shared" si="212"/>
        <v>3.97499999714391-932.655067819325i</v>
      </c>
      <c r="E792" t="str">
        <f t="shared" si="213"/>
        <v>162.469510075892+0.00759608313277232i</v>
      </c>
      <c r="F792" t="str">
        <f t="shared" si="214"/>
        <v>1.45495495491642-8752.39266203636i</v>
      </c>
      <c r="G792" t="str">
        <f t="shared" si="215"/>
        <v>0.999999999973513-0.0000051465978300738i</v>
      </c>
      <c r="H792" t="str">
        <f t="shared" si="216"/>
        <v>600.002443921718+1.57331655628286i</v>
      </c>
      <c r="I792" t="str">
        <f t="shared" si="217"/>
        <v>41.3092488837441-14814.5725144592i</v>
      </c>
      <c r="K792" t="str">
        <f t="shared" si="218"/>
        <v>0.0199997810208457-0.0000653095919676981i</v>
      </c>
      <c r="L792" t="str">
        <f t="shared" si="219"/>
        <v>0.00005-16.5364354834869i</v>
      </c>
      <c r="M792" t="str">
        <f t="shared" si="220"/>
        <v>0.00133333333333333-9.72731499028644i</v>
      </c>
      <c r="N792">
        <f t="shared" si="221"/>
        <v>90.059773832656049</v>
      </c>
      <c r="O792">
        <f t="shared" si="222"/>
        <v>63.609888612667845</v>
      </c>
      <c r="P792" s="3">
        <f t="shared" si="223"/>
        <v>63.609888612667845</v>
      </c>
      <c r="Q792" s="3">
        <f t="shared" si="224"/>
        <v>-89.940226167343951</v>
      </c>
      <c r="R792">
        <f t="shared" si="225"/>
        <v>90.059773832656049</v>
      </c>
      <c r="S792">
        <f t="shared" si="226"/>
        <v>1.7064718432999244E-2</v>
      </c>
      <c r="T792">
        <f t="shared" si="209"/>
        <v>63.609888612667845</v>
      </c>
    </row>
    <row r="793" spans="1:20" x14ac:dyDescent="0.25">
      <c r="A793">
        <f t="shared" si="210"/>
        <v>107.62822712426913</v>
      </c>
      <c r="B793">
        <f t="shared" si="227"/>
        <v>17.12956436304464</v>
      </c>
      <c r="C793" t="str">
        <f t="shared" si="211"/>
        <v>1.58082134925403-1509.54829664376i</v>
      </c>
      <c r="D793" t="str">
        <f t="shared" si="212"/>
        <v>3.97499999712215-929.124395926126i</v>
      </c>
      <c r="E793" t="str">
        <f t="shared" si="213"/>
        <v>162.469509871173+0.00762494920415827i</v>
      </c>
      <c r="F793" t="str">
        <f t="shared" si="214"/>
        <v>1.45495495491613-8719.25947608423i</v>
      </c>
      <c r="G793" t="str">
        <f t="shared" si="215"/>
        <v>0.999999999973311-5.16615490182704E-06i</v>
      </c>
      <c r="H793" t="str">
        <f t="shared" si="216"/>
        <v>600.002462530862+1.57929517142298i</v>
      </c>
      <c r="I793" t="str">
        <f t="shared" si="217"/>
        <v>41.3092492611113-14758.4906603507i</v>
      </c>
      <c r="K793" t="str">
        <f t="shared" si="218"/>
        <v>0.019999779353461-0.0000655577628031982i</v>
      </c>
      <c r="L793" t="str">
        <f t="shared" si="219"/>
        <v>0.00005-16.4738349108258i</v>
      </c>
      <c r="M793" t="str">
        <f t="shared" si="220"/>
        <v>0.00133333333333333-9.69049112401519i</v>
      </c>
      <c r="N793">
        <f t="shared" si="221"/>
        <v>90.060000967553052</v>
      </c>
      <c r="O793">
        <f t="shared" si="222"/>
        <v>63.576945011602504</v>
      </c>
      <c r="P793" s="3">
        <f t="shared" si="223"/>
        <v>63.576945011602504</v>
      </c>
      <c r="Q793" s="3">
        <f t="shared" si="224"/>
        <v>-89.939999032446948</v>
      </c>
      <c r="R793">
        <f t="shared" si="225"/>
        <v>90.060000967553052</v>
      </c>
      <c r="S793">
        <f t="shared" si="226"/>
        <v>1.7129564363044639E-2</v>
      </c>
      <c r="T793">
        <f t="shared" si="209"/>
        <v>63.576945011602504</v>
      </c>
    </row>
    <row r="794" spans="1:20" x14ac:dyDescent="0.25">
      <c r="A794">
        <f t="shared" si="210"/>
        <v>108.03721438734135</v>
      </c>
      <c r="B794">
        <f t="shared" si="227"/>
        <v>17.194656707624208</v>
      </c>
      <c r="C794" t="str">
        <f t="shared" si="211"/>
        <v>1.58082123802689-1503.83376159817i</v>
      </c>
      <c r="D794" t="str">
        <f t="shared" si="212"/>
        <v>3.97499999710024-925.607089799297i</v>
      </c>
      <c r="E794" t="str">
        <f t="shared" si="213"/>
        <v>162.469509664897+0.00765392497754652i</v>
      </c>
      <c r="F794" t="str">
        <f t="shared" si="214"/>
        <v>1.45495495491583-8686.25171960697i</v>
      </c>
      <c r="G794" t="str">
        <f t="shared" si="215"/>
        <v>0.999999999973108-5.18578629045293E-06i</v>
      </c>
      <c r="H794" t="str">
        <f t="shared" si="216"/>
        <v>600.002481281707+1.58529650544054i</v>
      </c>
      <c r="I794" t="str">
        <f t="shared" si="217"/>
        <v>41.3092496413521-14702.6211120852i</v>
      </c>
      <c r="K794" t="str">
        <f t="shared" si="218"/>
        <v>0.0199997776733803-0.0000658068766236311i</v>
      </c>
      <c r="L794" t="str">
        <f t="shared" si="219"/>
        <v>0.00005-16.4114713198105i</v>
      </c>
      <c r="M794" t="str">
        <f t="shared" si="220"/>
        <v>0.00133333333333333-9.65380665871205i</v>
      </c>
      <c r="N794">
        <f t="shared" si="221"/>
        <v>90.060228965497814</v>
      </c>
      <c r="O794">
        <f t="shared" si="222"/>
        <v>63.544001412256968</v>
      </c>
      <c r="P794" s="3">
        <f t="shared" si="223"/>
        <v>63.544001412256968</v>
      </c>
      <c r="Q794" s="3">
        <f t="shared" si="224"/>
        <v>-89.939771034502186</v>
      </c>
      <c r="R794">
        <f t="shared" si="225"/>
        <v>90.060228965497814</v>
      </c>
      <c r="S794">
        <f t="shared" si="226"/>
        <v>1.7194656707624208E-2</v>
      </c>
      <c r="T794">
        <f t="shared" si="209"/>
        <v>63.544001412256968</v>
      </c>
    </row>
    <row r="795" spans="1:20" x14ac:dyDescent="0.25">
      <c r="A795">
        <f t="shared" si="210"/>
        <v>108.44775580201325</v>
      </c>
      <c r="B795">
        <f t="shared" si="227"/>
        <v>17.259996403113181</v>
      </c>
      <c r="C795" t="str">
        <f t="shared" si="211"/>
        <v>1.58082112595288-1498.14085970609i</v>
      </c>
      <c r="D795" t="str">
        <f t="shared" si="212"/>
        <v>3.97499999707816-922.103098841201i</v>
      </c>
      <c r="E795" t="str">
        <f t="shared" si="213"/>
        <v>162.469509457049+0.00768301086993254i</v>
      </c>
      <c r="F795" t="str">
        <f t="shared" si="214"/>
        <v>1.45495495491553-8653.36891777686i</v>
      </c>
      <c r="G795" t="str">
        <f t="shared" si="215"/>
        <v>0.999999999972903-5.20549227835558E-06i</v>
      </c>
      <c r="H795" t="str">
        <f t="shared" si="216"/>
        <v>600.002500175328+1.59132064466886i</v>
      </c>
      <c r="I795" t="str">
        <f t="shared" si="217"/>
        <v>41.3092500244877-14646.9630659604i</v>
      </c>
      <c r="K795" t="str">
        <f t="shared" si="218"/>
        <v>0.0199997759805071-0.0000660569370116044i</v>
      </c>
      <c r="L795" t="str">
        <f t="shared" si="219"/>
        <v>0.00005-16.3493438133199i</v>
      </c>
      <c r="M795" t="str">
        <f t="shared" si="220"/>
        <v>0.00133333333333333-9.61726106665878i</v>
      </c>
      <c r="N795">
        <f t="shared" si="221"/>
        <v>90.060457829769177</v>
      </c>
      <c r="O795">
        <f t="shared" si="222"/>
        <v>63.511057814644133</v>
      </c>
      <c r="P795" s="3">
        <f t="shared" si="223"/>
        <v>63.511057814644133</v>
      </c>
      <c r="Q795" s="3">
        <f t="shared" si="224"/>
        <v>-89.939542170230823</v>
      </c>
      <c r="R795">
        <f t="shared" si="225"/>
        <v>90.060457829769177</v>
      </c>
      <c r="S795">
        <f t="shared" si="226"/>
        <v>1.7259996403113181E-2</v>
      </c>
      <c r="T795">
        <f t="shared" si="209"/>
        <v>63.511057814644133</v>
      </c>
    </row>
    <row r="796" spans="1:20" x14ac:dyDescent="0.25">
      <c r="A796">
        <f t="shared" si="210"/>
        <v>108.8598572740609</v>
      </c>
      <c r="B796">
        <f t="shared" si="227"/>
        <v>17.325584389445012</v>
      </c>
      <c r="C796" t="str">
        <f t="shared" si="211"/>
        <v>1.58082101302546-1492.46950907325i</v>
      </c>
      <c r="D796" t="str">
        <f t="shared" si="212"/>
        <v>3.9749999970559-918.612372645752i</v>
      </c>
      <c r="E796" t="str">
        <f t="shared" si="213"/>
        <v>162.46950924762+0.00771220729989333i</v>
      </c>
      <c r="F796" t="str">
        <f t="shared" si="214"/>
        <v>1.45495495491523-8620.61059756376i</v>
      </c>
      <c r="G796" t="str">
        <f t="shared" si="215"/>
        <v>0.999999999972697-5.22527314901225E-06i</v>
      </c>
      <c r="H796" t="str">
        <f t="shared" si="216"/>
        <v>600.002519212814+1.5973676757694i</v>
      </c>
      <c r="I796" t="str">
        <f t="shared" si="217"/>
        <v>41.3092504105412-14591.5157213166i</v>
      </c>
      <c r="K796" t="str">
        <f t="shared" si="218"/>
        <v>0.0199997742747439-0.000066307947563332i</v>
      </c>
      <c r="L796" t="str">
        <f t="shared" si="219"/>
        <v>0.00005-16.2874514976289i</v>
      </c>
      <c r="M796" t="str">
        <f t="shared" si="220"/>
        <v>0.00133333333333333-9.58085382213461i</v>
      </c>
      <c r="N796">
        <f t="shared" si="221"/>
        <v>90.060687563658433</v>
      </c>
      <c r="O796">
        <f t="shared" si="222"/>
        <v>63.478114218777399</v>
      </c>
      <c r="P796" s="3">
        <f t="shared" si="223"/>
        <v>63.478114218777399</v>
      </c>
      <c r="Q796" s="3">
        <f t="shared" si="224"/>
        <v>-89.939312436341567</v>
      </c>
      <c r="R796">
        <f t="shared" si="225"/>
        <v>90.060687563658433</v>
      </c>
      <c r="S796">
        <f t="shared" si="226"/>
        <v>1.7325584389445012E-2</v>
      </c>
      <c r="T796">
        <f t="shared" si="209"/>
        <v>63.478114218777399</v>
      </c>
    </row>
    <row r="797" spans="1:20" x14ac:dyDescent="0.25">
      <c r="A797">
        <f t="shared" si="210"/>
        <v>109.27352473170234</v>
      </c>
      <c r="B797">
        <f t="shared" si="227"/>
        <v>17.391421610124905</v>
      </c>
      <c r="C797" t="str">
        <f t="shared" si="211"/>
        <v>1.58082089923826-1486.81962811534i</v>
      </c>
      <c r="D797" t="str">
        <f t="shared" si="212"/>
        <v>3.97499999703349-915.13486099769i</v>
      </c>
      <c r="E797" t="str">
        <f t="shared" si="213"/>
        <v>162.469509036595+0.00774151468760635i</v>
      </c>
      <c r="F797" t="str">
        <f t="shared" si="214"/>
        <v>1.45495495491493-8587.97628772832i</v>
      </c>
      <c r="G797" t="str">
        <f t="shared" si="215"/>
        <v>0.999999999972489-5.24512918697741E-06i</v>
      </c>
      <c r="H797" t="str">
        <f t="shared" si="216"/>
        <v>600.002538395261+1.60343768573287i</v>
      </c>
      <c r="I797" t="str">
        <f t="shared" si="217"/>
        <v>41.309250799534-14536.2782805254i</v>
      </c>
      <c r="K797" t="str">
        <f t="shared" si="218"/>
        <v>0.0199997725559926-0.0000665599118886831i</v>
      </c>
      <c r="L797" t="str">
        <f t="shared" si="219"/>
        <v>0.00005-16.2257934823958i</v>
      </c>
      <c r="M797" t="str">
        <f t="shared" si="220"/>
        <v>0.00133333333333333-9.54458440140931i</v>
      </c>
      <c r="N797">
        <f t="shared" si="221"/>
        <v>90.060918170469364</v>
      </c>
      <c r="O797">
        <f t="shared" si="222"/>
        <v>63.445170624669899</v>
      </c>
      <c r="P797" s="3">
        <f t="shared" si="223"/>
        <v>63.445170624669899</v>
      </c>
      <c r="Q797" s="3">
        <f t="shared" si="224"/>
        <v>-89.939081829530636</v>
      </c>
      <c r="R797">
        <f t="shared" si="225"/>
        <v>90.060918170469364</v>
      </c>
      <c r="S797">
        <f t="shared" si="226"/>
        <v>1.7391421610124906E-2</v>
      </c>
      <c r="T797">
        <f t="shared" si="209"/>
        <v>63.445170624669899</v>
      </c>
    </row>
    <row r="798" spans="1:20" x14ac:dyDescent="0.25">
      <c r="A798">
        <f t="shared" si="210"/>
        <v>109.68876412568282</v>
      </c>
      <c r="B798">
        <f t="shared" si="227"/>
        <v>17.457509012243381</v>
      </c>
      <c r="C798" t="str">
        <f t="shared" si="211"/>
        <v>1.58082078458456-1481.19113555693i</v>
      </c>
      <c r="D798" t="str">
        <f t="shared" si="212"/>
        <v>3.97499999701088-911.670513871829i</v>
      </c>
      <c r="E798" t="str">
        <f t="shared" si="213"/>
        <v>162.469508823963+0.00777093345483197i</v>
      </c>
      <c r="F798" t="str">
        <f t="shared" si="214"/>
        <v>1.45495495491462-8555.46551881489i</v>
      </c>
      <c r="G798" t="str">
        <f t="shared" si="215"/>
        <v>0.999999999972279-5.26506067788683E-06i</v>
      </c>
      <c r="H798" t="str">
        <f t="shared" si="216"/>
        <v>600.002557723774+1.60953076188065i</v>
      </c>
      <c r="I798" t="str">
        <f t="shared" si="217"/>
        <v>41.3092511914891-14481.2499489773i</v>
      </c>
      <c r="K798" t="str">
        <f t="shared" si="218"/>
        <v>0.0199997708241542-0.0000668128336112377i</v>
      </c>
      <c r="L798" t="str">
        <f t="shared" si="219"/>
        <v>0.00005-16.1643688806493i</v>
      </c>
      <c r="M798" t="str">
        <f t="shared" si="220"/>
        <v>0.00133333333333333-9.50845228273486i</v>
      </c>
      <c r="N798">
        <f t="shared" si="221"/>
        <v>90.061149653518314</v>
      </c>
      <c r="O798">
        <f t="shared" si="222"/>
        <v>63.412227032335046</v>
      </c>
      <c r="P798" s="3">
        <f t="shared" si="223"/>
        <v>63.412227032335046</v>
      </c>
      <c r="Q798" s="3">
        <f t="shared" si="224"/>
        <v>-89.938850346481686</v>
      </c>
      <c r="R798">
        <f t="shared" si="225"/>
        <v>90.061149653518314</v>
      </c>
      <c r="S798">
        <f t="shared" si="226"/>
        <v>1.7457509012243383E-2</v>
      </c>
      <c r="T798">
        <f t="shared" si="209"/>
        <v>63.412227032335046</v>
      </c>
    </row>
    <row r="799" spans="1:20" x14ac:dyDescent="0.25">
      <c r="A799">
        <f t="shared" si="210"/>
        <v>110.10558142936043</v>
      </c>
      <c r="B799">
        <f t="shared" si="227"/>
        <v>17.523847546489908</v>
      </c>
      <c r="C799" t="str">
        <f t="shared" si="211"/>
        <v>1.58082066905791-1475.58395043029i</v>
      </c>
      <c r="D799" t="str">
        <f t="shared" si="212"/>
        <v>3.97499999698815-908.21928143239i</v>
      </c>
      <c r="E799" t="str">
        <f t="shared" si="213"/>
        <v>162.469508609713+0.00780046402494611i</v>
      </c>
      <c r="F799" t="str">
        <f t="shared" si="214"/>
        <v>1.45495495491432-8523.07782314532i</v>
      </c>
      <c r="G799" t="str">
        <f t="shared" si="215"/>
        <v>0.999999999972068-5.28506790846168E-06i</v>
      </c>
      <c r="H799" t="str">
        <f t="shared" si="216"/>
        <v>600.002577199461+1.61564699186587i</v>
      </c>
      <c r="I799" t="str">
        <f t="shared" si="217"/>
        <v>41.3092515864286-14426.4299350715i</v>
      </c>
      <c r="K799" t="str">
        <f t="shared" si="218"/>
        <v>0.0199997690791292-0.0000670667163683354i</v>
      </c>
      <c r="L799" t="str">
        <f t="shared" si="219"/>
        <v>0.00005-16.103176808776i</v>
      </c>
      <c r="M799" t="str">
        <f t="shared" si="220"/>
        <v>0.00133333333333333-9.47245694633879i</v>
      </c>
      <c r="N799">
        <f t="shared" si="221"/>
        <v>90.061382016134161</v>
      </c>
      <c r="O799">
        <f t="shared" si="222"/>
        <v>63.379283441786498</v>
      </c>
      <c r="P799" s="3">
        <f t="shared" si="223"/>
        <v>63.379283441786498</v>
      </c>
      <c r="Q799" s="3">
        <f t="shared" si="224"/>
        <v>-89.938617983865839</v>
      </c>
      <c r="R799">
        <f t="shared" si="225"/>
        <v>90.061382016134161</v>
      </c>
      <c r="S799">
        <f t="shared" si="226"/>
        <v>1.7523847546489908E-2</v>
      </c>
      <c r="T799">
        <f t="shared" si="209"/>
        <v>63.379283441786498</v>
      </c>
    </row>
    <row r="800" spans="1:20" x14ac:dyDescent="0.25">
      <c r="A800">
        <f t="shared" si="210"/>
        <v>110.52398263879201</v>
      </c>
      <c r="B800">
        <f t="shared" si="227"/>
        <v>17.590438167166571</v>
      </c>
      <c r="C800" t="str">
        <f t="shared" si="211"/>
        <v>1.58082055265162-1469.99799207414i</v>
      </c>
      <c r="D800" t="str">
        <f t="shared" si="212"/>
        <v>3.9749999969652-904.781114032216i</v>
      </c>
      <c r="E800" t="str">
        <f t="shared" si="213"/>
        <v>162.469508393831+0.00783010682293579i</v>
      </c>
      <c r="F800" t="str">
        <f t="shared" si="214"/>
        <v>1.45495495491401-8490.81273481155i</v>
      </c>
      <c r="G800" t="str">
        <f t="shared" si="215"/>
        <v>0.999999999971855-5.30515116651271E-06i</v>
      </c>
      <c r="H800" t="str">
        <f t="shared" si="216"/>
        <v>600.002596823447+1.62178646367484i</v>
      </c>
      <c r="I800" t="str">
        <f t="shared" si="217"/>
        <v>41.3092519843752-14371.8174502036i</v>
      </c>
      <c r="K800" t="str">
        <f t="shared" si="218"/>
        <v>0.0199997673208171-0.0000673215638111291i</v>
      </c>
      <c r="L800" t="str">
        <f t="shared" si="219"/>
        <v>0.00005-16.0422163865072i</v>
      </c>
      <c r="M800" t="str">
        <f t="shared" si="220"/>
        <v>0.00133333333333333-9.436597874416i</v>
      </c>
      <c r="N800">
        <f t="shared" si="221"/>
        <v>90.061615261658574</v>
      </c>
      <c r="O800">
        <f t="shared" si="222"/>
        <v>63.346339853037612</v>
      </c>
      <c r="P800" s="3">
        <f t="shared" si="223"/>
        <v>63.346339853037612</v>
      </c>
      <c r="Q800" s="3">
        <f t="shared" si="224"/>
        <v>-89.938384738341426</v>
      </c>
      <c r="R800">
        <f t="shared" si="225"/>
        <v>90.061615261658574</v>
      </c>
      <c r="S800">
        <f t="shared" si="226"/>
        <v>1.7590438167166572E-2</v>
      </c>
      <c r="T800">
        <f t="shared" si="209"/>
        <v>63.346339853037612</v>
      </c>
    </row>
    <row r="801" spans="1:20" x14ac:dyDescent="0.25">
      <c r="A801">
        <f t="shared" si="210"/>
        <v>110.94397377281942</v>
      </c>
      <c r="B801">
        <f t="shared" si="227"/>
        <v>17.657281832201804</v>
      </c>
      <c r="C801" t="str">
        <f t="shared" si="211"/>
        <v>1.58082043535898-1464.43318013264i</v>
      </c>
      <c r="D801" t="str">
        <f t="shared" si="212"/>
        <v>3.97499999694211-901.355962212132i</v>
      </c>
      <c r="E801" t="str">
        <f t="shared" si="213"/>
        <v>162.469508176306+0.00785986227539441i</v>
      </c>
      <c r="F801" t="str">
        <f t="shared" si="214"/>
        <v>1.45495495491371-8458.66978966961i</v>
      </c>
      <c r="G801" t="str">
        <f t="shared" si="215"/>
        <v>0.999999999971641-5.32531074094431E-06i</v>
      </c>
      <c r="H801" t="str">
        <f t="shared" si="216"/>
        <v>600.002616596858+1.62794926562817i</v>
      </c>
      <c r="I801" t="str">
        <f t="shared" si="217"/>
        <v>41.3092523853517-14317.4117087547i</v>
      </c>
      <c r="K801" t="str">
        <f t="shared" si="218"/>
        <v>0.0199997655491168-0.0000675773796046376i</v>
      </c>
      <c r="L801" t="str">
        <f t="shared" si="219"/>
        <v>0.00005-15.981486736907i</v>
      </c>
      <c r="M801" t="str">
        <f t="shared" si="220"/>
        <v>0.00133333333333333-9.40087455112178i</v>
      </c>
      <c r="N801">
        <f t="shared" si="221"/>
        <v>90.061849393445712</v>
      </c>
      <c r="O801">
        <f t="shared" si="222"/>
        <v>63.313396266102373</v>
      </c>
      <c r="P801" s="3">
        <f t="shared" si="223"/>
        <v>63.313396266102373</v>
      </c>
      <c r="Q801" s="3">
        <f t="shared" si="224"/>
        <v>-89.938150606554288</v>
      </c>
      <c r="R801">
        <f t="shared" si="225"/>
        <v>90.061849393445712</v>
      </c>
      <c r="S801">
        <f t="shared" si="226"/>
        <v>1.7657281832201804E-2</v>
      </c>
      <c r="T801">
        <f t="shared" si="209"/>
        <v>63.313396266102373</v>
      </c>
    </row>
    <row r="802" spans="1:20" x14ac:dyDescent="0.25">
      <c r="A802">
        <f t="shared" si="210"/>
        <v>111.36556087315614</v>
      </c>
      <c r="B802">
        <f t="shared" si="227"/>
        <v>17.724379503164172</v>
      </c>
      <c r="C802" t="str">
        <f t="shared" si="211"/>
        <v>1.5808203171732-1458.88943455405i</v>
      </c>
      <c r="D802" t="str">
        <f t="shared" si="212"/>
        <v>3.97499999691882-897.943776700165i</v>
      </c>
      <c r="E802" t="str">
        <f t="shared" si="213"/>
        <v>162.469507957125+0.0078897308105483i</v>
      </c>
      <c r="F802" t="str">
        <f t="shared" si="214"/>
        <v>1.45495495491338-8426.64852533232i</v>
      </c>
      <c r="G802" t="str">
        <f t="shared" si="215"/>
        <v>0.999999999971425-5.34554692175874E-06i</v>
      </c>
      <c r="H802" t="str">
        <f t="shared" si="216"/>
        <v>600.002636520837+1.6341354863822i</v>
      </c>
      <c r="I802" t="str">
        <f t="shared" si="217"/>
        <v>41.309252789382-14263.21192808i</v>
      </c>
      <c r="K802" t="str">
        <f t="shared" si="218"/>
        <v>0.0199997637639262-0.0000678341674277977i</v>
      </c>
      <c r="L802" t="str">
        <f t="shared" si="219"/>
        <v>0.00005-15.9209869863588i</v>
      </c>
      <c r="M802" t="str">
        <f t="shared" si="220"/>
        <v>0.00133333333333333-9.36528646256403i</v>
      </c>
      <c r="N802">
        <f t="shared" si="221"/>
        <v>90.062084414862639</v>
      </c>
      <c r="O802">
        <f t="shared" si="222"/>
        <v>63.280452680994273</v>
      </c>
      <c r="P802" s="3">
        <f t="shared" si="223"/>
        <v>63.280452680994273</v>
      </c>
      <c r="Q802" s="3">
        <f t="shared" si="224"/>
        <v>-89.937915585137361</v>
      </c>
      <c r="R802">
        <f t="shared" si="225"/>
        <v>90.062084414862639</v>
      </c>
      <c r="S802">
        <f t="shared" si="226"/>
        <v>1.7724379503164172E-2</v>
      </c>
      <c r="T802">
        <f t="shared" si="209"/>
        <v>63.280452680994273</v>
      </c>
    </row>
    <row r="803" spans="1:20" x14ac:dyDescent="0.25">
      <c r="A803">
        <f t="shared" si="210"/>
        <v>111.78875000447414</v>
      </c>
      <c r="B803">
        <f t="shared" si="227"/>
        <v>17.791732145276196</v>
      </c>
      <c r="C803" t="str">
        <f t="shared" si="211"/>
        <v>1.58082019808757-1453.36667558976i</v>
      </c>
      <c r="D803" t="str">
        <f t="shared" si="212"/>
        <v>3.97499999689535-894.54450841089i</v>
      </c>
      <c r="E803" t="str">
        <f t="shared" si="213"/>
        <v>162.469507736274+0.00791971285825277i</v>
      </c>
      <c r="F803" t="str">
        <f t="shared" si="214"/>
        <v>1.45495495491306-8394.74848116312i</v>
      </c>
      <c r="G803" t="str">
        <f t="shared" si="215"/>
        <v>0.999999999971207-5.36586000006026E-06i</v>
      </c>
      <c r="H803" t="str">
        <f t="shared" si="216"/>
        <v>600.002656596524+1.64034521493007i</v>
      </c>
      <c r="I803" t="str">
        <f t="shared" si="217"/>
        <v>41.3092531964883-14209.2173284974i</v>
      </c>
      <c r="K803" t="str">
        <f t="shared" si="218"/>
        <v>0.0199997619651428-0.0000680919309735166i</v>
      </c>
      <c r="L803" t="str">
        <f t="shared" si="219"/>
        <v>0.00005-15.8607162645535i</v>
      </c>
      <c r="M803" t="str">
        <f t="shared" si="220"/>
        <v>0.00133333333333333-9.32983309679617i</v>
      </c>
      <c r="N803">
        <f t="shared" si="221"/>
        <v>90.062320329289093</v>
      </c>
      <c r="O803">
        <f t="shared" si="222"/>
        <v>63.247509097727423</v>
      </c>
      <c r="P803" s="3">
        <f t="shared" si="223"/>
        <v>63.247509097727423</v>
      </c>
      <c r="Q803" s="3">
        <f t="shared" si="224"/>
        <v>-89.937679670710907</v>
      </c>
      <c r="R803">
        <f t="shared" si="225"/>
        <v>90.062320329289093</v>
      </c>
      <c r="S803">
        <f t="shared" si="226"/>
        <v>1.7791732145276195E-2</v>
      </c>
      <c r="T803">
        <f t="shared" si="209"/>
        <v>63.247509097727423</v>
      </c>
    </row>
    <row r="804" spans="1:20" x14ac:dyDescent="0.25">
      <c r="A804">
        <f t="shared" si="210"/>
        <v>112.21354725449115</v>
      </c>
      <c r="B804">
        <f t="shared" si="227"/>
        <v>17.859340727428247</v>
      </c>
      <c r="C804" t="str">
        <f t="shared" si="211"/>
        <v>1.5808200780952-1447.86482379303i</v>
      </c>
      <c r="D804" t="str">
        <f t="shared" si="212"/>
        <v>3.97499999687171-891.158108444689i</v>
      </c>
      <c r="E804" t="str">
        <f t="shared" si="213"/>
        <v>162.469507513742+0.00794980884998652i</v>
      </c>
      <c r="F804" t="str">
        <f t="shared" si="214"/>
        <v>1.45495495491275-8362.96919826915i</v>
      </c>
      <c r="G804" t="str">
        <f t="shared" si="215"/>
        <v>0.999999999970988-5.38625026805931E-06i</v>
      </c>
      <c r="H804" t="str">
        <f t="shared" si="216"/>
        <v>600.002676825077+1.64657854060319i</v>
      </c>
      <c r="I804" t="str">
        <f t="shared" si="217"/>
        <v>41.3092536066946-14155.4271332765i</v>
      </c>
      <c r="K804" t="str">
        <f t="shared" si="218"/>
        <v>0.019999760152663-0.0000683506739487257i</v>
      </c>
      <c r="L804" t="str">
        <f t="shared" si="219"/>
        <v>0.00005-15.8006737044765i</v>
      </c>
      <c r="M804" t="str">
        <f t="shared" si="220"/>
        <v>0.00133333333333333-9.29451394380972i</v>
      </c>
      <c r="N804">
        <f t="shared" si="221"/>
        <v>90.06255714011769</v>
      </c>
      <c r="O804">
        <f t="shared" si="222"/>
        <v>63.214565516315851</v>
      </c>
      <c r="P804" s="3">
        <f t="shared" si="223"/>
        <v>63.214565516315851</v>
      </c>
      <c r="Q804" s="3">
        <f t="shared" si="224"/>
        <v>-89.93744285988231</v>
      </c>
      <c r="R804">
        <f t="shared" si="225"/>
        <v>90.06255714011769</v>
      </c>
      <c r="S804">
        <f t="shared" si="226"/>
        <v>1.7859340727428247E-2</v>
      </c>
      <c r="T804">
        <f t="shared" si="209"/>
        <v>63.214565516315851</v>
      </c>
    </row>
    <row r="805" spans="1:20" x14ac:dyDescent="0.25">
      <c r="A805">
        <f t="shared" si="210"/>
        <v>112.63995873405821</v>
      </c>
      <c r="B805">
        <f t="shared" si="227"/>
        <v>17.927206222192474</v>
      </c>
      <c r="C805" t="str">
        <f t="shared" si="211"/>
        <v>1.58081995718913-1442.38380001786i</v>
      </c>
      <c r="D805" t="str">
        <f t="shared" si="212"/>
        <v>3.97499999684789-887.784528087062i</v>
      </c>
      <c r="E805" t="str">
        <f t="shared" si="213"/>
        <v>162.469507289515+0.00798001921888044i</v>
      </c>
      <c r="F805" t="str">
        <f t="shared" si="214"/>
        <v>1.45495495491243-8331.31021949474i</v>
      </c>
      <c r="G805" t="str">
        <f t="shared" si="215"/>
        <v>0.999999999970767-5.40671801907674E-06i</v>
      </c>
      <c r="H805" t="str">
        <f t="shared" si="216"/>
        <v>600.002697207661+1.65283555307244i</v>
      </c>
      <c r="I805" t="str">
        <f t="shared" si="217"/>
        <v>41.3092540200245-14101.8405686272i</v>
      </c>
      <c r="K805" t="str">
        <f t="shared" si="218"/>
        <v>0.0199997583263825-0.0000686104000744337i</v>
      </c>
      <c r="L805" t="str">
        <f t="shared" si="219"/>
        <v>0.00005-15.7408584423954i</v>
      </c>
      <c r="M805" t="str">
        <f t="shared" si="220"/>
        <v>0.00133333333333333-9.25932849552671i</v>
      </c>
      <c r="N805">
        <f t="shared" si="221"/>
        <v>90.062794850753974</v>
      </c>
      <c r="O805">
        <f t="shared" si="222"/>
        <v>63.181621936773588</v>
      </c>
      <c r="P805" s="3">
        <f t="shared" si="223"/>
        <v>63.181621936773588</v>
      </c>
      <c r="Q805" s="3">
        <f t="shared" si="224"/>
        <v>-89.937205149246026</v>
      </c>
      <c r="R805">
        <f t="shared" si="225"/>
        <v>90.062794850753974</v>
      </c>
      <c r="S805">
        <f t="shared" si="226"/>
        <v>1.7927206222192474E-2</v>
      </c>
      <c r="T805">
        <f t="shared" si="209"/>
        <v>63.181621936773588</v>
      </c>
    </row>
    <row r="806" spans="1:20" x14ac:dyDescent="0.25">
      <c r="A806">
        <f t="shared" si="210"/>
        <v>113.06799057724763</v>
      </c>
      <c r="B806">
        <f t="shared" si="227"/>
        <v>17.995329605836805</v>
      </c>
      <c r="C806" t="str">
        <f t="shared" si="211"/>
        <v>1.58081983536249-1436.92352541788i</v>
      </c>
      <c r="D806" t="str">
        <f t="shared" si="212"/>
        <v>3.97499999682387-884.423718807917i</v>
      </c>
      <c r="E806" t="str">
        <f t="shared" si="213"/>
        <v>162.46950706358+0.00801034439971331i</v>
      </c>
      <c r="F806" t="str">
        <f t="shared" si="214"/>
        <v>1.4549549549121-8299.77108941482i</v>
      </c>
      <c r="G806" t="str">
        <f t="shared" si="215"/>
        <v>0.999999999970545-5.42726354754803E-06i</v>
      </c>
      <c r="H806" t="str">
        <f t="shared" si="216"/>
        <v>600.002717745445+1.65911634234945i</v>
      </c>
      <c r="I806" t="str">
        <f t="shared" si="217"/>
        <v>41.3092544365014-14048.4568636888i</v>
      </c>
      <c r="K806" t="str">
        <f t="shared" si="218"/>
        <v>0.0199997564861963-0.0000688711130857792i</v>
      </c>
      <c r="L806" t="str">
        <f t="shared" si="219"/>
        <v>0.00005-15.6812696178476i</v>
      </c>
      <c r="M806" t="str">
        <f t="shared" si="220"/>
        <v>0.00133333333333333-9.2242762457927i</v>
      </c>
      <c r="N806">
        <f t="shared" si="221"/>
        <v>90.063033464616325</v>
      </c>
      <c r="O806">
        <f t="shared" si="222"/>
        <v>63.148678359114854</v>
      </c>
      <c r="P806" s="3">
        <f t="shared" si="223"/>
        <v>63.148678359114854</v>
      </c>
      <c r="Q806" s="3">
        <f t="shared" si="224"/>
        <v>-89.936966535383675</v>
      </c>
      <c r="R806">
        <f t="shared" si="225"/>
        <v>90.063033464616325</v>
      </c>
      <c r="S806">
        <f t="shared" si="226"/>
        <v>1.7995329605836805E-2</v>
      </c>
      <c r="T806">
        <f t="shared" si="209"/>
        <v>63.148678359114854</v>
      </c>
    </row>
    <row r="807" spans="1:20" x14ac:dyDescent="0.25">
      <c r="A807">
        <f t="shared" si="210"/>
        <v>113.49764894144116</v>
      </c>
      <c r="B807">
        <f t="shared" si="227"/>
        <v>18.063711858338984</v>
      </c>
      <c r="C807" t="str">
        <f t="shared" si="211"/>
        <v>1.58081971260823-1431.48392144524i</v>
      </c>
      <c r="D807" t="str">
        <f t="shared" si="212"/>
        <v>3.97499999679971-881.075632260898i</v>
      </c>
      <c r="E807" t="str">
        <f t="shared" si="213"/>
        <v>162.469506835927+0.00804078482890567i</v>
      </c>
      <c r="F807" t="str">
        <f t="shared" si="214"/>
        <v>1.45495495491178-8268.35135432854i</v>
      </c>
      <c r="G807" t="str">
        <f t="shared" si="215"/>
        <v>0.999999999970321-5.44788714902749E-06i</v>
      </c>
      <c r="H807" t="str">
        <f t="shared" si="216"/>
        <v>600.002738439617+1.66542099878793i</v>
      </c>
      <c r="I807" t="str">
        <f t="shared" si="217"/>
        <v>41.3092548561501-13995.2752505189i</v>
      </c>
      <c r="K807" t="str">
        <f t="shared" si="218"/>
        <v>0.0199997546319984-0.0000691328167320847i</v>
      </c>
      <c r="L807" t="str">
        <f t="shared" si="219"/>
        <v>0.00005-15.6219063736278i</v>
      </c>
      <c r="M807" t="str">
        <f t="shared" si="220"/>
        <v>0.00133333333333333-9.18935669036928i</v>
      </c>
      <c r="N807">
        <f t="shared" si="221"/>
        <v>90.063272985136152</v>
      </c>
      <c r="O807">
        <f t="shared" si="222"/>
        <v>63.115734783354185</v>
      </c>
      <c r="P807" s="3">
        <f t="shared" si="223"/>
        <v>63.115734783354185</v>
      </c>
      <c r="Q807" s="3">
        <f t="shared" si="224"/>
        <v>-89.936727014863848</v>
      </c>
      <c r="R807">
        <f t="shared" si="225"/>
        <v>90.063272985136152</v>
      </c>
      <c r="S807">
        <f t="shared" si="226"/>
        <v>1.8063711858338983E-2</v>
      </c>
      <c r="T807">
        <f t="shared" si="209"/>
        <v>63.115734783354185</v>
      </c>
    </row>
    <row r="808" spans="1:20" x14ac:dyDescent="0.25">
      <c r="A808">
        <f t="shared" si="210"/>
        <v>113.92894000741863</v>
      </c>
      <c r="B808">
        <f t="shared" si="227"/>
        <v>18.132353963400671</v>
      </c>
      <c r="C808" t="str">
        <f t="shared" si="211"/>
        <v>1.58081958891929-1426.06490984936i</v>
      </c>
      <c r="D808" t="str">
        <f t="shared" si="212"/>
        <v>3.97499999677532-877.74022028264i</v>
      </c>
      <c r="E808" t="str">
        <f t="shared" si="213"/>
        <v>162.469506606538+0.00807134094455382i</v>
      </c>
      <c r="F808" t="str">
        <f t="shared" si="214"/>
        <v>1.45495495491144-8237.0505622523i</v>
      </c>
      <c r="G808" t="str">
        <f t="shared" si="215"/>
        <v>0.999999999970095-5.46858912019255E-06i</v>
      </c>
      <c r="H808" t="str">
        <f t="shared" si="216"/>
        <v>600.002759291363+1.67174961308493i</v>
      </c>
      <c r="I808" t="str">
        <f t="shared" si="217"/>
        <v>41.3092552789934-13942.294964082i</v>
      </c>
      <c r="K808" t="str">
        <f t="shared" si="218"/>
        <v>0.0199997527636822-0.0000693955147769107i</v>
      </c>
      <c r="L808" t="str">
        <f t="shared" si="219"/>
        <v>0.00005-15.5627678557759i</v>
      </c>
      <c r="M808" t="str">
        <f t="shared" si="220"/>
        <v>0.00133333333333333-9.15456932692697i</v>
      </c>
      <c r="N808">
        <f t="shared" si="221"/>
        <v>90.063513415757924</v>
      </c>
      <c r="O808">
        <f t="shared" si="222"/>
        <v>63.082791209505736</v>
      </c>
      <c r="P808" s="3">
        <f t="shared" si="223"/>
        <v>63.082791209505736</v>
      </c>
      <c r="Q808" s="3">
        <f t="shared" si="224"/>
        <v>-89.936486584242076</v>
      </c>
      <c r="R808">
        <f t="shared" si="225"/>
        <v>90.063513415757924</v>
      </c>
      <c r="S808">
        <f t="shared" si="226"/>
        <v>1.8132353963400672E-2</v>
      </c>
      <c r="T808">
        <f t="shared" si="209"/>
        <v>63.082791209505736</v>
      </c>
    </row>
    <row r="809" spans="1:20" x14ac:dyDescent="0.25">
      <c r="A809">
        <f t="shared" si="210"/>
        <v>114.36186997944684</v>
      </c>
      <c r="B809">
        <f t="shared" si="227"/>
        <v>18.201256908461595</v>
      </c>
      <c r="C809" t="str">
        <f t="shared" si="211"/>
        <v>1.58081946428855-1420.666412676i</v>
      </c>
      <c r="D809" t="str">
        <f t="shared" si="212"/>
        <v>3.97499999675077-874.417434892134i</v>
      </c>
      <c r="E809" t="str">
        <f t="shared" si="213"/>
        <v>162.469506375405+0.00810201318640635i</v>
      </c>
      <c r="F809" t="str">
        <f t="shared" si="214"/>
        <v>1.45495495491111-8205.86826291383i</v>
      </c>
      <c r="G809" t="str">
        <f t="shared" si="215"/>
        <v>0.999999999969867-5.48936975884804E-06i</v>
      </c>
      <c r="H809" t="str">
        <f t="shared" si="216"/>
        <v>600.002780301884+1.67810227628221i</v>
      </c>
      <c r="I809" t="str">
        <f t="shared" si="217"/>
        <v>41.3092557050567-13889.5152422389i</v>
      </c>
      <c r="K809" t="str">
        <f t="shared" si="218"/>
        <v>0.0199997508811402-0.0000696592109981098i</v>
      </c>
      <c r="L809" t="str">
        <f t="shared" si="219"/>
        <v>0.00005-15.5038532135643i</v>
      </c>
      <c r="M809" t="str">
        <f t="shared" si="220"/>
        <v>0.00133333333333333-9.1199136550378i</v>
      </c>
      <c r="N809">
        <f t="shared" si="221"/>
        <v>90.063754759939144</v>
      </c>
      <c r="O809">
        <f t="shared" si="222"/>
        <v>63.049847637584435</v>
      </c>
      <c r="P809" s="3">
        <f t="shared" si="223"/>
        <v>63.049847637584435</v>
      </c>
      <c r="Q809" s="3">
        <f t="shared" si="224"/>
        <v>-89.936245240060856</v>
      </c>
      <c r="R809">
        <f t="shared" si="225"/>
        <v>90.063754759939144</v>
      </c>
      <c r="S809">
        <f t="shared" si="226"/>
        <v>1.8201256908461593E-2</v>
      </c>
      <c r="T809">
        <f t="shared" si="209"/>
        <v>63.049847637584435</v>
      </c>
    </row>
    <row r="810" spans="1:20" x14ac:dyDescent="0.25">
      <c r="A810">
        <f t="shared" si="210"/>
        <v>114.79644508536873</v>
      </c>
      <c r="B810">
        <f t="shared" si="227"/>
        <v>18.270421684713749</v>
      </c>
      <c r="C810" t="str">
        <f t="shared" si="211"/>
        <v>1.58081933870888-1415.28835226591i</v>
      </c>
      <c r="D810" t="str">
        <f t="shared" si="212"/>
        <v>3.97499999672603-871.107228289991i</v>
      </c>
      <c r="E810" t="str">
        <f t="shared" si="213"/>
        <v>162.46950614251+0.00813280199589801i</v>
      </c>
      <c r="F810" t="str">
        <f t="shared" si="214"/>
        <v>1.45495495491077-8174.8040077452i</v>
      </c>
      <c r="G810" t="str">
        <f t="shared" si="215"/>
        <v>0.999999999969637-5.51022936393039E-06i</v>
      </c>
      <c r="H810" t="str">
        <f t="shared" si="216"/>
        <v>600.002801472389+1.68447907976748i</v>
      </c>
      <c r="I810" t="str">
        <f t="shared" si="217"/>
        <v>41.3092561343641-13836.9353257357i</v>
      </c>
      <c r="K810" t="str">
        <f t="shared" si="218"/>
        <v>0.0199997489842641-0.00006992390918788i</v>
      </c>
      <c r="L810" t="str">
        <f t="shared" si="219"/>
        <v>0.00005-15.4451615994863i</v>
      </c>
      <c r="M810" t="str">
        <f t="shared" si="220"/>
        <v>0.00133333333333333-9.08538917616835i</v>
      </c>
      <c r="N810">
        <f t="shared" si="221"/>
        <v>90.063997021150442</v>
      </c>
      <c r="O810">
        <f t="shared" si="222"/>
        <v>63.016904067604607</v>
      </c>
      <c r="P810" s="3">
        <f t="shared" si="223"/>
        <v>63.016904067604607</v>
      </c>
      <c r="Q810" s="3">
        <f t="shared" si="224"/>
        <v>-89.936002978849558</v>
      </c>
      <c r="R810">
        <f t="shared" si="225"/>
        <v>90.063997021150442</v>
      </c>
      <c r="S810">
        <f t="shared" si="226"/>
        <v>1.8270421684713749E-2</v>
      </c>
      <c r="T810">
        <f t="shared" si="209"/>
        <v>63.016904067604607</v>
      </c>
    </row>
    <row r="811" spans="1:20" x14ac:dyDescent="0.25">
      <c r="A811">
        <f t="shared" si="210"/>
        <v>115.23267157669314</v>
      </c>
      <c r="B811">
        <f t="shared" si="227"/>
        <v>18.339849287115662</v>
      </c>
      <c r="C811" t="str">
        <f t="shared" si="211"/>
        <v>1.58081921217297-1409.93065125391i</v>
      </c>
      <c r="D811" t="str">
        <f t="shared" si="212"/>
        <v>3.97499999670111-867.809552857781i</v>
      </c>
      <c r="E811" t="str">
        <f t="shared" si="213"/>
        <v>162.469505907842+0.0081637078161324i</v>
      </c>
      <c r="F811" t="str">
        <f t="shared" si="214"/>
        <v>1.45495495491044-8143.85734987675i</v>
      </c>
      <c r="G811" t="str">
        <f t="shared" si="215"/>
        <v>0.999999999969406-5.53116823551205E-06i</v>
      </c>
      <c r="H811" t="str">
        <f t="shared" si="216"/>
        <v>600.002822804096+1.69088011527577i</v>
      </c>
      <c r="I811" t="str">
        <f t="shared" si="217"/>
        <v>41.3092565669408-13784.5544581926i</v>
      </c>
      <c r="K811" t="str">
        <f t="shared" si="218"/>
        <v>0.0199997470729447-0.0000701896131528206i</v>
      </c>
      <c r="L811" t="str">
        <f t="shared" si="219"/>
        <v>0.00005-15.3866921692431i</v>
      </c>
      <c r="M811" t="str">
        <f t="shared" si="220"/>
        <v>0.00133333333333333-9.05099539367247i</v>
      </c>
      <c r="N811">
        <f t="shared" si="221"/>
        <v>90.064240202875666</v>
      </c>
      <c r="O811">
        <f t="shared" si="222"/>
        <v>62.983960499581208</v>
      </c>
      <c r="P811" s="3">
        <f t="shared" si="223"/>
        <v>62.983960499581208</v>
      </c>
      <c r="Q811" s="3">
        <f t="shared" si="224"/>
        <v>-89.935759797124334</v>
      </c>
      <c r="R811">
        <f t="shared" si="225"/>
        <v>90.064240202875666</v>
      </c>
      <c r="S811">
        <f t="shared" si="226"/>
        <v>1.8339849287115663E-2</v>
      </c>
      <c r="T811">
        <f t="shared" si="209"/>
        <v>62.983960499581208</v>
      </c>
    </row>
    <row r="812" spans="1:20" x14ac:dyDescent="0.25">
      <c r="A812">
        <f t="shared" si="210"/>
        <v>115.67055572868458</v>
      </c>
      <c r="B812">
        <f t="shared" si="227"/>
        <v>18.409540714406702</v>
      </c>
      <c r="C812" t="str">
        <f t="shared" si="211"/>
        <v>1.58081908467356-1404.59323256767i</v>
      </c>
      <c r="D812" t="str">
        <f t="shared" si="212"/>
        <v>3.97499999667597-864.524361157328i</v>
      </c>
      <c r="E812" t="str">
        <f t="shared" si="213"/>
        <v>162.469505671389+0.00819473109189955i</v>
      </c>
      <c r="F812" t="str">
        <f t="shared" si="214"/>
        <v>1.45495495491009-8113.02784413029i</v>
      </c>
      <c r="G812" t="str">
        <f t="shared" si="215"/>
        <v>0.999999999969173-0.0000055521866748057i</v>
      </c>
      <c r="H812" t="str">
        <f t="shared" si="216"/>
        <v>600.002844298235+1.69730547489072i</v>
      </c>
      <c r="I812" t="str">
        <f t="shared" si="217"/>
        <v>41.3092570028114-13732.3718860931i</v>
      </c>
      <c r="K812" t="str">
        <f t="shared" si="218"/>
        <v>0.019999745147072-0.0000704563267139847i</v>
      </c>
      <c r="L812" t="str">
        <f t="shared" si="219"/>
        <v>0.00005-15.3284440817326i</v>
      </c>
      <c r="M812" t="str">
        <f t="shared" si="220"/>
        <v>0.00133333333333333-9.01673181278384i</v>
      </c>
      <c r="N812">
        <f t="shared" si="221"/>
        <v>90.064484308611853</v>
      </c>
      <c r="O812">
        <f t="shared" si="222"/>
        <v>62.95101693352909</v>
      </c>
      <c r="P812" s="3">
        <f t="shared" si="223"/>
        <v>62.95101693352909</v>
      </c>
      <c r="Q812" s="3">
        <f t="shared" si="224"/>
        <v>-89.935515691388147</v>
      </c>
      <c r="R812">
        <f t="shared" si="225"/>
        <v>90.064484308611853</v>
      </c>
      <c r="S812">
        <f t="shared" si="226"/>
        <v>1.8409540714406702E-2</v>
      </c>
      <c r="T812">
        <f t="shared" ref="T812:T875" si="228">P812</f>
        <v>62.95101693352909</v>
      </c>
    </row>
    <row r="813" spans="1:20" x14ac:dyDescent="0.25">
      <c r="A813">
        <f t="shared" ref="A813:A876" si="229">2*PI()*B813</f>
        <v>116.11010384045359</v>
      </c>
      <c r="B813">
        <f t="shared" si="227"/>
        <v>18.479496969121449</v>
      </c>
      <c r="C813" t="str">
        <f t="shared" ref="C813:C876" si="230">IMPRODUCT(D813,E813,$C$40,,K813,$C$41)</f>
        <v>1.58081895620339-1399.27601942662i</v>
      </c>
      <c r="D813" t="str">
        <f t="shared" ref="D813:D876" si="231">IMDIV(IMPRODUCT($C$37,$C$38,COMPLEX(1,A813/$C$38)),IMSUM(-1*A813*A813/$C$39,COMPLEX(0,1*A813)))</f>
        <v>3.97499999665066-861.251605930055i</v>
      </c>
      <c r="E813" t="str">
        <f t="shared" ref="E813:E876" si="232">IMDIV(IMPRODUCT(IMSUM(F813,G813),$C$29,H813),IMSUM(1,I813))</f>
        <v>162.469505433134+0.00822587226969112i</v>
      </c>
      <c r="F813" t="str">
        <f t="shared" ref="F813:F876" si="233">IMDIV(IMPRODUCT($C$14,$C$15,COMPLEX(1,A813/$C$15)),IMSUM(-1*A813*A813/$C$16,COMPLEX(0,A813)))</f>
        <v>1.45495495490975-8082.31504701315i</v>
      </c>
      <c r="G813" t="str">
        <f t="shared" ref="G813:G876" si="234">IMDIV(1,COMPLEX(1,A813*$C$9*$C$10))</f>
        <v>0.999999999968938-5.57328498416866E-06i</v>
      </c>
      <c r="H813" t="str">
        <f t="shared" ref="H813:H876" si="235">IMDIV($C$3,IMSUM(K813,COMPLEX(0,$C$28*A813)))</f>
        <v>600.00286595604+1.70375525104586i</v>
      </c>
      <c r="I813" t="str">
        <f t="shared" ref="I813:I876" si="236">IMPRODUCT(F813,$C$29,H813,$C$31)</f>
        <v>41.3092574420006-13680.3868587736i</v>
      </c>
      <c r="K813" t="str">
        <f t="shared" ref="K813:K876" si="237">IF($C$26&lt;=0,IMDIV(1,IMSUM(IMDIV(1,L813),1/$C$18)),IMDIV(1,IMSUM(IMDIV(1,L813),1/$C$18,IMDIV(1,M813))))</f>
        <v>0.0199997432065353-0.0000707240537069359i</v>
      </c>
      <c r="L813" t="str">
        <f t="shared" ref="L813:L876" si="238">IMSUM($C$21/$C$22,IMDIV(1,COMPLEX(0,$C$20*$C$22*A813)))</f>
        <v>0.00005-15.2704164990362i</v>
      </c>
      <c r="M813" t="str">
        <f t="shared" ref="M813:M876" si="239">IMSUM($C$25/$C$26,IMDIV(1,COMPLEX(0,$C$24*$C$26*A813)))</f>
        <v>0.00133333333333333-8.98259794060953i</v>
      </c>
      <c r="N813">
        <f t="shared" ref="N813:N876" si="240">ABS(R813)</f>
        <v>90.064729341869338</v>
      </c>
      <c r="O813">
        <f t="shared" ref="O813:O876" si="241">ABS(P813)</f>
        <v>62.918073369463215</v>
      </c>
      <c r="P813" s="3">
        <f t="shared" ref="P813:P876" si="242">20*LOG10(IMABS(C813))</f>
        <v>62.918073369463215</v>
      </c>
      <c r="Q813" s="3">
        <f t="shared" ref="Q813:Q876" si="243">IMARGUMENT(C813)*180/PI()</f>
        <v>-89.935270658130662</v>
      </c>
      <c r="R813">
        <f t="shared" ref="R813:R876" si="244">IF(Q813&lt;0,Q813+180,Q813-180)</f>
        <v>90.064729341869338</v>
      </c>
      <c r="S813">
        <f t="shared" ref="S813:S876" si="245">B813/1000</f>
        <v>1.8479496969121448E-2</v>
      </c>
      <c r="T813">
        <f t="shared" si="228"/>
        <v>62.918073369463215</v>
      </c>
    </row>
    <row r="814" spans="1:20" x14ac:dyDescent="0.25">
      <c r="A814">
        <f t="shared" si="229"/>
        <v>116.55132223504731</v>
      </c>
      <c r="B814">
        <f t="shared" ref="B814:B877" si="246">B813*(1+B$42)</f>
        <v>18.549719057604111</v>
      </c>
      <c r="C814" t="str">
        <f t="shared" si="230"/>
        <v>1.58081882675502-1393.97893534089i</v>
      </c>
      <c r="D814" t="str">
        <f t="shared" si="231"/>
        <v>3.97499999662518-857.991240096282i</v>
      </c>
      <c r="E814" t="str">
        <f t="shared" si="232"/>
        <v>162.469505193065+0.00825713179768419i</v>
      </c>
      <c r="F814" t="str">
        <f t="shared" si="233"/>
        <v>1.45495495490942-8051.71851671144i</v>
      </c>
      <c r="G814" t="str">
        <f t="shared" si="234"/>
        <v>0.999999999968702-5.59446346710717E-06i</v>
      </c>
      <c r="H814" t="str">
        <f t="shared" si="235"/>
        <v>600.00288777876+1.71022953652605i</v>
      </c>
      <c r="I814" t="str">
        <f t="shared" si="236"/>
        <v>41.3092578845342-13628.598628412i</v>
      </c>
      <c r="K814" t="str">
        <f t="shared" si="237"/>
        <v>0.0199997412512228-0.0000709927979818017i</v>
      </c>
      <c r="L814" t="str">
        <f t="shared" si="238"/>
        <v>0.00005-15.2126085864079i</v>
      </c>
      <c r="M814" t="str">
        <f t="shared" si="239"/>
        <v>0.00133333333333333-8.9485932861223i</v>
      </c>
      <c r="N814">
        <f t="shared" si="240"/>
        <v>90.064975306171789</v>
      </c>
      <c r="O814">
        <f t="shared" si="241"/>
        <v>62.885129807398883</v>
      </c>
      <c r="P814" s="3">
        <f t="shared" si="242"/>
        <v>62.885129807398883</v>
      </c>
      <c r="Q814" s="3">
        <f t="shared" si="243"/>
        <v>-89.935024693828211</v>
      </c>
      <c r="R814">
        <f t="shared" si="244"/>
        <v>90.064975306171789</v>
      </c>
      <c r="S814">
        <f t="shared" si="245"/>
        <v>1.8549719057604112E-2</v>
      </c>
      <c r="T814">
        <f t="shared" si="228"/>
        <v>62.885129807398883</v>
      </c>
    </row>
    <row r="815" spans="1:20" x14ac:dyDescent="0.25">
      <c r="A815">
        <f t="shared" si="229"/>
        <v>116.99421725954051</v>
      </c>
      <c r="B815">
        <f t="shared" si="246"/>
        <v>18.620207990023008</v>
      </c>
      <c r="C815" t="str">
        <f t="shared" si="230"/>
        <v>1.58081869632095-1388.70190411011i</v>
      </c>
      <c r="D815" t="str">
        <f t="shared" si="231"/>
        <v>3.97499999659946-854.743216754536i</v>
      </c>
      <c r="E815" t="str">
        <f t="shared" si="232"/>
        <v>162.469504951168+0.00828851012576586i</v>
      </c>
      <c r="F815" t="str">
        <f t="shared" si="233"/>
        <v>1.45495495490907-8021.23781308365i</v>
      </c>
      <c r="G815" t="str">
        <f t="shared" si="234"/>
        <v>0.999999999968464-5.61572242828084E-06i</v>
      </c>
      <c r="H815" t="str">
        <f t="shared" si="235"/>
        <v>600.002909767645+1.71672842446875i</v>
      </c>
      <c r="I815" t="str">
        <f t="shared" si="236"/>
        <v>41.3092583304373-13577.0064500169i</v>
      </c>
      <c r="K815" t="str">
        <f t="shared" si="237"/>
        <v>0.0199997392810222-0.000071262563403332i</v>
      </c>
      <c r="L815" t="str">
        <f t="shared" si="238"/>
        <v>0.00005-15.1550195122613i</v>
      </c>
      <c r="M815" t="str">
        <f t="shared" si="239"/>
        <v>0.00133333333333333-8.91471736015373i</v>
      </c>
      <c r="N815">
        <f t="shared" si="240"/>
        <v>90.065222205056216</v>
      </c>
      <c r="O815">
        <f t="shared" si="241"/>
        <v>62.852186247351085</v>
      </c>
      <c r="P815" s="3">
        <f t="shared" si="242"/>
        <v>62.852186247351085</v>
      </c>
      <c r="Q815" s="3">
        <f t="shared" si="243"/>
        <v>-89.934777794943784</v>
      </c>
      <c r="R815">
        <f t="shared" si="244"/>
        <v>90.065222205056216</v>
      </c>
      <c r="S815">
        <f t="shared" si="245"/>
        <v>1.8620207990023008E-2</v>
      </c>
      <c r="T815">
        <f t="shared" si="228"/>
        <v>62.852186247351085</v>
      </c>
    </row>
    <row r="816" spans="1:20" x14ac:dyDescent="0.25">
      <c r="A816">
        <f t="shared" si="229"/>
        <v>117.43879528512674</v>
      </c>
      <c r="B816">
        <f t="shared" si="246"/>
        <v>18.690964780385094</v>
      </c>
      <c r="C816" t="str">
        <f t="shared" si="230"/>
        <v>1.58081856489372-1383.44484982246i</v>
      </c>
      <c r="D816" t="str">
        <f t="shared" si="231"/>
        <v>3.97499999657357-851.507489180927i</v>
      </c>
      <c r="E816" t="str">
        <f t="shared" si="232"/>
        <v>162.469504707431+0.00832000770553797i</v>
      </c>
      <c r="F816" t="str">
        <f t="shared" si="233"/>
        <v>1.45495495490872-7990.87249765479i</v>
      </c>
      <c r="G816" t="str">
        <f t="shared" si="234"/>
        <v>0.999999999968224-5.63706217350695E-06i</v>
      </c>
      <c r="H816" t="str">
        <f t="shared" si="235"/>
        <v>600.002931923969+1.72325200836535i</v>
      </c>
      <c r="I816" t="str">
        <f t="shared" si="236"/>
        <v>41.3092587797362-13525.6095814179i</v>
      </c>
      <c r="K816" t="str">
        <f t="shared" si="237"/>
        <v>0.0199997372958199-0.0000715333538509494i</v>
      </c>
      <c r="L816" t="str">
        <f t="shared" si="238"/>
        <v>0.00005-15.0976484481583i</v>
      </c>
      <c r="M816" t="str">
        <f t="shared" si="239"/>
        <v>0.00133333333333333-8.88096967538718i</v>
      </c>
      <c r="N816">
        <f t="shared" si="240"/>
        <v>90.065470042073116</v>
      </c>
      <c r="O816">
        <f t="shared" si="241"/>
        <v>62.819242689335454</v>
      </c>
      <c r="P816" s="3">
        <f t="shared" si="242"/>
        <v>62.819242689335454</v>
      </c>
      <c r="Q816" s="3">
        <f t="shared" si="243"/>
        <v>-89.934529957926884</v>
      </c>
      <c r="R816">
        <f t="shared" si="244"/>
        <v>90.065470042073116</v>
      </c>
      <c r="S816">
        <f t="shared" si="245"/>
        <v>1.8690964780385094E-2</v>
      </c>
      <c r="T816">
        <f t="shared" si="228"/>
        <v>62.819242689335454</v>
      </c>
    </row>
    <row r="817" spans="1:20" x14ac:dyDescent="0.25">
      <c r="A817">
        <f t="shared" si="229"/>
        <v>117.88506270721024</v>
      </c>
      <c r="B817">
        <f t="shared" si="246"/>
        <v>18.761990446550559</v>
      </c>
      <c r="C817" t="str">
        <f t="shared" si="230"/>
        <v>1.58081843246586-1378.20769685341i</v>
      </c>
      <c r="D817" t="str">
        <f t="shared" si="231"/>
        <v>3.9749999965475-848.284010828425i</v>
      </c>
      <c r="E817" t="str">
        <f t="shared" si="232"/>
        <v>162.469504461836+0.00835162499032248i</v>
      </c>
      <c r="F817" t="str">
        <f t="shared" si="233"/>
        <v>1.45495495490837-7960.62213360956i</v>
      </c>
      <c r="G817" t="str">
        <f t="shared" si="234"/>
        <v>0.999999999967982-5.65848300976491E-06i</v>
      </c>
      <c r="H817" t="str">
        <f t="shared" si="235"/>
        <v>600.002954248999+1.72980038206249i</v>
      </c>
      <c r="I817" t="str">
        <f t="shared" si="236"/>
        <v>41.3092592324558-13474.4072832537i</v>
      </c>
      <c r="K817" t="str">
        <f t="shared" si="237"/>
        <v>0.0199997352955019-0.0000718051732188087i</v>
      </c>
      <c r="L817" t="str">
        <f t="shared" si="238"/>
        <v>0.00005-15.0404945687968i</v>
      </c>
      <c r="M817" t="str">
        <f t="shared" si="239"/>
        <v>0.00133333333333333-8.8473497463511i</v>
      </c>
      <c r="N817">
        <f t="shared" si="240"/>
        <v>90.065718820786444</v>
      </c>
      <c r="O817">
        <f t="shared" si="241"/>
        <v>62.786299133367237</v>
      </c>
      <c r="P817" s="3">
        <f t="shared" si="242"/>
        <v>62.786299133367237</v>
      </c>
      <c r="Q817" s="3">
        <f t="shared" si="243"/>
        <v>-89.934281179213556</v>
      </c>
      <c r="R817">
        <f t="shared" si="244"/>
        <v>90.065718820786444</v>
      </c>
      <c r="S817">
        <f t="shared" si="245"/>
        <v>1.876199044655056E-2</v>
      </c>
      <c r="T817">
        <f t="shared" si="228"/>
        <v>62.786299133367237</v>
      </c>
    </row>
    <row r="818" spans="1:20" x14ac:dyDescent="0.25">
      <c r="A818">
        <f t="shared" si="229"/>
        <v>118.33302594549764</v>
      </c>
      <c r="B818">
        <f t="shared" si="246"/>
        <v>18.833286010247452</v>
      </c>
      <c r="C818" t="str">
        <f t="shared" si="230"/>
        <v>1.58081829902962-1372.99036986477i</v>
      </c>
      <c r="D818" t="str">
        <f t="shared" si="231"/>
        <v>3.9749999965212-845.072735326199i</v>
      </c>
      <c r="E818" t="str">
        <f t="shared" si="232"/>
        <v>162.469504214372+0.00838336243515009i</v>
      </c>
      <c r="F818" t="str">
        <f t="shared" si="233"/>
        <v>1.45495495490801-7930.48628578622i</v>
      </c>
      <c r="G818" t="str">
        <f t="shared" si="234"/>
        <v>0.999999999967738-5.67998524520064E-06i</v>
      </c>
      <c r="H818" t="str">
        <f t="shared" si="235"/>
        <v>600.00297674402+1.73637363976352i</v>
      </c>
      <c r="I818" t="str">
        <f t="shared" si="236"/>
        <v>41.3092596886222-13423.3988189617i</v>
      </c>
      <c r="K818" t="str">
        <f t="shared" si="237"/>
        <v>0.0199997332799531-0.0000720780254158529i</v>
      </c>
      <c r="L818" t="str">
        <f t="shared" si="238"/>
        <v>0.00005-14.9835570519992i</v>
      </c>
      <c r="M818" t="str">
        <f t="shared" si="239"/>
        <v>0.00133333333333333-8.81385708941133i</v>
      </c>
      <c r="N818">
        <f t="shared" si="240"/>
        <v>90.065968544773668</v>
      </c>
      <c r="O818">
        <f t="shared" si="241"/>
        <v>62.753355579462109</v>
      </c>
      <c r="P818" s="3">
        <f t="shared" si="242"/>
        <v>62.753355579462109</v>
      </c>
      <c r="Q818" s="3">
        <f t="shared" si="243"/>
        <v>-89.934031455226332</v>
      </c>
      <c r="R818">
        <f t="shared" si="244"/>
        <v>90.065968544773668</v>
      </c>
      <c r="S818">
        <f t="shared" si="245"/>
        <v>1.8833286010247453E-2</v>
      </c>
      <c r="T818">
        <f t="shared" si="228"/>
        <v>62.753355579462109</v>
      </c>
    </row>
    <row r="819" spans="1:20" x14ac:dyDescent="0.25">
      <c r="A819">
        <f t="shared" si="229"/>
        <v>118.78269144409053</v>
      </c>
      <c r="B819">
        <f t="shared" si="246"/>
        <v>18.904852497086392</v>
      </c>
      <c r="C819" t="str">
        <f t="shared" si="230"/>
        <v>1.58081816457737-1367.79279380353i</v>
      </c>
      <c r="D819" t="str">
        <f t="shared" si="231"/>
        <v>3.9749999964947-841.873616478987i</v>
      </c>
      <c r="E819" t="str">
        <f t="shared" si="232"/>
        <v>162.469503965023+0.00841522049680407i</v>
      </c>
      <c r="F819" t="str">
        <f t="shared" si="233"/>
        <v>1.45495495490765-7900.46452067059i</v>
      </c>
      <c r="G819" t="str">
        <f t="shared" si="234"/>
        <v>0.999999999967492-0.000005701569189131i</v>
      </c>
      <c r="H819" t="str">
        <f t="shared" si="235"/>
        <v>600.002999410333+1.74297187602976i</v>
      </c>
      <c r="I819" t="str">
        <f t="shared" si="236"/>
        <v>41.3092601482622-13372.5834547685i</v>
      </c>
      <c r="K819" t="str">
        <f t="shared" si="237"/>
        <v>0.0199997312490573-0.0000723519143658655i</v>
      </c>
      <c r="L819" t="str">
        <f t="shared" si="238"/>
        <v>0.00005-14.9268350787002i</v>
      </c>
      <c r="M819" t="str">
        <f t="shared" si="239"/>
        <v>0.00133333333333333-8.78049122276482i</v>
      </c>
      <c r="N819">
        <f t="shared" si="240"/>
        <v>90.066219217625843</v>
      </c>
      <c r="O819">
        <f t="shared" si="241"/>
        <v>62.720412027635703</v>
      </c>
      <c r="P819" s="3">
        <f t="shared" si="242"/>
        <v>62.720412027635703</v>
      </c>
      <c r="Q819" s="3">
        <f t="shared" si="243"/>
        <v>-89.933780782374157</v>
      </c>
      <c r="R819">
        <f t="shared" si="244"/>
        <v>90.066219217625843</v>
      </c>
      <c r="S819">
        <f t="shared" si="245"/>
        <v>1.8904852497086393E-2</v>
      </c>
      <c r="T819">
        <f t="shared" si="228"/>
        <v>62.720412027635703</v>
      </c>
    </row>
    <row r="820" spans="1:20" x14ac:dyDescent="0.25">
      <c r="A820">
        <f t="shared" si="229"/>
        <v>119.23406567157807</v>
      </c>
      <c r="B820">
        <f t="shared" si="246"/>
        <v>18.97669093657532</v>
      </c>
      <c r="C820" t="str">
        <f t="shared" si="230"/>
        <v>1.58081802910135-1362.61489390084i</v>
      </c>
      <c r="D820" t="str">
        <f t="shared" si="231"/>
        <v>3.97499999646802-838.686608266389i</v>
      </c>
      <c r="E820" t="str">
        <f t="shared" si="232"/>
        <v>162.469503713776+0.00844719963378797i</v>
      </c>
      <c r="F820" t="str">
        <f t="shared" si="233"/>
        <v>1.4549549549073-7870.55640638951i</v>
      </c>
      <c r="G820" t="str">
        <f t="shared" si="234"/>
        <v>0.999999999967245-5.72323515204828E-06i</v>
      </c>
      <c r="H820" t="str">
        <f t="shared" si="235"/>
        <v>600.003022249236+1.7495951857819i</v>
      </c>
      <c r="I820" t="str">
        <f t="shared" si="236"/>
        <v>41.3092606114027-13321.9604596778i</v>
      </c>
      <c r="K820" t="str">
        <f t="shared" si="237"/>
        <v>0.0199997292026979-0.0000726268440075324i</v>
      </c>
      <c r="L820" t="str">
        <f t="shared" si="238"/>
        <v>0.00005-14.870327832935i</v>
      </c>
      <c r="M820" t="str">
        <f t="shared" si="239"/>
        <v>0.00133333333333333-8.74725166643238i</v>
      </c>
      <c r="N820">
        <f t="shared" si="240"/>
        <v>90.06647084294768</v>
      </c>
      <c r="O820">
        <f t="shared" si="241"/>
        <v>62.687468477904027</v>
      </c>
      <c r="P820" s="3">
        <f t="shared" si="242"/>
        <v>62.687468477904027</v>
      </c>
      <c r="Q820" s="3">
        <f t="shared" si="243"/>
        <v>-89.93352915705232</v>
      </c>
      <c r="R820">
        <f t="shared" si="244"/>
        <v>90.06647084294768</v>
      </c>
      <c r="S820">
        <f t="shared" si="245"/>
        <v>1.8976690936575322E-2</v>
      </c>
      <c r="T820">
        <f t="shared" si="228"/>
        <v>62.687468477904027</v>
      </c>
    </row>
    <row r="821" spans="1:20" x14ac:dyDescent="0.25">
      <c r="A821">
        <f t="shared" si="229"/>
        <v>119.68715512113008</v>
      </c>
      <c r="B821">
        <f t="shared" si="246"/>
        <v>19.048802362134307</v>
      </c>
      <c r="C821" t="str">
        <f t="shared" si="230"/>
        <v>1.58081789259376-1357.45659567084i</v>
      </c>
      <c r="D821" t="str">
        <f t="shared" si="231"/>
        <v>3.97499999644113-835.511664842215i</v>
      </c>
      <c r="E821" t="str">
        <f t="shared" si="232"/>
        <v>162.469503460616+0.00847930030635645i</v>
      </c>
      <c r="F821" t="str">
        <f t="shared" si="233"/>
        <v>1.45495495490693-7840.76151270464i</v>
      </c>
      <c r="G821" t="str">
        <f t="shared" si="234"/>
        <v>0.999999999966995-5.74498344562463E-06i</v>
      </c>
      <c r="H821" t="str">
        <f t="shared" si="235"/>
        <v>600.00304526205+1.75624366430133i</v>
      </c>
      <c r="I821" t="str">
        <f t="shared" si="236"/>
        <v>41.3092610780697-13271.5291054609i</v>
      </c>
      <c r="K821" t="str">
        <f t="shared" si="237"/>
        <v>0.0199997271407569-0.0000729028182944923i</v>
      </c>
      <c r="L821" t="str">
        <f t="shared" si="238"/>
        <v>0.00005-14.8140345018281i</v>
      </c>
      <c r="M821" t="str">
        <f t="shared" si="239"/>
        <v>0.00133333333333333-8.71413794225178i</v>
      </c>
      <c r="N821">
        <f t="shared" si="240"/>
        <v>90.06672342435759</v>
      </c>
      <c r="O821">
        <f t="shared" si="241"/>
        <v>62.654524930282818</v>
      </c>
      <c r="P821" s="3">
        <f t="shared" si="242"/>
        <v>62.654524930282818</v>
      </c>
      <c r="Q821" s="3">
        <f t="shared" si="243"/>
        <v>-89.93327657564241</v>
      </c>
      <c r="R821">
        <f t="shared" si="244"/>
        <v>90.06672342435759</v>
      </c>
      <c r="S821">
        <f t="shared" si="245"/>
        <v>1.9048802362134305E-2</v>
      </c>
      <c r="T821">
        <f t="shared" si="228"/>
        <v>62.654524930282818</v>
      </c>
    </row>
    <row r="822" spans="1:20" x14ac:dyDescent="0.25">
      <c r="A822">
        <f t="shared" si="229"/>
        <v>120.14196631059036</v>
      </c>
      <c r="B822">
        <f t="shared" si="246"/>
        <v>19.121187811110417</v>
      </c>
      <c r="C822" t="str">
        <f t="shared" si="230"/>
        <v>1.58081775504687-1352.3178249097i</v>
      </c>
      <c r="D822" t="str">
        <f t="shared" si="231"/>
        <v>3.97499999641404-832.348740533843i</v>
      </c>
      <c r="E822" t="str">
        <f t="shared" si="232"/>
        <v>162.469503205528+0.0085115229765209i</v>
      </c>
      <c r="F822" t="str">
        <f t="shared" si="233"/>
        <v>1.45495495490658-7811.07941100648i</v>
      </c>
      <c r="G822" t="str">
        <f t="shared" si="234"/>
        <v>0.999999999966744-5.76681438271656E-06i</v>
      </c>
      <c r="H822" t="str">
        <f t="shared" si="235"/>
        <v>600.003068450089+1.76291740723151i</v>
      </c>
      <c r="I822" t="str">
        <f t="shared" si="236"/>
        <v>41.3092615482896-13221.2886666457i</v>
      </c>
      <c r="K822" t="str">
        <f t="shared" si="237"/>
        <v>0.019999725063116-0.0000731798411953985i</v>
      </c>
      <c r="L822" t="str">
        <f t="shared" si="238"/>
        <v>0.00005-14.7579542755809i</v>
      </c>
      <c r="M822" t="str">
        <f t="shared" si="239"/>
        <v>0.00133333333333333-8.68114957387111i</v>
      </c>
      <c r="N822">
        <f t="shared" si="240"/>
        <v>90.066976965487697</v>
      </c>
      <c r="O822">
        <f t="shared" si="241"/>
        <v>62.6215813847883</v>
      </c>
      <c r="P822" s="3">
        <f t="shared" si="242"/>
        <v>62.6215813847883</v>
      </c>
      <c r="Q822" s="3">
        <f t="shared" si="243"/>
        <v>-89.933023034512303</v>
      </c>
      <c r="R822">
        <f t="shared" si="244"/>
        <v>90.066976965487697</v>
      </c>
      <c r="S822">
        <f t="shared" si="245"/>
        <v>1.9121187811110416E-2</v>
      </c>
      <c r="T822">
        <f t="shared" si="228"/>
        <v>62.6215813847883</v>
      </c>
    </row>
    <row r="823" spans="1:20" x14ac:dyDescent="0.25">
      <c r="A823">
        <f t="shared" si="229"/>
        <v>120.59850578257061</v>
      </c>
      <c r="B823">
        <f t="shared" si="246"/>
        <v>19.193848324792636</v>
      </c>
      <c r="C823" t="str">
        <f t="shared" si="230"/>
        <v>1.58081761645263-1347.19850769445i</v>
      </c>
      <c r="D823" t="str">
        <f t="shared" si="231"/>
        <v>3.97499999638672-829.197789841536i</v>
      </c>
      <c r="E823" t="str">
        <f t="shared" si="232"/>
        <v>162.469502948497+0.00854386810804046i</v>
      </c>
      <c r="F823" t="str">
        <f t="shared" si="233"/>
        <v>1.4549549549062-7781.50967430795i</v>
      </c>
      <c r="G823" t="str">
        <f t="shared" si="234"/>
        <v>0.999999999966491-5.78872827736941E-06i</v>
      </c>
      <c r="H823" t="str">
        <f t="shared" si="235"/>
        <v>600.003091814696+1.76961651057944i</v>
      </c>
      <c r="I823" t="str">
        <f t="shared" si="236"/>
        <v>41.3092620220898-13171.2384205067i</v>
      </c>
      <c r="K823" t="str">
        <f t="shared" si="237"/>
        <v>0.0199997229696554-0.000073457916693973i</v>
      </c>
      <c r="L823" t="str">
        <f t="shared" si="238"/>
        <v>0.00005-14.7020863474605i</v>
      </c>
      <c r="M823" t="str">
        <f t="shared" si="239"/>
        <v>0.00133333333333333-8.64828608674146i</v>
      </c>
      <c r="N823">
        <f t="shared" si="240"/>
        <v>90.067231469983852</v>
      </c>
      <c r="O823">
        <f t="shared" si="241"/>
        <v>62.58863784143648</v>
      </c>
      <c r="P823" s="3">
        <f t="shared" si="242"/>
        <v>62.58863784143648</v>
      </c>
      <c r="Q823" s="3">
        <f t="shared" si="243"/>
        <v>-89.932768530016148</v>
      </c>
      <c r="R823">
        <f t="shared" si="244"/>
        <v>90.067231469983852</v>
      </c>
      <c r="S823">
        <f t="shared" si="245"/>
        <v>1.9193848324792637E-2</v>
      </c>
      <c r="T823">
        <f t="shared" si="228"/>
        <v>62.58863784143648</v>
      </c>
    </row>
    <row r="824" spans="1:20" x14ac:dyDescent="0.25">
      <c r="A824">
        <f t="shared" si="229"/>
        <v>121.05678010454439</v>
      </c>
      <c r="B824">
        <f t="shared" si="246"/>
        <v>19.266784948426849</v>
      </c>
      <c r="C824" t="str">
        <f t="shared" si="230"/>
        <v>1.58081747680306-1342.09857038204i</v>
      </c>
      <c r="D824" t="str">
        <f t="shared" si="231"/>
        <v>3.97499999635923-826.058767437828i</v>
      </c>
      <c r="E824" t="str">
        <f t="shared" si="232"/>
        <v>162.469502689511+0.00857633616643762i</v>
      </c>
      <c r="F824" t="str">
        <f t="shared" si="233"/>
        <v>1.45495495490584-7752.05187723862i</v>
      </c>
      <c r="G824" t="str">
        <f t="shared" si="234"/>
        <v>0.999999999966235-5.81072544482193E-06i</v>
      </c>
      <c r="H824" t="str">
        <f t="shared" si="235"/>
        <v>600.003115357212+1.77634107071694i</v>
      </c>
      <c r="I824" t="str">
        <f t="shared" si="236"/>
        <v>41.3092624994987-13121.3776470544i</v>
      </c>
      <c r="K824" t="str">
        <f t="shared" si="237"/>
        <v>0.0199997208602547-0.0000737370487890647i</v>
      </c>
      <c r="L824" t="str">
        <f t="shared" si="238"/>
        <v>0.00005-14.6464299137881i</v>
      </c>
      <c r="M824" t="str">
        <f t="shared" si="239"/>
        <v>0.00133333333333333-8.61554700811068i</v>
      </c>
      <c r="N824">
        <f t="shared" si="240"/>
        <v>90.067486941505905</v>
      </c>
      <c r="O824">
        <f t="shared" si="241"/>
        <v>62.555694300243971</v>
      </c>
      <c r="P824" s="3">
        <f t="shared" si="242"/>
        <v>62.555694300243971</v>
      </c>
      <c r="Q824" s="3">
        <f t="shared" si="243"/>
        <v>-89.932513058494095</v>
      </c>
      <c r="R824">
        <f t="shared" si="244"/>
        <v>90.067486941505905</v>
      </c>
      <c r="S824">
        <f t="shared" si="245"/>
        <v>1.926678494842685E-2</v>
      </c>
      <c r="T824">
        <f t="shared" si="228"/>
        <v>62.555694300243971</v>
      </c>
    </row>
    <row r="825" spans="1:20" x14ac:dyDescent="0.25">
      <c r="A825">
        <f t="shared" si="229"/>
        <v>121.51679586894164</v>
      </c>
      <c r="B825">
        <f t="shared" si="246"/>
        <v>19.339998731230871</v>
      </c>
      <c r="C825" t="str">
        <f t="shared" si="230"/>
        <v>1.58081733609022-1337.01793960811i</v>
      </c>
      <c r="D825" t="str">
        <f t="shared" si="231"/>
        <v>3.97499999633148-822.931628166808i</v>
      </c>
      <c r="E825" t="str">
        <f t="shared" si="232"/>
        <v>162.469502428552+0.00860892761901582i</v>
      </c>
      <c r="F825" t="str">
        <f t="shared" si="233"/>
        <v>1.45495495490545-7722.70559603801i</v>
      </c>
      <c r="G825" t="str">
        <f t="shared" si="234"/>
        <v>0.999999999965978-5.83280620151076E-06i</v>
      </c>
      <c r="H825" t="str">
        <f t="shared" si="235"/>
        <v>600.003139078995+1.78309118438202i</v>
      </c>
      <c r="I825" t="str">
        <f t="shared" si="236"/>
        <v>41.3092629805417-13071.7056290246i</v>
      </c>
      <c r="K825" t="str">
        <f t="shared" si="237"/>
        <v>0.0199997187347925-0.0000740172414947046i</v>
      </c>
      <c r="L825" t="str">
        <f t="shared" si="238"/>
        <v>0.00005-14.5909841739272i</v>
      </c>
      <c r="M825" t="str">
        <f t="shared" si="239"/>
        <v>0.00133333333333333-8.58293186701602i</v>
      </c>
      <c r="N825">
        <f t="shared" si="240"/>
        <v>90.067743383727418</v>
      </c>
      <c r="O825">
        <f t="shared" si="241"/>
        <v>62.522750761226902</v>
      </c>
      <c r="P825" s="3">
        <f t="shared" si="242"/>
        <v>62.522750761226902</v>
      </c>
      <c r="Q825" s="3">
        <f t="shared" si="243"/>
        <v>-89.932256616272582</v>
      </c>
      <c r="R825">
        <f t="shared" si="244"/>
        <v>90.067743383727418</v>
      </c>
      <c r="S825">
        <f t="shared" si="245"/>
        <v>1.9339998731230872E-2</v>
      </c>
      <c r="T825">
        <f t="shared" si="228"/>
        <v>62.522750761226902</v>
      </c>
    </row>
    <row r="826" spans="1:20" x14ac:dyDescent="0.25">
      <c r="A826">
        <f t="shared" si="229"/>
        <v>121.97855969324362</v>
      </c>
      <c r="B826">
        <f t="shared" si="246"/>
        <v>19.413490726409549</v>
      </c>
      <c r="C826" t="str">
        <f t="shared" si="230"/>
        <v>1.58081719430592-1331.95654228612i</v>
      </c>
      <c r="D826" t="str">
        <f t="shared" si="231"/>
        <v>3.97499999630355-819.816327043542i</v>
      </c>
      <c r="E826" t="str">
        <f t="shared" si="232"/>
        <v>162.469502165606+0.00864164293484786i</v>
      </c>
      <c r="F826" t="str">
        <f t="shared" si="233"/>
        <v>1.45495495490508-7693.47040855014i</v>
      </c>
      <c r="G826" t="str">
        <f t="shared" si="234"/>
        <v>0.999999999965719-5.85497086507498E-06i</v>
      </c>
      <c r="H826" t="str">
        <f t="shared" si="235"/>
        <v>600.003162981404+1.7898669486804i</v>
      </c>
      <c r="I826" t="str">
        <f t="shared" si="236"/>
        <v>41.3092634652481-13022.2216518688i</v>
      </c>
      <c r="K826" t="str">
        <f t="shared" si="237"/>
        <v>0.0199997165931467-0.0000742984988401692i</v>
      </c>
      <c r="L826" t="str">
        <f t="shared" si="238"/>
        <v>0.00005-14.5357483302722i</v>
      </c>
      <c r="M826" t="str">
        <f t="shared" si="239"/>
        <v>0.00133333333333333-8.55044019427775i</v>
      </c>
      <c r="N826">
        <f t="shared" si="240"/>
        <v>90.068000800336065</v>
      </c>
      <c r="O826">
        <f t="shared" si="241"/>
        <v>62.489807224402092</v>
      </c>
      <c r="P826" s="3">
        <f t="shared" si="242"/>
        <v>62.489807224402092</v>
      </c>
      <c r="Q826" s="3">
        <f t="shared" si="243"/>
        <v>-89.931999199663935</v>
      </c>
      <c r="R826">
        <f t="shared" si="244"/>
        <v>90.068000800336065</v>
      </c>
      <c r="S826">
        <f t="shared" si="245"/>
        <v>1.9413490726409549E-2</v>
      </c>
      <c r="T826">
        <f t="shared" si="228"/>
        <v>62.489807224402092</v>
      </c>
    </row>
    <row r="827" spans="1:20" x14ac:dyDescent="0.25">
      <c r="A827">
        <f t="shared" si="229"/>
        <v>122.44207822007796</v>
      </c>
      <c r="B827">
        <f t="shared" si="246"/>
        <v>19.487261991169905</v>
      </c>
      <c r="C827" t="str">
        <f t="shared" si="230"/>
        <v>1.58081705144204-1326.91430560614i</v>
      </c>
      <c r="D827" t="str">
        <f t="shared" si="231"/>
        <v>3.97499999627541-816.712819253375i</v>
      </c>
      <c r="E827" t="str">
        <f t="shared" si="232"/>
        <v>162.469501900658+0.00867448258479869i</v>
      </c>
      <c r="F827" t="str">
        <f t="shared" si="233"/>
        <v>1.4549549549047-7664.345894217i</v>
      </c>
      <c r="G827" t="str">
        <f t="shared" si="234"/>
        <v>0.999999999965458-5.87721975436073E-06i</v>
      </c>
      <c r="H827" t="str">
        <f t="shared" si="235"/>
        <v>600.003187065821+1.79666846108679i</v>
      </c>
      <c r="I827" t="str">
        <f t="shared" si="236"/>
        <v>41.3092639536456-12972.9250037435i</v>
      </c>
      <c r="K827" t="str">
        <f t="shared" si="237"/>
        <v>0.0199997144351938-0.0000745808248700304i</v>
      </c>
      <c r="L827" t="str">
        <f t="shared" si="238"/>
        <v>0.00005-14.4807215882369i</v>
      </c>
      <c r="M827" t="str">
        <f t="shared" si="239"/>
        <v>0.00133333333333333-8.51807152249226i</v>
      </c>
      <c r="N827">
        <f t="shared" si="240"/>
        <v>90.068259195033448</v>
      </c>
      <c r="O827">
        <f t="shared" si="241"/>
        <v>62.45686368978604</v>
      </c>
      <c r="P827" s="3">
        <f t="shared" si="242"/>
        <v>62.45686368978604</v>
      </c>
      <c r="Q827" s="3">
        <f t="shared" si="243"/>
        <v>-89.931740804966552</v>
      </c>
      <c r="R827">
        <f t="shared" si="244"/>
        <v>90.068259195033448</v>
      </c>
      <c r="S827">
        <f t="shared" si="245"/>
        <v>1.9487261991169905E-2</v>
      </c>
      <c r="T827">
        <f t="shared" si="228"/>
        <v>62.45686368978604</v>
      </c>
    </row>
    <row r="828" spans="1:20" x14ac:dyDescent="0.25">
      <c r="A828">
        <f t="shared" si="229"/>
        <v>122.90735811731425</v>
      </c>
      <c r="B828">
        <f t="shared" si="246"/>
        <v>19.56131358673635</v>
      </c>
      <c r="C828" t="str">
        <f t="shared" si="230"/>
        <v>1.5808169074904-1321.89115703392i</v>
      </c>
      <c r="D828" t="str">
        <f t="shared" si="231"/>
        <v>3.97499999624706-813.621060151302i</v>
      </c>
      <c r="E828" t="str">
        <f t="shared" si="232"/>
        <v>162.469501633692+0.00870744704151758i</v>
      </c>
      <c r="F828" t="str">
        <f t="shared" si="233"/>
        <v>1.45495495490432-7635.33163407265i</v>
      </c>
      <c r="G828" t="str">
        <f t="shared" si="234"/>
        <v>0.999999999965195-5.89955318942575E-06i</v>
      </c>
      <c r="H828" t="str">
        <f t="shared" si="235"/>
        <v>600.003211333625+1.80349581944631i</v>
      </c>
      <c r="I828" t="str">
        <f t="shared" si="236"/>
        <v>41.3092644457616-12923.8149754997i</v>
      </c>
      <c r="K828" t="str">
        <f t="shared" si="237"/>
        <v>0.0199997122608099-0.0000748642236442192i</v>
      </c>
      <c r="L828" t="str">
        <f t="shared" si="238"/>
        <v>0.00005-14.4259031562432i</v>
      </c>
      <c r="M828" t="str">
        <f t="shared" si="239"/>
        <v>0.00133333333333333-8.48582538602538i</v>
      </c>
      <c r="N828">
        <f t="shared" si="240"/>
        <v>90.068518571535165</v>
      </c>
      <c r="O828">
        <f t="shared" si="241"/>
        <v>62.423920157395671</v>
      </c>
      <c r="P828" s="3">
        <f t="shared" si="242"/>
        <v>62.423920157395671</v>
      </c>
      <c r="Q828" s="3">
        <f t="shared" si="243"/>
        <v>-89.931481428464835</v>
      </c>
      <c r="R828">
        <f t="shared" si="244"/>
        <v>90.068518571535165</v>
      </c>
      <c r="S828">
        <f t="shared" si="245"/>
        <v>1.9561313586736351E-2</v>
      </c>
      <c r="T828">
        <f t="shared" si="228"/>
        <v>62.423920157395671</v>
      </c>
    </row>
    <row r="829" spans="1:20" x14ac:dyDescent="0.25">
      <c r="A829">
        <f t="shared" si="229"/>
        <v>123.37440607816005</v>
      </c>
      <c r="B829">
        <f t="shared" si="246"/>
        <v>19.63564657836595</v>
      </c>
      <c r="C829" t="str">
        <f t="shared" si="230"/>
        <v>1.58081676244261-1316.88702430977i</v>
      </c>
      <c r="D829" t="str">
        <f t="shared" si="231"/>
        <v>3.97499999621847-810.541005261329i</v>
      </c>
      <c r="E829" t="str">
        <f t="shared" si="232"/>
        <v>162.469501364694+0.00874053677945238i</v>
      </c>
      <c r="F829" t="str">
        <f t="shared" si="233"/>
        <v>1.45495495490393-7606.4272107372i</v>
      </c>
      <c r="G829" t="str">
        <f t="shared" si="234"/>
        <v>0.99999999996493-0.000005921971491544i</v>
      </c>
      <c r="H829" t="str">
        <f t="shared" si="235"/>
        <v>600.003235786219+1.81034912197597i</v>
      </c>
      <c r="I829" t="str">
        <f t="shared" si="236"/>
        <v>41.3092649416252-12874.8908606731i</v>
      </c>
      <c r="K829" t="str">
        <f t="shared" si="237"/>
        <v>0.0199997100698697-0.0000751486992380818i</v>
      </c>
      <c r="L829" t="str">
        <f t="shared" si="238"/>
        <v>0.00005-14.3712922457094i</v>
      </c>
      <c r="M829" t="str">
        <f t="shared" si="239"/>
        <v>0.00133333333333333-8.45370132100555i</v>
      </c>
      <c r="N829">
        <f t="shared" si="240"/>
        <v>90.068778933571025</v>
      </c>
      <c r="O829">
        <f t="shared" si="241"/>
        <v>62.390976627247852</v>
      </c>
      <c r="P829" s="3">
        <f t="shared" si="242"/>
        <v>62.390976627247852</v>
      </c>
      <c r="Q829" s="3">
        <f t="shared" si="243"/>
        <v>-89.931221066428975</v>
      </c>
      <c r="R829">
        <f t="shared" si="244"/>
        <v>90.068778933571025</v>
      </c>
      <c r="S829">
        <f t="shared" si="245"/>
        <v>1.9635646578365949E-2</v>
      </c>
      <c r="T829">
        <f t="shared" si="228"/>
        <v>62.390976627247852</v>
      </c>
    </row>
    <row r="830" spans="1:20" x14ac:dyDescent="0.25">
      <c r="A830">
        <f t="shared" si="229"/>
        <v>123.84322882125706</v>
      </c>
      <c r="B830">
        <f t="shared" si="246"/>
        <v>19.710262035363741</v>
      </c>
      <c r="C830" t="str">
        <f t="shared" si="230"/>
        <v>1.58081661629052-1311.90183544757i</v>
      </c>
      <c r="D830" t="str">
        <f t="shared" si="231"/>
        <v>3.97499999618968-807.472610275837i</v>
      </c>
      <c r="E830" t="str">
        <f t="shared" si="232"/>
        <v>162.469501093647+0.00877375227486457i</v>
      </c>
      <c r="F830" t="str">
        <f t="shared" si="233"/>
        <v>1.45495495490354-7577.63220841084i</v>
      </c>
      <c r="G830" t="str">
        <f t="shared" si="234"/>
        <v>0.999999999964663-5.94447498321028E-06i</v>
      </c>
      <c r="H830" t="str">
        <f t="shared" si="235"/>
        <v>600.003260425004+1.81722846726594i</v>
      </c>
      <c r="I830" t="str">
        <f t="shared" si="236"/>
        <v>41.3092654412636-12826.151955474i</v>
      </c>
      <c r="K830" t="str">
        <f t="shared" si="237"/>
        <v>0.0199997078622473-0.0000754342557424373i</v>
      </c>
      <c r="L830" t="str">
        <f t="shared" si="238"/>
        <v>0.00005-14.3168880710395i</v>
      </c>
      <c r="M830" t="str">
        <f t="shared" si="239"/>
        <v>0.00133333333333333-8.42169886531737i</v>
      </c>
      <c r="N830">
        <f t="shared" si="240"/>
        <v>90.069040284884963</v>
      </c>
      <c r="O830">
        <f t="shared" si="241"/>
        <v>62.35803309935973</v>
      </c>
      <c r="P830" s="3">
        <f t="shared" si="242"/>
        <v>62.35803309935973</v>
      </c>
      <c r="Q830" s="3">
        <f t="shared" si="243"/>
        <v>-89.930959715115037</v>
      </c>
      <c r="R830">
        <f t="shared" si="244"/>
        <v>90.069040284884963</v>
      </c>
      <c r="S830">
        <f t="shared" si="245"/>
        <v>1.9710262035363739E-2</v>
      </c>
      <c r="T830">
        <f t="shared" si="228"/>
        <v>62.35803309935973</v>
      </c>
    </row>
    <row r="831" spans="1:20" x14ac:dyDescent="0.25">
      <c r="A831">
        <f t="shared" si="229"/>
        <v>124.31383309077785</v>
      </c>
      <c r="B831">
        <f t="shared" si="246"/>
        <v>19.785161031098124</v>
      </c>
      <c r="C831" t="str">
        <f t="shared" si="230"/>
        <v>1.5808164690255-1306.9355187337i</v>
      </c>
      <c r="D831" t="str">
        <f t="shared" si="231"/>
        <v>3.97499999616066-804.41583105493i</v>
      </c>
      <c r="E831" t="str">
        <f t="shared" si="232"/>
        <v>162.469500820537+0.00880709400581327i</v>
      </c>
      <c r="F831" t="str">
        <f t="shared" si="233"/>
        <v>1.45495495490314-7548.94621286779i</v>
      </c>
      <c r="G831" t="str">
        <f t="shared" si="234"/>
        <v>0.999999999964394-5.96706398814488E-06i</v>
      </c>
      <c r="H831" t="str">
        <f t="shared" si="235"/>
        <v>600.003285251404+1.8241339542812i</v>
      </c>
      <c r="I831" t="str">
        <f t="shared" si="236"/>
        <v>41.3092659447073-12777.5975587769i</v>
      </c>
      <c r="K831" t="str">
        <f t="shared" si="237"/>
        <v>0.0199997056378155-0.0000757208972636396i</v>
      </c>
      <c r="L831" t="str">
        <f t="shared" si="238"/>
        <v>0.00005-14.262689849611i</v>
      </c>
      <c r="M831" t="str">
        <f t="shared" si="239"/>
        <v>0.00133333333333333-8.38981755859468i</v>
      </c>
      <c r="N831">
        <f t="shared" si="240"/>
        <v>90.069302629235068</v>
      </c>
      <c r="O831">
        <f t="shared" si="241"/>
        <v>62.325089573748471</v>
      </c>
      <c r="P831" s="3">
        <f t="shared" si="242"/>
        <v>62.325089573748471</v>
      </c>
      <c r="Q831" s="3">
        <f t="shared" si="243"/>
        <v>-89.930697370764932</v>
      </c>
      <c r="R831">
        <f t="shared" si="244"/>
        <v>90.069302629235068</v>
      </c>
      <c r="S831">
        <f t="shared" si="245"/>
        <v>1.9785161031098123E-2</v>
      </c>
      <c r="T831">
        <f t="shared" si="228"/>
        <v>62.325089573748471</v>
      </c>
    </row>
    <row r="832" spans="1:20" x14ac:dyDescent="0.25">
      <c r="A832">
        <f t="shared" si="229"/>
        <v>124.7862256565228</v>
      </c>
      <c r="B832">
        <f t="shared" si="246"/>
        <v>19.860344643016298</v>
      </c>
      <c r="C832" t="str">
        <f t="shared" si="230"/>
        <v>1.58081632063921-1301.98800272603i</v>
      </c>
      <c r="D832" t="str">
        <f t="shared" si="231"/>
        <v>3.97499999613142-801.370623625815i</v>
      </c>
      <c r="E832" t="str">
        <f t="shared" si="232"/>
        <v>162.469500545347+0.00884056245218653i</v>
      </c>
      <c r="F832" t="str">
        <f t="shared" si="233"/>
        <v>1.45495495490275-7520.36881145038i</v>
      </c>
      <c r="G832" t="str">
        <f t="shared" si="234"/>
        <v>0.999999999964123-0.0000059897388312982i</v>
      </c>
      <c r="H832" t="str">
        <f t="shared" si="235"/>
        <v>600.003310266842+1.83106568236268i</v>
      </c>
      <c r="I832" t="str">
        <f t="shared" si="236"/>
        <v>41.3092664519839-12729.2269721104i</v>
      </c>
      <c r="K832" t="str">
        <f t="shared" si="237"/>
        <v>0.0199997033964465-0.0000760086279236319i</v>
      </c>
      <c r="L832" t="str">
        <f t="shared" si="238"/>
        <v>0.00005-14.2086968017643i</v>
      </c>
      <c r="M832" t="str">
        <f t="shared" si="239"/>
        <v>0.00133333333333333-8.35805694221428i</v>
      </c>
      <c r="N832">
        <f t="shared" si="240"/>
        <v>90.069565970393811</v>
      </c>
      <c r="O832">
        <f t="shared" si="241"/>
        <v>62.292146050431434</v>
      </c>
      <c r="P832" s="3">
        <f t="shared" si="242"/>
        <v>62.292146050431434</v>
      </c>
      <c r="Q832" s="3">
        <f t="shared" si="243"/>
        <v>-89.930434029606189</v>
      </c>
      <c r="R832">
        <f t="shared" si="244"/>
        <v>90.069565970393811</v>
      </c>
      <c r="S832">
        <f t="shared" si="245"/>
        <v>1.9860344643016298E-2</v>
      </c>
      <c r="T832">
        <f t="shared" si="228"/>
        <v>62.292146050431434</v>
      </c>
    </row>
    <row r="833" spans="1:20" x14ac:dyDescent="0.25">
      <c r="A833">
        <f t="shared" si="229"/>
        <v>125.2604133140176</v>
      </c>
      <c r="B833">
        <f t="shared" si="246"/>
        <v>19.93581395265976</v>
      </c>
      <c r="C833" t="str">
        <f t="shared" si="230"/>
        <v>1.58081617112308-1297.05921625288i</v>
      </c>
      <c r="D833" t="str">
        <f t="shared" si="231"/>
        <v>3.97499999610196-798.336944182161i</v>
      </c>
      <c r="E833" t="str">
        <f t="shared" si="232"/>
        <v>162.469500268062+0.0088741580956976i</v>
      </c>
      <c r="F833" t="str">
        <f t="shared" si="233"/>
        <v>1.45495495490236-7491.89959306309i</v>
      </c>
      <c r="G833" t="str">
        <f t="shared" si="234"/>
        <v>0.99999999996385-6.01249983885549E-06i</v>
      </c>
      <c r="H833" t="str">
        <f t="shared" si="235"/>
        <v>600.003335472761+1.83802375122894i</v>
      </c>
      <c r="I833" t="str">
        <f t="shared" si="236"/>
        <v>41.3092669631234-12681.0394996474i</v>
      </c>
      <c r="K833" t="str">
        <f t="shared" si="237"/>
        <v>0.0199997011380112-0.000076297451860009i</v>
      </c>
      <c r="L833" t="str">
        <f t="shared" si="238"/>
        <v>0.00005-14.1549081507913i</v>
      </c>
      <c r="M833" t="str">
        <f t="shared" si="239"/>
        <v>0.00133333333333333-8.32641655928899i</v>
      </c>
      <c r="N833">
        <f t="shared" si="240"/>
        <v>90.069830312147843</v>
      </c>
      <c r="O833">
        <f t="shared" si="241"/>
        <v>62.259202529426091</v>
      </c>
      <c r="P833" s="3">
        <f t="shared" si="242"/>
        <v>62.259202529426091</v>
      </c>
      <c r="Q833" s="3">
        <f t="shared" si="243"/>
        <v>-89.930169687852157</v>
      </c>
      <c r="R833">
        <f t="shared" si="244"/>
        <v>90.069830312147843</v>
      </c>
      <c r="S833">
        <f t="shared" si="245"/>
        <v>1.993581395265976E-2</v>
      </c>
      <c r="T833">
        <f t="shared" si="228"/>
        <v>62.259202529426091</v>
      </c>
    </row>
    <row r="834" spans="1:20" x14ac:dyDescent="0.25">
      <c r="A834">
        <f t="shared" si="229"/>
        <v>125.73640288461087</v>
      </c>
      <c r="B834">
        <f t="shared" si="246"/>
        <v>20.011570045679868</v>
      </c>
      <c r="C834" t="str">
        <f t="shared" si="230"/>
        <v>1.58081602046853-1292.14908841201i</v>
      </c>
      <c r="D834" t="str">
        <f t="shared" si="231"/>
        <v>3.97499999607229-795.314749083472i</v>
      </c>
      <c r="E834" t="str">
        <f t="shared" si="232"/>
        <v>162.469499988666+0.00890788141988981i</v>
      </c>
      <c r="F834" t="str">
        <f t="shared" si="233"/>
        <v>1.45495495490195-7463.53814816668i</v>
      </c>
      <c r="G834" t="str">
        <f t="shared" si="234"/>
        <v>0.999999999963575-6.03534733824148E-06i</v>
      </c>
      <c r="H834" t="str">
        <f t="shared" si="235"/>
        <v>600.003360870608+1.84500826097742i</v>
      </c>
      <c r="I834" t="str">
        <f t="shared" si="236"/>
        <v>41.3092674781546-12633.034448195i</v>
      </c>
      <c r="K834" t="str">
        <f t="shared" si="237"/>
        <v>0.0199996988623798-0.000076587373226076i</v>
      </c>
      <c r="L834" t="str">
        <f t="shared" si="238"/>
        <v>0.00005-14.1013231229242i</v>
      </c>
      <c r="M834" t="str">
        <f t="shared" si="239"/>
        <v>0.00133333333333333-8.29489595466126i</v>
      </c>
      <c r="N834">
        <f t="shared" si="240"/>
        <v>90.070095658298357</v>
      </c>
      <c r="O834">
        <f t="shared" si="241"/>
        <v>62.226259010750084</v>
      </c>
      <c r="P834" s="3">
        <f t="shared" si="242"/>
        <v>62.226259010750084</v>
      </c>
      <c r="Q834" s="3">
        <f t="shared" si="243"/>
        <v>-89.929904341701643</v>
      </c>
      <c r="R834">
        <f t="shared" si="244"/>
        <v>90.070095658298357</v>
      </c>
      <c r="S834">
        <f t="shared" si="245"/>
        <v>2.0011570045679869E-2</v>
      </c>
      <c r="T834">
        <f t="shared" si="228"/>
        <v>62.226259010750084</v>
      </c>
    </row>
    <row r="835" spans="1:20" x14ac:dyDescent="0.25">
      <c r="A835">
        <f t="shared" si="229"/>
        <v>126.21420121557237</v>
      </c>
      <c r="B835">
        <f t="shared" si="246"/>
        <v>20.08761401185345</v>
      </c>
      <c r="C835" t="str">
        <f t="shared" si="230"/>
        <v>1.58081586866682-1287.25754856957i</v>
      </c>
      <c r="D835" t="str">
        <f t="shared" si="231"/>
        <v>3.9749999960424-792.303994854457i</v>
      </c>
      <c r="E835" t="str">
        <f t="shared" si="232"/>
        <v>162.469499707143+0.00894173291014355i</v>
      </c>
      <c r="F835" t="str">
        <f t="shared" si="233"/>
        <v>1.45495495490156-7435.28406877224i</v>
      </c>
      <c r="G835" t="str">
        <f t="shared" si="234"/>
        <v>0.999999999963297-6.05828165812511E-06i</v>
      </c>
      <c r="H835" t="str">
        <f t="shared" si="235"/>
        <v>600.003386461849+1.85201931208604i</v>
      </c>
      <c r="I835" t="str">
        <f t="shared" si="236"/>
        <v>41.309267997108-12585.2111271844i</v>
      </c>
      <c r="K835" t="str">
        <f t="shared" si="237"/>
        <v>0.0199996965694212-0.0000768783961909064i</v>
      </c>
      <c r="L835" t="str">
        <f t="shared" si="238"/>
        <v>0.00005-14.0479409473243i</v>
      </c>
      <c r="M835" t="str">
        <f t="shared" si="239"/>
        <v>0.00133333333333333-8.26349467489665i</v>
      </c>
      <c r="N835">
        <f t="shared" si="240"/>
        <v>90.070362012660837</v>
      </c>
      <c r="O835">
        <f t="shared" si="241"/>
        <v>62.193315494421071</v>
      </c>
      <c r="P835" s="3">
        <f t="shared" si="242"/>
        <v>62.193315494421071</v>
      </c>
      <c r="Q835" s="3">
        <f t="shared" si="243"/>
        <v>-89.929637987339163</v>
      </c>
      <c r="R835">
        <f t="shared" si="244"/>
        <v>90.070362012660837</v>
      </c>
      <c r="S835">
        <f t="shared" si="245"/>
        <v>2.0087614011853449E-2</v>
      </c>
      <c r="T835">
        <f t="shared" si="228"/>
        <v>62.193315494421071</v>
      </c>
    </row>
    <row r="836" spans="1:20" x14ac:dyDescent="0.25">
      <c r="A836">
        <f t="shared" si="229"/>
        <v>126.69381518019156</v>
      </c>
      <c r="B836">
        <f t="shared" si="246"/>
        <v>20.163946945098495</v>
      </c>
      <c r="C836" t="str">
        <f t="shared" si="230"/>
        <v>1.58081571570926-1282.3845263591i</v>
      </c>
      <c r="D836" t="str">
        <f t="shared" si="231"/>
        <v>3.97499999601223-789.304638184395i</v>
      </c>
      <c r="E836" t="str">
        <f t="shared" si="232"/>
        <v>162.469499423475+0.00897571305369829i</v>
      </c>
      <c r="F836" t="str">
        <f t="shared" si="233"/>
        <v>1.45495495490114-7407.13694843526i</v>
      </c>
      <c r="G836" t="str">
        <f t="shared" si="234"/>
        <v>0.999999999963018-0.0000060813031284243i</v>
      </c>
      <c r="H836" t="str">
        <f t="shared" si="235"/>
        <v>600.003412247956+1.85905700541451i</v>
      </c>
      <c r="I836" t="str">
        <f t="shared" si="236"/>
        <v>41.3092685200128-12537.5688486611i</v>
      </c>
      <c r="K836" t="str">
        <f t="shared" si="237"/>
        <v>0.0199996942590035-0.0000771705249394035i</v>
      </c>
      <c r="L836" t="str">
        <f t="shared" si="238"/>
        <v>0.00005-13.9947608560713i</v>
      </c>
      <c r="M836" t="str">
        <f t="shared" si="239"/>
        <v>0.00133333333333333-8.23221226827719i</v>
      </c>
      <c r="N836">
        <f t="shared" si="240"/>
        <v>90.070629379065309</v>
      </c>
      <c r="O836">
        <f t="shared" si="241"/>
        <v>62.160371980456802</v>
      </c>
      <c r="P836" s="3">
        <f t="shared" si="242"/>
        <v>62.160371980456802</v>
      </c>
      <c r="Q836" s="3">
        <f t="shared" si="243"/>
        <v>-89.929370620934691</v>
      </c>
      <c r="R836">
        <f t="shared" si="244"/>
        <v>90.070629379065309</v>
      </c>
      <c r="S836">
        <f t="shared" si="245"/>
        <v>2.0163946945098495E-2</v>
      </c>
      <c r="T836">
        <f t="shared" si="228"/>
        <v>62.160371980456802</v>
      </c>
    </row>
    <row r="837" spans="1:20" x14ac:dyDescent="0.25">
      <c r="A837">
        <f t="shared" si="229"/>
        <v>127.1752516778763</v>
      </c>
      <c r="B837">
        <f t="shared" si="246"/>
        <v>20.24056994348987</v>
      </c>
      <c r="C837" t="str">
        <f t="shared" si="230"/>
        <v>1.58081556158706-1277.52995168059i</v>
      </c>
      <c r="D837" t="str">
        <f t="shared" si="231"/>
        <v>3.97499999598189-786.316635926551i</v>
      </c>
      <c r="E837" t="str">
        <f t="shared" si="232"/>
        <v>162.469499137649+0.00900982233962716i</v>
      </c>
      <c r="F837" t="str">
        <f t="shared" si="233"/>
        <v>1.45495495490074-7379.09638225012i</v>
      </c>
      <c r="G837" t="str">
        <f t="shared" si="234"/>
        <v>0.999999999962736-6.10441208031059E-06i</v>
      </c>
      <c r="H837" t="str">
        <f t="shared" si="235"/>
        <v>600.003438230409+1.86612144220584i</v>
      </c>
      <c r="I837" t="str">
        <f t="shared" si="236"/>
        <v>41.3092690468996-12490.1069272748i</v>
      </c>
      <c r="K837" t="str">
        <f t="shared" si="237"/>
        <v>0.0199996919309939-0.0000774637636723602i</v>
      </c>
      <c r="L837" t="str">
        <f t="shared" si="238"/>
        <v>0.00005-13.9417820841515i</v>
      </c>
      <c r="M837" t="str">
        <f t="shared" si="239"/>
        <v>0.00133333333333333-8.20104828479497i</v>
      </c>
      <c r="N837">
        <f t="shared" si="240"/>
        <v>90.070897761356335</v>
      </c>
      <c r="O837">
        <f t="shared" si="241"/>
        <v>62.127428468875642</v>
      </c>
      <c r="P837" s="3">
        <f t="shared" si="242"/>
        <v>62.127428468875642</v>
      </c>
      <c r="Q837" s="3">
        <f t="shared" si="243"/>
        <v>-89.929102238643665</v>
      </c>
      <c r="R837">
        <f t="shared" si="244"/>
        <v>90.070897761356335</v>
      </c>
      <c r="S837">
        <f t="shared" si="245"/>
        <v>2.0240569943489869E-2</v>
      </c>
      <c r="T837">
        <f t="shared" si="228"/>
        <v>62.127428468875642</v>
      </c>
    </row>
    <row r="838" spans="1:20" x14ac:dyDescent="0.25">
      <c r="A838">
        <f t="shared" si="229"/>
        <v>127.65851763425223</v>
      </c>
      <c r="B838">
        <f t="shared" si="246"/>
        <v>20.317484109275131</v>
      </c>
      <c r="C838" t="str">
        <f t="shared" si="230"/>
        <v>1.58081540629143-1272.6937546993i</v>
      </c>
      <c r="D838" t="str">
        <f t="shared" si="231"/>
        <v>3.9749999959513-783.339945097497i</v>
      </c>
      <c r="E838" t="str">
        <f t="shared" si="232"/>
        <v>162.469498849645+0.00904406125888705i</v>
      </c>
      <c r="F838" t="str">
        <f t="shared" si="233"/>
        <v>1.45495495490033-7351.16196684374i</v>
      </c>
      <c r="G838" t="str">
        <f t="shared" si="234"/>
        <v>0.999999999962452-6.12760884621403E-06i</v>
      </c>
      <c r="H838" t="str">
        <f t="shared" si="235"/>
        <v>600.003464410704+1.87321272408776i</v>
      </c>
      <c r="I838" t="str">
        <f t="shared" si="236"/>
        <v>41.3092695777974-12442.82468027i</v>
      </c>
      <c r="K838" t="str">
        <f t="shared" si="237"/>
        <v>0.0199996895852584-0.0000777581166065172i</v>
      </c>
      <c r="L838" t="str">
        <f t="shared" si="238"/>
        <v>0.00005-13.8890038694476i</v>
      </c>
      <c r="M838" t="str">
        <f t="shared" si="239"/>
        <v>0.00133333333333333-8.17000227614564i</v>
      </c>
      <c r="N838">
        <f t="shared" si="240"/>
        <v>90.071167163393099</v>
      </c>
      <c r="O838">
        <f t="shared" si="241"/>
        <v>62.09448495969535</v>
      </c>
      <c r="P838" s="3">
        <f t="shared" si="242"/>
        <v>62.09448495969535</v>
      </c>
      <c r="Q838" s="3">
        <f t="shared" si="243"/>
        <v>-89.928832836606901</v>
      </c>
      <c r="R838">
        <f t="shared" si="244"/>
        <v>90.071167163393099</v>
      </c>
      <c r="S838">
        <f t="shared" si="245"/>
        <v>2.0317484109275131E-2</v>
      </c>
      <c r="T838">
        <f t="shared" si="228"/>
        <v>62.09448495969535</v>
      </c>
    </row>
    <row r="839" spans="1:20" x14ac:dyDescent="0.25">
      <c r="A839">
        <f t="shared" si="229"/>
        <v>128.14362000126238</v>
      </c>
      <c r="B839">
        <f t="shared" si="246"/>
        <v>20.394690548890377</v>
      </c>
      <c r="C839" t="str">
        <f t="shared" si="230"/>
        <v>1.58081524981329-1267.87586584494i</v>
      </c>
      <c r="D839" t="str">
        <f t="shared" si="231"/>
        <v>3.97499999592048-780.374522876539i</v>
      </c>
      <c r="E839" t="str">
        <f t="shared" si="232"/>
        <v>162.469498559448+0.00907843030428083i</v>
      </c>
      <c r="F839" t="str">
        <f t="shared" si="233"/>
        <v>1.45495495489992-7323.33330037023i</v>
      </c>
      <c r="G839" t="str">
        <f t="shared" si="234"/>
        <v>0.999999999962166-6.15089375982788E-06i</v>
      </c>
      <c r="H839" t="str">
        <f t="shared" si="235"/>
        <v>600.003490790353+1.88033095307431i</v>
      </c>
      <c r="I839" t="str">
        <f t="shared" si="236"/>
        <v>41.3092701127381-12395.7214274756i</v>
      </c>
      <c r="K839" t="str">
        <f t="shared" si="237"/>
        <v>0.0199996872216619-0.000078053587974627i</v>
      </c>
      <c r="L839" t="str">
        <f t="shared" si="238"/>
        <v>0.00005-13.8364254527272i</v>
      </c>
      <c r="M839" t="str">
        <f t="shared" si="239"/>
        <v>0.00133333333333333-8.13907379572191i</v>
      </c>
      <c r="N839">
        <f t="shared" si="240"/>
        <v>90.071437589049381</v>
      </c>
      <c r="O839">
        <f t="shared" si="241"/>
        <v>62.061541452934392</v>
      </c>
      <c r="P839" s="3">
        <f t="shared" si="242"/>
        <v>62.061541452934392</v>
      </c>
      <c r="Q839" s="3">
        <f t="shared" si="243"/>
        <v>-89.928562410950619</v>
      </c>
      <c r="R839">
        <f t="shared" si="244"/>
        <v>90.071437589049381</v>
      </c>
      <c r="S839">
        <f t="shared" si="245"/>
        <v>2.0394690548890378E-2</v>
      </c>
      <c r="T839">
        <f t="shared" si="228"/>
        <v>62.061541452934392</v>
      </c>
    </row>
    <row r="840" spans="1:20" x14ac:dyDescent="0.25">
      <c r="A840">
        <f t="shared" si="229"/>
        <v>128.63056575726719</v>
      </c>
      <c r="B840">
        <f t="shared" si="246"/>
        <v>20.472190372976161</v>
      </c>
      <c r="C840" t="str">
        <f t="shared" si="230"/>
        <v>1.58081509214366-1263.07621581057i</v>
      </c>
      <c r="D840" t="str">
        <f t="shared" si="231"/>
        <v>3.97499999588941-777.420326605082i</v>
      </c>
      <c r="E840" t="str">
        <f t="shared" si="232"/>
        <v>162.469498267043+0.00911292997049647i</v>
      </c>
      <c r="F840" t="str">
        <f t="shared" si="233"/>
        <v>1.45495495489949-7295.60998250484i</v>
      </c>
      <c r="G840" t="str">
        <f t="shared" si="234"/>
        <v>0.999999999961878-6.17426715611346E-06i</v>
      </c>
      <c r="H840" t="str">
        <f t="shared" si="235"/>
        <v>600.003517370866+1.88747623156715i</v>
      </c>
      <c r="I840" t="str">
        <f t="shared" si="236"/>
        <v>41.3092706517521-12348.7964912954i</v>
      </c>
      <c r="K840" t="str">
        <f t="shared" si="237"/>
        <v>0.0199996848400686-0.0000783501820255126i</v>
      </c>
      <c r="L840" t="str">
        <f t="shared" si="238"/>
        <v>0.00005-13.7840460776322i</v>
      </c>
      <c r="M840" t="str">
        <f t="shared" si="239"/>
        <v>0.00133333333333333-8.10826239860717i</v>
      </c>
      <c r="N840">
        <f t="shared" si="240"/>
        <v>90.071709042213712</v>
      </c>
      <c r="O840">
        <f t="shared" si="241"/>
        <v>62.028597948611264</v>
      </c>
      <c r="P840" s="3">
        <f t="shared" si="242"/>
        <v>62.028597948611264</v>
      </c>
      <c r="Q840" s="3">
        <f t="shared" si="243"/>
        <v>-89.928290957786288</v>
      </c>
      <c r="R840">
        <f t="shared" si="244"/>
        <v>90.071709042213712</v>
      </c>
      <c r="S840">
        <f t="shared" si="245"/>
        <v>2.0472190372976162E-2</v>
      </c>
      <c r="T840">
        <f t="shared" si="228"/>
        <v>62.028597948611264</v>
      </c>
    </row>
    <row r="841" spans="1:20" x14ac:dyDescent="0.25">
      <c r="A841">
        <f t="shared" si="229"/>
        <v>129.11936190714482</v>
      </c>
      <c r="B841">
        <f t="shared" si="246"/>
        <v>20.549984696393473</v>
      </c>
      <c r="C841" t="str">
        <f t="shared" si="230"/>
        <v>1.58081493327347-1258.29473555158i</v>
      </c>
      <c r="D841" t="str">
        <f t="shared" si="231"/>
        <v>3.97499999585809-774.477313786021i</v>
      </c>
      <c r="E841" t="str">
        <f t="shared" si="232"/>
        <v>162.469497972411+0.00914756075411093i</v>
      </c>
      <c r="F841" t="str">
        <f t="shared" si="233"/>
        <v>1.45495495489906-7267.99161443836i</v>
      </c>
      <c r="G841" t="str">
        <f t="shared" si="234"/>
        <v>0.999999999961588-6.19772937130488E-06i</v>
      </c>
      <c r="H841" t="str">
        <f t="shared" si="235"/>
        <v>600.00354415378+1.89464866235712i</v>
      </c>
      <c r="I841" t="str">
        <f t="shared" si="236"/>
        <v>41.3092711948708-12302.0491966986i</v>
      </c>
      <c r="K841" t="str">
        <f t="shared" si="237"/>
        <v>0.0199996824403413-0.0000786479030241273i</v>
      </c>
      <c r="L841" t="str">
        <f t="shared" si="238"/>
        <v>0.00005-13.7318649906677i</v>
      </c>
      <c r="M841" t="str">
        <f t="shared" si="239"/>
        <v>0.00133333333333333-8.07756764156925i</v>
      </c>
      <c r="N841">
        <f t="shared" si="240"/>
        <v>90.071981526789372</v>
      </c>
      <c r="O841">
        <f t="shared" si="241"/>
        <v>61.995654446744297</v>
      </c>
      <c r="P841" s="3">
        <f t="shared" si="242"/>
        <v>61.995654446744297</v>
      </c>
      <c r="Q841" s="3">
        <f t="shared" si="243"/>
        <v>-89.928018473210628</v>
      </c>
      <c r="R841">
        <f t="shared" si="244"/>
        <v>90.071981526789372</v>
      </c>
      <c r="S841">
        <f t="shared" si="245"/>
        <v>2.0549984696393474E-2</v>
      </c>
      <c r="T841">
        <f t="shared" si="228"/>
        <v>61.995654446744297</v>
      </c>
    </row>
    <row r="842" spans="1:20" x14ac:dyDescent="0.25">
      <c r="A842">
        <f t="shared" si="229"/>
        <v>129.61001548239199</v>
      </c>
      <c r="B842">
        <f t="shared" si="246"/>
        <v>20.62807463823977</v>
      </c>
      <c r="C842" t="str">
        <f t="shared" si="230"/>
        <v>1.5808147731937-1253.5313562848i</v>
      </c>
      <c r="D842" t="str">
        <f t="shared" si="231"/>
        <v>3.97499999582656-771.545442083133i</v>
      </c>
      <c r="E842" t="str">
        <f t="shared" si="232"/>
        <v>162.469497675535+0.00918232315358514i</v>
      </c>
      <c r="F842" t="str">
        <f t="shared" si="233"/>
        <v>1.45495495489864-7240.47779887132i</v>
      </c>
      <c r="G842" t="str">
        <f t="shared" si="234"/>
        <v>0.999999999961296-6.22128074291403E-06i</v>
      </c>
      <c r="H842" t="str">
        <f t="shared" si="235"/>
        <v>600.00357114063+1.90184834862564i</v>
      </c>
      <c r="I842" t="str">
        <f t="shared" si="236"/>
        <v>41.3092717421247-12255.4788712097i</v>
      </c>
      <c r="K842" t="str">
        <f t="shared" si="237"/>
        <v>0.0199996800223421-0.0000789467552516176i</v>
      </c>
      <c r="L842" t="str">
        <f t="shared" si="238"/>
        <v>0.00005-13.6798814411911i</v>
      </c>
      <c r="M842" t="str">
        <f t="shared" si="239"/>
        <v>0.00133333333333333-8.04698908305364i</v>
      </c>
      <c r="N842">
        <f t="shared" si="240"/>
        <v>90.072255046694437</v>
      </c>
      <c r="O842">
        <f t="shared" si="241"/>
        <v>61.962710947352384</v>
      </c>
      <c r="P842" s="3">
        <f t="shared" si="242"/>
        <v>61.962710947352384</v>
      </c>
      <c r="Q842" s="3">
        <f t="shared" si="243"/>
        <v>-89.927744953305563</v>
      </c>
      <c r="R842">
        <f t="shared" si="244"/>
        <v>90.072255046694437</v>
      </c>
      <c r="S842">
        <f t="shared" si="245"/>
        <v>2.062807463823977E-2</v>
      </c>
      <c r="T842">
        <f t="shared" si="228"/>
        <v>61.962710947352384</v>
      </c>
    </row>
    <row r="843" spans="1:20" x14ac:dyDescent="0.25">
      <c r="A843">
        <f t="shared" si="229"/>
        <v>130.10253354122509</v>
      </c>
      <c r="B843">
        <f t="shared" si="246"/>
        <v>20.706461321865081</v>
      </c>
      <c r="C843" t="str">
        <f t="shared" si="230"/>
        <v>1.580814611895-1248.78600948742i</v>
      </c>
      <c r="D843" t="str">
        <f t="shared" si="231"/>
        <v>3.97499999579478-768.624669320455i</v>
      </c>
      <c r="E843" t="str">
        <f t="shared" si="232"/>
        <v>162.4694973764+0.00921721766926628i</v>
      </c>
      <c r="F843" t="str">
        <f t="shared" si="233"/>
        <v>1.45495495489821-7213.06814000821i</v>
      </c>
      <c r="G843" t="str">
        <f t="shared" si="234"/>
        <v>0.999999999961001-6.24492160973525E-06i</v>
      </c>
      <c r="H843" t="str">
        <f t="shared" si="235"/>
        <v>600.00359833297+1.90907539394632i</v>
      </c>
      <c r="I843" t="str">
        <f t="shared" si="236"/>
        <v>41.3092722935457-12209.0848448987i</v>
      </c>
      <c r="K843" t="str">
        <f t="shared" si="237"/>
        <v>0.0199996775859318-0.0000792467430053841i</v>
      </c>
      <c r="L843" t="str">
        <f t="shared" si="238"/>
        <v>0.00005-13.6280946814018i</v>
      </c>
      <c r="M843" t="str">
        <f t="shared" si="239"/>
        <v>0.00133333333333333-8.01652628317751i</v>
      </c>
      <c r="N843">
        <f t="shared" si="240"/>
        <v>90.072529605861888</v>
      </c>
      <c r="O843">
        <f t="shared" si="241"/>
        <v>61.929767450454378</v>
      </c>
      <c r="P843" s="3">
        <f t="shared" si="242"/>
        <v>61.929767450454378</v>
      </c>
      <c r="Q843" s="3">
        <f t="shared" si="243"/>
        <v>-89.927470394138112</v>
      </c>
      <c r="R843">
        <f t="shared" si="244"/>
        <v>90.072529605861888</v>
      </c>
      <c r="S843">
        <f t="shared" si="245"/>
        <v>2.0706461321865082E-2</v>
      </c>
      <c r="T843">
        <f t="shared" si="228"/>
        <v>61.929767450454378</v>
      </c>
    </row>
    <row r="844" spans="1:20" x14ac:dyDescent="0.25">
      <c r="A844">
        <f t="shared" si="229"/>
        <v>130.59692316868174</v>
      </c>
      <c r="B844">
        <f t="shared" si="246"/>
        <v>20.785145874888169</v>
      </c>
      <c r="C844" t="str">
        <f t="shared" si="230"/>
        <v>1.58081444936819-1244.05862689601i</v>
      </c>
      <c r="D844" t="str">
        <f t="shared" si="231"/>
        <v>3.97499999576275-765.714953481689i</v>
      </c>
      <c r="E844" t="str">
        <f t="shared" si="232"/>
        <v>162.469497074986+0.00925224480342205i</v>
      </c>
      <c r="F844" t="str">
        <f t="shared" si="233"/>
        <v>1.45495495489778-7185.76224355188i</v>
      </c>
      <c r="G844" t="str">
        <f t="shared" si="234"/>
        <v>0.999999999960704-6.26865231185039E-06i</v>
      </c>
      <c r="H844" t="str">
        <f t="shared" si="235"/>
        <v>600.003625732368+1.91632990228633i</v>
      </c>
      <c r="I844" t="str">
        <f t="shared" si="236"/>
        <v>41.3092728491651-12162.8664503722i</v>
      </c>
      <c r="K844" t="str">
        <f t="shared" si="237"/>
        <v>0.0199996751309702-0.0000795478705991421i</v>
      </c>
      <c r="L844" t="str">
        <f t="shared" si="238"/>
        <v>0.00005-13.5765039663298i</v>
      </c>
      <c r="M844" t="str">
        <f t="shared" si="239"/>
        <v>0.00133333333333333-7.98617880372339i</v>
      </c>
      <c r="N844">
        <f t="shared" si="240"/>
        <v>90.072805208239657</v>
      </c>
      <c r="O844">
        <f t="shared" si="241"/>
        <v>61.896823956069099</v>
      </c>
      <c r="P844" s="3">
        <f t="shared" si="242"/>
        <v>61.896823956069099</v>
      </c>
      <c r="Q844" s="3">
        <f t="shared" si="243"/>
        <v>-89.927194791760343</v>
      </c>
      <c r="R844">
        <f t="shared" si="244"/>
        <v>90.072805208239657</v>
      </c>
      <c r="S844">
        <f t="shared" si="245"/>
        <v>2.078514587488817E-2</v>
      </c>
      <c r="T844">
        <f t="shared" si="228"/>
        <v>61.896823956069099</v>
      </c>
    </row>
    <row r="845" spans="1:20" x14ac:dyDescent="0.25">
      <c r="A845">
        <f t="shared" si="229"/>
        <v>131.09319147672272</v>
      </c>
      <c r="B845">
        <f t="shared" si="246"/>
        <v>20.864129429212745</v>
      </c>
      <c r="C845" t="str">
        <f t="shared" si="230"/>
        <v>1.58081428560385-1239.34914050561i</v>
      </c>
      <c r="D845" t="str">
        <f t="shared" si="231"/>
        <v>3.97499999573049-762.8162527096i</v>
      </c>
      <c r="E845" t="str">
        <f t="shared" si="232"/>
        <v>162.469496771277+0.00928740506022035i</v>
      </c>
      <c r="F845" t="str">
        <f t="shared" si="233"/>
        <v>1.45495495489734-7158.55971669788i</v>
      </c>
      <c r="G845" t="str">
        <f t="shared" si="234"/>
        <v>0.999999999960405-6.29247319063354E-06i</v>
      </c>
      <c r="H845" t="str">
        <f t="shared" si="235"/>
        <v>600.003653340397+1.923611978008i</v>
      </c>
      <c r="I845" t="str">
        <f t="shared" si="236"/>
        <v>41.3092734090155-12116.823022763i</v>
      </c>
      <c r="K845" t="str">
        <f t="shared" si="237"/>
        <v>0.0199996726573161-0.0000798501423629864i</v>
      </c>
      <c r="L845" t="str">
        <f t="shared" si="238"/>
        <v>0.00005-13.5251085538252i</v>
      </c>
      <c r="M845" t="str">
        <f t="shared" si="239"/>
        <v>0.00133333333333333-7.95594620813247i</v>
      </c>
      <c r="N845">
        <f t="shared" si="240"/>
        <v>90.073081857790598</v>
      </c>
      <c r="O845">
        <f t="shared" si="241"/>
        <v>61.863880464215875</v>
      </c>
      <c r="P845" s="3">
        <f t="shared" si="242"/>
        <v>61.863880464215875</v>
      </c>
      <c r="Q845" s="3">
        <f t="shared" si="243"/>
        <v>-89.926918142209402</v>
      </c>
      <c r="R845">
        <f t="shared" si="244"/>
        <v>90.073081857790598</v>
      </c>
      <c r="S845">
        <f t="shared" si="245"/>
        <v>2.0864129429212744E-2</v>
      </c>
      <c r="T845">
        <f t="shared" si="228"/>
        <v>61.863880464215875</v>
      </c>
    </row>
    <row r="846" spans="1:20" x14ac:dyDescent="0.25">
      <c r="A846">
        <f t="shared" si="229"/>
        <v>131.59134560433426</v>
      </c>
      <c r="B846">
        <f t="shared" si="246"/>
        <v>20.943413121043754</v>
      </c>
      <c r="C846" t="str">
        <f t="shared" si="230"/>
        <v>1.58081412059259-1234.65748256867i</v>
      </c>
      <c r="D846" t="str">
        <f t="shared" si="231"/>
        <v>3.97499999569799-759.928525305405i</v>
      </c>
      <c r="E846" t="str">
        <f t="shared" si="232"/>
        <v>162.469496465257+0.00932269894575022i</v>
      </c>
      <c r="F846" t="str">
        <f t="shared" si="233"/>
        <v>1.45495495489691-7131.46016812873i</v>
      </c>
      <c r="G846" t="str">
        <f t="shared" si="234"/>
        <v>0.999999999960103-6.31638458875604E-06i</v>
      </c>
      <c r="H846" t="str">
        <f t="shared" si="235"/>
        <v>600.003681158649+1.93092172587023i</v>
      </c>
      <c r="I846" t="str">
        <f t="shared" si="236"/>
        <v>41.3092739731289-12070.9538997209i</v>
      </c>
      <c r="K846" t="str">
        <f t="shared" si="237"/>
        <v>0.0199996701648271-0.0000801535626434488i</v>
      </c>
      <c r="L846" t="str">
        <f t="shared" si="238"/>
        <v>0.00005-13.473907704548i</v>
      </c>
      <c r="M846" t="str">
        <f t="shared" si="239"/>
        <v>0.00133333333333333-7.92582806149877i</v>
      </c>
      <c r="N846">
        <f t="shared" si="240"/>
        <v>90.073359558492655</v>
      </c>
      <c r="O846">
        <f t="shared" si="241"/>
        <v>61.830936974913911</v>
      </c>
      <c r="P846" s="3">
        <f t="shared" si="242"/>
        <v>61.830936974913911</v>
      </c>
      <c r="Q846" s="3">
        <f t="shared" si="243"/>
        <v>-89.926640441507345</v>
      </c>
      <c r="R846">
        <f t="shared" si="244"/>
        <v>90.073359558492655</v>
      </c>
      <c r="S846">
        <f t="shared" si="245"/>
        <v>2.0943413121043756E-2</v>
      </c>
      <c r="T846">
        <f t="shared" si="228"/>
        <v>61.830936974913911</v>
      </c>
    </row>
    <row r="847" spans="1:20" x14ac:dyDescent="0.25">
      <c r="A847">
        <f t="shared" si="229"/>
        <v>132.09139271763075</v>
      </c>
      <c r="B847">
        <f t="shared" si="246"/>
        <v>21.02299809090372</v>
      </c>
      <c r="C847" t="str">
        <f t="shared" si="230"/>
        <v>1.58081395432488-1229.9835855941i</v>
      </c>
      <c r="D847" t="str">
        <f t="shared" si="231"/>
        <v>3.97499999566522-757.051729728167i</v>
      </c>
      <c r="E847" t="str">
        <f t="shared" si="232"/>
        <v>162.469496156906+0.00935812696803079i</v>
      </c>
      <c r="F847" t="str">
        <f t="shared" si="233"/>
        <v>1.45495495489646-7104.46320800825i</v>
      </c>
      <c r="G847" t="str">
        <f t="shared" si="234"/>
        <v>0.999999999959799-6.34038685019139E-06i</v>
      </c>
      <c r="H847" t="str">
        <f t="shared" si="235"/>
        <v>600.003709188724+1.93825925103006i</v>
      </c>
      <c r="I847" t="str">
        <f t="shared" si="236"/>
        <v>41.3092745415378-12025.2584214032i</v>
      </c>
      <c r="K847" t="str">
        <f t="shared" si="237"/>
        <v>0.0199996676533598-0.0000804581358035651i</v>
      </c>
      <c r="L847" t="str">
        <f t="shared" si="238"/>
        <v>0.00005-13.4229006819565i</v>
      </c>
      <c r="M847" t="str">
        <f t="shared" si="239"/>
        <v>0.00133333333333333-7.89582393056267i</v>
      </c>
      <c r="N847">
        <f t="shared" si="240"/>
        <v>90.073638314338851</v>
      </c>
      <c r="O847">
        <f t="shared" si="241"/>
        <v>61.797993488182541</v>
      </c>
      <c r="P847" s="3">
        <f t="shared" si="242"/>
        <v>61.797993488182541</v>
      </c>
      <c r="Q847" s="3">
        <f t="shared" si="243"/>
        <v>-89.926361685661149</v>
      </c>
      <c r="R847">
        <f t="shared" si="244"/>
        <v>90.073638314338851</v>
      </c>
      <c r="S847">
        <f t="shared" si="245"/>
        <v>2.102299809090372E-2</v>
      </c>
      <c r="T847">
        <f t="shared" si="228"/>
        <v>61.797993488182541</v>
      </c>
    </row>
    <row r="848" spans="1:20" x14ac:dyDescent="0.25">
      <c r="A848">
        <f t="shared" si="229"/>
        <v>132.59334000995773</v>
      </c>
      <c r="B848">
        <f t="shared" si="246"/>
        <v>21.102885483649153</v>
      </c>
      <c r="C848" t="str">
        <f t="shared" si="230"/>
        <v>1.58081378679122-1225.32738234632i</v>
      </c>
      <c r="D848" t="str">
        <f t="shared" si="231"/>
        <v>3.97499999563221-754.185824594225i</v>
      </c>
      <c r="E848" t="str">
        <f t="shared" si="232"/>
        <v>162.469495846206+0.00939368963700765i</v>
      </c>
      <c r="F848" t="str">
        <f t="shared" si="233"/>
        <v>1.45495495489601-7077.56844797618i</v>
      </c>
      <c r="G848" t="str">
        <f t="shared" si="234"/>
        <v>0.999999999959493-6.36448032022017E-06i</v>
      </c>
      <c r="H848" t="str">
        <f t="shared" si="235"/>
        <v>600.003737432232+1.94562465904411i</v>
      </c>
      <c r="I848" t="str">
        <f t="shared" si="236"/>
        <v>41.3092751142743-11979.7359304651i</v>
      </c>
      <c r="K848" t="str">
        <f t="shared" si="237"/>
        <v>0.0199996651227698-0.0000807638662229335i</v>
      </c>
      <c r="L848" t="str">
        <f t="shared" si="238"/>
        <v>0.00005-13.3720867522978i</v>
      </c>
      <c r="M848" t="str">
        <f t="shared" si="239"/>
        <v>0.00133333333333333-7.86593338370461i</v>
      </c>
      <c r="N848">
        <f t="shared" si="240"/>
        <v>90.073918129337386</v>
      </c>
      <c r="O848">
        <f t="shared" si="241"/>
        <v>61.765050004041314</v>
      </c>
      <c r="P848" s="3">
        <f t="shared" si="242"/>
        <v>61.765050004041314</v>
      </c>
      <c r="Q848" s="3">
        <f t="shared" si="243"/>
        <v>-89.926081870662614</v>
      </c>
      <c r="R848">
        <f t="shared" si="244"/>
        <v>90.073918129337386</v>
      </c>
      <c r="S848">
        <f t="shared" si="245"/>
        <v>2.1102885483649154E-2</v>
      </c>
      <c r="T848">
        <f t="shared" si="228"/>
        <v>61.765050004041314</v>
      </c>
    </row>
    <row r="849" spans="1:20" x14ac:dyDescent="0.25">
      <c r="A849">
        <f t="shared" si="229"/>
        <v>133.09719470199559</v>
      </c>
      <c r="B849">
        <f t="shared" si="246"/>
        <v>21.183076448487022</v>
      </c>
      <c r="C849" t="str">
        <f t="shared" si="230"/>
        <v>1.58081361798192-1220.68880584431i</v>
      </c>
      <c r="D849" t="str">
        <f t="shared" si="231"/>
        <v>3.97499999559895-751.330768676567i</v>
      </c>
      <c r="E849" t="str">
        <f t="shared" si="232"/>
        <v>162.469495533141+0.00942938746457284i</v>
      </c>
      <c r="F849" t="str">
        <f t="shared" si="233"/>
        <v>1.45495495489557-7050.77550114234i</v>
      </c>
      <c r="G849" t="str">
        <f t="shared" si="234"/>
        <v>0.999999999959185-6.38866534543504E-06i</v>
      </c>
      <c r="H849" t="str">
        <f t="shared" si="235"/>
        <v>600.003765890799+1.95301805587022i</v>
      </c>
      <c r="I849" t="str">
        <f t="shared" si="236"/>
        <v>41.3092756913722-11934.3857720503i</v>
      </c>
      <c r="K849" t="str">
        <f t="shared" si="237"/>
        <v>0.0199996625729115-0.0000810707582977818i</v>
      </c>
      <c r="L849" t="str">
        <f t="shared" si="238"/>
        <v>0.00005-13.3214651845963i</v>
      </c>
      <c r="M849" t="str">
        <f t="shared" si="239"/>
        <v>0.00133333333333333-7.83615599093903i</v>
      </c>
      <c r="N849">
        <f t="shared" si="240"/>
        <v>90.074199007511652</v>
      </c>
      <c r="O849">
        <f t="shared" si="241"/>
        <v>61.732106522510144</v>
      </c>
      <c r="P849" s="3">
        <f t="shared" si="242"/>
        <v>61.732106522510144</v>
      </c>
      <c r="Q849" s="3">
        <f t="shared" si="243"/>
        <v>-89.925800992488348</v>
      </c>
      <c r="R849">
        <f t="shared" si="244"/>
        <v>90.074199007511652</v>
      </c>
      <c r="S849">
        <f t="shared" si="245"/>
        <v>2.118307644848702E-2</v>
      </c>
      <c r="T849">
        <f t="shared" si="228"/>
        <v>61.732106522510144</v>
      </c>
    </row>
    <row r="850" spans="1:20" x14ac:dyDescent="0.25">
      <c r="A850">
        <f t="shared" si="229"/>
        <v>133.60296404186317</v>
      </c>
      <c r="B850">
        <f t="shared" si="246"/>
        <v>21.263572138991272</v>
      </c>
      <c r="C850" t="str">
        <f t="shared" si="230"/>
        <v>1.58081344788727-1216.06778936058i</v>
      </c>
      <c r="D850" t="str">
        <f t="shared" si="231"/>
        <v>3.97499999556546-748.48652090426i</v>
      </c>
      <c r="E850" t="str">
        <f t="shared" si="232"/>
        <v>162.469495217693+0.00946522096455333i</v>
      </c>
      <c r="F850" t="str">
        <f t="shared" si="233"/>
        <v>1.45495495489512-7024.08398208124i</v>
      </c>
      <c r="G850" t="str">
        <f t="shared" si="234"/>
        <v>0.999999999958874-6.41294227374569E-06i</v>
      </c>
      <c r="H850" t="str">
        <f t="shared" si="235"/>
        <v>600.003794566068+1.96043954786887i</v>
      </c>
      <c r="I850" t="str">
        <f t="shared" si="236"/>
        <v>41.3092762728647-11889.2072937816i</v>
      </c>
      <c r="K850" t="str">
        <f t="shared" si="237"/>
        <v>0.019999660003638-0.0000813788164410244i</v>
      </c>
      <c r="L850" t="str">
        <f t="shared" si="238"/>
        <v>0.00005-13.2710352506439i</v>
      </c>
      <c r="M850" t="str">
        <f t="shared" si="239"/>
        <v>0.00133333333333333-7.80649132390818i</v>
      </c>
      <c r="N850">
        <f t="shared" si="240"/>
        <v>90.074480952900373</v>
      </c>
      <c r="O850">
        <f t="shared" si="241"/>
        <v>61.69916304360882</v>
      </c>
      <c r="P850" s="3">
        <f t="shared" si="242"/>
        <v>61.69916304360882</v>
      </c>
      <c r="Q850" s="3">
        <f t="shared" si="243"/>
        <v>-89.925519047099627</v>
      </c>
      <c r="R850">
        <f t="shared" si="244"/>
        <v>90.074480952900373</v>
      </c>
      <c r="S850">
        <f t="shared" si="245"/>
        <v>2.1263572138991271E-2</v>
      </c>
      <c r="T850">
        <f t="shared" si="228"/>
        <v>61.69916304360882</v>
      </c>
    </row>
    <row r="851" spans="1:20" x14ac:dyDescent="0.25">
      <c r="A851">
        <f t="shared" si="229"/>
        <v>134.11065530522225</v>
      </c>
      <c r="B851">
        <f t="shared" si="246"/>
        <v>21.344373713119438</v>
      </c>
      <c r="C851" t="str">
        <f t="shared" si="230"/>
        <v>1.58081327649747-1211.46426642026i</v>
      </c>
      <c r="D851" t="str">
        <f t="shared" si="231"/>
        <v>3.97499999553169-745.653040361839i</v>
      </c>
      <c r="E851" t="str">
        <f t="shared" si="232"/>
        <v>162.469494899843+0.00950119065274994i</v>
      </c>
      <c r="F851" t="str">
        <f t="shared" si="233"/>
        <v>1.45495495489466-6997.49350682635i</v>
      </c>
      <c r="G851" t="str">
        <f t="shared" si="234"/>
        <v>0.999999999958561-6.43731145438391E-06i</v>
      </c>
      <c r="H851" t="str">
        <f t="shared" si="235"/>
        <v>600.003823459682+1.96788924180473i</v>
      </c>
      <c r="I851" t="str">
        <f t="shared" si="236"/>
        <v>41.3092768587847-11844.1998457512i</v>
      </c>
      <c r="K851" t="str">
        <f t="shared" si="237"/>
        <v>0.0199996574148017-0.0000816880450823327i</v>
      </c>
      <c r="L851" t="str">
        <f t="shared" si="238"/>
        <v>0.00005-13.2207962249889i</v>
      </c>
      <c r="M851" t="str">
        <f t="shared" si="239"/>
        <v>0.00133333333333333-7.77693895587583i</v>
      </c>
      <c r="N851">
        <f t="shared" si="240"/>
        <v>90.074763969557509</v>
      </c>
      <c r="O851">
        <f t="shared" si="241"/>
        <v>61.666219567357402</v>
      </c>
      <c r="P851" s="3">
        <f t="shared" si="242"/>
        <v>61.666219567357402</v>
      </c>
      <c r="Q851" s="3">
        <f t="shared" si="243"/>
        <v>-89.925236030442491</v>
      </c>
      <c r="R851">
        <f t="shared" si="244"/>
        <v>90.074763969557509</v>
      </c>
      <c r="S851">
        <f t="shared" si="245"/>
        <v>2.1344373713119438E-2</v>
      </c>
      <c r="T851">
        <f t="shared" si="228"/>
        <v>61.666219567357402</v>
      </c>
    </row>
    <row r="852" spans="1:20" x14ac:dyDescent="0.25">
      <c r="A852">
        <f t="shared" si="229"/>
        <v>134.6202757953821</v>
      </c>
      <c r="B852">
        <f t="shared" si="246"/>
        <v>21.425482333229294</v>
      </c>
      <c r="C852" t="str">
        <f t="shared" si="230"/>
        <v>1.58081310380271-1206.8781708001i</v>
      </c>
      <c r="D852" t="str">
        <f t="shared" si="231"/>
        <v>3.97499999549766-742.830286288736i</v>
      </c>
      <c r="E852" t="str">
        <f t="shared" si="232"/>
        <v>162.469494579572+0.00953729704691679i</v>
      </c>
      <c r="F852" t="str">
        <f t="shared" si="233"/>
        <v>1.4549549548942-6971.00369286478i</v>
      </c>
      <c r="G852" t="str">
        <f t="shared" si="234"/>
        <v>0.999999999958245-6.46177323790853E-06i</v>
      </c>
      <c r="H852" t="str">
        <f t="shared" si="235"/>
        <v>600.003852573308+1.97536724484822i</v>
      </c>
      <c r="I852" t="str">
        <f t="shared" si="236"/>
        <v>41.309277449166-11799.3627805121i</v>
      </c>
      <c r="K852" t="str">
        <f t="shared" si="237"/>
        <v>0.0199996548062535-0.0000819984486681919i</v>
      </c>
      <c r="L852" t="str">
        <f t="shared" si="238"/>
        <v>0.00005-13.1707473849262i</v>
      </c>
      <c r="M852" t="str">
        <f t="shared" si="239"/>
        <v>0.00133333333333333-7.74749846172131i</v>
      </c>
      <c r="N852">
        <f t="shared" si="240"/>
        <v>90.075048061552479</v>
      </c>
      <c r="O852">
        <f t="shared" si="241"/>
        <v>61.633276093775883</v>
      </c>
      <c r="P852" s="3">
        <f t="shared" si="242"/>
        <v>61.633276093775883</v>
      </c>
      <c r="Q852" s="3">
        <f t="shared" si="243"/>
        <v>-89.924951938447521</v>
      </c>
      <c r="R852">
        <f t="shared" si="244"/>
        <v>90.075048061552479</v>
      </c>
      <c r="S852">
        <f t="shared" si="245"/>
        <v>2.1425482333229294E-2</v>
      </c>
      <c r="T852">
        <f t="shared" si="228"/>
        <v>61.633276093775883</v>
      </c>
    </row>
    <row r="853" spans="1:20" x14ac:dyDescent="0.25">
      <c r="A853">
        <f t="shared" si="229"/>
        <v>135.13183284340454</v>
      </c>
      <c r="B853">
        <f t="shared" si="246"/>
        <v>21.506899166095565</v>
      </c>
      <c r="C853" t="str">
        <f t="shared" si="230"/>
        <v>1.58081292979298-1202.30943652759i</v>
      </c>
      <c r="D853" t="str">
        <f t="shared" si="231"/>
        <v>3.97499999546337-740.018218078686i</v>
      </c>
      <c r="E853" t="str">
        <f t="shared" si="232"/>
        <v>162.469494256863+0.00957354066677364i</v>
      </c>
      <c r="F853" t="str">
        <f t="shared" si="233"/>
        <v>1.45495495489374-6944.61415913163i</v>
      </c>
      <c r="G853" t="str">
        <f t="shared" si="234"/>
        <v>0.999999999957928-6.48632797621052E-06i</v>
      </c>
      <c r="H853" t="str">
        <f t="shared" si="235"/>
        <v>600.003881908619+1.98287366457707i</v>
      </c>
      <c r="I853" t="str">
        <f t="shared" si="236"/>
        <v>41.3092780440429-11754.6954530679i</v>
      </c>
      <c r="K853" t="str">
        <f t="shared" si="237"/>
        <v>0.0199996521778434-0.0000823100316619703i</v>
      </c>
      <c r="L853" t="str">
        <f t="shared" si="238"/>
        <v>0.00005-13.1208880104863i</v>
      </c>
      <c r="M853" t="str">
        <f t="shared" si="239"/>
        <v>0.00133333333333333-7.71816941793316i</v>
      </c>
      <c r="N853">
        <f t="shared" si="240"/>
        <v>90.075333232970138</v>
      </c>
      <c r="O853">
        <f t="shared" si="241"/>
        <v>61.600332622884679</v>
      </c>
      <c r="P853" s="3">
        <f t="shared" si="242"/>
        <v>61.600332622884679</v>
      </c>
      <c r="Q853" s="3">
        <f t="shared" si="243"/>
        <v>-89.924666767029862</v>
      </c>
      <c r="R853">
        <f t="shared" si="244"/>
        <v>90.075333232970138</v>
      </c>
      <c r="S853">
        <f t="shared" si="245"/>
        <v>2.1506899166095564E-2</v>
      </c>
      <c r="T853">
        <f t="shared" si="228"/>
        <v>61.600332622884679</v>
      </c>
    </row>
    <row r="854" spans="1:20" x14ac:dyDescent="0.25">
      <c r="A854">
        <f t="shared" si="229"/>
        <v>135.6453338082095</v>
      </c>
      <c r="B854">
        <f t="shared" si="246"/>
        <v>21.588625382926729</v>
      </c>
      <c r="C854" t="str">
        <f t="shared" si="230"/>
        <v>1.58081275445836-1197.75799787998i</v>
      </c>
      <c r="D854" t="str">
        <f t="shared" si="231"/>
        <v>3.97499999542882-737.216795279147i</v>
      </c>
      <c r="E854" t="str">
        <f t="shared" si="232"/>
        <v>162.469493931698+0.00960992203402585i</v>
      </c>
      <c r="F854" t="str">
        <f t="shared" si="233"/>
        <v>1.45495495489327-6918.32452600467i</v>
      </c>
      <c r="G854" t="str">
        <f t="shared" si="234"/>
        <v>0.999999999957607-6.51097602251804E-06i</v>
      </c>
      <c r="H854" t="str">
        <f t="shared" si="235"/>
        <v>600.003911467305+1.99040860897779i</v>
      </c>
      <c r="I854" t="str">
        <f t="shared" si="236"/>
        <v>41.3092786434494-11710.1972208642i</v>
      </c>
      <c r="K854" t="str">
        <f t="shared" si="237"/>
        <v>0.0199996495294201-0.000082622798543978i</v>
      </c>
      <c r="L854" t="str">
        <f t="shared" si="238"/>
        <v>0.00005-13.0712173844255i</v>
      </c>
      <c r="M854" t="str">
        <f t="shared" si="239"/>
        <v>0.00133333333333333-7.68895140260326i</v>
      </c>
      <c r="N854">
        <f t="shared" si="240"/>
        <v>90.075619487910842</v>
      </c>
      <c r="O854">
        <f t="shared" si="241"/>
        <v>61.567389154704486</v>
      </c>
      <c r="P854" s="3">
        <f t="shared" si="242"/>
        <v>61.567389154704486</v>
      </c>
      <c r="Q854" s="3">
        <f t="shared" si="243"/>
        <v>-89.924380512089158</v>
      </c>
      <c r="R854">
        <f t="shared" si="244"/>
        <v>90.075619487910842</v>
      </c>
      <c r="S854">
        <f t="shared" si="245"/>
        <v>2.1588625382926729E-2</v>
      </c>
      <c r="T854">
        <f t="shared" si="228"/>
        <v>61.567389154704486</v>
      </c>
    </row>
    <row r="855" spans="1:20" x14ac:dyDescent="0.25">
      <c r="A855">
        <f t="shared" si="229"/>
        <v>136.16078607668069</v>
      </c>
      <c r="B855">
        <f t="shared" si="246"/>
        <v>21.670662159381852</v>
      </c>
      <c r="C855" t="str">
        <f t="shared" si="230"/>
        <v>1.5808125777887-1193.22378938327i</v>
      </c>
      <c r="D855" t="str">
        <f t="shared" si="231"/>
        <v>3.97499999539402-734.425977590711i</v>
      </c>
      <c r="E855" t="str">
        <f t="shared" si="232"/>
        <v>162.469493604056+0.00964644167235943i</v>
      </c>
      <c r="F855" t="str">
        <f t="shared" si="233"/>
        <v>1.4549549548928-6892.13441529868i</v>
      </c>
      <c r="G855" t="str">
        <f t="shared" si="234"/>
        <v>0.999999999957284-6.53571773140149E-06i</v>
      </c>
      <c r="H855" t="str">
        <f t="shared" si="235"/>
        <v>600.003941251062+1.9979721864473i</v>
      </c>
      <c r="I855" t="str">
        <f t="shared" si="236"/>
        <v>41.3092792474199-11665.8674437789i</v>
      </c>
      <c r="K855" t="str">
        <f t="shared" si="237"/>
        <v>0.0199996468608314-0.0000829367538115372i</v>
      </c>
      <c r="L855" t="str">
        <f t="shared" si="238"/>
        <v>0.00005-13.0217347922151i</v>
      </c>
      <c r="M855" t="str">
        <f t="shared" si="239"/>
        <v>0.00133333333333333-7.65984399542068i</v>
      </c>
      <c r="N855">
        <f t="shared" si="240"/>
        <v>90.075906830490496</v>
      </c>
      <c r="O855">
        <f t="shared" si="241"/>
        <v>61.534445689255733</v>
      </c>
      <c r="P855" s="3">
        <f t="shared" si="242"/>
        <v>61.534445689255733</v>
      </c>
      <c r="Q855" s="3">
        <f t="shared" si="243"/>
        <v>-89.924093169509504</v>
      </c>
      <c r="R855">
        <f t="shared" si="244"/>
        <v>90.075906830490496</v>
      </c>
      <c r="S855">
        <f t="shared" si="245"/>
        <v>2.1670662159381852E-2</v>
      </c>
      <c r="T855">
        <f t="shared" si="228"/>
        <v>61.534445689255733</v>
      </c>
    </row>
    <row r="856" spans="1:20" x14ac:dyDescent="0.25">
      <c r="A856">
        <f t="shared" si="229"/>
        <v>136.6781970637721</v>
      </c>
      <c r="B856">
        <f t="shared" si="246"/>
        <v>21.753010675587504</v>
      </c>
      <c r="C856" t="str">
        <f t="shared" si="230"/>
        <v>1.58081239977382-1188.70674581135i</v>
      </c>
      <c r="D856" t="str">
        <f t="shared" si="231"/>
        <v>3.97499999535896-731.645724866529i</v>
      </c>
      <c r="E856" t="str">
        <f t="shared" si="232"/>
        <v>162.46949327392+0.00968310010745701i</v>
      </c>
      <c r="F856" t="str">
        <f t="shared" si="233"/>
        <v>1.45495495489233-6866.04345026012i</v>
      </c>
      <c r="G856" t="str">
        <f t="shared" si="234"/>
        <v>0.999999999956959-6.56055345877869E-06i</v>
      </c>
      <c r="H856" t="str">
        <f t="shared" si="235"/>
        <v>600.003971261611+2.0055645057945i</v>
      </c>
      <c r="I856" t="str">
        <f t="shared" si="236"/>
        <v>41.3092798559898-11621.7054841134i</v>
      </c>
      <c r="K856" t="str">
        <f t="shared" si="237"/>
        <v>0.0199996441719235-0.0000832519019790402i</v>
      </c>
      <c r="L856" t="str">
        <f t="shared" si="238"/>
        <v>0.00005-12.9724395220314i</v>
      </c>
      <c r="M856" t="str">
        <f t="shared" si="239"/>
        <v>0.00133333333333333-7.6308467776655i</v>
      </c>
      <c r="N856">
        <f t="shared" si="240"/>
        <v>90.076195264840663</v>
      </c>
      <c r="O856">
        <f t="shared" si="241"/>
        <v>61.501502226559239</v>
      </c>
      <c r="P856" s="3">
        <f t="shared" si="242"/>
        <v>61.501502226559239</v>
      </c>
      <c r="Q856" s="3">
        <f t="shared" si="243"/>
        <v>-89.923804735159337</v>
      </c>
      <c r="R856">
        <f t="shared" si="244"/>
        <v>90.076195264840663</v>
      </c>
      <c r="S856">
        <f t="shared" si="245"/>
        <v>2.1753010675587502E-2</v>
      </c>
      <c r="T856">
        <f t="shared" si="228"/>
        <v>61.501502226559239</v>
      </c>
    </row>
    <row r="857" spans="1:20" x14ac:dyDescent="0.25">
      <c r="A857">
        <f t="shared" si="229"/>
        <v>137.19757421261443</v>
      </c>
      <c r="B857">
        <f t="shared" si="246"/>
        <v>21.835672116154736</v>
      </c>
      <c r="C857" t="str">
        <f t="shared" si="230"/>
        <v>1.58081222040357-1184.20680218503i</v>
      </c>
      <c r="D857" t="str">
        <f t="shared" si="231"/>
        <v>3.97499999532363-728.875997111729i</v>
      </c>
      <c r="E857" t="str">
        <f t="shared" si="232"/>
        <v>162.469492941269+0.00971989786700228i</v>
      </c>
      <c r="F857" t="str">
        <f t="shared" si="233"/>
        <v>1.45495495489186-6840.05125556169i</v>
      </c>
      <c r="G857" t="str">
        <f t="shared" si="234"/>
        <v>0.999999999956631-6.58548356191989E-06i</v>
      </c>
      <c r="H857" t="str">
        <f t="shared" si="235"/>
        <v>600.004001500674+2.01318567624173i</v>
      </c>
      <c r="I857" t="str">
        <f t="shared" si="236"/>
        <v>41.3092804691933-11577.710706583i</v>
      </c>
      <c r="K857" t="str">
        <f t="shared" si="237"/>
        <v>0.0199996414625419-0.0000835682475780185i</v>
      </c>
      <c r="L857" t="str">
        <f t="shared" si="238"/>
        <v>0.00005-12.9233308647454i</v>
      </c>
      <c r="M857" t="str">
        <f t="shared" si="239"/>
        <v>0.00133333333333333-7.60195933220313i</v>
      </c>
      <c r="N857">
        <f t="shared" si="240"/>
        <v>90.076484795108556</v>
      </c>
      <c r="O857">
        <f t="shared" si="241"/>
        <v>61.468558766635951</v>
      </c>
      <c r="P857" s="3">
        <f t="shared" si="242"/>
        <v>61.468558766635951</v>
      </c>
      <c r="Q857" s="3">
        <f t="shared" si="243"/>
        <v>-89.923515204891444</v>
      </c>
      <c r="R857">
        <f t="shared" si="244"/>
        <v>90.076484795108556</v>
      </c>
      <c r="S857">
        <f t="shared" si="245"/>
        <v>2.1835672116154736E-2</v>
      </c>
      <c r="T857">
        <f t="shared" si="228"/>
        <v>61.468558766635951</v>
      </c>
    </row>
    <row r="858" spans="1:20" x14ac:dyDescent="0.25">
      <c r="A858">
        <f t="shared" si="229"/>
        <v>137.71892499462237</v>
      </c>
      <c r="B858">
        <f t="shared" si="246"/>
        <v>21.918647670196126</v>
      </c>
      <c r="C858" t="str">
        <f t="shared" si="230"/>
        <v>1.58081203966757-1179.72389377111i</v>
      </c>
      <c r="D858" t="str">
        <f t="shared" si="231"/>
        <v>3.97499999528802-726.116754482848i</v>
      </c>
      <c r="E858" t="str">
        <f t="shared" si="232"/>
        <v>162.469492606086+0.00975683548068208i</v>
      </c>
      <c r="F858" t="str">
        <f t="shared" si="233"/>
        <v>1.45495495489137-6814.15745729691i</v>
      </c>
      <c r="G858" t="str">
        <f t="shared" si="234"/>
        <v>0.999999999956301-0.000006610508399453i</v>
      </c>
      <c r="H858" t="str">
        <f t="shared" si="235"/>
        <v>600.004031969994+2.02083580742646i</v>
      </c>
      <c r="I858" t="str">
        <f t="shared" si="236"/>
        <v>41.3092810870656-11533.8824783081i</v>
      </c>
      <c r="K858" t="str">
        <f t="shared" si="237"/>
        <v>0.0199996387325306-0.000083885795157206i</v>
      </c>
      <c r="L858" t="str">
        <f t="shared" si="238"/>
        <v>0.00005-12.8744081139125i</v>
      </c>
      <c r="M858" t="str">
        <f t="shared" si="239"/>
        <v>0.00133333333333333-7.57318124347793i</v>
      </c>
      <c r="N858">
        <f t="shared" si="240"/>
        <v>90.076775425457129</v>
      </c>
      <c r="O858">
        <f t="shared" si="241"/>
        <v>61.435615309506971</v>
      </c>
      <c r="P858" s="3">
        <f t="shared" si="242"/>
        <v>61.435615309506971</v>
      </c>
      <c r="Q858" s="3">
        <f t="shared" si="243"/>
        <v>-89.923224574542871</v>
      </c>
      <c r="R858">
        <f t="shared" si="244"/>
        <v>90.076775425457129</v>
      </c>
      <c r="S858">
        <f t="shared" si="245"/>
        <v>2.1918647670196127E-2</v>
      </c>
      <c r="T858">
        <f t="shared" si="228"/>
        <v>61.435615309506971</v>
      </c>
    </row>
    <row r="859" spans="1:20" x14ac:dyDescent="0.25">
      <c r="A859">
        <f t="shared" si="229"/>
        <v>138.24225690960193</v>
      </c>
      <c r="B859">
        <f t="shared" si="246"/>
        <v>22.001938531342873</v>
      </c>
      <c r="C859" t="str">
        <f t="shared" si="230"/>
        <v>1.58081185755541-1175.25795608146i</v>
      </c>
      <c r="D859" t="str">
        <f t="shared" si="231"/>
        <v>3.97499999525213-723.367957287252i</v>
      </c>
      <c r="E859" t="str">
        <f t="shared" si="232"/>
        <v>162.469492268351+0.00979391348019793i</v>
      </c>
      <c r="F859" t="str">
        <f t="shared" si="233"/>
        <v>1.45495495489089-6788.36168297482i</v>
      </c>
      <c r="G859" t="str">
        <f t="shared" si="234"/>
        <v>0.999999999955968-6.63562833136871E-06i</v>
      </c>
      <c r="H859" t="str">
        <f t="shared" si="235"/>
        <v>600.004062671321+2.02851500940281i</v>
      </c>
      <c r="I859" t="str">
        <f t="shared" si="236"/>
        <v>41.3092817096426-11490.2201688048i</v>
      </c>
      <c r="K859" t="str">
        <f t="shared" si="237"/>
        <v>0.0199996359817326-0.0000842045492826055i</v>
      </c>
      <c r="L859" t="str">
        <f t="shared" si="238"/>
        <v>0.00005-12.8256705657626i</v>
      </c>
      <c r="M859" t="str">
        <f t="shared" si="239"/>
        <v>0.00133333333333333-7.54451209750742i</v>
      </c>
      <c r="N859">
        <f t="shared" si="240"/>
        <v>90.077067160065184</v>
      </c>
      <c r="O859">
        <f t="shared" si="241"/>
        <v>61.402671855193667</v>
      </c>
      <c r="P859" s="3">
        <f t="shared" si="242"/>
        <v>61.402671855193667</v>
      </c>
      <c r="Q859" s="3">
        <f t="shared" si="243"/>
        <v>-89.922932839934816</v>
      </c>
      <c r="R859">
        <f t="shared" si="244"/>
        <v>90.077067160065184</v>
      </c>
      <c r="S859">
        <f t="shared" si="245"/>
        <v>2.2001938531342871E-2</v>
      </c>
      <c r="T859">
        <f t="shared" si="228"/>
        <v>61.402671855193667</v>
      </c>
    </row>
    <row r="860" spans="1:20" x14ac:dyDescent="0.25">
      <c r="A860">
        <f t="shared" si="229"/>
        <v>138.76757748585842</v>
      </c>
      <c r="B860">
        <f t="shared" si="246"/>
        <v>22.085545897761975</v>
      </c>
      <c r="C860" t="str">
        <f t="shared" si="230"/>
        <v>1.58081167405662-1170.80892487205i</v>
      </c>
      <c r="D860" t="str">
        <f t="shared" si="231"/>
        <v>3.97499999521599-720.629565982579i</v>
      </c>
      <c r="E860" t="str">
        <f t="shared" si="232"/>
        <v>162.469491928044+0.00983113239928313i</v>
      </c>
      <c r="F860" t="str">
        <f t="shared" si="233"/>
        <v>1.45495495489041-6762.6635615146i</v>
      </c>
      <c r="G860" t="str">
        <f t="shared" si="234"/>
        <v>0.999999999955633-6.66084371902568E-06i</v>
      </c>
      <c r="H860" t="str">
        <f t="shared" si="235"/>
        <v>600.004093606423+2.03622339264317i</v>
      </c>
      <c r="I860" t="str">
        <f t="shared" si="236"/>
        <v>41.3092823369609-11446.7231499763i</v>
      </c>
      <c r="K860" t="str">
        <f t="shared" si="237"/>
        <v>0.0199996332099896-0.0000845245145375528i</v>
      </c>
      <c r="L860" t="str">
        <f t="shared" si="238"/>
        <v>0.00005-12.7771175191897i</v>
      </c>
      <c r="M860" t="str">
        <f t="shared" si="239"/>
        <v>0.00133333333333333-7.51595148187628i</v>
      </c>
      <c r="N860">
        <f t="shared" si="240"/>
        <v>90.077360003127325</v>
      </c>
      <c r="O860">
        <f t="shared" si="241"/>
        <v>61.369728403717367</v>
      </c>
      <c r="P860" s="3">
        <f t="shared" si="242"/>
        <v>61.369728403717367</v>
      </c>
      <c r="Q860" s="3">
        <f t="shared" si="243"/>
        <v>-89.922639996872675</v>
      </c>
      <c r="R860">
        <f t="shared" si="244"/>
        <v>90.077360003127325</v>
      </c>
      <c r="S860">
        <f t="shared" si="245"/>
        <v>2.2085545897761974E-2</v>
      </c>
      <c r="T860">
        <f t="shared" si="228"/>
        <v>61.369728403717367</v>
      </c>
    </row>
    <row r="861" spans="1:20" x14ac:dyDescent="0.25">
      <c r="A861">
        <f t="shared" si="229"/>
        <v>139.2948942803047</v>
      </c>
      <c r="B861">
        <f t="shared" si="246"/>
        <v>22.169470972173471</v>
      </c>
      <c r="C861" t="str">
        <f t="shared" si="230"/>
        <v>1.5808114891606-1166.37673614209i</v>
      </c>
      <c r="D861" t="str">
        <f t="shared" si="231"/>
        <v>3.97499999517954-717.90154117614i</v>
      </c>
      <c r="E861" t="str">
        <f t="shared" si="232"/>
        <v>162.469491585147+0.00986849277368881i</v>
      </c>
      <c r="F861" t="str">
        <f t="shared" si="233"/>
        <v>1.45495495488991-6737.06272324005i</v>
      </c>
      <c r="G861" t="str">
        <f t="shared" si="234"/>
        <v>0.999999999955295-6.68615492515573E-06i</v>
      </c>
      <c r="H861" t="str">
        <f t="shared" si="235"/>
        <v>600.004124777083+2.04396106803969i</v>
      </c>
      <c r="I861" t="str">
        <f t="shared" si="236"/>
        <v>41.3092829690551-11403.3907961032i</v>
      </c>
      <c r="K861" t="str">
        <f t="shared" si="237"/>
        <v>0.0199996304171421-0.0000848456955227815i</v>
      </c>
      <c r="L861" t="str">
        <f t="shared" si="238"/>
        <v>0.00005-12.7287482757419i</v>
      </c>
      <c r="M861" t="str">
        <f t="shared" si="239"/>
        <v>0.00133333333333333-7.48749898573051i</v>
      </c>
      <c r="N861">
        <f t="shared" si="240"/>
        <v>90.077653958854128</v>
      </c>
      <c r="O861">
        <f t="shared" si="241"/>
        <v>61.336784955099787</v>
      </c>
      <c r="P861" s="3">
        <f t="shared" si="242"/>
        <v>61.336784955099787</v>
      </c>
      <c r="Q861" s="3">
        <f t="shared" si="243"/>
        <v>-89.922346041145872</v>
      </c>
      <c r="R861">
        <f t="shared" si="244"/>
        <v>90.077653958854128</v>
      </c>
      <c r="S861">
        <f t="shared" si="245"/>
        <v>2.216947097217347E-2</v>
      </c>
      <c r="T861">
        <f t="shared" si="228"/>
        <v>61.336784955099787</v>
      </c>
    </row>
    <row r="862" spans="1:20" x14ac:dyDescent="0.25">
      <c r="A862">
        <f t="shared" si="229"/>
        <v>139.82421487856988</v>
      </c>
      <c r="B862">
        <f t="shared" si="246"/>
        <v>22.253714961867733</v>
      </c>
      <c r="C862" t="str">
        <f t="shared" si="230"/>
        <v>1.58081130285677-1161.96132613305i</v>
      </c>
      <c r="D862" t="str">
        <f t="shared" si="231"/>
        <v>3.97499999514285-715.183843624391i</v>
      </c>
      <c r="E862" t="str">
        <f t="shared" si="232"/>
        <v>162.469491239639+0.00990599514122199i</v>
      </c>
      <c r="F862" t="str">
        <f t="shared" si="233"/>
        <v>1.45495495488942-6711.55879987461i</v>
      </c>
      <c r="G862" t="str">
        <f t="shared" si="234"/>
        <v>0.999999999954955-6.71156231386903E-06i</v>
      </c>
      <c r="H862" t="str">
        <f t="shared" si="235"/>
        <v>600.004156185092+2.05172814690605i</v>
      </c>
      <c r="I862" t="str">
        <f t="shared" si="236"/>
        <v>41.3092836059633-11360.2224838352i</v>
      </c>
      <c r="K862" t="str">
        <f t="shared" si="237"/>
        <v>0.0199996276030294-0.000085168096856492i</v>
      </c>
      <c r="L862" t="str">
        <f t="shared" si="238"/>
        <v>0.00005-12.6805621396113i</v>
      </c>
      <c r="M862" t="str">
        <f t="shared" si="239"/>
        <v>0.00133333333333333-7.45915419977135i</v>
      </c>
      <c r="N862">
        <f t="shared" si="240"/>
        <v>90.077949031472102</v>
      </c>
      <c r="O862">
        <f t="shared" si="241"/>
        <v>61.303841509362648</v>
      </c>
      <c r="P862" s="3">
        <f t="shared" si="242"/>
        <v>61.303841509362648</v>
      </c>
      <c r="Q862" s="3">
        <f t="shared" si="243"/>
        <v>-89.922050968527898</v>
      </c>
      <c r="R862">
        <f t="shared" si="244"/>
        <v>90.077949031472102</v>
      </c>
      <c r="S862">
        <f t="shared" si="245"/>
        <v>2.2253714961867732E-2</v>
      </c>
      <c r="T862">
        <f t="shared" si="228"/>
        <v>61.303841509362648</v>
      </c>
    </row>
    <row r="863" spans="1:20" x14ac:dyDescent="0.25">
      <c r="A863">
        <f t="shared" si="229"/>
        <v>140.35554689510843</v>
      </c>
      <c r="B863">
        <f t="shared" si="246"/>
        <v>22.338279078722831</v>
      </c>
      <c r="C863" t="str">
        <f t="shared" si="230"/>
        <v>1.5808111151344-1157.56263132776i</v>
      </c>
      <c r="D863" t="str">
        <f t="shared" si="231"/>
        <v>3.97499999510587-712.47643423234i</v>
      </c>
      <c r="E863" t="str">
        <f t="shared" si="232"/>
        <v>162.469490891499+0.00994364004172672i</v>
      </c>
      <c r="F863" t="str">
        <f t="shared" si="233"/>
        <v>1.45495495488892-6686.15142453575i</v>
      </c>
      <c r="G863" t="str">
        <f t="shared" si="234"/>
        <v>0.999999999954612-6.73706625065942E-06i</v>
      </c>
      <c r="H863" t="str">
        <f t="shared" si="235"/>
        <v>600.004187832256+2.05952474097885i</v>
      </c>
      <c r="I863" t="str">
        <f t="shared" si="236"/>
        <v>41.3092842477207-11317.2175921816i</v>
      </c>
      <c r="K863" t="str">
        <f t="shared" si="237"/>
        <v>0.0199996247674897-0.0000854917231744144i</v>
      </c>
      <c r="L863" t="str">
        <f t="shared" si="238"/>
        <v>0.00005-12.6325584176243i</v>
      </c>
      <c r="M863" t="str">
        <f t="shared" si="239"/>
        <v>0.00133333333333333-7.43091671624962i</v>
      </c>
      <c r="N863">
        <f t="shared" si="240"/>
        <v>90.078245225223839</v>
      </c>
      <c r="O863">
        <f t="shared" si="241"/>
        <v>61.270898066527764</v>
      </c>
      <c r="P863" s="3">
        <f t="shared" si="242"/>
        <v>61.270898066527764</v>
      </c>
      <c r="Q863" s="3">
        <f t="shared" si="243"/>
        <v>-89.921754774776161</v>
      </c>
      <c r="R863">
        <f t="shared" si="244"/>
        <v>90.078245225223839</v>
      </c>
      <c r="S863">
        <f t="shared" si="245"/>
        <v>2.2338279078722829E-2</v>
      </c>
      <c r="T863">
        <f t="shared" si="228"/>
        <v>61.270898066527764</v>
      </c>
    </row>
    <row r="864" spans="1:20" x14ac:dyDescent="0.25">
      <c r="A864">
        <f t="shared" si="229"/>
        <v>140.88889797330987</v>
      </c>
      <c r="B864">
        <f t="shared" si="246"/>
        <v>22.423164539221979</v>
      </c>
      <c r="C864" t="str">
        <f t="shared" si="230"/>
        <v>1.58081092598272-1153.18058844954i</v>
      </c>
      <c r="D864" t="str">
        <f t="shared" si="231"/>
        <v>3.9749999950686-709.779274052985i</v>
      </c>
      <c r="E864" t="str">
        <f t="shared" si="232"/>
        <v>162.469490540709+0.00998142801709952i</v>
      </c>
      <c r="F864" t="str">
        <f t="shared" si="233"/>
        <v>1.45495495488841-6660.84023172979i</v>
      </c>
      <c r="G864" t="str">
        <f t="shared" si="234"/>
        <v>0.999999999954266-6.76266710240959E-06i</v>
      </c>
      <c r="H864" t="str">
        <f t="shared" si="235"/>
        <v>600.004219720398+2.0673509624194i</v>
      </c>
      <c r="I864" t="str">
        <f t="shared" si="236"/>
        <v>41.3092848943644-11274.3755025025i</v>
      </c>
      <c r="K864" t="str">
        <f t="shared" si="237"/>
        <v>0.0199996219103598-0.000085816579129877i</v>
      </c>
      <c r="L864" t="str">
        <f t="shared" si="238"/>
        <v>0.00005-12.5847364192313i</v>
      </c>
      <c r="M864" t="str">
        <f t="shared" si="239"/>
        <v>0.00133333333333333-7.40278612895954i</v>
      </c>
      <c r="N864">
        <f t="shared" si="240"/>
        <v>90.078542544368005</v>
      </c>
      <c r="O864">
        <f t="shared" si="241"/>
        <v>61.237954626617402</v>
      </c>
      <c r="P864" s="3">
        <f t="shared" si="242"/>
        <v>61.237954626617402</v>
      </c>
      <c r="Q864" s="3">
        <f t="shared" si="243"/>
        <v>-89.921457455631995</v>
      </c>
      <c r="R864">
        <f t="shared" si="244"/>
        <v>90.078542544368005</v>
      </c>
      <c r="S864">
        <f t="shared" si="245"/>
        <v>2.2423164539221978E-2</v>
      </c>
      <c r="T864">
        <f t="shared" si="228"/>
        <v>61.237954626617402</v>
      </c>
    </row>
    <row r="865" spans="1:20" x14ac:dyDescent="0.25">
      <c r="A865">
        <f t="shared" si="229"/>
        <v>141.42427578560844</v>
      </c>
      <c r="B865">
        <f t="shared" si="246"/>
        <v>22.508372564471024</v>
      </c>
      <c r="C865" t="str">
        <f t="shared" si="230"/>
        <v>1.5808107353908-1148.81513446122i</v>
      </c>
      <c r="D865" t="str">
        <f t="shared" si="231"/>
        <v>3.97499999503106-707.092324286783i</v>
      </c>
      <c r="E865" t="str">
        <f t="shared" si="232"/>
        <v>162.469490187248+0.010019359611305i</v>
      </c>
      <c r="F865" t="str">
        <f t="shared" si="233"/>
        <v>1.45495495488791-6635.62485734682i</v>
      </c>
      <c r="G865" t="str">
        <f t="shared" si="234"/>
        <v>0.999999999953918-6.78836523739638E-06i</v>
      </c>
      <c r="H865" t="str">
        <f t="shared" si="235"/>
        <v>600.004251851355+2.07520692381527i</v>
      </c>
      <c r="I865" t="str">
        <f t="shared" si="236"/>
        <v>41.3092855459324-11231.6955985002i</v>
      </c>
      <c r="K865" t="str">
        <f t="shared" si="237"/>
        <v>0.0199996190314752-0.0000861426693938719i</v>
      </c>
      <c r="L865" t="str">
        <f t="shared" si="238"/>
        <v>0.00005-12.5370954564966i</v>
      </c>
      <c r="M865" t="str">
        <f t="shared" si="239"/>
        <v>0.00133333333333333-7.3747620332333i</v>
      </c>
      <c r="N865">
        <f t="shared" si="240"/>
        <v>90.078840993179483</v>
      </c>
      <c r="O865">
        <f t="shared" si="241"/>
        <v>61.205011189653746</v>
      </c>
      <c r="P865" s="3">
        <f t="shared" si="242"/>
        <v>61.205011189653746</v>
      </c>
      <c r="Q865" s="3">
        <f t="shared" si="243"/>
        <v>-89.921159006820517</v>
      </c>
      <c r="R865">
        <f t="shared" si="244"/>
        <v>90.078840993179483</v>
      </c>
      <c r="S865">
        <f t="shared" si="245"/>
        <v>2.2508372564471024E-2</v>
      </c>
      <c r="T865">
        <f t="shared" si="228"/>
        <v>61.205011189653746</v>
      </c>
    </row>
    <row r="866" spans="1:20" x14ac:dyDescent="0.25">
      <c r="A866">
        <f t="shared" si="229"/>
        <v>141.96168803359376</v>
      </c>
      <c r="B866">
        <f t="shared" si="246"/>
        <v>22.593904380216014</v>
      </c>
      <c r="C866" t="str">
        <f t="shared" si="230"/>
        <v>1.58081054334763-1144.46620656427i</v>
      </c>
      <c r="D866" t="str">
        <f t="shared" si="231"/>
        <v>3.9749999949932-704.415546281048i</v>
      </c>
      <c r="E866" t="str">
        <f t="shared" si="232"/>
        <v>162.469489831096+0.0100574353703729i</v>
      </c>
      <c r="F866" t="str">
        <f t="shared" si="233"/>
        <v>1.45495495488739-6610.5049386551i</v>
      </c>
      <c r="G866" t="str">
        <f t="shared" si="234"/>
        <v>0.999999999953567-0.0000068141610252961i</v>
      </c>
      <c r="H866" t="str">
        <f t="shared" si="235"/>
        <v>600.004284226972+2.08309273818189i</v>
      </c>
      <c r="I866" t="str">
        <f t="shared" si="236"/>
        <v>41.3092862024618-11189.1772662098i</v>
      </c>
      <c r="K866" t="str">
        <f t="shared" si="237"/>
        <v>0.0199996161306704-0.0000864699986551237i</v>
      </c>
      <c r="L866" t="str">
        <f t="shared" si="238"/>
        <v>0.00005-12.489634844089i</v>
      </c>
      <c r="M866" t="str">
        <f t="shared" si="239"/>
        <v>0.00133333333333333-7.34684402593471i</v>
      </c>
      <c r="N866">
        <f t="shared" si="240"/>
        <v>90.07914057594931</v>
      </c>
      <c r="O866">
        <f t="shared" si="241"/>
        <v>61.17206775565915</v>
      </c>
      <c r="P866" s="3">
        <f t="shared" si="242"/>
        <v>61.17206775565915</v>
      </c>
      <c r="Q866" s="3">
        <f t="shared" si="243"/>
        <v>-89.92085942405069</v>
      </c>
      <c r="R866">
        <f t="shared" si="244"/>
        <v>90.07914057594931</v>
      </c>
      <c r="S866">
        <f t="shared" si="245"/>
        <v>2.2593904380216013E-2</v>
      </c>
      <c r="T866">
        <f t="shared" si="228"/>
        <v>61.17206775565915</v>
      </c>
    </row>
    <row r="867" spans="1:20" x14ac:dyDescent="0.25">
      <c r="A867">
        <f t="shared" si="229"/>
        <v>142.50114244812141</v>
      </c>
      <c r="B867">
        <f t="shared" si="246"/>
        <v>22.679761216860836</v>
      </c>
      <c r="C867" t="str">
        <f t="shared" si="230"/>
        <v>1.58081034984229-1140.13374219795i</v>
      </c>
      <c r="D867" t="str">
        <f t="shared" si="231"/>
        <v>3.9749999949551-701.748901529442i</v>
      </c>
      <c r="E867" t="str">
        <f t="shared" si="232"/>
        <v>162.469489472233+0.0100956558424118i</v>
      </c>
      <c r="F867" t="str">
        <f t="shared" si="233"/>
        <v>1.45495495488689-6585.4801142963i</v>
      </c>
      <c r="G867" t="str">
        <f t="shared" si="234"/>
        <v>0.999999999953214-6.84005483718981E-06i</v>
      </c>
      <c r="H867" t="str">
        <f t="shared" si="235"/>
        <v>600.004316849111+2.09100851896412i</v>
      </c>
      <c r="I867" t="str">
        <f t="shared" si="236"/>
        <v>41.30928686399-11146.8198939909i</v>
      </c>
      <c r="K867" t="str">
        <f t="shared" si="237"/>
        <v>0.0199996132077786-0.0000867985716201533i</v>
      </c>
      <c r="L867" t="str">
        <f t="shared" si="238"/>
        <v>0.00005-12.4423538992718i</v>
      </c>
      <c r="M867" t="str">
        <f t="shared" si="239"/>
        <v>0.00133333333333333-7.319031705454i</v>
      </c>
      <c r="N867">
        <f t="shared" si="240"/>
        <v>90.079441296984839</v>
      </c>
      <c r="O867">
        <f t="shared" si="241"/>
        <v>61.139124324656599</v>
      </c>
      <c r="P867" s="3">
        <f t="shared" si="242"/>
        <v>61.139124324656599</v>
      </c>
      <c r="Q867" s="3">
        <f t="shared" si="243"/>
        <v>-89.920558703015161</v>
      </c>
      <c r="R867">
        <f t="shared" si="244"/>
        <v>90.079441296984839</v>
      </c>
      <c r="S867">
        <f t="shared" si="245"/>
        <v>2.2679761216860835E-2</v>
      </c>
      <c r="T867">
        <f t="shared" si="228"/>
        <v>61.139124324656599</v>
      </c>
    </row>
    <row r="868" spans="1:20" x14ac:dyDescent="0.25">
      <c r="A868">
        <f t="shared" si="229"/>
        <v>143.04264678942428</v>
      </c>
      <c r="B868">
        <f t="shared" si="246"/>
        <v>22.765944309484908</v>
      </c>
      <c r="C868" t="str">
        <f t="shared" si="230"/>
        <v>1.58081015486357-1135.81767903823i</v>
      </c>
      <c r="D868" t="str">
        <f t="shared" si="231"/>
        <v>3.97499999491668-699.092351671375i</v>
      </c>
      <c r="E868" t="str">
        <f t="shared" si="232"/>
        <v>162.469489110636+0.0101340215776261i</v>
      </c>
      <c r="F868" t="str">
        <f t="shared" si="233"/>
        <v>1.45495495488637-6560.55002427981i</v>
      </c>
      <c r="G868" t="str">
        <f t="shared" si="234"/>
        <v>0.999999999952857-6.86604704556869E-06i</v>
      </c>
      <c r="H868" t="str">
        <f t="shared" si="235"/>
        <v>600.004349719653+2.09895438003806i</v>
      </c>
      <c r="I868" t="str">
        <f t="shared" si="236"/>
        <v>41.3092875305553-11104.6228725185i</v>
      </c>
      <c r="K868" t="str">
        <f t="shared" si="237"/>
        <v>0.0199996102626314-0.0000871283930133481i</v>
      </c>
      <c r="L868" t="str">
        <f t="shared" si="238"/>
        <v>0.00005-12.3952519418926i</v>
      </c>
      <c r="M868" t="str">
        <f t="shared" si="239"/>
        <v>0.00133333333333333-7.29132467170154i</v>
      </c>
      <c r="N868">
        <f t="shared" si="240"/>
        <v>90.079743160609823</v>
      </c>
      <c r="O868">
        <f t="shared" si="241"/>
        <v>61.106180896668285</v>
      </c>
      <c r="P868" s="3">
        <f t="shared" si="242"/>
        <v>61.106180896668285</v>
      </c>
      <c r="Q868" s="3">
        <f t="shared" si="243"/>
        <v>-89.920256839390177</v>
      </c>
      <c r="R868">
        <f t="shared" si="244"/>
        <v>90.079743160609823</v>
      </c>
      <c r="S868">
        <f t="shared" si="245"/>
        <v>2.276594430948491E-2</v>
      </c>
      <c r="T868">
        <f t="shared" si="228"/>
        <v>61.106180896668285</v>
      </c>
    </row>
    <row r="869" spans="1:20" x14ac:dyDescent="0.25">
      <c r="A869">
        <f t="shared" si="229"/>
        <v>143.5862088472241</v>
      </c>
      <c r="B869">
        <f t="shared" si="246"/>
        <v>22.852454897860952</v>
      </c>
      <c r="C869" t="str">
        <f t="shared" si="230"/>
        <v>1.58080995840022-1131.51795499714i</v>
      </c>
      <c r="D869" t="str">
        <f t="shared" si="231"/>
        <v>3.97499999487796-696.445858491489i</v>
      </c>
      <c r="E869" t="str">
        <f t="shared" si="232"/>
        <v>162.469488746286+0.0101725331283011i</v>
      </c>
      <c r="F869" t="str">
        <f t="shared" si="233"/>
        <v>1.45495495488584-6535.71430997795i</v>
      </c>
      <c r="G869" t="str">
        <f t="shared" si="234"/>
        <v>0.999999999952498-6.89213802433937E-06i</v>
      </c>
      <c r="H869" t="str">
        <f t="shared" si="235"/>
        <v>600.004382840491+2.10693043571254i</v>
      </c>
      <c r="I869" t="str">
        <f t="shared" si="236"/>
        <v>41.3092882021963-11062.5855947743i</v>
      </c>
      <c r="K869" t="str">
        <f t="shared" si="237"/>
        <v>0.0199996072950594-0.0000874594675770293i</v>
      </c>
      <c r="L869" t="str">
        <f t="shared" si="238"/>
        <v>0.00005-12.348328294374i</v>
      </c>
      <c r="M869" t="str">
        <f t="shared" si="239"/>
        <v>0.00133333333333333-7.26372252610237i</v>
      </c>
      <c r="N869">
        <f t="shared" si="240"/>
        <v>90.080046171164341</v>
      </c>
      <c r="O869">
        <f t="shared" si="241"/>
        <v>61.073237471717533</v>
      </c>
      <c r="P869" s="3">
        <f t="shared" si="242"/>
        <v>61.073237471717533</v>
      </c>
      <c r="Q869" s="3">
        <f t="shared" si="243"/>
        <v>-89.919953828835659</v>
      </c>
      <c r="R869">
        <f t="shared" si="244"/>
        <v>90.080046171164341</v>
      </c>
      <c r="S869">
        <f t="shared" si="245"/>
        <v>2.285245489786095E-2</v>
      </c>
      <c r="T869">
        <f t="shared" si="228"/>
        <v>61.073237471717533</v>
      </c>
    </row>
    <row r="870" spans="1:20" x14ac:dyDescent="0.25">
      <c r="A870">
        <f t="shared" si="229"/>
        <v>144.13183644084356</v>
      </c>
      <c r="B870">
        <f t="shared" si="246"/>
        <v>22.939294226472825</v>
      </c>
      <c r="C870" t="str">
        <f t="shared" si="230"/>
        <v>1.580809760441-1127.23450822169i</v>
      </c>
      <c r="D870" t="str">
        <f t="shared" si="231"/>
        <v>3.97499999483895-693.809383919089i</v>
      </c>
      <c r="E870" t="str">
        <f t="shared" si="232"/>
        <v>162.469488379162+0.0102111910488254i</v>
      </c>
      <c r="F870" t="str">
        <f t="shared" si="233"/>
        <v>1.45495495488531-6510.97261412062i</v>
      </c>
      <c r="G870" t="str">
        <f t="shared" si="234"/>
        <v>0.999999999952137-6.91832814882936E-06i</v>
      </c>
      <c r="H870" t="str">
        <f t="shared" si="235"/>
        <v>600.004416213525+2.11493680073078i</v>
      </c>
      <c r="I870" t="str">
        <f t="shared" si="236"/>
        <v>41.3092888789513-11020.7074560378i</v>
      </c>
      <c r="K870" t="str">
        <f t="shared" si="237"/>
        <v>0.019999604304892-0.0000877918000715192i</v>
      </c>
      <c r="L870" t="str">
        <f t="shared" si="238"/>
        <v>0.00005-12.3015822817035i</v>
      </c>
      <c r="M870" t="str">
        <f t="shared" si="239"/>
        <v>0.00133333333333333-7.2362248715903i</v>
      </c>
      <c r="N870">
        <f t="shared" si="240"/>
        <v>90.080350333004986</v>
      </c>
      <c r="O870">
        <f t="shared" si="241"/>
        <v>61.040294049827331</v>
      </c>
      <c r="P870" s="3">
        <f t="shared" si="242"/>
        <v>61.040294049827331</v>
      </c>
      <c r="Q870" s="3">
        <f t="shared" si="243"/>
        <v>-89.919649666995014</v>
      </c>
      <c r="R870">
        <f t="shared" si="244"/>
        <v>90.080350333004986</v>
      </c>
      <c r="S870">
        <f t="shared" si="245"/>
        <v>2.2939294226472826E-2</v>
      </c>
      <c r="T870">
        <f t="shared" si="228"/>
        <v>61.040294049827331</v>
      </c>
    </row>
    <row r="871" spans="1:20" x14ac:dyDescent="0.25">
      <c r="A871">
        <f t="shared" si="229"/>
        <v>144.67953741931876</v>
      </c>
      <c r="B871">
        <f t="shared" si="246"/>
        <v>23.026463544533421</v>
      </c>
      <c r="C871" t="str">
        <f t="shared" si="230"/>
        <v>1.58080956097449-1122.9672770931i</v>
      </c>
      <c r="D871" t="str">
        <f t="shared" si="231"/>
        <v>3.97499999479966-691.182890027609i</v>
      </c>
      <c r="E871" t="str">
        <f t="shared" si="232"/>
        <v>162.469488009245+0.0102499958957026i</v>
      </c>
      <c r="F871" t="str">
        <f t="shared" si="233"/>
        <v>1.45495495488478-6486.32458079028i</v>
      </c>
      <c r="G871" t="str">
        <f t="shared" si="234"/>
        <v>0.999999999951772-6.94461779579238E-06i</v>
      </c>
      <c r="H871" t="str">
        <f t="shared" si="235"/>
        <v>600.004449840678+2.12297359027209i</v>
      </c>
      <c r="I871" t="str">
        <f t="shared" si="236"/>
        <v>41.3092895608595-10978.987853878i</v>
      </c>
      <c r="K871" t="str">
        <f t="shared" si="237"/>
        <v>0.0199996012919571-0.0000881253952752095i</v>
      </c>
      <c r="L871" t="str">
        <f t="shared" si="238"/>
        <v>0.00005-12.2550132314241i</v>
      </c>
      <c r="M871" t="str">
        <f t="shared" si="239"/>
        <v>0.00133333333333333-7.20883131260241i</v>
      </c>
      <c r="N871">
        <f t="shared" si="240"/>
        <v>90.08065565050488</v>
      </c>
      <c r="O871">
        <f t="shared" si="241"/>
        <v>61.007350631021311</v>
      </c>
      <c r="P871" s="3">
        <f t="shared" si="242"/>
        <v>61.007350631021311</v>
      </c>
      <c r="Q871" s="3">
        <f t="shared" si="243"/>
        <v>-89.91934434949512</v>
      </c>
      <c r="R871">
        <f t="shared" si="244"/>
        <v>90.08065565050488</v>
      </c>
      <c r="S871">
        <f t="shared" si="245"/>
        <v>2.3026463544533422E-2</v>
      </c>
      <c r="T871">
        <f t="shared" si="228"/>
        <v>61.007350631021311</v>
      </c>
    </row>
    <row r="872" spans="1:20" x14ac:dyDescent="0.25">
      <c r="A872">
        <f t="shared" si="229"/>
        <v>145.22931966151216</v>
      </c>
      <c r="B872">
        <f t="shared" si="246"/>
        <v>23.113964106002648</v>
      </c>
      <c r="C872" t="str">
        <f t="shared" si="230"/>
        <v>1.58080935998923-1118.71620022575i</v>
      </c>
      <c r="D872" t="str">
        <f t="shared" si="231"/>
        <v>3.97499999476007-688.56633903405i</v>
      </c>
      <c r="E872" t="str">
        <f t="shared" si="232"/>
        <v>162.469487636508+0.0102889482275649i</v>
      </c>
      <c r="F872" t="str">
        <f t="shared" si="233"/>
        <v>1.45495495488425-6461.76985541665i</v>
      </c>
      <c r="G872" t="str">
        <f t="shared" si="234"/>
        <v>0.999999999951405-6.97100734341382E-06i</v>
      </c>
      <c r="H872" t="str">
        <f t="shared" si="235"/>
        <v>600.004483723887+2.13104091995351i</v>
      </c>
      <c r="I872" t="str">
        <f t="shared" si="236"/>
        <v>41.3092902479601-10937.4261881446i</v>
      </c>
      <c r="K872" t="str">
        <f t="shared" si="237"/>
        <v>0.0199995982560813-0.0000884602579846295i</v>
      </c>
      <c r="L872" t="str">
        <f t="shared" si="238"/>
        <v>0.00005-12.2086204736243i</v>
      </c>
      <c r="M872" t="str">
        <f t="shared" si="239"/>
        <v>0.00133333333333333-7.18154145507313i</v>
      </c>
      <c r="N872">
        <f t="shared" si="240"/>
        <v>90.080962128053784</v>
      </c>
      <c r="O872">
        <f t="shared" si="241"/>
        <v>60.974407215322415</v>
      </c>
      <c r="P872" s="3">
        <f t="shared" si="242"/>
        <v>60.974407215322415</v>
      </c>
      <c r="Q872" s="3">
        <f t="shared" si="243"/>
        <v>-89.919037871946216</v>
      </c>
      <c r="R872">
        <f t="shared" si="244"/>
        <v>90.080962128053784</v>
      </c>
      <c r="S872">
        <f t="shared" si="245"/>
        <v>2.3113964106002648E-2</v>
      </c>
      <c r="T872">
        <f t="shared" si="228"/>
        <v>60.974407215322415</v>
      </c>
    </row>
    <row r="873" spans="1:20" x14ac:dyDescent="0.25">
      <c r="A873">
        <f t="shared" si="229"/>
        <v>145.78119107622592</v>
      </c>
      <c r="B873">
        <f t="shared" si="246"/>
        <v>23.201797169605459</v>
      </c>
      <c r="C873" t="str">
        <f t="shared" si="230"/>
        <v>1.58080915747363-1114.48121646653i</v>
      </c>
      <c r="D873" t="str">
        <f t="shared" si="231"/>
        <v>3.97499999472017-685.959693298443i</v>
      </c>
      <c r="E873" t="str">
        <f t="shared" si="232"/>
        <v>162.469487260935+0.0103280486051421i</v>
      </c>
      <c r="F873" t="str">
        <f t="shared" si="233"/>
        <v>1.45495495488371-6437.30808477173i</v>
      </c>
      <c r="G873" t="str">
        <f t="shared" si="234"/>
        <v>0.999999999951035-6.99749717131621E-06i</v>
      </c>
      <c r="H873" t="str">
        <f t="shared" si="235"/>
        <v>600.004517865098+2.13913890583146i</v>
      </c>
      <c r="I873" t="str">
        <f t="shared" si="236"/>
        <v>41.3092909402924-10896.0218609587i</v>
      </c>
      <c r="K873" t="str">
        <f t="shared" si="237"/>
        <v>0.01999959519709-0.0000887963930145156i</v>
      </c>
      <c r="L873" t="str">
        <f t="shared" si="238"/>
        <v>0.00005-12.1624033409288i</v>
      </c>
      <c r="M873" t="str">
        <f t="shared" si="239"/>
        <v>0.00133333333333333-7.15435490642873i</v>
      </c>
      <c r="N873">
        <f t="shared" si="240"/>
        <v>90.081269770058029</v>
      </c>
      <c r="O873">
        <f t="shared" si="241"/>
        <v>60.941463802754768</v>
      </c>
      <c r="P873" s="3">
        <f t="shared" si="242"/>
        <v>60.941463802754768</v>
      </c>
      <c r="Q873" s="3">
        <f t="shared" si="243"/>
        <v>-89.918730229941971</v>
      </c>
      <c r="R873">
        <f t="shared" si="244"/>
        <v>90.081269770058029</v>
      </c>
      <c r="S873">
        <f t="shared" si="245"/>
        <v>2.3201797169605458E-2</v>
      </c>
      <c r="T873">
        <f t="shared" si="228"/>
        <v>60.941463802754768</v>
      </c>
    </row>
    <row r="874" spans="1:20" x14ac:dyDescent="0.25">
      <c r="A874">
        <f t="shared" si="229"/>
        <v>146.3351596023156</v>
      </c>
      <c r="B874">
        <f t="shared" si="246"/>
        <v>23.289963998849959</v>
      </c>
      <c r="C874" t="str">
        <f t="shared" si="230"/>
        <v>1.58080895341607-1110.26226489373i</v>
      </c>
      <c r="D874" t="str">
        <f t="shared" si="231"/>
        <v>3.97499999467996-683.362915323317i</v>
      </c>
      <c r="E874" t="str">
        <f t="shared" si="232"/>
        <v>162.469486882502+0.0103672975913288i</v>
      </c>
      <c r="F874" t="str">
        <f t="shared" si="233"/>
        <v>1.45495495488316-6412.93891696478i</v>
      </c>
      <c r="G874" t="str">
        <f t="shared" si="234"/>
        <v>0.999999999950662-0.0000070240876605646i</v>
      </c>
      <c r="H874" t="str">
        <f t="shared" si="235"/>
        <v>600.00455226628+2.14726766440343i</v>
      </c>
      <c r="I874" t="str">
        <f t="shared" si="236"/>
        <v>41.3092916378966-10854.7742767055i</v>
      </c>
      <c r="K874" t="str">
        <f t="shared" si="237"/>
        <v>0.0199995921148071-0.0000891338051978792i</v>
      </c>
      <c r="L874" t="str">
        <f t="shared" si="238"/>
        <v>0.00005-12.1163611684885i</v>
      </c>
      <c r="M874" t="str">
        <f t="shared" si="239"/>
        <v>0.00133333333333333-7.12727127558151i</v>
      </c>
      <c r="N874">
        <f t="shared" si="240"/>
        <v>90.081578580940757</v>
      </c>
      <c r="O874">
        <f t="shared" si="241"/>
        <v>60.908520393341831</v>
      </c>
      <c r="P874" s="3">
        <f t="shared" si="242"/>
        <v>60.908520393341831</v>
      </c>
      <c r="Q874" s="3">
        <f t="shared" si="243"/>
        <v>-89.918421419059243</v>
      </c>
      <c r="R874">
        <f t="shared" si="244"/>
        <v>90.081578580940757</v>
      </c>
      <c r="S874">
        <f t="shared" si="245"/>
        <v>2.3289963998849958E-2</v>
      </c>
      <c r="T874">
        <f t="shared" si="228"/>
        <v>60.908520393341831</v>
      </c>
    </row>
    <row r="875" spans="1:20" x14ac:dyDescent="0.25">
      <c r="A875">
        <f t="shared" si="229"/>
        <v>146.89123320880441</v>
      </c>
      <c r="B875">
        <f t="shared" si="246"/>
        <v>23.378465862045591</v>
      </c>
      <c r="C875" t="str">
        <f t="shared" si="230"/>
        <v>1.58080874780476-1106.05928481636i</v>
      </c>
      <c r="D875" t="str">
        <f t="shared" si="231"/>
        <v>3.97499999463947-680.775967753155i</v>
      </c>
      <c r="E875" t="str">
        <f t="shared" si="232"/>
        <v>162.469486501188+0.0104066957511396i</v>
      </c>
      <c r="F875" t="str">
        <f t="shared" si="233"/>
        <v>1.45495495488263-6388.66200143717i</v>
      </c>
      <c r="G875" t="str">
        <f t="shared" si="234"/>
        <v>0.999999999950286-7.05077919367209E-06i</v>
      </c>
      <c r="H875" t="str">
        <f t="shared" si="235"/>
        <v>600.004586929411+2.15542731260963i</v>
      </c>
      <c r="I875" t="str">
        <f t="shared" si="236"/>
        <v>41.3092923408132-10813.6828420246i</v>
      </c>
      <c r="K875" t="str">
        <f t="shared" si="237"/>
        <v>0.0199995890090553-0.0000894724993860772i</v>
      </c>
      <c r="L875" t="str">
        <f t="shared" si="238"/>
        <v>0.00005-12.0704932939715i</v>
      </c>
      <c r="M875" t="str">
        <f t="shared" si="239"/>
        <v>0.00133333333333333-7.10029017292437i</v>
      </c>
      <c r="N875">
        <f t="shared" si="240"/>
        <v>90.081888565141838</v>
      </c>
      <c r="O875">
        <f t="shared" si="241"/>
        <v>60.875576987107991</v>
      </c>
      <c r="P875" s="3">
        <f t="shared" si="242"/>
        <v>60.875576987107991</v>
      </c>
      <c r="Q875" s="3">
        <f t="shared" si="243"/>
        <v>-89.918111434858162</v>
      </c>
      <c r="R875">
        <f t="shared" si="244"/>
        <v>90.081888565141838</v>
      </c>
      <c r="S875">
        <f t="shared" si="245"/>
        <v>2.3378465862045592E-2</v>
      </c>
      <c r="T875">
        <f t="shared" si="228"/>
        <v>60.875576987107991</v>
      </c>
    </row>
    <row r="876" spans="1:20" x14ac:dyDescent="0.25">
      <c r="A876">
        <f t="shared" si="229"/>
        <v>147.44941989499787</v>
      </c>
      <c r="B876">
        <f t="shared" si="246"/>
        <v>23.467304032321366</v>
      </c>
      <c r="C876" t="str">
        <f t="shared" si="230"/>
        <v>1.58080854062794-1101.8722157731i</v>
      </c>
      <c r="D876" t="str">
        <f t="shared" si="231"/>
        <v>3.97499999459864-678.198813373836i</v>
      </c>
      <c r="E876" t="str">
        <f t="shared" si="232"/>
        <v>162.46948611697+0.0104462436517534i</v>
      </c>
      <c r="F876" t="str">
        <f t="shared" si="233"/>
        <v>1.45495495488207-6364.47698895722i</v>
      </c>
      <c r="G876" t="str">
        <f t="shared" si="234"/>
        <v>0.999999999949908-7.07757215460537E-06i</v>
      </c>
      <c r="H876" t="str">
        <f t="shared" si="235"/>
        <v>600.004621856484+2.16361796783467i</v>
      </c>
      <c r="I876" t="str">
        <f t="shared" si="236"/>
        <v>41.3092930490812-10772.7469658017i</v>
      </c>
      <c r="K876" t="str">
        <f t="shared" si="237"/>
        <v>0.019999585879656-0.0000898124804488798i</v>
      </c>
      <c r="L876" t="str">
        <f t="shared" si="238"/>
        <v>0.00005-12.0247990575528i</v>
      </c>
      <c r="M876" t="str">
        <f t="shared" si="239"/>
        <v>0.00133333333333333-7.07341121032515i</v>
      </c>
      <c r="N876">
        <f t="shared" si="240"/>
        <v>90.082199727118038</v>
      </c>
      <c r="O876">
        <f t="shared" si="241"/>
        <v>60.842633584077106</v>
      </c>
      <c r="P876" s="3">
        <f t="shared" si="242"/>
        <v>60.842633584077106</v>
      </c>
      <c r="Q876" s="3">
        <f t="shared" si="243"/>
        <v>-89.917800272881962</v>
      </c>
      <c r="R876">
        <f t="shared" si="244"/>
        <v>90.082199727118038</v>
      </c>
      <c r="S876">
        <f t="shared" si="245"/>
        <v>2.3467304032321366E-2</v>
      </c>
      <c r="T876">
        <f t="shared" ref="T876:T939" si="247">P876</f>
        <v>60.842633584077106</v>
      </c>
    </row>
    <row r="877" spans="1:20" x14ac:dyDescent="0.25">
      <c r="A877">
        <f t="shared" ref="A877:A940" si="248">2*PI()*B877</f>
        <v>148.00972769059885</v>
      </c>
      <c r="B877">
        <f t="shared" si="246"/>
        <v>23.556479787644186</v>
      </c>
      <c r="C877" t="str">
        <f t="shared" ref="C877:C940" si="249">IMPRODUCT(D877,E877,$C$40,,K877,$C$41)</f>
        <v>1.58080833187363-1097.70099753159i</v>
      </c>
      <c r="D877" t="str">
        <f t="shared" ref="D877:D940" si="250">IMDIV(IMPRODUCT($C$37,$C$38,COMPLEX(1,A877/$C$38)),IMSUM(-1*A877*A877/$C$39,COMPLEX(0,1*A877)))</f>
        <v>3.9749999945575-675.631415112137i</v>
      </c>
      <c r="E877" t="str">
        <f t="shared" ref="E877:E940" si="251">IMDIV(IMPRODUCT(IMSUM(F877,G877),$C$29,H877),IMSUM(1,I877))</f>
        <v>162.469485729827+0.0104859418625057i</v>
      </c>
      <c r="F877" t="str">
        <f t="shared" ref="F877:F940" si="252">IMDIV(IMPRODUCT($C$14,$C$15,COMPLEX(1,A877/$C$15)),IMSUM(-1*A877*A877/$C$16,COMPLEX(0,A877)))</f>
        <v>1.45495495488152-6340.38353161549i</v>
      </c>
      <c r="G877" t="str">
        <f t="shared" ref="G877:G940" si="253">IMDIV(1,COMPLEX(1,A877*$C$9*$C$10))</f>
        <v>0.999999999949527-7.10446692879016E-06i</v>
      </c>
      <c r="H877" t="str">
        <f t="shared" ref="H877:H940" si="254">IMDIV($C$3,IMSUM(K877,COMPLEX(0,$C$28*A877)))</f>
        <v>600.004657049509+2.17183974790932i</v>
      </c>
      <c r="I877" t="str">
        <f t="shared" ref="I877:I940" si="255">IMPRODUCT(F877,$C$29,H877,$C$31)</f>
        <v>41.3092937627426-10731.9660591607i</v>
      </c>
      <c r="K877" t="str">
        <f t="shared" ref="K877:K940" si="256">IF($C$26&lt;=0,IMDIV(1,IMSUM(IMDIV(1,L877),1/$C$18)),IMDIV(1,IMSUM(IMDIV(1,L877),1/$C$18,IMDIV(1,M877))))</f>
        <v>0.0199995827264291-0.0000901537532745429i</v>
      </c>
      <c r="L877" t="str">
        <f t="shared" ref="L877:L940" si="257">IMSUM($C$21/$C$22,IMDIV(1,COMPLEX(0,$C$20*$C$22*A877)))</f>
        <v>0.00005-11.9792778019055i</v>
      </c>
      <c r="M877" t="str">
        <f t="shared" ref="M877:M940" si="258">IMSUM($C$25/$C$26,IMDIV(1,COMPLEX(0,$C$24*$C$26*A877)))</f>
        <v>0.00133333333333333-7.0466340011209i</v>
      </c>
      <c r="N877">
        <f t="shared" ref="N877:N940" si="259">ABS(R877)</f>
        <v>90.082512071343004</v>
      </c>
      <c r="O877">
        <f t="shared" ref="O877:O940" si="260">ABS(P877)</f>
        <v>60.809690184273862</v>
      </c>
      <c r="P877" s="3">
        <f t="shared" ref="P877:P940" si="261">20*LOG10(IMABS(C877))</f>
        <v>60.809690184273862</v>
      </c>
      <c r="Q877" s="3">
        <f t="shared" ref="Q877:Q940" si="262">IMARGUMENT(C877)*180/PI()</f>
        <v>-89.917487928656996</v>
      </c>
      <c r="R877">
        <f t="shared" ref="R877:R940" si="263">IF(Q877&lt;0,Q877+180,Q877-180)</f>
        <v>90.082512071343004</v>
      </c>
      <c r="S877">
        <f t="shared" ref="S877:S940" si="264">B877/1000</f>
        <v>2.3556479787644184E-2</v>
      </c>
      <c r="T877">
        <f t="shared" si="247"/>
        <v>60.809690184273862</v>
      </c>
    </row>
    <row r="878" spans="1:20" x14ac:dyDescent="0.25">
      <c r="A878">
        <f t="shared" si="248"/>
        <v>148.57216465582312</v>
      </c>
      <c r="B878">
        <f t="shared" ref="B878:B941" si="265">B877*(1+B$42)</f>
        <v>23.645994410837233</v>
      </c>
      <c r="C878" t="str">
        <f t="shared" si="249"/>
        <v>1.58080812152991-1093.54557008742i</v>
      </c>
      <c r="D878" t="str">
        <f t="shared" si="250"/>
        <v>3.97499999451607-673.073736035172i</v>
      </c>
      <c r="E878" t="str">
        <f t="shared" si="251"/>
        <v>162.469485339735+0.0105257909548915i</v>
      </c>
      <c r="F878" t="str">
        <f t="shared" si="252"/>
        <v>1.45495495488096-6316.3812828195i</v>
      </c>
      <c r="G878" t="str">
        <f t="shared" si="253"/>
        <v>0.999999999949142-7.13146390311682E-06i</v>
      </c>
      <c r="H878" t="str">
        <f t="shared" si="254"/>
        <v>600.004692510511+2.18009277111209i</v>
      </c>
      <c r="I878" t="str">
        <f t="shared" si="255"/>
        <v>41.3092944818378-10691.3395354545i</v>
      </c>
      <c r="K878" t="str">
        <f t="shared" si="256"/>
        <v>0.0199995795491932-0.0000904963227698735i</v>
      </c>
      <c r="L878" t="str">
        <f t="shared" si="257"/>
        <v>0.00005-11.9339288721912i</v>
      </c>
      <c r="M878" t="str">
        <f t="shared" si="258"/>
        <v>0.00133333333333333-7.01995816011248i</v>
      </c>
      <c r="N878">
        <f t="shared" si="259"/>
        <v>90.082825602307395</v>
      </c>
      <c r="O878">
        <f t="shared" si="260"/>
        <v>60.776746787722537</v>
      </c>
      <c r="P878" s="3">
        <f t="shared" si="261"/>
        <v>60.776746787722537</v>
      </c>
      <c r="Q878" s="3">
        <f t="shared" si="262"/>
        <v>-89.917174397692605</v>
      </c>
      <c r="R878">
        <f t="shared" si="263"/>
        <v>90.082825602307395</v>
      </c>
      <c r="S878">
        <f t="shared" si="264"/>
        <v>2.3645994410837232E-2</v>
      </c>
      <c r="T878">
        <f t="shared" si="247"/>
        <v>60.776746787722537</v>
      </c>
    </row>
    <row r="879" spans="1:20" x14ac:dyDescent="0.25">
      <c r="A879">
        <f t="shared" si="248"/>
        <v>149.13673888151524</v>
      </c>
      <c r="B879">
        <f t="shared" si="265"/>
        <v>23.735849189598415</v>
      </c>
      <c r="C879" t="str">
        <f t="shared" si="249"/>
        <v>1.58080790958454-1089.40587366341i</v>
      </c>
      <c r="D879" t="str">
        <f t="shared" si="250"/>
        <v>3.97499999447432-670.525739349867i</v>
      </c>
      <c r="E879" t="str">
        <f t="shared" si="251"/>
        <v>162.469484946674+0.0105657915025897i</v>
      </c>
      <c r="F879" t="str">
        <f t="shared" si="252"/>
        <v>1.4549549548804-6292.46989728881i</v>
      </c>
      <c r="G879" t="str">
        <f t="shared" si="253"/>
        <v>0.999999999948755-7.15856346594589E-06i</v>
      </c>
      <c r="H879" t="str">
        <f t="shared" si="254"/>
        <v>600.004728241534+2.18837715617111i</v>
      </c>
      <c r="I879" t="str">
        <f t="shared" si="255"/>
        <v>41.3092952064094-10650.8668102569i</v>
      </c>
      <c r="K879" t="str">
        <f t="shared" si="256"/>
        <v>0.0199995763477654-0.0000908401938603067i</v>
      </c>
      <c r="L879" t="str">
        <f t="shared" si="257"/>
        <v>0.00005-11.8887516160502i</v>
      </c>
      <c r="M879" t="str">
        <f t="shared" si="258"/>
        <v>0.00133333333333333-6.99338330355893i</v>
      </c>
      <c r="N879">
        <f t="shared" si="259"/>
        <v>90.083140324518865</v>
      </c>
      <c r="O879">
        <f t="shared" si="260"/>
        <v>60.743803394448214</v>
      </c>
      <c r="P879" s="3">
        <f t="shared" si="261"/>
        <v>60.743803394448214</v>
      </c>
      <c r="Q879" s="3">
        <f t="shared" si="262"/>
        <v>-89.916859675481135</v>
      </c>
      <c r="R879">
        <f t="shared" si="263"/>
        <v>90.083140324518865</v>
      </c>
      <c r="S879">
        <f t="shared" si="264"/>
        <v>2.3735849189598417E-2</v>
      </c>
      <c r="T879">
        <f t="shared" si="247"/>
        <v>60.743803394448214</v>
      </c>
    </row>
    <row r="880" spans="1:20" x14ac:dyDescent="0.25">
      <c r="A880">
        <f t="shared" si="248"/>
        <v>149.70345848926502</v>
      </c>
      <c r="B880">
        <f t="shared" si="265"/>
        <v>23.826045416518891</v>
      </c>
      <c r="C880" t="str">
        <f t="shared" si="249"/>
        <v>1.58080769602542-1085.2818487086i</v>
      </c>
      <c r="D880" t="str">
        <f t="shared" si="250"/>
        <v>3.97499999443224-667.987388402431i</v>
      </c>
      <c r="E880" t="str">
        <f t="shared" si="251"/>
        <v>162.469484550621+0.010605944081452i</v>
      </c>
      <c r="F880" t="str">
        <f t="shared" si="252"/>
        <v>1.45495495487982-6268.64903105012i</v>
      </c>
      <c r="G880" t="str">
        <f t="shared" si="253"/>
        <v>0.999999999948365-7.18576600711368E-06i</v>
      </c>
      <c r="H880" t="str">
        <f t="shared" si="254"/>
        <v>600.004764244631+2.19669302226556i</v>
      </c>
      <c r="I880" t="str">
        <f t="shared" si="255"/>
        <v>41.3092959364975-10610.5473013541i</v>
      </c>
      <c r="K880" t="str">
        <f t="shared" si="256"/>
        <v>0.0199995731219616-0.0000911853714899686i</v>
      </c>
      <c r="L880" t="str">
        <f t="shared" si="257"/>
        <v>0.00005-11.8437453835925i</v>
      </c>
      <c r="M880" t="str">
        <f t="shared" si="258"/>
        <v>0.00133333333333333-6.9669090491721i</v>
      </c>
      <c r="N880">
        <f t="shared" si="259"/>
        <v>90.083456242502223</v>
      </c>
      <c r="O880">
        <f t="shared" si="260"/>
        <v>60.710860004475521</v>
      </c>
      <c r="P880" s="3">
        <f t="shared" si="261"/>
        <v>60.710860004475521</v>
      </c>
      <c r="Q880" s="3">
        <f t="shared" si="262"/>
        <v>-89.916543757497777</v>
      </c>
      <c r="R880">
        <f t="shared" si="263"/>
        <v>90.083456242502223</v>
      </c>
      <c r="S880">
        <f t="shared" si="264"/>
        <v>2.3826045416518889E-2</v>
      </c>
      <c r="T880">
        <f t="shared" si="247"/>
        <v>60.710860004475521</v>
      </c>
    </row>
    <row r="881" spans="1:20" x14ac:dyDescent="0.25">
      <c r="A881">
        <f t="shared" si="248"/>
        <v>150.27233163152425</v>
      </c>
      <c r="B881">
        <f t="shared" si="265"/>
        <v>23.916584389101665</v>
      </c>
      <c r="C881" t="str">
        <f t="shared" si="249"/>
        <v>1.58080748084023-1081.17343589753i</v>
      </c>
      <c r="D881" t="str">
        <f t="shared" si="250"/>
        <v>3.97499999438985-665.45864667784i</v>
      </c>
      <c r="E881" t="str">
        <f t="shared" si="251"/>
        <v>162.469484151551+0.0106462492695417i</v>
      </c>
      <c r="F881" t="str">
        <f t="shared" si="252"/>
        <v>1.45495495487926-6244.91834143229i</v>
      </c>
      <c r="G881" t="str">
        <f t="shared" si="253"/>
        <v>0.999999999947972-7.21307191793788E-06i</v>
      </c>
      <c r="H881" t="str">
        <f t="shared" si="254"/>
        <v>600.004800521874+2.20504048902768i</v>
      </c>
      <c r="I881" t="str">
        <f t="shared" si="255"/>
        <v>41.3092966721452-10570.3804287366i</v>
      </c>
      <c r="K881" t="str">
        <f t="shared" si="256"/>
        <v>0.0199995698715962-0.0000915318606217535i</v>
      </c>
      <c r="L881" t="str">
        <f t="shared" si="257"/>
        <v>0.00005-11.7989095273885i</v>
      </c>
      <c r="M881" t="str">
        <f t="shared" si="258"/>
        <v>0.00133333333333333-6.94053501611089i</v>
      </c>
      <c r="N881">
        <f t="shared" si="259"/>
        <v>90.083773360799384</v>
      </c>
      <c r="O881">
        <f t="shared" si="260"/>
        <v>60.677916617829823</v>
      </c>
      <c r="P881" s="3">
        <f t="shared" si="261"/>
        <v>60.677916617829823</v>
      </c>
      <c r="Q881" s="3">
        <f t="shared" si="262"/>
        <v>-89.916226639200616</v>
      </c>
      <c r="R881">
        <f t="shared" si="263"/>
        <v>90.083773360799384</v>
      </c>
      <c r="S881">
        <f t="shared" si="264"/>
        <v>2.3916584389101665E-2</v>
      </c>
      <c r="T881">
        <f t="shared" si="247"/>
        <v>60.677916617829823</v>
      </c>
    </row>
    <row r="882" spans="1:20" x14ac:dyDescent="0.25">
      <c r="A882">
        <f t="shared" si="248"/>
        <v>150.84336649172403</v>
      </c>
      <c r="B882">
        <f t="shared" si="265"/>
        <v>24.007467409780251</v>
      </c>
      <c r="C882" t="str">
        <f t="shared" si="249"/>
        <v>1.58080726401663-1077.08057612931i</v>
      </c>
      <c r="D882" t="str">
        <f t="shared" si="250"/>
        <v>3.97499999434712-662.93947779929i</v>
      </c>
      <c r="E882" t="str">
        <f t="shared" si="251"/>
        <v>162.469483749444+0.0106867076471025i</v>
      </c>
      <c r="F882" t="str">
        <f t="shared" si="252"/>
        <v>1.45495495487868-6221.27748706136i</v>
      </c>
      <c r="G882" t="str">
        <f t="shared" si="253"/>
        <v>0.999999999947575-7.24048159122317E-06i</v>
      </c>
      <c r="H882" t="str">
        <f t="shared" si="254"/>
        <v>600.004837075348+2.21341967654427i</v>
      </c>
      <c r="I882" t="str">
        <f t="shared" si="255"/>
        <v>41.3092974133937-10530.3656145902i</v>
      </c>
      <c r="K882" t="str">
        <f t="shared" si="256"/>
        <v>0.0199995665964823-0.0000918796662373911i</v>
      </c>
      <c r="L882" t="str">
        <f t="shared" si="257"/>
        <v>0.00005-11.7542434024591i</v>
      </c>
      <c r="M882" t="str">
        <f t="shared" si="258"/>
        <v>0.00133333333333333-6.91426082497596i</v>
      </c>
      <c r="N882">
        <f t="shared" si="259"/>
        <v>90.084091683969589</v>
      </c>
      <c r="O882">
        <f t="shared" si="260"/>
        <v>60.644973234536479</v>
      </c>
      <c r="P882" s="3">
        <f t="shared" si="261"/>
        <v>60.644973234536479</v>
      </c>
      <c r="Q882" s="3">
        <f t="shared" si="262"/>
        <v>-89.915908316030411</v>
      </c>
      <c r="R882">
        <f t="shared" si="263"/>
        <v>90.084091683969589</v>
      </c>
      <c r="S882">
        <f t="shared" si="264"/>
        <v>2.4007467409780249E-2</v>
      </c>
      <c r="T882">
        <f t="shared" si="247"/>
        <v>60.644973234536479</v>
      </c>
    </row>
    <row r="883" spans="1:20" x14ac:dyDescent="0.25">
      <c r="A883">
        <f t="shared" si="248"/>
        <v>151.41657128439257</v>
      </c>
      <c r="B883">
        <f t="shared" si="265"/>
        <v>24.098695785937416</v>
      </c>
      <c r="C883" t="str">
        <f t="shared" si="249"/>
        <v>1.58080704554207-1073.00321052675i</v>
      </c>
      <c r="D883" t="str">
        <f t="shared" si="250"/>
        <v>3.97499999430407-660.429845527692i</v>
      </c>
      <c r="E883" t="str">
        <f t="shared" si="251"/>
        <v>162.469483344275+0.0107273197965945i</v>
      </c>
      <c r="F883" t="str">
        <f t="shared" si="252"/>
        <v>1.4549549548781-6197.72612785571i</v>
      </c>
      <c r="G883" t="str">
        <f t="shared" si="253"/>
        <v>0.999999999947176-7.26799542126692E-06i</v>
      </c>
      <c r="H883" t="str">
        <f t="shared" si="254"/>
        <v>600.004873907163+2.22183070535863i</v>
      </c>
      <c r="I883" t="str">
        <f t="shared" si="255"/>
        <v>41.3092981602872-10490.5022832886i</v>
      </c>
      <c r="K883" t="str">
        <f t="shared" si="256"/>
        <v>0.0199995632964312-0.000092228793337519i</v>
      </c>
      <c r="L883" t="str">
        <f t="shared" si="257"/>
        <v>0.00005-11.7097463662673i</v>
      </c>
      <c r="M883" t="str">
        <f t="shared" si="258"/>
        <v>0.00133333333333333-6.88808609780428i</v>
      </c>
      <c r="N883">
        <f t="shared" si="259"/>
        <v>90.084411216589331</v>
      </c>
      <c r="O883">
        <f t="shared" si="260"/>
        <v>60.612029854620808</v>
      </c>
      <c r="P883" s="3">
        <f t="shared" si="261"/>
        <v>60.612029854620808</v>
      </c>
      <c r="Q883" s="3">
        <f t="shared" si="262"/>
        <v>-89.915588783410669</v>
      </c>
      <c r="R883">
        <f t="shared" si="263"/>
        <v>90.084411216589331</v>
      </c>
      <c r="S883">
        <f t="shared" si="264"/>
        <v>2.4098695785937416E-2</v>
      </c>
      <c r="T883">
        <f t="shared" si="247"/>
        <v>60.612029854620808</v>
      </c>
    </row>
    <row r="884" spans="1:20" x14ac:dyDescent="0.25">
      <c r="A884">
        <f t="shared" si="248"/>
        <v>151.99195425527327</v>
      </c>
      <c r="B884">
        <f t="shared" si="265"/>
        <v>24.190270829923978</v>
      </c>
      <c r="C884" t="str">
        <f t="shared" si="249"/>
        <v>1.58080682540412-1068.94128043559i</v>
      </c>
      <c r="D884" t="str">
        <f t="shared" si="250"/>
        <v>3.97499999426071-657.929713761149i</v>
      </c>
      <c r="E884" t="str">
        <f t="shared" si="251"/>
        <v>162.469482936019+0.0107680863027068i</v>
      </c>
      <c r="F884" t="str">
        <f t="shared" si="252"/>
        <v>1.45495495487752-6174.26392502117i</v>
      </c>
      <c r="G884" t="str">
        <f t="shared" si="253"/>
        <v>0.999999999946774-0.0000072956138038648i</v>
      </c>
      <c r="H884" t="str">
        <f t="shared" si="254"/>
        <v>600.004911019432+2.23027369647201i</v>
      </c>
      <c r="I884" t="str">
        <f t="shared" si="255"/>
        <v>41.3092989128672-10450.7898613844i</v>
      </c>
      <c r="K884" t="str">
        <f t="shared" si="256"/>
        <v>0.0199995599712533-0.0000925792469417542i</v>
      </c>
      <c r="L884" t="str">
        <f t="shared" si="257"/>
        <v>0.00005-11.6654177787082i</v>
      </c>
      <c r="M884" t="str">
        <f t="shared" si="258"/>
        <v>0.00133333333333333-6.86201045806366i</v>
      </c>
      <c r="N884">
        <f t="shared" si="259"/>
        <v>90.08473196325248</v>
      </c>
      <c r="O884">
        <f t="shared" si="260"/>
        <v>60.579086478108621</v>
      </c>
      <c r="P884" s="3">
        <f t="shared" si="261"/>
        <v>60.579086478108621</v>
      </c>
      <c r="Q884" s="3">
        <f t="shared" si="262"/>
        <v>-89.91526803674752</v>
      </c>
      <c r="R884">
        <f t="shared" si="263"/>
        <v>90.08473196325248</v>
      </c>
      <c r="S884">
        <f t="shared" si="264"/>
        <v>2.419027082992398E-2</v>
      </c>
      <c r="T884">
        <f t="shared" si="247"/>
        <v>60.579086478108621</v>
      </c>
    </row>
    <row r="885" spans="1:20" x14ac:dyDescent="0.25">
      <c r="A885">
        <f t="shared" si="248"/>
        <v>152.56952368144331</v>
      </c>
      <c r="B885">
        <f t="shared" si="265"/>
        <v>24.28219385907769</v>
      </c>
      <c r="C885" t="str">
        <f t="shared" si="249"/>
        <v>1.58080660358994-1064.89472742361i</v>
      </c>
      <c r="D885" t="str">
        <f t="shared" si="250"/>
        <v>3.97499999421701-655.439046534419i</v>
      </c>
      <c r="E885" t="str">
        <f t="shared" si="251"/>
        <v>162.469482524657+0.0108090077523267i</v>
      </c>
      <c r="F885" t="str">
        <f t="shared" si="252"/>
        <v>1.45495495487693-6150.89054104603i</v>
      </c>
      <c r="G885" t="str">
        <f t="shared" si="253"/>
        <v>0.999999999946369-7.32333713631652E-06i</v>
      </c>
      <c r="H885" t="str">
        <f t="shared" si="254"/>
        <v>600.004948414295+2.23874877134568i</v>
      </c>
      <c r="I885" t="str">
        <f t="shared" si="255"/>
        <v>41.3092996711782-10411.2277776009i</v>
      </c>
      <c r="K885" t="str">
        <f t="shared" si="256"/>
        <v>0.0199995566207571-0.0000929310320887669i</v>
      </c>
      <c r="L885" t="str">
        <f t="shared" si="257"/>
        <v>0.00005-11.6212570021002i</v>
      </c>
      <c r="M885" t="str">
        <f t="shared" si="258"/>
        <v>0.00133333333333333-6.83603353064719i</v>
      </c>
      <c r="N885">
        <f t="shared" si="259"/>
        <v>90.085053928570289</v>
      </c>
      <c r="O885">
        <f t="shared" si="260"/>
        <v>60.546143105025905</v>
      </c>
      <c r="P885" s="3">
        <f t="shared" si="261"/>
        <v>60.546143105025905</v>
      </c>
      <c r="Q885" s="3">
        <f t="shared" si="262"/>
        <v>-89.914946071429711</v>
      </c>
      <c r="R885">
        <f t="shared" si="263"/>
        <v>90.085053928570289</v>
      </c>
      <c r="S885">
        <f t="shared" si="264"/>
        <v>2.4282193859077691E-2</v>
      </c>
      <c r="T885">
        <f t="shared" si="247"/>
        <v>60.546143105025905</v>
      </c>
    </row>
    <row r="886" spans="1:20" x14ac:dyDescent="0.25">
      <c r="A886">
        <f t="shared" si="248"/>
        <v>153.14928787143282</v>
      </c>
      <c r="B886">
        <f t="shared" si="265"/>
        <v>24.374466195742187</v>
      </c>
      <c r="C886" t="str">
        <f t="shared" si="249"/>
        <v>1.58080638008688-1060.86349327976i</v>
      </c>
      <c r="D886" t="str">
        <f t="shared" si="250"/>
        <v>3.97499999417297-652.957808018417i</v>
      </c>
      <c r="E886" t="str">
        <f t="shared" si="251"/>
        <v>162.469482110161+0.0108500847346027i</v>
      </c>
      <c r="F886" t="str">
        <f t="shared" si="252"/>
        <v>1.45495495487633-6127.60563969629i</v>
      </c>
      <c r="G886" t="str">
        <f t="shared" si="253"/>
        <v>0.99999999994596-7.35116581743153E-06i</v>
      </c>
      <c r="H886" t="str">
        <f t="shared" si="254"/>
        <v>600.004986093899+2.24725605190241i</v>
      </c>
      <c r="I886" t="str">
        <f t="shared" si="255"/>
        <v>41.309300435263-10371.8154628243i</v>
      </c>
      <c r="K886" t="str">
        <f t="shared" si="256"/>
        <v>0.01999955324475-0.0000932841538363488i</v>
      </c>
      <c r="L886" t="str">
        <f t="shared" si="257"/>
        <v>0.00005-11.5772634011758i</v>
      </c>
      <c r="M886" t="str">
        <f t="shared" si="258"/>
        <v>0.00133333333333333-6.81015494186809i</v>
      </c>
      <c r="N886">
        <f t="shared" si="259"/>
        <v>90.085377117171603</v>
      </c>
      <c r="O886">
        <f t="shared" si="260"/>
        <v>60.513199735398551</v>
      </c>
      <c r="P886" s="3">
        <f t="shared" si="261"/>
        <v>60.513199735398551</v>
      </c>
      <c r="Q886" s="3">
        <f t="shared" si="262"/>
        <v>-89.914622882828397</v>
      </c>
      <c r="R886">
        <f t="shared" si="263"/>
        <v>90.085377117171603</v>
      </c>
      <c r="S886">
        <f t="shared" si="264"/>
        <v>2.4374466195742187E-2</v>
      </c>
      <c r="T886">
        <f t="shared" si="247"/>
        <v>60.513199735398551</v>
      </c>
    </row>
    <row r="887" spans="1:20" x14ac:dyDescent="0.25">
      <c r="A887">
        <f t="shared" si="248"/>
        <v>153.73125516534427</v>
      </c>
      <c r="B887">
        <f t="shared" si="265"/>
        <v>24.467089167286009</v>
      </c>
      <c r="C887" t="str">
        <f t="shared" si="249"/>
        <v>1.58080615488201-1056.84752001343i</v>
      </c>
      <c r="D887" t="str">
        <f t="shared" si="250"/>
        <v>3.97499999412861-650.485962519702i</v>
      </c>
      <c r="E887" t="str">
        <f t="shared" si="251"/>
        <v>162.469481692511+0.0108913178409068i</v>
      </c>
      <c r="F887" t="str">
        <f t="shared" si="252"/>
        <v>1.45495495487573-6104.40888601091i</v>
      </c>
      <c r="G887" t="str">
        <f t="shared" si="253"/>
        <v>0.999999999945549-7.37910024753472E-06i</v>
      </c>
      <c r="H887" t="str">
        <f t="shared" si="254"/>
        <v>600.005024060419+2.25579566052836i</v>
      </c>
      <c r="I887" t="str">
        <f t="shared" si="255"/>
        <v>41.3093012051664-10332.5523500953i</v>
      </c>
      <c r="K887" t="str">
        <f t="shared" si="256"/>
        <v>0.0199995498430376-0.0000936386172614878i</v>
      </c>
      <c r="L887" t="str">
        <f t="shared" si="257"/>
        <v>0.00005-11.5334363430721i</v>
      </c>
      <c r="M887" t="str">
        <f t="shared" si="258"/>
        <v>0.00133333333333333-6.78437431945418i</v>
      </c>
      <c r="N887">
        <f t="shared" si="259"/>
        <v>90.085701533702775</v>
      </c>
      <c r="O887">
        <f t="shared" si="260"/>
        <v>60.480256369253254</v>
      </c>
      <c r="P887" s="3">
        <f t="shared" si="261"/>
        <v>60.480256369253254</v>
      </c>
      <c r="Q887" s="3">
        <f t="shared" si="262"/>
        <v>-89.914298466297225</v>
      </c>
      <c r="R887">
        <f t="shared" si="263"/>
        <v>90.085701533702775</v>
      </c>
      <c r="S887">
        <f t="shared" si="264"/>
        <v>2.4467089167286009E-2</v>
      </c>
      <c r="T887">
        <f t="shared" si="247"/>
        <v>60.480256369253254</v>
      </c>
    </row>
    <row r="888" spans="1:20" x14ac:dyDescent="0.25">
      <c r="A888">
        <f t="shared" si="248"/>
        <v>154.31543393497259</v>
      </c>
      <c r="B888">
        <f t="shared" si="265"/>
        <v>24.560064106121697</v>
      </c>
      <c r="C888" t="str">
        <f t="shared" si="249"/>
        <v>1.58080592796245-1052.84674985344i</v>
      </c>
      <c r="D888" t="str">
        <f t="shared" si="250"/>
        <v>3.97499999408388-648.023474479936i</v>
      </c>
      <c r="E888" t="str">
        <f t="shared" si="251"/>
        <v>162.469481271679+0.0109327076648808i</v>
      </c>
      <c r="F888" t="str">
        <f t="shared" si="252"/>
        <v>1.45495495487512-6081.29994629671i</v>
      </c>
      <c r="G888" t="str">
        <f t="shared" si="253"/>
        <v>0.999999999945134-7.40714082847228E-06i</v>
      </c>
      <c r="H888" t="str">
        <f t="shared" si="254"/>
        <v>600.005062316034+2.26436772007478i</v>
      </c>
      <c r="I888" t="str">
        <f t="shared" si="255"/>
        <v>41.3093019809315-10293.4378746008i</v>
      </c>
      <c r="K888" t="str">
        <f t="shared" si="256"/>
        <v>0.0199995464154243-0.0000939944274604405i</v>
      </c>
      <c r="L888" t="str">
        <f t="shared" si="257"/>
        <v>0.00005-11.4897751973223i</v>
      </c>
      <c r="M888" t="str">
        <f t="shared" si="258"/>
        <v>0.00133333333333333-6.7586912925425i</v>
      </c>
      <c r="N888">
        <f t="shared" si="259"/>
        <v>90.086027182827777</v>
      </c>
      <c r="O888">
        <f t="shared" si="260"/>
        <v>60.447313006616056</v>
      </c>
      <c r="P888" s="3">
        <f t="shared" si="261"/>
        <v>60.447313006616056</v>
      </c>
      <c r="Q888" s="3">
        <f t="shared" si="262"/>
        <v>-89.913972817172223</v>
      </c>
      <c r="R888">
        <f t="shared" si="263"/>
        <v>90.086027182827777</v>
      </c>
      <c r="S888">
        <f t="shared" si="264"/>
        <v>2.4560064106121698E-2</v>
      </c>
      <c r="T888">
        <f t="shared" si="247"/>
        <v>60.447313006616056</v>
      </c>
    </row>
    <row r="889" spans="1:20" x14ac:dyDescent="0.25">
      <c r="A889">
        <f t="shared" si="248"/>
        <v>154.90183258392548</v>
      </c>
      <c r="B889">
        <f t="shared" si="265"/>
        <v>24.65339234972496</v>
      </c>
      <c r="C889" t="str">
        <f t="shared" si="249"/>
        <v>1.58080569931509-1048.86112524741i</v>
      </c>
      <c r="D889" t="str">
        <f t="shared" si="250"/>
        <v>3.97499999403886-645.570308475415i</v>
      </c>
      <c r="E889" t="str">
        <f t="shared" si="251"/>
        <v>162.469480847645+0.010974254802406i</v>
      </c>
      <c r="F889" t="str">
        <f t="shared" si="252"/>
        <v>1.45495495487453-6058.27848812393i</v>
      </c>
      <c r="G889" t="str">
        <f t="shared" si="253"/>
        <v>0.999999999944716-7.43528796361737E-06i</v>
      </c>
      <c r="H889" t="str">
        <f t="shared" si="254"/>
        <v>600.005100862949+2.27297235385987i</v>
      </c>
      <c r="I889" t="str">
        <f t="shared" si="255"/>
        <v>41.3093027626042-10254.4714736659i</v>
      </c>
      <c r="K889" t="str">
        <f t="shared" si="256"/>
        <v>0.0199995429617128-0.0000943515895488059i</v>
      </c>
      <c r="L889" t="str">
        <f t="shared" si="257"/>
        <v>0.00005-11.446279335846i</v>
      </c>
      <c r="M889" t="str">
        <f t="shared" si="258"/>
        <v>0.00133333333333333-6.73310549167414i</v>
      </c>
      <c r="N889">
        <f t="shared" si="259"/>
        <v>90.086354069228335</v>
      </c>
      <c r="O889">
        <f t="shared" si="260"/>
        <v>60.414369647514022</v>
      </c>
      <c r="P889" s="3">
        <f t="shared" si="261"/>
        <v>60.414369647514022</v>
      </c>
      <c r="Q889" s="3">
        <f t="shared" si="262"/>
        <v>-89.913645930771665</v>
      </c>
      <c r="R889">
        <f t="shared" si="263"/>
        <v>90.086354069228335</v>
      </c>
      <c r="S889">
        <f t="shared" si="264"/>
        <v>2.465339234972496E-2</v>
      </c>
      <c r="T889">
        <f t="shared" si="247"/>
        <v>60.414369647514022</v>
      </c>
    </row>
    <row r="890" spans="1:20" x14ac:dyDescent="0.25">
      <c r="A890">
        <f t="shared" si="248"/>
        <v>155.49045954774442</v>
      </c>
      <c r="B890">
        <f t="shared" si="265"/>
        <v>24.747075240653917</v>
      </c>
      <c r="C890" t="str">
        <f t="shared" si="249"/>
        <v>1.58080546892684-1044.89058886078i</v>
      </c>
      <c r="D890" t="str">
        <f t="shared" si="250"/>
        <v>3.97499999399347-643.126429216511i</v>
      </c>
      <c r="E890" t="str">
        <f t="shared" si="251"/>
        <v>162.469480420381+0.0110159598516535i</v>
      </c>
      <c r="F890" t="str">
        <f t="shared" si="252"/>
        <v>1.45495495487391-6035.34418032108i</v>
      </c>
      <c r="G890" t="str">
        <f t="shared" si="253"/>
        <v>0.999999999944295-7.46354205787598E-06i</v>
      </c>
      <c r="H890" t="str">
        <f t="shared" si="254"/>
        <v>600.005139703377+2.28160968567042i</v>
      </c>
      <c r="I890" t="str">
        <f t="shared" si="255"/>
        <v>41.3093035502284-10215.6525867459i</v>
      </c>
      <c r="K890" t="str">
        <f t="shared" si="256"/>
        <v>0.0199995394817046-0.0000947101086615972i</v>
      </c>
      <c r="L890" t="str">
        <f t="shared" si="257"/>
        <v>0.00005-11.4029481329409i</v>
      </c>
      <c r="M890" t="str">
        <f t="shared" si="258"/>
        <v>0.00133333333333333-6.70761654878877i</v>
      </c>
      <c r="N890">
        <f t="shared" si="259"/>
        <v>90.086682197603906</v>
      </c>
      <c r="O890">
        <f t="shared" si="260"/>
        <v>60.381426291973966</v>
      </c>
      <c r="P890" s="3">
        <f t="shared" si="261"/>
        <v>60.381426291973966</v>
      </c>
      <c r="Q890" s="3">
        <f t="shared" si="262"/>
        <v>-89.913317802396094</v>
      </c>
      <c r="R890">
        <f t="shared" si="263"/>
        <v>90.086682197603906</v>
      </c>
      <c r="S890">
        <f t="shared" si="264"/>
        <v>2.4747075240653917E-2</v>
      </c>
      <c r="T890">
        <f t="shared" si="247"/>
        <v>60.381426291973966</v>
      </c>
    </row>
    <row r="891" spans="1:20" x14ac:dyDescent="0.25">
      <c r="A891">
        <f t="shared" si="248"/>
        <v>156.08132329402585</v>
      </c>
      <c r="B891">
        <f t="shared" si="265"/>
        <v>24.841114126568403</v>
      </c>
      <c r="C891" t="str">
        <f t="shared" si="249"/>
        <v>1.58080523678433-1040.93508357604i</v>
      </c>
      <c r="D891" t="str">
        <f t="shared" si="250"/>
        <v>3.97499999394771-640.691801547202i</v>
      </c>
      <c r="E891" t="str">
        <f t="shared" si="251"/>
        <v>162.469479989864+0.0110578234130539i</v>
      </c>
      <c r="F891" t="str">
        <f t="shared" si="252"/>
        <v>1.45495495487329-6012.49669297046i</v>
      </c>
      <c r="G891" t="str">
        <f t="shared" si="253"/>
        <v>0.999999999943871-7.49190351769273E-06i</v>
      </c>
      <c r="H891" t="str">
        <f t="shared" si="254"/>
        <v>600.00517883956+2.29027983976375i</v>
      </c>
      <c r="I891" t="str">
        <f t="shared" si="255"/>
        <v>41.3093043438503-10176.9806554181i</v>
      </c>
      <c r="K891" t="str">
        <f t="shared" si="256"/>
        <v>0.0199995359751992-0.0000950699899533154i</v>
      </c>
      <c r="L891" t="str">
        <f t="shared" si="257"/>
        <v>0.00005-11.3597809652728i</v>
      </c>
      <c r="M891" t="str">
        <f t="shared" si="258"/>
        <v>0.00133333333333333-6.68222409721932i</v>
      </c>
      <c r="N891">
        <f t="shared" si="259"/>
        <v>90.08701157267177</v>
      </c>
      <c r="O891">
        <f t="shared" si="260"/>
        <v>60.348482940022919</v>
      </c>
      <c r="P891" s="3">
        <f t="shared" si="261"/>
        <v>60.348482940022919</v>
      </c>
      <c r="Q891" s="3">
        <f t="shared" si="262"/>
        <v>-89.91298842732823</v>
      </c>
      <c r="R891">
        <f t="shared" si="263"/>
        <v>90.08701157267177</v>
      </c>
      <c r="S891">
        <f t="shared" si="264"/>
        <v>2.4841114126568403E-2</v>
      </c>
      <c r="T891">
        <f t="shared" si="247"/>
        <v>60.348482940022919</v>
      </c>
    </row>
    <row r="892" spans="1:20" x14ac:dyDescent="0.25">
      <c r="A892">
        <f t="shared" si="248"/>
        <v>156.67443232254314</v>
      </c>
      <c r="B892">
        <f t="shared" si="265"/>
        <v>24.935510360249364</v>
      </c>
      <c r="C892" t="str">
        <f t="shared" si="249"/>
        <v>1.58080500287434-1036.99455249193i</v>
      </c>
      <c r="D892" t="str">
        <f t="shared" si="250"/>
        <v>3.97499999390164-638.266390444558i</v>
      </c>
      <c r="E892" t="str">
        <f t="shared" si="251"/>
        <v>162.469479556069+0.0110998460893339i</v>
      </c>
      <c r="F892" t="str">
        <f t="shared" si="252"/>
        <v>1.45495495487267-5989.73569740334i</v>
      </c>
      <c r="G892" t="str">
        <f t="shared" si="253"/>
        <v>0.999999999943444-7.52037275105675E-06i</v>
      </c>
      <c r="H892" t="str">
        <f t="shared" si="254"/>
        <v>600.005218273744+2.2989829408693i</v>
      </c>
      <c r="I892" t="str">
        <f t="shared" si="255"/>
        <v>41.3093051435149-10138.4551233737i</v>
      </c>
      <c r="K892" t="str">
        <f t="shared" si="256"/>
        <v>0.0199995324419951-0.0000954312385980242i</v>
      </c>
      <c r="L892" t="str">
        <f t="shared" si="257"/>
        <v>0.00005-11.3167772118677i</v>
      </c>
      <c r="M892" t="str">
        <f t="shared" si="258"/>
        <v>0.00133333333333333-6.65692777168692i</v>
      </c>
      <c r="N892">
        <f t="shared" si="259"/>
        <v>90.087342199167125</v>
      </c>
      <c r="O892">
        <f t="shared" si="260"/>
        <v>60.315539591688307</v>
      </c>
      <c r="P892" s="3">
        <f t="shared" si="261"/>
        <v>60.315539591688307</v>
      </c>
      <c r="Q892" s="3">
        <f t="shared" si="262"/>
        <v>-89.912657800832875</v>
      </c>
      <c r="R892">
        <f t="shared" si="263"/>
        <v>90.087342199167125</v>
      </c>
      <c r="S892">
        <f t="shared" si="264"/>
        <v>2.4935510360249363E-2</v>
      </c>
      <c r="T892">
        <f t="shared" si="247"/>
        <v>60.315539591688307</v>
      </c>
    </row>
    <row r="893" spans="1:20" x14ac:dyDescent="0.25">
      <c r="A893">
        <f t="shared" si="248"/>
        <v>157.26979516536881</v>
      </c>
      <c r="B893">
        <f t="shared" si="265"/>
        <v>25.030265299618311</v>
      </c>
      <c r="C893" t="str">
        <f t="shared" si="249"/>
        <v>1.5808047671833-1033.06893892259i</v>
      </c>
      <c r="D893" t="str">
        <f t="shared" si="250"/>
        <v>3.97499999385519-635.850161018219i</v>
      </c>
      <c r="E893" t="str">
        <f t="shared" si="251"/>
        <v>162.469479118972+0.0111420284855065i</v>
      </c>
      <c r="F893" t="str">
        <f t="shared" si="252"/>
        <v>1.45495495487205-5967.0608661951i</v>
      </c>
      <c r="G893" t="str">
        <f t="shared" si="253"/>
        <v>0.999999999943013-7.54895016750751E-06i</v>
      </c>
      <c r="H893" t="str">
        <f t="shared" si="254"/>
        <v>600.005258008202+2.30771911419065i</v>
      </c>
      <c r="I893" t="str">
        <f t="shared" si="255"/>
        <v>41.3093059492686-10100.07543641i</v>
      </c>
      <c r="K893" t="str">
        <f t="shared" si="256"/>
        <v>0.0199995288818889-0.0000957938597894231i</v>
      </c>
      <c r="L893" t="str">
        <f t="shared" si="257"/>
        <v>0.00005-11.2739362541022i</v>
      </c>
      <c r="M893" t="str">
        <f t="shared" si="258"/>
        <v>0.00133333333333333-6.63172720829537i</v>
      </c>
      <c r="N893">
        <f t="shared" si="259"/>
        <v>90.087674081843119</v>
      </c>
      <c r="O893">
        <f t="shared" si="260"/>
        <v>60.28259624699767</v>
      </c>
      <c r="P893" s="3">
        <f t="shared" si="261"/>
        <v>60.28259624699767</v>
      </c>
      <c r="Q893" s="3">
        <f t="shared" si="262"/>
        <v>-89.912325918156881</v>
      </c>
      <c r="R893">
        <f t="shared" si="263"/>
        <v>90.087674081843119</v>
      </c>
      <c r="S893">
        <f t="shared" si="264"/>
        <v>2.5030265299618312E-2</v>
      </c>
      <c r="T893">
        <f t="shared" si="247"/>
        <v>60.28259624699767</v>
      </c>
    </row>
    <row r="894" spans="1:20" x14ac:dyDescent="0.25">
      <c r="A894">
        <f t="shared" si="248"/>
        <v>157.86742038699722</v>
      </c>
      <c r="B894">
        <f t="shared" si="265"/>
        <v>25.12538030775686</v>
      </c>
      <c r="C894" t="str">
        <f t="shared" si="249"/>
        <v>1.5808045296977-1029.15818639675i</v>
      </c>
      <c r="D894" t="str">
        <f t="shared" si="250"/>
        <v>3.97499999380842-633.44307850992i</v>
      </c>
      <c r="E894" t="str">
        <f t="shared" si="251"/>
        <v>162.469478678547+0.0111843712088931i</v>
      </c>
      <c r="F894" t="str">
        <f t="shared" si="252"/>
        <v>1.45495495487141-5944.47187316073i</v>
      </c>
      <c r="G894" t="str">
        <f t="shared" si="253"/>
        <v>0.999999999942579-7.57763617814076E-06i</v>
      </c>
      <c r="H894" t="str">
        <f t="shared" si="254"/>
        <v>600.005298045218+2.31648848540713i</v>
      </c>
      <c r="I894" t="str">
        <f t="shared" si="255"/>
        <v>41.3093067611576-10061.8410424223i</v>
      </c>
      <c r="K894" t="str">
        <f t="shared" si="256"/>
        <v>0.0199995252946758-0.0000961578587409219i</v>
      </c>
      <c r="L894" t="str">
        <f t="shared" si="257"/>
        <v>0.00005-11.2312574756945i</v>
      </c>
      <c r="M894" t="str">
        <f t="shared" si="258"/>
        <v>0.00133333333333333-6.60662204452618i</v>
      </c>
      <c r="N894">
        <f t="shared" si="259"/>
        <v>90.088007225470975</v>
      </c>
      <c r="O894">
        <f t="shared" si="260"/>
        <v>60.249652905978756</v>
      </c>
      <c r="P894" s="3">
        <f t="shared" si="261"/>
        <v>60.249652905978756</v>
      </c>
      <c r="Q894" s="3">
        <f t="shared" si="262"/>
        <v>-89.911992774529025</v>
      </c>
      <c r="R894">
        <f t="shared" si="263"/>
        <v>90.088007225470975</v>
      </c>
      <c r="S894">
        <f t="shared" si="264"/>
        <v>2.5125380307756861E-2</v>
      </c>
      <c r="T894">
        <f t="shared" si="247"/>
        <v>60.249652905978756</v>
      </c>
    </row>
    <row r="895" spans="1:20" x14ac:dyDescent="0.25">
      <c r="A895">
        <f t="shared" si="248"/>
        <v>158.46731658446782</v>
      </c>
      <c r="B895">
        <f t="shared" si="265"/>
        <v>25.220856752926338</v>
      </c>
      <c r="C895" t="str">
        <f t="shared" si="249"/>
        <v>1.58080429040388-1025.26223865689i</v>
      </c>
      <c r="D895" t="str">
        <f t="shared" si="250"/>
        <v>3.97499999376126-631.045108292964i</v>
      </c>
      <c r="E895" t="str">
        <f t="shared" si="251"/>
        <v>162.469478234767+0.0112268748691401i</v>
      </c>
      <c r="F895" t="str">
        <f t="shared" si="252"/>
        <v>1.45495495487077-5921.96839334994i</v>
      </c>
      <c r="G895" t="str">
        <f t="shared" si="253"/>
        <v>0.999999999942142-7.60643119561437E-06i</v>
      </c>
      <c r="H895" t="str">
        <f t="shared" si="254"/>
        <v>600.005338387098+2.32529118067577i</v>
      </c>
      <c r="I895" t="str">
        <f t="shared" si="255"/>
        <v>41.309307579229-10023.7513913962i</v>
      </c>
      <c r="K895" t="str">
        <f t="shared" si="256"/>
        <v>0.0199995216801494-0.0000965232406857159i</v>
      </c>
      <c r="L895" t="str">
        <f t="shared" si="257"/>
        <v>0.00005-11.1887402626963i</v>
      </c>
      <c r="M895" t="str">
        <f t="shared" si="258"/>
        <v>0.00133333333333333-6.58161191923309i</v>
      </c>
      <c r="N895">
        <f t="shared" si="259"/>
        <v>90.088341634839978</v>
      </c>
      <c r="O895">
        <f t="shared" si="260"/>
        <v>60.216709568659255</v>
      </c>
      <c r="P895" s="3">
        <f t="shared" si="261"/>
        <v>60.216709568659255</v>
      </c>
      <c r="Q895" s="3">
        <f t="shared" si="262"/>
        <v>-89.911658365160022</v>
      </c>
      <c r="R895">
        <f t="shared" si="263"/>
        <v>90.088341634839978</v>
      </c>
      <c r="S895">
        <f t="shared" si="264"/>
        <v>2.5220856752926339E-2</v>
      </c>
      <c r="T895">
        <f t="shared" si="247"/>
        <v>60.216709568659255</v>
      </c>
    </row>
    <row r="896" spans="1:20" x14ac:dyDescent="0.25">
      <c r="A896">
        <f t="shared" si="248"/>
        <v>159.06949238748879</v>
      </c>
      <c r="B896">
        <f t="shared" si="265"/>
        <v>25.31669600858746</v>
      </c>
      <c r="C896" t="str">
        <f t="shared" si="249"/>
        <v>1.58080404928804-1021.38103965854i</v>
      </c>
      <c r="D896" t="str">
        <f t="shared" si="250"/>
        <v>3.97499999371375-628.65621587175i</v>
      </c>
      <c r="E896" t="str">
        <f t="shared" si="251"/>
        <v>162.46947778761+0.0112695400781854i</v>
      </c>
      <c r="F896" t="str">
        <f t="shared" si="252"/>
        <v>1.45495495487013-5899.55010304265i</v>
      </c>
      <c r="G896" t="str">
        <f t="shared" si="253"/>
        <v>0.999999999941702-7.63533563415433E-06i</v>
      </c>
      <c r="H896" t="str">
        <f t="shared" si="254"/>
        <v>600.005379036161+2.33412732663297i</v>
      </c>
      <c r="I896" t="str">
        <f t="shared" si="255"/>
        <v>41.3093084035292-9985.80593539903i</v>
      </c>
      <c r="K896" t="str">
        <f t="shared" si="256"/>
        <v>0.0199995180381018-0.0000968900108768596i</v>
      </c>
      <c r="L896" t="str">
        <f t="shared" si="257"/>
        <v>0.00005-11.146384003483i</v>
      </c>
      <c r="M896" t="str">
        <f t="shared" si="258"/>
        <v>0.00133333333333333-6.55669647263709i</v>
      </c>
      <c r="N896">
        <f t="shared" si="259"/>
        <v>90.088677314757618</v>
      </c>
      <c r="O896">
        <f t="shared" si="260"/>
        <v>60.183766235067722</v>
      </c>
      <c r="P896" s="3">
        <f t="shared" si="261"/>
        <v>60.183766235067722</v>
      </c>
      <c r="Q896" s="3">
        <f t="shared" si="262"/>
        <v>-89.911322685242382</v>
      </c>
      <c r="R896">
        <f t="shared" si="263"/>
        <v>90.088677314757618</v>
      </c>
      <c r="S896">
        <f t="shared" si="264"/>
        <v>2.531669600858746E-2</v>
      </c>
      <c r="T896">
        <f t="shared" si="247"/>
        <v>60.183766235067722</v>
      </c>
    </row>
    <row r="897" spans="1:20" x14ac:dyDescent="0.25">
      <c r="A897">
        <f t="shared" si="248"/>
        <v>159.67395645856126</v>
      </c>
      <c r="B897">
        <f t="shared" si="265"/>
        <v>25.412899453420092</v>
      </c>
      <c r="C897" t="str">
        <f t="shared" si="249"/>
        <v>1.58080380633636-1017.51453356934i</v>
      </c>
      <c r="D897" t="str">
        <f t="shared" si="250"/>
        <v>3.9749999936659-626.276366881258i</v>
      </c>
      <c r="E897" t="str">
        <f t="shared" si="251"/>
        <v>162.469477337048+0.0113123674503225i</v>
      </c>
      <c r="F897" t="str">
        <f t="shared" si="252"/>
        <v>1.45495495486949-5877.21667974422i</v>
      </c>
      <c r="G897" t="str">
        <f t="shared" si="253"/>
        <v>0.999999999941258-7.66434990956072E-06i</v>
      </c>
      <c r="H897" t="str">
        <f t="shared" si="254"/>
        <v>600.005419994749+2.3429970503965i</v>
      </c>
      <c r="I897" t="str">
        <f t="shared" si="255"/>
        <v>41.3093092341063-9948.00412857284i</v>
      </c>
      <c r="K897" t="str">
        <f t="shared" si="256"/>
        <v>0.0199995143683234-0.0000972581745873428i</v>
      </c>
      <c r="L897" t="str">
        <f t="shared" si="257"/>
        <v>0.00005-11.1041880887458i</v>
      </c>
      <c r="M897" t="str">
        <f t="shared" si="258"/>
        <v>0.00133333333333333-6.53187534632104i</v>
      </c>
      <c r="N897">
        <f t="shared" si="259"/>
        <v>90.089014270049574</v>
      </c>
      <c r="O897">
        <f t="shared" si="260"/>
        <v>60.150822905232459</v>
      </c>
      <c r="P897" s="3">
        <f t="shared" si="261"/>
        <v>60.150822905232459</v>
      </c>
      <c r="Q897" s="3">
        <f t="shared" si="262"/>
        <v>-89.910985729950426</v>
      </c>
      <c r="R897">
        <f t="shared" si="263"/>
        <v>90.089014270049574</v>
      </c>
      <c r="S897">
        <f t="shared" si="264"/>
        <v>2.5412899453420092E-2</v>
      </c>
      <c r="T897">
        <f t="shared" si="247"/>
        <v>60.150822905232459</v>
      </c>
    </row>
    <row r="898" spans="1:20" x14ac:dyDescent="0.25">
      <c r="A898">
        <f t="shared" si="248"/>
        <v>160.28071749310382</v>
      </c>
      <c r="B898">
        <f t="shared" si="265"/>
        <v>25.509468471343091</v>
      </c>
      <c r="C898" t="str">
        <f t="shared" si="249"/>
        <v>1.58080356153489-1013.66266476827i</v>
      </c>
      <c r="D898" t="str">
        <f t="shared" si="250"/>
        <v>3.97499999361766-623.905527086556i</v>
      </c>
      <c r="E898" t="str">
        <f t="shared" si="251"/>
        <v>162.469476883055+0.011355357602177i</v>
      </c>
      <c r="F898" t="str">
        <f t="shared" si="252"/>
        <v>1.45495495486884-5854.96780218083i</v>
      </c>
      <c r="G898" t="str">
        <f t="shared" si="253"/>
        <v>0.99999999994081-7.69347443921361E-06i</v>
      </c>
      <c r="H898" t="str">
        <f t="shared" si="254"/>
        <v>600.005461265216+2.35190047956714i</v>
      </c>
      <c r="I898" t="str">
        <f t="shared" si="255"/>
        <v>41.309310071007-9910.34542712582i</v>
      </c>
      <c r="K898" t="str">
        <f t="shared" si="256"/>
        <v>0.0199995106706031-0.0000976277371101652i</v>
      </c>
      <c r="L898" t="str">
        <f t="shared" si="257"/>
        <v>0.00005-11.0621519114822i</v>
      </c>
      <c r="M898" t="str">
        <f t="shared" si="258"/>
        <v>0.00133333333333333-6.5071481832248i</v>
      </c>
      <c r="N898">
        <f t="shared" si="259"/>
        <v>90.089352505559916</v>
      </c>
      <c r="O898">
        <f t="shared" si="260"/>
        <v>60.11787957918181</v>
      </c>
      <c r="P898" s="3">
        <f t="shared" si="261"/>
        <v>60.11787957918181</v>
      </c>
      <c r="Q898" s="3">
        <f t="shared" si="262"/>
        <v>-89.910647494440084</v>
      </c>
      <c r="R898">
        <f t="shared" si="263"/>
        <v>90.089352505559916</v>
      </c>
      <c r="S898">
        <f t="shared" si="264"/>
        <v>2.550946847134309E-2</v>
      </c>
      <c r="T898">
        <f t="shared" si="247"/>
        <v>60.11787957918181</v>
      </c>
    </row>
    <row r="899" spans="1:20" x14ac:dyDescent="0.25">
      <c r="A899">
        <f t="shared" si="248"/>
        <v>160.88978421957762</v>
      </c>
      <c r="B899">
        <f t="shared" si="265"/>
        <v>25.606404451534196</v>
      </c>
      <c r="C899" t="str">
        <f t="shared" si="249"/>
        <v>1.58080331486942-1009.82537784492i</v>
      </c>
      <c r="D899" t="str">
        <f t="shared" si="250"/>
        <v>3.97499999356906-621.543662382323i</v>
      </c>
      <c r="E899" t="str">
        <f t="shared" si="251"/>
        <v>162.469476425604+0.0113985111527178i</v>
      </c>
      <c r="F899" t="str">
        <f t="shared" si="252"/>
        <v>1.45495495486818-5832.80315029494i</v>
      </c>
      <c r="G899" t="str">
        <f t="shared" si="253"/>
        <v>0.99999999994036-7.72270964207915E-06i</v>
      </c>
      <c r="H899" t="str">
        <f t="shared" si="254"/>
        <v>600.005502849938+2.36083774223074i</v>
      </c>
      <c r="I899" t="str">
        <f t="shared" si="255"/>
        <v>41.309310914281-9872.82928932499i</v>
      </c>
      <c r="K899" t="str">
        <f t="shared" si="256"/>
        <v>0.0199995069447282-0.0000979987037584159i</v>
      </c>
      <c r="L899" t="str">
        <f t="shared" si="257"/>
        <v>0.00005-11.0202748669876i</v>
      </c>
      <c r="M899" t="str">
        <f t="shared" si="258"/>
        <v>0.00133333333333333-6.48251462763977i</v>
      </c>
      <c r="N899">
        <f t="shared" si="259"/>
        <v>90.089692026151027</v>
      </c>
      <c r="O899">
        <f t="shared" si="260"/>
        <v>60.084936256944701</v>
      </c>
      <c r="P899" s="3">
        <f t="shared" si="261"/>
        <v>60.084936256944701</v>
      </c>
      <c r="Q899" s="3">
        <f t="shared" si="262"/>
        <v>-89.910307973848973</v>
      </c>
      <c r="R899">
        <f t="shared" si="263"/>
        <v>90.089692026151027</v>
      </c>
      <c r="S899">
        <f t="shared" si="264"/>
        <v>2.5606404451534195E-2</v>
      </c>
      <c r="T899">
        <f t="shared" si="247"/>
        <v>60.084936256944701</v>
      </c>
    </row>
    <row r="900" spans="1:20" x14ac:dyDescent="0.25">
      <c r="A900">
        <f t="shared" si="248"/>
        <v>161.50116539961201</v>
      </c>
      <c r="B900">
        <f t="shared" si="265"/>
        <v>25.703708788450026</v>
      </c>
      <c r="C900" t="str">
        <f t="shared" si="249"/>
        <v>1.58080306632584-1006.00261759865i</v>
      </c>
      <c r="D900" t="str">
        <f t="shared" si="250"/>
        <v>3.9749999935201-619.190738792342i</v>
      </c>
      <c r="E900" t="str">
        <f t="shared" si="251"/>
        <v>162.469475964672+0.0114418287232716i</v>
      </c>
      <c r="F900" t="str">
        <f t="shared" si="252"/>
        <v>1.45495495486752-5810.72240524059i</v>
      </c>
      <c r="G900" t="str">
        <f t="shared" si="253"/>
        <v>0.999999999939906-7.75205593871553E-06i</v>
      </c>
      <c r="H900" t="str">
        <f t="shared" si="254"/>
        <v>600.00554475131+2.36980896695982i</v>
      </c>
      <c r="I900" t="str">
        <f t="shared" si="255"/>
        <v>41.309311763976-9835.45517548814i</v>
      </c>
      <c r="K900" t="str">
        <f t="shared" si="256"/>
        <v>0.0199995031904842-0.0000983710798653416i</v>
      </c>
      <c r="L900" t="str">
        <f t="shared" si="257"/>
        <v>0.00005-10.9785563528468i</v>
      </c>
      <c r="M900" t="str">
        <f t="shared" si="258"/>
        <v>0.00133333333333333-6.45797432520399i</v>
      </c>
      <c r="N900">
        <f t="shared" si="259"/>
        <v>90.090032836703784</v>
      </c>
      <c r="O900">
        <f t="shared" si="260"/>
        <v>60.051992938550363</v>
      </c>
      <c r="P900" s="3">
        <f t="shared" si="261"/>
        <v>60.051992938550363</v>
      </c>
      <c r="Q900" s="3">
        <f t="shared" si="262"/>
        <v>-89.909967163296216</v>
      </c>
      <c r="R900">
        <f t="shared" si="263"/>
        <v>90.090032836703784</v>
      </c>
      <c r="S900">
        <f t="shared" si="264"/>
        <v>2.5703708788450026E-2</v>
      </c>
      <c r="T900">
        <f t="shared" si="247"/>
        <v>60.051992938550363</v>
      </c>
    </row>
    <row r="901" spans="1:20" x14ac:dyDescent="0.25">
      <c r="A901">
        <f t="shared" si="248"/>
        <v>162.11486982813054</v>
      </c>
      <c r="B901">
        <f t="shared" si="265"/>
        <v>25.801382881846138</v>
      </c>
      <c r="C901" t="str">
        <f t="shared" si="249"/>
        <v>1.58080281588985-1002.19432903775i</v>
      </c>
      <c r="D901" t="str">
        <f t="shared" si="250"/>
        <v>3.97499999347075-616.846722469013i</v>
      </c>
      <c r="E901" t="str">
        <f t="shared" si="251"/>
        <v>162.46947550023+0.0114853109375303i</v>
      </c>
      <c r="F901" t="str">
        <f t="shared" si="252"/>
        <v>1.45495495486685-5788.72524937882i</v>
      </c>
      <c r="G901" t="str">
        <f t="shared" si="253"/>
        <v>0.999999999939448-7.78151375127909E-06i</v>
      </c>
      <c r="H901" t="str">
        <f t="shared" si="254"/>
        <v>600.005586971739+2.37881428281556i</v>
      </c>
      <c r="I901" t="str">
        <f t="shared" si="255"/>
        <v>41.3093126201406-9798.22254797597i</v>
      </c>
      <c r="K901" t="str">
        <f t="shared" si="256"/>
        <v>0.0199994994076553-0.0000987448707844305i</v>
      </c>
      <c r="L901" t="str">
        <f t="shared" si="257"/>
        <v>0.00005-10.9369957689249i</v>
      </c>
      <c r="M901" t="str">
        <f t="shared" si="258"/>
        <v>0.00133333333333333-6.43352692289697i</v>
      </c>
      <c r="N901">
        <f t="shared" si="259"/>
        <v>90.090374942117549</v>
      </c>
      <c r="O901">
        <f t="shared" si="260"/>
        <v>60.019049624027872</v>
      </c>
      <c r="P901" s="3">
        <f t="shared" si="261"/>
        <v>60.019049624027872</v>
      </c>
      <c r="Q901" s="3">
        <f t="shared" si="262"/>
        <v>-89.909625057882451</v>
      </c>
      <c r="R901">
        <f t="shared" si="263"/>
        <v>90.090374942117549</v>
      </c>
      <c r="S901">
        <f t="shared" si="264"/>
        <v>2.5801382881846139E-2</v>
      </c>
      <c r="T901">
        <f t="shared" si="247"/>
        <v>60.019049624027872</v>
      </c>
    </row>
    <row r="902" spans="1:20" x14ac:dyDescent="0.25">
      <c r="A902">
        <f t="shared" si="248"/>
        <v>162.73090633347746</v>
      </c>
      <c r="B902">
        <f t="shared" si="265"/>
        <v>25.899428136797155</v>
      </c>
      <c r="C902" t="str">
        <f t="shared" si="249"/>
        <v>1.58080256354702-998.400457378713i</v>
      </c>
      <c r="D902" t="str">
        <f t="shared" si="250"/>
        <v>3.97499999342105-614.511579692882i</v>
      </c>
      <c r="E902" t="str">
        <f t="shared" si="251"/>
        <v>162.469475032251+0.0115289584215694i</v>
      </c>
      <c r="F902" t="str">
        <f t="shared" si="252"/>
        <v>1.45495495486619-5766.81136627322i</v>
      </c>
      <c r="G902" t="str">
        <f t="shared" si="253"/>
        <v>0.999999999938987-7.81108350353034E-06i</v>
      </c>
      <c r="H902" t="str">
        <f t="shared" si="254"/>
        <v>600.005629513661+2.38785381934969i</v>
      </c>
      <c r="I902" t="str">
        <f t="shared" si="255"/>
        <v>41.309313482825-9761.13087118487i</v>
      </c>
      <c r="K902" t="str">
        <f t="shared" si="256"/>
        <v>0.0199994955960236-0.0000991200818894848i</v>
      </c>
      <c r="L902" t="str">
        <f t="shared" si="257"/>
        <v>0.00005-10.8955925173589i</v>
      </c>
      <c r="M902" t="str">
        <f t="shared" si="258"/>
        <v>0.00133333333333333-6.40917206903466i</v>
      </c>
      <c r="N902">
        <f t="shared" si="259"/>
        <v>90.090718347310272</v>
      </c>
      <c r="O902">
        <f t="shared" si="260"/>
        <v>59.986106313406736</v>
      </c>
      <c r="P902" s="3">
        <f t="shared" si="261"/>
        <v>59.986106313406736</v>
      </c>
      <c r="Q902" s="3">
        <f t="shared" si="262"/>
        <v>-89.909281652689728</v>
      </c>
      <c r="R902">
        <f t="shared" si="263"/>
        <v>90.090718347310272</v>
      </c>
      <c r="S902">
        <f t="shared" si="264"/>
        <v>2.5899428136797156E-2</v>
      </c>
      <c r="T902">
        <f t="shared" si="247"/>
        <v>59.986106313406736</v>
      </c>
    </row>
    <row r="903" spans="1:20" x14ac:dyDescent="0.25">
      <c r="A903">
        <f t="shared" si="248"/>
        <v>163.34928377754466</v>
      </c>
      <c r="B903">
        <f t="shared" si="265"/>
        <v>25.997845963716983</v>
      </c>
      <c r="C903" t="str">
        <f t="shared" si="249"/>
        <v>1.58080230928286-994.620948045429i</v>
      </c>
      <c r="D903" t="str">
        <f t="shared" si="250"/>
        <v>3.97499999337094-612.185276872126i</v>
      </c>
      <c r="E903" t="str">
        <f t="shared" si="251"/>
        <v>162.46947456071+0.0115727718038373i</v>
      </c>
      <c r="F903" t="str">
        <f t="shared" si="252"/>
        <v>1.4549549548655-5744.98044068513i</v>
      </c>
      <c r="G903" t="str">
        <f t="shared" si="253"/>
        <v>0.999999999938522-7.84076562084011E-06i</v>
      </c>
      <c r="H903" t="str">
        <f t="shared" si="254"/>
        <v>600.005672379513+2.39692770660623i</v>
      </c>
      <c r="I903" t="str">
        <f t="shared" si="255"/>
        <v>41.3093143520776-9724.17961153825i</v>
      </c>
      <c r="K903" t="str">
        <f t="shared" si="256"/>
        <v>0.0199994917553702-0.0000994967185747009i</v>
      </c>
      <c r="L903" t="str">
        <f t="shared" si="257"/>
        <v>0.00005-10.8543460025492i</v>
      </c>
      <c r="M903" t="str">
        <f t="shared" si="258"/>
        <v>0.00133333333333333-6.38490941326424i</v>
      </c>
      <c r="N903">
        <f t="shared" si="259"/>
        <v>90.091063057218591</v>
      </c>
      <c r="O903">
        <f t="shared" si="260"/>
        <v>59.953163006716714</v>
      </c>
      <c r="P903" s="3">
        <f t="shared" si="261"/>
        <v>59.953163006716714</v>
      </c>
      <c r="Q903" s="3">
        <f t="shared" si="262"/>
        <v>-89.908936942781409</v>
      </c>
      <c r="R903">
        <f t="shared" si="263"/>
        <v>90.091063057218591</v>
      </c>
      <c r="S903">
        <f t="shared" si="264"/>
        <v>2.5997845963716983E-2</v>
      </c>
      <c r="T903">
        <f t="shared" si="247"/>
        <v>59.953163006716714</v>
      </c>
    </row>
    <row r="904" spans="1:20" x14ac:dyDescent="0.25">
      <c r="A904">
        <f t="shared" si="248"/>
        <v>163.97001105589933</v>
      </c>
      <c r="B904">
        <f t="shared" si="265"/>
        <v>26.096637778379108</v>
      </c>
      <c r="C904" t="str">
        <f t="shared" si="249"/>
        <v>1.58080205308275-990.855746668379i</v>
      </c>
      <c r="D904" t="str">
        <f t="shared" si="250"/>
        <v>3.97499999332048-609.867780542108i</v>
      </c>
      <c r="E904" t="str">
        <f t="shared" si="251"/>
        <v>162.469474085579+0.0116167517151762i</v>
      </c>
      <c r="F904" t="str">
        <f t="shared" si="252"/>
        <v>1.45495495486483-5723.23215856945i</v>
      </c>
      <c r="G904" t="str">
        <f t="shared" si="253"/>
        <v>0.999999999938054-7.87056053019562E-06i</v>
      </c>
      <c r="H904" t="str">
        <f t="shared" si="254"/>
        <v>600.005715571775+2.40603607512345i</v>
      </c>
      <c r="I904" t="str">
        <f t="shared" si="255"/>
        <v>41.3093152279493-9687.36823748022i</v>
      </c>
      <c r="K904" t="str">
        <f t="shared" si="256"/>
        <v>0.0199994878854737-0.0000998747862547391i</v>
      </c>
      <c r="L904" t="str">
        <f t="shared" si="257"/>
        <v>0.00005-10.8132556311509i</v>
      </c>
      <c r="M904" t="str">
        <f t="shared" si="258"/>
        <v>0.00133333333333333-6.36073860655934i</v>
      </c>
      <c r="N904">
        <f t="shared" si="259"/>
        <v>90.091409076797888</v>
      </c>
      <c r="O904">
        <f t="shared" si="260"/>
        <v>59.920219703987676</v>
      </c>
      <c r="P904" s="3">
        <f t="shared" si="261"/>
        <v>59.920219703987676</v>
      </c>
      <c r="Q904" s="3">
        <f t="shared" si="262"/>
        <v>-89.908590923202112</v>
      </c>
      <c r="R904">
        <f t="shared" si="263"/>
        <v>90.091409076797888</v>
      </c>
      <c r="S904">
        <f t="shared" si="264"/>
        <v>2.6096637778379107E-2</v>
      </c>
      <c r="T904">
        <f t="shared" si="247"/>
        <v>59.920219703987676</v>
      </c>
    </row>
    <row r="905" spans="1:20" x14ac:dyDescent="0.25">
      <c r="A905">
        <f t="shared" si="248"/>
        <v>164.59309709791177</v>
      </c>
      <c r="B905">
        <f t="shared" si="265"/>
        <v>26.19580500193695</v>
      </c>
      <c r="C905" t="str">
        <f t="shared" si="249"/>
        <v>1.58080179493189-987.104799083869i</v>
      </c>
      <c r="D905" t="str">
        <f t="shared" si="250"/>
        <v>3.9749999932696-607.559057364855i</v>
      </c>
      <c r="E905" t="str">
        <f t="shared" si="251"/>
        <v>162.469473606829+0.0116608987888422i</v>
      </c>
      <c r="F905" t="str">
        <f t="shared" si="252"/>
        <v>1.45495495486413-5701.56620706976i</v>
      </c>
      <c r="G905" t="str">
        <f t="shared" si="253"/>
        <v>0.999999999937583-7.90046866020664E-06i</v>
      </c>
      <c r="H905" t="str">
        <f t="shared" si="254"/>
        <v>600.005759092922+2.41517905593577i</v>
      </c>
      <c r="I905" t="str">
        <f t="shared" si="255"/>
        <v>41.3093161104901-9650.69621946652i</v>
      </c>
      <c r="K905" t="str">
        <f t="shared" si="256"/>
        <v>0.0199994839861118-0.000100254290364814i</v>
      </c>
      <c r="L905" t="str">
        <f t="shared" si="257"/>
        <v>0.00005-10.772320812065i</v>
      </c>
      <c r="M905" t="str">
        <f t="shared" si="258"/>
        <v>0.00133333333333333-6.3366593012147i</v>
      </c>
      <c r="N905">
        <f t="shared" si="259"/>
        <v>90.091756411022274</v>
      </c>
      <c r="O905">
        <f t="shared" si="260"/>
        <v>59.8872764052497</v>
      </c>
      <c r="P905" s="3">
        <f t="shared" si="261"/>
        <v>59.8872764052497</v>
      </c>
      <c r="Q905" s="3">
        <f t="shared" si="262"/>
        <v>-89.908243588977726</v>
      </c>
      <c r="R905">
        <f t="shared" si="263"/>
        <v>90.091756411022274</v>
      </c>
      <c r="S905">
        <f t="shared" si="264"/>
        <v>2.619580500193695E-2</v>
      </c>
      <c r="T905">
        <f t="shared" si="247"/>
        <v>59.8872764052497</v>
      </c>
    </row>
    <row r="906" spans="1:20" x14ac:dyDescent="0.25">
      <c r="A906">
        <f t="shared" si="248"/>
        <v>165.21855086688382</v>
      </c>
      <c r="B906">
        <f t="shared" si="265"/>
        <v>26.295349060944311</v>
      </c>
      <c r="C906" t="str">
        <f t="shared" si="249"/>
        <v>1.58080153481548-983.368051333274i</v>
      </c>
      <c r="D906" t="str">
        <f t="shared" si="250"/>
        <v>3.97499999321835-605.259074128618i</v>
      </c>
      <c r="E906" t="str">
        <f t="shared" si="251"/>
        <v>162.469473124435+0.0117052136604909i</v>
      </c>
      <c r="F906" t="str">
        <f t="shared" si="252"/>
        <v>1.45495495486345-5679.98227451414i</v>
      </c>
      <c r="G906" t="str">
        <f t="shared" si="253"/>
        <v>0.999999999937107-7.93049044111165E-06i</v>
      </c>
      <c r="H906" t="str">
        <f t="shared" si="254"/>
        <v>600.005802945466+2.42435678057556i</v>
      </c>
      <c r="I906" t="str">
        <f t="shared" si="255"/>
        <v>41.3093169997512-9614.16302995806i</v>
      </c>
      <c r="K906" t="str">
        <f t="shared" si="256"/>
        <v>0.0199994800570599-0.000100635236360758i</v>
      </c>
      <c r="L906" t="str">
        <f t="shared" si="257"/>
        <v>0.00005-10.7315409564306i</v>
      </c>
      <c r="M906" t="str">
        <f t="shared" si="258"/>
        <v>0.00133333333333333-6.31267115084152i</v>
      </c>
      <c r="N906">
        <f t="shared" si="259"/>
        <v>90.092105064884805</v>
      </c>
      <c r="O906">
        <f t="shared" si="260"/>
        <v>59.854333110533311</v>
      </c>
      <c r="P906" s="3">
        <f t="shared" si="261"/>
        <v>59.854333110533311</v>
      </c>
      <c r="Q906" s="3">
        <f t="shared" si="262"/>
        <v>-89.907894935115195</v>
      </c>
      <c r="R906">
        <f t="shared" si="263"/>
        <v>90.092105064884805</v>
      </c>
      <c r="S906">
        <f t="shared" si="264"/>
        <v>2.6295349060944311E-2</v>
      </c>
      <c r="T906">
        <f t="shared" si="247"/>
        <v>59.854333110533311</v>
      </c>
    </row>
    <row r="907" spans="1:20" x14ac:dyDescent="0.25">
      <c r="A907">
        <f t="shared" si="248"/>
        <v>165.84638136017799</v>
      </c>
      <c r="B907">
        <f t="shared" si="265"/>
        <v>26.3952713873759</v>
      </c>
      <c r="C907" t="str">
        <f t="shared" si="249"/>
        <v>1.58080127271849-979.645449662224i</v>
      </c>
      <c r="D907" t="str">
        <f t="shared" si="250"/>
        <v>3.97499999316672-602.967797747363i</v>
      </c>
      <c r="E907" t="str">
        <f t="shared" si="251"/>
        <v>162.469472638368+0.0117496969681984i</v>
      </c>
      <c r="F907" t="str">
        <f t="shared" si="252"/>
        <v>1.45495495486275-5658.48005041044i</v>
      </c>
      <c r="G907" t="str">
        <f t="shared" si="253"/>
        <v>0.999999999936628-7.96062630478406E-06i</v>
      </c>
      <c r="H907" t="str">
        <f t="shared" si="254"/>
        <v>600.005847131922+2.43356938107511i</v>
      </c>
      <c r="I907" t="str">
        <f t="shared" si="255"/>
        <v>41.3093178957838-9577.76814341248i</v>
      </c>
      <c r="K907" t="str">
        <f t="shared" si="256"/>
        <v>0.0199994760980922-0.000101017629719111i</v>
      </c>
      <c r="L907" t="str">
        <f t="shared" si="257"/>
        <v>0.00005-10.6909154776156i</v>
      </c>
      <c r="M907" t="str">
        <f t="shared" si="258"/>
        <v>0.00133333333333333-6.28877381036212i</v>
      </c>
      <c r="N907">
        <f t="shared" si="259"/>
        <v>90.092455043397422</v>
      </c>
      <c r="O907">
        <f t="shared" si="260"/>
        <v>59.82138981986914</v>
      </c>
      <c r="P907" s="3">
        <f t="shared" si="261"/>
        <v>59.82138981986914</v>
      </c>
      <c r="Q907" s="3">
        <f t="shared" si="262"/>
        <v>-89.907544956602578</v>
      </c>
      <c r="R907">
        <f t="shared" si="263"/>
        <v>90.092455043397422</v>
      </c>
      <c r="S907">
        <f t="shared" si="264"/>
        <v>2.63952713873759E-2</v>
      </c>
      <c r="T907">
        <f t="shared" si="247"/>
        <v>59.82138981986914</v>
      </c>
    </row>
    <row r="908" spans="1:20" x14ac:dyDescent="0.25">
      <c r="A908">
        <f t="shared" si="248"/>
        <v>166.47659760934667</v>
      </c>
      <c r="B908">
        <f t="shared" si="265"/>
        <v>26.495573418647929</v>
      </c>
      <c r="C908" t="str">
        <f t="shared" si="249"/>
        <v>1.58080100862591-975.936940519826i</v>
      </c>
      <c r="D908" t="str">
        <f t="shared" si="250"/>
        <v>3.97499999311468-600.685195260307i</v>
      </c>
      <c r="E908" t="str">
        <f t="shared" si="251"/>
        <v>162.4694721486+0.0117943493524773i</v>
      </c>
      <c r="F908" t="str">
        <f t="shared" si="252"/>
        <v>1.45495495486205-5637.05922544194i</v>
      </c>
      <c r="G908" t="str">
        <f t="shared" si="253"/>
        <v>0.999999999936146-7.99087668473839E-06i</v>
      </c>
      <c r="H908" t="str">
        <f t="shared" si="254"/>
        <v>600.005891654842+2.44281698996845i</v>
      </c>
      <c r="I908" t="str">
        <f t="shared" si="255"/>
        <v>41.309318798639-9541.51103627725i</v>
      </c>
      <c r="K908" t="str">
        <f t="shared" si="256"/>
        <v>0.0199994721089807-0.000101401475937188i</v>
      </c>
      <c r="L908" t="str">
        <f t="shared" si="257"/>
        <v>0.00005-10.650443791209i</v>
      </c>
      <c r="M908" t="str">
        <f t="shared" si="258"/>
        <v>0.00133333333333333-6.2649669360053i</v>
      </c>
      <c r="N908">
        <f t="shared" si="259"/>
        <v>90.09280635159115</v>
      </c>
      <c r="O908">
        <f t="shared" si="260"/>
        <v>59.788446533287868</v>
      </c>
      <c r="P908" s="3">
        <f t="shared" si="261"/>
        <v>59.788446533287868</v>
      </c>
      <c r="Q908" s="3">
        <f t="shared" si="262"/>
        <v>-89.90719364840885</v>
      </c>
      <c r="R908">
        <f t="shared" si="263"/>
        <v>90.09280635159115</v>
      </c>
      <c r="S908">
        <f t="shared" si="264"/>
        <v>2.649557341864793E-2</v>
      </c>
      <c r="T908">
        <f t="shared" si="247"/>
        <v>59.788446533287868</v>
      </c>
    </row>
    <row r="909" spans="1:20" x14ac:dyDescent="0.25">
      <c r="A909">
        <f t="shared" si="248"/>
        <v>167.10920868026218</v>
      </c>
      <c r="B909">
        <f t="shared" si="265"/>
        <v>26.596256597638792</v>
      </c>
      <c r="C909" t="str">
        <f t="shared" si="249"/>
        <v>1.58080074252259-972.242470557947i</v>
      </c>
      <c r="D909" t="str">
        <f t="shared" si="250"/>
        <v>3.97499999306227-598.411233831453i</v>
      </c>
      <c r="E909" t="str">
        <f t="shared" si="251"/>
        <v>162.469471655102+0.0118391714562826i</v>
      </c>
      <c r="F909" t="str">
        <f t="shared" si="252"/>
        <v>1.45495495486134-5615.71949146293i</v>
      </c>
      <c r="G909" t="str">
        <f t="shared" si="253"/>
        <v>0.99999999993566-0.0000080212420161365i</v>
      </c>
      <c r="H909" t="str">
        <f t="shared" si="254"/>
        <v>600.005936516779+2.45209974029332i</v>
      </c>
      <c r="I909" t="str">
        <f t="shared" si="255"/>
        <v>41.3093197083687-9505.39118698164i</v>
      </c>
      <c r="K909" t="str">
        <f t="shared" si="256"/>
        <v>0.0199994680894961-0.000101786780533168i</v>
      </c>
      <c r="L909" t="str">
        <f t="shared" si="257"/>
        <v>0.00005-10.610125315012i</v>
      </c>
      <c r="M909" t="str">
        <f t="shared" si="258"/>
        <v>0.00133333333333333-6.24125018530118i</v>
      </c>
      <c r="N909">
        <f t="shared" si="259"/>
        <v>90.09315899451606</v>
      </c>
      <c r="O909">
        <f t="shared" si="260"/>
        <v>59.755503250820745</v>
      </c>
      <c r="P909" s="3">
        <f t="shared" si="261"/>
        <v>59.755503250820745</v>
      </c>
      <c r="Q909" s="3">
        <f t="shared" si="262"/>
        <v>-89.90684100548394</v>
      </c>
      <c r="R909">
        <f t="shared" si="263"/>
        <v>90.09315899451606</v>
      </c>
      <c r="S909">
        <f t="shared" si="264"/>
        <v>2.6596256597638791E-2</v>
      </c>
      <c r="T909">
        <f t="shared" si="247"/>
        <v>59.755503250820745</v>
      </c>
    </row>
    <row r="910" spans="1:20" x14ac:dyDescent="0.25">
      <c r="A910">
        <f t="shared" si="248"/>
        <v>167.74422367324718</v>
      </c>
      <c r="B910">
        <f t="shared" si="265"/>
        <v>26.69732237270982</v>
      </c>
      <c r="C910" t="str">
        <f t="shared" si="249"/>
        <v>1.58080047439314-968.561986630385i</v>
      </c>
      <c r="D910" t="str">
        <f t="shared" si="250"/>
        <v>3.97499999300944-596.145880749096i</v>
      </c>
      <c r="E910" t="str">
        <f t="shared" si="251"/>
        <v>162.469471157847+0.0118841639250011i</v>
      </c>
      <c r="F910" t="str">
        <f t="shared" si="252"/>
        <v>1.45495495486063-5594.46054149412i</v>
      </c>
      <c r="G910" t="str">
        <f t="shared" si="253"/>
        <v>0.99999999993517-8.05172273579387E-06i</v>
      </c>
      <c r="H910" t="str">
        <f t="shared" si="254"/>
        <v>600.005981720322+2.4614177655931i</v>
      </c>
      <c r="I910" t="str">
        <f t="shared" si="255"/>
        <v>41.3093206250254-9469.40807592954i</v>
      </c>
      <c r="K910" t="str">
        <f t="shared" si="256"/>
        <v>0.019999464039407-0.000102173549046166i</v>
      </c>
      <c r="L910" t="str">
        <f t="shared" si="257"/>
        <v>0.00005-10.5699594690297i</v>
      </c>
      <c r="M910" t="str">
        <f t="shared" si="258"/>
        <v>0.00133333333333333-6.2176232170763i</v>
      </c>
      <c r="N910">
        <f t="shared" si="259"/>
        <v>90.09351297724136</v>
      </c>
      <c r="O910">
        <f t="shared" si="260"/>
        <v>59.722559972498971</v>
      </c>
      <c r="P910" s="3">
        <f t="shared" si="261"/>
        <v>59.722559972498971</v>
      </c>
      <c r="Q910" s="3">
        <f t="shared" si="262"/>
        <v>-89.90648702275864</v>
      </c>
      <c r="R910">
        <f t="shared" si="263"/>
        <v>90.09351297724136</v>
      </c>
      <c r="S910">
        <f t="shared" si="264"/>
        <v>2.669732237270982E-2</v>
      </c>
      <c r="T910">
        <f t="shared" si="247"/>
        <v>59.722559972498971</v>
      </c>
    </row>
    <row r="911" spans="1:20" x14ac:dyDescent="0.25">
      <c r="A911">
        <f t="shared" si="248"/>
        <v>168.38165172320555</v>
      </c>
      <c r="B911">
        <f t="shared" si="265"/>
        <v>26.79877219772612</v>
      </c>
      <c r="C911" t="str">
        <f t="shared" si="249"/>
        <v>1.58080020422211-964.895435792157i</v>
      </c>
      <c r="D911" t="str">
        <f t="shared" si="250"/>
        <v>3.97499999295619-593.889103425373i</v>
      </c>
      <c r="E911" t="str">
        <f t="shared" si="251"/>
        <v>162.469470656807+0.0119293274064905i</v>
      </c>
      <c r="F911" t="str">
        <f t="shared" si="252"/>
        <v>1.45495495485991-5573.28206971837i</v>
      </c>
      <c r="G911" t="str">
        <f t="shared" si="253"/>
        <v>0.999999999934676-0.0000080823192821859i</v>
      </c>
      <c r="H911" t="str">
        <f t="shared" si="254"/>
        <v>600.006027268067+2.4707711999187i</v>
      </c>
      <c r="I911" t="str">
        <f t="shared" si="255"/>
        <v>41.3093215486618-9433.5611854917i</v>
      </c>
      <c r="K911" t="str">
        <f t="shared" si="256"/>
        <v>0.0199994599584805-0.000102561787036317i</v>
      </c>
      <c r="L911" t="str">
        <f t="shared" si="257"/>
        <v>0.00005-10.5299456754629i</v>
      </c>
      <c r="M911" t="str">
        <f t="shared" si="258"/>
        <v>0.00133333333333333-6.19408569144875i</v>
      </c>
      <c r="N911">
        <f t="shared" si="259"/>
        <v>90.093868304855491</v>
      </c>
      <c r="O911">
        <f t="shared" si="260"/>
        <v>59.689616698354257</v>
      </c>
      <c r="P911" s="3">
        <f t="shared" si="261"/>
        <v>59.689616698354257</v>
      </c>
      <c r="Q911" s="3">
        <f t="shared" si="262"/>
        <v>-89.906131695144509</v>
      </c>
      <c r="R911">
        <f t="shared" si="263"/>
        <v>90.093868304855491</v>
      </c>
      <c r="S911">
        <f t="shared" si="264"/>
        <v>2.6798772197726119E-2</v>
      </c>
      <c r="T911">
        <f t="shared" si="247"/>
        <v>59.689616698354257</v>
      </c>
    </row>
    <row r="912" spans="1:20" x14ac:dyDescent="0.25">
      <c r="A912">
        <f t="shared" si="248"/>
        <v>169.02150199975372</v>
      </c>
      <c r="B912">
        <f t="shared" si="265"/>
        <v>26.90060753207748</v>
      </c>
      <c r="C912" t="str">
        <f t="shared" si="249"/>
        <v>1.58079993199407-961.242765298688i</v>
      </c>
      <c r="D912" t="str">
        <f t="shared" si="250"/>
        <v>3.97499999290257-591.640869395788i</v>
      </c>
      <c r="E912" t="str">
        <f t="shared" si="251"/>
        <v>162.469470151952+0.0119746625510726i</v>
      </c>
      <c r="F912" t="str">
        <f t="shared" si="252"/>
        <v>1.45495495485918-5552.18377147631i</v>
      </c>
      <c r="G912" t="str">
        <f t="shared" si="253"/>
        <v>0.999999999934179-8.11303209545417E-06i</v>
      </c>
      <c r="H912" t="str">
        <f t="shared" si="254"/>
        <v>600.006073162638+2.48016017783046i</v>
      </c>
      <c r="I912" t="str">
        <f t="shared" si="255"/>
        <v>41.3093224793312-9397.84999999873i</v>
      </c>
      <c r="K912" t="str">
        <f t="shared" si="256"/>
        <v>0.0199994558464817-0.000102951500084849i</v>
      </c>
      <c r="L912" t="str">
        <f t="shared" si="257"/>
        <v>0.00005-10.4900833586999i</v>
      </c>
      <c r="M912" t="str">
        <f t="shared" si="258"/>
        <v>0.00133333333333333-6.17063726982344i</v>
      </c>
      <c r="N912">
        <f t="shared" si="259"/>
        <v>90.094224982466301</v>
      </c>
      <c r="O912">
        <f t="shared" si="260"/>
        <v>59.656673428418294</v>
      </c>
      <c r="P912" s="3">
        <f t="shared" si="261"/>
        <v>59.656673428418294</v>
      </c>
      <c r="Q912" s="3">
        <f t="shared" si="262"/>
        <v>-89.905775017533699</v>
      </c>
      <c r="R912">
        <f t="shared" si="263"/>
        <v>90.094224982466301</v>
      </c>
      <c r="S912">
        <f t="shared" si="264"/>
        <v>2.6900607532077479E-2</v>
      </c>
      <c r="T912">
        <f t="shared" si="247"/>
        <v>59.656673428418294</v>
      </c>
    </row>
    <row r="913" spans="1:20" x14ac:dyDescent="0.25">
      <c r="A913">
        <f t="shared" si="248"/>
        <v>169.66378370735279</v>
      </c>
      <c r="B913">
        <f t="shared" si="265"/>
        <v>27.002829840699373</v>
      </c>
      <c r="C913" t="str">
        <f t="shared" si="249"/>
        <v>1.5807996576932-957.603922605087i</v>
      </c>
      <c r="D913" t="str">
        <f t="shared" si="250"/>
        <v>3.97499999284852-589.401146318737i</v>
      </c>
      <c r="E913" t="str">
        <f t="shared" si="251"/>
        <v>162.469469643253+0.0120201700115514i</v>
      </c>
      <c r="F913" t="str">
        <f t="shared" si="252"/>
        <v>1.45495495485846-5531.16534326179i</v>
      </c>
      <c r="G913" t="str">
        <f t="shared" si="253"/>
        <v>0.999999999933677-8.14386161741281E-06i</v>
      </c>
      <c r="H913" t="str">
        <f t="shared" si="254"/>
        <v>600.006119406676+2.48958483440019i</v>
      </c>
      <c r="I913" t="str">
        <f t="shared" si="255"/>
        <v>41.3093234170876-9362.27400573316i</v>
      </c>
      <c r="K913" t="str">
        <f t="shared" si="256"/>
        <v>0.0199994517031741-0.000103342693794172i</v>
      </c>
      <c r="L913" t="str">
        <f t="shared" si="257"/>
        <v>0.00005-10.4503719453077i</v>
      </c>
      <c r="M913" t="str">
        <f t="shared" si="258"/>
        <v>0.00133333333333333-6.14727761488687i</v>
      </c>
      <c r="N913">
        <f t="shared" si="259"/>
        <v>90.094583015200868</v>
      </c>
      <c r="O913">
        <f t="shared" si="260"/>
        <v>59.623730162723149</v>
      </c>
      <c r="P913" s="3">
        <f t="shared" si="261"/>
        <v>59.623730162723149</v>
      </c>
      <c r="Q913" s="3">
        <f t="shared" si="262"/>
        <v>-89.905416984799132</v>
      </c>
      <c r="R913">
        <f t="shared" si="263"/>
        <v>90.094583015200868</v>
      </c>
      <c r="S913">
        <f t="shared" si="264"/>
        <v>2.7002829840699374E-2</v>
      </c>
      <c r="T913">
        <f t="shared" si="247"/>
        <v>59.623730162723149</v>
      </c>
    </row>
    <row r="914" spans="1:20" x14ac:dyDescent="0.25">
      <c r="A914">
        <f t="shared" si="248"/>
        <v>170.30850608544074</v>
      </c>
      <c r="B914">
        <f t="shared" si="265"/>
        <v>27.105440594094031</v>
      </c>
      <c r="C914" t="str">
        <f t="shared" si="249"/>
        <v>1.58079938130382-953.978855365377i</v>
      </c>
      <c r="D914" t="str">
        <f t="shared" si="250"/>
        <v>3.97499999279407-587.169901975053i</v>
      </c>
      <c r="E914" t="str">
        <f t="shared" si="251"/>
        <v>162.46946913068+0.0120658504432122i</v>
      </c>
      <c r="F914" t="str">
        <f t="shared" si="252"/>
        <v>1.45495495485773-5510.22648271769i</v>
      </c>
      <c r="G914" t="str">
        <f t="shared" si="253"/>
        <v>0.999999999933173-8.17480829155486E-06i</v>
      </c>
      <c r="H914" t="str">
        <f t="shared" si="254"/>
        <v>600.006166002841+2.49904530521296i</v>
      </c>
      <c r="I914" t="str">
        <f t="shared" si="255"/>
        <v>41.3093243619847-9326.83269092238i</v>
      </c>
      <c r="K914" t="str">
        <f t="shared" si="256"/>
        <v>0.0199994475283193-0.000103735373787949i</v>
      </c>
      <c r="L914" t="str">
        <f t="shared" si="257"/>
        <v>0.00005-10.4108108640244i</v>
      </c>
      <c r="M914" t="str">
        <f t="shared" si="258"/>
        <v>0.00133333333333333-6.12400639060257i</v>
      </c>
      <c r="N914">
        <f t="shared" si="259"/>
        <v>90.094942408205796</v>
      </c>
      <c r="O914">
        <f t="shared" si="260"/>
        <v>59.590786901301058</v>
      </c>
      <c r="P914" s="3">
        <f t="shared" si="261"/>
        <v>59.590786901301058</v>
      </c>
      <c r="Q914" s="3">
        <f t="shared" si="262"/>
        <v>-89.905057591794204</v>
      </c>
      <c r="R914">
        <f t="shared" si="263"/>
        <v>90.094942408205796</v>
      </c>
      <c r="S914">
        <f t="shared" si="264"/>
        <v>2.7105440594094029E-2</v>
      </c>
      <c r="T914">
        <f t="shared" si="247"/>
        <v>59.590786901301058</v>
      </c>
    </row>
    <row r="915" spans="1:20" x14ac:dyDescent="0.25">
      <c r="A915">
        <f t="shared" si="248"/>
        <v>170.9556784085654</v>
      </c>
      <c r="B915">
        <f t="shared" si="265"/>
        <v>27.208441268351589</v>
      </c>
      <c r="C915" t="str">
        <f t="shared" si="249"/>
        <v>1.58079910281004-950.367511431756i</v>
      </c>
      <c r="D915" t="str">
        <f t="shared" si="250"/>
        <v>3.97499999273922-584.947104267537i</v>
      </c>
      <c r="E915" t="str">
        <f t="shared" si="251"/>
        <v>162.469468614205+0.0121117045038255i</v>
      </c>
      <c r="F915" t="str">
        <f t="shared" si="252"/>
        <v>1.45495495485699-5489.36688863148i</v>
      </c>
      <c r="G915" t="str">
        <f t="shared" si="253"/>
        <v>0.999999999932664-8.20587256305859E-06i</v>
      </c>
      <c r="H915" t="str">
        <f t="shared" si="254"/>
        <v>600.006212953816+2.50854172636913i</v>
      </c>
      <c r="I915" t="str">
        <f t="shared" si="255"/>
        <v>41.3093253140764-9291.52554573124i</v>
      </c>
      <c r="K915" t="str">
        <f t="shared" si="256"/>
        <v>0.0199994433216771-0.00010412954571118i</v>
      </c>
      <c r="L915" t="str">
        <f t="shared" si="257"/>
        <v>0.00005-10.3713995457505i</v>
      </c>
      <c r="M915" t="str">
        <f t="shared" si="258"/>
        <v>0.00133333333333333-6.10082326220618i</v>
      </c>
      <c r="N915">
        <f t="shared" si="259"/>
        <v>90.095303166647241</v>
      </c>
      <c r="O915">
        <f t="shared" si="260"/>
        <v>59.557843644184636</v>
      </c>
      <c r="P915" s="3">
        <f t="shared" si="261"/>
        <v>59.557843644184636</v>
      </c>
      <c r="Q915" s="3">
        <f t="shared" si="262"/>
        <v>-89.904696833352759</v>
      </c>
      <c r="R915">
        <f t="shared" si="263"/>
        <v>90.095303166647241</v>
      </c>
      <c r="S915">
        <f t="shared" si="264"/>
        <v>2.7208441268351587E-2</v>
      </c>
      <c r="T915">
        <f t="shared" si="247"/>
        <v>59.557843644184636</v>
      </c>
    </row>
    <row r="916" spans="1:20" x14ac:dyDescent="0.25">
      <c r="A916">
        <f t="shared" si="248"/>
        <v>171.60530998651797</v>
      </c>
      <c r="B916">
        <f t="shared" si="265"/>
        <v>27.311833345171326</v>
      </c>
      <c r="C916" t="str">
        <f t="shared" si="249"/>
        <v>1.58079882219582-946.769838853821i</v>
      </c>
      <c r="D916" t="str">
        <f t="shared" si="250"/>
        <v>3.97499999268392-582.732721220494i</v>
      </c>
      <c r="E916" t="str">
        <f t="shared" si="251"/>
        <v>162.469468093797+0.0121577328536874i</v>
      </c>
      <c r="F916" t="str">
        <f t="shared" si="252"/>
        <v>1.45495495485624-5468.58626093084i</v>
      </c>
      <c r="G916" t="str">
        <f t="shared" si="253"/>
        <v>0.999999999932151-8.23705487879398E-06i</v>
      </c>
      <c r="H916" t="str">
        <f t="shared" si="254"/>
        <v>600.006260262298+2.51807423448637i</v>
      </c>
      <c r="I916" t="str">
        <f t="shared" si="255"/>
        <v>41.3093262734174-9256.35206225442i</v>
      </c>
      <c r="K916" t="str">
        <f t="shared" si="256"/>
        <v>0.0199994390830056-0.000104525215230286i</v>
      </c>
      <c r="L916" t="str">
        <f t="shared" si="257"/>
        <v>0.00005-10.3321374235411i</v>
      </c>
      <c r="M916" t="str">
        <f t="shared" si="258"/>
        <v>0.00133333333333333-6.07772789620065i</v>
      </c>
      <c r="N916">
        <f t="shared" si="259"/>
        <v>90.095665295710901</v>
      </c>
      <c r="O916">
        <f t="shared" si="260"/>
        <v>59.524900391406597</v>
      </c>
      <c r="P916" s="3">
        <f t="shared" si="261"/>
        <v>59.524900391406597</v>
      </c>
      <c r="Q916" s="3">
        <f t="shared" si="262"/>
        <v>-89.904334704289099</v>
      </c>
      <c r="R916">
        <f t="shared" si="263"/>
        <v>90.095665295710901</v>
      </c>
      <c r="S916">
        <f t="shared" si="264"/>
        <v>2.7311833345171326E-2</v>
      </c>
      <c r="T916">
        <f t="shared" si="247"/>
        <v>59.524900391406597</v>
      </c>
    </row>
    <row r="917" spans="1:20" x14ac:dyDescent="0.25">
      <c r="A917">
        <f t="shared" si="248"/>
        <v>172.25741016446673</v>
      </c>
      <c r="B917">
        <f t="shared" si="265"/>
        <v>27.415618311882977</v>
      </c>
      <c r="C917" t="str">
        <f t="shared" si="249"/>
        <v>1.58079853944499-943.185785877853i</v>
      </c>
      <c r="D917" t="str">
        <f t="shared" si="250"/>
        <v>3.9749999926282-580.526720979283i</v>
      </c>
      <c r="E917" t="str">
        <f t="shared" si="251"/>
        <v>162.469467569428+0.0122039361555897i</v>
      </c>
      <c r="F917" t="str">
        <f t="shared" si="252"/>
        <v>1.45495495485548-5447.8843006795i</v>
      </c>
      <c r="G917" t="str">
        <f t="shared" si="253"/>
        <v>0.999999999931634-8.26835568732913E-06i</v>
      </c>
      <c r="H917" t="str">
        <f t="shared" si="254"/>
        <v>600.006307931014+2.52764296670156i</v>
      </c>
      <c r="I917" t="str">
        <f t="shared" si="255"/>
        <v>41.3093272400633-9221.31173450969i</v>
      </c>
      <c r="K917" t="str">
        <f t="shared" si="256"/>
        <v>0.0199994348120608-0.000104922388033185i</v>
      </c>
      <c r="L917" t="str">
        <f t="shared" si="257"/>
        <v>0.00005-10.2930239325972i</v>
      </c>
      <c r="M917" t="str">
        <f t="shared" si="258"/>
        <v>0.00133333333333333-6.05471996035129i</v>
      </c>
      <c r="N917">
        <f t="shared" si="259"/>
        <v>90.096028800602156</v>
      </c>
      <c r="O917">
        <f t="shared" si="260"/>
        <v>59.491957143000043</v>
      </c>
      <c r="P917" s="3">
        <f t="shared" si="261"/>
        <v>59.491957143000043</v>
      </c>
      <c r="Q917" s="3">
        <f t="shared" si="262"/>
        <v>-89.903971199397844</v>
      </c>
      <c r="R917">
        <f t="shared" si="263"/>
        <v>90.096028800602156</v>
      </c>
      <c r="S917">
        <f t="shared" si="264"/>
        <v>2.7415618311882977E-2</v>
      </c>
      <c r="T917">
        <f t="shared" si="247"/>
        <v>59.491957143000043</v>
      </c>
    </row>
    <row r="918" spans="1:20" x14ac:dyDescent="0.25">
      <c r="A918">
        <f t="shared" si="248"/>
        <v>172.91198832309172</v>
      </c>
      <c r="B918">
        <f t="shared" si="265"/>
        <v>27.519797661468132</v>
      </c>
      <c r="C918" t="str">
        <f t="shared" si="249"/>
        <v>1.58079825454137-939.615300946042i</v>
      </c>
      <c r="D918" t="str">
        <f t="shared" si="250"/>
        <v>3.97499999257207-578.329071809851i</v>
      </c>
      <c r="E918" t="str">
        <f t="shared" si="251"/>
        <v>162.469467041066+0.0122503150748666i</v>
      </c>
      <c r="F918" t="str">
        <f t="shared" si="252"/>
        <v>1.45495495485473-5427.26071007283i</v>
      </c>
      <c r="G918" t="str">
        <f t="shared" si="253"/>
        <v>0.999999999931114-8.29977543893666E-06i</v>
      </c>
      <c r="H918" t="str">
        <f t="shared" si="254"/>
        <v>600.006355962704+2.53724806067272i</v>
      </c>
      <c r="I918" t="str">
        <f t="shared" si="255"/>
        <v>41.3093282140692-9186.40405843016i</v>
      </c>
      <c r="K918" t="str">
        <f t="shared" si="256"/>
        <v>0.0199994305085971-0.000105321069829376i</v>
      </c>
      <c r="L918" t="str">
        <f t="shared" si="257"/>
        <v>0.00005-10.2540585102582i</v>
      </c>
      <c r="M918" t="str">
        <f t="shared" si="258"/>
        <v>0.00133333333333333-6.03179912368133i</v>
      </c>
      <c r="N918">
        <f t="shared" si="259"/>
        <v>90.096393686546179</v>
      </c>
      <c r="O918">
        <f t="shared" si="260"/>
        <v>59.459013898998222</v>
      </c>
      <c r="P918" s="3">
        <f t="shared" si="261"/>
        <v>59.459013898998222</v>
      </c>
      <c r="Q918" s="3">
        <f t="shared" si="262"/>
        <v>-89.903606313453821</v>
      </c>
      <c r="R918">
        <f t="shared" si="263"/>
        <v>90.096393686546179</v>
      </c>
      <c r="S918">
        <f t="shared" si="264"/>
        <v>2.7519797661468132E-2</v>
      </c>
      <c r="T918">
        <f t="shared" si="247"/>
        <v>59.459013898998222</v>
      </c>
    </row>
    <row r="919" spans="1:20" x14ac:dyDescent="0.25">
      <c r="A919">
        <f t="shared" si="248"/>
        <v>173.56905387871944</v>
      </c>
      <c r="B919">
        <f t="shared" si="265"/>
        <v>27.624372892581711</v>
      </c>
      <c r="C919" t="str">
        <f t="shared" si="249"/>
        <v>1.58079796746837-936.058332695759i</v>
      </c>
      <c r="D919" t="str">
        <f t="shared" si="250"/>
        <v>3.97499999251553-576.13974209828i</v>
      </c>
      <c r="E919" t="str">
        <f t="shared" si="251"/>
        <v>162.46946650868+0.0122968702793683i</v>
      </c>
      <c r="F919" t="str">
        <f t="shared" si="252"/>
        <v>1.45495495485397-5406.71519243355i</v>
      </c>
      <c r="G919" t="str">
        <f t="shared" si="253"/>
        <v>0.999999999930589-8.33131458560025E-06i</v>
      </c>
      <c r="H919" t="str">
        <f t="shared" si="254"/>
        <v>600.006404360135+2.5468896545812i</v>
      </c>
      <c r="I919" t="str">
        <f t="shared" si="255"/>
        <v>41.309329195493-9151.62853185723i</v>
      </c>
      <c r="K919" t="str">
        <f t="shared" si="256"/>
        <v>0.0199994261723668-0.000105721266350022i</v>
      </c>
      <c r="L919" t="str">
        <f t="shared" si="257"/>
        <v>0.00005-10.2152405959935i</v>
      </c>
      <c r="M919" t="str">
        <f t="shared" si="258"/>
        <v>0.00133333333333333-6.00896505646675i</v>
      </c>
      <c r="N919">
        <f t="shared" si="259"/>
        <v>90.096759958787857</v>
      </c>
      <c r="O919">
        <f t="shared" si="260"/>
        <v>59.426070659434622</v>
      </c>
      <c r="P919" s="3">
        <f t="shared" si="261"/>
        <v>59.426070659434622</v>
      </c>
      <c r="Q919" s="3">
        <f t="shared" si="262"/>
        <v>-89.903240041212143</v>
      </c>
      <c r="R919">
        <f t="shared" si="263"/>
        <v>90.096759958787857</v>
      </c>
      <c r="S919">
        <f t="shared" si="264"/>
        <v>2.7624372892581711E-2</v>
      </c>
      <c r="T919">
        <f t="shared" si="247"/>
        <v>59.426070659434622</v>
      </c>
    </row>
    <row r="920" spans="1:20" x14ac:dyDescent="0.25">
      <c r="A920">
        <f t="shared" si="248"/>
        <v>174.22861628345859</v>
      </c>
      <c r="B920">
        <f t="shared" si="265"/>
        <v>27.729345509573523</v>
      </c>
      <c r="C920" t="str">
        <f t="shared" si="249"/>
        <v>1.58079767820966-932.514829958825i</v>
      </c>
      <c r="D920" t="str">
        <f t="shared" si="250"/>
        <v>3.97499999245852-573.958700350317i</v>
      </c>
      <c r="E920" t="str">
        <f t="shared" si="251"/>
        <v>162.469465972242+0.0123436024395027i</v>
      </c>
      <c r="F920" t="str">
        <f t="shared" si="252"/>
        <v>1.45495495485319-5386.24745220744i</v>
      </c>
      <c r="G920" t="str">
        <f t="shared" si="253"/>
        <v>0.999999999930061-8.36297358102111E-06i</v>
      </c>
      <c r="H920" t="str">
        <f t="shared" si="254"/>
        <v>600.006453126091+2.55656788713328i</v>
      </c>
      <c r="I920" t="str">
        <f t="shared" si="255"/>
        <v>41.3093301843888-9116.98465453317i</v>
      </c>
      <c r="K920" t="str">
        <f t="shared" si="256"/>
        <v>0.0199994218031205-0.000106122983348025i</v>
      </c>
      <c r="L920" t="str">
        <f t="shared" si="257"/>
        <v>0.00005-10.1765696313942i</v>
      </c>
      <c r="M920" t="str">
        <f t="shared" si="258"/>
        <v>0.00133333333333333-5.98621743023186i</v>
      </c>
      <c r="N920">
        <f t="shared" si="259"/>
        <v>90.097127622592126</v>
      </c>
      <c r="O920">
        <f t="shared" si="260"/>
        <v>59.393127424343071</v>
      </c>
      <c r="P920" s="3">
        <f t="shared" si="261"/>
        <v>59.393127424343071</v>
      </c>
      <c r="Q920" s="3">
        <f t="shared" si="262"/>
        <v>-89.902872377407874</v>
      </c>
      <c r="R920">
        <f t="shared" si="263"/>
        <v>90.097127622592126</v>
      </c>
      <c r="S920">
        <f t="shared" si="264"/>
        <v>2.7729345509573525E-2</v>
      </c>
      <c r="T920">
        <f t="shared" si="247"/>
        <v>59.393127424343071</v>
      </c>
    </row>
    <row r="921" spans="1:20" x14ac:dyDescent="0.25">
      <c r="A921">
        <f t="shared" si="248"/>
        <v>174.89068502533573</v>
      </c>
      <c r="B921">
        <f t="shared" si="265"/>
        <v>27.834717022509903</v>
      </c>
      <c r="C921" t="str">
        <f t="shared" si="249"/>
        <v>1.58079738674857-928.984741760767i</v>
      </c>
      <c r="D921" t="str">
        <f t="shared" si="250"/>
        <v>3.9749999924011-571.785915190953i</v>
      </c>
      <c r="E921" t="str">
        <f t="shared" si="251"/>
        <v>162.469465431719+0.0123905122282259i</v>
      </c>
      <c r="F921" t="str">
        <f t="shared" si="252"/>
        <v>1.45495495485242-5365.85719495925i</v>
      </c>
      <c r="G921" t="str">
        <f t="shared" si="253"/>
        <v>0.999999999929528-8.39475288062453E-06i</v>
      </c>
      <c r="H921" t="str">
        <f t="shared" si="254"/>
        <v>600.006502263374+2.56628289756257i</v>
      </c>
      <c r="I921" t="str">
        <f t="shared" si="255"/>
        <v>41.3093311808147-9082.47192809422i</v>
      </c>
      <c r="K921" t="str">
        <f t="shared" si="256"/>
        <v>0.0199994174006069-0.000106526226598118i</v>
      </c>
      <c r="L921" t="str">
        <f t="shared" si="257"/>
        <v>0.00005-10.1380450601655i</v>
      </c>
      <c r="M921" t="str">
        <f t="shared" si="258"/>
        <v>0.00133333333333333-5.96355591774443i</v>
      </c>
      <c r="N921">
        <f t="shared" si="259"/>
        <v>90.097496683243762</v>
      </c>
      <c r="O921">
        <f t="shared" si="260"/>
        <v>59.360184193757661</v>
      </c>
      <c r="P921" s="3">
        <f t="shared" si="261"/>
        <v>59.360184193757661</v>
      </c>
      <c r="Q921" s="3">
        <f t="shared" si="262"/>
        <v>-89.902503316756238</v>
      </c>
      <c r="R921">
        <f t="shared" si="263"/>
        <v>90.097496683243762</v>
      </c>
      <c r="S921">
        <f t="shared" si="264"/>
        <v>2.7834717022509902E-2</v>
      </c>
      <c r="T921">
        <f t="shared" si="247"/>
        <v>59.360184193757661</v>
      </c>
    </row>
    <row r="922" spans="1:20" x14ac:dyDescent="0.25">
      <c r="A922">
        <f t="shared" si="248"/>
        <v>175.55526962843203</v>
      </c>
      <c r="B922">
        <f t="shared" si="265"/>
        <v>27.940488947195441</v>
      </c>
      <c r="C922" t="str">
        <f t="shared" si="249"/>
        <v>1.58079709306833-925.468017320079i</v>
      </c>
      <c r="D922" t="str">
        <f t="shared" si="250"/>
        <v>3.97499999234324-569.621355363942i</v>
      </c>
      <c r="E922" t="str">
        <f t="shared" si="251"/>
        <v>162.469464887081+0.0124376003210561i</v>
      </c>
      <c r="F922" t="str">
        <f t="shared" si="252"/>
        <v>1.45495495485164-5345.54412736826i</v>
      </c>
      <c r="G922" t="str">
        <f t="shared" si="253"/>
        <v>0.999999999928991-8.42665294156637E-06i</v>
      </c>
      <c r="H922" t="str">
        <f t="shared" si="254"/>
        <v>600.006551774817+2.57603482563176i</v>
      </c>
      <c r="I922" t="str">
        <f t="shared" si="255"/>
        <v>41.3093321848275-9048.08985606328i</v>
      </c>
      <c r="K922" t="str">
        <f t="shared" si="256"/>
        <v>0.0199994129645726-0.000106931001896939i</v>
      </c>
      <c r="L922" t="str">
        <f t="shared" si="257"/>
        <v>0.00005-10.0996663281187i</v>
      </c>
      <c r="M922" t="str">
        <f t="shared" si="258"/>
        <v>0.00133333333333333-5.94098019301098i</v>
      </c>
      <c r="N922">
        <f t="shared" si="259"/>
        <v>90.097867146047676</v>
      </c>
      <c r="O922">
        <f t="shared" si="260"/>
        <v>59.327240967712662</v>
      </c>
      <c r="P922" s="3">
        <f t="shared" si="261"/>
        <v>59.327240967712662</v>
      </c>
      <c r="Q922" s="3">
        <f t="shared" si="262"/>
        <v>-89.902132853952324</v>
      </c>
      <c r="R922">
        <f t="shared" si="263"/>
        <v>90.097867146047676</v>
      </c>
      <c r="S922">
        <f t="shared" si="264"/>
        <v>2.794048894719544E-2</v>
      </c>
      <c r="T922">
        <f t="shared" si="247"/>
        <v>59.327240967712662</v>
      </c>
    </row>
    <row r="923" spans="1:20" x14ac:dyDescent="0.25">
      <c r="A923">
        <f t="shared" si="248"/>
        <v>176.22237965302008</v>
      </c>
      <c r="B923">
        <f t="shared" si="265"/>
        <v>28.046662805194785</v>
      </c>
      <c r="C923" t="str">
        <f t="shared" si="249"/>
        <v>1.58079679715194-921.964606047485i</v>
      </c>
      <c r="D923" t="str">
        <f t="shared" si="250"/>
        <v>3.97499999228494-567.464989731364i</v>
      </c>
      <c r="E923" t="str">
        <f t="shared" si="251"/>
        <v>162.469464338295+0.0124848673960851i</v>
      </c>
      <c r="F923" t="str">
        <f t="shared" si="252"/>
        <v>1.45495495485085-5325.30795722416i</v>
      </c>
      <c r="G923" t="str">
        <f t="shared" si="253"/>
        <v>0.999999999928451-8.45867422273975E-06i</v>
      </c>
      <c r="H923" t="str">
        <f t="shared" si="254"/>
        <v>600.006601663271+2.58582381163483i</v>
      </c>
      <c r="I923" t="str">
        <f t="shared" si="255"/>
        <v>41.309333196486-9013.83794384269i</v>
      </c>
      <c r="K923" t="str">
        <f t="shared" si="256"/>
        <v>0.0199994084947623-0.000107337315063121i</v>
      </c>
      <c r="L923" t="str">
        <f t="shared" si="257"/>
        <v>0.00005-10.0614328831627i</v>
      </c>
      <c r="M923" t="str">
        <f t="shared" si="258"/>
        <v>0.00133333333333333-5.91848993127214i</v>
      </c>
      <c r="N923">
        <f t="shared" si="259"/>
        <v>90.09823901632879</v>
      </c>
      <c r="O923">
        <f t="shared" si="260"/>
        <v>59.29429774624252</v>
      </c>
      <c r="P923" s="3">
        <f t="shared" si="261"/>
        <v>59.29429774624252</v>
      </c>
      <c r="Q923" s="3">
        <f t="shared" si="262"/>
        <v>-89.90176098367121</v>
      </c>
      <c r="R923">
        <f t="shared" si="263"/>
        <v>90.09823901632879</v>
      </c>
      <c r="S923">
        <f t="shared" si="264"/>
        <v>2.8046662805194786E-2</v>
      </c>
      <c r="T923">
        <f t="shared" si="247"/>
        <v>59.29429774624252</v>
      </c>
    </row>
    <row r="924" spans="1:20" x14ac:dyDescent="0.25">
      <c r="A924">
        <f t="shared" si="248"/>
        <v>176.89202469570156</v>
      </c>
      <c r="B924">
        <f t="shared" si="265"/>
        <v>28.153240123854527</v>
      </c>
      <c r="C924" t="str">
        <f t="shared" si="249"/>
        <v>1.58079649898252-918.474457545263i</v>
      </c>
      <c r="D924" t="str">
        <f t="shared" si="250"/>
        <v>3.97499999222618-565.316787273172i</v>
      </c>
      <c r="E924" t="str">
        <f t="shared" si="251"/>
        <v>162.469463785333+0.0125323141339858i</v>
      </c>
      <c r="F924" t="str">
        <f t="shared" si="252"/>
        <v>1.45495495485006-5305.14839342285i</v>
      </c>
      <c r="G924" t="str">
        <f t="shared" si="253"/>
        <v>0.999999999927906-8.49081718478155E-06i</v>
      </c>
      <c r="H924" t="str">
        <f t="shared" si="254"/>
        <v>600.0066519316+2.59564999639878i</v>
      </c>
      <c r="I924" t="str">
        <f t="shared" si="255"/>
        <v>41.3093342158469-8979.7156987071i</v>
      </c>
      <c r="K924" t="str">
        <f t="shared" si="256"/>
        <v>0.0199994039909191-0.000107745171937369i</v>
      </c>
      <c r="L924" t="str">
        <f t="shared" si="257"/>
        <v>0.00005-10.0233441752965i</v>
      </c>
      <c r="M924" t="str">
        <f t="shared" si="258"/>
        <v>0.00133333333333333-5.89608480899795i</v>
      </c>
      <c r="N924">
        <f t="shared" si="259"/>
        <v>90.098612299432403</v>
      </c>
      <c r="O924">
        <f t="shared" si="260"/>
        <v>59.261354529382295</v>
      </c>
      <c r="P924" s="3">
        <f t="shared" si="261"/>
        <v>59.261354529382295</v>
      </c>
      <c r="Q924" s="3">
        <f t="shared" si="262"/>
        <v>-89.901387700567597</v>
      </c>
      <c r="R924">
        <f t="shared" si="263"/>
        <v>90.098612299432403</v>
      </c>
      <c r="S924">
        <f t="shared" si="264"/>
        <v>2.8153240123854527E-2</v>
      </c>
      <c r="T924">
        <f t="shared" si="247"/>
        <v>59.261354529382295</v>
      </c>
    </row>
    <row r="925" spans="1:20" x14ac:dyDescent="0.25">
      <c r="A925">
        <f t="shared" si="248"/>
        <v>177.56421438954524</v>
      </c>
      <c r="B925">
        <f t="shared" si="265"/>
        <v>28.260222436325176</v>
      </c>
      <c r="C925" t="str">
        <f t="shared" si="249"/>
        <v>1.58079619854287-914.99752160644i</v>
      </c>
      <c r="D925" t="str">
        <f t="shared" si="250"/>
        <v>3.97499999216701-563.17671708676i</v>
      </c>
      <c r="E925" t="str">
        <f t="shared" si="251"/>
        <v>162.469463228159+0.0125799412180302i</v>
      </c>
      <c r="F925" t="str">
        <f t="shared" si="252"/>
        <v>1.45495495484927-5285.06514596228i</v>
      </c>
      <c r="G925" t="str">
        <f t="shared" si="253"/>
        <v>0.999999999927357-8.52308229007903E-06i</v>
      </c>
      <c r="H925" t="str">
        <f t="shared" si="254"/>
        <v>600.006702582698+2.60551352128598i</v>
      </c>
      <c r="I925" t="str">
        <f t="shared" si="255"/>
        <v>41.30933524297-8945.72262979666i</v>
      </c>
      <c r="K925" t="str">
        <f t="shared" si="256"/>
        <v>0.0199993994527838-0.000108154578382548i</v>
      </c>
      <c r="L925" t="str">
        <f t="shared" si="257"/>
        <v>0.00005-9.9853996566014i</v>
      </c>
      <c r="M925" t="str">
        <f t="shared" si="258"/>
        <v>0.00133333333333333-5.8737645038832i</v>
      </c>
      <c r="N925">
        <f t="shared" si="259"/>
        <v>90.098987000723895</v>
      </c>
      <c r="O925">
        <f t="shared" si="260"/>
        <v>59.228411317166973</v>
      </c>
      <c r="P925" s="3">
        <f t="shared" si="261"/>
        <v>59.228411317166973</v>
      </c>
      <c r="Q925" s="3">
        <f t="shared" si="262"/>
        <v>-89.901012999276105</v>
      </c>
      <c r="R925">
        <f t="shared" si="263"/>
        <v>90.098987000723895</v>
      </c>
      <c r="S925">
        <f t="shared" si="264"/>
        <v>2.8260222436325175E-2</v>
      </c>
      <c r="T925">
        <f t="shared" si="247"/>
        <v>59.228411317166973</v>
      </c>
    </row>
    <row r="926" spans="1:20" x14ac:dyDescent="0.25">
      <c r="A926">
        <f t="shared" si="248"/>
        <v>178.23895840422551</v>
      </c>
      <c r="B926">
        <f t="shared" si="265"/>
        <v>28.367611281583212</v>
      </c>
      <c r="C926" t="str">
        <f t="shared" si="249"/>
        <v>1.58079589581562-911.533748214122i</v>
      </c>
      <c r="D926" t="str">
        <f t="shared" si="250"/>
        <v>3.97499999210735-561.044748386491i</v>
      </c>
      <c r="E926" t="str">
        <f t="shared" si="251"/>
        <v>162.469462666744+0.0126277493340851i</v>
      </c>
      <c r="F926" t="str">
        <f t="shared" si="252"/>
        <v>1.45495495484845-5265.05792593812i</v>
      </c>
      <c r="G926" t="str">
        <f t="shared" si="253"/>
        <v>0.999999999926804-0.0000085554700027766i</v>
      </c>
      <c r="H926" t="str">
        <f t="shared" si="254"/>
        <v>600.006753619483+2.61541452819601i</v>
      </c>
      <c r="I926" t="str">
        <f t="shared" si="255"/>
        <v>41.3093362779139-8911.85824810957i</v>
      </c>
      <c r="K926" t="str">
        <f t="shared" si="256"/>
        <v>0.0199993948800952-0.000108565540283764i</v>
      </c>
      <c r="L926" t="str">
        <f t="shared" si="257"/>
        <v>0.00005-9.94759878123278i</v>
      </c>
      <c r="M926" t="str">
        <f t="shared" si="258"/>
        <v>0.00133333333333333-5.85152869484282i</v>
      </c>
      <c r="N926">
        <f t="shared" si="259"/>
        <v>90.099363125589136</v>
      </c>
      <c r="O926">
        <f t="shared" si="260"/>
        <v>59.195468109631861</v>
      </c>
      <c r="P926" s="3">
        <f t="shared" si="261"/>
        <v>59.195468109631861</v>
      </c>
      <c r="Q926" s="3">
        <f t="shared" si="262"/>
        <v>-89.900636874410864</v>
      </c>
      <c r="R926">
        <f t="shared" si="263"/>
        <v>90.099363125589136</v>
      </c>
      <c r="S926">
        <f t="shared" si="264"/>
        <v>2.8367611281583213E-2</v>
      </c>
      <c r="T926">
        <f t="shared" si="247"/>
        <v>59.195468109631861</v>
      </c>
    </row>
    <row r="927" spans="1:20" x14ac:dyDescent="0.25">
      <c r="A927">
        <f t="shared" si="248"/>
        <v>178.91626644616156</v>
      </c>
      <c r="B927">
        <f t="shared" si="265"/>
        <v>28.475408204453228</v>
      </c>
      <c r="C927" t="str">
        <f t="shared" si="249"/>
        <v>1.58079559078341-908.08308754077i</v>
      </c>
      <c r="D927" t="str">
        <f t="shared" si="250"/>
        <v>3.97499999204725-558.920850503286i</v>
      </c>
      <c r="E927" t="str">
        <f t="shared" si="251"/>
        <v>162.469462101054+0.0126757391706406i</v>
      </c>
      <c r="F927" t="str">
        <f t="shared" si="252"/>
        <v>1.45495495484765-5245.12644553985i</v>
      </c>
      <c r="G927" t="str">
        <f t="shared" si="253"/>
        <v>0.999999999926247-8.58798078878237E-06i</v>
      </c>
      <c r="H927" t="str">
        <f t="shared" si="254"/>
        <v>600.006805044892+2.62535315956778i</v>
      </c>
      <c r="I927" t="str">
        <f t="shared" si="255"/>
        <v>41.3093373207391-8878.12206649546i</v>
      </c>
      <c r="K927" t="str">
        <f t="shared" si="256"/>
        <v>0.0199993902725903-0.00010897806354845i</v>
      </c>
      <c r="L927" t="str">
        <f t="shared" si="257"/>
        <v>0.00005-9.90994100541221i</v>
      </c>
      <c r="M927" t="str">
        <f t="shared" si="258"/>
        <v>0.00133333333333333-5.82937706200716i</v>
      </c>
      <c r="N927">
        <f t="shared" si="259"/>
        <v>90.099740679434362</v>
      </c>
      <c r="O927">
        <f t="shared" si="260"/>
        <v>59.162524906812628</v>
      </c>
      <c r="P927" s="3">
        <f t="shared" si="261"/>
        <v>59.162524906812628</v>
      </c>
      <c r="Q927" s="3">
        <f t="shared" si="262"/>
        <v>-89.900259320565638</v>
      </c>
      <c r="R927">
        <f t="shared" si="263"/>
        <v>90.099740679434362</v>
      </c>
      <c r="S927">
        <f t="shared" si="264"/>
        <v>2.8475408204453226E-2</v>
      </c>
      <c r="T927">
        <f t="shared" si="247"/>
        <v>59.162524906812628</v>
      </c>
    </row>
    <row r="928" spans="1:20" x14ac:dyDescent="0.25">
      <c r="A928">
        <f t="shared" si="248"/>
        <v>179.596148258657</v>
      </c>
      <c r="B928">
        <f t="shared" si="265"/>
        <v>28.583614755630151</v>
      </c>
      <c r="C928" t="str">
        <f t="shared" si="249"/>
        <v>1.58079528342877-904.645489947476i</v>
      </c>
      <c r="D928" t="str">
        <f t="shared" si="250"/>
        <v>3.9749999919867-556.80499288416i</v>
      </c>
      <c r="E928" t="str">
        <f t="shared" si="251"/>
        <v>162.469461531057+0.0127239114187989i</v>
      </c>
      <c r="F928" t="str">
        <f t="shared" si="252"/>
        <v>1.45495495484683-5225.27041804643i</v>
      </c>
      <c r="G928" t="str">
        <f t="shared" si="253"/>
        <v>0.999999999925685-0.0000086206151157749i</v>
      </c>
      <c r="H928" t="str">
        <f t="shared" si="254"/>
        <v>600.006856861879+2.63532955838142i</v>
      </c>
      <c r="I928" t="str">
        <f t="shared" si="255"/>
        <v>41.3093383715041-8844.51359964792i</v>
      </c>
      <c r="K928" t="str">
        <f t="shared" si="256"/>
        <v>0.0199993856300041-0.000109392154106447i</v>
      </c>
      <c r="L928" t="str">
        <f t="shared" si="257"/>
        <v>0.00005-9.87242578741996i</v>
      </c>
      <c r="M928" t="str">
        <f t="shared" si="258"/>
        <v>0.00133333333333333-5.80730928671766i</v>
      </c>
      <c r="N928">
        <f t="shared" si="259"/>
        <v>90.1001196676863</v>
      </c>
      <c r="O928">
        <f t="shared" si="260"/>
        <v>59.129581708745249</v>
      </c>
      <c r="P928" s="3">
        <f t="shared" si="261"/>
        <v>59.129581708745249</v>
      </c>
      <c r="Q928" s="3">
        <f t="shared" si="262"/>
        <v>-89.8998803323137</v>
      </c>
      <c r="R928">
        <f t="shared" si="263"/>
        <v>90.1001196676863</v>
      </c>
      <c r="S928">
        <f t="shared" si="264"/>
        <v>2.8583614755630152E-2</v>
      </c>
      <c r="T928">
        <f t="shared" si="247"/>
        <v>59.129581708745249</v>
      </c>
    </row>
    <row r="929" spans="1:20" x14ac:dyDescent="0.25">
      <c r="A929">
        <f t="shared" si="248"/>
        <v>180.27861362203987</v>
      </c>
      <c r="B929">
        <f t="shared" si="265"/>
        <v>28.692232491701546</v>
      </c>
      <c r="C929" t="str">
        <f t="shared" si="249"/>
        <v>1.58079497373398-901.220905983228i</v>
      </c>
      <c r="D929" t="str">
        <f t="shared" si="250"/>
        <v>3.97499999192569-554.697145091788i</v>
      </c>
      <c r="E929" t="str">
        <f t="shared" si="251"/>
        <v>162.469460956719+0.0127722667722977i</v>
      </c>
      <c r="F929" t="str">
        <f t="shared" si="252"/>
        <v>1.45495495484601-5205.48955782221i</v>
      </c>
      <c r="G929" t="str">
        <f t="shared" si="253"/>
        <v>0.999999999925119-8.65337345320994E-06i</v>
      </c>
      <c r="H929" t="str">
        <f t="shared" si="254"/>
        <v>600.006909073432+2.6453438681606i</v>
      </c>
      <c r="I929" t="str">
        <f t="shared" si="255"/>
        <v>41.3093394302698-8811.03236409794i</v>
      </c>
      <c r="K929" t="str">
        <f t="shared" si="256"/>
        <v>0.0199993809520694-0.000109807817910093i</v>
      </c>
      <c r="L929" t="str">
        <f t="shared" si="257"/>
        <v>0.00005-9.83505258758722i</v>
      </c>
      <c r="M929" t="str">
        <f t="shared" si="258"/>
        <v>0.00133333333333333-5.78532505152186i</v>
      </c>
      <c r="N929">
        <f t="shared" si="259"/>
        <v>90.100500095792327</v>
      </c>
      <c r="O929">
        <f t="shared" si="260"/>
        <v>59.09663851546572</v>
      </c>
      <c r="P929" s="3">
        <f t="shared" si="261"/>
        <v>59.09663851546572</v>
      </c>
      <c r="Q929" s="3">
        <f t="shared" si="262"/>
        <v>-89.899499904207673</v>
      </c>
      <c r="R929">
        <f t="shared" si="263"/>
        <v>90.100500095792327</v>
      </c>
      <c r="S929">
        <f t="shared" si="264"/>
        <v>2.8692232491701546E-2</v>
      </c>
      <c r="T929">
        <f t="shared" si="247"/>
        <v>59.09663851546572</v>
      </c>
    </row>
    <row r="930" spans="1:20" x14ac:dyDescent="0.25">
      <c r="A930">
        <f t="shared" si="248"/>
        <v>180.96367235380364</v>
      </c>
      <c r="B930">
        <f t="shared" si="265"/>
        <v>28.801262975170012</v>
      </c>
      <c r="C930" t="str">
        <f t="shared" si="249"/>
        <v>1.58079466168108-897.809286384257i</v>
      </c>
      <c r="D930" t="str">
        <f t="shared" si="250"/>
        <v>3.9749999918642-552.597276804073i</v>
      </c>
      <c r="E930" t="str">
        <f t="shared" si="251"/>
        <v>162.46946037801+0.0128208059275176i</v>
      </c>
      <c r="F930" t="str">
        <f t="shared" si="252"/>
        <v>1.45495495484518-5185.78358031288i</v>
      </c>
      <c r="G930" t="str">
        <f t="shared" si="253"/>
        <v>0.999999999924549-8.68625627232719E-06i</v>
      </c>
      <c r="H930" t="str">
        <f t="shared" si="254"/>
        <v>600.006961682553+2.65539623297451i</v>
      </c>
      <c r="I930" t="str">
        <f t="shared" si="255"/>
        <v>41.3093404970982-8777.67787820666i</v>
      </c>
      <c r="K930" t="str">
        <f t="shared" si="256"/>
        <v>0.0199993762385171-0.000110225060934309i</v>
      </c>
      <c r="L930" t="str">
        <f t="shared" si="257"/>
        <v>0.00005-9.7978208682877i</v>
      </c>
      <c r="M930" t="str">
        <f t="shared" si="258"/>
        <v>0.00133333333333333-5.76342404016922i</v>
      </c>
      <c r="N930">
        <f t="shared" si="259"/>
        <v>90.10088196922041</v>
      </c>
      <c r="O930">
        <f t="shared" si="260"/>
        <v>59.063695327010713</v>
      </c>
      <c r="P930" s="3">
        <f t="shared" si="261"/>
        <v>59.063695327010713</v>
      </c>
      <c r="Q930" s="3">
        <f t="shared" si="262"/>
        <v>-89.89911803077959</v>
      </c>
      <c r="R930">
        <f t="shared" si="263"/>
        <v>90.10088196922041</v>
      </c>
      <c r="S930">
        <f t="shared" si="264"/>
        <v>2.8801262975170012E-2</v>
      </c>
      <c r="T930">
        <f t="shared" si="247"/>
        <v>59.063695327010713</v>
      </c>
    </row>
    <row r="931" spans="1:20" x14ac:dyDescent="0.25">
      <c r="A931">
        <f t="shared" si="248"/>
        <v>181.65133430874809</v>
      </c>
      <c r="B931">
        <f t="shared" si="265"/>
        <v>28.910707774475657</v>
      </c>
      <c r="C931" t="str">
        <f t="shared" si="249"/>
        <v>1.5807943472523-894.410582073253i</v>
      </c>
      <c r="D931" t="str">
        <f t="shared" si="250"/>
        <v>3.97499999180226-550.505357813707i</v>
      </c>
      <c r="E931" t="str">
        <f t="shared" si="251"/>
        <v>162.469459794893+0.0128695295834972i</v>
      </c>
      <c r="F931" t="str">
        <f t="shared" si="252"/>
        <v>1.45495495484434-5166.15220204137i</v>
      </c>
      <c r="G931" t="str">
        <f t="shared" si="253"/>
        <v>0.999999999923974-8.71926404615702E-06i</v>
      </c>
      <c r="H931" t="str">
        <f t="shared" si="254"/>
        <v>600.007014692267+2.6654867974397i</v>
      </c>
      <c r="I931" t="str">
        <f t="shared" si="255"/>
        <v>41.3093415720496-8744.44966215864i</v>
      </c>
      <c r="K931" t="str">
        <f t="shared" si="256"/>
        <v>0.0199993714890761-0.000110643889176676i</v>
      </c>
      <c r="L931" t="str">
        <f t="shared" si="257"/>
        <v>0.00005-9.76073009393073i</v>
      </c>
      <c r="M931" t="str">
        <f t="shared" si="258"/>
        <v>0.00133333333333333-5.74160593760631i</v>
      </c>
      <c r="N931">
        <f t="shared" si="259"/>
        <v>90.101265293459306</v>
      </c>
      <c r="O931">
        <f t="shared" si="260"/>
        <v>59.030752143416791</v>
      </c>
      <c r="P931" s="3">
        <f t="shared" si="261"/>
        <v>59.030752143416791</v>
      </c>
      <c r="Q931" s="3">
        <f t="shared" si="262"/>
        <v>-89.898734706540694</v>
      </c>
      <c r="R931">
        <f t="shared" si="263"/>
        <v>90.101265293459306</v>
      </c>
      <c r="S931">
        <f t="shared" si="264"/>
        <v>2.8910707774475658E-2</v>
      </c>
      <c r="T931">
        <f t="shared" si="247"/>
        <v>59.030752143416791</v>
      </c>
    </row>
    <row r="932" spans="1:20" x14ac:dyDescent="0.25">
      <c r="A932">
        <f t="shared" si="248"/>
        <v>182.34160937912134</v>
      </c>
      <c r="B932">
        <f t="shared" si="265"/>
        <v>29.020568464018666</v>
      </c>
      <c r="C932" t="str">
        <f t="shared" si="249"/>
        <v>1.58079403042947-891.02474415873i</v>
      </c>
      <c r="D932" t="str">
        <f t="shared" si="250"/>
        <v>3.97499999173984-548.421358027731i</v>
      </c>
      <c r="E932" t="str">
        <f t="shared" si="251"/>
        <v>162.469459207338+0.0129184384419301i</v>
      </c>
      <c r="F932" t="str">
        <f t="shared" si="252"/>
        <v>1.4549549548435-5146.59514060368i</v>
      </c>
      <c r="G932" t="str">
        <f t="shared" si="253"/>
        <v>0.999999999923395-8.75239724952735E-06i</v>
      </c>
      <c r="H932" t="str">
        <f t="shared" si="254"/>
        <v>600.007068105627+2.6756157067225i</v>
      </c>
      <c r="I932" t="str">
        <f t="shared" si="255"/>
        <v>41.309342655186-8711.34723795481i</v>
      </c>
      <c r="K932" t="str">
        <f t="shared" si="256"/>
        <v>0.0199993667034731-0.00011106430865753i</v>
      </c>
      <c r="L932" t="str">
        <f t="shared" si="257"/>
        <v>0.00005-9.72377973095316i</v>
      </c>
      <c r="M932" t="str">
        <f t="shared" si="258"/>
        <v>0.00133333333333333-5.71987042997241i</v>
      </c>
      <c r="N932">
        <f t="shared" si="259"/>
        <v>90.101650074018579</v>
      </c>
      <c r="O932">
        <f t="shared" si="260"/>
        <v>58.997808964721123</v>
      </c>
      <c r="P932" s="3">
        <f t="shared" si="261"/>
        <v>58.997808964721123</v>
      </c>
      <c r="Q932" s="3">
        <f t="shared" si="262"/>
        <v>-89.898349925981421</v>
      </c>
      <c r="R932">
        <f t="shared" si="263"/>
        <v>90.101650074018579</v>
      </c>
      <c r="S932">
        <f t="shared" si="264"/>
        <v>2.9020568464018667E-2</v>
      </c>
      <c r="T932">
        <f t="shared" si="247"/>
        <v>58.997808964721123</v>
      </c>
    </row>
    <row r="933" spans="1:20" x14ac:dyDescent="0.25">
      <c r="A933">
        <f t="shared" si="248"/>
        <v>183.03450749476201</v>
      </c>
      <c r="B933">
        <f t="shared" si="265"/>
        <v>29.130846624181938</v>
      </c>
      <c r="C933" t="str">
        <f t="shared" si="249"/>
        <v>1.58079371119439-887.651723934249i</v>
      </c>
      <c r="D933" t="str">
        <f t="shared" si="250"/>
        <v>3.97499999167694-546.345247467106i</v>
      </c>
      <c r="E933" t="str">
        <f t="shared" si="251"/>
        <v>162.469458615308+0.012967533207194i</v>
      </c>
      <c r="F933" t="str">
        <f t="shared" si="252"/>
        <v>1.45495495484265-5127.11211466491i</v>
      </c>
      <c r="G933" t="str">
        <f t="shared" si="253"/>
        <v>0.999999999922812-8.78565635907044E-06i</v>
      </c>
      <c r="H933" t="str">
        <f t="shared" si="254"/>
        <v>600.007121925705+2.68578310654092i</v>
      </c>
      <c r="I933" t="str">
        <f t="shared" si="255"/>
        <v>41.30934374657-8678.37012940565i</v>
      </c>
      <c r="K933" t="str">
        <f t="shared" si="256"/>
        <v>0.0199993618814328-0.000111486325420044i</v>
      </c>
      <c r="L933" t="str">
        <f t="shared" si="257"/>
        <v>0.00005-9.68696924781141i</v>
      </c>
      <c r="M933" t="str">
        <f t="shared" si="258"/>
        <v>0.00133333333333333-5.69821720459495i</v>
      </c>
      <c r="N933">
        <f t="shared" si="259"/>
        <v>90.102036316428638</v>
      </c>
      <c r="O933">
        <f t="shared" si="260"/>
        <v>58.964865790960779</v>
      </c>
      <c r="P933" s="3">
        <f t="shared" si="261"/>
        <v>58.964865790960779</v>
      </c>
      <c r="Q933" s="3">
        <f t="shared" si="262"/>
        <v>-89.897963683571362</v>
      </c>
      <c r="R933">
        <f t="shared" si="263"/>
        <v>90.102036316428638</v>
      </c>
      <c r="S933">
        <f t="shared" si="264"/>
        <v>2.9130846624181937E-2</v>
      </c>
      <c r="T933">
        <f t="shared" si="247"/>
        <v>58.964865790960779</v>
      </c>
    </row>
    <row r="934" spans="1:20" x14ac:dyDescent="0.25">
      <c r="A934">
        <f t="shared" si="248"/>
        <v>183.73003862324211</v>
      </c>
      <c r="B934">
        <f t="shared" si="265"/>
        <v>29.241543841353831</v>
      </c>
      <c r="C934" t="str">
        <f t="shared" si="249"/>
        <v>1.58079338952867-884.291472877807i</v>
      </c>
      <c r="D934" t="str">
        <f t="shared" si="250"/>
        <v>3.97499999161357-544.276996266289i</v>
      </c>
      <c r="E934" t="str">
        <f t="shared" si="251"/>
        <v>162.469458018772+0.0130168145863303i</v>
      </c>
      <c r="F934" t="str">
        <f t="shared" si="252"/>
        <v>1.4549549548418-5107.70284395522i</v>
      </c>
      <c r="G934" t="str">
        <f t="shared" si="253"/>
        <v>0.999999999922224-8.81904185322972E-06i</v>
      </c>
      <c r="H934" t="str">
        <f t="shared" si="254"/>
        <v>600.0071761556+2.69598914316676i</v>
      </c>
      <c r="I934" t="str">
        <f t="shared" si="255"/>
        <v>41.3093448462642-8645.51786212447i</v>
      </c>
      <c r="K934" t="str">
        <f t="shared" si="256"/>
        <v>0.0199993570226778-0.000111909945530313i</v>
      </c>
      <c r="L934" t="str">
        <f t="shared" si="257"/>
        <v>0.00005-9.65029811497449i</v>
      </c>
      <c r="M934" t="str">
        <f t="shared" si="258"/>
        <v>0.00133333333333333-5.676645949985i</v>
      </c>
      <c r="N934">
        <f t="shared" si="259"/>
        <v>90.102424026240953</v>
      </c>
      <c r="O934">
        <f t="shared" si="260"/>
        <v>58.93192262217358</v>
      </c>
      <c r="P934" s="3">
        <f t="shared" si="261"/>
        <v>58.93192262217358</v>
      </c>
      <c r="Q934" s="3">
        <f t="shared" si="262"/>
        <v>-89.897575973759047</v>
      </c>
      <c r="R934">
        <f t="shared" si="263"/>
        <v>90.102424026240953</v>
      </c>
      <c r="S934">
        <f t="shared" si="264"/>
        <v>2.9241543841353832E-2</v>
      </c>
      <c r="T934">
        <f t="shared" si="247"/>
        <v>58.93192262217358</v>
      </c>
    </row>
    <row r="935" spans="1:20" x14ac:dyDescent="0.25">
      <c r="A935">
        <f t="shared" si="248"/>
        <v>184.42821277001042</v>
      </c>
      <c r="B935">
        <f t="shared" si="265"/>
        <v>29.352661707950976</v>
      </c>
      <c r="C935" t="str">
        <f t="shared" si="249"/>
        <v>1.58079306541383-880.94394265105i</v>
      </c>
      <c r="D935" t="str">
        <f t="shared" si="250"/>
        <v>3.97499999154972-542.216574672791i</v>
      </c>
      <c r="E935" t="str">
        <f t="shared" si="251"/>
        <v>162.469457417694+0.0130662832890943i</v>
      </c>
      <c r="F935" t="str">
        <f t="shared" si="252"/>
        <v>1.45495495484094-5088.36704926572i</v>
      </c>
      <c r="G935" t="str">
        <f t="shared" si="253"/>
        <v>0.999999999921632-8.85255421226674E-06i</v>
      </c>
      <c r="H935" t="str">
        <f t="shared" si="254"/>
        <v>600.007230798432+2.70623396342776i</v>
      </c>
      <c r="I935" t="str">
        <f t="shared" si="255"/>
        <v>41.3093459543318-8612.78996352034i</v>
      </c>
      <c r="K935" t="str">
        <f t="shared" si="256"/>
        <v>0.0199993521269285-0.000112335175077443i</v>
      </c>
      <c r="L935" t="str">
        <f t="shared" si="257"/>
        <v>0.00005-9.61376580491584i</v>
      </c>
      <c r="M935" t="str">
        <f t="shared" si="258"/>
        <v>0.00133333333333333-5.65515635583285i</v>
      </c>
      <c r="N935">
        <f t="shared" si="259"/>
        <v>90.102813209027971</v>
      </c>
      <c r="O935">
        <f t="shared" si="260"/>
        <v>58.898979458397243</v>
      </c>
      <c r="P935" s="3">
        <f t="shared" si="261"/>
        <v>58.898979458397243</v>
      </c>
      <c r="Q935" s="3">
        <f t="shared" si="262"/>
        <v>-89.897186790972029</v>
      </c>
      <c r="R935">
        <f t="shared" si="263"/>
        <v>90.102813209027971</v>
      </c>
      <c r="S935">
        <f t="shared" si="264"/>
        <v>2.9352661707950974E-2</v>
      </c>
      <c r="T935">
        <f t="shared" si="247"/>
        <v>58.898979458397243</v>
      </c>
    </row>
    <row r="936" spans="1:20" x14ac:dyDescent="0.25">
      <c r="A936">
        <f t="shared" si="248"/>
        <v>185.12903997853647</v>
      </c>
      <c r="B936">
        <f t="shared" si="265"/>
        <v>29.46420182244119</v>
      </c>
      <c r="C936" t="str">
        <f t="shared" si="249"/>
        <v>1.58079273883115-877.609085098623i</v>
      </c>
      <c r="D936" t="str">
        <f t="shared" si="250"/>
        <v>3.97499999148537-540.163953046754i</v>
      </c>
      <c r="E936" t="str">
        <f t="shared" si="251"/>
        <v>162.469456812038+0.0131159400279478i</v>
      </c>
      <c r="F936" t="str">
        <f t="shared" si="252"/>
        <v>1.45495495484007-5069.1044524445i</v>
      </c>
      <c r="G936" t="str">
        <f t="shared" si="253"/>
        <v>0.999999999921036-8.88619391826806E-06i</v>
      </c>
      <c r="H936" t="str">
        <f t="shared" si="254"/>
        <v>600.007285857346+2.71651771470976i</v>
      </c>
      <c r="I936" t="str">
        <f t="shared" si="255"/>
        <v>41.3093470708373-8580.18596279144i</v>
      </c>
      <c r="K936" t="str">
        <f t="shared" si="256"/>
        <v>0.0199993471939033-0.00011276202017364i</v>
      </c>
      <c r="L936" t="str">
        <f t="shared" si="257"/>
        <v>0.00005-9.57737179210581i</v>
      </c>
      <c r="M936" t="str">
        <f t="shared" si="258"/>
        <v>0.00133333333333333-5.63374811300343i</v>
      </c>
      <c r="N936">
        <f t="shared" si="259"/>
        <v>90.103203870383311</v>
      </c>
      <c r="O936">
        <f t="shared" si="260"/>
        <v>58.866036299669844</v>
      </c>
      <c r="P936" s="3">
        <f t="shared" si="261"/>
        <v>58.866036299669844</v>
      </c>
      <c r="Q936" s="3">
        <f t="shared" si="262"/>
        <v>-89.896796129616689</v>
      </c>
      <c r="R936">
        <f t="shared" si="263"/>
        <v>90.103203870383311</v>
      </c>
      <c r="S936">
        <f t="shared" si="264"/>
        <v>2.946420182244119E-2</v>
      </c>
      <c r="T936">
        <f t="shared" si="247"/>
        <v>58.866036299669844</v>
      </c>
    </row>
    <row r="937" spans="1:20" x14ac:dyDescent="0.25">
      <c r="A937">
        <f t="shared" si="248"/>
        <v>185.83253033045492</v>
      </c>
      <c r="B937">
        <f t="shared" si="265"/>
        <v>29.576165789366467</v>
      </c>
      <c r="C937" t="str">
        <f t="shared" si="249"/>
        <v>1.58079240976196-874.286852247495i</v>
      </c>
      <c r="D937" t="str">
        <f t="shared" si="250"/>
        <v>3.97499999142053-538.119101860526i</v>
      </c>
      <c r="E937" t="str">
        <f t="shared" si="251"/>
        <v>162.469456201772+0.0131657855180414i</v>
      </c>
      <c r="F937" t="str">
        <f t="shared" si="252"/>
        <v>1.45495495483919-5049.91477639264i</v>
      </c>
      <c r="G937" t="str">
        <f t="shared" si="253"/>
        <v>0.999999999920434-8.91996145515212E-06i</v>
      </c>
      <c r="H937" t="str">
        <f t="shared" si="254"/>
        <v>600.007341335509+2.72684054495861i</v>
      </c>
      <c r="I937" t="str">
        <f t="shared" si="255"/>
        <v>41.3093481958437-8547.70539091826i</v>
      </c>
      <c r="K937" t="str">
        <f t="shared" si="256"/>
        <v>0.0199993422233184-0.000113190486954289i</v>
      </c>
      <c r="L937" t="str">
        <f t="shared" si="257"/>
        <v>0.00005-9.54111555300439i</v>
      </c>
      <c r="M937" t="str">
        <f t="shared" si="258"/>
        <v>0.00133333333333333-5.61242091353202i</v>
      </c>
      <c r="N937">
        <f t="shared" si="259"/>
        <v>90.103596015921809</v>
      </c>
      <c r="O937">
        <f t="shared" si="260"/>
        <v>58.833093146029952</v>
      </c>
      <c r="P937" s="3">
        <f t="shared" si="261"/>
        <v>58.833093146029952</v>
      </c>
      <c r="Q937" s="3">
        <f t="shared" si="262"/>
        <v>-89.896403984078191</v>
      </c>
      <c r="R937">
        <f t="shared" si="263"/>
        <v>90.103596015921809</v>
      </c>
      <c r="S937">
        <f t="shared" si="264"/>
        <v>2.9576165789366466E-2</v>
      </c>
      <c r="T937">
        <f t="shared" si="247"/>
        <v>58.833093146029952</v>
      </c>
    </row>
    <row r="938" spans="1:20" x14ac:dyDescent="0.25">
      <c r="A938">
        <f t="shared" si="248"/>
        <v>186.53869394571063</v>
      </c>
      <c r="B938">
        <f t="shared" si="265"/>
        <v>29.688555219366059</v>
      </c>
      <c r="C938" t="str">
        <f t="shared" si="249"/>
        <v>1.58079207818725-870.977196306226i</v>
      </c>
      <c r="D938" t="str">
        <f t="shared" si="250"/>
        <v>3.97499999135519-536.081991698239i</v>
      </c>
      <c r="E938" t="str">
        <f t="shared" si="251"/>
        <v>162.469455586859+0.0132158204772758i</v>
      </c>
      <c r="F938" t="str">
        <f t="shared" si="252"/>
        <v>1.45495495483831-5030.79774506023i</v>
      </c>
      <c r="G938" t="str">
        <f t="shared" si="253"/>
        <v>0.999999999919828-8.95385730867626E-06i</v>
      </c>
      <c r="H938" t="str">
        <f t="shared" si="254"/>
        <v>600.007397236113+2.73720260268257i</v>
      </c>
      <c r="I938" t="str">
        <f t="shared" si="255"/>
        <v>41.3093493294165-8515.3477806569i</v>
      </c>
      <c r="K938" t="str">
        <f t="shared" si="256"/>
        <v>0.0199993372148879-0.000113620581578052i</v>
      </c>
      <c r="L938" t="str">
        <f t="shared" si="257"/>
        <v>0.00005-9.50499656605341i</v>
      </c>
      <c r="M938" t="str">
        <f t="shared" si="258"/>
        <v>0.00133333333333333-5.59117445061967i</v>
      </c>
      <c r="N938">
        <f t="shared" si="259"/>
        <v>90.103989651279591</v>
      </c>
      <c r="O938">
        <f t="shared" si="260"/>
        <v>58.800149997516264</v>
      </c>
      <c r="P938" s="3">
        <f t="shared" si="261"/>
        <v>58.800149997516264</v>
      </c>
      <c r="Q938" s="3">
        <f t="shared" si="262"/>
        <v>-89.896010348720409</v>
      </c>
      <c r="R938">
        <f t="shared" si="263"/>
        <v>90.103989651279591</v>
      </c>
      <c r="S938">
        <f t="shared" si="264"/>
        <v>2.9688555219366058E-2</v>
      </c>
      <c r="T938">
        <f t="shared" si="247"/>
        <v>58.800149997516264</v>
      </c>
    </row>
    <row r="939" spans="1:20" x14ac:dyDescent="0.25">
      <c r="A939">
        <f t="shared" si="248"/>
        <v>187.24754098270435</v>
      </c>
      <c r="B939">
        <f t="shared" si="265"/>
        <v>29.801371729199651</v>
      </c>
      <c r="C939" t="str">
        <f t="shared" si="249"/>
        <v>1.580791744088-867.680069664312i</v>
      </c>
      <c r="D939" t="str">
        <f t="shared" si="250"/>
        <v>3.97499999128938-534.052593255381i</v>
      </c>
      <c r="E939" t="str">
        <f t="shared" si="251"/>
        <v>162.469454967265+0.0132660456262702i</v>
      </c>
      <c r="F939" t="str">
        <f t="shared" si="252"/>
        <v>1.45495495483743-5011.75308344236i</v>
      </c>
      <c r="G939" t="str">
        <f t="shared" si="253"/>
        <v>0.999999999919218-8.98788196644375E-06i</v>
      </c>
      <c r="H939" t="str">
        <f t="shared" si="254"/>
        <v>600.007453562375+2.74760403695427i</v>
      </c>
      <c r="I939" t="str">
        <f t="shared" si="255"/>
        <v>41.3093504716208-8483.11266653229i</v>
      </c>
      <c r="K939" t="str">
        <f t="shared" si="256"/>
        <v>0.0199993321683236-0.000114052310226948i</v>
      </c>
      <c r="L939" t="str">
        <f t="shared" si="257"/>
        <v>0.00005-9.46901431166911i</v>
      </c>
      <c r="M939" t="str">
        <f t="shared" si="258"/>
        <v>0.00133333333333333-5.57000841862887i</v>
      </c>
      <c r="N939">
        <f t="shared" si="259"/>
        <v>90.104384782114167</v>
      </c>
      <c r="O939">
        <f t="shared" si="260"/>
        <v>58.767206854167888</v>
      </c>
      <c r="P939" s="3">
        <f t="shared" si="261"/>
        <v>58.767206854167888</v>
      </c>
      <c r="Q939" s="3">
        <f t="shared" si="262"/>
        <v>-89.895615217885833</v>
      </c>
      <c r="R939">
        <f t="shared" si="263"/>
        <v>90.104384782114167</v>
      </c>
      <c r="S939">
        <f t="shared" si="264"/>
        <v>2.9801371729199652E-2</v>
      </c>
      <c r="T939">
        <f t="shared" si="247"/>
        <v>58.767206854167888</v>
      </c>
    </row>
    <row r="940" spans="1:20" x14ac:dyDescent="0.25">
      <c r="A940">
        <f t="shared" si="248"/>
        <v>187.95908163843862</v>
      </c>
      <c r="B940">
        <f t="shared" si="265"/>
        <v>29.91461694177061</v>
      </c>
      <c r="C940" t="str">
        <f t="shared" si="249"/>
        <v>1.58079140744492-864.395424891462i</v>
      </c>
      <c r="D940" t="str">
        <f t="shared" si="250"/>
        <v>3.97499999122304-532.030877338367i</v>
      </c>
      <c r="E940" t="str">
        <f t="shared" si="251"/>
        <v>162.469454342953+0.0133164616884082i</v>
      </c>
      <c r="F940" t="str">
        <f t="shared" si="252"/>
        <v>1.45495495483652-4992.78051757513i</v>
      </c>
      <c r="G940" t="str">
        <f t="shared" si="253"/>
        <v>0.999999999918603-9.02203591791068E-06i</v>
      </c>
      <c r="H940" t="str">
        <f t="shared" si="254"/>
        <v>600.007510317537+2.75804499741297i</v>
      </c>
      <c r="I940" t="str">
        <f t="shared" si="255"/>
        <v>41.3093516225224-8450.99958483141i</v>
      </c>
      <c r="K940" t="str">
        <f t="shared" si="256"/>
        <v>0.0199993270833352-0.000114485679106448i</v>
      </c>
      <c r="L940" t="str">
        <f t="shared" si="257"/>
        <v>0.00005-9.43316827223463i</v>
      </c>
      <c r="M940" t="str">
        <f t="shared" si="258"/>
        <v>0.00133333333333333-5.54892251307917i</v>
      </c>
      <c r="N940">
        <f t="shared" si="259"/>
        <v>90.104781414104437</v>
      </c>
      <c r="O940">
        <f t="shared" si="260"/>
        <v>58.734263716023975</v>
      </c>
      <c r="P940" s="3">
        <f t="shared" si="261"/>
        <v>58.734263716023975</v>
      </c>
      <c r="Q940" s="3">
        <f t="shared" si="262"/>
        <v>-89.895218585895563</v>
      </c>
      <c r="R940">
        <f t="shared" si="263"/>
        <v>90.104781414104437</v>
      </c>
      <c r="S940">
        <f t="shared" si="264"/>
        <v>2.9914616941770611E-2</v>
      </c>
      <c r="T940">
        <f t="shared" ref="T940:T1003" si="266">P940</f>
        <v>58.734263716023975</v>
      </c>
    </row>
    <row r="941" spans="1:20" x14ac:dyDescent="0.25">
      <c r="A941">
        <f t="shared" ref="A941:A1004" si="267">2*PI()*B941</f>
        <v>188.6733261486647</v>
      </c>
      <c r="B941">
        <f t="shared" si="265"/>
        <v>30.02829248614934</v>
      </c>
      <c r="C941" t="str">
        <f t="shared" ref="C941:C1004" si="268">IMPRODUCT(D941,E941,$C$40,,K941,$C$41)</f>
        <v>1.58079106823865-861.123214736969i</v>
      </c>
      <c r="D941" t="str">
        <f t="shared" ref="D941:D1004" si="269">IMDIV(IMPRODUCT($C$37,$C$38,COMPLEX(1,A941/$C$38)),IMSUM(-1*A941*A941/$C$39,COMPLEX(0,1*A941)))</f>
        <v>3.97499999115621-530.016814864141i</v>
      </c>
      <c r="E941" t="str">
        <f t="shared" ref="E941:E1004" si="270">IMDIV(IMPRODUCT(IMSUM(F941,G941),$C$29,H941),IMSUM(1,I941))</f>
        <v>162.469453713888+0.0133670693898048i</v>
      </c>
      <c r="F941" t="str">
        <f t="shared" ref="F941:F1004" si="271">IMDIV(IMPRODUCT($C$14,$C$15,COMPLEX(1,A941/$C$15)),IMSUM(-1*A941*A941/$C$16,COMPLEX(0,A941)))</f>
        <v>1.45495495483562-4973.87977453187i</v>
      </c>
      <c r="G941" t="str">
        <f t="shared" ref="G941:G1004" si="272">IMDIV(1,COMPLEX(1,A941*$C$9*$C$10))</f>
        <v>0.999999999917983-9.05631965439314E-06i</v>
      </c>
      <c r="H941" t="str">
        <f t="shared" ref="H941:H1004" si="273">IMDIV($C$3,IMSUM(K941,COMPLEX(0,$C$28*A941)))</f>
        <v>600.007567504866+2.76852563426658i</v>
      </c>
      <c r="I941" t="str">
        <f t="shared" ref="I941:I1004" si="274">IMPRODUCT(F941,$C$29,H941,$C$31)</f>
        <v>41.3093527821877-8419.00807359692i</v>
      </c>
      <c r="K941" t="str">
        <f t="shared" ref="K941:K1004" si="275">IF($C$26&lt;=0,IMDIV(1,IMSUM(IMDIV(1,L941),1/$C$18)),IMDIV(1,IMSUM(IMDIV(1,L941),1/$C$18,IMDIV(1,M941))))</f>
        <v>0.0199993219596301-0.000114920694445556i</v>
      </c>
      <c r="L941" t="str">
        <f t="shared" ref="L941:L1004" si="276">IMSUM($C$21/$C$22,IMDIV(1,COMPLEX(0,$C$20*$C$22*A941)))</f>
        <v>0.00005-9.39745793209263i</v>
      </c>
      <c r="M941" t="str">
        <f t="shared" ref="M941:M1004" si="277">IMSUM($C$25/$C$26,IMDIV(1,COMPLEX(0,$C$24*$C$26*A941)))</f>
        <v>0.00133333333333333-5.52791643064272i</v>
      </c>
      <c r="N941">
        <f t="shared" ref="N941:N1004" si="278">ABS(R941)</f>
        <v>90.105179552950887</v>
      </c>
      <c r="O941">
        <f t="shared" ref="O941:O1004" si="279">ABS(P941)</f>
        <v>58.70132058312425</v>
      </c>
      <c r="P941" s="3">
        <f t="shared" ref="P941:P1004" si="280">20*LOG10(IMABS(C941))</f>
        <v>58.70132058312425</v>
      </c>
      <c r="Q941" s="3">
        <f t="shared" ref="Q941:Q1004" si="281">IMARGUMENT(C941)*180/PI()</f>
        <v>-89.894820447049113</v>
      </c>
      <c r="R941">
        <f t="shared" ref="R941:R1004" si="282">IF(Q941&lt;0,Q941+180,Q941-180)</f>
        <v>90.105179552950887</v>
      </c>
      <c r="S941">
        <f t="shared" ref="S941:S1004" si="283">B941/1000</f>
        <v>3.0028292486149341E-2</v>
      </c>
      <c r="T941">
        <f t="shared" si="266"/>
        <v>58.70132058312425</v>
      </c>
    </row>
    <row r="942" spans="1:20" x14ac:dyDescent="0.25">
      <c r="A942">
        <f t="shared" si="267"/>
        <v>189.39028478802965</v>
      </c>
      <c r="B942">
        <f t="shared" ref="B942:B1005" si="284">B941*(1+B$42)</f>
        <v>30.142399997596709</v>
      </c>
      <c r="C942" t="str">
        <f t="shared" si="268"/>
        <v>1.58079072644974-857.863392128997i</v>
      </c>
      <c r="D942" t="str">
        <f t="shared" si="269"/>
        <v>3.97499999108887-528.010376859737i</v>
      </c>
      <c r="E942" t="str">
        <f t="shared" si="270"/>
        <v>162.469453080034+0.013417869459364i</v>
      </c>
      <c r="F942" t="str">
        <f t="shared" si="271"/>
        <v>1.45495495483472-4955.050582419i</v>
      </c>
      <c r="G942" t="str">
        <f t="shared" si="272"/>
        <v>0.999999999917359-9.09073366907415E-06i</v>
      </c>
      <c r="H942" t="str">
        <f t="shared" si="273"/>
        <v>600.007625127649+2.77904609829391i</v>
      </c>
      <c r="I942" t="str">
        <f t="shared" si="274"/>
        <v>41.3093539506828-8387.13767262007i</v>
      </c>
      <c r="K942" t="str">
        <f t="shared" si="275"/>
        <v>0.0199993167969137-0.000115357362496904i</v>
      </c>
      <c r="L942" t="str">
        <f t="shared" si="276"/>
        <v>0.00005-9.36188277753797i</v>
      </c>
      <c r="M942" t="str">
        <f t="shared" si="277"/>
        <v>0.00133333333333333-5.50698986913999i</v>
      </c>
      <c r="N942">
        <f t="shared" si="278"/>
        <v>90.105579204375687</v>
      </c>
      <c r="O942">
        <f t="shared" si="279"/>
        <v>58.668377455508711</v>
      </c>
      <c r="P942" s="3">
        <f t="shared" si="280"/>
        <v>58.668377455508711</v>
      </c>
      <c r="Q942" s="3">
        <f t="shared" si="281"/>
        <v>-89.894420795624313</v>
      </c>
      <c r="R942">
        <f t="shared" si="282"/>
        <v>90.105579204375687</v>
      </c>
      <c r="S942">
        <f t="shared" si="283"/>
        <v>3.0142399997596707E-2</v>
      </c>
      <c r="T942">
        <f t="shared" si="266"/>
        <v>58.668377455508711</v>
      </c>
    </row>
    <row r="943" spans="1:20" x14ac:dyDescent="0.25">
      <c r="A943">
        <f t="shared" si="267"/>
        <v>190.10996787022415</v>
      </c>
      <c r="B943">
        <f t="shared" si="284"/>
        <v>30.256941117587576</v>
      </c>
      <c r="C943" t="str">
        <f t="shared" si="268"/>
        <v>1.58079038205851-854.615910173884i</v>
      </c>
      <c r="D943" t="str">
        <f t="shared" si="269"/>
        <v>3.97499999102103-526.011534461871i</v>
      </c>
      <c r="E943" t="str">
        <f t="shared" si="270"/>
        <v>162.469452441353+0.013468862628763i</v>
      </c>
      <c r="F943" t="str">
        <f t="shared" si="271"/>
        <v>1.4549549548338-4936.29267037232i</v>
      </c>
      <c r="G943" t="str">
        <f t="shared" si="272"/>
        <v>0.999999999916729-9.12527845701089E-06i</v>
      </c>
      <c r="H943" t="str">
        <f t="shared" si="273"/>
        <v>600.007683189209+2.78960654084689i</v>
      </c>
      <c r="I943" t="str">
        <f t="shared" si="274"/>
        <v>41.3093551280758-8355.38792343461i</v>
      </c>
      <c r="K943" t="str">
        <f t="shared" si="275"/>
        <v>0.0199993115948887-0.000115795689536838i</v>
      </c>
      <c r="L943" t="str">
        <f t="shared" si="276"/>
        <v>0.00005-9.32644229681015i</v>
      </c>
      <c r="M943" t="str">
        <f t="shared" si="277"/>
        <v>0.00133333333333333-5.48614252753536i</v>
      </c>
      <c r="N943">
        <f t="shared" si="278"/>
        <v>90.105980374122566</v>
      </c>
      <c r="O943">
        <f t="shared" si="279"/>
        <v>58.635434333217383</v>
      </c>
      <c r="P943" s="3">
        <f t="shared" si="280"/>
        <v>58.635434333217383</v>
      </c>
      <c r="Q943" s="3">
        <f t="shared" si="281"/>
        <v>-89.894019625877434</v>
      </c>
      <c r="R943">
        <f t="shared" si="282"/>
        <v>90.105980374122566</v>
      </c>
      <c r="S943">
        <f t="shared" si="283"/>
        <v>3.0256941117587578E-2</v>
      </c>
      <c r="T943">
        <f t="shared" si="266"/>
        <v>58.635434333217383</v>
      </c>
    </row>
    <row r="944" spans="1:20" x14ac:dyDescent="0.25">
      <c r="A944">
        <f t="shared" si="267"/>
        <v>190.832385748131</v>
      </c>
      <c r="B944">
        <f t="shared" si="284"/>
        <v>30.37191749383441</v>
      </c>
      <c r="C944" t="str">
        <f t="shared" si="268"/>
        <v>1.58079003504508-851.380722155523i</v>
      </c>
      <c r="D944" t="str">
        <f t="shared" si="269"/>
        <v>3.97499999095265-524.020258916522i</v>
      </c>
      <c r="E944" t="str">
        <f t="shared" si="270"/>
        <v>162.469451797809+0.0135200496324545i</v>
      </c>
      <c r="F944" t="str">
        <f t="shared" si="271"/>
        <v>1.45495495483288-4917.60576855291i</v>
      </c>
      <c r="G944" t="str">
        <f t="shared" si="272"/>
        <v>0.999999999916095-9.15995451514173E-06i</v>
      </c>
      <c r="H944" t="str">
        <f t="shared" si="273"/>
        <v>600.00774169288+2.8002071138526i</v>
      </c>
      <c r="I944" t="str">
        <f t="shared" si="274"/>
        <v>41.3093563144336-8323.75836930955i</v>
      </c>
      <c r="K944" t="str">
        <f t="shared" si="275"/>
        <v>0.0199993063532561-0.000116235681865511i</v>
      </c>
      <c r="L944" t="str">
        <f t="shared" si="276"/>
        <v>0.00005-9.29113598008578i</v>
      </c>
      <c r="M944" t="str">
        <f t="shared" si="277"/>
        <v>0.00133333333333333-5.46537410593282i</v>
      </c>
      <c r="N944">
        <f t="shared" si="278"/>
        <v>90.10638306795714</v>
      </c>
      <c r="O944">
        <f t="shared" si="279"/>
        <v>58.602491216290929</v>
      </c>
      <c r="P944" s="3">
        <f t="shared" si="280"/>
        <v>58.602491216290929</v>
      </c>
      <c r="Q944" s="3">
        <f t="shared" si="281"/>
        <v>-89.89361693204286</v>
      </c>
      <c r="R944">
        <f t="shared" si="282"/>
        <v>90.10638306795714</v>
      </c>
      <c r="S944">
        <f t="shared" si="283"/>
        <v>3.0371917493834409E-2</v>
      </c>
      <c r="T944">
        <f t="shared" si="266"/>
        <v>58.602491216290929</v>
      </c>
    </row>
    <row r="945" spans="1:20" x14ac:dyDescent="0.25">
      <c r="A945">
        <f t="shared" si="267"/>
        <v>191.55754881397391</v>
      </c>
      <c r="B945">
        <f t="shared" si="284"/>
        <v>30.48733078031098</v>
      </c>
      <c r="C945" t="str">
        <f t="shared" si="268"/>
        <v>1.58078968538958-848.157781534651i</v>
      </c>
      <c r="D945" t="str">
        <f t="shared" si="269"/>
        <v>3.97499999088376-522.036521578523i</v>
      </c>
      <c r="E945" t="str">
        <f t="shared" si="270"/>
        <v>162.469451149366+0.0135714312077009i</v>
      </c>
      <c r="F945" t="str">
        <f t="shared" si="271"/>
        <v>1.45495495483195-4898.98960814344i</v>
      </c>
      <c r="G945" t="str">
        <f t="shared" si="272"/>
        <v>0.999999999915456-9.19476234229339E-06i</v>
      </c>
      <c r="H945" t="str">
        <f t="shared" si="273"/>
        <v>600.007800642029+2.81084796981559i</v>
      </c>
      <c r="I945" t="str">
        <f t="shared" si="274"/>
        <v>41.3093575098247-8292.2485552432i</v>
      </c>
      <c r="K945" t="str">
        <f t="shared" si="275"/>
        <v>0.0199993010717143-0.000116677345806969i</v>
      </c>
      <c r="L945" t="str">
        <f t="shared" si="276"/>
        <v>0.00005-9.25596331947182i</v>
      </c>
      <c r="M945" t="str">
        <f t="shared" si="277"/>
        <v>0.00133333333333333-5.44468430557165i</v>
      </c>
      <c r="N945">
        <f t="shared" si="278"/>
        <v>90.106787291666834</v>
      </c>
      <c r="O945">
        <f t="shared" si="279"/>
        <v>58.569548104770213</v>
      </c>
      <c r="P945" s="3">
        <f t="shared" si="280"/>
        <v>58.569548104770213</v>
      </c>
      <c r="Q945" s="3">
        <f t="shared" si="281"/>
        <v>-89.893212708333166</v>
      </c>
      <c r="R945">
        <f t="shared" si="282"/>
        <v>90.106787291666834</v>
      </c>
      <c r="S945">
        <f t="shared" si="283"/>
        <v>3.0487330780310979E-2</v>
      </c>
      <c r="T945">
        <f t="shared" si="266"/>
        <v>58.569548104770213</v>
      </c>
    </row>
    <row r="946" spans="1:20" x14ac:dyDescent="0.25">
      <c r="A946">
        <f t="shared" si="267"/>
        <v>192.28546749946702</v>
      </c>
      <c r="B946">
        <f t="shared" si="284"/>
        <v>30.603182637276163</v>
      </c>
      <c r="C946" t="str">
        <f t="shared" si="268"/>
        <v>1.5807893330718-844.947041948178i</v>
      </c>
      <c r="D946" t="str">
        <f t="shared" si="269"/>
        <v>3.97499999081435-520.060293911148i</v>
      </c>
      <c r="E946" t="str">
        <f t="shared" si="270"/>
        <v>162.469450495986+0.0136230080945725i</v>
      </c>
      <c r="F946" t="str">
        <f t="shared" si="271"/>
        <v>1.45495495483101-4880.4439213442i</v>
      </c>
      <c r="G946" t="str">
        <f t="shared" si="272"/>
        <v>0.999999999914813-9.22970243918816E-06i</v>
      </c>
      <c r="H946" t="str">
        <f t="shared" si="273"/>
        <v>600.007860040055+2.82152926182009i</v>
      </c>
      <c r="I946" t="str">
        <f t="shared" si="274"/>
        <v>41.3093587143188-8260.85802795639i</v>
      </c>
      <c r="K946" t="str">
        <f t="shared" si="275"/>
        <v>0.0199992957499593-0.000117120687709244i</v>
      </c>
      <c r="L946" t="str">
        <f t="shared" si="276"/>
        <v>0.00005-9.22092380899764i</v>
      </c>
      <c r="M946" t="str">
        <f t="shared" si="277"/>
        <v>0.00133333333333333-5.42407282882212i</v>
      </c>
      <c r="N946">
        <f t="shared" si="278"/>
        <v>90.107193051061074</v>
      </c>
      <c r="O946">
        <f t="shared" si="279"/>
        <v>58.536604998696326</v>
      </c>
      <c r="P946" s="3">
        <f t="shared" si="280"/>
        <v>58.536604998696326</v>
      </c>
      <c r="Q946" s="3">
        <f t="shared" si="281"/>
        <v>-89.892806948938926</v>
      </c>
      <c r="R946">
        <f t="shared" si="282"/>
        <v>90.107193051061074</v>
      </c>
      <c r="S946">
        <f t="shared" si="283"/>
        <v>3.0603182637276162E-2</v>
      </c>
      <c r="T946">
        <f t="shared" si="266"/>
        <v>58.536604998696326</v>
      </c>
    </row>
    <row r="947" spans="1:20" x14ac:dyDescent="0.25">
      <c r="A947">
        <f t="shared" si="267"/>
        <v>193.01615227596497</v>
      </c>
      <c r="B947">
        <f t="shared" si="284"/>
        <v>30.719474731297812</v>
      </c>
      <c r="C947" t="str">
        <f t="shared" si="268"/>
        <v>1.58078897807153-841.748457208544i</v>
      </c>
      <c r="D947" t="str">
        <f t="shared" si="269"/>
        <v>3.9749999907444-518.091547485698i</v>
      </c>
      <c r="E947" t="str">
        <f t="shared" si="270"/>
        <v>162.469449837631+0.0136747810359544i</v>
      </c>
      <c r="F947" t="str">
        <f t="shared" si="271"/>
        <v>1.45495495483006-4861.96844136925i</v>
      </c>
      <c r="G947" t="str">
        <f t="shared" si="272"/>
        <v>0.999999999914164-9.26477530845107E-06i</v>
      </c>
      <c r="H947" t="str">
        <f t="shared" si="273"/>
        <v>600.007919890367+2.83225114353196i</v>
      </c>
      <c r="I947" t="str">
        <f t="shared" si="274"/>
        <v>41.3093599279836-8229.58633588573i</v>
      </c>
      <c r="K947" t="str">
        <f t="shared" si="275"/>
        <v>0.0199992903876852-0.000117565713944442i</v>
      </c>
      <c r="L947" t="str">
        <f t="shared" si="276"/>
        <v>0.00005-9.18601694460812i</v>
      </c>
      <c r="M947" t="str">
        <f t="shared" si="277"/>
        <v>0.00133333333333333-5.40353937918124i</v>
      </c>
      <c r="N947">
        <f t="shared" si="278"/>
        <v>90.107600351971229</v>
      </c>
      <c r="O947">
        <f t="shared" si="279"/>
        <v>58.503661898110806</v>
      </c>
      <c r="P947" s="3">
        <f t="shared" si="280"/>
        <v>58.503661898110806</v>
      </c>
      <c r="Q947" s="3">
        <f t="shared" si="281"/>
        <v>-89.892399648028771</v>
      </c>
      <c r="R947">
        <f t="shared" si="282"/>
        <v>90.107600351971229</v>
      </c>
      <c r="S947">
        <f t="shared" si="283"/>
        <v>3.0719474731297811E-2</v>
      </c>
      <c r="T947">
        <f t="shared" si="266"/>
        <v>58.503661898110806</v>
      </c>
    </row>
    <row r="948" spans="1:20" x14ac:dyDescent="0.25">
      <c r="A948">
        <f t="shared" si="267"/>
        <v>193.74961365461365</v>
      </c>
      <c r="B948">
        <f t="shared" si="284"/>
        <v>30.836208735276745</v>
      </c>
      <c r="C948" t="str">
        <f t="shared" si="268"/>
        <v>1.58078862036832-838.561981303025i</v>
      </c>
      <c r="D948" t="str">
        <f t="shared" si="269"/>
        <v>3.97499999067392-516.130253981093i</v>
      </c>
      <c r="E948" t="str">
        <f t="shared" si="270"/>
        <v>162.469449174264+0.0137267507775729i</v>
      </c>
      <c r="F948" t="str">
        <f t="shared" si="271"/>
        <v>1.45495495482911-4843.5629024426i</v>
      </c>
      <c r="G948" t="str">
        <f t="shared" si="272"/>
        <v>0.99999999991351-9.29998145461711E-06i</v>
      </c>
      <c r="H948" t="str">
        <f t="shared" si="273"/>
        <v>600.007980196415+2.84301376920134i</v>
      </c>
      <c r="I948" t="str">
        <f t="shared" si="274"/>
        <v>41.3093611508904-8198.43302917748i</v>
      </c>
      <c r="K948" t="str">
        <f t="shared" si="275"/>
        <v>0.0199992849845833-0.000118012430908838i</v>
      </c>
      <c r="L948" t="str">
        <f t="shared" si="276"/>
        <v>0.00005-9.15124222415631i</v>
      </c>
      <c r="M948" t="str">
        <f t="shared" si="277"/>
        <v>0.00133333333333333-5.3830836612684i</v>
      </c>
      <c r="N948">
        <f t="shared" si="278"/>
        <v>90.108009200250862</v>
      </c>
      <c r="O948">
        <f t="shared" si="279"/>
        <v>58.470718803055348</v>
      </c>
      <c r="P948" s="3">
        <f t="shared" si="280"/>
        <v>58.470718803055348</v>
      </c>
      <c r="Q948" s="3">
        <f t="shared" si="281"/>
        <v>-89.891990799749138</v>
      </c>
      <c r="R948">
        <f t="shared" si="282"/>
        <v>90.108009200250862</v>
      </c>
      <c r="S948">
        <f t="shared" si="283"/>
        <v>3.0836208735276746E-2</v>
      </c>
      <c r="T948">
        <f t="shared" si="266"/>
        <v>58.470718803055348</v>
      </c>
    </row>
    <row r="949" spans="1:20" x14ac:dyDescent="0.25">
      <c r="A949">
        <f t="shared" si="267"/>
        <v>194.48586218650121</v>
      </c>
      <c r="B949">
        <f t="shared" si="284"/>
        <v>30.953386328470799</v>
      </c>
      <c r="C949" t="str">
        <f t="shared" si="268"/>
        <v>1.58078825994162-835.387568393105i</v>
      </c>
      <c r="D949" t="str">
        <f t="shared" si="269"/>
        <v>3.97499999060292-514.176385183471i</v>
      </c>
      <c r="E949" t="str">
        <f t="shared" si="270"/>
        <v>162.469448505847+0.0137789180679827i</v>
      </c>
      <c r="F949" t="str">
        <f t="shared" si="271"/>
        <v>1.45495495482816-4825.22703979443i</v>
      </c>
      <c r="G949" t="str">
        <f t="shared" si="272"/>
        <v>0.999999999912852-0.0000093353213841385i</v>
      </c>
      <c r="H949" t="str">
        <f t="shared" si="273"/>
        <v>600.008040961669+2.85381729366444i</v>
      </c>
      <c r="I949" t="str">
        <f t="shared" si="274"/>
        <v>41.3093623831091-8167.39765968094i</v>
      </c>
      <c r="K949" t="str">
        <f t="shared" si="275"/>
        <v>0.0199992795403428-0.000118460845022962i</v>
      </c>
      <c r="L949" t="str">
        <f t="shared" si="276"/>
        <v>0.00005-9.11659914739617i</v>
      </c>
      <c r="M949" t="str">
        <f t="shared" si="277"/>
        <v>0.00133333333333333-5.3627053808213i</v>
      </c>
      <c r="N949">
        <f t="shared" si="278"/>
        <v>90.108419601775694</v>
      </c>
      <c r="O949">
        <f t="shared" si="279"/>
        <v>58.437775713572165</v>
      </c>
      <c r="P949" s="3">
        <f t="shared" si="280"/>
        <v>58.437775713572165</v>
      </c>
      <c r="Q949" s="3">
        <f t="shared" si="281"/>
        <v>-89.891580398224306</v>
      </c>
      <c r="R949">
        <f t="shared" si="282"/>
        <v>90.108419601775694</v>
      </c>
      <c r="S949">
        <f t="shared" si="283"/>
        <v>3.0953386328470799E-2</v>
      </c>
      <c r="T949">
        <f t="shared" si="266"/>
        <v>58.437775713572165</v>
      </c>
    </row>
    <row r="950" spans="1:20" x14ac:dyDescent="0.25">
      <c r="A950">
        <f t="shared" si="267"/>
        <v>195.22490846280991</v>
      </c>
      <c r="B950">
        <f t="shared" si="284"/>
        <v>31.07100919651899</v>
      </c>
      <c r="C950" t="str">
        <f t="shared" si="268"/>
        <v>1.58078789677073-832.225172813777i</v>
      </c>
      <c r="D950" t="str">
        <f t="shared" si="269"/>
        <v>3.97499999053136-512.22991298577i</v>
      </c>
      <c r="E950" t="str">
        <f t="shared" si="270"/>
        <v>162.46944783234+0.0138312836586087i</v>
      </c>
      <c r="F950" t="str">
        <f t="shared" si="271"/>
        <v>1.45495495482719-4806.96058965714i</v>
      </c>
      <c r="G950" t="str">
        <f t="shared" si="272"/>
        <v>0.999999999912188-0.000009370795605392i</v>
      </c>
      <c r="H950" t="str">
        <f t="shared" si="273"/>
        <v>600.008102189623+2.86466187234598i</v>
      </c>
      <c r="I950" t="str">
        <f t="shared" si="274"/>
        <v>41.3093636247095-8136.47978094176i</v>
      </c>
      <c r="K950" t="str">
        <f t="shared" si="275"/>
        <v>0.0199992740546506-0.000118910962731695i</v>
      </c>
      <c r="L950" t="str">
        <f t="shared" si="276"/>
        <v>0.00005-9.08208721597547i</v>
      </c>
      <c r="M950" t="str">
        <f t="shared" si="277"/>
        <v>0.00133333333333333-5.34240424469147i</v>
      </c>
      <c r="N950">
        <f t="shared" si="278"/>
        <v>90.108831562443712</v>
      </c>
      <c r="O950">
        <f t="shared" si="279"/>
        <v>58.404832629703556</v>
      </c>
      <c r="P950" s="3">
        <f t="shared" si="280"/>
        <v>58.404832629703556</v>
      </c>
      <c r="Q950" s="3">
        <f t="shared" si="281"/>
        <v>-89.891168437556288</v>
      </c>
      <c r="R950">
        <f t="shared" si="282"/>
        <v>90.108831562443712</v>
      </c>
      <c r="S950">
        <f t="shared" si="283"/>
        <v>3.1071009196518989E-2</v>
      </c>
      <c r="T950">
        <f t="shared" si="266"/>
        <v>58.404832629703556</v>
      </c>
    </row>
    <row r="951" spans="1:20" x14ac:dyDescent="0.25">
      <c r="A951">
        <f t="shared" si="267"/>
        <v>195.96676311496861</v>
      </c>
      <c r="B951">
        <f t="shared" si="284"/>
        <v>31.189079031465763</v>
      </c>
      <c r="C951" t="str">
        <f t="shared" si="268"/>
        <v>1.58078753083471-829.074749072919i</v>
      </c>
      <c r="D951" t="str">
        <f t="shared" si="269"/>
        <v>3.97499999045926-510.290809387334i</v>
      </c>
      <c r="E951" t="str">
        <f t="shared" si="270"/>
        <v>162.469447153705+0.01388384830373i</v>
      </c>
      <c r="F951" t="str">
        <f t="shared" si="271"/>
        <v>1.45495495482622-4788.76328926176i</v>
      </c>
      <c r="G951" t="str">
        <f t="shared" si="272"/>
        <v>0.999999999911519-0.0000094064046286862i</v>
      </c>
      <c r="H951" t="str">
        <f t="shared" si="273"/>
        <v>600.008163883803+2.87554766126151i</v>
      </c>
      <c r="I951" t="str">
        <f t="shared" si="274"/>
        <v>41.3093648757646-8105.67894819599i</v>
      </c>
      <c r="K951" t="str">
        <f t="shared" si="275"/>
        <v>0.019999268527191-0.000119362790504361i</v>
      </c>
      <c r="L951" t="str">
        <f t="shared" si="276"/>
        <v>0.00005-9.04770593342849i</v>
      </c>
      <c r="M951" t="str">
        <f t="shared" si="277"/>
        <v>0.00133333333333333-5.32217996084027i</v>
      </c>
      <c r="N951">
        <f t="shared" si="278"/>
        <v>90.109245088175314</v>
      </c>
      <c r="O951">
        <f t="shared" si="279"/>
        <v>58.371889551492266</v>
      </c>
      <c r="P951" s="3">
        <f t="shared" si="280"/>
        <v>58.371889551492266</v>
      </c>
      <c r="Q951" s="3">
        <f t="shared" si="281"/>
        <v>-89.890754911824686</v>
      </c>
      <c r="R951">
        <f t="shared" si="282"/>
        <v>90.109245088175314</v>
      </c>
      <c r="S951">
        <f t="shared" si="283"/>
        <v>3.1189079031465762E-2</v>
      </c>
      <c r="T951">
        <f t="shared" si="266"/>
        <v>58.371889551492266</v>
      </c>
    </row>
    <row r="952" spans="1:20" x14ac:dyDescent="0.25">
      <c r="A952">
        <f t="shared" si="267"/>
        <v>196.7114368148055</v>
      </c>
      <c r="B952">
        <f t="shared" si="284"/>
        <v>31.307597531785333</v>
      </c>
      <c r="C952" t="str">
        <f t="shared" si="268"/>
        <v>1.58078716211251-825.936251850639i</v>
      </c>
      <c r="D952" t="str">
        <f t="shared" si="269"/>
        <v>3.97499999038662-508.359046493512i</v>
      </c>
      <c r="E952" t="str">
        <f t="shared" si="270"/>
        <v>162.469446469903+0.0139366127604922i</v>
      </c>
      <c r="F952" t="str">
        <f t="shared" si="271"/>
        <v>1.45495495482524-4770.63487683402i</v>
      </c>
      <c r="G952" t="str">
        <f t="shared" si="272"/>
        <v>0.999999999910846-9.44214896626885E-06i</v>
      </c>
      <c r="H952" t="str">
        <f t="shared" si="273"/>
        <v>600.008226047757+2.88647481701941i</v>
      </c>
      <c r="I952" t="str">
        <f t="shared" si="274"/>
        <v>41.3093661363455-8074.99471836329i</v>
      </c>
      <c r="K952" t="str">
        <f t="shared" si="275"/>
        <v>0.0199992629576461-0.000119816334834815i</v>
      </c>
      <c r="L952" t="str">
        <f t="shared" si="276"/>
        <v>0.00005-9.01345480516884i</v>
      </c>
      <c r="M952" t="str">
        <f t="shared" si="277"/>
        <v>0.00133333333333333-5.30203223833459i</v>
      </c>
      <c r="N952">
        <f t="shared" si="278"/>
        <v>90.109660184913295</v>
      </c>
      <c r="O952">
        <f t="shared" si="279"/>
        <v>58.338946478981491</v>
      </c>
      <c r="P952" s="3">
        <f t="shared" si="280"/>
        <v>58.338946478981491</v>
      </c>
      <c r="Q952" s="3">
        <f t="shared" si="281"/>
        <v>-89.890339815086705</v>
      </c>
      <c r="R952">
        <f t="shared" si="282"/>
        <v>90.109660184913295</v>
      </c>
      <c r="S952">
        <f t="shared" si="283"/>
        <v>3.1307597531785331E-2</v>
      </c>
      <c r="T952">
        <f t="shared" si="266"/>
        <v>58.338946478981491</v>
      </c>
    </row>
    <row r="953" spans="1:20" x14ac:dyDescent="0.25">
      <c r="A953">
        <f t="shared" si="267"/>
        <v>197.45894027470177</v>
      </c>
      <c r="B953">
        <f t="shared" si="284"/>
        <v>31.42656640240612</v>
      </c>
      <c r="C953" t="str">
        <f t="shared" si="268"/>
        <v>1.58078679058284-822.809635998587i</v>
      </c>
      <c r="D953" t="str">
        <f t="shared" si="269"/>
        <v>3.97499999031341-506.434596515239i</v>
      </c>
      <c r="E953" t="str">
        <f t="shared" si="270"/>
        <v>162.469445780895+0.0139895777889358i</v>
      </c>
      <c r="F953" t="str">
        <f t="shared" si="271"/>
        <v>1.45495495482425-4752.57509159056i</v>
      </c>
      <c r="G953" t="str">
        <f t="shared" si="272"/>
        <v>0.999999999910167-9.47802913233424E-06i</v>
      </c>
      <c r="H953" t="str">
        <f t="shared" si="273"/>
        <v>600.008288685065+2.89744349682345i</v>
      </c>
      <c r="I953" t="str">
        <f t="shared" si="274"/>
        <v>41.3093674065256-8044.42665004064i</v>
      </c>
      <c r="K953" t="str">
        <f t="shared" si="275"/>
        <v>0.0199992573456954-0.000120271602241542i</v>
      </c>
      <c r="L953" t="str">
        <f t="shared" si="276"/>
        <v>0.00005-8.97933333848257i</v>
      </c>
      <c r="M953" t="str">
        <f t="shared" si="277"/>
        <v>0.00133333333333333-5.2819607873427i</v>
      </c>
      <c r="N953">
        <f t="shared" si="278"/>
        <v>90.110076858622975</v>
      </c>
      <c r="O953">
        <f t="shared" si="279"/>
        <v>58.306003412214487</v>
      </c>
      <c r="P953" s="3">
        <f t="shared" si="280"/>
        <v>58.306003412214487</v>
      </c>
      <c r="Q953" s="3">
        <f t="shared" si="281"/>
        <v>-89.889923141377025</v>
      </c>
      <c r="R953">
        <f t="shared" si="282"/>
        <v>90.110076858622975</v>
      </c>
      <c r="S953">
        <f t="shared" si="283"/>
        <v>3.1426566402406118E-2</v>
      </c>
      <c r="T953">
        <f t="shared" si="266"/>
        <v>58.306003412214487</v>
      </c>
    </row>
    <row r="954" spans="1:20" x14ac:dyDescent="0.25">
      <c r="A954">
        <f t="shared" si="267"/>
        <v>198.20928424774564</v>
      </c>
      <c r="B954">
        <f t="shared" si="284"/>
        <v>31.545987354735264</v>
      </c>
      <c r="C954" t="str">
        <f t="shared" si="268"/>
        <v>1.58078641622451-819.694856539358i</v>
      </c>
      <c r="D954" t="str">
        <f t="shared" si="269"/>
        <v>3.97499999023965-504.517431768659i</v>
      </c>
      <c r="E954" t="str">
        <f t="shared" si="270"/>
        <v>162.469445086642+0.0140427441520029i</v>
      </c>
      <c r="F954" t="str">
        <f t="shared" si="271"/>
        <v>1.45495495482326-4734.58367373537i</v>
      </c>
      <c r="G954" t="str">
        <f t="shared" si="272"/>
        <v>0.999999999909483-9.51404564303061E-06i</v>
      </c>
      <c r="H954" t="str">
        <f t="shared" si="273"/>
        <v>600.008351799327+2.90845385847464i</v>
      </c>
      <c r="I954" t="str">
        <f t="shared" si="274"/>
        <v>41.3093686863766-8013.97430349618i</v>
      </c>
      <c r="K954" t="str">
        <f t="shared" si="275"/>
        <v>0.0199992516910162-0.000120728599267742i</v>
      </c>
      <c r="L954" t="str">
        <f t="shared" si="276"/>
        <v>0.00005-8.94534104252097i</v>
      </c>
      <c r="M954" t="str">
        <f t="shared" si="277"/>
        <v>0.00133333333333333-5.26196531912999i</v>
      </c>
      <c r="N954">
        <f t="shared" si="278"/>
        <v>90.110495115292352</v>
      </c>
      <c r="O954">
        <f t="shared" si="279"/>
        <v>58.273060351235138</v>
      </c>
      <c r="P954" s="3">
        <f t="shared" si="280"/>
        <v>58.273060351235138</v>
      </c>
      <c r="Q954" s="3">
        <f t="shared" si="281"/>
        <v>-89.889504884707648</v>
      </c>
      <c r="R954">
        <f t="shared" si="282"/>
        <v>90.110495115292352</v>
      </c>
      <c r="S954">
        <f t="shared" si="283"/>
        <v>3.1545987354735266E-2</v>
      </c>
      <c r="T954">
        <f t="shared" si="266"/>
        <v>58.273060351235138</v>
      </c>
    </row>
    <row r="955" spans="1:20" x14ac:dyDescent="0.25">
      <c r="A955">
        <f t="shared" si="267"/>
        <v>198.96247952788707</v>
      </c>
      <c r="B955">
        <f t="shared" si="284"/>
        <v>31.66586210668326</v>
      </c>
      <c r="C955" t="str">
        <f t="shared" si="268"/>
        <v>1.58078603901582-816.591868665797i</v>
      </c>
      <c r="D955" t="str">
        <f t="shared" si="269"/>
        <v>3.97499999016534-502.607524674716i</v>
      </c>
      <c r="E955" t="str">
        <f t="shared" si="270"/>
        <v>162.469444387103+0.0140961126155256i</v>
      </c>
      <c r="F955" t="str">
        <f t="shared" si="271"/>
        <v>1.45495495482226-4716.66036445585i</v>
      </c>
      <c r="G955" t="str">
        <f t="shared" si="272"/>
        <v>0.999999999908794-9.55019901646754E-06i</v>
      </c>
      <c r="H955" t="str">
        <f t="shared" si="273"/>
        <v>600.008415394178+2.91950606037397i</v>
      </c>
      <c r="I955" t="str">
        <f t="shared" si="274"/>
        <v>41.3093699759733-7983.6372406627i</v>
      </c>
      <c r="K955" t="str">
        <f t="shared" si="275"/>
        <v>0.0199992459932831-0.000121187332481431i</v>
      </c>
      <c r="L955" t="str">
        <f t="shared" si="276"/>
        <v>0.00005-8.91147742829351i</v>
      </c>
      <c r="M955" t="str">
        <f t="shared" si="277"/>
        <v>0.00133333333333333-5.242045546055i</v>
      </c>
      <c r="N955">
        <f t="shared" si="278"/>
        <v>90.110914960932092</v>
      </c>
      <c r="O955">
        <f t="shared" si="279"/>
        <v>58.240117296087419</v>
      </c>
      <c r="P955" s="3">
        <f t="shared" si="280"/>
        <v>58.240117296087419</v>
      </c>
      <c r="Q955" s="3">
        <f t="shared" si="281"/>
        <v>-89.889085039067908</v>
      </c>
      <c r="R955">
        <f t="shared" si="282"/>
        <v>90.110914960932092</v>
      </c>
      <c r="S955">
        <f t="shared" si="283"/>
        <v>3.1665862106683262E-2</v>
      </c>
      <c r="T955">
        <f t="shared" si="266"/>
        <v>58.240117296087419</v>
      </c>
    </row>
    <row r="956" spans="1:20" x14ac:dyDescent="0.25">
      <c r="A956">
        <f t="shared" si="267"/>
        <v>199.71853695009307</v>
      </c>
      <c r="B956">
        <f t="shared" si="284"/>
        <v>31.786192382688657</v>
      </c>
      <c r="C956" t="str">
        <f t="shared" si="268"/>
        <v>1.58078565893514-813.500627740373i</v>
      </c>
      <c r="D956" t="str">
        <f t="shared" si="269"/>
        <v>3.97499999009045-500.704847758752i</v>
      </c>
      <c r="E956" t="str">
        <f t="shared" si="270"/>
        <v>162.469443682237+0.0141496839482834i</v>
      </c>
      <c r="F956" t="str">
        <f t="shared" si="271"/>
        <v>1.45495495482125-4698.80490591916i</v>
      </c>
      <c r="G956" t="str">
        <f t="shared" si="272"/>
        <v>0.999999999908099-9.58648977272346E-06i</v>
      </c>
      <c r="H956" t="str">
        <f t="shared" si="273"/>
        <v>600.008479473277+2.93060026152438i</v>
      </c>
      <c r="I956" t="str">
        <f t="shared" si="274"/>
        <v>41.3093712753896-7953.41502513132i</v>
      </c>
      <c r="K956" t="str">
        <f t="shared" si="275"/>
        <v>0.0199992402521683-0.000121647808475531i</v>
      </c>
      <c r="L956" t="str">
        <f t="shared" si="276"/>
        <v>0.00005-8.87774200866061i</v>
      </c>
      <c r="M956" t="str">
        <f t="shared" si="277"/>
        <v>0.00133333333333333-5.22220118156505i</v>
      </c>
      <c r="N956">
        <f t="shared" si="278"/>
        <v>90.111336401575628</v>
      </c>
      <c r="O956">
        <f t="shared" si="279"/>
        <v>58.207174246815647</v>
      </c>
      <c r="P956" s="3">
        <f t="shared" si="280"/>
        <v>58.207174246815647</v>
      </c>
      <c r="Q956" s="3">
        <f t="shared" si="281"/>
        <v>-89.888663598424372</v>
      </c>
      <c r="R956">
        <f t="shared" si="282"/>
        <v>90.111336401575628</v>
      </c>
      <c r="S956">
        <f t="shared" si="283"/>
        <v>3.1786192382688656E-2</v>
      </c>
      <c r="T956">
        <f t="shared" si="266"/>
        <v>58.207174246815647</v>
      </c>
    </row>
    <row r="957" spans="1:20" x14ac:dyDescent="0.25">
      <c r="A957">
        <f t="shared" si="267"/>
        <v>200.47746739050342</v>
      </c>
      <c r="B957">
        <f t="shared" si="284"/>
        <v>31.906979913742877</v>
      </c>
      <c r="C957" t="str">
        <f t="shared" si="268"/>
        <v>1.58078527596055-810.421089294557i</v>
      </c>
      <c r="D957" t="str">
        <f t="shared" si="269"/>
        <v>3.974999990015-498.809373650123i</v>
      </c>
      <c r="E957" t="str">
        <f t="shared" si="270"/>
        <v>162.469442972005+0.0142034589219585i</v>
      </c>
      <c r="F957" t="str">
        <f t="shared" si="271"/>
        <v>1.45495495482023-4681.01704126855i</v>
      </c>
      <c r="G957" t="str">
        <f t="shared" si="272"/>
        <v>0.999999999907399-9.62291843385307E-06i</v>
      </c>
      <c r="H957" t="str">
        <f t="shared" si="273"/>
        <v>600.008544040313+2.94173662153315i</v>
      </c>
      <c r="I957" t="str">
        <f t="shared" si="274"/>
        <v>41.3093725847006-7923.30722214537i</v>
      </c>
      <c r="K957" t="str">
        <f t="shared" si="275"/>
        <v>0.0199992344673415-0.000122110033867964i</v>
      </c>
      <c r="L957" t="str">
        <f t="shared" si="276"/>
        <v>0.00005-8.84413429832693i</v>
      </c>
      <c r="M957" t="str">
        <f t="shared" si="277"/>
        <v>0.00133333333333333-5.20243194019231i</v>
      </c>
      <c r="N957">
        <f t="shared" si="278"/>
        <v>90.111759443279297</v>
      </c>
      <c r="O957">
        <f t="shared" si="279"/>
        <v>58.174231203464672</v>
      </c>
      <c r="P957" s="3">
        <f t="shared" si="280"/>
        <v>58.174231203464672</v>
      </c>
      <c r="Q957" s="3">
        <f t="shared" si="281"/>
        <v>-89.888240556720703</v>
      </c>
      <c r="R957">
        <f t="shared" si="282"/>
        <v>90.111759443279297</v>
      </c>
      <c r="S957">
        <f t="shared" si="283"/>
        <v>3.1906979913742875E-2</v>
      </c>
      <c r="T957">
        <f t="shared" si="266"/>
        <v>58.174231203464672</v>
      </c>
    </row>
    <row r="958" spans="1:20" x14ac:dyDescent="0.25">
      <c r="A958">
        <f t="shared" si="267"/>
        <v>201.23928176658734</v>
      </c>
      <c r="B958">
        <f t="shared" si="284"/>
        <v>32.0282264374151</v>
      </c>
      <c r="C958" t="str">
        <f t="shared" si="268"/>
        <v>1.58078489007014-807.353209028156i</v>
      </c>
      <c r="D958" t="str">
        <f t="shared" si="269"/>
        <v>3.97499998993897-496.921075081795i</v>
      </c>
      <c r="E958" t="str">
        <f t="shared" si="270"/>
        <v>162.469442256366+0.0142574383111907i</v>
      </c>
      <c r="F958" t="str">
        <f t="shared" si="271"/>
        <v>1.4549549548192-4663.29651461961i</v>
      </c>
      <c r="G958" t="str">
        <f t="shared" si="272"/>
        <v>0.999999999906694-9.65948552389491E-06i</v>
      </c>
      <c r="H958" t="str">
        <f t="shared" si="273"/>
        <v>600.008609098997+2.95291530061411i</v>
      </c>
      <c r="I958" t="str">
        <f t="shared" si="274"/>
        <v>41.3093739039807-7893.31339859394i</v>
      </c>
      <c r="K958" t="str">
        <f t="shared" si="275"/>
        <v>0.0199992286384701-0.000122574015301747i</v>
      </c>
      <c r="L958" t="str">
        <f t="shared" si="276"/>
        <v>0.00005-8.81065381383438i</v>
      </c>
      <c r="M958" t="str">
        <f t="shared" si="277"/>
        <v>0.00133333333333333-5.18273753754962i</v>
      </c>
      <c r="N958">
        <f t="shared" si="278"/>
        <v>90.112184092122376</v>
      </c>
      <c r="O958">
        <f t="shared" si="279"/>
        <v>58.141288166079562</v>
      </c>
      <c r="P958" s="3">
        <f t="shared" si="280"/>
        <v>58.141288166079562</v>
      </c>
      <c r="Q958" s="3">
        <f t="shared" si="281"/>
        <v>-89.887815907877624</v>
      </c>
      <c r="R958">
        <f t="shared" si="282"/>
        <v>90.112184092122376</v>
      </c>
      <c r="S958">
        <f t="shared" si="283"/>
        <v>3.2028226437415097E-2</v>
      </c>
      <c r="T958">
        <f t="shared" si="266"/>
        <v>58.141288166079562</v>
      </c>
    </row>
    <row r="959" spans="1:20" x14ac:dyDescent="0.25">
      <c r="A959">
        <f t="shared" si="267"/>
        <v>202.00399103730038</v>
      </c>
      <c r="B959">
        <f t="shared" si="284"/>
        <v>32.14993369787728</v>
      </c>
      <c r="C959" t="str">
        <f t="shared" si="268"/>
        <v>1.58078450124159-804.296942808669i</v>
      </c>
      <c r="D959" t="str">
        <f t="shared" si="269"/>
        <v>3.97499998986237-495.03992488996i</v>
      </c>
      <c r="E959" t="str">
        <f t="shared" si="270"/>
        <v>162.469441535278+0.0143116228935623i</v>
      </c>
      <c r="F959" t="str">
        <f t="shared" si="271"/>
        <v>1.45495495481817-4645.64307105661i</v>
      </c>
      <c r="G959" t="str">
        <f t="shared" si="272"/>
        <v>0.999999999905984-9.69619156887882E-06i</v>
      </c>
      <c r="H959" t="str">
        <f t="shared" si="273"/>
        <v>600.008674653079+2.96413645959015i</v>
      </c>
      <c r="I959" t="str">
        <f t="shared" si="274"/>
        <v>41.3093752333068-7863.43312300587i</v>
      </c>
      <c r="K959" t="str">
        <f t="shared" si="275"/>
        <v>0.0199992227652185-0.000123039759445087i</v>
      </c>
      <c r="L959" t="str">
        <f t="shared" si="276"/>
        <v>0.00005-8.77730007355489i</v>
      </c>
      <c r="M959" t="str">
        <f t="shared" si="277"/>
        <v>0.00133333333333333-5.16311769032637i</v>
      </c>
      <c r="N959">
        <f t="shared" si="278"/>
        <v>90.112610354207234</v>
      </c>
      <c r="O959">
        <f t="shared" si="279"/>
        <v>58.108345134705615</v>
      </c>
      <c r="P959" s="3">
        <f t="shared" si="280"/>
        <v>58.108345134705615</v>
      </c>
      <c r="Q959" s="3">
        <f t="shared" si="281"/>
        <v>-89.887389645792766</v>
      </c>
      <c r="R959">
        <f t="shared" si="282"/>
        <v>90.112610354207234</v>
      </c>
      <c r="S959">
        <f t="shared" si="283"/>
        <v>3.2149933697877282E-2</v>
      </c>
      <c r="T959">
        <f t="shared" si="266"/>
        <v>58.108345134705615</v>
      </c>
    </row>
    <row r="960" spans="1:20" x14ac:dyDescent="0.25">
      <c r="A960">
        <f t="shared" si="267"/>
        <v>202.77160620324213</v>
      </c>
      <c r="B960">
        <f t="shared" si="284"/>
        <v>32.272103445929211</v>
      </c>
      <c r="C960" t="str">
        <f t="shared" si="268"/>
        <v>1.58078410945258-801.25224667069i</v>
      </c>
      <c r="D960" t="str">
        <f t="shared" si="269"/>
        <v>3.97499998978517-493.165896013642i</v>
      </c>
      <c r="E960" t="str">
        <f t="shared" si="270"/>
        <v>162.4694408087+0.0143660134496353i</v>
      </c>
      <c r="F960" t="str">
        <f t="shared" si="271"/>
        <v>1.45495495481712-4628.05645662883i</v>
      </c>
      <c r="G960" t="str">
        <f t="shared" si="272"/>
        <v>0.999999999905268-9.73303709683359E-06i</v>
      </c>
      <c r="H960" t="str">
        <f t="shared" si="273"/>
        <v>600.008740706326+2.9754002598953i</v>
      </c>
      <c r="I960" t="str">
        <f t="shared" si="274"/>
        <v>41.3093765727547-7833.66596554329i</v>
      </c>
      <c r="K960" t="str">
        <f t="shared" si="275"/>
        <v>0.019999216847249-0.000123507272991476i</v>
      </c>
      <c r="L960" t="str">
        <f t="shared" si="276"/>
        <v>0.00005-8.74407259768362i</v>
      </c>
      <c r="M960" t="str">
        <f t="shared" si="277"/>
        <v>0.00133333333333333-5.14357211628449i</v>
      </c>
      <c r="N960">
        <f t="shared" si="278"/>
        <v>90.113038235659303</v>
      </c>
      <c r="O960">
        <f t="shared" si="279"/>
        <v>58.075402109388705</v>
      </c>
      <c r="P960" s="3">
        <f t="shared" si="280"/>
        <v>58.075402109388705</v>
      </c>
      <c r="Q960" s="3">
        <f t="shared" si="281"/>
        <v>-89.886961764340697</v>
      </c>
      <c r="R960">
        <f t="shared" si="282"/>
        <v>90.113038235659303</v>
      </c>
      <c r="S960">
        <f t="shared" si="283"/>
        <v>3.2272103445929214E-2</v>
      </c>
      <c r="T960">
        <f t="shared" si="266"/>
        <v>58.075402109388705</v>
      </c>
    </row>
    <row r="961" spans="1:20" x14ac:dyDescent="0.25">
      <c r="A961">
        <f t="shared" si="267"/>
        <v>203.54213830681445</v>
      </c>
      <c r="B961">
        <f t="shared" si="284"/>
        <v>32.394737439023743</v>
      </c>
      <c r="C961" t="str">
        <f t="shared" si="268"/>
        <v>1.58078371468053-798.21907681524i</v>
      </c>
      <c r="D961" t="str">
        <f t="shared" si="269"/>
        <v>3.97499998970739-491.298961494306i</v>
      </c>
      <c r="E961" t="str">
        <f t="shared" si="270"/>
        <v>162.46944007659+0.0144206107629232i</v>
      </c>
      <c r="F961" t="str">
        <f t="shared" si="271"/>
        <v>1.45495495481607-4610.53641834695i</v>
      </c>
      <c r="G961" t="str">
        <f t="shared" si="272"/>
        <v>0.999999999904547-9.77002263779451E-06i</v>
      </c>
      <c r="H961" t="str">
        <f t="shared" si="273"/>
        <v>600.008807262543+2.98670686357722i</v>
      </c>
      <c r="I961" t="str">
        <f t="shared" si="274"/>
        <v>41.3093779224023-7804.01149799576i</v>
      </c>
      <c r="K961" t="str">
        <f t="shared" si="275"/>
        <v>0.0199992108842211-0.000123976562659786i</v>
      </c>
      <c r="L961" t="str">
        <f t="shared" si="276"/>
        <v>0.00005-8.7109709082324i</v>
      </c>
      <c r="M961" t="str">
        <f t="shared" si="277"/>
        <v>0.00133333333333333-5.12410053425433i</v>
      </c>
      <c r="N961">
        <f t="shared" si="278"/>
        <v>90.113467742627279</v>
      </c>
      <c r="O961">
        <f t="shared" si="279"/>
        <v>58.042459090174894</v>
      </c>
      <c r="P961" s="3">
        <f t="shared" si="280"/>
        <v>58.042459090174894</v>
      </c>
      <c r="Q961" s="3">
        <f t="shared" si="281"/>
        <v>-89.886532257372721</v>
      </c>
      <c r="R961">
        <f t="shared" si="282"/>
        <v>90.113467742627279</v>
      </c>
      <c r="S961">
        <f t="shared" si="283"/>
        <v>3.2394737439023741E-2</v>
      </c>
      <c r="T961">
        <f t="shared" si="266"/>
        <v>58.042459090174894</v>
      </c>
    </row>
    <row r="962" spans="1:20" x14ac:dyDescent="0.25">
      <c r="A962">
        <f t="shared" si="267"/>
        <v>204.31559843238031</v>
      </c>
      <c r="B962">
        <f t="shared" si="284"/>
        <v>32.517837441292031</v>
      </c>
      <c r="C962" t="str">
        <f t="shared" si="268"/>
        <v>1.58078331690287-795.197389609157i</v>
      </c>
      <c r="D962" t="str">
        <f t="shared" si="269"/>
        <v>3.97499998962902-489.439094475472i</v>
      </c>
      <c r="E962" t="str">
        <f t="shared" si="270"/>
        <v>162.469439338906+0.0144754156199498i</v>
      </c>
      <c r="F962" t="str">
        <f t="shared" si="271"/>
        <v>1.45495495481502-4593.08270417931i</v>
      </c>
      <c r="G962" t="str">
        <f t="shared" si="272"/>
        <v>0.99999999990382-9.80714872381101E-06i</v>
      </c>
      <c r="H962" t="str">
        <f t="shared" si="273"/>
        <v>600.008874325553+2.99805643329936i</v>
      </c>
      <c r="I962" t="str">
        <f t="shared" si="274"/>
        <v>41.3093792823257-7774.46929377368i</v>
      </c>
      <c r="K962" t="str">
        <f t="shared" si="275"/>
        <v>0.0199992048757919-0.000124447635194364i</v>
      </c>
      <c r="L962" t="str">
        <f t="shared" si="276"/>
        <v>0.00005-8.67799452902213i</v>
      </c>
      <c r="M962" t="str">
        <f t="shared" si="277"/>
        <v>0.00133333333333333-5.10470266413065i</v>
      </c>
      <c r="N962">
        <f t="shared" si="278"/>
        <v>90.113898881283191</v>
      </c>
      <c r="O962">
        <f t="shared" si="279"/>
        <v>58.009516077110732</v>
      </c>
      <c r="P962" s="3">
        <f t="shared" si="280"/>
        <v>58.009516077110732</v>
      </c>
      <c r="Q962" s="3">
        <f t="shared" si="281"/>
        <v>-89.886101118716809</v>
      </c>
      <c r="R962">
        <f t="shared" si="282"/>
        <v>90.113898881283191</v>
      </c>
      <c r="S962">
        <f t="shared" si="283"/>
        <v>3.2517837441292032E-2</v>
      </c>
      <c r="T962">
        <f t="shared" si="266"/>
        <v>58.009516077110732</v>
      </c>
    </row>
    <row r="963" spans="1:20" x14ac:dyDescent="0.25">
      <c r="A963">
        <f t="shared" si="267"/>
        <v>205.09199770642334</v>
      </c>
      <c r="B963">
        <f t="shared" si="284"/>
        <v>32.641405223568938</v>
      </c>
      <c r="C963" t="str">
        <f t="shared" si="268"/>
        <v>1.58078291609654-792.187141584449i</v>
      </c>
      <c r="D963" t="str">
        <f t="shared" si="269"/>
        <v>3.97499998955005-487.586268202329i</v>
      </c>
      <c r="E963" t="str">
        <f t="shared" si="270"/>
        <v>162.469438595606+0.0145304288102222i</v>
      </c>
      <c r="F963" t="str">
        <f t="shared" si="271"/>
        <v>1.45495495481395-4575.69506304837i</v>
      </c>
      <c r="G963" t="str">
        <f t="shared" si="272"/>
        <v>0.999999999903088-9.84441588895427E-06i</v>
      </c>
      <c r="H963" t="str">
        <f t="shared" si="273"/>
        <v>600.008941899225+3.00944913234361i</v>
      </c>
      <c r="I963" t="str">
        <f t="shared" si="274"/>
        <v>41.3093806526045-7745.03892790262i</v>
      </c>
      <c r="K963" t="str">
        <f t="shared" si="275"/>
        <v>0.0199991988216155-0.000124920497365132i</v>
      </c>
      <c r="L963" t="str">
        <f t="shared" si="276"/>
        <v>0.00005-8.6451429856765i</v>
      </c>
      <c r="M963" t="str">
        <f t="shared" si="277"/>
        <v>0.00133333333333333-5.08537822686853i</v>
      </c>
      <c r="N963">
        <f t="shared" si="278"/>
        <v>90.11433165782239</v>
      </c>
      <c r="O963">
        <f t="shared" si="279"/>
        <v>57.976573070242935</v>
      </c>
      <c r="P963" s="3">
        <f t="shared" si="280"/>
        <v>57.976573070242935</v>
      </c>
      <c r="Q963" s="3">
        <f t="shared" si="281"/>
        <v>-89.88566834217761</v>
      </c>
      <c r="R963">
        <f t="shared" si="282"/>
        <v>90.11433165782239</v>
      </c>
      <c r="S963">
        <f t="shared" si="283"/>
        <v>3.2641405223568939E-2</v>
      </c>
      <c r="T963">
        <f t="shared" si="266"/>
        <v>57.976573070242935</v>
      </c>
    </row>
    <row r="964" spans="1:20" x14ac:dyDescent="0.25">
      <c r="A964">
        <f t="shared" si="267"/>
        <v>205.87134729770779</v>
      </c>
      <c r="B964">
        <f t="shared" si="284"/>
        <v>32.765442563418503</v>
      </c>
      <c r="C964" t="str">
        <f t="shared" si="268"/>
        <v>1.58078251223857-789.188289437688i</v>
      </c>
      <c r="D964" t="str">
        <f t="shared" si="269"/>
        <v>3.97499998947047-485.740456021347i</v>
      </c>
      <c r="E964" t="str">
        <f t="shared" si="270"/>
        <v>162.469437846647+0.0145856511262654i</v>
      </c>
      <c r="F964" t="str">
        <f t="shared" si="271"/>
        <v>1.45495495481288-4558.37324482708i</v>
      </c>
      <c r="G964" t="str">
        <f t="shared" si="272"/>
        <v>0.999999999902349-0.000009881824669325i</v>
      </c>
      <c r="H964" t="str">
        <f t="shared" si="273"/>
        <v>600.00900998744+3.02088512461231i</v>
      </c>
      <c r="I964" t="str">
        <f t="shared" si="274"/>
        <v>41.3093820333172-7715.71997701683i</v>
      </c>
      <c r="K964" t="str">
        <f t="shared" si="275"/>
        <v>0.0199991927213438-0.000125395155967679i</v>
      </c>
      <c r="L964" t="str">
        <f t="shared" si="276"/>
        <v>0.00005-8.6124158056152i</v>
      </c>
      <c r="M964" t="str">
        <f t="shared" si="277"/>
        <v>0.00133333333333333-5.06612694447952i</v>
      </c>
      <c r="N964">
        <f t="shared" si="278"/>
        <v>90.114766078463788</v>
      </c>
      <c r="O964">
        <f t="shared" si="279"/>
        <v>57.943630069618692</v>
      </c>
      <c r="P964" s="3">
        <f t="shared" si="280"/>
        <v>57.943630069618692</v>
      </c>
      <c r="Q964" s="3">
        <f t="shared" si="281"/>
        <v>-89.885233921536212</v>
      </c>
      <c r="R964">
        <f t="shared" si="282"/>
        <v>90.114766078463788</v>
      </c>
      <c r="S964">
        <f t="shared" si="283"/>
        <v>3.2765442563418505E-2</v>
      </c>
      <c r="T964">
        <f t="shared" si="266"/>
        <v>57.943630069618692</v>
      </c>
    </row>
    <row r="965" spans="1:20" x14ac:dyDescent="0.25">
      <c r="A965">
        <f t="shared" si="267"/>
        <v>206.65365841743906</v>
      </c>
      <c r="B965">
        <f t="shared" si="284"/>
        <v>32.889951245159494</v>
      </c>
      <c r="C965" t="str">
        <f t="shared" si="268"/>
        <v>1.58078210530569-786.200790029379i</v>
      </c>
      <c r="D965" t="str">
        <f t="shared" si="269"/>
        <v>3.97499998939029-483.901631379901i</v>
      </c>
      <c r="E965" t="str">
        <f t="shared" si="270"/>
        <v>162.469437091985+0.0146410833636214i</v>
      </c>
      <c r="F965" t="str">
        <f t="shared" si="271"/>
        <v>1.4549549548118-4541.11700033529i</v>
      </c>
      <c r="G965" t="str">
        <f t="shared" si="272"/>
        <v>0.999999999901606-9.91937560306107E-06i</v>
      </c>
      <c r="H965" t="str">
        <f t="shared" si="273"/>
        <v>600.00907859412+3.03236457463079i</v>
      </c>
      <c r="I965" t="str">
        <f t="shared" si="274"/>
        <v>41.3093834245435-7686.51201935342i</v>
      </c>
      <c r="K965" t="str">
        <f t="shared" si="275"/>
        <v>0.0199991865746258-0.00012587161782336i</v>
      </c>
      <c r="L965" t="str">
        <f t="shared" si="276"/>
        <v>0.00005-8.57981251804658i</v>
      </c>
      <c r="M965" t="str">
        <f t="shared" si="277"/>
        <v>0.00133333333333333-5.0469485400274i</v>
      </c>
      <c r="N965">
        <f t="shared" si="278"/>
        <v>90.115202149449857</v>
      </c>
      <c r="O965">
        <f t="shared" si="279"/>
        <v>57.910687075285537</v>
      </c>
      <c r="P965" s="3">
        <f t="shared" si="280"/>
        <v>57.910687075285537</v>
      </c>
      <c r="Q965" s="3">
        <f t="shared" si="281"/>
        <v>-89.884797850550143</v>
      </c>
      <c r="R965">
        <f t="shared" si="282"/>
        <v>90.115202149449857</v>
      </c>
      <c r="S965">
        <f t="shared" si="283"/>
        <v>3.2889951245159497E-2</v>
      </c>
      <c r="T965">
        <f t="shared" si="266"/>
        <v>57.910687075285537</v>
      </c>
    </row>
    <row r="966" spans="1:20" x14ac:dyDescent="0.25">
      <c r="A966">
        <f t="shared" si="267"/>
        <v>207.43894231942534</v>
      </c>
      <c r="B966">
        <f t="shared" si="284"/>
        <v>33.014933059891099</v>
      </c>
      <c r="C966" t="str">
        <f t="shared" si="268"/>
        <v>1.58078169527458-783.224600383339i</v>
      </c>
      <c r="D966" t="str">
        <f t="shared" si="269"/>
        <v>3.97499998930952-482.069767825881i</v>
      </c>
      <c r="E966" t="str">
        <f t="shared" si="270"/>
        <v>162.469436331577+0.0146967263208706i</v>
      </c>
      <c r="F966" t="str">
        <f t="shared" si="271"/>
        <v>1.45495495481071-4523.92608133611i</v>
      </c>
      <c r="G966" t="str">
        <f t="shared" si="272"/>
        <v>0.999999999900857-9.95706923034525E-06i</v>
      </c>
      <c r="H966" t="str">
        <f t="shared" si="273"/>
        <v>600.009147723212+3.04388764754971i</v>
      </c>
      <c r="I966" t="str">
        <f t="shared" si="274"/>
        <v>41.3093848263632-7657.41463474609i</v>
      </c>
      <c r="K966" t="str">
        <f t="shared" si="275"/>
        <v>0.0199991803811079-0.000126349889779392i</v>
      </c>
      <c r="L966" t="str">
        <f t="shared" si="276"/>
        <v>0.00005-8.54733265396154i</v>
      </c>
      <c r="M966" t="str">
        <f t="shared" si="277"/>
        <v>0.00133333333333333-5.02784273762444i</v>
      </c>
      <c r="N966">
        <f t="shared" si="278"/>
        <v>90.115639877046661</v>
      </c>
      <c r="O966">
        <f t="shared" si="279"/>
        <v>57.877744087291362</v>
      </c>
      <c r="P966" s="3">
        <f t="shared" si="280"/>
        <v>57.877744087291362</v>
      </c>
      <c r="Q966" s="3">
        <f t="shared" si="281"/>
        <v>-89.884360122953339</v>
      </c>
      <c r="R966">
        <f t="shared" si="282"/>
        <v>90.115639877046661</v>
      </c>
      <c r="S966">
        <f t="shared" si="283"/>
        <v>3.3014933059891102E-2</v>
      </c>
      <c r="T966">
        <f t="shared" si="266"/>
        <v>57.877744087291362</v>
      </c>
    </row>
    <row r="967" spans="1:20" x14ac:dyDescent="0.25">
      <c r="A967">
        <f t="shared" si="267"/>
        <v>208.22721030023916</v>
      </c>
      <c r="B967">
        <f t="shared" si="284"/>
        <v>33.140389805518687</v>
      </c>
      <c r="C967" t="str">
        <f t="shared" si="268"/>
        <v>1.58078128212151-780.25967768609i</v>
      </c>
      <c r="D967" t="str">
        <f t="shared" si="269"/>
        <v>3.97499998922811-480.244839007312i</v>
      </c>
      <c r="E967" t="str">
        <f t="shared" si="270"/>
        <v>162.469435565382+0.0147525807996236i</v>
      </c>
      <c r="F967" t="str">
        <f t="shared" si="271"/>
        <v>1.45495495480961-4506.8002405324i</v>
      </c>
      <c r="G967" t="str">
        <f t="shared" si="272"/>
        <v>0.999999999900102-9.99490609341301E-06i</v>
      </c>
      <c r="H967" t="str">
        <f t="shared" si="273"/>
        <v>600.009217378694+3.05545450914742i</v>
      </c>
      <c r="I967" t="str">
        <f t="shared" si="274"/>
        <v>41.309386238857-7628.42740461919i</v>
      </c>
      <c r="K967" t="str">
        <f t="shared" si="275"/>
        <v>0.0199991741404338-0.000126829978708955i</v>
      </c>
      <c r="L967" t="str">
        <f t="shared" si="276"/>
        <v>0.00005-8.51497574612626i</v>
      </c>
      <c r="M967" t="str">
        <f t="shared" si="277"/>
        <v>0.00133333333333333-5.00880926242723i</v>
      </c>
      <c r="N967">
        <f t="shared" si="278"/>
        <v>90.116079267544109</v>
      </c>
      <c r="O967">
        <f t="shared" si="279"/>
        <v>57.844801105684532</v>
      </c>
      <c r="P967" s="3">
        <f t="shared" si="280"/>
        <v>57.844801105684532</v>
      </c>
      <c r="Q967" s="3">
        <f t="shared" si="281"/>
        <v>-89.883920732455891</v>
      </c>
      <c r="R967">
        <f t="shared" si="282"/>
        <v>90.116079267544109</v>
      </c>
      <c r="S967">
        <f t="shared" si="283"/>
        <v>3.3140389805518686E-2</v>
      </c>
      <c r="T967">
        <f t="shared" si="266"/>
        <v>57.844801105684532</v>
      </c>
    </row>
    <row r="968" spans="1:20" x14ac:dyDescent="0.25">
      <c r="A968">
        <f t="shared" si="267"/>
        <v>209.01847369938008</v>
      </c>
      <c r="B968">
        <f t="shared" si="284"/>
        <v>33.266323286779659</v>
      </c>
      <c r="C968" t="str">
        <f t="shared" si="268"/>
        <v>1.58078086582289-777.305979286206i</v>
      </c>
      <c r="D968" t="str">
        <f t="shared" si="269"/>
        <v>3.97499998914608-478.426818671982i</v>
      </c>
      <c r="E968" t="str">
        <f t="shared" si="270"/>
        <v>162.469434793351+0.0148086476045735i</v>
      </c>
      <c r="F968" t="str">
        <f t="shared" si="271"/>
        <v>1.4549549548085-4489.73923156318i</v>
      </c>
      <c r="G968" t="str">
        <f t="shared" si="272"/>
        <v>0.999999999899341-0.0000100328867365603i</v>
      </c>
      <c r="H968" t="str">
        <f t="shared" si="273"/>
        <v>600.009287564571+3.0670653258323i</v>
      </c>
      <c r="I968" t="str">
        <f t="shared" si="274"/>
        <v>41.3093876621053-7599.54991198162i</v>
      </c>
      <c r="K968" t="str">
        <f t="shared" si="275"/>
        <v>0.0199991678522446-0.000127311891511284i</v>
      </c>
      <c r="L968" t="str">
        <f t="shared" si="276"/>
        <v>0.00005-8.48274132907581i</v>
      </c>
      <c r="M968" t="str">
        <f t="shared" si="277"/>
        <v>0.00133333333333333-4.9898478406328i</v>
      </c>
      <c r="N968">
        <f t="shared" si="278"/>
        <v>90.116520327255898</v>
      </c>
      <c r="O968">
        <f t="shared" si="279"/>
        <v>57.811858130513478</v>
      </c>
      <c r="P968" s="3">
        <f t="shared" si="280"/>
        <v>57.811858130513478</v>
      </c>
      <c r="Q968" s="3">
        <f t="shared" si="281"/>
        <v>-89.883479672744102</v>
      </c>
      <c r="R968">
        <f t="shared" si="282"/>
        <v>90.116520327255898</v>
      </c>
      <c r="S968">
        <f t="shared" si="283"/>
        <v>3.3266323286779656E-2</v>
      </c>
      <c r="T968">
        <f t="shared" si="266"/>
        <v>57.811858130513478</v>
      </c>
    </row>
    <row r="969" spans="1:20" x14ac:dyDescent="0.25">
      <c r="A969">
        <f t="shared" si="267"/>
        <v>209.81274389943769</v>
      </c>
      <c r="B969">
        <f t="shared" si="284"/>
        <v>33.39273531526942</v>
      </c>
      <c r="C969" t="str">
        <f t="shared" si="268"/>
        <v>1.58078044635458-774.36346269375i</v>
      </c>
      <c r="D969" t="str">
        <f t="shared" si="269"/>
        <v>3.97499998906343-476.615680667058i</v>
      </c>
      <c r="E969" t="str">
        <f t="shared" si="270"/>
        <v>162.469434015443+0.0148649275434529i</v>
      </c>
      <c r="F969" t="str">
        <f t="shared" si="271"/>
        <v>1.45495495480738-4472.74280900013i</v>
      </c>
      <c r="G969" t="str">
        <f t="shared" si="272"/>
        <v>0.999999999898575-0.0000100710117061515i</v>
      </c>
      <c r="H969" t="str">
        <f t="shared" si="273"/>
        <v>600.00935828489+3.07872026464543i</v>
      </c>
      <c r="I969" t="str">
        <f t="shared" si="274"/>
        <v>41.3093890961921-7570.7817414211i</v>
      </c>
      <c r="K969" t="str">
        <f t="shared" si="275"/>
        <v>0.0199991615161783-0.000127795635111775i</v>
      </c>
      <c r="L969" t="str">
        <f t="shared" si="276"/>
        <v>0.00005-8.45062893910717i</v>
      </c>
      <c r="M969" t="str">
        <f t="shared" si="277"/>
        <v>0.00133333333333333-4.97095819947481i</v>
      </c>
      <c r="N969">
        <f t="shared" si="278"/>
        <v>90.116963062519673</v>
      </c>
      <c r="O969">
        <f t="shared" si="279"/>
        <v>57.778915161827271</v>
      </c>
      <c r="P969" s="3">
        <f t="shared" si="280"/>
        <v>57.778915161827271</v>
      </c>
      <c r="Q969" s="3">
        <f t="shared" si="281"/>
        <v>-89.883036937480327</v>
      </c>
      <c r="R969">
        <f t="shared" si="282"/>
        <v>90.116963062519673</v>
      </c>
      <c r="S969">
        <f t="shared" si="283"/>
        <v>3.3392735315269421E-2</v>
      </c>
      <c r="T969">
        <f t="shared" si="266"/>
        <v>57.778915161827271</v>
      </c>
    </row>
    <row r="970" spans="1:20" x14ac:dyDescent="0.25">
      <c r="A970">
        <f t="shared" si="267"/>
        <v>210.61003232625558</v>
      </c>
      <c r="B970">
        <f t="shared" si="284"/>
        <v>33.519627709467443</v>
      </c>
      <c r="C970" t="str">
        <f t="shared" si="268"/>
        <v>1.58078002369256-771.432085579637i</v>
      </c>
      <c r="D970" t="str">
        <f t="shared" si="269"/>
        <v>3.97499998898015-474.811398938712i</v>
      </c>
      <c r="E970" t="str">
        <f t="shared" si="270"/>
        <v>162.469433231612+0.0149214214270889i</v>
      </c>
      <c r="F970" t="str">
        <f t="shared" si="271"/>
        <v>1.45495495480626-4455.81072834399i</v>
      </c>
      <c r="G970" t="str">
        <f t="shared" si="272"/>
        <v>0.999999999897802-0.0000101092815506272i</v>
      </c>
      <c r="H970" t="str">
        <f t="shared" si="273"/>
        <v>600.009429543713+3.09041949326245i</v>
      </c>
      <c r="I970" t="str">
        <f t="shared" si="274"/>
        <v>41.3093905411977-7542.12247909771i</v>
      </c>
      <c r="K970" t="str">
        <f t="shared" si="275"/>
        <v>0.0199991551318707-0.000128281216462077i</v>
      </c>
      <c r="L970" t="str">
        <f t="shared" si="276"/>
        <v>0.00005-8.41863811427295i</v>
      </c>
      <c r="M970" t="str">
        <f t="shared" si="277"/>
        <v>0.00133333333333333-4.95214006721937i</v>
      </c>
      <c r="N970">
        <f t="shared" si="278"/>
        <v>90.117407479697079</v>
      </c>
      <c r="O970">
        <f t="shared" si="279"/>
        <v>57.745972199675322</v>
      </c>
      <c r="P970" s="3">
        <f t="shared" si="280"/>
        <v>57.745972199675322</v>
      </c>
      <c r="Q970" s="3">
        <f t="shared" si="281"/>
        <v>-89.882592520302921</v>
      </c>
      <c r="R970">
        <f t="shared" si="282"/>
        <v>90.117407479697079</v>
      </c>
      <c r="S970">
        <f t="shared" si="283"/>
        <v>3.3519627709467439E-2</v>
      </c>
      <c r="T970">
        <f t="shared" si="266"/>
        <v>57.745972199675322</v>
      </c>
    </row>
    <row r="971" spans="1:20" x14ac:dyDescent="0.25">
      <c r="A971">
        <f t="shared" si="267"/>
        <v>211.41035044909532</v>
      </c>
      <c r="B971">
        <f t="shared" si="284"/>
        <v>33.647002294763418</v>
      </c>
      <c r="C971" t="str">
        <f t="shared" si="268"/>
        <v>1.58077959781249-768.511805775032i</v>
      </c>
      <c r="D971" t="str">
        <f t="shared" si="269"/>
        <v>3.97499998889626-473.013947531747i</v>
      </c>
      <c r="E971" t="str">
        <f t="shared" si="270"/>
        <v>162.469432441815+0.0149781300693985i</v>
      </c>
      <c r="F971" t="str">
        <f t="shared" si="271"/>
        <v>1.45495495480513-4438.94274602112i</v>
      </c>
      <c r="G971" t="str">
        <f t="shared" si="272"/>
        <v>0.999999999897024-0.0000101476968205116i</v>
      </c>
      <c r="H971" t="str">
        <f t="shared" si="273"/>
        <v>600.009501345142+3.10216317999663i</v>
      </c>
      <c r="I971" t="str">
        <f t="shared" si="274"/>
        <v>41.3093919972072-7513.57171273841i</v>
      </c>
      <c r="K971" t="str">
        <f t="shared" si="275"/>
        <v>0.0199991486989544-0.000128768642540195i</v>
      </c>
      <c r="L971" t="str">
        <f t="shared" si="276"/>
        <v>0.00005-8.3867683943743i</v>
      </c>
      <c r="M971" t="str">
        <f t="shared" si="277"/>
        <v>0.00133333333333333-4.93339317316135i</v>
      </c>
      <c r="N971">
        <f t="shared" si="278"/>
        <v>90.117853585173933</v>
      </c>
      <c r="O971">
        <f t="shared" si="279"/>
        <v>57.713029244107489</v>
      </c>
      <c r="P971" s="3">
        <f t="shared" si="280"/>
        <v>57.713029244107489</v>
      </c>
      <c r="Q971" s="3">
        <f t="shared" si="281"/>
        <v>-89.882146414826067</v>
      </c>
      <c r="R971">
        <f t="shared" si="282"/>
        <v>90.117853585173933</v>
      </c>
      <c r="S971">
        <f t="shared" si="283"/>
        <v>3.3647002294763417E-2</v>
      </c>
      <c r="T971">
        <f t="shared" si="266"/>
        <v>57.713029244107489</v>
      </c>
    </row>
    <row r="972" spans="1:20" x14ac:dyDescent="0.25">
      <c r="A972">
        <f t="shared" si="267"/>
        <v>212.21370978080191</v>
      </c>
      <c r="B972">
        <f t="shared" si="284"/>
        <v>33.774860903483521</v>
      </c>
      <c r="C972" t="str">
        <f t="shared" si="268"/>
        <v>1.58077916868994-765.602581270707i</v>
      </c>
      <c r="D972" t="str">
        <f t="shared" si="269"/>
        <v>3.9749999888117-471.223300589218i</v>
      </c>
      <c r="E972" t="str">
        <f t="shared" si="270"/>
        <v>162.469431646003+0.0150350542874118i</v>
      </c>
      <c r="F972" t="str">
        <f t="shared" si="271"/>
        <v>1.45495495480399-4422.13861937989i</v>
      </c>
      <c r="G972" t="str">
        <f t="shared" si="272"/>
        <v>0.99999999989624-0.0000101862580684216i</v>
      </c>
      <c r="H972" t="str">
        <f t="shared" si="273"/>
        <v>600.009573693309+3.11395149380065i</v>
      </c>
      <c r="I972" t="str">
        <f t="shared" si="274"/>
        <v>41.3093934643022-7485.12903163077i</v>
      </c>
      <c r="K972" t="str">
        <f t="shared" si="275"/>
        <v>0.0199991422170594-0.000129257920350585i</v>
      </c>
      <c r="L972" t="str">
        <f t="shared" si="276"/>
        <v>0.00005-8.35501932095471i</v>
      </c>
      <c r="M972" t="str">
        <f t="shared" si="277"/>
        <v>0.00133333333333333-4.9147172476204i</v>
      </c>
      <c r="N972">
        <f t="shared" si="278"/>
        <v>90.118301385360198</v>
      </c>
      <c r="O972">
        <f t="shared" si="279"/>
        <v>57.680086295173645</v>
      </c>
      <c r="P972" s="3">
        <f t="shared" si="280"/>
        <v>57.680086295173645</v>
      </c>
      <c r="Q972" s="3">
        <f t="shared" si="281"/>
        <v>-89.881698614639802</v>
      </c>
      <c r="R972">
        <f t="shared" si="282"/>
        <v>90.118301385360198</v>
      </c>
      <c r="S972">
        <f t="shared" si="283"/>
        <v>3.3774860903483521E-2</v>
      </c>
      <c r="T972">
        <f t="shared" si="266"/>
        <v>57.680086295173645</v>
      </c>
    </row>
    <row r="973" spans="1:20" x14ac:dyDescent="0.25">
      <c r="A973">
        <f t="shared" si="267"/>
        <v>213.02012187796896</v>
      </c>
      <c r="B973">
        <f t="shared" si="284"/>
        <v>33.903205374916759</v>
      </c>
      <c r="C973" t="str">
        <f t="shared" si="268"/>
        <v>1.58077873630013-762.704370216502i</v>
      </c>
      <c r="D973" t="str">
        <f t="shared" si="269"/>
        <v>3.97499998872651-469.439432352069i</v>
      </c>
      <c r="E973" t="str">
        <f t="shared" si="270"/>
        <v>162.469430844133+0.0150921949012517i</v>
      </c>
      <c r="F973" t="str">
        <f t="shared" si="271"/>
        <v>1.45495495480284-4405.39810668733i</v>
      </c>
      <c r="G973" t="str">
        <f t="shared" si="272"/>
        <v>0.99999999989545-0.0000102249658490735i</v>
      </c>
      <c r="H973" t="str">
        <f t="shared" si="273"/>
        <v>600.00964659238+3.12578460426963i</v>
      </c>
      <c r="I973" t="str">
        <f t="shared" si="274"/>
        <v>41.3093949425688-7456.79402661737i</v>
      </c>
      <c r="K973" t="str">
        <f t="shared" si="275"/>
        <v>0.0199991356858127-0.000129749056924261i</v>
      </c>
      <c r="L973" t="str">
        <f t="shared" si="276"/>
        <v>0.00005-8.32339043729301i</v>
      </c>
      <c r="M973" t="str">
        <f t="shared" si="277"/>
        <v>0.00133333333333333-4.89611202193704i</v>
      </c>
      <c r="N973">
        <f t="shared" si="278"/>
        <v>90.118750886690108</v>
      </c>
      <c r="O973">
        <f t="shared" si="279"/>
        <v>57.647143352924417</v>
      </c>
      <c r="P973" s="3">
        <f t="shared" si="280"/>
        <v>57.647143352924417</v>
      </c>
      <c r="Q973" s="3">
        <f t="shared" si="281"/>
        <v>-89.881249113309892</v>
      </c>
      <c r="R973">
        <f t="shared" si="282"/>
        <v>90.118750886690108</v>
      </c>
      <c r="S973">
        <f t="shared" si="283"/>
        <v>3.3903205374916756E-2</v>
      </c>
      <c r="T973">
        <f t="shared" si="266"/>
        <v>57.647143352924417</v>
      </c>
    </row>
    <row r="974" spans="1:20" x14ac:dyDescent="0.25">
      <c r="A974">
        <f t="shared" si="267"/>
        <v>213.82959834110525</v>
      </c>
      <c r="B974">
        <f t="shared" si="284"/>
        <v>34.032037555341446</v>
      </c>
      <c r="C974" t="str">
        <f t="shared" si="268"/>
        <v>1.58077830061817-759.817130920672i</v>
      </c>
      <c r="D974" t="str">
        <f t="shared" si="269"/>
        <v>3.97499998864067-467.662317158758i</v>
      </c>
      <c r="E974" t="str">
        <f t="shared" si="270"/>
        <v>162.469430036157+0.0151495527341897i</v>
      </c>
      <c r="F974" t="str">
        <f t="shared" si="271"/>
        <v>1.45495495480168-4388.72096712554i</v>
      </c>
      <c r="G974" t="str">
        <f t="shared" si="272"/>
        <v>0.999999999894654-0.0000102638207192918i</v>
      </c>
      <c r="H974" t="str">
        <f t="shared" si="273"/>
        <v>600.009720046549+3.13766268164315i</v>
      </c>
      <c r="I974" t="str">
        <f t="shared" si="274"/>
        <v>41.3093964320918-7428.56629008962i</v>
      </c>
      <c r="K974" t="str">
        <f t="shared" si="275"/>
        <v>0.0199991291048386-0.00013024205931889i</v>
      </c>
      <c r="L974" t="str">
        <f t="shared" si="276"/>
        <v>0.00005-8.29188128839709i</v>
      </c>
      <c r="M974" t="str">
        <f t="shared" si="277"/>
        <v>0.00133333333333333-4.87757722846885i</v>
      </c>
      <c r="N974">
        <f t="shared" si="278"/>
        <v>90.119202095622384</v>
      </c>
      <c r="O974">
        <f t="shared" si="279"/>
        <v>57.614200417410622</v>
      </c>
      <c r="P974" s="3">
        <f t="shared" si="280"/>
        <v>57.614200417410622</v>
      </c>
      <c r="Q974" s="3">
        <f t="shared" si="281"/>
        <v>-89.880797904377616</v>
      </c>
      <c r="R974">
        <f t="shared" si="282"/>
        <v>90.119202095622384</v>
      </c>
      <c r="S974">
        <f t="shared" si="283"/>
        <v>3.4032037555341448E-2</v>
      </c>
      <c r="T974">
        <f t="shared" si="266"/>
        <v>57.614200417410622</v>
      </c>
    </row>
    <row r="975" spans="1:20" x14ac:dyDescent="0.25">
      <c r="A975">
        <f t="shared" si="267"/>
        <v>214.64215081480145</v>
      </c>
      <c r="B975">
        <f t="shared" si="284"/>
        <v>34.161359298051742</v>
      </c>
      <c r="C975" t="str">
        <f t="shared" si="268"/>
        <v>1.58077786161909-756.940821849325i</v>
      </c>
      <c r="D975" t="str">
        <f t="shared" si="269"/>
        <v>3.97499998855418-465.891929444884i</v>
      </c>
      <c r="E975" t="str">
        <f t="shared" si="270"/>
        <v>162.469429222031+0.0152071286126177i</v>
      </c>
      <c r="F975" t="str">
        <f t="shared" si="271"/>
        <v>1.45495495480052-4372.10696078826i</v>
      </c>
      <c r="G975" t="str">
        <f t="shared" si="272"/>
        <v>0.999999999893852-0.0000103028232380169i</v>
      </c>
      <c r="H975" t="str">
        <f t="shared" si="273"/>
        <v>600.009794060039+3.14958589680784i</v>
      </c>
      <c r="I975" t="str">
        <f t="shared" si="274"/>
        <v>41.3093979329566-7400.44541598201i</v>
      </c>
      <c r="K975" t="str">
        <f t="shared" si="275"/>
        <v>0.0199991224737587-0.000130736934618892i</v>
      </c>
      <c r="L975" t="str">
        <f t="shared" si="276"/>
        <v>0.00005-8.26049142099728i</v>
      </c>
      <c r="M975" t="str">
        <f t="shared" si="277"/>
        <v>0.00133333333333333-4.85911260058662i</v>
      </c>
      <c r="N975">
        <f t="shared" si="278"/>
        <v>90.119655018640131</v>
      </c>
      <c r="O975">
        <f t="shared" si="279"/>
        <v>57.58125748868374</v>
      </c>
      <c r="P975" s="3">
        <f t="shared" si="280"/>
        <v>57.58125748868374</v>
      </c>
      <c r="Q975" s="3">
        <f t="shared" si="281"/>
        <v>-89.880344981359869</v>
      </c>
      <c r="R975">
        <f t="shared" si="282"/>
        <v>90.119655018640131</v>
      </c>
      <c r="S975">
        <f t="shared" si="283"/>
        <v>3.4161359298051745E-2</v>
      </c>
      <c r="T975">
        <f t="shared" si="266"/>
        <v>57.58125748868374</v>
      </c>
    </row>
    <row r="976" spans="1:20" x14ac:dyDescent="0.25">
      <c r="A976">
        <f t="shared" si="267"/>
        <v>215.45779098789771</v>
      </c>
      <c r="B976">
        <f t="shared" si="284"/>
        <v>34.291172463384342</v>
      </c>
      <c r="C976" t="str">
        <f t="shared" si="268"/>
        <v>1.58077741927757-754.075401625769i</v>
      </c>
      <c r="D976" t="str">
        <f t="shared" si="269"/>
        <v>3.97499998846701-464.128243742825i</v>
      </c>
      <c r="E976" t="str">
        <f t="shared" si="270"/>
        <v>162.469428401706+0.0152649233661003i</v>
      </c>
      <c r="F976" t="str">
        <f t="shared" si="271"/>
        <v>1.45495495479934-4355.55584867741i</v>
      </c>
      <c r="G976" t="str">
        <f t="shared" si="272"/>
        <v>0.999999999893044-0.000010341973966313i</v>
      </c>
      <c r="H976" t="str">
        <f t="shared" si="273"/>
        <v>600.009868637116+3.16155442129984i</v>
      </c>
      <c r="I976" t="str">
        <f t="shared" si="274"/>
        <v>41.3093994452492-7372.43099976636i</v>
      </c>
      <c r="K976" t="str">
        <f t="shared" si="275"/>
        <v>0.0199991157921913-0.000131233689935543i</v>
      </c>
      <c r="L976" t="str">
        <f t="shared" si="276"/>
        <v>0.00005-8.22922038353984i</v>
      </c>
      <c r="M976" t="str">
        <f t="shared" si="277"/>
        <v>0.00133333333333333-4.84071787267049i</v>
      </c>
      <c r="N976">
        <f t="shared" si="278"/>
        <v>90.120109662251039</v>
      </c>
      <c r="O976">
        <f t="shared" si="279"/>
        <v>57.548314566795177</v>
      </c>
      <c r="P976" s="3">
        <f t="shared" si="280"/>
        <v>57.548314566795177</v>
      </c>
      <c r="Q976" s="3">
        <f t="shared" si="281"/>
        <v>-89.879890337748961</v>
      </c>
      <c r="R976">
        <f t="shared" si="282"/>
        <v>90.120109662251039</v>
      </c>
      <c r="S976">
        <f t="shared" si="283"/>
        <v>3.429117246338434E-2</v>
      </c>
      <c r="T976">
        <f t="shared" si="266"/>
        <v>57.548314566795177</v>
      </c>
    </row>
    <row r="977" spans="1:20" x14ac:dyDescent="0.25">
      <c r="A977">
        <f t="shared" si="267"/>
        <v>216.27653059365173</v>
      </c>
      <c r="B977">
        <f t="shared" si="284"/>
        <v>34.421478918745201</v>
      </c>
      <c r="C977" t="str">
        <f t="shared" si="268"/>
        <v>1.58077697356822-751.220829029977i</v>
      </c>
      <c r="D977" t="str">
        <f t="shared" si="269"/>
        <v>3.9749999883792-462.371234681372i</v>
      </c>
      <c r="E977" t="str">
        <f t="shared" si="270"/>
        <v>162.469427575135+0.0153229378273585i</v>
      </c>
      <c r="F977" t="str">
        <f t="shared" si="271"/>
        <v>1.45495495479815-4339.06739269973i</v>
      </c>
      <c r="G977" t="str">
        <f t="shared" si="272"/>
        <v>0.999999999892229-0.0000103812734673765i</v>
      </c>
      <c r="H977" t="str">
        <f t="shared" si="273"/>
        <v>600.009943782068+3.17356842730739i</v>
      </c>
      <c r="I977" t="str">
        <f t="shared" si="274"/>
        <v>41.309400969058-7344.52263844593i</v>
      </c>
      <c r="K977" t="str">
        <f t="shared" si="275"/>
        <v>0.0199991090597521-0.000131732332407078i</v>
      </c>
      <c r="L977" t="str">
        <f t="shared" si="276"/>
        <v>0.00005-8.19806772618031i</v>
      </c>
      <c r="M977" t="str">
        <f t="shared" si="277"/>
        <v>0.00133333333333333-4.82239278010609i</v>
      </c>
      <c r="N977">
        <f t="shared" si="278"/>
        <v>90.120566032987512</v>
      </c>
      <c r="O977">
        <f t="shared" si="279"/>
        <v>57.515371651797068</v>
      </c>
      <c r="P977" s="3">
        <f t="shared" si="280"/>
        <v>57.515371651797068</v>
      </c>
      <c r="Q977" s="3">
        <f t="shared" si="281"/>
        <v>-89.879433967012488</v>
      </c>
      <c r="R977">
        <f t="shared" si="282"/>
        <v>90.120566032987512</v>
      </c>
      <c r="S977">
        <f t="shared" si="283"/>
        <v>3.4421478918745203E-2</v>
      </c>
      <c r="T977">
        <f t="shared" si="266"/>
        <v>57.515371651797068</v>
      </c>
    </row>
    <row r="978" spans="1:20" x14ac:dyDescent="0.25">
      <c r="A978">
        <f t="shared" si="267"/>
        <v>217.09838140990757</v>
      </c>
      <c r="B978">
        <f t="shared" si="284"/>
        <v>34.552280538636431</v>
      </c>
      <c r="C978" t="str">
        <f t="shared" si="268"/>
        <v>1.58077652446532-748.377062997982i</v>
      </c>
      <c r="D978" t="str">
        <f t="shared" si="269"/>
        <v>3.97499998829071-460.62087698536i</v>
      </c>
      <c r="E978" t="str">
        <f t="shared" si="270"/>
        <v>162.469426742273+0.0153811728322649i</v>
      </c>
      <c r="F978" t="str">
        <f t="shared" si="271"/>
        <v>1.45495495479695-4322.64135566322i</v>
      </c>
      <c r="G978" t="str">
        <f t="shared" si="272"/>
        <v>0.999999999891409-0.000010420722306544i</v>
      </c>
      <c r="H978" t="str">
        <f t="shared" si="273"/>
        <v>600.010019499215+3.18562808767295i</v>
      </c>
      <c r="I978" t="str">
        <f t="shared" si="274"/>
        <v>41.3094025044689-7316.71993054947i</v>
      </c>
      <c r="K978" t="str">
        <f t="shared" si="275"/>
        <v>0.019999102276054-0.000132232869198789i</v>
      </c>
      <c r="L978" t="str">
        <f t="shared" si="276"/>
        <v>0.00005-8.16703300077738i</v>
      </c>
      <c r="M978" t="str">
        <f t="shared" si="277"/>
        <v>0.00133333333333333-4.80413705928082i</v>
      </c>
      <c r="N978">
        <f t="shared" si="278"/>
        <v>90.12102413740665</v>
      </c>
      <c r="O978">
        <f t="shared" si="279"/>
        <v>57.482428743742076</v>
      </c>
      <c r="P978" s="3">
        <f t="shared" si="280"/>
        <v>57.482428743742076</v>
      </c>
      <c r="Q978" s="3">
        <f t="shared" si="281"/>
        <v>-89.87897586259335</v>
      </c>
      <c r="R978">
        <f t="shared" si="282"/>
        <v>90.12102413740665</v>
      </c>
      <c r="S978">
        <f t="shared" si="283"/>
        <v>3.4552280538636432E-2</v>
      </c>
      <c r="T978">
        <f t="shared" si="266"/>
        <v>57.482428743742076</v>
      </c>
    </row>
    <row r="979" spans="1:20" x14ac:dyDescent="0.25">
      <c r="A979">
        <f t="shared" si="267"/>
        <v>217.92335525926524</v>
      </c>
      <c r="B979">
        <f t="shared" si="284"/>
        <v>34.683579204683248</v>
      </c>
      <c r="C979" t="str">
        <f t="shared" si="268"/>
        <v>1.58077607194315-745.544062621223i</v>
      </c>
      <c r="D979" t="str">
        <f t="shared" si="269"/>
        <v>3.97499998820156-458.877145475306i</v>
      </c>
      <c r="E979" t="str">
        <f t="shared" si="270"/>
        <v>162.469425903067+0.0154396292199274i</v>
      </c>
      <c r="F979" t="str">
        <f t="shared" si="271"/>
        <v>1.45495495479576-4306.27750127383i</v>
      </c>
      <c r="G979" t="str">
        <f t="shared" si="272"/>
        <v>0.999999999890582-0.0000104603210513002i</v>
      </c>
      <c r="H979" t="str">
        <f t="shared" si="273"/>
        <v>600.010095792922+3.19773357589616i</v>
      </c>
      <c r="I979" t="str">
        <f t="shared" si="274"/>
        <v>41.3094040515713-7289.02247612581i</v>
      </c>
      <c r="K979" t="str">
        <f t="shared" si="275"/>
        <v>0.0199990954407065-0.000132735307503127i</v>
      </c>
      <c r="L979" t="str">
        <f t="shared" si="276"/>
        <v>0.00005-8.13611576088599i</v>
      </c>
      <c r="M979" t="str">
        <f t="shared" si="277"/>
        <v>0.00133333333333333-4.78595044758i</v>
      </c>
      <c r="N979">
        <f t="shared" si="278"/>
        <v>90.121483982090439</v>
      </c>
      <c r="O979">
        <f t="shared" si="279"/>
        <v>57.449485842682712</v>
      </c>
      <c r="P979" s="3">
        <f t="shared" si="280"/>
        <v>57.449485842682712</v>
      </c>
      <c r="Q979" s="3">
        <f t="shared" si="281"/>
        <v>-89.878516017909561</v>
      </c>
      <c r="R979">
        <f t="shared" si="282"/>
        <v>90.121483982090439</v>
      </c>
      <c r="S979">
        <f t="shared" si="283"/>
        <v>3.4683579204683249E-2</v>
      </c>
      <c r="T979">
        <f t="shared" si="266"/>
        <v>57.449485842682712</v>
      </c>
    </row>
    <row r="980" spans="1:20" x14ac:dyDescent="0.25">
      <c r="A980">
        <f t="shared" si="267"/>
        <v>218.75146400925044</v>
      </c>
      <c r="B980">
        <f t="shared" si="284"/>
        <v>34.815376805661046</v>
      </c>
      <c r="C980" t="str">
        <f t="shared" si="268"/>
        <v>1.5807756159756-742.721787146062i</v>
      </c>
      <c r="D980" t="str">
        <f t="shared" si="269"/>
        <v>3.97499998811173-457.140015067045i</v>
      </c>
      <c r="E980" t="str">
        <f t="shared" si="270"/>
        <v>162.469425057473+0.0154983078326051i</v>
      </c>
      <c r="F980" t="str">
        <f t="shared" si="271"/>
        <v>1.45495495479455-4289.97559413202i</v>
      </c>
      <c r="G980" t="str">
        <f t="shared" si="272"/>
        <v>0.999999999889748-0.0000105000702712863i</v>
      </c>
      <c r="H980" t="str">
        <f t="shared" si="273"/>
        <v>600.010172667573+3.20988506613599i</v>
      </c>
      <c r="I980" t="str">
        <f t="shared" si="274"/>
        <v>41.3094056104539-7261.42987673769i</v>
      </c>
      <c r="K980" t="str">
        <f t="shared" si="275"/>
        <v>0.0199990885533166-0.00013323965453981i</v>
      </c>
      <c r="L980" t="str">
        <f t="shared" si="276"/>
        <v>0.00005-8.10531556175138i</v>
      </c>
      <c r="M980" t="str">
        <f t="shared" si="277"/>
        <v>0.00133333333333333-4.76783268338316i</v>
      </c>
      <c r="N980">
        <f t="shared" si="278"/>
        <v>90.121945573645817</v>
      </c>
      <c r="O980">
        <f t="shared" si="279"/>
        <v>57.416542948672472</v>
      </c>
      <c r="P980" s="3">
        <f t="shared" si="280"/>
        <v>57.416542948672472</v>
      </c>
      <c r="Q980" s="3">
        <f t="shared" si="281"/>
        <v>-89.878054426354183</v>
      </c>
      <c r="R980">
        <f t="shared" si="282"/>
        <v>90.121945573645817</v>
      </c>
      <c r="S980">
        <f t="shared" si="283"/>
        <v>3.4815376805661047E-2</v>
      </c>
      <c r="T980">
        <f t="shared" si="266"/>
        <v>57.416542948672472</v>
      </c>
    </row>
    <row r="981" spans="1:20" x14ac:dyDescent="0.25">
      <c r="A981">
        <f t="shared" si="267"/>
        <v>219.58271957248562</v>
      </c>
      <c r="B981">
        <f t="shared" si="284"/>
        <v>34.94767523752256</v>
      </c>
      <c r="C981" t="str">
        <f t="shared" si="268"/>
        <v>1.58077515653644-739.910195973109i</v>
      </c>
      <c r="D981" t="str">
        <f t="shared" si="269"/>
        <v>3.97499998802119-455.409460771371i</v>
      </c>
      <c r="E981" t="str">
        <f t="shared" si="270"/>
        <v>162.469424205442+0.0155572095157995i</v>
      </c>
      <c r="F981" t="str">
        <f t="shared" si="271"/>
        <v>1.45495495479332-4273.73539972936i</v>
      </c>
      <c r="G981" t="str">
        <f t="shared" si="272"/>
        <v>0.999999999888909-0.0000105399705383084i</v>
      </c>
      <c r="H981" t="str">
        <f t="shared" si="273"/>
        <v>600.010250127595+3.22208273321342i</v>
      </c>
      <c r="I981" t="str">
        <f t="shared" si="274"/>
        <v>41.3094071812065-7233.94173545631i</v>
      </c>
      <c r="K981" t="str">
        <f t="shared" si="275"/>
        <v>0.019999081613488-0.000133745917555919i</v>
      </c>
      <c r="L981" t="str">
        <f t="shared" si="276"/>
        <v>0.00005-8.07463196030221i</v>
      </c>
      <c r="M981" t="str">
        <f t="shared" si="277"/>
        <v>0.00133333333333333-4.74978350606013i</v>
      </c>
      <c r="N981">
        <f t="shared" si="278"/>
        <v>90.122408918704693</v>
      </c>
      <c r="O981">
        <f t="shared" si="279"/>
        <v>57.383600061764959</v>
      </c>
      <c r="P981" s="3">
        <f t="shared" si="280"/>
        <v>57.383600061764959</v>
      </c>
      <c r="Q981" s="3">
        <f t="shared" si="281"/>
        <v>-89.877591081295307</v>
      </c>
      <c r="R981">
        <f t="shared" si="282"/>
        <v>90.122408918704693</v>
      </c>
      <c r="S981">
        <f t="shared" si="283"/>
        <v>3.4947675237522562E-2</v>
      </c>
      <c r="T981">
        <f t="shared" si="266"/>
        <v>57.383600061764959</v>
      </c>
    </row>
    <row r="982" spans="1:20" x14ac:dyDescent="0.25">
      <c r="A982">
        <f t="shared" si="267"/>
        <v>220.41713390686104</v>
      </c>
      <c r="B982">
        <f t="shared" si="284"/>
        <v>35.080476403425145</v>
      </c>
      <c r="C982" t="str">
        <f t="shared" si="268"/>
        <v>1.58077469359925-737.109248656686i</v>
      </c>
      <c r="D982" t="str">
        <f t="shared" si="269"/>
        <v>3.97499998792998-453.685457693685i</v>
      </c>
      <c r="E982" t="str">
        <f t="shared" si="270"/>
        <v>162.469423346924+0.0156163351182293i</v>
      </c>
      <c r="F982" t="str">
        <f t="shared" si="271"/>
        <v>1.45495495479209-4257.55668444525i</v>
      </c>
      <c r="G982" t="str">
        <f t="shared" si="272"/>
        <v>0.999999999888063-0.000010580022426345i</v>
      </c>
      <c r="H982" t="str">
        <f t="shared" si="273"/>
        <v>600.010328177444+3.23432675261385i</v>
      </c>
      <c r="I982" t="str">
        <f t="shared" si="274"/>
        <v>41.3094087639196-7206.5576568556i</v>
      </c>
      <c r="K982" t="str">
        <f t="shared" si="275"/>
        <v>0.0199990746208215-0.000134254103826005i</v>
      </c>
      <c r="L982" t="str">
        <f t="shared" si="276"/>
        <v>0.00005-8.04406451514464i</v>
      </c>
      <c r="M982" t="str">
        <f t="shared" si="277"/>
        <v>0.00133333333333333-4.73180265596746i</v>
      </c>
      <c r="N982">
        <f t="shared" si="278"/>
        <v>90.122874023924169</v>
      </c>
      <c r="O982">
        <f t="shared" si="279"/>
        <v>57.350657182014267</v>
      </c>
      <c r="P982" s="3">
        <f t="shared" si="280"/>
        <v>57.350657182014267</v>
      </c>
      <c r="Q982" s="3">
        <f t="shared" si="281"/>
        <v>-89.877125976075831</v>
      </c>
      <c r="R982">
        <f t="shared" si="282"/>
        <v>90.122874023924169</v>
      </c>
      <c r="S982">
        <f t="shared" si="283"/>
        <v>3.5080476403425147E-2</v>
      </c>
      <c r="T982">
        <f t="shared" si="266"/>
        <v>57.350657182014267</v>
      </c>
    </row>
    <row r="983" spans="1:20" x14ac:dyDescent="0.25">
      <c r="A983">
        <f t="shared" si="267"/>
        <v>221.25471901570711</v>
      </c>
      <c r="B983">
        <f t="shared" si="284"/>
        <v>35.213782213758158</v>
      </c>
      <c r="C983" t="str">
        <f t="shared" si="268"/>
        <v>1.58077422713738-734.318904904211i</v>
      </c>
      <c r="D983" t="str">
        <f t="shared" si="269"/>
        <v>3.97499998783808-451.967981033621i</v>
      </c>
      <c r="E983" t="str">
        <f t="shared" si="270"/>
        <v>162.469422481868+0.0156756854918527i</v>
      </c>
      <c r="F983" t="str">
        <f t="shared" si="271"/>
        <v>1.45495495479085-4241.4392155434i</v>
      </c>
      <c r="G983" t="str">
        <f t="shared" si="272"/>
        <v>0.999999999887211-0.0000106202265115561i</v>
      </c>
      <c r="H983" t="str">
        <f t="shared" si="273"/>
        <v>600.010406821614+3.24661730048972i</v>
      </c>
      <c r="I983" t="str">
        <f t="shared" si="274"/>
        <v>41.3094103586842-7179.27724700635i</v>
      </c>
      <c r="K983" t="str">
        <f t="shared" si="275"/>
        <v>0.0199990675749148-0.000134764220652192i</v>
      </c>
      <c r="L983" t="str">
        <f t="shared" si="276"/>
        <v>0.00005-8.01361278655574i</v>
      </c>
      <c r="M983" t="str">
        <f t="shared" si="277"/>
        <v>0.00133333333333333-4.71388987444456i</v>
      </c>
      <c r="N983">
        <f t="shared" si="278"/>
        <v>90.123340895986559</v>
      </c>
      <c r="O983">
        <f t="shared" si="279"/>
        <v>57.317714309474738</v>
      </c>
      <c r="P983" s="3">
        <f t="shared" si="280"/>
        <v>57.317714309474738</v>
      </c>
      <c r="Q983" s="3">
        <f t="shared" si="281"/>
        <v>-89.876659104013441</v>
      </c>
      <c r="R983">
        <f t="shared" si="282"/>
        <v>90.123340895986559</v>
      </c>
      <c r="S983">
        <f t="shared" si="283"/>
        <v>3.5213782213758156E-2</v>
      </c>
      <c r="T983">
        <f t="shared" si="266"/>
        <v>57.317714309474738</v>
      </c>
    </row>
    <row r="984" spans="1:20" x14ac:dyDescent="0.25">
      <c r="A984">
        <f t="shared" si="267"/>
        <v>222.09548694796678</v>
      </c>
      <c r="B984">
        <f t="shared" si="284"/>
        <v>35.347594586170437</v>
      </c>
      <c r="C984" t="str">
        <f t="shared" si="268"/>
        <v>1.58077375712403-731.539124575669i</v>
      </c>
      <c r="D984" t="str">
        <f t="shared" si="269"/>
        <v>3.97499998774547-450.2570060847i</v>
      </c>
      <c r="E984" t="str">
        <f t="shared" si="270"/>
        <v>162.469421610228+0.0157352614918649i</v>
      </c>
      <c r="F984" t="str">
        <f t="shared" si="271"/>
        <v>1.4549549547896-4225.38276116861i</v>
      </c>
      <c r="G984" t="str">
        <f t="shared" si="272"/>
        <v>0.999999999886352-0.0000106605833722908i</v>
      </c>
      <c r="H984" t="str">
        <f t="shared" si="273"/>
        <v>600.010486064629+3.25895455366299i</v>
      </c>
      <c r="I984" t="str">
        <f t="shared" si="274"/>
        <v>41.309411965592-7152.10011347069i</v>
      </c>
      <c r="K984" t="str">
        <f t="shared" si="275"/>
        <v>0.0199990604753626-0.000135276275364279i</v>
      </c>
      <c r="L984" t="str">
        <f t="shared" si="276"/>
        <v>0.00005-7.98327633647716i</v>
      </c>
      <c r="M984" t="str">
        <f t="shared" si="277"/>
        <v>0.00133333333333333-4.69604490381007i</v>
      </c>
      <c r="N984">
        <f t="shared" si="278"/>
        <v>90.123809541599499</v>
      </c>
      <c r="O984">
        <f t="shared" si="279"/>
        <v>57.284771444201454</v>
      </c>
      <c r="P984" s="3">
        <f t="shared" si="280"/>
        <v>57.284771444201454</v>
      </c>
      <c r="Q984" s="3">
        <f t="shared" si="281"/>
        <v>-89.876190458400501</v>
      </c>
      <c r="R984">
        <f t="shared" si="282"/>
        <v>90.123809541599499</v>
      </c>
      <c r="S984">
        <f t="shared" si="283"/>
        <v>3.5347594586170435E-2</v>
      </c>
      <c r="T984">
        <f t="shared" si="266"/>
        <v>57.284771444201454</v>
      </c>
    </row>
    <row r="985" spans="1:20" x14ac:dyDescent="0.25">
      <c r="A985">
        <f t="shared" si="267"/>
        <v>222.93944979836905</v>
      </c>
      <c r="B985">
        <f t="shared" si="284"/>
        <v>35.481915445597885</v>
      </c>
      <c r="C985" t="str">
        <f t="shared" si="268"/>
        <v>1.58077328353215-728.769867682977i</v>
      </c>
      <c r="D985" t="str">
        <f t="shared" si="269"/>
        <v>3.97499998765216-448.552508233974i</v>
      </c>
      <c r="E985" t="str">
        <f t="shared" si="270"/>
        <v>162.469420731951+0.0157950639767428i</v>
      </c>
      <c r="F985" t="str">
        <f t="shared" si="271"/>
        <v>1.45495495478834-4209.38709034341i</v>
      </c>
      <c r="G985" t="str">
        <f t="shared" si="272"/>
        <v>0.999999999885486-0.0000107010935890963i</v>
      </c>
      <c r="H985" t="str">
        <f t="shared" si="273"/>
        <v>600.010565911047+3.27133868962769i</v>
      </c>
      <c r="I985" t="str">
        <f t="shared" si="274"/>
        <v>41.3094135847356-7125.02586529645i</v>
      </c>
      <c r="K985" t="str">
        <f t="shared" si="275"/>
        <v>0.0199990533217566-0.000135790275319849i</v>
      </c>
      <c r="L985" t="str">
        <f t="shared" si="276"/>
        <v>0.00005-7.95305472850882i</v>
      </c>
      <c r="M985" t="str">
        <f t="shared" si="277"/>
        <v>0.00133333333333333-4.67826748735813i</v>
      </c>
      <c r="N985">
        <f t="shared" si="278"/>
        <v>90.124279967496022</v>
      </c>
      <c r="O985">
        <f t="shared" si="279"/>
        <v>57.251828586249623</v>
      </c>
      <c r="P985" s="3">
        <f t="shared" si="280"/>
        <v>57.251828586249623</v>
      </c>
      <c r="Q985" s="3">
        <f t="shared" si="281"/>
        <v>-89.875720032503978</v>
      </c>
      <c r="R985">
        <f t="shared" si="282"/>
        <v>90.124279967496022</v>
      </c>
      <c r="S985">
        <f t="shared" si="283"/>
        <v>3.5481915445597888E-2</v>
      </c>
      <c r="T985">
        <f t="shared" si="266"/>
        <v>57.251828586249623</v>
      </c>
    </row>
    <row r="986" spans="1:20" x14ac:dyDescent="0.25">
      <c r="A986">
        <f t="shared" si="267"/>
        <v>223.78661970760282</v>
      </c>
      <c r="B986">
        <f t="shared" si="284"/>
        <v>35.616746724291154</v>
      </c>
      <c r="C986" t="str">
        <f t="shared" si="268"/>
        <v>1.58077280633452-726.011094389444i</v>
      </c>
      <c r="D986" t="str">
        <f t="shared" si="269"/>
        <v>3.97499998755813-446.854462961669i</v>
      </c>
      <c r="E986" t="str">
        <f t="shared" si="270"/>
        <v>162.469419846987+0.0158550938082326i</v>
      </c>
      <c r="F986" t="str">
        <f t="shared" si="271"/>
        <v>1.45495495478707-4193.4519729647i</v>
      </c>
      <c r="G986" t="str">
        <f t="shared" si="272"/>
        <v>0.999999999884615-0.0000107417577447255i</v>
      </c>
      <c r="H986" t="str">
        <f t="shared" si="273"/>
        <v>600.010646365465+3.2837698865525i</v>
      </c>
      <c r="I986" t="str">
        <f t="shared" si="274"/>
        <v>41.309415216208-7098.05411301149i</v>
      </c>
      <c r="K986" t="str">
        <f t="shared" si="275"/>
        <v>0.0199990461136852-0.000136306227904368i</v>
      </c>
      <c r="L986" t="str">
        <f t="shared" si="276"/>
        <v>0.00005-7.92294752790278i</v>
      </c>
      <c r="M986" t="str">
        <f t="shared" si="277"/>
        <v>0.00133333333333333-4.66055736935457i</v>
      </c>
      <c r="N986">
        <f t="shared" si="278"/>
        <v>90.124752180434712</v>
      </c>
      <c r="O986">
        <f t="shared" si="279"/>
        <v>57.218885735674988</v>
      </c>
      <c r="P986" s="3">
        <f t="shared" si="280"/>
        <v>57.218885735674988</v>
      </c>
      <c r="Q986" s="3">
        <f t="shared" si="281"/>
        <v>-89.875247819565288</v>
      </c>
      <c r="R986">
        <f t="shared" si="282"/>
        <v>90.124752180434712</v>
      </c>
      <c r="S986">
        <f t="shared" si="283"/>
        <v>3.5616746724291153E-2</v>
      </c>
      <c r="T986">
        <f t="shared" si="266"/>
        <v>57.218885735674988</v>
      </c>
    </row>
    <row r="987" spans="1:20" x14ac:dyDescent="0.25">
      <c r="A987">
        <f t="shared" si="267"/>
        <v>224.63700886249174</v>
      </c>
      <c r="B987">
        <f t="shared" si="284"/>
        <v>35.752090361843464</v>
      </c>
      <c r="C987" t="str">
        <f t="shared" si="268"/>
        <v>1.58077232550368-723.262765009199i</v>
      </c>
      <c r="D987" t="str">
        <f t="shared" si="269"/>
        <v>3.9749999874634-445.162845840833i</v>
      </c>
      <c r="E987" t="str">
        <f t="shared" si="270"/>
        <v>162.469418955287+0.0159153518513459i</v>
      </c>
      <c r="F987" t="str">
        <f t="shared" si="271"/>
        <v>1.4549549547858-4177.57717980046i</v>
      </c>
      <c r="G987" t="str">
        <f t="shared" si="272"/>
        <v>0.999999999883736-0.000010782576424146i</v>
      </c>
      <c r="H987" t="str">
        <f t="shared" si="273"/>
        <v>600.010727432512+3.29624832328327i</v>
      </c>
      <c r="I987" t="str">
        <f t="shared" si="274"/>
        <v>41.3094168601029-7071.18446861808i</v>
      </c>
      <c r="K987" t="str">
        <f t="shared" si="275"/>
        <v>0.0199990388507338-0.000136824140531294i</v>
      </c>
      <c r="L987" t="str">
        <f t="shared" si="276"/>
        <v>0.00005-7.89295430155688i</v>
      </c>
      <c r="M987" t="str">
        <f t="shared" si="277"/>
        <v>0.00133333333333333-4.64291429503345i</v>
      </c>
      <c r="N987">
        <f t="shared" si="278"/>
        <v>90.125226187199729</v>
      </c>
      <c r="O987">
        <f t="shared" si="279"/>
        <v>57.185942892533824</v>
      </c>
      <c r="P987" s="3">
        <f t="shared" si="280"/>
        <v>57.185942892533824</v>
      </c>
      <c r="Q987" s="3">
        <f t="shared" si="281"/>
        <v>-89.874773812800271</v>
      </c>
      <c r="R987">
        <f t="shared" si="282"/>
        <v>90.125226187199729</v>
      </c>
      <c r="S987">
        <f t="shared" si="283"/>
        <v>3.5752090361843465E-2</v>
      </c>
      <c r="T987">
        <f t="shared" si="266"/>
        <v>57.185942892533824</v>
      </c>
    </row>
    <row r="988" spans="1:20" x14ac:dyDescent="0.25">
      <c r="A988">
        <f t="shared" si="267"/>
        <v>225.49062949616925</v>
      </c>
      <c r="B988">
        <f t="shared" si="284"/>
        <v>35.887948305218472</v>
      </c>
      <c r="C988" t="str">
        <f t="shared" si="268"/>
        <v>1.58077184101193-720.524840006588i</v>
      </c>
      <c r="D988" t="str">
        <f t="shared" si="269"/>
        <v>3.97499998736795-443.477632536988i</v>
      </c>
      <c r="E988" t="str">
        <f t="shared" si="270"/>
        <v>162.469418056797+0.0159758389744209i</v>
      </c>
      <c r="F988" t="str">
        <f t="shared" si="271"/>
        <v>1.45495495478451-4161.76248248648i</v>
      </c>
      <c r="G988" t="str">
        <f t="shared" si="272"/>
        <v>0.999999999882851-0.0000108235502145481i</v>
      </c>
      <c r="H988" t="str">
        <f t="shared" si="273"/>
        <v>600.010809116855+3.30877417934571i</v>
      </c>
      <c r="I988" t="str">
        <f t="shared" si="274"/>
        <v>41.3094185165157-7044.41654558742i</v>
      </c>
      <c r="K988" t="str">
        <f t="shared" si="275"/>
        <v>0.0199990315324845-0.000137344020642181i</v>
      </c>
      <c r="L988" t="str">
        <f t="shared" si="276"/>
        <v>0.00005-7.86307461800846i</v>
      </c>
      <c r="M988" t="str">
        <f t="shared" si="277"/>
        <v>0.00133333333333333-4.62533801059319i</v>
      </c>
      <c r="N988">
        <f t="shared" si="278"/>
        <v>90.125701994600917</v>
      </c>
      <c r="O988">
        <f t="shared" si="279"/>
        <v>57.153000056882554</v>
      </c>
      <c r="P988" s="3">
        <f t="shared" si="280"/>
        <v>57.153000056882554</v>
      </c>
      <c r="Q988" s="3">
        <f t="shared" si="281"/>
        <v>-89.874298005399083</v>
      </c>
      <c r="R988">
        <f t="shared" si="282"/>
        <v>90.125701994600917</v>
      </c>
      <c r="S988">
        <f t="shared" si="283"/>
        <v>3.5887948305218471E-2</v>
      </c>
      <c r="T988">
        <f t="shared" si="266"/>
        <v>57.153000056882554</v>
      </c>
    </row>
    <row r="989" spans="1:20" x14ac:dyDescent="0.25">
      <c r="A989">
        <f t="shared" si="267"/>
        <v>226.34749388825469</v>
      </c>
      <c r="B989">
        <f t="shared" si="284"/>
        <v>36.024322508778305</v>
      </c>
      <c r="C989" t="str">
        <f t="shared" si="268"/>
        <v>1.58077135283141-717.797279995643i</v>
      </c>
      <c r="D989" t="str">
        <f t="shared" si="269"/>
        <v>3.97499998727175-441.798798807771i</v>
      </c>
      <c r="E989" t="str">
        <f t="shared" si="270"/>
        <v>162.469417151467+0.0160365560490988i</v>
      </c>
      <c r="F989" t="str">
        <f t="shared" si="271"/>
        <v>1.45495495478321-4146.00765352299i</v>
      </c>
      <c r="G989" t="str">
        <f t="shared" si="272"/>
        <v>0.999999999881959-0.0000108646797053537i</v>
      </c>
      <c r="H989" t="str">
        <f t="shared" si="273"/>
        <v>600.010891423193+3.32134763494778i</v>
      </c>
      <c r="I989" t="str">
        <f t="shared" si="274"/>
        <v>41.3094201855405-7017.74995885387i</v>
      </c>
      <c r="K989" t="str">
        <f t="shared" si="275"/>
        <v>0.0199990241585164-0.000137865875706786i</v>
      </c>
      <c r="L989" t="str">
        <f t="shared" si="276"/>
        <v>0.00005-7.83330804742818i</v>
      </c>
      <c r="M989" t="str">
        <f t="shared" si="277"/>
        <v>0.00133333333333333-4.60782826319305i</v>
      </c>
      <c r="N989">
        <f t="shared" si="278"/>
        <v>90.126179609473965</v>
      </c>
      <c r="O989">
        <f t="shared" si="279"/>
        <v>57.120057228778229</v>
      </c>
      <c r="P989" s="3">
        <f t="shared" si="280"/>
        <v>57.120057228778229</v>
      </c>
      <c r="Q989" s="3">
        <f t="shared" si="281"/>
        <v>-89.873820390526035</v>
      </c>
      <c r="R989">
        <f t="shared" si="282"/>
        <v>90.126179609473965</v>
      </c>
      <c r="S989">
        <f t="shared" si="283"/>
        <v>3.6024322508778302E-2</v>
      </c>
      <c r="T989">
        <f t="shared" si="266"/>
        <v>57.120057228778229</v>
      </c>
    </row>
    <row r="990" spans="1:20" x14ac:dyDescent="0.25">
      <c r="A990">
        <f t="shared" si="267"/>
        <v>227.20761436503008</v>
      </c>
      <c r="B990">
        <f t="shared" si="284"/>
        <v>36.161214934311666</v>
      </c>
      <c r="C990" t="str">
        <f t="shared" si="268"/>
        <v>1.58077086093412-715.080045739501i</v>
      </c>
      <c r="D990" t="str">
        <f t="shared" si="269"/>
        <v>3.97499998717484-440.1263205026i</v>
      </c>
      <c r="E990" t="str">
        <f t="shared" si="270"/>
        <v>162.469416239243+0.0160975039503513i</v>
      </c>
      <c r="F990" t="str">
        <f t="shared" si="271"/>
        <v>1.4549549547819-4130.31246627153i</v>
      </c>
      <c r="G990" t="str">
        <f t="shared" si="272"/>
        <v>0.99999999988106-0.0000109059654882242i</v>
      </c>
      <c r="H990" t="str">
        <f t="shared" si="273"/>
        <v>600.01097435626+3.33396887098246i</v>
      </c>
      <c r="I990" t="str">
        <f t="shared" si="274"/>
        <v>41.309421867274-6991.18432480968i</v>
      </c>
      <c r="K990" t="str">
        <f t="shared" si="275"/>
        <v>0.0199990167284054-0.000138389713223174i</v>
      </c>
      <c r="L990" t="str">
        <f t="shared" si="276"/>
        <v>0.00005-7.80365416161406i</v>
      </c>
      <c r="M990" t="str">
        <f t="shared" si="277"/>
        <v>0.00133333333333333-4.59038480094945i</v>
      </c>
      <c r="N990">
        <f t="shared" si="278"/>
        <v>90.126659038680458</v>
      </c>
      <c r="O990">
        <f t="shared" si="279"/>
        <v>57.087114408278353</v>
      </c>
      <c r="P990" s="3">
        <f t="shared" si="280"/>
        <v>57.087114408278353</v>
      </c>
      <c r="Q990" s="3">
        <f t="shared" si="281"/>
        <v>-89.873340961319542</v>
      </c>
      <c r="R990">
        <f t="shared" si="282"/>
        <v>90.126659038680458</v>
      </c>
      <c r="S990">
        <f t="shared" si="283"/>
        <v>3.6161214934311667E-2</v>
      </c>
      <c r="T990">
        <f t="shared" si="266"/>
        <v>57.087114408278353</v>
      </c>
    </row>
    <row r="991" spans="1:20" x14ac:dyDescent="0.25">
      <c r="A991">
        <f t="shared" si="267"/>
        <v>228.07100329961719</v>
      </c>
      <c r="B991">
        <f t="shared" si="284"/>
        <v>36.298627551062047</v>
      </c>
      <c r="C991" t="str">
        <f t="shared" si="268"/>
        <v>1.58077036529163-712.37309814983i</v>
      </c>
      <c r="D991" t="str">
        <f t="shared" si="269"/>
        <v>3.97499998707718-438.460173562309i</v>
      </c>
      <c r="E991" t="str">
        <f t="shared" si="270"/>
        <v>162.469415320075+0.0161586835564703i</v>
      </c>
      <c r="F991" t="str">
        <f t="shared" si="271"/>
        <v>1.45495495478059-4114.67669495154i</v>
      </c>
      <c r="G991" t="str">
        <f t="shared" si="272"/>
        <v>0.999999999880154-0.0000109474081570696i</v>
      </c>
      <c r="H991" t="str">
        <f t="shared" si="273"/>
        <v>600.011057920835+3.34663806903036i</v>
      </c>
      <c r="I991" t="str">
        <f t="shared" si="274"/>
        <v>41.3094235618136-6964.71926129932i</v>
      </c>
      <c r="K991" t="str">
        <f t="shared" si="275"/>
        <v>0.0199990092417239-0.000138915540717826i</v>
      </c>
      <c r="L991" t="str">
        <f t="shared" si="276"/>
        <v>0.00005-7.77411253398493i</v>
      </c>
      <c r="M991" t="str">
        <f t="shared" si="277"/>
        <v>0.00133333333333333-4.57300737293231i</v>
      </c>
      <c r="N991">
        <f t="shared" si="278"/>
        <v>90.127140289107942</v>
      </c>
      <c r="O991">
        <f t="shared" si="279"/>
        <v>57.054171595440771</v>
      </c>
      <c r="P991" s="3">
        <f t="shared" si="280"/>
        <v>57.054171595440771</v>
      </c>
      <c r="Q991" s="3">
        <f t="shared" si="281"/>
        <v>-89.872859710892058</v>
      </c>
      <c r="R991">
        <f t="shared" si="282"/>
        <v>90.127140289107942</v>
      </c>
      <c r="S991">
        <f t="shared" si="283"/>
        <v>3.629862755106205E-2</v>
      </c>
      <c r="T991">
        <f t="shared" si="266"/>
        <v>57.054171595440771</v>
      </c>
    </row>
    <row r="992" spans="1:20" x14ac:dyDescent="0.25">
      <c r="A992">
        <f t="shared" si="267"/>
        <v>228.93767311215575</v>
      </c>
      <c r="B992">
        <f t="shared" si="284"/>
        <v>36.436562335756086</v>
      </c>
      <c r="C992" t="str">
        <f t="shared" si="268"/>
        <v>1.58076986587556-709.676398286278i</v>
      </c>
      <c r="D992" t="str">
        <f t="shared" si="269"/>
        <v>3.97499998697878-436.800334018815i</v>
      </c>
      <c r="E992" t="str">
        <f t="shared" si="270"/>
        <v>162.469414393908+0.0162200957491253i</v>
      </c>
      <c r="F992" t="str">
        <f t="shared" si="271"/>
        <v>1.45495495477926-4099.10011463719i</v>
      </c>
      <c r="G992" t="str">
        <f t="shared" si="272"/>
        <v>0.999999999879242-0.0000109890083080565i</v>
      </c>
      <c r="H992" t="str">
        <f t="shared" si="273"/>
        <v>600.011142121719+3.3593554113621i</v>
      </c>
      <c r="I992" t="str">
        <f t="shared" si="274"/>
        <v>41.3094252692556-6938.35438761386i</v>
      </c>
      <c r="K992" t="str">
        <f t="shared" si="275"/>
        <v>0.0199990016980414-0.000139443365745745i</v>
      </c>
      <c r="L992" t="str">
        <f t="shared" si="276"/>
        <v>0.00005-7.74468273957453i</v>
      </c>
      <c r="M992" t="str">
        <f t="shared" si="277"/>
        <v>0.00133333333333333-4.55569572916149i</v>
      </c>
      <c r="N992">
        <f t="shared" si="278"/>
        <v>90.127623367670083</v>
      </c>
      <c r="O992">
        <f t="shared" si="279"/>
        <v>57.021228790323789</v>
      </c>
      <c r="P992" s="3">
        <f t="shared" si="280"/>
        <v>57.021228790323789</v>
      </c>
      <c r="Q992" s="3">
        <f t="shared" si="281"/>
        <v>-89.872376632329917</v>
      </c>
      <c r="R992">
        <f t="shared" si="282"/>
        <v>90.127623367670083</v>
      </c>
      <c r="S992">
        <f t="shared" si="283"/>
        <v>3.6436562335756088E-2</v>
      </c>
      <c r="T992">
        <f t="shared" si="266"/>
        <v>57.021228790323789</v>
      </c>
    </row>
    <row r="993" spans="1:20" x14ac:dyDescent="0.25">
      <c r="A993">
        <f t="shared" si="267"/>
        <v>229.80763626998191</v>
      </c>
      <c r="B993">
        <f t="shared" si="284"/>
        <v>36.575021272631957</v>
      </c>
      <c r="C993" t="str">
        <f t="shared" si="268"/>
        <v>1.58076936265709-706.989907355929i</v>
      </c>
      <c r="D993" t="str">
        <f t="shared" si="269"/>
        <v>3.97499998687963-435.146777994773i</v>
      </c>
      <c r="E993" t="str">
        <f t="shared" si="270"/>
        <v>162.469413460692+0.0162817414133176i</v>
      </c>
      <c r="F993" t="str">
        <f t="shared" si="271"/>
        <v>1.45495495477792-4083.58250125417i</v>
      </c>
      <c r="G993" t="str">
        <f t="shared" si="272"/>
        <v>0.999999999878322-0.0000110307665396169i</v>
      </c>
      <c r="H993" t="str">
        <f t="shared" si="273"/>
        <v>600.011226963762+3.37212108094123i</v>
      </c>
      <c r="I993" t="str">
        <f t="shared" si="274"/>
        <v>41.3094269896989-6912.08932448585i</v>
      </c>
      <c r="K993" t="str">
        <f t="shared" si="275"/>
        <v>0.0199989940969239-0.000139973195890563i</v>
      </c>
      <c r="L993" t="str">
        <f t="shared" si="276"/>
        <v>0.00005-7.71536435502543i</v>
      </c>
      <c r="M993" t="str">
        <f t="shared" si="277"/>
        <v>0.00133333333333333-4.5384496206032i</v>
      </c>
      <c r="N993">
        <f t="shared" si="278"/>
        <v>90.128108281306737</v>
      </c>
      <c r="O993">
        <f t="shared" si="279"/>
        <v>56.988285992986377</v>
      </c>
      <c r="P993" s="3">
        <f t="shared" si="280"/>
        <v>56.988285992986377</v>
      </c>
      <c r="Q993" s="3">
        <f t="shared" si="281"/>
        <v>-89.871891718693263</v>
      </c>
      <c r="R993">
        <f t="shared" si="282"/>
        <v>90.128108281306737</v>
      </c>
      <c r="S993">
        <f t="shared" si="283"/>
        <v>3.6575021272631958E-2</v>
      </c>
      <c r="T993">
        <f t="shared" si="266"/>
        <v>56.988285992986377</v>
      </c>
    </row>
    <row r="994" spans="1:20" x14ac:dyDescent="0.25">
      <c r="A994">
        <f t="shared" si="267"/>
        <v>230.68090528780786</v>
      </c>
      <c r="B994">
        <f t="shared" si="284"/>
        <v>36.714006353467958</v>
      </c>
      <c r="C994" t="str">
        <f t="shared" si="268"/>
        <v>1.58076885560735-704.313586712685i</v>
      </c>
      <c r="D994" t="str">
        <f t="shared" si="269"/>
        <v>3.97499998677973-433.49948170322i</v>
      </c>
      <c r="E994" t="str">
        <f t="shared" si="270"/>
        <v>162.46941252037+0.0163436214374616i</v>
      </c>
      <c r="F994" t="str">
        <f t="shared" si="271"/>
        <v>1.45495495477657-4068.12363157639i</v>
      </c>
      <c r="G994" t="str">
        <f t="shared" si="272"/>
        <v>0.999999999877396-0.0000110726834524572i</v>
      </c>
      <c r="H994" t="str">
        <f t="shared" si="273"/>
        <v>600.011312451847+3.38493526142671i</v>
      </c>
      <c r="I994" t="str">
        <f t="shared" si="274"/>
        <v>41.3094287232425-6885.92369408352i</v>
      </c>
      <c r="K994" t="str">
        <f t="shared" si="275"/>
        <v>0.0199989864379341-0.000140505038764651i</v>
      </c>
      <c r="L994" t="str">
        <f t="shared" si="276"/>
        <v>0.00005-7.68615695858281i</v>
      </c>
      <c r="M994" t="str">
        <f t="shared" si="277"/>
        <v>0.00133333333333333-4.52126879916637i</v>
      </c>
      <c r="N994">
        <f t="shared" si="278"/>
        <v>90.128595036984066</v>
      </c>
      <c r="O994">
        <f t="shared" si="279"/>
        <v>56.955343203487494</v>
      </c>
      <c r="P994" s="3">
        <f t="shared" si="280"/>
        <v>56.955343203487494</v>
      </c>
      <c r="Q994" s="3">
        <f t="shared" si="281"/>
        <v>-89.871404963015934</v>
      </c>
      <c r="R994">
        <f t="shared" si="282"/>
        <v>90.128595036984066</v>
      </c>
      <c r="S994">
        <f t="shared" si="283"/>
        <v>3.6714006353467957E-2</v>
      </c>
      <c r="T994">
        <f t="shared" si="266"/>
        <v>56.955343203487494</v>
      </c>
    </row>
    <row r="995" spans="1:20" x14ac:dyDescent="0.25">
      <c r="A995">
        <f t="shared" si="267"/>
        <v>231.55749272790155</v>
      </c>
      <c r="B995">
        <f t="shared" si="284"/>
        <v>36.853519577611138</v>
      </c>
      <c r="C995" t="str">
        <f t="shared" si="268"/>
        <v>1.5807683446971-701.647397856785i</v>
      </c>
      <c r="D995" t="str">
        <f t="shared" si="269"/>
        <v>3.97499998667905-431.858421447248i</v>
      </c>
      <c r="E995" t="str">
        <f t="shared" si="270"/>
        <v>162.469411572888+0.0164057367133382i</v>
      </c>
      <c r="F995" t="str">
        <f t="shared" si="271"/>
        <v>1.45495495477521-4052.72328322281i</v>
      </c>
      <c r="G995" t="str">
        <f t="shared" si="272"/>
        <v>0.999999999876462-0.0000111147596495662i</v>
      </c>
      <c r="H995" t="str">
        <f t="shared" si="273"/>
        <v>600.011398590888+3.39779813717555i</v>
      </c>
      <c r="I995" t="str">
        <f t="shared" si="274"/>
        <v>41.309430469986-6859.85712000542i</v>
      </c>
      <c r="K995" t="str">
        <f t="shared" si="275"/>
        <v>0.0199989787206316-0.000141038902009227i</v>
      </c>
      <c r="L995" t="str">
        <f t="shared" si="276"/>
        <v>0.00005-7.65706013008852i</v>
      </c>
      <c r="M995" t="str">
        <f t="shared" si="277"/>
        <v>0.00133333333333333-4.50415301769911i</v>
      </c>
      <c r="N995">
        <f t="shared" si="278"/>
        <v>90.129083641694564</v>
      </c>
      <c r="O995">
        <f t="shared" si="279"/>
        <v>56.92240042188692</v>
      </c>
      <c r="P995" s="3">
        <f t="shared" si="280"/>
        <v>56.92240042188692</v>
      </c>
      <c r="Q995" s="3">
        <f t="shared" si="281"/>
        <v>-89.870916358305436</v>
      </c>
      <c r="R995">
        <f t="shared" si="282"/>
        <v>90.129083641694564</v>
      </c>
      <c r="S995">
        <f t="shared" si="283"/>
        <v>3.6853519577611141E-2</v>
      </c>
      <c r="T995">
        <f t="shared" si="266"/>
        <v>56.92240042188692</v>
      </c>
    </row>
    <row r="996" spans="1:20" x14ac:dyDescent="0.25">
      <c r="A996">
        <f t="shared" si="267"/>
        <v>232.43741120026755</v>
      </c>
      <c r="B996">
        <f t="shared" si="284"/>
        <v>36.993562952006059</v>
      </c>
      <c r="C996" t="str">
        <f t="shared" si="268"/>
        <v>1.58076782989695-698.991302434211i</v>
      </c>
      <c r="D996" t="str">
        <f t="shared" si="269"/>
        <v>3.97499998657762-430.223573619654i</v>
      </c>
      <c r="E996" t="str">
        <f t="shared" si="270"/>
        <v>162.469410618195+0.0164680881361213i</v>
      </c>
      <c r="F996" t="str">
        <f t="shared" si="271"/>
        <v>1.45495495477384-4037.38123465426i</v>
      </c>
      <c r="G996" t="str">
        <f t="shared" si="272"/>
        <v>0.999999999875521-0.000011156995736224i</v>
      </c>
      <c r="H996" t="str">
        <f t="shared" si="273"/>
        <v>600.01148538585+3.41070989324555i</v>
      </c>
      <c r="I996" t="str">
        <f t="shared" si="274"/>
        <v>41.3094322300302-6833.88922727524i</v>
      </c>
      <c r="K996" t="str">
        <f t="shared" si="275"/>
        <v>0.0199989709445722-0.000141574793294461i</v>
      </c>
      <c r="L996" t="str">
        <f t="shared" si="276"/>
        <v>0.00005-7.62807345097478i</v>
      </c>
      <c r="M996" t="str">
        <f t="shared" si="277"/>
        <v>0.00133333333333333-4.48710202998516i</v>
      </c>
      <c r="N996">
        <f t="shared" si="278"/>
        <v>90.129574102457283</v>
      </c>
      <c r="O996">
        <f t="shared" si="279"/>
        <v>56.889457648244843</v>
      </c>
      <c r="P996" s="3">
        <f t="shared" si="280"/>
        <v>56.889457648244843</v>
      </c>
      <c r="Q996" s="3">
        <f t="shared" si="281"/>
        <v>-89.870425897542717</v>
      </c>
      <c r="R996">
        <f t="shared" si="282"/>
        <v>90.129574102457283</v>
      </c>
      <c r="S996">
        <f t="shared" si="283"/>
        <v>3.6993562952006058E-2</v>
      </c>
      <c r="T996">
        <f t="shared" si="266"/>
        <v>56.889457648244843</v>
      </c>
    </row>
    <row r="997" spans="1:20" x14ac:dyDescent="0.25">
      <c r="A997">
        <f t="shared" si="267"/>
        <v>233.32067336282856</v>
      </c>
      <c r="B997">
        <f t="shared" si="284"/>
        <v>37.13413849122368</v>
      </c>
      <c r="C997" t="str">
        <f t="shared" si="268"/>
        <v>1.58076731117739-696.345262236127i</v>
      </c>
      <c r="D997" t="str">
        <f t="shared" si="269"/>
        <v>3.97499998647542-428.594914702603i</v>
      </c>
      <c r="E997" t="str">
        <f t="shared" si="270"/>
        <v>162.469409656232+0.016530676604431i</v>
      </c>
      <c r="F997" t="str">
        <f t="shared" si="271"/>
        <v>1.45495495477246-4022.09726517022i</v>
      </c>
      <c r="G997" t="str">
        <f t="shared" si="272"/>
        <v>0.999999999874574-0.0000111993923200111i</v>
      </c>
      <c r="H997" t="str">
        <f t="shared" si="273"/>
        <v>600.011572841723+3.42367071539781i</v>
      </c>
      <c r="I997" t="str">
        <f t="shared" si="274"/>
        <v>41.3094340034758-6808.01964233607i</v>
      </c>
      <c r="K997" t="str">
        <f t="shared" si="275"/>
        <v>0.0199989631093088-0.000142112720319588i</v>
      </c>
      <c r="L997" t="str">
        <f t="shared" si="276"/>
        <v>0.00005-7.59919650425862i</v>
      </c>
      <c r="M997" t="str">
        <f t="shared" si="277"/>
        <v>0.00133333333333333-4.47011559074036i</v>
      </c>
      <c r="N997">
        <f t="shared" si="278"/>
        <v>90.130066426317825</v>
      </c>
      <c r="O997">
        <f t="shared" si="279"/>
        <v>56.85651488262171</v>
      </c>
      <c r="P997" s="3">
        <f t="shared" si="280"/>
        <v>56.85651488262171</v>
      </c>
      <c r="Q997" s="3">
        <f t="shared" si="281"/>
        <v>-89.869933573682175</v>
      </c>
      <c r="R997">
        <f t="shared" si="282"/>
        <v>90.130066426317825</v>
      </c>
      <c r="S997">
        <f t="shared" si="283"/>
        <v>3.7134138491223684E-2</v>
      </c>
      <c r="T997">
        <f t="shared" si="266"/>
        <v>56.85651488262171</v>
      </c>
    </row>
    <row r="998" spans="1:20" x14ac:dyDescent="0.25">
      <c r="A998">
        <f t="shared" si="267"/>
        <v>234.20729192160729</v>
      </c>
      <c r="B998">
        <f t="shared" si="284"/>
        <v>37.275248217490329</v>
      </c>
      <c r="C998" t="str">
        <f t="shared" si="268"/>
        <v>1.5807667885085-693.70923919836i</v>
      </c>
      <c r="D998" t="str">
        <f t="shared" si="269"/>
        <v>3.97499998637245-426.972421267291i</v>
      </c>
      <c r="E998" t="str">
        <f t="shared" si="270"/>
        <v>162.469408686944+0.0165935030203041i</v>
      </c>
      <c r="F998" t="str">
        <f t="shared" si="271"/>
        <v>1.45495495477108-4006.87115490566i</v>
      </c>
      <c r="G998" t="str">
        <f t="shared" si="272"/>
        <v>0.999999999873619-0.0000112419500108163i</v>
      </c>
      <c r="H998" t="str">
        <f t="shared" si="273"/>
        <v>600.011660963537+3.4366807900996i</v>
      </c>
      <c r="I998" t="str">
        <f t="shared" si="274"/>
        <v>41.3094357904252-6782.24799304523i</v>
      </c>
      <c r="K998" t="str">
        <f t="shared" si="275"/>
        <v>0.0199989552143907-0.000142652690813019i</v>
      </c>
      <c r="L998" t="str">
        <f t="shared" si="276"/>
        <v>0.00005-7.57042887453534i</v>
      </c>
      <c r="M998" t="str">
        <f t="shared" si="277"/>
        <v>0.00133333333333333-4.45319345560904i</v>
      </c>
      <c r="N998">
        <f t="shared" si="278"/>
        <v>90.130560620348476</v>
      </c>
      <c r="O998">
        <f t="shared" si="279"/>
        <v>56.823572125078613</v>
      </c>
      <c r="P998" s="3">
        <f t="shared" si="280"/>
        <v>56.823572125078613</v>
      </c>
      <c r="Q998" s="3">
        <f t="shared" si="281"/>
        <v>-89.869439379651524</v>
      </c>
      <c r="R998">
        <f t="shared" si="282"/>
        <v>90.130560620348476</v>
      </c>
      <c r="S998">
        <f t="shared" si="283"/>
        <v>3.7275248217490328E-2</v>
      </c>
      <c r="T998">
        <f t="shared" si="266"/>
        <v>56.823572125078613</v>
      </c>
    </row>
    <row r="999" spans="1:20" x14ac:dyDescent="0.25">
      <c r="A999">
        <f t="shared" si="267"/>
        <v>235.09727963090941</v>
      </c>
      <c r="B999">
        <f t="shared" si="284"/>
        <v>37.416894160716794</v>
      </c>
      <c r="C999" t="str">
        <f t="shared" si="268"/>
        <v>1.58076626186017-691.083195400837i</v>
      </c>
      <c r="D999" t="str">
        <f t="shared" si="269"/>
        <v>3.97499998626869-425.356069973603i</v>
      </c>
      <c r="E999" t="str">
        <f t="shared" si="270"/>
        <v>162.469407710278+0.0166565682891927i</v>
      </c>
      <c r="F999" t="str">
        <f t="shared" si="271"/>
        <v>1.45495495476968-3991.70268482786i</v>
      </c>
      <c r="G999" t="str">
        <f t="shared" si="272"/>
        <v>0.999999999872656-0.0000112846694208467i</v>
      </c>
      <c r="H999" t="str">
        <f t="shared" si="273"/>
        <v>600.01174975637+3.44974030452696i</v>
      </c>
      <c r="I999" t="str">
        <f t="shared" si="274"/>
        <v>41.3094375909816-6756.57390866896i</v>
      </c>
      <c r="K999" t="str">
        <f t="shared" si="275"/>
        <v>0.0199989472593636-0.000143194712532444i</v>
      </c>
      <c r="L999" t="str">
        <f t="shared" si="276"/>
        <v>0.00005-7.54177014797307i</v>
      </c>
      <c r="M999" t="str">
        <f t="shared" si="277"/>
        <v>0.00133333333333333-4.43633538116063i</v>
      </c>
      <c r="N999">
        <f t="shared" si="278"/>
        <v>90.13105669164834</v>
      </c>
      <c r="O999">
        <f t="shared" si="279"/>
        <v>56.790629375677113</v>
      </c>
      <c r="P999" s="3">
        <f t="shared" si="280"/>
        <v>56.790629375677113</v>
      </c>
      <c r="Q999" s="3">
        <f t="shared" si="281"/>
        <v>-89.86894330835166</v>
      </c>
      <c r="R999">
        <f t="shared" si="282"/>
        <v>90.13105669164834</v>
      </c>
      <c r="S999">
        <f t="shared" si="283"/>
        <v>3.7416894160716793E-2</v>
      </c>
      <c r="T999">
        <f t="shared" si="266"/>
        <v>56.790629375677113</v>
      </c>
    </row>
    <row r="1000" spans="1:20" x14ac:dyDescent="0.25">
      <c r="A1000">
        <f t="shared" si="267"/>
        <v>235.99064929350689</v>
      </c>
      <c r="B1000">
        <f t="shared" si="284"/>
        <v>37.559078358527522</v>
      </c>
      <c r="C1000" t="str">
        <f t="shared" si="268"/>
        <v>1.58076573120217-688.467093067036i</v>
      </c>
      <c r="D1000" t="str">
        <f t="shared" si="269"/>
        <v>3.97499998616412-423.745837569783i</v>
      </c>
      <c r="E1000" t="str">
        <f t="shared" si="270"/>
        <v>162.469406726177+0.01671987332004i</v>
      </c>
      <c r="F1000" t="str">
        <f t="shared" si="271"/>
        <v>1.45495495476826-3976.59163673329i</v>
      </c>
      <c r="G1000" t="str">
        <f t="shared" si="272"/>
        <v>0.999999999871687-0.0000113275511646348i</v>
      </c>
      <c r="H1000" t="str">
        <f t="shared" si="273"/>
        <v>600.011839225324+3.46284944656726i</v>
      </c>
      <c r="I1000" t="str">
        <f t="shared" si="274"/>
        <v>41.3094394052476-6730.99701987683i</v>
      </c>
      <c r="K1000" t="str">
        <f t="shared" si="275"/>
        <v>0.0199989392437701-0.000143738793264949i</v>
      </c>
      <c r="L1000" t="str">
        <f t="shared" si="276"/>
        <v>0.00005-7.5132199123063i</v>
      </c>
      <c r="M1000" t="str">
        <f t="shared" si="277"/>
        <v>0.00133333333333333-4.41954112488607i</v>
      </c>
      <c r="N1000">
        <f t="shared" si="278"/>
        <v>90.131554647343393</v>
      </c>
      <c r="O1000">
        <f t="shared" si="279"/>
        <v>56.757686634479192</v>
      </c>
      <c r="P1000" s="3">
        <f t="shared" si="280"/>
        <v>56.757686634479192</v>
      </c>
      <c r="Q1000" s="3">
        <f t="shared" si="281"/>
        <v>-89.868445352656607</v>
      </c>
      <c r="R1000">
        <f t="shared" si="282"/>
        <v>90.131554647343393</v>
      </c>
      <c r="S1000">
        <f t="shared" si="283"/>
        <v>3.7559078358527523E-2</v>
      </c>
      <c r="T1000">
        <f t="shared" si="266"/>
        <v>56.757686634479192</v>
      </c>
    </row>
    <row r="1001" spans="1:20" x14ac:dyDescent="0.25">
      <c r="A1001">
        <f t="shared" si="267"/>
        <v>236.88741376082226</v>
      </c>
      <c r="B1001">
        <f t="shared" si="284"/>
        <v>37.70180285628993</v>
      </c>
      <c r="C1001" t="str">
        <f t="shared" si="268"/>
        <v>1.58076519650402-685.860894563441i</v>
      </c>
      <c r="D1001" t="str">
        <f t="shared" si="269"/>
        <v>3.97499998605877-422.141700892099i</v>
      </c>
      <c r="E1001" t="str">
        <f t="shared" si="270"/>
        <v>162.469405734583+0.0167834190252558i</v>
      </c>
      <c r="F1001" t="str">
        <f t="shared" si="271"/>
        <v>1.45495495476684-3961.53779324446i</v>
      </c>
      <c r="G1001" t="str">
        <f t="shared" si="272"/>
        <v>0.99999999987071-0.0000113705958590494i</v>
      </c>
      <c r="H1001" t="str">
        <f t="shared" si="273"/>
        <v>600.011929375553+3.47600840482217i</v>
      </c>
      <c r="I1001" t="str">
        <f t="shared" si="274"/>
        <v>41.3094412333283-6705.51695873682i</v>
      </c>
      <c r="K1001" t="str">
        <f t="shared" si="275"/>
        <v>0.019998931167149-0.000144284940827124i</v>
      </c>
      <c r="L1001" t="str">
        <f t="shared" si="276"/>
        <v>0.00005-7.48477775683034i</v>
      </c>
      <c r="M1001" t="str">
        <f t="shared" si="277"/>
        <v>0.00133333333333333-4.40281044519433i</v>
      </c>
      <c r="N1001">
        <f t="shared" si="278"/>
        <v>90.132054494586626</v>
      </c>
      <c r="O1001">
        <f t="shared" si="279"/>
        <v>56.724743901547242</v>
      </c>
      <c r="P1001" s="3">
        <f t="shared" si="280"/>
        <v>56.724743901547242</v>
      </c>
      <c r="Q1001" s="3">
        <f t="shared" si="281"/>
        <v>-89.867945505413374</v>
      </c>
      <c r="R1001">
        <f t="shared" si="282"/>
        <v>90.132054494586626</v>
      </c>
      <c r="S1001">
        <f t="shared" si="283"/>
        <v>3.7701802856289927E-2</v>
      </c>
      <c r="T1001">
        <f t="shared" si="266"/>
        <v>56.724743901547242</v>
      </c>
    </row>
    <row r="1002" spans="1:20" x14ac:dyDescent="0.25">
      <c r="A1002">
        <f t="shared" si="267"/>
        <v>237.78758593311341</v>
      </c>
      <c r="B1002">
        <f t="shared" si="284"/>
        <v>37.845069707143836</v>
      </c>
      <c r="C1002" t="str">
        <f t="shared" si="268"/>
        <v>1.58076465773485-683.264562399014i</v>
      </c>
      <c r="D1002" t="str">
        <f t="shared" si="269"/>
        <v>3.97499998595262-420.543636864506i</v>
      </c>
      <c r="E1002" t="str">
        <f t="shared" si="270"/>
        <v>162.46940473544+0.016847206320707i</v>
      </c>
      <c r="F1002" t="str">
        <f t="shared" si="271"/>
        <v>1.45495495476542-3946.54093780676i</v>
      </c>
      <c r="G1002" t="str">
        <f t="shared" si="272"/>
        <v>0.999999999869725-0.0000114138041233025i</v>
      </c>
      <c r="H1002" t="str">
        <f t="shared" si="273"/>
        <v>600.012020212243+3.48921736861022i</v>
      </c>
      <c r="I1002" t="str">
        <f t="shared" si="274"/>
        <v>41.3094430753293-6680.13335870963i</v>
      </c>
      <c r="K1002" t="str">
        <f t="shared" si="275"/>
        <v>0.0199989230290357-0.000144833163065175i</v>
      </c>
      <c r="L1002" t="str">
        <f t="shared" si="276"/>
        <v>0.00005-7.45644327239525i</v>
      </c>
      <c r="M1002" t="str">
        <f t="shared" si="277"/>
        <v>0.00133333333333333-4.38614310140897i</v>
      </c>
      <c r="N1002">
        <f t="shared" si="278"/>
        <v>90.13255624055806</v>
      </c>
      <c r="O1002">
        <f t="shared" si="279"/>
        <v>56.691801176944203</v>
      </c>
      <c r="P1002" s="3">
        <f t="shared" si="280"/>
        <v>56.691801176944203</v>
      </c>
      <c r="Q1002" s="3">
        <f t="shared" si="281"/>
        <v>-89.86744375944194</v>
      </c>
      <c r="R1002">
        <f t="shared" si="282"/>
        <v>90.13255624055806</v>
      </c>
      <c r="S1002">
        <f t="shared" si="283"/>
        <v>3.7845069707143839E-2</v>
      </c>
      <c r="T1002">
        <f t="shared" si="266"/>
        <v>56.691801176944203</v>
      </c>
    </row>
    <row r="1003" spans="1:20" x14ac:dyDescent="0.25">
      <c r="A1003">
        <f t="shared" si="267"/>
        <v>238.69117875965924</v>
      </c>
      <c r="B1003">
        <f t="shared" si="284"/>
        <v>37.988880972030984</v>
      </c>
      <c r="C1003" t="str">
        <f t="shared" si="268"/>
        <v>1.58076411486378-680.678059224643i</v>
      </c>
      <c r="D1003" t="str">
        <f t="shared" si="269"/>
        <v>3.97499998584566-418.951622498315i</v>
      </c>
      <c r="E1003" t="str">
        <f t="shared" si="270"/>
        <v>162.469403728691+0.0169112361257717i</v>
      </c>
      <c r="F1003" t="str">
        <f t="shared" si="271"/>
        <v>1.45495495476397-3931.60085468541i</v>
      </c>
      <c r="G1003" t="str">
        <f t="shared" si="272"/>
        <v>0.999999999868733-0.0000114571765789597i</v>
      </c>
      <c r="H1003" t="str">
        <f t="shared" si="273"/>
        <v>600.012111740623+3.50247652796944i</v>
      </c>
      <c r="I1003" t="str">
        <f t="shared" si="274"/>
        <v>41.3094449313558-6654.84585464371i</v>
      </c>
      <c r="K1003" t="str">
        <f t="shared" si="275"/>
        <v>0.0199989148289621-0.000145383467855032i</v>
      </c>
      <c r="L1003" t="str">
        <f t="shared" si="276"/>
        <v>0.00005-7.42821605139992i</v>
      </c>
      <c r="M1003" t="str">
        <f t="shared" si="277"/>
        <v>0.00133333333333333-4.36953885376467i</v>
      </c>
      <c r="N1003">
        <f t="shared" si="278"/>
        <v>90.133059892464985</v>
      </c>
      <c r="O1003">
        <f t="shared" si="279"/>
        <v>56.658858460733484</v>
      </c>
      <c r="P1003" s="3">
        <f t="shared" si="280"/>
        <v>56.658858460733484</v>
      </c>
      <c r="Q1003" s="3">
        <f t="shared" si="281"/>
        <v>-89.866940107535015</v>
      </c>
      <c r="R1003">
        <f t="shared" si="282"/>
        <v>90.133059892464985</v>
      </c>
      <c r="S1003">
        <f t="shared" si="283"/>
        <v>3.7988880972030986E-2</v>
      </c>
      <c r="T1003">
        <f t="shared" si="266"/>
        <v>56.658858460733484</v>
      </c>
    </row>
    <row r="1004" spans="1:20" x14ac:dyDescent="0.25">
      <c r="A1004">
        <f t="shared" si="267"/>
        <v>239.59820523894595</v>
      </c>
      <c r="B1004">
        <f t="shared" si="284"/>
        <v>38.133238719724702</v>
      </c>
      <c r="C1004" t="str">
        <f t="shared" si="268"/>
        <v>1.58076356785951-678.1013478326i</v>
      </c>
      <c r="D1004" t="str">
        <f t="shared" si="269"/>
        <v>3.97499998573787-417.365634891865i</v>
      </c>
      <c r="E1004" t="str">
        <f t="shared" si="270"/>
        <v>162.469402714275+0.0169755093633497i</v>
      </c>
      <c r="F1004" t="str">
        <f t="shared" si="271"/>
        <v>1.45495495476251-3916.71732896228i</v>
      </c>
      <c r="G1004" t="str">
        <f t="shared" si="272"/>
        <v>0.999999999867734-0.0000115007138499482i</v>
      </c>
      <c r="H1004" t="str">
        <f t="shared" si="273"/>
        <v>600.012203965959+3.51578607366032i</v>
      </c>
      <c r="I1004" t="str">
        <f t="shared" si="274"/>
        <v>41.3094468015153-6629.65408276979i</v>
      </c>
      <c r="K1004" t="str">
        <f t="shared" si="275"/>
        <v>0.0199989065664565-0.000145935863102468i</v>
      </c>
      <c r="L1004" t="str">
        <f t="shared" si="276"/>
        <v>0.00005-7.40009568778637i</v>
      </c>
      <c r="M1004" t="str">
        <f t="shared" si="277"/>
        <v>0.00133333333333333-4.35299746340374i</v>
      </c>
      <c r="N1004">
        <f t="shared" si="278"/>
        <v>90.133565457541948</v>
      </c>
      <c r="O1004">
        <f t="shared" si="279"/>
        <v>56.625915752978813</v>
      </c>
      <c r="P1004" s="3">
        <f t="shared" si="280"/>
        <v>56.625915752978813</v>
      </c>
      <c r="Q1004" s="3">
        <f t="shared" si="281"/>
        <v>-89.866434542458052</v>
      </c>
      <c r="R1004">
        <f t="shared" si="282"/>
        <v>90.133565457541948</v>
      </c>
      <c r="S1004">
        <f t="shared" si="283"/>
        <v>3.8133238719724703E-2</v>
      </c>
      <c r="T1004">
        <f t="shared" ref="T1004:T1067" si="285">P1004</f>
        <v>56.625915752978813</v>
      </c>
    </row>
    <row r="1005" spans="1:20" x14ac:dyDescent="0.25">
      <c r="A1005">
        <f t="shared" ref="A1005:A1068" si="286">2*PI()*B1005</f>
        <v>240.50867841885392</v>
      </c>
      <c r="B1005">
        <f t="shared" si="284"/>
        <v>38.278145026859654</v>
      </c>
      <c r="C1005" t="str">
        <f t="shared" ref="C1005:C1068" si="287">IMPRODUCT(D1005,E1005,$C$40,,K1005,$C$41)</f>
        <v>1.58076301669059-675.534391156049i</v>
      </c>
      <c r="D1005" t="str">
        <f t="shared" ref="D1005:D1068" si="288">IMDIV(IMPRODUCT($C$37,$C$38,COMPLEX(1,A1005/$C$38)),IMSUM(-1*A1005*A1005/$C$39,COMPLEX(0,1*A1005)))</f>
        <v>3.97499998562928-415.785651230194i</v>
      </c>
      <c r="E1005" t="str">
        <f t="shared" ref="E1005:E1068" si="289">IMDIV(IMPRODUCT(IMSUM(F1005,G1005),$C$29,H1005),IMSUM(1,I1005))</f>
        <v>162.469401692138+0.0170400269598247i</v>
      </c>
      <c r="F1005" t="str">
        <f t="shared" ref="F1005:F1068" si="290">IMDIV(IMPRODUCT($C$14,$C$15,COMPLEX(1,A1005/$C$15)),IMSUM(-1*A1005*A1005/$C$16,COMPLEX(0,A1005)))</f>
        <v>1.45495495476105-3901.89014653286i</v>
      </c>
      <c r="G1005" t="str">
        <f t="shared" ref="G1005:G1068" si="291">IMDIV(1,COMPLEX(1,A1005*$C$9*$C$10))</f>
        <v>0.999999999866726-0.0000115444165625664i</v>
      </c>
      <c r="H1005" t="str">
        <f t="shared" ref="H1005:H1068" si="292">IMDIV($C$3,IMSUM(K1005,COMPLEX(0,$C$28*A1005)))</f>
        <v>600.012296893555+3.52914619716831i</v>
      </c>
      <c r="I1005" t="str">
        <f t="shared" ref="I1005:I1068" si="293">IMPRODUCT(F1005,$C$29,H1005,$C$31)</f>
        <v>41.3094486859144-6604.55768069575i</v>
      </c>
      <c r="K1005" t="str">
        <f t="shared" ref="K1005:K1068" si="294">IF($C$26&lt;=0,IMDIV(1,IMSUM(IMDIV(1,L1005),1/$C$18)),IMDIV(1,IMSUM(IMDIV(1,L1005),1/$C$18,IMDIV(1,M1005))))</f>
        <v>0.0199988982410437-0.000146490356743205i</v>
      </c>
      <c r="L1005" t="str">
        <f t="shared" ref="L1005:L1068" si="295">IMSUM($C$21/$C$22,IMDIV(1,COMPLEX(0,$C$20*$C$22*A1005)))</f>
        <v>0.00005-7.37208177703359i</v>
      </c>
      <c r="M1005" t="str">
        <f t="shared" ref="M1005:M1068" si="296">IMSUM($C$25/$C$26,IMDIV(1,COMPLEX(0,$C$24*$C$26*A1005)))</f>
        <v>0.00133333333333333-4.33651869237272i</v>
      </c>
      <c r="N1005">
        <f t="shared" ref="N1005:N1068" si="297">ABS(R1005)</f>
        <v>90.134072943050896</v>
      </c>
      <c r="O1005">
        <f t="shared" ref="O1005:O1068" si="298">ABS(P1005)</f>
        <v>56.592973053744863</v>
      </c>
      <c r="P1005" s="3">
        <f t="shared" ref="P1005:P1068" si="299">20*LOG10(IMABS(C1005))</f>
        <v>56.592973053744863</v>
      </c>
      <c r="Q1005" s="3">
        <f t="shared" ref="Q1005:Q1068" si="300">IMARGUMENT(C1005)*180/PI()</f>
        <v>-89.865927056949104</v>
      </c>
      <c r="R1005">
        <f t="shared" ref="R1005:R1068" si="301">IF(Q1005&lt;0,Q1005+180,Q1005-180)</f>
        <v>90.134072943050896</v>
      </c>
      <c r="S1005">
        <f t="shared" ref="S1005:S1068" si="302">B1005/1000</f>
        <v>3.8278145026859653E-2</v>
      </c>
      <c r="T1005">
        <f t="shared" si="285"/>
        <v>56.592973053744863</v>
      </c>
    </row>
    <row r="1006" spans="1:20" x14ac:dyDescent="0.25">
      <c r="A1006">
        <f t="shared" si="286"/>
        <v>241.42261139684558</v>
      </c>
      <c r="B1006">
        <f t="shared" ref="B1006:B1069" si="303">B1005*(1+B$42)</f>
        <v>38.423601977961724</v>
      </c>
      <c r="C1006" t="str">
        <f t="shared" si="287"/>
        <v>1.58076246132531-672.977152268441i</v>
      </c>
      <c r="D1006" t="str">
        <f t="shared" si="288"/>
        <v>3.97499998551984-414.211648784705i</v>
      </c>
      <c r="E1006" t="str">
        <f t="shared" si="289"/>
        <v>162.469400662219+0.0171047898451622i</v>
      </c>
      <c r="F1006" t="str">
        <f t="shared" si="290"/>
        <v>1.45495495475957-3887.11909410316i</v>
      </c>
      <c r="G1006" t="str">
        <f t="shared" si="291"/>
        <v>0.999999999865712-0.0000115882853454924i</v>
      </c>
      <c r="H1006" t="str">
        <f t="shared" si="292"/>
        <v>600.012390528764+3.54255709070682i</v>
      </c>
      <c r="I1006" t="str">
        <f t="shared" si="293"/>
        <v>41.3094505846622-6579.55628740148i</v>
      </c>
      <c r="K1006" t="str">
        <f t="shared" si="294"/>
        <v>0.0199988898522447-0.000147046956743029i</v>
      </c>
      <c r="L1006" t="str">
        <f t="shared" si="295"/>
        <v>0.00005-7.34417391615223i</v>
      </c>
      <c r="M1006" t="str">
        <f t="shared" si="296"/>
        <v>0.00133333333333333-4.32010230361895i</v>
      </c>
      <c r="N1006">
        <f t="shared" si="297"/>
        <v>90.134582356281285</v>
      </c>
      <c r="O1006">
        <f t="shared" si="298"/>
        <v>56.56003036309631</v>
      </c>
      <c r="P1006" s="3">
        <f t="shared" si="299"/>
        <v>56.56003036309631</v>
      </c>
      <c r="Q1006" s="3">
        <f t="shared" si="300"/>
        <v>-89.865417643718715</v>
      </c>
      <c r="R1006">
        <f t="shared" si="301"/>
        <v>90.134582356281285</v>
      </c>
      <c r="S1006">
        <f t="shared" si="302"/>
        <v>3.8423601977961727E-2</v>
      </c>
      <c r="T1006">
        <f t="shared" si="285"/>
        <v>56.56003036309631</v>
      </c>
    </row>
    <row r="1007" spans="1:20" x14ac:dyDescent="0.25">
      <c r="A1007">
        <f t="shared" si="286"/>
        <v>242.34001732015361</v>
      </c>
      <c r="B1007">
        <f t="shared" si="303"/>
        <v>38.569611665477979</v>
      </c>
      <c r="C1007" t="str">
        <f t="shared" si="287"/>
        <v>1.5807619017318-670.429594383039i</v>
      </c>
      <c r="D1007" t="str">
        <f t="shared" si="288"/>
        <v>3.97499998540959-412.643604912844i</v>
      </c>
      <c r="E1007" t="str">
        <f t="shared" si="289"/>
        <v>162.469399624459+0.0171697989528373i</v>
      </c>
      <c r="F1007" t="str">
        <f t="shared" si="290"/>
        <v>1.45495495475808-3872.40395918664i</v>
      </c>
      <c r="G1007" t="str">
        <f t="shared" si="291"/>
        <v>0.999999999864689-0.0000116323208297934i</v>
      </c>
      <c r="H1007" t="str">
        <f t="shared" si="292"/>
        <v>600.012484876969+3.55601894721983i</v>
      </c>
      <c r="I1007" t="str">
        <f t="shared" si="293"/>
        <v>41.309452497868-6554.64954323351i</v>
      </c>
      <c r="K1007" t="str">
        <f t="shared" si="294"/>
        <v>0.0199988813995771-0.000147605671097903i</v>
      </c>
      <c r="L1007" t="str">
        <f t="shared" si="295"/>
        <v>0.00005-7.31637170367824i</v>
      </c>
      <c r="M1007" t="str">
        <f t="shared" si="296"/>
        <v>0.00133333333333333-4.30374806098722i</v>
      </c>
      <c r="N1007">
        <f t="shared" si="297"/>
        <v>90.135093704550187</v>
      </c>
      <c r="O1007">
        <f t="shared" si="298"/>
        <v>56.527087681098543</v>
      </c>
      <c r="P1007" s="3">
        <f t="shared" si="299"/>
        <v>56.527087681098543</v>
      </c>
      <c r="Q1007" s="3">
        <f t="shared" si="300"/>
        <v>-89.864906295449813</v>
      </c>
      <c r="R1007">
        <f t="shared" si="301"/>
        <v>90.135093704550187</v>
      </c>
      <c r="S1007">
        <f t="shared" si="302"/>
        <v>3.8569611665477982E-2</v>
      </c>
      <c r="T1007">
        <f t="shared" si="285"/>
        <v>56.527087681098543</v>
      </c>
    </row>
    <row r="1008" spans="1:20" x14ac:dyDescent="0.25">
      <c r="A1008">
        <f t="shared" si="286"/>
        <v>243.26090938597019</v>
      </c>
      <c r="B1008">
        <f t="shared" si="303"/>
        <v>38.716176189806795</v>
      </c>
      <c r="C1008" t="str">
        <f t="shared" si="287"/>
        <v>1.58076133787778-667.891680852365i</v>
      </c>
      <c r="D1008" t="str">
        <f t="shared" si="288"/>
        <v>3.9749999852985-411.081497057776i</v>
      </c>
      <c r="E1008" t="str">
        <f t="shared" si="289"/>
        <v>162.469398578798+0.017235055219921i</v>
      </c>
      <c r="F1008" t="str">
        <f t="shared" si="290"/>
        <v>1.45495495475658-3857.74453010113i</v>
      </c>
      <c r="G1008" t="str">
        <f t="shared" si="291"/>
        <v>0.999999999863659-0.0000116765236489346i</v>
      </c>
      <c r="H1008" t="str">
        <f t="shared" si="292"/>
        <v>600.012579943605+3.56953196038473i</v>
      </c>
      <c r="I1008" t="str">
        <f t="shared" si="293"/>
        <v>41.3094544256419-6529.8370899i</v>
      </c>
      <c r="K1008" t="str">
        <f t="shared" si="294"/>
        <v>0.0199988728825545-0.000148166507834082i</v>
      </c>
      <c r="L1008" t="str">
        <f t="shared" si="295"/>
        <v>0.00005-7.28867473966753i</v>
      </c>
      <c r="M1008" t="str">
        <f t="shared" si="296"/>
        <v>0.00133333333333333-4.28745572921619i</v>
      </c>
      <c r="N1008">
        <f t="shared" si="297"/>
        <v>90.135606995202366</v>
      </c>
      <c r="O1008">
        <f t="shared" si="298"/>
        <v>56.494145007817409</v>
      </c>
      <c r="P1008" s="3">
        <f t="shared" si="299"/>
        <v>56.494145007817409</v>
      </c>
      <c r="Q1008" s="3">
        <f t="shared" si="300"/>
        <v>-89.864393004797634</v>
      </c>
      <c r="R1008">
        <f t="shared" si="301"/>
        <v>90.135606995202366</v>
      </c>
      <c r="S1008">
        <f t="shared" si="302"/>
        <v>3.8716176189806793E-2</v>
      </c>
      <c r="T1008">
        <f t="shared" si="285"/>
        <v>56.494145007817409</v>
      </c>
    </row>
    <row r="1009" spans="1:20" x14ac:dyDescent="0.25">
      <c r="A1009">
        <f t="shared" si="286"/>
        <v>244.18530084163689</v>
      </c>
      <c r="B1009">
        <f t="shared" si="303"/>
        <v>38.863297659328062</v>
      </c>
      <c r="C1009" t="str">
        <f t="shared" si="287"/>
        <v>1.58076076973084-665.363375167682i</v>
      </c>
      <c r="D1009" t="str">
        <f t="shared" si="288"/>
        <v>3.97499998518655-409.525302748052i</v>
      </c>
      <c r="E1009" t="str">
        <f t="shared" si="289"/>
        <v>162.469397525177+0.0173005595870398i</v>
      </c>
      <c r="F1009" t="str">
        <f t="shared" si="290"/>
        <v>1.45495495475507-3843.14059596582i</v>
      </c>
      <c r="G1009" t="str">
        <f t="shared" si="291"/>
        <v>0.999999999862621-0.0000117208944387884i</v>
      </c>
      <c r="H1009" t="str">
        <f t="shared" si="292"/>
        <v>600.012675734139+3.58309632461503i</v>
      </c>
      <c r="I1009" t="str">
        <f t="shared" si="293"/>
        <v>41.3094563680944-6505.11857046545i</v>
      </c>
      <c r="K1009" t="str">
        <f t="shared" si="294"/>
        <v>0.0199988643006871-0.000148729475008225i</v>
      </c>
      <c r="L1009" t="str">
        <f t="shared" si="295"/>
        <v>0.00005-7.26108262568991i</v>
      </c>
      <c r="M1009" t="str">
        <f t="shared" si="296"/>
        <v>0.00133333333333333-4.27122507393524i</v>
      </c>
      <c r="N1009">
        <f t="shared" si="297"/>
        <v>90.136122235610415</v>
      </c>
      <c r="O1009">
        <f t="shared" si="298"/>
        <v>56.461202343319272</v>
      </c>
      <c r="P1009" s="3">
        <f t="shared" si="299"/>
        <v>56.461202343319272</v>
      </c>
      <c r="Q1009" s="3">
        <f t="shared" si="300"/>
        <v>-89.863877764389585</v>
      </c>
      <c r="R1009">
        <f t="shared" si="301"/>
        <v>90.136122235610415</v>
      </c>
      <c r="S1009">
        <f t="shared" si="302"/>
        <v>3.8863297659328062E-2</v>
      </c>
      <c r="T1009">
        <f t="shared" si="285"/>
        <v>56.461202343319272</v>
      </c>
    </row>
    <row r="1010" spans="1:20" x14ac:dyDescent="0.25">
      <c r="A1010">
        <f t="shared" si="286"/>
        <v>245.11320498483514</v>
      </c>
      <c r="B1010">
        <f t="shared" si="303"/>
        <v>39.010978190433512</v>
      </c>
      <c r="C1010" t="str">
        <f t="shared" si="287"/>
        <v>1.58076019725828-662.84464095846i</v>
      </c>
      <c r="D1010" t="str">
        <f t="shared" si="288"/>
        <v>3.97499998507376-407.974999597296i</v>
      </c>
      <c r="E1010" t="str">
        <f t="shared" si="289"/>
        <v>162.469396463534+0.0173663129984237i</v>
      </c>
      <c r="F1010" t="str">
        <f t="shared" si="290"/>
        <v>1.45495495475355-3828.59194669822i</v>
      </c>
      <c r="G1010" t="str">
        <f t="shared" si="291"/>
        <v>0.999999999861575-0.0000117654338376435i</v>
      </c>
      <c r="H1010" t="str">
        <f t="shared" si="292"/>
        <v>600.012772254085+3.59671223506334i</v>
      </c>
      <c r="I1010" t="str">
        <f t="shared" si="293"/>
        <v>41.3094583253381-6480.49362934567i</v>
      </c>
      <c r="K1010" t="str">
        <f t="shared" si="294"/>
        <v>0.0199988556534812-0.000149294580707512i</v>
      </c>
      <c r="L1010" t="str">
        <f t="shared" si="295"/>
        <v>0.00005-7.23359496482357i</v>
      </c>
      <c r="M1010" t="str">
        <f t="shared" si="296"/>
        <v>0.00133333333333333-4.25505586166092i</v>
      </c>
      <c r="N1010">
        <f t="shared" si="297"/>
        <v>90.136639433174864</v>
      </c>
      <c r="O1010">
        <f t="shared" si="298"/>
        <v>56.428259687670945</v>
      </c>
      <c r="P1010" s="3">
        <f t="shared" si="299"/>
        <v>56.428259687670945</v>
      </c>
      <c r="Q1010" s="3">
        <f t="shared" si="300"/>
        <v>-89.863360566825136</v>
      </c>
      <c r="R1010">
        <f t="shared" si="301"/>
        <v>90.136639433174864</v>
      </c>
      <c r="S1010">
        <f t="shared" si="302"/>
        <v>3.9010978190433511E-2</v>
      </c>
      <c r="T1010">
        <f t="shared" si="285"/>
        <v>56.428259687670945</v>
      </c>
    </row>
    <row r="1011" spans="1:20" x14ac:dyDescent="0.25">
      <c r="A1011">
        <f t="shared" si="286"/>
        <v>246.04463516377749</v>
      </c>
      <c r="B1011">
        <f t="shared" si="303"/>
        <v>39.159219907557159</v>
      </c>
      <c r="C1011" t="str">
        <f t="shared" si="287"/>
        <v>1.58075962042727-660.335441991863i</v>
      </c>
      <c r="D1011" t="str">
        <f t="shared" si="288"/>
        <v>3.97499998496011-406.430565303877i</v>
      </c>
      <c r="E1011" t="str">
        <f t="shared" si="289"/>
        <v>162.469395393808+0.0174323164019003i</v>
      </c>
      <c r="F1011" t="str">
        <f t="shared" si="290"/>
        <v>1.45495495475202-3814.09837301113i</v>
      </c>
      <c r="G1011" t="str">
        <f t="shared" si="291"/>
        <v>0.99999999986052-0.000011810142486214i</v>
      </c>
      <c r="H1011" t="str">
        <f t="shared" si="292"/>
        <v>600.012869508996+3.61037988762388i</v>
      </c>
      <c r="I1011" t="str">
        <f t="shared" si="293"/>
        <v>41.3094602974846-6455.96191230263i</v>
      </c>
      <c r="K1011" t="str">
        <f t="shared" si="294"/>
        <v>0.0199988469404395-0.000149861833049753i</v>
      </c>
      <c r="L1011" t="str">
        <f t="shared" si="295"/>
        <v>0.00005-7.20621136164933i</v>
      </c>
      <c r="M1011" t="str">
        <f t="shared" si="296"/>
        <v>0.00133333333333333-4.23894785979371i</v>
      </c>
      <c r="N1011">
        <f t="shared" si="297"/>
        <v>90.137158595324195</v>
      </c>
      <c r="O1011">
        <f t="shared" si="298"/>
        <v>56.395317040939823</v>
      </c>
      <c r="P1011" s="3">
        <f t="shared" si="299"/>
        <v>56.395317040939823</v>
      </c>
      <c r="Q1011" s="3">
        <f t="shared" si="300"/>
        <v>-89.862841404675805</v>
      </c>
      <c r="R1011">
        <f t="shared" si="301"/>
        <v>90.137158595324195</v>
      </c>
      <c r="S1011">
        <f t="shared" si="302"/>
        <v>3.9159219907557156E-2</v>
      </c>
      <c r="T1011">
        <f t="shared" si="285"/>
        <v>56.395317040939823</v>
      </c>
    </row>
    <row r="1012" spans="1:20" x14ac:dyDescent="0.25">
      <c r="A1012">
        <f t="shared" si="286"/>
        <v>246.97960477739986</v>
      </c>
      <c r="B1012">
        <f t="shared" si="303"/>
        <v>39.308024943205879</v>
      </c>
      <c r="C1012" t="str">
        <f t="shared" si="287"/>
        <v>1.58075903920448-657.835742172222i</v>
      </c>
      <c r="D1012" t="str">
        <f t="shared" si="288"/>
        <v>3.97499998484558-404.891977650586i</v>
      </c>
      <c r="E1012" t="str">
        <f t="shared" si="289"/>
        <v>162.469394315939+0.0174985707489061i</v>
      </c>
      <c r="F1012" t="str">
        <f t="shared" si="290"/>
        <v>1.45495495475047-3799.6596664096i</v>
      </c>
      <c r="G1012" t="str">
        <f t="shared" si="291"/>
        <v>0.999999999859458-0.0000118550210276491i</v>
      </c>
      <c r="H1012" t="str">
        <f t="shared" si="292"/>
        <v>600.012967504467+3.62409947893567i</v>
      </c>
      <c r="I1012" t="str">
        <f t="shared" si="293"/>
        <v>41.3094622846479-6431.52306643927i</v>
      </c>
      <c r="K1012" t="str">
        <f t="shared" si="294"/>
        <v>0.0199988381610608-0.000150431240183514i</v>
      </c>
      <c r="L1012" t="str">
        <f t="shared" si="295"/>
        <v>0.00005-7.1789314222448i</v>
      </c>
      <c r="M1012" t="str">
        <f t="shared" si="296"/>
        <v>0.00133333333333333-4.22290083661457i</v>
      </c>
      <c r="N1012">
        <f t="shared" si="297"/>
        <v>90.137679729515128</v>
      </c>
      <c r="O1012">
        <f t="shared" si="298"/>
        <v>56.362374403193805</v>
      </c>
      <c r="P1012" s="3">
        <f t="shared" si="299"/>
        <v>56.362374403193805</v>
      </c>
      <c r="Q1012" s="3">
        <f t="shared" si="300"/>
        <v>-89.862320270484872</v>
      </c>
      <c r="R1012">
        <f t="shared" si="301"/>
        <v>90.137679729515128</v>
      </c>
      <c r="S1012">
        <f t="shared" si="302"/>
        <v>3.9308024943205878E-2</v>
      </c>
      <c r="T1012">
        <f t="shared" si="285"/>
        <v>56.362374403193805</v>
      </c>
    </row>
    <row r="1013" spans="1:20" x14ac:dyDescent="0.25">
      <c r="A1013">
        <f t="shared" si="286"/>
        <v>247.91812727555401</v>
      </c>
      <c r="B1013">
        <f t="shared" si="303"/>
        <v>39.457395437990066</v>
      </c>
      <c r="C1013" t="str">
        <f t="shared" si="287"/>
        <v>1.58075845355661-655.34550554051i</v>
      </c>
      <c r="D1013" t="str">
        <f t="shared" si="288"/>
        <v>3.97499998473019-403.359214504327i</v>
      </c>
      <c r="E1013" t="str">
        <f t="shared" si="289"/>
        <v>162.469393229863+0.0175650769945383i</v>
      </c>
      <c r="F1013" t="str">
        <f t="shared" si="290"/>
        <v>1.45495495474892-3785.27561918803i</v>
      </c>
      <c r="G1013" t="str">
        <f t="shared" si="291"/>
        <v>0.999999999858388-0.0000119000701075414i</v>
      </c>
      <c r="H1013" t="str">
        <f t="shared" si="292"/>
        <v>600.013066246142+3.63787120638505i</v>
      </c>
      <c r="I1013" t="str">
        <f t="shared" si="293"/>
        <v>41.3094642869423-6407.17674019471i</v>
      </c>
      <c r="K1013" t="str">
        <f t="shared" si="294"/>
        <v>0.01999882931484-0.000151002810288219i</v>
      </c>
      <c r="L1013" t="str">
        <f t="shared" si="295"/>
        <v>0.00005-7.15175475417892i</v>
      </c>
      <c r="M1013" t="str">
        <f t="shared" si="296"/>
        <v>0.00133333333333333-4.2069145612817i</v>
      </c>
      <c r="N1013">
        <f t="shared" si="297"/>
        <v>90.138202843232506</v>
      </c>
      <c r="O1013">
        <f t="shared" si="298"/>
        <v>56.329431774501217</v>
      </c>
      <c r="P1013" s="3">
        <f t="shared" si="299"/>
        <v>56.329431774501217</v>
      </c>
      <c r="Q1013" s="3">
        <f t="shared" si="300"/>
        <v>-89.861797156767494</v>
      </c>
      <c r="R1013">
        <f t="shared" si="301"/>
        <v>90.138202843232506</v>
      </c>
      <c r="S1013">
        <f t="shared" si="302"/>
        <v>3.9457395437990067E-2</v>
      </c>
      <c r="T1013">
        <f t="shared" si="285"/>
        <v>56.329431774501217</v>
      </c>
    </row>
    <row r="1014" spans="1:20" x14ac:dyDescent="0.25">
      <c r="A1014">
        <f t="shared" si="286"/>
        <v>248.86021615920114</v>
      </c>
      <c r="B1014">
        <f t="shared" si="303"/>
        <v>39.60733354065443</v>
      </c>
      <c r="C1014" t="str">
        <f t="shared" si="287"/>
        <v>1.58075786344987-652.864696273847i</v>
      </c>
      <c r="D1014" t="str">
        <f t="shared" si="288"/>
        <v>3.97499998461392-401.832253815787i</v>
      </c>
      <c r="E1014" t="str">
        <f t="shared" si="289"/>
        <v>162.46939213552+0.0176318360975094i</v>
      </c>
      <c r="F1014" t="str">
        <f t="shared" si="290"/>
        <v>1.45495495474735-3770.94602442704i</v>
      </c>
      <c r="G1014" t="str">
        <f t="shared" si="291"/>
        <v>0.99999999985731-0.0000119452903739372i</v>
      </c>
      <c r="H1014" t="str">
        <f t="shared" si="292"/>
        <v>600.013165739701+3.65169526810876i</v>
      </c>
      <c r="I1014" t="str">
        <f t="shared" si="293"/>
        <v>41.3094663044836-6382.9225833388i</v>
      </c>
      <c r="K1014" t="str">
        <f t="shared" si="294"/>
        <v>0.0199988204012683-0.000151576551574279i</v>
      </c>
      <c r="L1014" t="str">
        <f t="shared" si="295"/>
        <v>0.00005-7.12468096650619i</v>
      </c>
      <c r="M1014" t="str">
        <f t="shared" si="296"/>
        <v>0.00133333333333333-4.19098880382716i</v>
      </c>
      <c r="N1014">
        <f t="shared" si="297"/>
        <v>90.138727943989608</v>
      </c>
      <c r="O1014">
        <f t="shared" si="298"/>
        <v>56.296489154931123</v>
      </c>
      <c r="P1014" s="3">
        <f t="shared" si="299"/>
        <v>56.296489154931123</v>
      </c>
      <c r="Q1014" s="3">
        <f t="shared" si="300"/>
        <v>-89.861272056010392</v>
      </c>
      <c r="R1014">
        <f t="shared" si="301"/>
        <v>90.138727943989608</v>
      </c>
      <c r="S1014">
        <f t="shared" si="302"/>
        <v>3.9607333540654432E-2</v>
      </c>
      <c r="T1014">
        <f t="shared" si="285"/>
        <v>56.296489154931123</v>
      </c>
    </row>
    <row r="1015" spans="1:20" x14ac:dyDescent="0.25">
      <c r="A1015">
        <f t="shared" si="286"/>
        <v>249.80588498060609</v>
      </c>
      <c r="B1015">
        <f t="shared" si="303"/>
        <v>39.757841408108916</v>
      </c>
      <c r="C1015" t="str">
        <f t="shared" si="287"/>
        <v>1.58075726885044-650.393278684946i</v>
      </c>
      <c r="D1015" t="str">
        <f t="shared" si="288"/>
        <v>3.97499998449676-400.311073619122i</v>
      </c>
      <c r="E1015" t="str">
        <f t="shared" si="289"/>
        <v>162.469391032844+0.0176988490202162i</v>
      </c>
      <c r="F1015" t="str">
        <f t="shared" si="290"/>
        <v>1.45495495474577-3756.67067599062i</v>
      </c>
      <c r="G1015" t="str">
        <f t="shared" si="291"/>
        <v>0.999999999856223-0.0000119906824773451i</v>
      </c>
      <c r="H1015" t="str">
        <f t="shared" si="292"/>
        <v>600.013265990866+3.66557186299646i</v>
      </c>
      <c r="I1015" t="str">
        <f t="shared" si="293"/>
        <v>41.3094683373864-6358.76024696736i</v>
      </c>
      <c r="K1015" t="str">
        <f t="shared" si="294"/>
        <v>0.0199988114198331-0.000152152472283199i</v>
      </c>
      <c r="L1015" t="str">
        <f t="shared" si="295"/>
        <v>0.00005-7.09770966976107i</v>
      </c>
      <c r="M1015" t="str">
        <f t="shared" si="296"/>
        <v>0.00133333333333333-4.17512333515358i</v>
      </c>
      <c r="N1015">
        <f t="shared" si="297"/>
        <v>90.139255039328077</v>
      </c>
      <c r="O1015">
        <f t="shared" si="298"/>
        <v>56.263546544552781</v>
      </c>
      <c r="P1015" s="3">
        <f t="shared" si="299"/>
        <v>56.263546544552781</v>
      </c>
      <c r="Q1015" s="3">
        <f t="shared" si="300"/>
        <v>-89.860744960671923</v>
      </c>
      <c r="R1015">
        <f t="shared" si="301"/>
        <v>90.139255039328077</v>
      </c>
      <c r="S1015">
        <f t="shared" si="302"/>
        <v>3.9757841408108917E-2</v>
      </c>
      <c r="T1015">
        <f t="shared" si="285"/>
        <v>56.263546544552781</v>
      </c>
    </row>
    <row r="1016" spans="1:20" x14ac:dyDescent="0.25">
      <c r="A1016">
        <f t="shared" si="286"/>
        <v>250.75514734353243</v>
      </c>
      <c r="B1016">
        <f t="shared" si="303"/>
        <v>39.908921205459734</v>
      </c>
      <c r="C1016" t="str">
        <f t="shared" si="287"/>
        <v>1.58075666972397-647.931217221645i</v>
      </c>
      <c r="D1016" t="str">
        <f t="shared" si="288"/>
        <v>3.97499998437872-398.795652031646i</v>
      </c>
      <c r="E1016" t="str">
        <f t="shared" si="289"/>
        <v>162.469389921775+0.017766116728706i</v>
      </c>
      <c r="F1016" t="str">
        <f t="shared" si="290"/>
        <v>1.45495495474417-3742.44936852307i</v>
      </c>
      <c r="G1016" t="str">
        <f t="shared" si="291"/>
        <v>0.999999999855129-0.0000120362470707459i</v>
      </c>
      <c r="H1016" t="str">
        <f t="shared" si="292"/>
        <v>600.013367005413+3.67950119069415i</v>
      </c>
      <c r="I1016" t="str">
        <f t="shared" si="293"/>
        <v>41.3094703857694-6334.68938349711i</v>
      </c>
      <c r="K1016" t="str">
        <f t="shared" si="294"/>
        <v>0.0199988023700176-0.000152730580687703i</v>
      </c>
      <c r="L1016" t="str">
        <f t="shared" si="295"/>
        <v>0.00005-7.07084047595247i</v>
      </c>
      <c r="M1016" t="str">
        <f t="shared" si="296"/>
        <v>0.00133333333333333-4.15931792703085i</v>
      </c>
      <c r="N1016">
        <f t="shared" si="297"/>
        <v>90.139784136818193</v>
      </c>
      <c r="O1016">
        <f t="shared" si="298"/>
        <v>56.230603943436336</v>
      </c>
      <c r="P1016" s="3">
        <f t="shared" si="299"/>
        <v>56.230603943436336</v>
      </c>
      <c r="Q1016" s="3">
        <f t="shared" si="300"/>
        <v>-89.860215863181807</v>
      </c>
      <c r="R1016">
        <f t="shared" si="301"/>
        <v>90.139784136818193</v>
      </c>
      <c r="S1016">
        <f t="shared" si="302"/>
        <v>3.9908921205459733E-2</v>
      </c>
      <c r="T1016">
        <f t="shared" si="285"/>
        <v>56.230603943436336</v>
      </c>
    </row>
    <row r="1017" spans="1:20" x14ac:dyDescent="0.25">
      <c r="A1017">
        <f t="shared" si="286"/>
        <v>251.70801690343785</v>
      </c>
      <c r="B1017">
        <f t="shared" si="303"/>
        <v>40.060575106040481</v>
      </c>
      <c r="C1017" t="str">
        <f t="shared" si="287"/>
        <v>1.58075606603612-645.478476466344i</v>
      </c>
      <c r="D1017" t="str">
        <f t="shared" si="288"/>
        <v>3.97499998425976-397.285967253508i</v>
      </c>
      <c r="E1017" t="str">
        <f t="shared" si="289"/>
        <v>162.469388802245+0.0178336401927488i</v>
      </c>
      <c r="F1017" t="str">
        <f t="shared" si="290"/>
        <v>1.45495495474257-3728.28189744612i</v>
      </c>
      <c r="G1017" t="str">
        <f t="shared" si="291"/>
        <v>0.999999999854026-0.0000120819848096013i</v>
      </c>
      <c r="H1017" t="str">
        <f t="shared" si="292"/>
        <v>600.013468789152+3.6934834516064i</v>
      </c>
      <c r="I1017" t="str">
        <f t="shared" si="293"/>
        <v>41.3094724497494-6310.70964666058i</v>
      </c>
      <c r="K1017" t="str">
        <f t="shared" si="294"/>
        <v>0.0199987932513013-0.000153310885091843i</v>
      </c>
      <c r="L1017" t="str">
        <f t="shared" si="295"/>
        <v>0.00005-7.04407299855793i</v>
      </c>
      <c r="M1017" t="str">
        <f t="shared" si="296"/>
        <v>0.00133333333333333-4.14357235209291i</v>
      </c>
      <c r="N1017">
        <f t="shared" si="297"/>
        <v>90.140315244058826</v>
      </c>
      <c r="O1017">
        <f t="shared" si="298"/>
        <v>56.197661351652009</v>
      </c>
      <c r="P1017" s="3">
        <f t="shared" si="299"/>
        <v>56.197661351652009</v>
      </c>
      <c r="Q1017" s="3">
        <f t="shared" si="300"/>
        <v>-89.859684755941174</v>
      </c>
      <c r="R1017">
        <f t="shared" si="301"/>
        <v>90.140315244058826</v>
      </c>
      <c r="S1017">
        <f t="shared" si="302"/>
        <v>4.0060575106040483E-2</v>
      </c>
      <c r="T1017">
        <f t="shared" si="285"/>
        <v>56.197661351652009</v>
      </c>
    </row>
    <row r="1018" spans="1:20" x14ac:dyDescent="0.25">
      <c r="A1018">
        <f t="shared" si="286"/>
        <v>252.66450736767092</v>
      </c>
      <c r="B1018">
        <f t="shared" si="303"/>
        <v>40.212805291443438</v>
      </c>
      <c r="C1018" t="str">
        <f t="shared" si="287"/>
        <v>1.58075545775208-643.035021135569i</v>
      </c>
      <c r="D1018" t="str">
        <f t="shared" si="288"/>
        <v>3.9749999841399-395.781997567389i</v>
      </c>
      <c r="E1018" t="str">
        <f t="shared" si="289"/>
        <v>162.469387674194+0.0179014203857742i</v>
      </c>
      <c r="F1018" t="str">
        <f t="shared" si="290"/>
        <v>1.45495495474095-3714.16805895594i</v>
      </c>
      <c r="G1018" t="str">
        <f t="shared" si="291"/>
        <v>0.999999999852914-0.0000121278963518644i</v>
      </c>
      <c r="H1018" t="str">
        <f t="shared" si="292"/>
        <v>600.013571347937+3.7075188468997i</v>
      </c>
      <c r="I1018" t="str">
        <f t="shared" si="293"/>
        <v>41.3094745294454-6286.82069150118i</v>
      </c>
      <c r="K1018" t="str">
        <f t="shared" si="294"/>
        <v>0.0199987840631598-0.000153893393831125i</v>
      </c>
      <c r="L1018" t="str">
        <f t="shared" si="295"/>
        <v>0.00005-7.01740685251839i</v>
      </c>
      <c r="M1018" t="str">
        <f t="shared" si="296"/>
        <v>0.00133333333333333-4.12788638383433i</v>
      </c>
      <c r="N1018">
        <f t="shared" si="297"/>
        <v>90.140848368677652</v>
      </c>
      <c r="O1018">
        <f t="shared" si="298"/>
        <v>56.164718769271211</v>
      </c>
      <c r="P1018" s="3">
        <f t="shared" si="299"/>
        <v>56.164718769271211</v>
      </c>
      <c r="Q1018" s="3">
        <f t="shared" si="300"/>
        <v>-89.859151631322348</v>
      </c>
      <c r="R1018">
        <f t="shared" si="301"/>
        <v>90.140848368677652</v>
      </c>
      <c r="S1018">
        <f t="shared" si="302"/>
        <v>4.0212805291443436E-2</v>
      </c>
      <c r="T1018">
        <f t="shared" si="285"/>
        <v>56.164718769271211</v>
      </c>
    </row>
    <row r="1019" spans="1:20" x14ac:dyDescent="0.25">
      <c r="A1019">
        <f t="shared" si="286"/>
        <v>253.6246324956681</v>
      </c>
      <c r="B1019">
        <f t="shared" si="303"/>
        <v>40.365613951550927</v>
      </c>
      <c r="C1019" t="str">
        <f t="shared" si="287"/>
        <v>1.58075484483692-640.600816079374i</v>
      </c>
      <c r="D1019" t="str">
        <f t="shared" si="288"/>
        <v>3.97499998401914-394.283721338178i</v>
      </c>
      <c r="E1019" t="str">
        <f t="shared" si="289"/>
        <v>162.469386537554+0.0179694582849717i</v>
      </c>
      <c r="F1019" t="str">
        <f t="shared" si="290"/>
        <v>1.45495495473932-3700.10765002022i</v>
      </c>
      <c r="G1019" t="str">
        <f t="shared" si="291"/>
        <v>0.999999999851794-0.0000121739823579878i</v>
      </c>
      <c r="H1019" t="str">
        <f t="shared" si="292"/>
        <v>600.013674687674+3.72160757850524i</v>
      </c>
      <c r="I1019" t="str">
        <f t="shared" si="293"/>
        <v>41.3094766249775-6263.0221743683i</v>
      </c>
      <c r="K1019" t="str">
        <f t="shared" si="294"/>
        <v>0.0199987748050645-0.000154478115272622i</v>
      </c>
      <c r="L1019" t="str">
        <f t="shared" si="295"/>
        <v>0.00005-6.99084165423227i</v>
      </c>
      <c r="M1019" t="str">
        <f t="shared" si="296"/>
        <v>0.00133333333333333-4.11225979660722i</v>
      </c>
      <c r="N1019">
        <f t="shared" si="297"/>
        <v>90.141383518331253</v>
      </c>
      <c r="O1019">
        <f t="shared" si="298"/>
        <v>56.131776196365237</v>
      </c>
      <c r="P1019" s="3">
        <f t="shared" si="299"/>
        <v>56.131776196365237</v>
      </c>
      <c r="Q1019" s="3">
        <f t="shared" si="300"/>
        <v>-89.858616481668747</v>
      </c>
      <c r="R1019">
        <f t="shared" si="301"/>
        <v>90.141383518331253</v>
      </c>
      <c r="S1019">
        <f t="shared" si="302"/>
        <v>4.036561395155093E-2</v>
      </c>
      <c r="T1019">
        <f t="shared" si="285"/>
        <v>56.131776196365237</v>
      </c>
    </row>
    <row r="1020" spans="1:20" x14ac:dyDescent="0.25">
      <c r="A1020">
        <f t="shared" si="286"/>
        <v>254.58840609915165</v>
      </c>
      <c r="B1020">
        <f t="shared" si="303"/>
        <v>40.519003284566821</v>
      </c>
      <c r="C1020" t="str">
        <f t="shared" si="287"/>
        <v>1.58075422725538-638.175826280911i</v>
      </c>
      <c r="D1020" t="str">
        <f t="shared" si="288"/>
        <v>3.97499998389747-392.791117012669i</v>
      </c>
      <c r="E1020" t="str">
        <f t="shared" si="289"/>
        <v>162.469385392262+0.018037754871231i</v>
      </c>
      <c r="F1020" t="str">
        <f t="shared" si="290"/>
        <v>1.45495495473768-3686.10046837526i</v>
      </c>
      <c r="G1020" t="str">
        <f t="shared" si="291"/>
        <v>0.999999999850666-0.0000122202434909344i</v>
      </c>
      <c r="H1020" t="str">
        <f t="shared" si="292"/>
        <v>600.013778814311+3.73574984912165i</v>
      </c>
      <c r="I1020" t="str">
        <f t="shared" si="293"/>
        <v>41.3094787364658-6239.3137529123i</v>
      </c>
      <c r="K1020" t="str">
        <f t="shared" si="294"/>
        <v>0.0199987654764828-0.000155065057815093i</v>
      </c>
      <c r="L1020" t="str">
        <f t="shared" si="295"/>
        <v>0.00005-6.96437702155037i</v>
      </c>
      <c r="M1020" t="str">
        <f t="shared" si="296"/>
        <v>0.00133333333333333-4.09669236561787i</v>
      </c>
      <c r="N1020">
        <f t="shared" si="297"/>
        <v>90.141920700705114</v>
      </c>
      <c r="O1020">
        <f t="shared" si="298"/>
        <v>56.098833633006336</v>
      </c>
      <c r="P1020" s="3">
        <f t="shared" si="299"/>
        <v>56.098833633006336</v>
      </c>
      <c r="Q1020" s="3">
        <f t="shared" si="300"/>
        <v>-89.858079299294886</v>
      </c>
      <c r="R1020">
        <f t="shared" si="301"/>
        <v>90.141920700705114</v>
      </c>
      <c r="S1020">
        <f t="shared" si="302"/>
        <v>4.0519003284566819E-2</v>
      </c>
      <c r="T1020">
        <f t="shared" si="285"/>
        <v>56.098833633006336</v>
      </c>
    </row>
    <row r="1021" spans="1:20" x14ac:dyDescent="0.25">
      <c r="A1021">
        <f t="shared" si="286"/>
        <v>255.55584204232844</v>
      </c>
      <c r="B1021">
        <f t="shared" si="303"/>
        <v>40.672975497048178</v>
      </c>
      <c r="C1021" t="str">
        <f t="shared" si="287"/>
        <v>1.58075360497192-635.760016855884i</v>
      </c>
      <c r="D1021" t="str">
        <f t="shared" si="288"/>
        <v>3.97499998377484-391.304163119249i</v>
      </c>
      <c r="E1021" t="str">
        <f t="shared" si="289"/>
        <v>162.469384238249+0.0181063111292048i</v>
      </c>
      <c r="F1021" t="str">
        <f t="shared" si="290"/>
        <v>1.45495495473603-3672.14631252307i</v>
      </c>
      <c r="G1021" t="str">
        <f t="shared" si="291"/>
        <v>0.999999999849529-0.000012266680416186i</v>
      </c>
      <c r="H1021" t="str">
        <f t="shared" si="292"/>
        <v>600.013883733832+3.74994586221806i</v>
      </c>
      <c r="I1021" t="str">
        <f t="shared" si="293"/>
        <v>41.3094808640313-6215.69508607953i</v>
      </c>
      <c r="K1021" t="str">
        <f t="shared" si="294"/>
        <v>0.0199987560768784-0.000155654229889105i</v>
      </c>
      <c r="L1021" t="str">
        <f t="shared" si="295"/>
        <v>0.00005-6.93801257377008i</v>
      </c>
      <c r="M1021" t="str">
        <f t="shared" si="296"/>
        <v>0.00133333333333333-4.08118386692356i</v>
      </c>
      <c r="N1021">
        <f t="shared" si="297"/>
        <v>90.142459923513883</v>
      </c>
      <c r="O1021">
        <f t="shared" si="298"/>
        <v>56.065891079267161</v>
      </c>
      <c r="P1021" s="3">
        <f t="shared" si="299"/>
        <v>56.065891079267161</v>
      </c>
      <c r="Q1021" s="3">
        <f t="shared" si="300"/>
        <v>-89.857540076486117</v>
      </c>
      <c r="R1021">
        <f t="shared" si="301"/>
        <v>90.142459923513883</v>
      </c>
      <c r="S1021">
        <f t="shared" si="302"/>
        <v>4.067297549704818E-2</v>
      </c>
      <c r="T1021">
        <f t="shared" si="285"/>
        <v>56.065891079267161</v>
      </c>
    </row>
    <row r="1022" spans="1:20" x14ac:dyDescent="0.25">
      <c r="A1022">
        <f t="shared" si="286"/>
        <v>256.52695424208929</v>
      </c>
      <c r="B1022">
        <f t="shared" si="303"/>
        <v>40.827532803936961</v>
      </c>
      <c r="C1022" t="str">
        <f t="shared" si="287"/>
        <v>1.5807529779508-633.353353052062i</v>
      </c>
      <c r="D1022" t="str">
        <f t="shared" si="288"/>
        <v>3.97499998365132-389.822838267585i</v>
      </c>
      <c r="E1022" t="str">
        <f t="shared" si="289"/>
        <v>162.469383075452+0.018175128047303i</v>
      </c>
      <c r="F1022" t="str">
        <f t="shared" si="290"/>
        <v>1.45495495473436-3658.2449817284i</v>
      </c>
      <c r="G1022" t="str">
        <f t="shared" si="291"/>
        <v>0.999999999848383-0.0000123132938017534i</v>
      </c>
      <c r="H1022" t="str">
        <f t="shared" si="292"/>
        <v>600.013989452285+3.76419582203719i</v>
      </c>
      <c r="I1022" t="str">
        <f t="shared" si="293"/>
        <v>41.3094830077971-6192.1658341076i</v>
      </c>
      <c r="K1022" t="str">
        <f t="shared" si="294"/>
        <v>0.0199987466057103-0.000156245639957152i</v>
      </c>
      <c r="L1022" t="str">
        <f t="shared" si="295"/>
        <v>0.00005-6.91174793162989i</v>
      </c>
      <c r="M1022" t="str">
        <f t="shared" si="296"/>
        <v>0.00133333333333333-4.06573407742934i</v>
      </c>
      <c r="N1022">
        <f t="shared" si="297"/>
        <v>90.143001194501423</v>
      </c>
      <c r="O1022">
        <f t="shared" si="298"/>
        <v>56.032948535220925</v>
      </c>
      <c r="P1022" s="3">
        <f t="shared" si="299"/>
        <v>56.032948535220925</v>
      </c>
      <c r="Q1022" s="3">
        <f t="shared" si="300"/>
        <v>-89.856998805498577</v>
      </c>
      <c r="R1022">
        <f t="shared" si="301"/>
        <v>90.143001194501423</v>
      </c>
      <c r="S1022">
        <f t="shared" si="302"/>
        <v>4.0827532803936958E-2</v>
      </c>
      <c r="T1022">
        <f t="shared" si="285"/>
        <v>56.032948535220925</v>
      </c>
    </row>
    <row r="1023" spans="1:20" x14ac:dyDescent="0.25">
      <c r="A1023">
        <f t="shared" si="286"/>
        <v>257.50175666820923</v>
      </c>
      <c r="B1023">
        <f t="shared" si="303"/>
        <v>40.98267742859192</v>
      </c>
      <c r="C1023" t="str">
        <f t="shared" si="287"/>
        <v>1.58075234615585-630.955800248771i</v>
      </c>
      <c r="D1023" t="str">
        <f t="shared" si="288"/>
        <v>3.97499998352683-388.347121148322i</v>
      </c>
      <c r="E1023" t="str">
        <f t="shared" si="289"/>
        <v>162.4693819038+0.0182442066177132i</v>
      </c>
      <c r="F1023" t="str">
        <f t="shared" si="290"/>
        <v>1.45495495473268-3644.39627601595i</v>
      </c>
      <c r="G1023" t="str">
        <f t="shared" si="291"/>
        <v>0.999999999847228-0.0000123600843181857i</v>
      </c>
      <c r="H1023" t="str">
        <f t="shared" si="292"/>
        <v>600.014095975746+3.77849993359805i</v>
      </c>
      <c r="I1023" t="str">
        <f t="shared" si="293"/>
        <v>41.3094851678871-6168.72565852025i</v>
      </c>
      <c r="K1023" t="str">
        <f t="shared" si="294"/>
        <v>0.019998737062434-0.000156839296513775i</v>
      </c>
      <c r="L1023" t="str">
        <f t="shared" si="295"/>
        <v>0.00005-6.88558271730411i</v>
      </c>
      <c r="M1023" t="str">
        <f t="shared" si="296"/>
        <v>0.00133333333333333-4.05034277488477i</v>
      </c>
      <c r="N1023">
        <f t="shared" si="297"/>
        <v>90.143544521440859</v>
      </c>
      <c r="O1023">
        <f t="shared" si="298"/>
        <v>56.000006000941312</v>
      </c>
      <c r="P1023" s="3">
        <f t="shared" si="299"/>
        <v>56.000006000941312</v>
      </c>
      <c r="Q1023" s="3">
        <f t="shared" si="300"/>
        <v>-89.856455478559141</v>
      </c>
      <c r="R1023">
        <f t="shared" si="301"/>
        <v>90.143544521440859</v>
      </c>
      <c r="S1023">
        <f t="shared" si="302"/>
        <v>4.0982677428591921E-2</v>
      </c>
      <c r="T1023">
        <f t="shared" si="285"/>
        <v>56.000006000941312</v>
      </c>
    </row>
    <row r="1024" spans="1:20" x14ac:dyDescent="0.25">
      <c r="A1024">
        <f t="shared" si="286"/>
        <v>258.48026334354842</v>
      </c>
      <c r="B1024">
        <f t="shared" si="303"/>
        <v>41.138411602820568</v>
      </c>
      <c r="C1024" t="str">
        <f t="shared" si="287"/>
        <v>1.58075170955077-628.567323956424i</v>
      </c>
      <c r="D1024" t="str">
        <f t="shared" si="288"/>
        <v>3.97499998340137-386.876990532775i</v>
      </c>
      <c r="E1024" t="str">
        <f t="shared" si="289"/>
        <v>162.469380723231+0.0183135478363864i</v>
      </c>
      <c r="F1024" t="str">
        <f t="shared" si="290"/>
        <v>1.45495495473099-3630.59999616745i</v>
      </c>
      <c r="G1024" t="str">
        <f t="shared" si="291"/>
        <v>0.999999999846065-0.0000124070526385804i</v>
      </c>
      <c r="H1024" t="str">
        <f t="shared" si="292"/>
        <v>600.014203310351+3.79285840269879i</v>
      </c>
      <c r="I1024" t="str">
        <f t="shared" si="293"/>
        <v>41.3094873444242-6145.37422212277i</v>
      </c>
      <c r="K1024" t="str">
        <f t="shared" si="294"/>
        <v>0.0199987274465004-0.000157435208085675i</v>
      </c>
      <c r="L1024" t="str">
        <f t="shared" si="295"/>
        <v>0.00005-6.85951655439742i</v>
      </c>
      <c r="M1024" t="str">
        <f t="shared" si="296"/>
        <v>0.00133333333333333-4.03500973788083i</v>
      </c>
      <c r="N1024">
        <f t="shared" si="297"/>
        <v>90.14408991213476</v>
      </c>
      <c r="O1024">
        <f t="shared" si="298"/>
        <v>55.967063476502894</v>
      </c>
      <c r="P1024" s="3">
        <f t="shared" si="299"/>
        <v>55.967063476502894</v>
      </c>
      <c r="Q1024" s="3">
        <f t="shared" si="300"/>
        <v>-89.85591008786524</v>
      </c>
      <c r="R1024">
        <f t="shared" si="301"/>
        <v>90.14408991213476</v>
      </c>
      <c r="S1024">
        <f t="shared" si="302"/>
        <v>4.1138411602820571E-2</v>
      </c>
      <c r="T1024">
        <f t="shared" si="285"/>
        <v>55.967063476502894</v>
      </c>
    </row>
    <row r="1025" spans="1:20" x14ac:dyDescent="0.25">
      <c r="A1025">
        <f t="shared" si="286"/>
        <v>259.46248834425387</v>
      </c>
      <c r="B1025">
        <f t="shared" si="303"/>
        <v>41.294737566911287</v>
      </c>
      <c r="C1025" t="str">
        <f t="shared" si="287"/>
        <v>1.58075106809905-626.187889815975i</v>
      </c>
      <c r="D1025" t="str">
        <f t="shared" si="288"/>
        <v>3.97499998327501-385.412425272619i</v>
      </c>
      <c r="E1025" t="str">
        <f t="shared" si="289"/>
        <v>162.469379533674+0.0183831527031174i</v>
      </c>
      <c r="F1025" t="str">
        <f t="shared" si="290"/>
        <v>1.45495495472928-3616.85594371877i</v>
      </c>
      <c r="G1025" t="str">
        <f t="shared" si="291"/>
        <v>0.999999999844893-0.0000124541994385925i</v>
      </c>
      <c r="H1025" t="str">
        <f t="shared" si="292"/>
        <v>600.014311462272+3.80727143592014i</v>
      </c>
      <c r="I1025" t="str">
        <f t="shared" si="293"/>
        <v>41.309489537535-6122.11118899685i</v>
      </c>
      <c r="K1025" t="str">
        <f t="shared" si="294"/>
        <v>0.0199987177573565-0.00015803338323185i</v>
      </c>
      <c r="L1025" t="str">
        <f t="shared" si="295"/>
        <v>0.00005-6.83354906793924i</v>
      </c>
      <c r="M1025" t="str">
        <f t="shared" si="296"/>
        <v>0.00133333333333333-4.0197347458466i</v>
      </c>
      <c r="N1025">
        <f t="shared" si="297"/>
        <v>90.14463737441524</v>
      </c>
      <c r="O1025">
        <f t="shared" si="298"/>
        <v>55.934120961980405</v>
      </c>
      <c r="P1025" s="3">
        <f t="shared" si="299"/>
        <v>55.934120961980405</v>
      </c>
      <c r="Q1025" s="3">
        <f t="shared" si="300"/>
        <v>-89.85536262558476</v>
      </c>
      <c r="R1025">
        <f t="shared" si="301"/>
        <v>90.14463737441524</v>
      </c>
      <c r="S1025">
        <f t="shared" si="302"/>
        <v>4.1294737566911287E-2</v>
      </c>
      <c r="T1025">
        <f t="shared" si="285"/>
        <v>55.934120961980405</v>
      </c>
    </row>
    <row r="1026" spans="1:20" x14ac:dyDescent="0.25">
      <c r="A1026">
        <f t="shared" si="286"/>
        <v>260.44844579996203</v>
      </c>
      <c r="B1026">
        <f t="shared" si="303"/>
        <v>41.451657569665549</v>
      </c>
      <c r="C1026" t="str">
        <f t="shared" si="287"/>
        <v>1.58075042176364-623.817463598465i</v>
      </c>
      <c r="D1026" t="str">
        <f t="shared" si="288"/>
        <v>3.97499998314765-383.953404299595i</v>
      </c>
      <c r="E1026" t="str">
        <f t="shared" si="289"/>
        <v>162.46937833506+0.0184530222215005i</v>
      </c>
      <c r="F1026" t="str">
        <f t="shared" si="290"/>
        <v>1.45495495472756-3603.16392095711i</v>
      </c>
      <c r="G1026" t="str">
        <f t="shared" si="291"/>
        <v>0.999999999843712-0.0000125015253964444i</v>
      </c>
      <c r="H1026" t="str">
        <f t="shared" si="292"/>
        <v>600.014420437736+3.82173924062784i</v>
      </c>
      <c r="I1026" t="str">
        <f t="shared" si="293"/>
        <v>41.3094917473448-6098.93622449599i</v>
      </c>
      <c r="K1026" t="str">
        <f t="shared" si="294"/>
        <v>0.0199987079944449-0.0001586338305437i</v>
      </c>
      <c r="L1026" t="str">
        <f t="shared" si="295"/>
        <v>0.00005-6.80767988437858i</v>
      </c>
      <c r="M1026" t="str">
        <f t="shared" si="296"/>
        <v>0.00133333333333333-4.00451757904623i</v>
      </c>
      <c r="N1026">
        <f t="shared" si="297"/>
        <v>90.145186916144056</v>
      </c>
      <c r="O1026">
        <f t="shared" si="298"/>
        <v>55.901178457449348</v>
      </c>
      <c r="P1026" s="3">
        <f t="shared" si="299"/>
        <v>55.901178457449348</v>
      </c>
      <c r="Q1026" s="3">
        <f t="shared" si="300"/>
        <v>-89.854813083855944</v>
      </c>
      <c r="R1026">
        <f t="shared" si="301"/>
        <v>90.145186916144056</v>
      </c>
      <c r="S1026">
        <f t="shared" si="302"/>
        <v>4.1451657569665547E-2</v>
      </c>
      <c r="T1026">
        <f t="shared" si="285"/>
        <v>55.901178457449348</v>
      </c>
    </row>
    <row r="1027" spans="1:20" x14ac:dyDescent="0.25">
      <c r="A1027">
        <f t="shared" si="286"/>
        <v>261.43814989400192</v>
      </c>
      <c r="B1027">
        <f t="shared" si="303"/>
        <v>41.609173868430283</v>
      </c>
      <c r="C1027" t="str">
        <f t="shared" si="287"/>
        <v>1.58074977050743-621.456011204515i</v>
      </c>
      <c r="D1027" t="str">
        <f t="shared" si="288"/>
        <v>3.97499998301933-382.499906625193i</v>
      </c>
      <c r="E1027" t="str">
        <f t="shared" si="289"/>
        <v>162.469377127321+0.018523157398959i</v>
      </c>
      <c r="F1027" t="str">
        <f t="shared" si="290"/>
        <v>1.45495495472583-3589.52373091812i</v>
      </c>
      <c r="G1027" t="str">
        <f t="shared" si="291"/>
        <v>0.999999999842522-0.0000125490311929359i</v>
      </c>
      <c r="H1027" t="str">
        <f t="shared" si="292"/>
        <v>600.014530243014+3.836262024976i</v>
      </c>
      <c r="I1027" t="str">
        <f t="shared" si="293"/>
        <v>41.3094939739811-6075.84899524053i</v>
      </c>
      <c r="K1027" t="str">
        <f t="shared" si="294"/>
        <v>0.0199986981572041-0.00015923655864516i</v>
      </c>
      <c r="L1027" t="str">
        <f t="shared" si="295"/>
        <v>0.00005-6.7819086315786i</v>
      </c>
      <c r="M1027" t="str">
        <f t="shared" si="296"/>
        <v>0.00133333333333333-3.98935801857565i</v>
      </c>
      <c r="N1027">
        <f t="shared" si="297"/>
        <v>90.145738545212708</v>
      </c>
      <c r="O1027">
        <f t="shared" si="298"/>
        <v>55.86823596298575</v>
      </c>
      <c r="P1027" s="3">
        <f t="shared" si="299"/>
        <v>55.86823596298575</v>
      </c>
      <c r="Q1027" s="3">
        <f t="shared" si="300"/>
        <v>-89.854261454787292</v>
      </c>
      <c r="R1027">
        <f t="shared" si="301"/>
        <v>90.145738545212708</v>
      </c>
      <c r="S1027">
        <f t="shared" si="302"/>
        <v>4.1609173868430285E-2</v>
      </c>
      <c r="T1027">
        <f t="shared" si="285"/>
        <v>55.86823596298575</v>
      </c>
    </row>
    <row r="1028" spans="1:20" x14ac:dyDescent="0.25">
      <c r="A1028">
        <f t="shared" si="286"/>
        <v>262.43161486359918</v>
      </c>
      <c r="B1028">
        <f t="shared" si="303"/>
        <v>41.767288729130321</v>
      </c>
      <c r="C1028" t="str">
        <f t="shared" si="287"/>
        <v>1.58074911429297-619.103498663846i</v>
      </c>
      <c r="D1028" t="str">
        <f t="shared" si="288"/>
        <v>3.97499998289004-381.051911340363i</v>
      </c>
      <c r="E1028" t="str">
        <f t="shared" si="289"/>
        <v>162.469375910388+0.0185935592467679i</v>
      </c>
      <c r="F1028" t="str">
        <f t="shared" si="290"/>
        <v>1.45495495472409-3575.93517738309i</v>
      </c>
      <c r="G1028" t="str">
        <f t="shared" si="291"/>
        <v>0.999999999841323-0.000012596717511454i</v>
      </c>
      <c r="H1028" t="str">
        <f t="shared" si="292"/>
        <v>600.014640884422+3.85083999790994i</v>
      </c>
      <c r="I1028" t="str">
        <f t="shared" si="293"/>
        <v>41.3094962175721-6052.84916911292i</v>
      </c>
      <c r="K1028" t="str">
        <f t="shared" si="294"/>
        <v>0.0199986882450683-0.000159841576192816i</v>
      </c>
      <c r="L1028" t="str">
        <f t="shared" si="295"/>
        <v>0.00005-6.75623493881111i</v>
      </c>
      <c r="M1028" t="str">
        <f t="shared" si="296"/>
        <v>0.00133333333333333-3.97425584635948i</v>
      </c>
      <c r="N1028">
        <f t="shared" si="297"/>
        <v>90.146292269542613</v>
      </c>
      <c r="O1028">
        <f t="shared" si="298"/>
        <v>55.835293478666358</v>
      </c>
      <c r="P1028" s="3">
        <f t="shared" si="299"/>
        <v>55.835293478666358</v>
      </c>
      <c r="Q1028" s="3">
        <f t="shared" si="300"/>
        <v>-89.853707730457387</v>
      </c>
      <c r="R1028">
        <f t="shared" si="301"/>
        <v>90.146292269542613</v>
      </c>
      <c r="S1028">
        <f t="shared" si="302"/>
        <v>4.1767288729130318E-2</v>
      </c>
      <c r="T1028">
        <f t="shared" si="285"/>
        <v>55.835293478666358</v>
      </c>
    </row>
    <row r="1029" spans="1:20" x14ac:dyDescent="0.25">
      <c r="A1029">
        <f t="shared" si="286"/>
        <v>263.42885500008089</v>
      </c>
      <c r="B1029">
        <f t="shared" si="303"/>
        <v>41.92600442630102</v>
      </c>
      <c r="C1029" t="str">
        <f t="shared" si="287"/>
        <v>1.58074845308246-616.759892134769i</v>
      </c>
      <c r="D1029" t="str">
        <f t="shared" si="288"/>
        <v>3.97499998275972-379.609397615206i</v>
      </c>
      <c r="E1029" t="str">
        <f t="shared" si="289"/>
        <v>162.46937468419+0.0186642287800738i</v>
      </c>
      <c r="F1029" t="str">
        <f t="shared" si="290"/>
        <v>1.45495495472233-3562.39806487611i</v>
      </c>
      <c r="G1029" t="str">
        <f t="shared" si="291"/>
        <v>0.999999999840115-0.0000126445850379822i</v>
      </c>
      <c r="H1029" t="str">
        <f t="shared" si="292"/>
        <v>600.014752368329+3.86547336916919i</v>
      </c>
      <c r="I1029" t="str">
        <f t="shared" si="293"/>
        <v>41.3094984782462-6029.93641525294i</v>
      </c>
      <c r="K1029" t="str">
        <f t="shared" si="294"/>
        <v>0.0199986782574674-0.00016044889187603i</v>
      </c>
      <c r="L1029" t="str">
        <f t="shared" si="295"/>
        <v>0.00005-6.73065843675144i</v>
      </c>
      <c r="M1029" t="str">
        <f t="shared" si="296"/>
        <v>0.00133333333333333-3.95921084514791i</v>
      </c>
      <c r="N1029">
        <f t="shared" si="297"/>
        <v>90.146848097085083</v>
      </c>
      <c r="O1029">
        <f t="shared" si="298"/>
        <v>55.802351004568294</v>
      </c>
      <c r="P1029" s="3">
        <f t="shared" si="299"/>
        <v>55.802351004568294</v>
      </c>
      <c r="Q1029" s="3">
        <f t="shared" si="300"/>
        <v>-89.853151902914917</v>
      </c>
      <c r="R1029">
        <f t="shared" si="301"/>
        <v>90.146848097085083</v>
      </c>
      <c r="S1029">
        <f t="shared" si="302"/>
        <v>4.1926004426301018E-2</v>
      </c>
      <c r="T1029">
        <f t="shared" si="285"/>
        <v>55.802351004568294</v>
      </c>
    </row>
    <row r="1030" spans="1:20" x14ac:dyDescent="0.25">
      <c r="A1030">
        <f t="shared" si="286"/>
        <v>264.4298846490812</v>
      </c>
      <c r="B1030">
        <f t="shared" si="303"/>
        <v>42.085323243120968</v>
      </c>
      <c r="C1030" t="str">
        <f t="shared" si="287"/>
        <v>1.58074778683803-614.425157903714i</v>
      </c>
      <c r="D1030" t="str">
        <f t="shared" si="288"/>
        <v>3.97499998262849-378.172344698678i</v>
      </c>
      <c r="E1030" t="str">
        <f t="shared" si="289"/>
        <v>162.469373448657+0.0187351670178936i</v>
      </c>
      <c r="F1030" t="str">
        <f t="shared" si="290"/>
        <v>1.45495495472056-3548.91219866129i</v>
      </c>
      <c r="G1030" t="str">
        <f t="shared" si="291"/>
        <v>0.999999999838897-0.0000126926344611111i</v>
      </c>
      <c r="H1030" t="str">
        <f t="shared" si="292"/>
        <v>600.014864701152+3.88016234929069i</v>
      </c>
      <c r="I1030" t="str">
        <f t="shared" si="293"/>
        <v>41.3095007561348-6007.11040405299i</v>
      </c>
      <c r="K1030" t="str">
        <f t="shared" si="294"/>
        <v>0.0199986681938268-0.000161058514417064i</v>
      </c>
      <c r="L1030" t="str">
        <f t="shared" si="295"/>
        <v>0.00005-6.70517875747305i</v>
      </c>
      <c r="M1030" t="str">
        <f t="shared" si="296"/>
        <v>0.00133333333333333-3.94422279851357i</v>
      </c>
      <c r="N1030">
        <f t="shared" si="297"/>
        <v>90.147406035821589</v>
      </c>
      <c r="O1030">
        <f t="shared" si="298"/>
        <v>55.769408540769348</v>
      </c>
      <c r="P1030" s="3">
        <f t="shared" si="299"/>
        <v>55.769408540769348</v>
      </c>
      <c r="Q1030" s="3">
        <f t="shared" si="300"/>
        <v>-89.852593964178411</v>
      </c>
      <c r="R1030">
        <f t="shared" si="301"/>
        <v>90.147406035821589</v>
      </c>
      <c r="S1030">
        <f t="shared" si="302"/>
        <v>4.2085323243120969E-2</v>
      </c>
      <c r="T1030">
        <f t="shared" si="285"/>
        <v>55.769408540769348</v>
      </c>
    </row>
    <row r="1031" spans="1:20" x14ac:dyDescent="0.25">
      <c r="A1031">
        <f t="shared" si="286"/>
        <v>265.43471821074769</v>
      </c>
      <c r="B1031">
        <f t="shared" si="303"/>
        <v>42.245247471444827</v>
      </c>
      <c r="C1031" t="str">
        <f t="shared" si="287"/>
        <v>1.58074711552118-612.099262384752i</v>
      </c>
      <c r="D1031" t="str">
        <f t="shared" si="288"/>
        <v>3.97499998249618-376.740731918289i</v>
      </c>
      <c r="E1031" t="str">
        <f t="shared" si="289"/>
        <v>162.469372203719+0.0188063749831322i</v>
      </c>
      <c r="F1031" t="str">
        <f t="shared" si="290"/>
        <v>1.45495495471877-3535.47738473989i</v>
      </c>
      <c r="G1031" t="str">
        <f t="shared" si="291"/>
        <v>0.99999999983767-0.0000127408664720477i</v>
      </c>
      <c r="H1031" t="str">
        <f t="shared" si="292"/>
        <v>600.014977889353+3.89490714961146i</v>
      </c>
      <c r="I1031" t="str">
        <f t="shared" si="293"/>
        <v>41.3095030513674-5984.37080715316i</v>
      </c>
      <c r="K1031" t="str">
        <f t="shared" si="294"/>
        <v>0.0199986580535678-0.000161670452571201i</v>
      </c>
      <c r="L1031" t="str">
        <f t="shared" si="295"/>
        <v>0.00005-6.67979553444217i</v>
      </c>
      <c r="M1031" t="str">
        <f t="shared" si="296"/>
        <v>0.00133333333333333-3.92929149084834i</v>
      </c>
      <c r="N1031">
        <f t="shared" si="297"/>
        <v>90.147966093763827</v>
      </c>
      <c r="O1031">
        <f t="shared" si="298"/>
        <v>55.736466087348013</v>
      </c>
      <c r="P1031" s="3">
        <f t="shared" si="299"/>
        <v>55.736466087348013</v>
      </c>
      <c r="Q1031" s="3">
        <f t="shared" si="300"/>
        <v>-89.852033906236173</v>
      </c>
      <c r="R1031">
        <f t="shared" si="301"/>
        <v>90.147966093763827</v>
      </c>
      <c r="S1031">
        <f t="shared" si="302"/>
        <v>4.2245247471444827E-2</v>
      </c>
      <c r="T1031">
        <f t="shared" si="285"/>
        <v>55.736466087348013</v>
      </c>
    </row>
    <row r="1032" spans="1:20" x14ac:dyDescent="0.25">
      <c r="A1032">
        <f t="shared" si="286"/>
        <v>266.44337013994857</v>
      </c>
      <c r="B1032">
        <f t="shared" si="303"/>
        <v>42.40577941183632</v>
      </c>
      <c r="C1032" t="str">
        <f t="shared" si="287"/>
        <v>1.58074643909333-609.782172119085i</v>
      </c>
      <c r="D1032" t="str">
        <f t="shared" si="288"/>
        <v>3.97499998236288-375.31453867981i</v>
      </c>
      <c r="E1032" t="str">
        <f t="shared" si="289"/>
        <v>162.469370949302+0.018877853702616i</v>
      </c>
      <c r="F1032" t="str">
        <f t="shared" si="290"/>
        <v>1.45495495471697-3522.09342984761i</v>
      </c>
      <c r="G1032" t="str">
        <f t="shared" si="291"/>
        <v>0.999999999836434-0.0000127892817646256i</v>
      </c>
      <c r="H1032" t="str">
        <f t="shared" si="292"/>
        <v>600.015091939445+3.90970798227214i</v>
      </c>
      <c r="I1032" t="str">
        <f t="shared" si="293"/>
        <v>41.3095053640774-5961.71729743674i</v>
      </c>
      <c r="K1032" t="str">
        <f t="shared" si="294"/>
        <v>0.0199986478361071-0.000162284715126875i</v>
      </c>
      <c r="L1032" t="str">
        <f t="shared" si="295"/>
        <v>0.00005-6.65450840251263i</v>
      </c>
      <c r="M1032" t="str">
        <f t="shared" si="296"/>
        <v>0.00133333333333333-3.91441670736037i</v>
      </c>
      <c r="N1032">
        <f t="shared" si="297"/>
        <v>90.148528278953719</v>
      </c>
      <c r="O1032">
        <f t="shared" si="298"/>
        <v>55.703523644383147</v>
      </c>
      <c r="P1032" s="3">
        <f t="shared" si="299"/>
        <v>55.703523644383147</v>
      </c>
      <c r="Q1032" s="3">
        <f t="shared" si="300"/>
        <v>-89.851471721046281</v>
      </c>
      <c r="R1032">
        <f t="shared" si="301"/>
        <v>90.148528278953719</v>
      </c>
      <c r="S1032">
        <f t="shared" si="302"/>
        <v>4.240577941183632E-2</v>
      </c>
      <c r="T1032">
        <f t="shared" si="285"/>
        <v>55.703523644383147</v>
      </c>
    </row>
    <row r="1033" spans="1:20" x14ac:dyDescent="0.25">
      <c r="A1033">
        <f t="shared" si="286"/>
        <v>267.45585494648037</v>
      </c>
      <c r="B1033">
        <f t="shared" si="303"/>
        <v>42.566921373601296</v>
      </c>
      <c r="C1033" t="str">
        <f t="shared" si="287"/>
        <v>1.58074575751566-607.473853774596i</v>
      </c>
      <c r="D1033" t="str">
        <f t="shared" si="288"/>
        <v>3.97499998222861-373.893744466973i</v>
      </c>
      <c r="E1033" t="str">
        <f t="shared" si="289"/>
        <v>162.469369685336+0.0189496042070829i</v>
      </c>
      <c r="F1033" t="str">
        <f t="shared" si="290"/>
        <v>1.45495495471516-3508.7601414518i</v>
      </c>
      <c r="G1033" t="str">
        <f t="shared" si="291"/>
        <v>0.999999999835189-0.0000128378810353153i</v>
      </c>
      <c r="H1033" t="str">
        <f t="shared" si="292"/>
        <v>600.015206857998+3.92456506021958i</v>
      </c>
      <c r="I1033" t="str">
        <f t="shared" si="293"/>
        <v>41.3095076943977-5939.14954902549i</v>
      </c>
      <c r="K1033" t="str">
        <f t="shared" si="294"/>
        <v>0.0199986375408569-0.000162901310905786i</v>
      </c>
      <c r="L1033" t="str">
        <f t="shared" si="295"/>
        <v>0.00005-6.62931699792053i</v>
      </c>
      <c r="M1033" t="str">
        <f t="shared" si="296"/>
        <v>0.00133333333333333-3.89959823407091i</v>
      </c>
      <c r="N1033">
        <f t="shared" si="297"/>
        <v>90.149092599463728</v>
      </c>
      <c r="O1033">
        <f t="shared" si="298"/>
        <v>55.670581211954435</v>
      </c>
      <c r="P1033" s="3">
        <f t="shared" si="299"/>
        <v>55.670581211954435</v>
      </c>
      <c r="Q1033" s="3">
        <f t="shared" si="300"/>
        <v>-89.850907400536272</v>
      </c>
      <c r="R1033">
        <f t="shared" si="301"/>
        <v>90.149092599463728</v>
      </c>
      <c r="S1033">
        <f t="shared" si="302"/>
        <v>4.2566921373601296E-2</v>
      </c>
      <c r="T1033">
        <f t="shared" si="285"/>
        <v>55.670581211954435</v>
      </c>
    </row>
    <row r="1034" spans="1:20" x14ac:dyDescent="0.25">
      <c r="A1034">
        <f t="shared" si="286"/>
        <v>268.472187195277</v>
      </c>
      <c r="B1034">
        <f t="shared" si="303"/>
        <v>42.728675674820984</v>
      </c>
      <c r="C1034" t="str">
        <f t="shared" si="287"/>
        <v>1.58074507074896-605.174274145351i</v>
      </c>
      <c r="D1034" t="str">
        <f t="shared" si="288"/>
        <v>3.9749999820933-372.478328841175i</v>
      </c>
      <c r="E1034" t="str">
        <f t="shared" si="289"/>
        <v>162.469368411747+0.0190216275312145i</v>
      </c>
      <c r="F1034" t="str">
        <f t="shared" si="290"/>
        <v>1.45495495471334-3495.47732774857i</v>
      </c>
      <c r="G1034" t="str">
        <f t="shared" si="291"/>
        <v>0.999999999833934-0.0000128866649832333i</v>
      </c>
      <c r="H1034" t="str">
        <f t="shared" si="292"/>
        <v>600.015322651615+3.93947859721011i</v>
      </c>
      <c r="I1034" t="str">
        <f t="shared" si="293"/>
        <v>41.3095100424614-5916.6672372746i</v>
      </c>
      <c r="K1034" t="str">
        <f t="shared" si="294"/>
        <v>0.0199986271672253-0.000163520248763033i</v>
      </c>
      <c r="L1034" t="str">
        <f t="shared" si="295"/>
        <v>0.00005-6.60422095827908i</v>
      </c>
      <c r="M1034" t="str">
        <f t="shared" si="296"/>
        <v>0.00133333333333333-3.88483585781121i</v>
      </c>
      <c r="N1034">
        <f t="shared" si="297"/>
        <v>90.149659063396811</v>
      </c>
      <c r="O1034">
        <f t="shared" si="298"/>
        <v>55.637638790142063</v>
      </c>
      <c r="P1034" s="3">
        <f t="shared" si="299"/>
        <v>55.637638790142063</v>
      </c>
      <c r="Q1034" s="3">
        <f t="shared" si="300"/>
        <v>-89.850340936603189</v>
      </c>
      <c r="R1034">
        <f t="shared" si="301"/>
        <v>90.149659063396811</v>
      </c>
      <c r="S1034">
        <f t="shared" si="302"/>
        <v>4.2728675674820984E-2</v>
      </c>
      <c r="T1034">
        <f t="shared" si="285"/>
        <v>55.637638790142063</v>
      </c>
    </row>
    <row r="1035" spans="1:20" x14ac:dyDescent="0.25">
      <c r="A1035">
        <f t="shared" si="286"/>
        <v>269.49238150661904</v>
      </c>
      <c r="B1035">
        <f t="shared" si="303"/>
        <v>42.891044642385303</v>
      </c>
      <c r="C1035" t="str">
        <f t="shared" si="287"/>
        <v>1.58074437875362-602.883400151116i</v>
      </c>
      <c r="D1035" t="str">
        <f t="shared" si="288"/>
        <v>3.97499998195696-371.068271441187i</v>
      </c>
      <c r="E1035" t="str">
        <f t="shared" si="289"/>
        <v>162.469367128462+0.0190939247136456i</v>
      </c>
      <c r="F1035" t="str">
        <f t="shared" si="290"/>
        <v>1.4549549547115-3482.24479766023i</v>
      </c>
      <c r="G1035" t="str">
        <f t="shared" si="291"/>
        <v>0.999999999832669-0.0000129356343101532i</v>
      </c>
      <c r="H1035" t="str">
        <f t="shared" si="292"/>
        <v>600.015439326967+3.95444880781275i</v>
      </c>
      <c r="I1035" t="str">
        <f t="shared" si="293"/>
        <v>41.3095124084049-5894.2700387686i</v>
      </c>
      <c r="K1035" t="str">
        <f t="shared" si="294"/>
        <v>0.0199986167146154-0.000164141537587238i</v>
      </c>
      <c r="L1035" t="str">
        <f t="shared" si="295"/>
        <v>0.00005-6.5792199225733i</v>
      </c>
      <c r="M1035" t="str">
        <f t="shared" si="296"/>
        <v>0.00133333333333333-3.87012936621959i</v>
      </c>
      <c r="N1035">
        <f t="shared" si="297"/>
        <v>90.150227678886566</v>
      </c>
      <c r="O1035">
        <f t="shared" si="298"/>
        <v>55.604696379026748</v>
      </c>
      <c r="P1035" s="3">
        <f t="shared" si="299"/>
        <v>55.604696379026748</v>
      </c>
      <c r="Q1035" s="3">
        <f t="shared" si="300"/>
        <v>-89.849772321113434</v>
      </c>
      <c r="R1035">
        <f t="shared" si="301"/>
        <v>90.150227678886566</v>
      </c>
      <c r="S1035">
        <f t="shared" si="302"/>
        <v>4.2891044642385301E-2</v>
      </c>
      <c r="T1035">
        <f t="shared" si="285"/>
        <v>55.604696379026748</v>
      </c>
    </row>
    <row r="1036" spans="1:20" x14ac:dyDescent="0.25">
      <c r="A1036">
        <f t="shared" si="286"/>
        <v>270.51645255634418</v>
      </c>
      <c r="B1036">
        <f t="shared" si="303"/>
        <v>43.054030612026366</v>
      </c>
      <c r="C1036" t="str">
        <f t="shared" si="287"/>
        <v>1.58074368148995-600.601198836911i</v>
      </c>
      <c r="D1036" t="str">
        <f t="shared" si="288"/>
        <v>3.97499998181957-369.66355198286i</v>
      </c>
      <c r="E1036" t="str">
        <f t="shared" si="289"/>
        <v>162.469365835409+0.0191664967969778i</v>
      </c>
      <c r="F1036" t="str">
        <f t="shared" si="290"/>
        <v>1.45495495470965-3469.06236083238i</v>
      </c>
      <c r="G1036" t="str">
        <f t="shared" si="291"/>
        <v>0.999999999831395-0.0000129847897205152i</v>
      </c>
      <c r="H1036" t="str">
        <f t="shared" si="292"/>
        <v>600.015556890766+3.96947590741198i</v>
      </c>
      <c r="I1036" t="str">
        <f t="shared" si="293"/>
        <v>41.3095147923632-5871.95763131624i</v>
      </c>
      <c r="K1036" t="str">
        <f t="shared" si="294"/>
        <v>0.0199986061824261-0.000164765186300667i</v>
      </c>
      <c r="L1036" t="str">
        <f t="shared" si="295"/>
        <v>0.00005-6.55431353115491i</v>
      </c>
      <c r="M1036" t="str">
        <f t="shared" si="296"/>
        <v>0.00133333333333333-3.85547854773818i</v>
      </c>
      <c r="N1036">
        <f t="shared" si="297"/>
        <v>90.150798454097398</v>
      </c>
      <c r="O1036">
        <f t="shared" si="298"/>
        <v>55.57175397869009</v>
      </c>
      <c r="P1036" s="3">
        <f t="shared" si="299"/>
        <v>55.57175397869009</v>
      </c>
      <c r="Q1036" s="3">
        <f t="shared" si="300"/>
        <v>-89.849201545902602</v>
      </c>
      <c r="R1036">
        <f t="shared" si="301"/>
        <v>90.150798454097398</v>
      </c>
      <c r="S1036">
        <f t="shared" si="302"/>
        <v>4.3054030612026367E-2</v>
      </c>
      <c r="T1036">
        <f t="shared" si="285"/>
        <v>55.57175397869009</v>
      </c>
    </row>
    <row r="1037" spans="1:20" x14ac:dyDescent="0.25">
      <c r="A1037">
        <f t="shared" si="286"/>
        <v>271.54441507605833</v>
      </c>
      <c r="B1037">
        <f t="shared" si="303"/>
        <v>43.217635928352067</v>
      </c>
      <c r="C1037" t="str">
        <f t="shared" si="287"/>
        <v>1.58074297891768-598.327637372492i</v>
      </c>
      <c r="D1037" t="str">
        <f t="shared" si="288"/>
        <v>3.97499998168111-368.264150258834i</v>
      </c>
      <c r="E1037" t="str">
        <f t="shared" si="289"/>
        <v>162.469364532511+0.0192393448277982i</v>
      </c>
      <c r="F1037" t="str">
        <f t="shared" si="290"/>
        <v>1.45495495470778-3455.92982763124i</v>
      </c>
      <c r="G1037" t="str">
        <f t="shared" si="291"/>
        <v>0.999999999830111-0.0000130341319214365i</v>
      </c>
      <c r="H1037" t="str">
        <f t="shared" si="292"/>
        <v>600.015675349778+3.98456011221123i</v>
      </c>
      <c r="I1037" t="str">
        <f t="shared" si="293"/>
        <v>41.3095171944746-5849.72969394606i</v>
      </c>
      <c r="K1037" t="str">
        <f t="shared" si="294"/>
        <v>0.0199985955700516-0.000165391203859366i</v>
      </c>
      <c r="L1037" t="str">
        <f t="shared" si="295"/>
        <v>0.00005-6.5295014257371i</v>
      </c>
      <c r="M1037" t="str">
        <f t="shared" si="296"/>
        <v>0.00133333333333333-3.84088319161006i</v>
      </c>
      <c r="N1037">
        <f t="shared" si="297"/>
        <v>90.151371397224608</v>
      </c>
      <c r="O1037">
        <f t="shared" si="298"/>
        <v>55.538811589213964</v>
      </c>
      <c r="P1037" s="3">
        <f t="shared" si="299"/>
        <v>55.538811589213964</v>
      </c>
      <c r="Q1037" s="3">
        <f t="shared" si="300"/>
        <v>-89.848628602775392</v>
      </c>
      <c r="R1037">
        <f t="shared" si="301"/>
        <v>90.151371397224608</v>
      </c>
      <c r="S1037">
        <f t="shared" si="302"/>
        <v>4.3217635928352066E-2</v>
      </c>
      <c r="T1037">
        <f t="shared" si="285"/>
        <v>55.538811589213964</v>
      </c>
    </row>
    <row r="1038" spans="1:20" x14ac:dyDescent="0.25">
      <c r="A1038">
        <f t="shared" si="286"/>
        <v>272.57628385334732</v>
      </c>
      <c r="B1038">
        <f t="shared" si="303"/>
        <v>43.381862944879806</v>
      </c>
      <c r="C1038" t="str">
        <f t="shared" si="287"/>
        <v>1.58074227099669-596.062683051919i</v>
      </c>
      <c r="D1038" t="str">
        <f t="shared" si="288"/>
        <v>3.97499998154164-366.870046138245i</v>
      </c>
      <c r="E1038" t="str">
        <f t="shared" si="289"/>
        <v>162.469363219694+0.0193124698566974i</v>
      </c>
      <c r="F1038" t="str">
        <f t="shared" si="290"/>
        <v>1.45495495470589-3442.8470091409i</v>
      </c>
      <c r="G1038" t="str">
        <f t="shared" si="291"/>
        <v>0.999999999828818-0.000013083661622721i</v>
      </c>
      <c r="H1038" t="str">
        <f t="shared" si="292"/>
        <v>600.015794710817+3.99970163923552i</v>
      </c>
      <c r="I1038" t="str">
        <f t="shared" si="293"/>
        <v>41.3095196148755-5827.58590690166i</v>
      </c>
      <c r="K1038" t="str">
        <f t="shared" si="294"/>
        <v>0.0199985848768816-0.000166019599253274i</v>
      </c>
      <c r="L1038" t="str">
        <f t="shared" si="295"/>
        <v>0.00005-6.50478324938942i</v>
      </c>
      <c r="M1038" t="str">
        <f t="shared" si="296"/>
        <v>0.00133333333333333-3.82634308787614i</v>
      </c>
      <c r="N1038">
        <f t="shared" si="297"/>
        <v>90.151946516494561</v>
      </c>
      <c r="O1038">
        <f t="shared" si="298"/>
        <v>55.505869210681134</v>
      </c>
      <c r="P1038" s="3">
        <f t="shared" si="299"/>
        <v>55.505869210681134</v>
      </c>
      <c r="Q1038" s="3">
        <f t="shared" si="300"/>
        <v>-89.848053483505439</v>
      </c>
      <c r="R1038">
        <f t="shared" si="301"/>
        <v>90.151946516494561</v>
      </c>
      <c r="S1038">
        <f t="shared" si="302"/>
        <v>4.3381862944879807E-2</v>
      </c>
      <c r="T1038">
        <f t="shared" si="285"/>
        <v>55.505869210681134</v>
      </c>
    </row>
    <row r="1039" spans="1:20" x14ac:dyDescent="0.25">
      <c r="A1039">
        <f t="shared" si="286"/>
        <v>273.61207373199005</v>
      </c>
      <c r="B1039">
        <f t="shared" si="303"/>
        <v>43.546714024070347</v>
      </c>
      <c r="C1039" t="str">
        <f t="shared" si="287"/>
        <v>1.58074155768598-593.806303293059i</v>
      </c>
      <c r="D1039" t="str">
        <f t="shared" si="288"/>
        <v>3.97499998140108-365.481219566436i</v>
      </c>
      <c r="E1039" t="str">
        <f t="shared" si="289"/>
        <v>162.469361896884+0.0193858729382673i</v>
      </c>
      <c r="F1039" t="str">
        <f t="shared" si="290"/>
        <v>1.454954954704-3429.81371716064i</v>
      </c>
      <c r="G1039" t="str">
        <f t="shared" si="291"/>
        <v>0.999999999827514-0.0000131333795368702i</v>
      </c>
      <c r="H1039" t="str">
        <f t="shared" si="292"/>
        <v>600.01591498076+4.01490070633523i</v>
      </c>
      <c r="I1039" t="str">
        <f t="shared" si="293"/>
        <v>41.3095220537077-5805.52595163734i</v>
      </c>
      <c r="K1039" t="str">
        <f t="shared" si="294"/>
        <v>0.0199985741023008-0.000166650381506366i</v>
      </c>
      <c r="L1039" t="str">
        <f t="shared" si="295"/>
        <v>0.00005-6.48015864653262i</v>
      </c>
      <c r="M1039" t="str">
        <f t="shared" si="296"/>
        <v>0.00133333333333333-3.81185802737212i</v>
      </c>
      <c r="N1039">
        <f t="shared" si="297"/>
        <v>90.152523820164589</v>
      </c>
      <c r="O1039">
        <f t="shared" si="298"/>
        <v>55.472926843174832</v>
      </c>
      <c r="P1039" s="3">
        <f t="shared" si="299"/>
        <v>55.472926843174832</v>
      </c>
      <c r="Q1039" s="3">
        <f t="shared" si="300"/>
        <v>-89.847476179835411</v>
      </c>
      <c r="R1039">
        <f t="shared" si="301"/>
        <v>90.152523820164589</v>
      </c>
      <c r="S1039">
        <f t="shared" si="302"/>
        <v>4.354671402407035E-2</v>
      </c>
      <c r="T1039">
        <f t="shared" si="285"/>
        <v>55.472926843174832</v>
      </c>
    </row>
    <row r="1040" spans="1:20" x14ac:dyDescent="0.25">
      <c r="A1040">
        <f t="shared" si="286"/>
        <v>274.6517996121716</v>
      </c>
      <c r="B1040">
        <f t="shared" si="303"/>
        <v>43.712191537361818</v>
      </c>
      <c r="C1040" t="str">
        <f t="shared" si="287"/>
        <v>1.58074083894471-591.558465637133i</v>
      </c>
      <c r="D1040" t="str">
        <f t="shared" si="288"/>
        <v>3.97499998125947-364.097650564671i</v>
      </c>
      <c r="E1040" t="str">
        <f t="shared" si="289"/>
        <v>162.469360564003+0.0194595551311486i</v>
      </c>
      <c r="F1040" t="str">
        <f t="shared" si="290"/>
        <v>1.45495495470208-3416.82976420217i</v>
      </c>
      <c r="G1040" t="str">
        <f t="shared" si="291"/>
        <v>0.999999999826201-0.000013183286379093i</v>
      </c>
      <c r="H1040" t="str">
        <f t="shared" si="292"/>
        <v>600.016036166519+4.03015753218848i</v>
      </c>
      <c r="I1040" t="str">
        <f t="shared" si="293"/>
        <v>41.3095245111095-5783.54951081314i</v>
      </c>
      <c r="K1040" t="str">
        <f t="shared" si="294"/>
        <v>0.0199985632456898-0.000167283559676769i</v>
      </c>
      <c r="L1040" t="str">
        <f t="shared" si="295"/>
        <v>0.00005-6.45562726293344i</v>
      </c>
      <c r="M1040" t="str">
        <f t="shared" si="296"/>
        <v>0.00133333333333333-3.79742780172556i</v>
      </c>
      <c r="N1040">
        <f t="shared" si="297"/>
        <v>90.153103316523428</v>
      </c>
      <c r="O1040">
        <f t="shared" si="298"/>
        <v>55.439984486779032</v>
      </c>
      <c r="P1040" s="3">
        <f t="shared" si="299"/>
        <v>55.439984486779032</v>
      </c>
      <c r="Q1040" s="3">
        <f t="shared" si="300"/>
        <v>-89.846896683476572</v>
      </c>
      <c r="R1040">
        <f t="shared" si="301"/>
        <v>90.153103316523428</v>
      </c>
      <c r="S1040">
        <f t="shared" si="302"/>
        <v>4.3712191537361819E-2</v>
      </c>
      <c r="T1040">
        <f t="shared" si="285"/>
        <v>55.439984486779032</v>
      </c>
    </row>
    <row r="1041" spans="1:20" x14ac:dyDescent="0.25">
      <c r="A1041">
        <f t="shared" si="286"/>
        <v>275.69547645069787</v>
      </c>
      <c r="B1041">
        <f t="shared" si="303"/>
        <v>43.878297865203791</v>
      </c>
      <c r="C1041" t="str">
        <f t="shared" si="287"/>
        <v>1.58074011473146-589.31913774824i</v>
      </c>
      <c r="D1041" t="str">
        <f t="shared" si="288"/>
        <v>3.97499998111676-362.719319229847i</v>
      </c>
      <c r="E1041" t="str">
        <f t="shared" si="289"/>
        <v>162.469359220974+0.0195335174980155i</v>
      </c>
      <c r="F1041" t="str">
        <f t="shared" si="290"/>
        <v>1.45495495470016-3403.89496348697i</v>
      </c>
      <c r="G1041" t="str">
        <f t="shared" si="291"/>
        <v>0.999999999824878-0.000013233382867316i</v>
      </c>
      <c r="H1041" t="str">
        <f t="shared" si="292"/>
        <v>600.01615827507+4.04547233630486i</v>
      </c>
      <c r="I1041" t="str">
        <f t="shared" si="293"/>
        <v>41.3095269872227-5761.65626829062i</v>
      </c>
      <c r="K1041" t="str">
        <f t="shared" si="294"/>
        <v>0.0199985523064241-0.000167919142856894i</v>
      </c>
      <c r="L1041" t="str">
        <f t="shared" si="295"/>
        <v>0.00005-6.43118874569978i</v>
      </c>
      <c r="M1041" t="str">
        <f t="shared" si="296"/>
        <v>0.00133333333333333-3.78305220335282i</v>
      </c>
      <c r="N1041">
        <f t="shared" si="297"/>
        <v>90.153685013891092</v>
      </c>
      <c r="O1041">
        <f t="shared" si="298"/>
        <v>55.407042141578287</v>
      </c>
      <c r="P1041" s="3">
        <f t="shared" si="299"/>
        <v>55.407042141578287</v>
      </c>
      <c r="Q1041" s="3">
        <f t="shared" si="300"/>
        <v>-89.846314986108908</v>
      </c>
      <c r="R1041">
        <f t="shared" si="301"/>
        <v>90.153685013891092</v>
      </c>
      <c r="S1041">
        <f t="shared" si="302"/>
        <v>4.3878297865203794E-2</v>
      </c>
      <c r="T1041">
        <f t="shared" si="285"/>
        <v>55.407042141578287</v>
      </c>
    </row>
    <row r="1042" spans="1:20" x14ac:dyDescent="0.25">
      <c r="A1042">
        <f t="shared" si="286"/>
        <v>276.74311926121055</v>
      </c>
      <c r="B1042">
        <f t="shared" si="303"/>
        <v>44.045035397091567</v>
      </c>
      <c r="C1042" t="str">
        <f t="shared" si="287"/>
        <v>1.58073938500453-587.088287412892i</v>
      </c>
      <c r="D1042" t="str">
        <f t="shared" si="288"/>
        <v>3.97499998097296-361.346205734202i</v>
      </c>
      <c r="E1042" t="str">
        <f t="shared" si="289"/>
        <v>162.469357867722+0.0196077611056047i</v>
      </c>
      <c r="F1042" t="str">
        <f t="shared" si="290"/>
        <v>1.45495495469822-3391.00912894359i</v>
      </c>
      <c r="G1042" t="str">
        <f t="shared" si="291"/>
        <v>0.999999999823544-0.0000132836697221941i</v>
      </c>
      <c r="H1042" t="str">
        <f t="shared" si="292"/>
        <v>600.016281313446+4.06084533902851i</v>
      </c>
      <c r="I1042" t="str">
        <f t="shared" si="293"/>
        <v>41.3095294821911-5739.84590912817i</v>
      </c>
      <c r="K1042" t="str">
        <f t="shared" si="294"/>
        <v>0.0199985412838743-0.000168557140173568i</v>
      </c>
      <c r="L1042" t="str">
        <f t="shared" si="295"/>
        <v>0.00005-6.40684274327534i</v>
      </c>
      <c r="M1042" t="str">
        <f t="shared" si="296"/>
        <v>0.00133333333333333-3.76873102545608i</v>
      </c>
      <c r="N1042">
        <f t="shared" si="297"/>
        <v>90.154268920619089</v>
      </c>
      <c r="O1042">
        <f t="shared" si="298"/>
        <v>55.374099807657764</v>
      </c>
      <c r="P1042" s="3">
        <f t="shared" si="299"/>
        <v>55.374099807657764</v>
      </c>
      <c r="Q1042" s="3">
        <f t="shared" si="300"/>
        <v>-89.845731079380911</v>
      </c>
      <c r="R1042">
        <f t="shared" si="301"/>
        <v>90.154268920619089</v>
      </c>
      <c r="S1042">
        <f t="shared" si="302"/>
        <v>4.4045035397091564E-2</v>
      </c>
      <c r="T1042">
        <f t="shared" si="285"/>
        <v>55.374099807657764</v>
      </c>
    </row>
    <row r="1043" spans="1:20" x14ac:dyDescent="0.25">
      <c r="A1043">
        <f t="shared" si="286"/>
        <v>277.7947431144031</v>
      </c>
      <c r="B1043">
        <f t="shared" si="303"/>
        <v>44.212406531600514</v>
      </c>
      <c r="C1043" t="str">
        <f t="shared" si="287"/>
        <v>1.58073864972207-584.865882539565i</v>
      </c>
      <c r="D1043" t="str">
        <f t="shared" si="288"/>
        <v>3.97499998082809-359.978290325042i</v>
      </c>
      <c r="E1043" t="str">
        <f t="shared" si="289"/>
        <v>162.469356504167+0.0196822870247394i</v>
      </c>
      <c r="F1043" t="str">
        <f t="shared" si="290"/>
        <v>1.45495495469627-3378.17207520498i</v>
      </c>
      <c r="G1043" t="str">
        <f t="shared" si="291"/>
        <v>0.9999999998222-0.0000133341476671206i</v>
      </c>
      <c r="H1043" t="str">
        <f t="shared" si="292"/>
        <v>600.01640528872+4.07627676154088i</v>
      </c>
      <c r="I1043" t="str">
        <f t="shared" si="293"/>
        <v>41.3095319961566-5718.11811957642i</v>
      </c>
      <c r="K1043" t="str">
        <f t="shared" si="294"/>
        <v>0.0199985301774067-0.000169197560788157i</v>
      </c>
      <c r="L1043" t="str">
        <f t="shared" si="295"/>
        <v>0.00005-6.38258890543471i</v>
      </c>
      <c r="M1043" t="str">
        <f t="shared" si="296"/>
        <v>0.00133333333333333-3.75446406202041i</v>
      </c>
      <c r="N1043">
        <f t="shared" si="297"/>
        <v>90.154855045090514</v>
      </c>
      <c r="O1043">
        <f t="shared" si="298"/>
        <v>55.341157485103423</v>
      </c>
      <c r="P1043" s="3">
        <f t="shared" si="299"/>
        <v>55.341157485103423</v>
      </c>
      <c r="Q1043" s="3">
        <f t="shared" si="300"/>
        <v>-89.845144954909486</v>
      </c>
      <c r="R1043">
        <f t="shared" si="301"/>
        <v>90.154855045090514</v>
      </c>
      <c r="S1043">
        <f t="shared" si="302"/>
        <v>4.4212406531600516E-2</v>
      </c>
      <c r="T1043">
        <f t="shared" si="285"/>
        <v>55.341157485103423</v>
      </c>
    </row>
    <row r="1044" spans="1:20" x14ac:dyDescent="0.25">
      <c r="A1044">
        <f t="shared" si="286"/>
        <v>278.85036313823787</v>
      </c>
      <c r="B1044">
        <f t="shared" si="303"/>
        <v>44.380413676420595</v>
      </c>
      <c r="C1044" t="str">
        <f t="shared" si="287"/>
        <v>1.58073790884171-582.651891158212i</v>
      </c>
      <c r="D1044" t="str">
        <f t="shared" si="288"/>
        <v>3.97499998068211-358.61555332444i</v>
      </c>
      <c r="E1044" t="str">
        <f t="shared" si="289"/>
        <v>162.469355130233+0.0197570963303242i</v>
      </c>
      <c r="F1044" t="str">
        <f t="shared" si="290"/>
        <v>1.45495495469429-3365.3836176058i</v>
      </c>
      <c r="G1044" t="str">
        <f t="shared" si="291"/>
        <v>0.999999999820847-0.0000133848174282375i</v>
      </c>
      <c r="H1044" t="str">
        <f t="shared" si="292"/>
        <v>600.016530208032+4.09176682586449i</v>
      </c>
      <c r="I1044" t="str">
        <f t="shared" si="293"/>
        <v>41.3095345292648-5696.47258707384i</v>
      </c>
      <c r="K1044" t="str">
        <f t="shared" si="294"/>
        <v>0.0199985189863823-0.000169840413896701i</v>
      </c>
      <c r="L1044" t="str">
        <f t="shared" si="295"/>
        <v>0.00005-6.35842688327825i</v>
      </c>
      <c r="M1044" t="str">
        <f t="shared" si="296"/>
        <v>0.00133333333333333-3.74025110781074i</v>
      </c>
      <c r="N1044">
        <f t="shared" si="297"/>
        <v>90.155443395720198</v>
      </c>
      <c r="O1044">
        <f t="shared" si="298"/>
        <v>55.308215174001731</v>
      </c>
      <c r="P1044" s="3">
        <f t="shared" si="299"/>
        <v>55.308215174001731</v>
      </c>
      <c r="Q1044" s="3">
        <f t="shared" si="300"/>
        <v>-89.844556604279802</v>
      </c>
      <c r="R1044">
        <f t="shared" si="301"/>
        <v>90.155443395720198</v>
      </c>
      <c r="S1044">
        <f t="shared" si="302"/>
        <v>4.4380413676420594E-2</v>
      </c>
      <c r="T1044">
        <f t="shared" si="285"/>
        <v>55.308215174001731</v>
      </c>
    </row>
    <row r="1045" spans="1:20" x14ac:dyDescent="0.25">
      <c r="A1045">
        <f t="shared" si="286"/>
        <v>279.90999451816316</v>
      </c>
      <c r="B1045">
        <f t="shared" si="303"/>
        <v>44.549059248390996</v>
      </c>
      <c r="C1045" t="str">
        <f t="shared" si="287"/>
        <v>1.58073716232083-580.44628141982i</v>
      </c>
      <c r="D1045" t="str">
        <f t="shared" si="288"/>
        <v>3.97499998053501-357.257975128969i</v>
      </c>
      <c r="E1045" t="str">
        <f t="shared" si="289"/>
        <v>162.469353745838+0.0198321901013795i</v>
      </c>
      <c r="F1045" t="str">
        <f t="shared" si="290"/>
        <v>1.45495495469231-3352.64357217981i</v>
      </c>
      <c r="G1045" t="str">
        <f t="shared" si="291"/>
        <v>0.999999999819482-0.0000134356797344464i</v>
      </c>
      <c r="H1045" t="str">
        <f t="shared" si="292"/>
        <v>600.016656078567+4.10731575486568i</v>
      </c>
      <c r="I1045" t="str">
        <f t="shared" si="293"/>
        <v>41.309537081661-5674.90900024218i</v>
      </c>
      <c r="K1045" t="str">
        <f t="shared" si="294"/>
        <v>0.0199985077101576-0.000170485708730042i</v>
      </c>
      <c r="L1045" t="str">
        <f t="shared" si="295"/>
        <v>0.00005-6.33435632922718i</v>
      </c>
      <c r="M1045" t="str">
        <f t="shared" si="296"/>
        <v>0.00133333333333333-3.72609195836892i</v>
      </c>
      <c r="N1045">
        <f t="shared" si="297"/>
        <v>90.156033980954774</v>
      </c>
      <c r="O1045">
        <f t="shared" si="298"/>
        <v>55.275272874439779</v>
      </c>
      <c r="P1045" s="3">
        <f t="shared" si="299"/>
        <v>55.275272874439779</v>
      </c>
      <c r="Q1045" s="3">
        <f t="shared" si="300"/>
        <v>-89.843966019045226</v>
      </c>
      <c r="R1045">
        <f t="shared" si="301"/>
        <v>90.156033980954774</v>
      </c>
      <c r="S1045">
        <f t="shared" si="302"/>
        <v>4.4549059248390997E-2</v>
      </c>
      <c r="T1045">
        <f t="shared" si="285"/>
        <v>55.275272874439779</v>
      </c>
    </row>
    <row r="1046" spans="1:20" x14ac:dyDescent="0.25">
      <c r="A1046">
        <f t="shared" si="286"/>
        <v>280.97365249733218</v>
      </c>
      <c r="B1046">
        <f t="shared" si="303"/>
        <v>44.718345673534884</v>
      </c>
      <c r="C1046" t="str">
        <f t="shared" si="287"/>
        <v>1.58073641011661-578.249021595959i</v>
      </c>
      <c r="D1046" t="str">
        <f t="shared" si="288"/>
        <v>3.97499998038681-355.90553620941i</v>
      </c>
      <c r="E1046" t="str">
        <f t="shared" si="289"/>
        <v>162.469352350905+0.0199075694210552i</v>
      </c>
      <c r="F1046" t="str">
        <f t="shared" si="290"/>
        <v>1.45495495469031-3339.95175565716i</v>
      </c>
      <c r="G1046" t="str">
        <f t="shared" si="291"/>
        <v>0.999999999818108-0.0000134867353174188i</v>
      </c>
      <c r="H1046" t="str">
        <f t="shared" si="292"/>
        <v>600.01678290757+4.1229237722581i</v>
      </c>
      <c r="I1046" t="str">
        <f t="shared" si="293"/>
        <v>41.309539653492-5653.42704888199i</v>
      </c>
      <c r="K1046" t="str">
        <f t="shared" si="294"/>
        <v>0.019998496348084-0.000171133454553952i</v>
      </c>
      <c r="L1046" t="str">
        <f t="shared" si="295"/>
        <v>0.00005-6.31037689701852i</v>
      </c>
      <c r="M1046" t="str">
        <f t="shared" si="296"/>
        <v>0.00133333333333333-3.71198641001089i</v>
      </c>
      <c r="N1046">
        <f t="shared" si="297"/>
        <v>90.156626809272851</v>
      </c>
      <c r="O1046">
        <f t="shared" si="298"/>
        <v>55.242330586505531</v>
      </c>
      <c r="P1046" s="3">
        <f t="shared" si="299"/>
        <v>55.242330586505531</v>
      </c>
      <c r="Q1046" s="3">
        <f t="shared" si="300"/>
        <v>-89.843373190727149</v>
      </c>
      <c r="R1046">
        <f t="shared" si="301"/>
        <v>90.156626809272851</v>
      </c>
      <c r="S1046">
        <f t="shared" si="302"/>
        <v>4.4718345673534887E-2</v>
      </c>
      <c r="T1046">
        <f t="shared" si="285"/>
        <v>55.242330586505531</v>
      </c>
    </row>
    <row r="1047" spans="1:20" x14ac:dyDescent="0.25">
      <c r="A1047">
        <f t="shared" si="286"/>
        <v>282.04135237682209</v>
      </c>
      <c r="B1047">
        <f t="shared" si="303"/>
        <v>44.888275387094318</v>
      </c>
      <c r="C1047" t="str">
        <f t="shared" si="287"/>
        <v>1.58073565218564-576.060080078298i</v>
      </c>
      <c r="D1047" t="str">
        <f t="shared" si="288"/>
        <v>3.97499998023747-354.558217110475i</v>
      </c>
      <c r="E1047" t="str">
        <f t="shared" si="289"/>
        <v>162.469350945352+0.0199832353766248i</v>
      </c>
      <c r="F1047" t="str">
        <f t="shared" si="290"/>
        <v>1.4549549546883-3327.30798546182i</v>
      </c>
      <c r="G1047" t="str">
        <f t="shared" si="291"/>
        <v>0.999999999816723-0.0000135379849116063i</v>
      </c>
      <c r="H1047" t="str">
        <f t="shared" si="292"/>
        <v>600.016910702342+4.13859110260583i</v>
      </c>
      <c r="I1047" t="str">
        <f t="shared" si="293"/>
        <v>41.3095422449065-5632.02642396823i</v>
      </c>
      <c r="K1047" t="str">
        <f t="shared" si="294"/>
        <v>0.0199984848995079-0.00017178366066927i</v>
      </c>
      <c r="L1047" t="str">
        <f t="shared" si="295"/>
        <v>0.00005-6.28648824170003i</v>
      </c>
      <c r="M1047" t="str">
        <f t="shared" si="296"/>
        <v>0.00133333333333333-3.69793425982356i</v>
      </c>
      <c r="N1047">
        <f t="shared" si="297"/>
        <v>90.157221889185095</v>
      </c>
      <c r="O1047">
        <f t="shared" si="298"/>
        <v>55.209388310287366</v>
      </c>
      <c r="P1047" s="3">
        <f t="shared" si="299"/>
        <v>55.209388310287366</v>
      </c>
      <c r="Q1047" s="3">
        <f t="shared" si="300"/>
        <v>-89.842778110814905</v>
      </c>
      <c r="R1047">
        <f t="shared" si="301"/>
        <v>90.157221889185095</v>
      </c>
      <c r="S1047">
        <f t="shared" si="302"/>
        <v>4.488827538709432E-2</v>
      </c>
      <c r="T1047">
        <f t="shared" si="285"/>
        <v>55.209388310287366</v>
      </c>
    </row>
    <row r="1048" spans="1:20" x14ac:dyDescent="0.25">
      <c r="A1048">
        <f t="shared" si="286"/>
        <v>283.11310951585403</v>
      </c>
      <c r="B1048">
        <f t="shared" si="303"/>
        <v>45.05885083356528</v>
      </c>
      <c r="C1048" t="str">
        <f t="shared" si="287"/>
        <v>1.5807348884844-573.879425378185i</v>
      </c>
      <c r="D1048" t="str">
        <f t="shared" si="288"/>
        <v>3.974999980087-353.215998450528i</v>
      </c>
      <c r="E1048" t="str">
        <f t="shared" si="289"/>
        <v>162.469349529099+0.0200591890595427i</v>
      </c>
      <c r="F1048" t="str">
        <f t="shared" si="290"/>
        <v>1.45495495468626-3314.71207970891i</v>
      </c>
      <c r="G1048" t="str">
        <f t="shared" si="291"/>
        <v>0.999999999815328-0.0000135894292542514i</v>
      </c>
      <c r="H1048" t="str">
        <f t="shared" si="292"/>
        <v>600.017039470233+4.15431797132656i</v>
      </c>
      <c r="I1048" t="str">
        <f t="shared" si="293"/>
        <v>41.309544856053-5610.70681764569i</v>
      </c>
      <c r="K1048" t="str">
        <f t="shared" si="294"/>
        <v>0.019998473363771-0.00017243633641203i</v>
      </c>
      <c r="L1048" t="str">
        <f t="shared" si="295"/>
        <v>0.00005-6.26269001962545i</v>
      </c>
      <c r="M1048" t="str">
        <f t="shared" si="296"/>
        <v>0.00133333333333333-3.68393530566204i</v>
      </c>
      <c r="N1048">
        <f t="shared" si="297"/>
        <v>90.157819229234363</v>
      </c>
      <c r="O1048">
        <f t="shared" si="298"/>
        <v>55.176446045874542</v>
      </c>
      <c r="P1048" s="3">
        <f t="shared" si="299"/>
        <v>55.176446045874542</v>
      </c>
      <c r="Q1048" s="3">
        <f t="shared" si="300"/>
        <v>-89.842180770765637</v>
      </c>
      <c r="R1048">
        <f t="shared" si="301"/>
        <v>90.157819229234363</v>
      </c>
      <c r="S1048">
        <f t="shared" si="302"/>
        <v>4.5058850833565284E-2</v>
      </c>
      <c r="T1048">
        <f t="shared" si="285"/>
        <v>55.176446045874542</v>
      </c>
    </row>
    <row r="1049" spans="1:20" x14ac:dyDescent="0.25">
      <c r="A1049">
        <f t="shared" si="286"/>
        <v>284.18893933201429</v>
      </c>
      <c r="B1049">
        <f t="shared" si="303"/>
        <v>45.23007446673283</v>
      </c>
      <c r="C1049" t="str">
        <f t="shared" si="287"/>
        <v>1.58073411896897-571.707026126166i</v>
      </c>
      <c r="D1049" t="str">
        <f t="shared" si="288"/>
        <v>3.97499997993537-351.878860921301i</v>
      </c>
      <c r="E1049" t="str">
        <f t="shared" si="289"/>
        <v>162.469348102065+0.0201354315654105i</v>
      </c>
      <c r="F1049" t="str">
        <f t="shared" si="290"/>
        <v>1.45495495468422-3302.1638572021i</v>
      </c>
      <c r="G1049" t="str">
        <f t="shared" si="291"/>
        <v>0.999999999813921-0.0000136410690853984i</v>
      </c>
      <c r="H1049" t="str">
        <f t="shared" si="292"/>
        <v>600.017169218657+4.17010460469488i</v>
      </c>
      <c r="I1049" t="str">
        <f t="shared" si="293"/>
        <v>41.3095474870818-5589.46792322471i</v>
      </c>
      <c r="K1049" t="str">
        <f t="shared" si="294"/>
        <v>0.0199984617402097-0.000173091491153589i</v>
      </c>
      <c r="L1049" t="str">
        <f t="shared" si="295"/>
        <v>0.00005-6.23898188844936i</v>
      </c>
      <c r="M1049" t="str">
        <f t="shared" si="296"/>
        <v>0.00133333333333333-3.66998934614669i</v>
      </c>
      <c r="N1049">
        <f t="shared" si="297"/>
        <v>90.158418837995853</v>
      </c>
      <c r="O1049">
        <f t="shared" si="298"/>
        <v>55.143503793356892</v>
      </c>
      <c r="P1049" s="3">
        <f t="shared" si="299"/>
        <v>55.143503793356892</v>
      </c>
      <c r="Q1049" s="3">
        <f t="shared" si="300"/>
        <v>-89.841581162004147</v>
      </c>
      <c r="R1049">
        <f t="shared" si="301"/>
        <v>90.158418837995853</v>
      </c>
      <c r="S1049">
        <f t="shared" si="302"/>
        <v>4.5230074466732828E-2</v>
      </c>
      <c r="T1049">
        <f t="shared" si="285"/>
        <v>55.143503793356892</v>
      </c>
    </row>
    <row r="1050" spans="1:20" x14ac:dyDescent="0.25">
      <c r="A1050">
        <f t="shared" si="286"/>
        <v>285.26885730147592</v>
      </c>
      <c r="B1050">
        <f t="shared" si="303"/>
        <v>45.401948749706413</v>
      </c>
      <c r="C1050" t="str">
        <f t="shared" si="287"/>
        <v>1.58073334359504-569.542851071549i</v>
      </c>
      <c r="D1050" t="str">
        <f t="shared" si="288"/>
        <v>3.97499997978256-350.546785287623i</v>
      </c>
      <c r="E1050" t="str">
        <f t="shared" si="289"/>
        <v>162.469346664167+0.0202119639940411i</v>
      </c>
      <c r="F1050" t="str">
        <f t="shared" si="290"/>
        <v>1.45495495468216-3289.66313743098i</v>
      </c>
      <c r="G1050" t="str">
        <f t="shared" si="291"/>
        <v>0.999999999812504-0.0000136929051479034i</v>
      </c>
      <c r="H1050" t="str">
        <f t="shared" si="292"/>
        <v>600.017299955078+4.18595122984562i</v>
      </c>
      <c r="I1050" t="str">
        <f t="shared" si="293"/>
        <v>41.3095501381441-5568.30943517662i</v>
      </c>
      <c r="K1050" t="str">
        <f t="shared" si="294"/>
        <v>0.0199984500281556-0.00017374913430077i</v>
      </c>
      <c r="L1050" t="str">
        <f t="shared" si="295"/>
        <v>0.00005-6.21536350712231i</v>
      </c>
      <c r="M1050" t="str">
        <f t="shared" si="296"/>
        <v>0.00133333333333333-3.65609618066018i</v>
      </c>
      <c r="N1050">
        <f t="shared" si="297"/>
        <v>90.159020724077138</v>
      </c>
      <c r="O1050">
        <f t="shared" si="298"/>
        <v>55.110561552824976</v>
      </c>
      <c r="P1050" s="3">
        <f t="shared" si="299"/>
        <v>55.110561552824976</v>
      </c>
      <c r="Q1050" s="3">
        <f t="shared" si="300"/>
        <v>-89.840979275922862</v>
      </c>
      <c r="R1050">
        <f t="shared" si="301"/>
        <v>90.159020724077138</v>
      </c>
      <c r="S1050">
        <f t="shared" si="302"/>
        <v>4.5401948749706413E-2</v>
      </c>
      <c r="T1050">
        <f t="shared" si="285"/>
        <v>55.110561552824976</v>
      </c>
    </row>
    <row r="1051" spans="1:20" x14ac:dyDescent="0.25">
      <c r="A1051">
        <f t="shared" si="286"/>
        <v>286.35287895922153</v>
      </c>
      <c r="B1051">
        <f t="shared" si="303"/>
        <v>45.574476154955299</v>
      </c>
      <c r="C1051" t="str">
        <f t="shared" si="287"/>
        <v>1.58073256231807-567.386869081939i</v>
      </c>
      <c r="D1051" t="str">
        <f t="shared" si="288"/>
        <v>3.97499997962864-349.219752387138i</v>
      </c>
      <c r="E1051" t="str">
        <f t="shared" si="289"/>
        <v>162.469345215322+0.0202887874494398i</v>
      </c>
      <c r="F1051" t="str">
        <f t="shared" si="290"/>
        <v>1.45495495468008-3277.20974056851i</v>
      </c>
      <c r="G1051" t="str">
        <f t="shared" si="291"/>
        <v>0.999999999811077-0.0000137449381874459i</v>
      </c>
      <c r="H1051" t="str">
        <f t="shared" si="292"/>
        <v>600.017431687024+4.2018580747771i</v>
      </c>
      <c r="I1051" t="str">
        <f t="shared" si="293"/>
        <v>41.3095528093934-5547.23104912953i</v>
      </c>
      <c r="K1051" t="str">
        <f t="shared" si="294"/>
        <v>0.0199984382269349-0.000174409275295987i</v>
      </c>
      <c r="L1051" t="str">
        <f t="shared" si="295"/>
        <v>0.00005-6.19183453588593i</v>
      </c>
      <c r="M1051" t="str">
        <f t="shared" si="296"/>
        <v>0.00133333333333333-3.64225560934466i</v>
      </c>
      <c r="N1051">
        <f t="shared" si="297"/>
        <v>90.159624896118402</v>
      </c>
      <c r="O1051">
        <f t="shared" si="298"/>
        <v>55.077619324369884</v>
      </c>
      <c r="P1051" s="3">
        <f t="shared" si="299"/>
        <v>55.077619324369884</v>
      </c>
      <c r="Q1051" s="3">
        <f t="shared" si="300"/>
        <v>-89.840375103881598</v>
      </c>
      <c r="R1051">
        <f t="shared" si="301"/>
        <v>90.159624896118402</v>
      </c>
      <c r="S1051">
        <f t="shared" si="302"/>
        <v>4.5574476154955301E-2</v>
      </c>
      <c r="T1051">
        <f t="shared" si="285"/>
        <v>55.077619324369884</v>
      </c>
    </row>
    <row r="1052" spans="1:20" x14ac:dyDescent="0.25">
      <c r="A1052">
        <f t="shared" si="286"/>
        <v>287.44101989926656</v>
      </c>
      <c r="B1052">
        <f t="shared" si="303"/>
        <v>45.747659164344128</v>
      </c>
      <c r="C1052" t="str">
        <f t="shared" si="287"/>
        <v>1.58073177509317-565.239049142827i</v>
      </c>
      <c r="D1052" t="str">
        <f t="shared" si="288"/>
        <v>3.97499997947352-347.897743130033i</v>
      </c>
      <c r="E1052" t="str">
        <f t="shared" si="289"/>
        <v>162.469343755448+0.0203659030398398i</v>
      </c>
      <c r="F1052" t="str">
        <f t="shared" si="290"/>
        <v>1.45495495467799-3264.80348746841i</v>
      </c>
      <c r="G1052" t="str">
        <f t="shared" si="291"/>
        <v>0.999999999809638-0.0000137971689525383i</v>
      </c>
      <c r="H1052" t="str">
        <f t="shared" si="292"/>
        <v>600.017564422067+4.21782536835412i</v>
      </c>
      <c r="I1052" t="str">
        <f t="shared" si="293"/>
        <v>41.3095555009818-5526.23246186373i</v>
      </c>
      <c r="K1052" t="str">
        <f t="shared" si="294"/>
        <v>0.0199984263358692-0.000175071923617377i</v>
      </c>
      <c r="L1052" t="str">
        <f t="shared" si="295"/>
        <v>0.00005-6.16839463626812i</v>
      </c>
      <c r="M1052" t="str">
        <f t="shared" si="296"/>
        <v>0.00133333333333333-3.62846743309889i</v>
      </c>
      <c r="N1052">
        <f t="shared" si="297"/>
        <v>90.160231362792459</v>
      </c>
      <c r="O1052">
        <f t="shared" si="298"/>
        <v>55.044677108083789</v>
      </c>
      <c r="P1052" s="3">
        <f t="shared" si="299"/>
        <v>55.044677108083789</v>
      </c>
      <c r="Q1052" s="3">
        <f t="shared" si="300"/>
        <v>-89.839768637207541</v>
      </c>
      <c r="R1052">
        <f t="shared" si="301"/>
        <v>90.160231362792459</v>
      </c>
      <c r="S1052">
        <f t="shared" si="302"/>
        <v>4.5747659164344132E-2</v>
      </c>
      <c r="T1052">
        <f t="shared" si="285"/>
        <v>55.044677108083789</v>
      </c>
    </row>
    <row r="1053" spans="1:20" x14ac:dyDescent="0.25">
      <c r="A1053">
        <f t="shared" si="286"/>
        <v>288.53329577488381</v>
      </c>
      <c r="B1053">
        <f t="shared" si="303"/>
        <v>45.921500269168639</v>
      </c>
      <c r="C1053" t="str">
        <f t="shared" si="287"/>
        <v>1.58073098187492-563.099360357088i</v>
      </c>
      <c r="D1053" t="str">
        <f t="shared" si="288"/>
        <v>3.97499997931723-346.580738498761i</v>
      </c>
      <c r="E1053" t="str">
        <f t="shared" si="289"/>
        <v>162.469342284461+0.0204433118777024i</v>
      </c>
      <c r="F1053" t="str">
        <f t="shared" si="290"/>
        <v>1.45495495467587-3252.44419966255i</v>
      </c>
      <c r="G1053" t="str">
        <f t="shared" si="291"/>
        <v>0.999999999808189-0.0000138495981945379i</v>
      </c>
      <c r="H1053" t="str">
        <f t="shared" si="292"/>
        <v>600.017698167857+4.2338533403119i</v>
      </c>
      <c r="I1053" t="str">
        <f t="shared" si="293"/>
        <v>41.3095582130662-5505.31337130756i</v>
      </c>
      <c r="K1053" t="str">
        <f t="shared" si="294"/>
        <v>0.0199984143542742-0.000175737088778942i</v>
      </c>
      <c r="L1053" t="str">
        <f t="shared" si="295"/>
        <v>0.00005-6.14504347107803i</v>
      </c>
      <c r="M1053" t="str">
        <f t="shared" si="296"/>
        <v>0.00133333333333333-3.6147314535753i</v>
      </c>
      <c r="N1053">
        <f t="shared" si="297"/>
        <v>90.160840132804978</v>
      </c>
      <c r="O1053">
        <f t="shared" si="298"/>
        <v>55.011734904059125</v>
      </c>
      <c r="P1053" s="3">
        <f t="shared" si="299"/>
        <v>55.011734904059125</v>
      </c>
      <c r="Q1053" s="3">
        <f t="shared" si="300"/>
        <v>-89.839159867195022</v>
      </c>
      <c r="R1053">
        <f t="shared" si="301"/>
        <v>90.160840132804978</v>
      </c>
      <c r="S1053">
        <f t="shared" si="302"/>
        <v>4.5921500269168643E-2</v>
      </c>
      <c r="T1053">
        <f t="shared" si="285"/>
        <v>55.011734904059125</v>
      </c>
    </row>
    <row r="1054" spans="1:20" x14ac:dyDescent="0.25">
      <c r="A1054">
        <f t="shared" si="286"/>
        <v>289.62972229882837</v>
      </c>
      <c r="B1054">
        <f t="shared" si="303"/>
        <v>46.09600197019148</v>
      </c>
      <c r="C1054" t="str">
        <f t="shared" si="287"/>
        <v>1.58073018261777-560.967771944583i</v>
      </c>
      <c r="D1054" t="str">
        <f t="shared" si="288"/>
        <v>3.97499997915972-345.268719547768i</v>
      </c>
      <c r="E1054" t="str">
        <f t="shared" si="289"/>
        <v>162.469340802275+0.0205210150797569i</v>
      </c>
      <c r="F1054" t="str">
        <f t="shared" si="290"/>
        <v>1.45495495467375-3240.13169935843i</v>
      </c>
      <c r="G1054" t="str">
        <f t="shared" si="291"/>
        <v>0.999999999806728-0.0000139022266676569i</v>
      </c>
      <c r="H1054" t="str">
        <f t="shared" si="292"/>
        <v>600.017832932081+4.24994222125864i</v>
      </c>
      <c r="I1054" t="str">
        <f t="shared" si="293"/>
        <v>41.3095609458012-5484.47347653282i</v>
      </c>
      <c r="K1054" t="str">
        <f t="shared" si="294"/>
        <v>0.0199984022814611-0.000176404780330676i</v>
      </c>
      <c r="L1054" t="str">
        <f t="shared" si="295"/>
        <v>0.00005-6.1217807044013i</v>
      </c>
      <c r="M1054" t="str">
        <f t="shared" si="296"/>
        <v>0.00133333333333333-3.60104747317722i</v>
      </c>
      <c r="N1054">
        <f t="shared" si="297"/>
        <v>90.161451214894484</v>
      </c>
      <c r="O1054">
        <f t="shared" si="298"/>
        <v>54.978792712389264</v>
      </c>
      <c r="P1054" s="3">
        <f t="shared" si="299"/>
        <v>54.978792712389264</v>
      </c>
      <c r="Q1054" s="3">
        <f t="shared" si="300"/>
        <v>-89.838548785105516</v>
      </c>
      <c r="R1054">
        <f t="shared" si="301"/>
        <v>90.161451214894484</v>
      </c>
      <c r="S1054">
        <f t="shared" si="302"/>
        <v>4.609600197019148E-2</v>
      </c>
      <c r="T1054">
        <f t="shared" si="285"/>
        <v>54.978792712389264</v>
      </c>
    </row>
    <row r="1055" spans="1:20" x14ac:dyDescent="0.25">
      <c r="A1055">
        <f t="shared" si="286"/>
        <v>290.73031524356395</v>
      </c>
      <c r="B1055">
        <f t="shared" si="303"/>
        <v>46.271166777678211</v>
      </c>
      <c r="C1055" t="str">
        <f t="shared" si="287"/>
        <v>1.58072937727586-558.844253241695i</v>
      </c>
      <c r="D1055" t="str">
        <f t="shared" si="288"/>
        <v>3.97499997900105-343.96166740322i</v>
      </c>
      <c r="E1055" t="str">
        <f t="shared" si="289"/>
        <v>162.469339308806+0.0205990137669942i</v>
      </c>
      <c r="F1055" t="str">
        <f t="shared" si="290"/>
        <v>1.45495495467161-3227.86580943658i</v>
      </c>
      <c r="G1055" t="str">
        <f t="shared" si="291"/>
        <v>0.999999999805256-0.0000139550551289734i</v>
      </c>
      <c r="H1055" t="str">
        <f t="shared" si="292"/>
        <v>600.017968722501+4.26609224267935i</v>
      </c>
      <c r="I1055" t="str">
        <f t="shared" si="293"/>
        <v>41.309563699344-5463.71247775065i</v>
      </c>
      <c r="K1055" t="str">
        <f t="shared" si="294"/>
        <v>0.0199983901167354-0.000177075007858703i</v>
      </c>
      <c r="L1055" t="str">
        <f t="shared" si="295"/>
        <v>0.00005-6.09860600159523i</v>
      </c>
      <c r="M1055" t="str">
        <f t="shared" si="296"/>
        <v>0.00133333333333333-3.58741529505602i</v>
      </c>
      <c r="N1055">
        <f t="shared" si="297"/>
        <v>90.162064617832613</v>
      </c>
      <c r="O1055">
        <f t="shared" si="298"/>
        <v>54.945850533168226</v>
      </c>
      <c r="P1055" s="3">
        <f t="shared" si="299"/>
        <v>54.945850533168226</v>
      </c>
      <c r="Q1055" s="3">
        <f t="shared" si="300"/>
        <v>-89.837935382167387</v>
      </c>
      <c r="R1055">
        <f t="shared" si="301"/>
        <v>90.162064617832613</v>
      </c>
      <c r="S1055">
        <f t="shared" si="302"/>
        <v>4.6271166777678209E-2</v>
      </c>
      <c r="T1055">
        <f t="shared" si="285"/>
        <v>54.945850533168226</v>
      </c>
    </row>
    <row r="1056" spans="1:20" x14ac:dyDescent="0.25">
      <c r="A1056">
        <f t="shared" si="286"/>
        <v>291.83509044148951</v>
      </c>
      <c r="B1056">
        <f t="shared" si="303"/>
        <v>46.446997211433391</v>
      </c>
      <c r="C1056" t="str">
        <f t="shared" si="287"/>
        <v>1.5807285658027-556.728773700891i</v>
      </c>
      <c r="D1056" t="str">
        <f t="shared" si="288"/>
        <v>3.97499997884114-342.659563262734i</v>
      </c>
      <c r="E1056" t="str">
        <f t="shared" si="289"/>
        <v>162.469337803968+0.0206773090646952i</v>
      </c>
      <c r="F1056" t="str">
        <f t="shared" si="290"/>
        <v>1.45495495466945-3215.64635344808i</v>
      </c>
      <c r="G1056" t="str">
        <f t="shared" si="291"/>
        <v>0.999999999803774-0.0000140080843384427i</v>
      </c>
      <c r="H1056" t="str">
        <f t="shared" si="292"/>
        <v>600.018105546932+4.2823036369391i</v>
      </c>
      <c r="I1056" t="str">
        <f t="shared" si="293"/>
        <v>41.3095664738539-5443.03007630715i</v>
      </c>
      <c r="K1056" t="str">
        <f t="shared" si="294"/>
        <v>0.0199983778593974-0.000177747780985413i</v>
      </c>
      <c r="L1056" t="str">
        <f t="shared" si="295"/>
        <v>0.00005-6.07551902928395i</v>
      </c>
      <c r="M1056" t="str">
        <f t="shared" si="296"/>
        <v>0.00133333333333333-3.57383472310821i</v>
      </c>
      <c r="N1056">
        <f t="shared" si="297"/>
        <v>90.162680350424111</v>
      </c>
      <c r="O1056">
        <f t="shared" si="298"/>
        <v>54.91290836649074</v>
      </c>
      <c r="P1056" s="3">
        <f t="shared" si="299"/>
        <v>54.91290836649074</v>
      </c>
      <c r="Q1056" s="3">
        <f t="shared" si="300"/>
        <v>-89.837319649575889</v>
      </c>
      <c r="R1056">
        <f t="shared" si="301"/>
        <v>90.162680350424111</v>
      </c>
      <c r="S1056">
        <f t="shared" si="302"/>
        <v>4.6446997211433388E-2</v>
      </c>
      <c r="T1056">
        <f t="shared" si="285"/>
        <v>54.91290836649074</v>
      </c>
    </row>
    <row r="1057" spans="1:20" x14ac:dyDescent="0.25">
      <c r="A1057">
        <f t="shared" si="286"/>
        <v>292.9440637851672</v>
      </c>
      <c r="B1057">
        <f t="shared" si="303"/>
        <v>46.623495800836842</v>
      </c>
      <c r="C1057" t="str">
        <f t="shared" si="287"/>
        <v>1.58072774815177-554.621302890293i</v>
      </c>
      <c r="D1057" t="str">
        <f t="shared" si="288"/>
        <v>3.97499997868004-341.362388395105i</v>
      </c>
      <c r="E1057" t="str">
        <f t="shared" si="289"/>
        <v>162.469336287674+0.0207559021024471i</v>
      </c>
      <c r="F1057" t="str">
        <f t="shared" si="290"/>
        <v>1.45495495466728-3203.47315561195i</v>
      </c>
      <c r="G1057" t="str">
        <f t="shared" si="291"/>
        <v>0.999999999802279-0.0000140613150589078i</v>
      </c>
      <c r="H1057" t="str">
        <f t="shared" si="292"/>
        <v>600.01824341324+4.29857663728618i</v>
      </c>
      <c r="I1057" t="str">
        <f t="shared" si="293"/>
        <v>41.30956926949-5422.42597467898i</v>
      </c>
      <c r="K1057" t="str">
        <f t="shared" si="294"/>
        <v>0.0199983655087424-0.000178423109369599i</v>
      </c>
      <c r="L1057" t="str">
        <f t="shared" si="295"/>
        <v>0.00005-6.05251945535361i</v>
      </c>
      <c r="M1057" t="str">
        <f t="shared" si="296"/>
        <v>0.00133333333333333-3.56030556197271i</v>
      </c>
      <c r="N1057">
        <f t="shared" si="297"/>
        <v>90.163298421507037</v>
      </c>
      <c r="O1057">
        <f t="shared" si="298"/>
        <v>54.879966212452373</v>
      </c>
      <c r="P1057" s="3">
        <f t="shared" si="299"/>
        <v>54.879966212452373</v>
      </c>
      <c r="Q1057" s="3">
        <f t="shared" si="300"/>
        <v>-89.836701578492963</v>
      </c>
      <c r="R1057">
        <f t="shared" si="301"/>
        <v>90.163298421507037</v>
      </c>
      <c r="S1057">
        <f t="shared" si="302"/>
        <v>4.6623495800836842E-2</v>
      </c>
      <c r="T1057">
        <f t="shared" si="285"/>
        <v>54.879966212452373</v>
      </c>
    </row>
    <row r="1058" spans="1:20" x14ac:dyDescent="0.25">
      <c r="A1058">
        <f t="shared" si="286"/>
        <v>294.05725122755081</v>
      </c>
      <c r="B1058">
        <f t="shared" si="303"/>
        <v>46.800665084880023</v>
      </c>
      <c r="C1058" t="str">
        <f t="shared" si="287"/>
        <v>1.58072692427592-552.521810493218i</v>
      </c>
      <c r="D1058" t="str">
        <f t="shared" si="288"/>
        <v>3.97499997851768-340.070124140036i</v>
      </c>
      <c r="E1058" t="str">
        <f t="shared" si="289"/>
        <v>162.469334759837+0.0208347940141553i</v>
      </c>
      <c r="F1058" t="str">
        <f t="shared" si="290"/>
        <v>1.45495495466509-3191.34604081264i</v>
      </c>
      <c r="G1058" t="str">
        <f t="shared" si="291"/>
        <v>0.999999999800774-0.0000141147480561104i</v>
      </c>
      <c r="H1058" t="str">
        <f t="shared" si="292"/>
        <v>600.018382329366+4.31491147785566i</v>
      </c>
      <c r="I1058" t="str">
        <f t="shared" si="293"/>
        <v>41.3095720864132-5401.89987646926i</v>
      </c>
      <c r="K1058" t="str">
        <f t="shared" si="294"/>
        <v>0.0199983530640599-0.000179101002706589i</v>
      </c>
      <c r="L1058" t="str">
        <f t="shared" si="295"/>
        <v>0.00005-6.02960694894759i</v>
      </c>
      <c r="M1058" t="str">
        <f t="shared" si="296"/>
        <v>0.00133333333333333-3.546827617028i</v>
      </c>
      <c r="N1058">
        <f t="shared" si="297"/>
        <v>90.163918839952927</v>
      </c>
      <c r="O1058">
        <f t="shared" si="298"/>
        <v>54.847024071149221</v>
      </c>
      <c r="P1058" s="3">
        <f t="shared" si="299"/>
        <v>54.847024071149221</v>
      </c>
      <c r="Q1058" s="3">
        <f t="shared" si="300"/>
        <v>-89.836081160047073</v>
      </c>
      <c r="R1058">
        <f t="shared" si="301"/>
        <v>90.163918839952927</v>
      </c>
      <c r="S1058">
        <f t="shared" si="302"/>
        <v>4.6800665084880025E-2</v>
      </c>
      <c r="T1058">
        <f t="shared" si="285"/>
        <v>54.847024071149221</v>
      </c>
    </row>
    <row r="1059" spans="1:20" x14ac:dyDescent="0.25">
      <c r="A1059">
        <f t="shared" si="286"/>
        <v>295.17466878221552</v>
      </c>
      <c r="B1059">
        <f t="shared" si="303"/>
        <v>46.97850761220257</v>
      </c>
      <c r="C1059" t="str">
        <f t="shared" si="287"/>
        <v>1.58072609412786-550.430266307765i</v>
      </c>
      <c r="D1059" t="str">
        <f t="shared" si="288"/>
        <v>3.9749999783541-338.782751907873i</v>
      </c>
      <c r="E1059" t="str">
        <f t="shared" si="289"/>
        <v>162.469333220369+0.0209139859380623i</v>
      </c>
      <c r="F1059" t="str">
        <f t="shared" si="290"/>
        <v>1.45495495466288-3179.26483459754i</v>
      </c>
      <c r="G1059" t="str">
        <f t="shared" si="291"/>
        <v>0.999999999799257-0.0000141683840987021i</v>
      </c>
      <c r="H1059" t="str">
        <f t="shared" si="292"/>
        <v>600.018522303303+4.33130839367265i</v>
      </c>
      <c r="I1059" t="str">
        <f t="shared" si="293"/>
        <v>41.3095749247856-5381.45148640318i</v>
      </c>
      <c r="K1059" t="str">
        <f t="shared" si="294"/>
        <v>0.0199983405246342-0.000179781470728386i</v>
      </c>
      <c r="L1059" t="str">
        <f t="shared" si="295"/>
        <v>0.00005-6.00678118046183i</v>
      </c>
      <c r="M1059" t="str">
        <f t="shared" si="296"/>
        <v>0.00133333333333333-3.53340069438932i</v>
      </c>
      <c r="N1059">
        <f t="shared" si="297"/>
        <v>90.164541614666717</v>
      </c>
      <c r="O1059">
        <f t="shared" si="298"/>
        <v>54.814081942678257</v>
      </c>
      <c r="P1059" s="3">
        <f t="shared" si="299"/>
        <v>54.814081942678257</v>
      </c>
      <c r="Q1059" s="3">
        <f t="shared" si="300"/>
        <v>-89.835458385333283</v>
      </c>
      <c r="R1059">
        <f t="shared" si="301"/>
        <v>90.164541614666717</v>
      </c>
      <c r="S1059">
        <f t="shared" si="302"/>
        <v>4.6978507612202569E-2</v>
      </c>
      <c r="T1059">
        <f t="shared" si="285"/>
        <v>54.814081942678257</v>
      </c>
    </row>
    <row r="1060" spans="1:20" x14ac:dyDescent="0.25">
      <c r="A1060">
        <f t="shared" si="286"/>
        <v>296.29633252358798</v>
      </c>
      <c r="B1060">
        <f t="shared" si="303"/>
        <v>47.157025941128943</v>
      </c>
      <c r="C1060" t="str">
        <f t="shared" si="287"/>
        <v>1.58072525765983-548.346640246366i</v>
      </c>
      <c r="D1060" t="str">
        <f t="shared" si="288"/>
        <v>3.97499997818929-337.500253179334i</v>
      </c>
      <c r="E1060" t="str">
        <f t="shared" si="289"/>
        <v>162.469331669182+0.0209934790167595i</v>
      </c>
      <c r="F1060" t="str">
        <f t="shared" si="290"/>
        <v>1.45495495466066-3167.22936317445i</v>
      </c>
      <c r="G1060" t="str">
        <f t="shared" si="291"/>
        <v>0.999999999797728-0.0000142222239582554i</v>
      </c>
      <c r="H1060" t="str">
        <f t="shared" si="292"/>
        <v>600.018663343106+4.34776762065575i</v>
      </c>
      <c r="I1060" t="str">
        <f t="shared" si="293"/>
        <v>41.3095777847707-5361.08051032379i</v>
      </c>
      <c r="K1060" t="str">
        <f t="shared" si="294"/>
        <v>0.0199983278897441-0.000180464523203806i</v>
      </c>
      <c r="L1060" t="str">
        <f t="shared" si="295"/>
        <v>0.00005-5.98404182153998i</v>
      </c>
      <c r="M1060" t="str">
        <f t="shared" si="296"/>
        <v>0.00133333333333333-3.52002460090588i</v>
      </c>
      <c r="N1060">
        <f t="shared" si="297"/>
        <v>90.165166754587162</v>
      </c>
      <c r="O1060">
        <f t="shared" si="298"/>
        <v>54.781139827137139</v>
      </c>
      <c r="P1060" s="3">
        <f t="shared" si="299"/>
        <v>54.781139827137139</v>
      </c>
      <c r="Q1060" s="3">
        <f t="shared" si="300"/>
        <v>-89.834833245412838</v>
      </c>
      <c r="R1060">
        <f t="shared" si="301"/>
        <v>90.165166754587162</v>
      </c>
      <c r="S1060">
        <f t="shared" si="302"/>
        <v>4.7157025941128944E-2</v>
      </c>
      <c r="T1060">
        <f t="shared" si="285"/>
        <v>54.781139827137139</v>
      </c>
    </row>
    <row r="1061" spans="1:20" x14ac:dyDescent="0.25">
      <c r="A1061">
        <f t="shared" si="286"/>
        <v>297.42225858717762</v>
      </c>
      <c r="B1061">
        <f t="shared" si="303"/>
        <v>47.336222639705234</v>
      </c>
      <c r="C1061" t="str">
        <f t="shared" si="287"/>
        <v>1.58072441482365-546.270902335359i</v>
      </c>
      <c r="D1061" t="str">
        <f t="shared" si="288"/>
        <v>3.97499997802321-336.222609505244i</v>
      </c>
      <c r="E1061" t="str">
        <f t="shared" si="289"/>
        <v>162.469330106186+0.0210732743972195i</v>
      </c>
      <c r="F1061" t="str">
        <f t="shared" si="290"/>
        <v>1.45495495465842-3155.23945340905i</v>
      </c>
      <c r="G1061" t="str">
        <f t="shared" si="291"/>
        <v>0.999999999796188-0.0000142762684092748i</v>
      </c>
      <c r="H1061" t="str">
        <f t="shared" si="292"/>
        <v>600.018805456892+4.36428939562048i</v>
      </c>
      <c r="I1061" t="str">
        <f t="shared" si="293"/>
        <v>41.3095806665333-5340.78665518774i</v>
      </c>
      <c r="K1061" t="str">
        <f t="shared" si="294"/>
        <v>0.019998315158663-0.000181150169938616i</v>
      </c>
      <c r="L1061" t="str">
        <f t="shared" si="295"/>
        <v>0.00005-5.96138854506874i</v>
      </c>
      <c r="M1061" t="str">
        <f t="shared" si="296"/>
        <v>0.00133333333333333-3.50669914415808i</v>
      </c>
      <c r="N1061">
        <f t="shared" si="297"/>
        <v>90.165794268686753</v>
      </c>
      <c r="O1061">
        <f t="shared" si="298"/>
        <v>54.748197724624262</v>
      </c>
      <c r="P1061" s="3">
        <f t="shared" si="299"/>
        <v>54.748197724624262</v>
      </c>
      <c r="Q1061" s="3">
        <f t="shared" si="300"/>
        <v>-89.834205731313247</v>
      </c>
      <c r="R1061">
        <f t="shared" si="301"/>
        <v>90.165794268686753</v>
      </c>
      <c r="S1061">
        <f t="shared" si="302"/>
        <v>4.733622263970523E-2</v>
      </c>
      <c r="T1061">
        <f t="shared" si="285"/>
        <v>54.748197724624262</v>
      </c>
    </row>
    <row r="1062" spans="1:20" x14ac:dyDescent="0.25">
      <c r="A1062">
        <f t="shared" si="286"/>
        <v>298.5524631698089</v>
      </c>
      <c r="B1062">
        <f t="shared" si="303"/>
        <v>47.516100285736115</v>
      </c>
      <c r="C1062" t="str">
        <f t="shared" si="287"/>
        <v>1.58072356557099-544.203022714558i</v>
      </c>
      <c r="D1062" t="str">
        <f t="shared" si="288"/>
        <v>3.97499997785589-334.94980250627i</v>
      </c>
      <c r="E1062" t="str">
        <f t="shared" si="289"/>
        <v>162.469328531292+0.0211533732307996i</v>
      </c>
      <c r="F1062" t="str">
        <f t="shared" si="290"/>
        <v>1.45495495465616-3143.29493282249i</v>
      </c>
      <c r="G1062" t="str">
        <f t="shared" si="291"/>
        <v>0.999999999794636-0.0000143305182292078i</v>
      </c>
      <c r="H1062" t="str">
        <f t="shared" si="292"/>
        <v>600.018948652838+4.38087395628244i</v>
      </c>
      <c r="I1062" t="str">
        <f t="shared" si="293"/>
        <v>41.3095835702383-5320.56962906114i</v>
      </c>
      <c r="K1062" t="str">
        <f t="shared" si="294"/>
        <v>0.0199983023306587-0.000181838420775668i</v>
      </c>
      <c r="L1062" t="str">
        <f t="shared" si="295"/>
        <v>0.00005-5.93882102517308i</v>
      </c>
      <c r="M1062" t="str">
        <f t="shared" si="296"/>
        <v>0.00133333333333333-3.49342413245475i</v>
      </c>
      <c r="N1062">
        <f t="shared" si="297"/>
        <v>90.166424165971875</v>
      </c>
      <c r="O1062">
        <f t="shared" si="298"/>
        <v>54.715255635238826</v>
      </c>
      <c r="P1062" s="3">
        <f t="shared" si="299"/>
        <v>54.715255635238826</v>
      </c>
      <c r="Q1062" s="3">
        <f t="shared" si="300"/>
        <v>-89.833575834028125</v>
      </c>
      <c r="R1062">
        <f t="shared" si="301"/>
        <v>90.166424165971875</v>
      </c>
      <c r="S1062">
        <f t="shared" si="302"/>
        <v>4.7516100285736114E-2</v>
      </c>
      <c r="T1062">
        <f t="shared" si="285"/>
        <v>54.715255635238826</v>
      </c>
    </row>
    <row r="1063" spans="1:20" x14ac:dyDescent="0.25">
      <c r="A1063">
        <f t="shared" si="286"/>
        <v>299.68696252985421</v>
      </c>
      <c r="B1063">
        <f t="shared" si="303"/>
        <v>47.696661466821915</v>
      </c>
      <c r="C1063" t="str">
        <f t="shared" si="287"/>
        <v>1.5807227098529-542.14297163682i</v>
      </c>
      <c r="D1063" t="str">
        <f t="shared" si="288"/>
        <v>3.97499997768728-333.681813872656i</v>
      </c>
      <c r="E1063" t="str">
        <f t="shared" si="289"/>
        <v>162.469326944409+0.0212337766732582i</v>
      </c>
      <c r="F1063" t="str">
        <f t="shared" si="290"/>
        <v>1.45495495465388-3131.39562958882i</v>
      </c>
      <c r="G1063" t="str">
        <f t="shared" si="291"/>
        <v>0.999999999793072-0.0000143849741984564i</v>
      </c>
      <c r="H1063" t="str">
        <f t="shared" si="292"/>
        <v>600.019092939184+4.39752154126112i</v>
      </c>
      <c r="I1063" t="str">
        <f t="shared" si="293"/>
        <v>41.3095864960532-5300.42914111527i</v>
      </c>
      <c r="K1063" t="str">
        <f t="shared" si="294"/>
        <v>0.0199982894049935-0.000182529285595046i</v>
      </c>
      <c r="L1063" t="str">
        <f t="shared" si="295"/>
        <v>0.00005-5.91633893721166i</v>
      </c>
      <c r="M1063" t="str">
        <f t="shared" si="296"/>
        <v>0.00133333333333333-3.4801993748304i</v>
      </c>
      <c r="N1063">
        <f t="shared" si="297"/>
        <v>90.16705645548295</v>
      </c>
      <c r="O1063">
        <f t="shared" si="298"/>
        <v>54.682313559080754</v>
      </c>
      <c r="P1063" s="3">
        <f t="shared" si="299"/>
        <v>54.682313559080754</v>
      </c>
      <c r="Q1063" s="3">
        <f t="shared" si="300"/>
        <v>-89.83294354451705</v>
      </c>
      <c r="R1063">
        <f t="shared" si="301"/>
        <v>90.16705645548295</v>
      </c>
      <c r="S1063">
        <f t="shared" si="302"/>
        <v>4.7696661466821916E-2</v>
      </c>
      <c r="T1063">
        <f t="shared" si="285"/>
        <v>54.682313559080754</v>
      </c>
    </row>
    <row r="1064" spans="1:20" x14ac:dyDescent="0.25">
      <c r="A1064">
        <f t="shared" si="286"/>
        <v>300.82577298746764</v>
      </c>
      <c r="B1064">
        <f t="shared" si="303"/>
        <v>47.877908780395842</v>
      </c>
      <c r="C1064" t="str">
        <f t="shared" si="287"/>
        <v>1.58072184762014-540.090719467611i</v>
      </c>
      <c r="D1064" t="str">
        <f t="shared" si="288"/>
        <v>3.97499997751736-332.418625363958i</v>
      </c>
      <c r="E1064" t="str">
        <f t="shared" si="289"/>
        <v>162.469325345446+0.0213144858847784i</v>
      </c>
      <c r="F1064" t="str">
        <f t="shared" si="290"/>
        <v>1.45495495465159-3119.54137253256i</v>
      </c>
      <c r="G1064" t="str">
        <f t="shared" si="291"/>
        <v>0.999999999791497-0.0000144396371003877i</v>
      </c>
      <c r="H1064" t="str">
        <f t="shared" si="292"/>
        <v>600.019238324237+4.41423239008319i</v>
      </c>
      <c r="I1064" t="str">
        <f t="shared" si="293"/>
        <v>41.3095894441472-5280.36490162246i</v>
      </c>
      <c r="K1064" t="str">
        <f t="shared" si="294"/>
        <v>0.0199982763809239-0.000183222774314198i</v>
      </c>
      <c r="L1064" t="str">
        <f t="shared" si="295"/>
        <v>0.00005-5.89394195777213i</v>
      </c>
      <c r="M1064" t="str">
        <f t="shared" si="296"/>
        <v>0.00133333333333333-3.46702468104243i</v>
      </c>
      <c r="N1064">
        <f t="shared" si="297"/>
        <v>90.167691146294658</v>
      </c>
      <c r="O1064">
        <f t="shared" si="298"/>
        <v>54.649371496250623</v>
      </c>
      <c r="P1064" s="3">
        <f t="shared" si="299"/>
        <v>54.649371496250623</v>
      </c>
      <c r="Q1064" s="3">
        <f t="shared" si="300"/>
        <v>-89.832308853705342</v>
      </c>
      <c r="R1064">
        <f t="shared" si="301"/>
        <v>90.167691146294658</v>
      </c>
      <c r="S1064">
        <f t="shared" si="302"/>
        <v>4.7877908780395842E-2</v>
      </c>
      <c r="T1064">
        <f t="shared" si="285"/>
        <v>54.649371496250623</v>
      </c>
    </row>
    <row r="1065" spans="1:20" x14ac:dyDescent="0.25">
      <c r="A1065">
        <f t="shared" si="286"/>
        <v>301.96891092482002</v>
      </c>
      <c r="B1065">
        <f t="shared" si="303"/>
        <v>48.059844833761346</v>
      </c>
      <c r="C1065" t="str">
        <f t="shared" si="287"/>
        <v>1.58072097882322-538.0462366846i</v>
      </c>
      <c r="D1065" t="str">
        <f t="shared" si="288"/>
        <v>3.97499997734617-331.160218808789i</v>
      </c>
      <c r="E1065" t="str">
        <f t="shared" si="289"/>
        <v>162.469323734311+0.0213955020299855i</v>
      </c>
      <c r="F1065" t="str">
        <f t="shared" si="290"/>
        <v>1.45495495464928-3107.73199112625i</v>
      </c>
      <c r="G1065" t="str">
        <f t="shared" si="291"/>
        <v>0.999999999789909-0.0000144945077213462i</v>
      </c>
      <c r="H1065" t="str">
        <f t="shared" si="292"/>
        <v>600.019384816362+4.4310067431857i</v>
      </c>
      <c r="I1065" t="str">
        <f t="shared" si="293"/>
        <v>41.3095924146888-5260.3766219519i</v>
      </c>
      <c r="K1065" t="str">
        <f t="shared" si="294"/>
        <v>0.0199982632577009-0.000183918896888078i</v>
      </c>
      <c r="L1065" t="str">
        <f t="shared" si="295"/>
        <v>0.00005-5.87162976466642i</v>
      </c>
      <c r="M1065" t="str">
        <f t="shared" si="296"/>
        <v>0.00133333333333333-3.45389986156848i</v>
      </c>
      <c r="N1065">
        <f t="shared" si="297"/>
        <v>90.16832824751593</v>
      </c>
      <c r="O1065">
        <f t="shared" si="298"/>
        <v>54.61642944684997</v>
      </c>
      <c r="P1065" s="3">
        <f t="shared" si="299"/>
        <v>54.61642944684997</v>
      </c>
      <c r="Q1065" s="3">
        <f t="shared" si="300"/>
        <v>-89.83167175248407</v>
      </c>
      <c r="R1065">
        <f t="shared" si="301"/>
        <v>90.16832824751593</v>
      </c>
      <c r="S1065">
        <f t="shared" si="302"/>
        <v>4.8059844833761349E-2</v>
      </c>
      <c r="T1065">
        <f t="shared" si="285"/>
        <v>54.61642944684997</v>
      </c>
    </row>
    <row r="1066" spans="1:20" x14ac:dyDescent="0.25">
      <c r="A1066">
        <f t="shared" si="286"/>
        <v>303.11639278633436</v>
      </c>
      <c r="B1066">
        <f t="shared" si="303"/>
        <v>48.242472244129644</v>
      </c>
      <c r="C1066" t="str">
        <f t="shared" si="287"/>
        <v>1.58072010341216-536.009493877212i</v>
      </c>
      <c r="D1066" t="str">
        <f t="shared" si="288"/>
        <v>3.97499997717369-329.906576104545i</v>
      </c>
      <c r="E1066" t="str">
        <f t="shared" si="289"/>
        <v>162.469322110911+0.0214768262779552i</v>
      </c>
      <c r="F1066" t="str">
        <f t="shared" si="290"/>
        <v>1.45495495464696-3095.96731548798i</v>
      </c>
      <c r="G1066" t="str">
        <f t="shared" si="291"/>
        <v>0.99999999978831-0.000014549586850664i</v>
      </c>
      <c r="H1066" t="str">
        <f t="shared" si="292"/>
        <v>600.019532423987+4.44784484191991i</v>
      </c>
      <c r="I1066" t="str">
        <f t="shared" si="293"/>
        <v>41.3095954078494-5240.46401456546i</v>
      </c>
      <c r="K1066" t="str">
        <f t="shared" si="294"/>
        <v>0.0199982500345699-0.000184617663309292i</v>
      </c>
      <c r="L1066" t="str">
        <f t="shared" si="295"/>
        <v>0.00005-5.84940203692607i</v>
      </c>
      <c r="M1066" t="str">
        <f t="shared" si="296"/>
        <v>0.00133333333333333-3.44082472760358i</v>
      </c>
      <c r="N1066">
        <f t="shared" si="297"/>
        <v>90.168967768290088</v>
      </c>
      <c r="O1066">
        <f t="shared" si="298"/>
        <v>54.583487410980986</v>
      </c>
      <c r="P1066" s="3">
        <f t="shared" si="299"/>
        <v>54.583487410980986</v>
      </c>
      <c r="Q1066" s="3">
        <f t="shared" si="300"/>
        <v>-89.831032231709912</v>
      </c>
      <c r="R1066">
        <f t="shared" si="301"/>
        <v>90.168967768290088</v>
      </c>
      <c r="S1066">
        <f t="shared" si="302"/>
        <v>4.8242472244129642E-2</v>
      </c>
      <c r="T1066">
        <f t="shared" si="285"/>
        <v>54.583487410980986</v>
      </c>
    </row>
    <row r="1067" spans="1:20" x14ac:dyDescent="0.25">
      <c r="A1067">
        <f t="shared" si="286"/>
        <v>304.26823507892249</v>
      </c>
      <c r="B1067">
        <f t="shared" si="303"/>
        <v>48.425793638657339</v>
      </c>
      <c r="C1067" t="str">
        <f t="shared" si="287"/>
        <v>1.58071922133651-533.980461746212i</v>
      </c>
      <c r="D1067" t="str">
        <f t="shared" si="288"/>
        <v>3.97499997699987-328.657679217156i</v>
      </c>
      <c r="E1067" t="str">
        <f t="shared" si="289"/>
        <v>162.469320475153+0.0215584598022421i</v>
      </c>
      <c r="F1067" t="str">
        <f t="shared" si="290"/>
        <v>1.45495495464461-3084.24717637893i</v>
      </c>
      <c r="G1067" t="str">
        <f t="shared" si="291"/>
        <v>0.999999999786698-0.000014604875280673i</v>
      </c>
      <c r="H1067" t="str">
        <f t="shared" si="292"/>
        <v>600.019681155614+4.46474692855462i</v>
      </c>
      <c r="I1067" t="str">
        <f t="shared" si="293"/>
        <v>41.3095984238015-5220.62679301366i</v>
      </c>
      <c r="K1067" t="str">
        <f t="shared" si="294"/>
        <v>0.0199982367107702-0.000185319083608229i</v>
      </c>
      <c r="L1067" t="str">
        <f t="shared" si="295"/>
        <v>0.00005-5.82725845479786i</v>
      </c>
      <c r="M1067" t="str">
        <f t="shared" si="296"/>
        <v>0.00133333333333333-3.42779909105756i</v>
      </c>
      <c r="N1067">
        <f t="shared" si="297"/>
        <v>90.169609717795083</v>
      </c>
      <c r="O1067">
        <f t="shared" si="298"/>
        <v>54.550545388746563</v>
      </c>
      <c r="P1067" s="3">
        <f t="shared" si="299"/>
        <v>54.550545388746563</v>
      </c>
      <c r="Q1067" s="3">
        <f t="shared" si="300"/>
        <v>-89.830390282204917</v>
      </c>
      <c r="R1067">
        <f t="shared" si="301"/>
        <v>90.169609717795083</v>
      </c>
      <c r="S1067">
        <f t="shared" si="302"/>
        <v>4.8425793638657337E-2</v>
      </c>
      <c r="T1067">
        <f t="shared" si="285"/>
        <v>54.550545388746563</v>
      </c>
    </row>
    <row r="1068" spans="1:20" x14ac:dyDescent="0.25">
      <c r="A1068">
        <f t="shared" si="286"/>
        <v>305.42445437222239</v>
      </c>
      <c r="B1068">
        <f t="shared" si="303"/>
        <v>48.60981165448424</v>
      </c>
      <c r="C1068" t="str">
        <f t="shared" si="287"/>
        <v>1.58071833254568-531.959111103298i</v>
      </c>
      <c r="D1068" t="str">
        <f t="shared" si="288"/>
        <v>3.97499997682474-327.413510180821i</v>
      </c>
      <c r="E1068" t="str">
        <f t="shared" si="289"/>
        <v>162.469318826943+0.0216404037808828i</v>
      </c>
      <c r="F1068" t="str">
        <f t="shared" si="290"/>
        <v>1.45495495464225-3072.57140520097i</v>
      </c>
      <c r="G1068" t="str">
        <f t="shared" si="291"/>
        <v>0.999999999785073-0.0000146603738067158i</v>
      </c>
      <c r="H1068" t="str">
        <f t="shared" si="292"/>
        <v>600.019831019792+4.48171324627952i</v>
      </c>
      <c r="I1068" t="str">
        <f t="shared" si="293"/>
        <v>41.3096014627179-5200.86467193132i</v>
      </c>
      <c r="K1068" t="str">
        <f t="shared" si="294"/>
        <v>0.0199982232855358-0.00018602316785321i</v>
      </c>
      <c r="L1068" t="str">
        <f t="shared" si="295"/>
        <v>0.00005-5.80519869973886i</v>
      </c>
      <c r="M1068" t="str">
        <f t="shared" si="296"/>
        <v>0.00133333333333333-3.41482276455226i</v>
      </c>
      <c r="N1068">
        <f t="shared" si="297"/>
        <v>90.170254105243529</v>
      </c>
      <c r="O1068">
        <f t="shared" si="298"/>
        <v>54.51760338025062</v>
      </c>
      <c r="P1068" s="3">
        <f t="shared" si="299"/>
        <v>54.51760338025062</v>
      </c>
      <c r="Q1068" s="3">
        <f t="shared" si="300"/>
        <v>-89.829745894756471</v>
      </c>
      <c r="R1068">
        <f t="shared" si="301"/>
        <v>90.170254105243529</v>
      </c>
      <c r="S1068">
        <f t="shared" si="302"/>
        <v>4.860981165448424E-2</v>
      </c>
      <c r="T1068">
        <f t="shared" ref="T1068:T1131" si="304">P1068</f>
        <v>54.51760338025062</v>
      </c>
    </row>
    <row r="1069" spans="1:20" x14ac:dyDescent="0.25">
      <c r="A1069">
        <f t="shared" ref="A1069:A1132" si="305">2*PI()*B1069</f>
        <v>306.5850672988368</v>
      </c>
      <c r="B1069">
        <f t="shared" si="303"/>
        <v>48.794528938771279</v>
      </c>
      <c r="C1069" t="str">
        <f t="shared" ref="C1069:C1132" si="306">IMPRODUCT(D1069,E1069,$C$40,,K1069,$C$41)</f>
        <v>1.58071743698847-529.94541287065i</v>
      </c>
      <c r="D1069" t="str">
        <f t="shared" ref="D1069:D1132" si="307">IMDIV(IMPRODUCT($C$37,$C$38,COMPLEX(1,A1069/$C$38)),IMSUM(-1*A1069*A1069/$C$39,COMPLEX(0,1*A1069)))</f>
        <v>3.97499997664827-326.17405109775i</v>
      </c>
      <c r="E1069" t="str">
        <f t="shared" ref="E1069:E1132" si="308">IMDIV(IMPRODUCT(IMSUM(F1069,G1069),$C$29,H1069),IMSUM(1,I1069))</f>
        <v>162.469317166185+0.0217226593964424i</v>
      </c>
      <c r="F1069" t="str">
        <f t="shared" ref="F1069:F1132" si="309">IMDIV(IMPRODUCT($C$14,$C$15,COMPLEX(1,A1069/$C$15)),IMSUM(-1*A1069*A1069/$C$16,COMPLEX(0,A1069)))</f>
        <v>1.45495495463986-3060.9398339942i</v>
      </c>
      <c r="G1069" t="str">
        <f t="shared" ref="G1069:G1132" si="310">IMDIV(1,COMPLEX(1,A1069*$C$9*$C$10))</f>
        <v>0.999999999783437-0.0000147160832271572i</v>
      </c>
      <c r="H1069" t="str">
        <f t="shared" ref="H1069:H1132" si="311">IMDIV($C$3,IMSUM(K1069,COMPLEX(0,$C$28*A1069)))</f>
        <v>600.019982025154+4.49874403920906i</v>
      </c>
      <c r="I1069" t="str">
        <f t="shared" ref="I1069:I1132" si="312">IMPRODUCT(F1069,$C$29,H1069,$C$31)</f>
        <v>41.3096045247743-5181.17736703376i</v>
      </c>
      <c r="K1069" t="str">
        <f t="shared" ref="K1069:K1132" si="313">IF($C$26&lt;=0,IMDIV(1,IMSUM(IMDIV(1,L1069),1/$C$18)),IMDIV(1,IMSUM(IMDIV(1,L1069),1/$C$18,IMDIV(1,M1069))))</f>
        <v>0.0199982097580944-0.000186729926150629i</v>
      </c>
      <c r="L1069" t="str">
        <f t="shared" ref="L1069:L1132" si="314">IMSUM($C$21/$C$22,IMDIV(1,COMPLEX(0,$C$20*$C$22*A1069)))</f>
        <v>0.00005-5.78322245441208i</v>
      </c>
      <c r="M1069" t="str">
        <f t="shared" ref="M1069:M1132" si="315">IMSUM($C$25/$C$26,IMDIV(1,COMPLEX(0,$C$24*$C$26*A1069)))</f>
        <v>0.00133333333333333-3.40189556141887i</v>
      </c>
      <c r="N1069">
        <f t="shared" ref="N1069:N1132" si="316">ABS(R1069)</f>
        <v>90.170900939882813</v>
      </c>
      <c r="O1069">
        <f t="shared" ref="O1069:O1132" si="317">ABS(P1069)</f>
        <v>54.484661385597526</v>
      </c>
      <c r="P1069" s="3">
        <f t="shared" ref="P1069:P1132" si="318">20*LOG10(IMABS(C1069))</f>
        <v>54.484661385597526</v>
      </c>
      <c r="Q1069" s="3">
        <f t="shared" ref="Q1069:Q1132" si="319">IMARGUMENT(C1069)*180/PI()</f>
        <v>-89.829099060117187</v>
      </c>
      <c r="R1069">
        <f t="shared" ref="R1069:R1132" si="320">IF(Q1069&lt;0,Q1069+180,Q1069-180)</f>
        <v>90.170900939882813</v>
      </c>
      <c r="S1069">
        <f t="shared" ref="S1069:S1132" si="321">B1069/1000</f>
        <v>4.879452893877128E-2</v>
      </c>
      <c r="T1069">
        <f t="shared" si="304"/>
        <v>54.484661385597526</v>
      </c>
    </row>
    <row r="1070" spans="1:20" x14ac:dyDescent="0.25">
      <c r="A1070">
        <f t="shared" si="305"/>
        <v>307.75009055457247</v>
      </c>
      <c r="B1070">
        <f t="shared" ref="B1070:B1133" si="322">B1069*(1+B$42)</f>
        <v>48.979948148738615</v>
      </c>
      <c r="C1070" t="str">
        <f t="shared" si="306"/>
        <v>1.5807165346134-527.939338080555i</v>
      </c>
      <c r="D1070" t="str">
        <f t="shared" si="307"/>
        <v>3.97499997647046-324.939284137909i</v>
      </c>
      <c r="E1070" t="str">
        <f t="shared" si="308"/>
        <v>162.469315492786+0.0218052278359865i</v>
      </c>
      <c r="F1070" t="str">
        <f t="shared" si="309"/>
        <v>1.45495495463747-3049.35229543459i</v>
      </c>
      <c r="G1070" t="str">
        <f t="shared" si="310"/>
        <v>0.999999999781788-0.0000147720043433961i</v>
      </c>
      <c r="H1070" t="str">
        <f t="shared" si="311"/>
        <v>600.020134180385+4.51583955238548i</v>
      </c>
      <c r="I1070" t="str">
        <f t="shared" si="312"/>
        <v>41.3096076101464-5161.56459511249i</v>
      </c>
      <c r="K1070" t="str">
        <f t="shared" si="313"/>
        <v>0.0199981961276682-0.000187439368645094i</v>
      </c>
      <c r="L1070" t="str">
        <f t="shared" si="314"/>
        <v>0.00005-5.76132940268188i</v>
      </c>
      <c r="M1070" t="str">
        <f t="shared" si="315"/>
        <v>0.00133333333333333-3.38901729569523i</v>
      </c>
      <c r="N1070">
        <f t="shared" si="316"/>
        <v>90.171550230995365</v>
      </c>
      <c r="O1070">
        <f t="shared" si="317"/>
        <v>54.451719404892877</v>
      </c>
      <c r="P1070" s="3">
        <f t="shared" si="318"/>
        <v>54.451719404892877</v>
      </c>
      <c r="Q1070" s="3">
        <f t="shared" si="319"/>
        <v>-89.828449769004635</v>
      </c>
      <c r="R1070">
        <f t="shared" si="320"/>
        <v>90.171550230995365</v>
      </c>
      <c r="S1070">
        <f t="shared" si="321"/>
        <v>4.8979948148738614E-2</v>
      </c>
      <c r="T1070">
        <f t="shared" si="304"/>
        <v>54.451719404892877</v>
      </c>
    </row>
    <row r="1071" spans="1:20" x14ac:dyDescent="0.25">
      <c r="A1071">
        <f t="shared" si="305"/>
        <v>308.91954089867983</v>
      </c>
      <c r="B1071">
        <f t="shared" si="322"/>
        <v>49.16607195170382</v>
      </c>
      <c r="C1071" t="str">
        <f t="shared" si="306"/>
        <v>1.58071562536859-525.940857874942i</v>
      </c>
      <c r="D1071" t="str">
        <f t="shared" si="307"/>
        <v>3.97499997629129-323.70919153876i</v>
      </c>
      <c r="E1071" t="str">
        <f t="shared" si="308"/>
        <v>162.469313806648+0.0218881102911463i</v>
      </c>
      <c r="F1071" t="str">
        <f t="shared" si="309"/>
        <v>1.45495495463505-3037.80862283148i</v>
      </c>
      <c r="G1071" t="str">
        <f t="shared" si="310"/>
        <v>0.999999999780126-0.0000148281379598763i</v>
      </c>
      <c r="H1071" t="str">
        <f t="shared" si="311"/>
        <v>600.020287494245+4.53300003178279i</v>
      </c>
      <c r="I1071" t="str">
        <f t="shared" si="312"/>
        <v>41.3096107190118-5142.0260740312i</v>
      </c>
      <c r="K1071" t="str">
        <f t="shared" si="313"/>
        <v>0.0199981823934732-0.000188151505519568i</v>
      </c>
      <c r="L1071" t="str">
        <f t="shared" si="314"/>
        <v>0.00005-5.73951922960938i</v>
      </c>
      <c r="M1071" t="str">
        <f t="shared" si="315"/>
        <v>0.00133333333333333-3.37618778212316i</v>
      </c>
      <c r="N1071">
        <f t="shared" si="316"/>
        <v>90.172201987898646</v>
      </c>
      <c r="O1071">
        <f t="shared" si="317"/>
        <v>54.418777438242643</v>
      </c>
      <c r="P1071" s="3">
        <f t="shared" si="318"/>
        <v>54.418777438242643</v>
      </c>
      <c r="Q1071" s="3">
        <f t="shared" si="319"/>
        <v>-89.827798012101354</v>
      </c>
      <c r="R1071">
        <f t="shared" si="320"/>
        <v>90.172201987898646</v>
      </c>
      <c r="S1071">
        <f t="shared" si="321"/>
        <v>4.9166071951703819E-2</v>
      </c>
      <c r="T1071">
        <f t="shared" si="304"/>
        <v>54.418777438242643</v>
      </c>
    </row>
    <row r="1072" spans="1:20" x14ac:dyDescent="0.25">
      <c r="A1072">
        <f t="shared" si="305"/>
        <v>310.09343515409483</v>
      </c>
      <c r="B1072">
        <f t="shared" si="322"/>
        <v>49.352903025120298</v>
      </c>
      <c r="C1072" t="str">
        <f t="shared" si="306"/>
        <v>1.58071470920177-523.949943505007i</v>
      </c>
      <c r="D1072" t="str">
        <f t="shared" si="307"/>
        <v>3.97499997611076-322.483755605009i</v>
      </c>
      <c r="E1072" t="str">
        <f t="shared" si="308"/>
        <v>162.469312107674+0.0219713079580962i</v>
      </c>
      <c r="F1072" t="str">
        <f t="shared" si="309"/>
        <v>1.45495495463261-3026.30865012528i</v>
      </c>
      <c r="G1072" t="str">
        <f t="shared" si="310"/>
        <v>0.999999999778452-0.000014884484884099i</v>
      </c>
      <c r="H1072" t="str">
        <f t="shared" si="311"/>
        <v>600.020441975553+4.55022572431001i</v>
      </c>
      <c r="I1072" t="str">
        <f t="shared" si="312"/>
        <v>41.3096138515492-5122.56152272168i</v>
      </c>
      <c r="K1072" t="str">
        <f t="shared" si="313"/>
        <v>0.0199981685547197-0.000188866346995517i</v>
      </c>
      <c r="L1072" t="str">
        <f t="shared" si="314"/>
        <v>0.00005-5.71779162144788i</v>
      </c>
      <c r="M1072" t="str">
        <f t="shared" si="315"/>
        <v>0.00133333333333333-3.36340683614581i</v>
      </c>
      <c r="N1072">
        <f t="shared" si="316"/>
        <v>90.172856219945288</v>
      </c>
      <c r="O1072">
        <f t="shared" si="317"/>
        <v>54.385835485753908</v>
      </c>
      <c r="P1072" s="3">
        <f t="shared" si="318"/>
        <v>54.385835485753908</v>
      </c>
      <c r="Q1072" s="3">
        <f t="shared" si="319"/>
        <v>-89.827143780054712</v>
      </c>
      <c r="R1072">
        <f t="shared" si="320"/>
        <v>90.172856219945288</v>
      </c>
      <c r="S1072">
        <f t="shared" si="321"/>
        <v>4.9352903025120298E-2</v>
      </c>
      <c r="T1072">
        <f t="shared" si="304"/>
        <v>54.385835485753908</v>
      </c>
    </row>
    <row r="1073" spans="1:20" x14ac:dyDescent="0.25">
      <c r="A1073">
        <f t="shared" si="305"/>
        <v>311.27179020768034</v>
      </c>
      <c r="B1073">
        <f t="shared" si="322"/>
        <v>49.540444056615755</v>
      </c>
      <c r="C1073" t="str">
        <f t="shared" si="306"/>
        <v>1.58071378606016-521.966566330771i</v>
      </c>
      <c r="D1073" t="str">
        <f t="shared" si="307"/>
        <v>3.97499997592886-321.262958708348i</v>
      </c>
      <c r="E1073" t="str">
        <f t="shared" si="308"/>
        <v>162.469310395767+0.0220548220376027i</v>
      </c>
      <c r="F1073" t="str">
        <f t="shared" si="309"/>
        <v>1.45495495463016-3014.85221188502i</v>
      </c>
      <c r="G1073" t="str">
        <f t="shared" si="310"/>
        <v>0.999999999776765-0.0000149410459266333i</v>
      </c>
      <c r="H1073" t="str">
        <f t="shared" si="311"/>
        <v>600.020597633205+4.56751687781496i</v>
      </c>
      <c r="I1073" t="str">
        <f t="shared" si="312"/>
        <v>41.3096170079395-5103.1706611799i</v>
      </c>
      <c r="K1073" t="str">
        <f t="shared" si="313"/>
        <v>0.0199981546106116-0.000189583903333053i</v>
      </c>
      <c r="L1073" t="str">
        <f t="shared" si="314"/>
        <v>0.00005-5.69614626563843i</v>
      </c>
      <c r="M1073" t="str">
        <f t="shared" si="315"/>
        <v>0.00133333333333333-3.35067427390496i</v>
      </c>
      <c r="N1073">
        <f t="shared" si="316"/>
        <v>90.173512936523281</v>
      </c>
      <c r="O1073">
        <f t="shared" si="317"/>
        <v>54.352893547534336</v>
      </c>
      <c r="P1073" s="3">
        <f t="shared" si="318"/>
        <v>54.352893547534336</v>
      </c>
      <c r="Q1073" s="3">
        <f t="shared" si="319"/>
        <v>-89.826487063476719</v>
      </c>
      <c r="R1073">
        <f t="shared" si="320"/>
        <v>90.173512936523281</v>
      </c>
      <c r="S1073">
        <f t="shared" si="321"/>
        <v>4.9540444056615757E-2</v>
      </c>
      <c r="T1073">
        <f t="shared" si="304"/>
        <v>54.352893547534336</v>
      </c>
    </row>
    <row r="1074" spans="1:20" x14ac:dyDescent="0.25">
      <c r="A1074">
        <f t="shared" si="305"/>
        <v>312.45462301046956</v>
      </c>
      <c r="B1074">
        <f t="shared" si="322"/>
        <v>49.728697744030896</v>
      </c>
      <c r="C1074" t="str">
        <f t="shared" si="306"/>
        <v>1.58071285589081-519.990697820691i</v>
      </c>
      <c r="D1074" t="str">
        <f t="shared" si="307"/>
        <v>3.97499997574557-320.046783287203i</v>
      </c>
      <c r="E1074" t="str">
        <f t="shared" si="308"/>
        <v>162.469308670828+0.0221386537350296i</v>
      </c>
      <c r="F1074" t="str">
        <f t="shared" si="309"/>
        <v>1.45495495462769-3003.43914330598i</v>
      </c>
      <c r="G1074" t="str">
        <f t="shared" si="310"/>
        <v>0.999999999775065-0.000014997821901129i</v>
      </c>
      <c r="H1074" t="str">
        <f t="shared" si="311"/>
        <v>600.020754476151+4.58487374108759i</v>
      </c>
      <c r="I1074" t="str">
        <f t="shared" si="312"/>
        <v>41.3096201883636-5083.85321046172i</v>
      </c>
      <c r="K1074" t="str">
        <f t="shared" si="313"/>
        <v>0.0199981405603473-0.000190304184831076i</v>
      </c>
      <c r="L1074" t="str">
        <f t="shared" si="314"/>
        <v>0.00005-5.67458285080538i</v>
      </c>
      <c r="M1074" t="str">
        <f t="shared" si="315"/>
        <v>0.00133333333333333-3.33798991223846i</v>
      </c>
      <c r="N1074">
        <f t="shared" si="316"/>
        <v>90.17417214705614</v>
      </c>
      <c r="O1074">
        <f t="shared" si="317"/>
        <v>54.319951623692631</v>
      </c>
      <c r="P1074" s="3">
        <f t="shared" si="318"/>
        <v>54.319951623692631</v>
      </c>
      <c r="Q1074" s="3">
        <f t="shared" si="319"/>
        <v>-89.82582785294386</v>
      </c>
      <c r="R1074">
        <f t="shared" si="320"/>
        <v>90.17417214705614</v>
      </c>
      <c r="S1074">
        <f t="shared" si="321"/>
        <v>4.9728697744030895E-2</v>
      </c>
      <c r="T1074">
        <f t="shared" si="304"/>
        <v>54.319951623692631</v>
      </c>
    </row>
    <row r="1075" spans="1:20" x14ac:dyDescent="0.25">
      <c r="A1075">
        <f t="shared" si="305"/>
        <v>313.64195057790937</v>
      </c>
      <c r="B1075">
        <f t="shared" si="322"/>
        <v>49.917666795458217</v>
      </c>
      <c r="C1075" t="str">
        <f t="shared" si="306"/>
        <v>1.58071191864011-518.022309551229i</v>
      </c>
      <c r="D1075" t="str">
        <f t="shared" si="307"/>
        <v>3.9749999755609-318.835211846484i</v>
      </c>
      <c r="E1075" t="str">
        <f t="shared" si="308"/>
        <v>162.469306932758+0.0222228042603397i</v>
      </c>
      <c r="F1075" t="str">
        <f t="shared" si="309"/>
        <v>1.45495495462519-2992.06928020736i</v>
      </c>
      <c r="G1075" t="str">
        <f t="shared" si="310"/>
        <v>0.999999999773353-0.0000150548136243276i</v>
      </c>
      <c r="H1075" t="str">
        <f t="shared" si="311"/>
        <v>600.020912513426+4.60229656386378i</v>
      </c>
      <c r="I1075" t="str">
        <f t="shared" si="312"/>
        <v>41.3096233930053-5064.60889267924i</v>
      </c>
      <c r="K1075" t="str">
        <f t="shared" si="313"/>
        <v>0.0199981264031185-0.000191027201827421i</v>
      </c>
      <c r="L1075" t="str">
        <f t="shared" si="314"/>
        <v>0.00005-5.65310106675172i</v>
      </c>
      <c r="M1075" t="str">
        <f t="shared" si="315"/>
        <v>0.00133333333333333-3.32535356867748i</v>
      </c>
      <c r="N1075">
        <f t="shared" si="316"/>
        <v>90.174833861002966</v>
      </c>
      <c r="O1075">
        <f t="shared" si="317"/>
        <v>54.287009714338126</v>
      </c>
      <c r="P1075" s="3">
        <f t="shared" si="318"/>
        <v>54.287009714338126</v>
      </c>
      <c r="Q1075" s="3">
        <f t="shared" si="319"/>
        <v>-89.825166138997034</v>
      </c>
      <c r="R1075">
        <f t="shared" si="320"/>
        <v>90.174833861002966</v>
      </c>
      <c r="S1075">
        <f t="shared" si="321"/>
        <v>4.991766679545822E-2</v>
      </c>
      <c r="T1075">
        <f t="shared" si="304"/>
        <v>54.287009714338126</v>
      </c>
    </row>
    <row r="1076" spans="1:20" x14ac:dyDescent="0.25">
      <c r="A1076">
        <f t="shared" si="305"/>
        <v>314.83378999010546</v>
      </c>
      <c r="B1076">
        <f t="shared" si="322"/>
        <v>50.107353929280961</v>
      </c>
      <c r="C1076" t="str">
        <f t="shared" si="306"/>
        <v>1.58071097425421-516.061373206462i</v>
      </c>
      <c r="D1076" t="str">
        <f t="shared" si="307"/>
        <v>3.9749999753748-317.628226957328i</v>
      </c>
      <c r="E1076" t="str">
        <f t="shared" si="308"/>
        <v>162.469305181458+0.0223072748281471i</v>
      </c>
      <c r="F1076" t="str">
        <f t="shared" si="309"/>
        <v>1.45495495462269-2980.74245902983i</v>
      </c>
      <c r="G1076" t="str">
        <f t="shared" si="310"/>
        <v>0.999999999771627-0.0000151120219160739i</v>
      </c>
      <c r="H1076" t="str">
        <f t="shared" si="311"/>
        <v>600.021071754119+4.61978559682875i</v>
      </c>
      <c r="I1076" t="str">
        <f t="shared" si="312"/>
        <v>41.3096266220478-5045.43743099639i</v>
      </c>
      <c r="K1076" t="str">
        <f t="shared" si="313"/>
        <v>0.0199981121381112-0.000191752964699003i</v>
      </c>
      <c r="L1076" t="str">
        <f t="shared" si="314"/>
        <v>0.00005-5.63170060445481i</v>
      </c>
      <c r="M1076" t="str">
        <f t="shared" si="315"/>
        <v>0.00133333333333333-3.312765061444i</v>
      </c>
      <c r="N1076">
        <f t="shared" si="316"/>
        <v>90.175498087858557</v>
      </c>
      <c r="O1076">
        <f t="shared" si="317"/>
        <v>54.254067819581167</v>
      </c>
      <c r="P1076" s="3">
        <f t="shared" si="318"/>
        <v>54.254067819581167</v>
      </c>
      <c r="Q1076" s="3">
        <f t="shared" si="319"/>
        <v>-89.824501912141443</v>
      </c>
      <c r="R1076">
        <f t="shared" si="320"/>
        <v>90.175498087858557</v>
      </c>
      <c r="S1076">
        <f t="shared" si="321"/>
        <v>5.0107353929280958E-2</v>
      </c>
      <c r="T1076">
        <f t="shared" si="304"/>
        <v>54.254067819581167</v>
      </c>
    </row>
    <row r="1077" spans="1:20" x14ac:dyDescent="0.25">
      <c r="A1077">
        <f t="shared" si="305"/>
        <v>316.03015839206785</v>
      </c>
      <c r="B1077">
        <f t="shared" si="322"/>
        <v>50.297761874212227</v>
      </c>
      <c r="C1077" t="str">
        <f t="shared" si="306"/>
        <v>1.58071002267879-514.107860577659i</v>
      </c>
      <c r="D1077" t="str">
        <f t="shared" si="307"/>
        <v>3.97499997518728-316.425811256851i</v>
      </c>
      <c r="E1077" t="str">
        <f t="shared" si="308"/>
        <v>162.469303416827+0.0223920666577025i</v>
      </c>
      <c r="F1077" t="str">
        <f t="shared" si="309"/>
        <v>1.45495495462015-2969.45851683328i</v>
      </c>
      <c r="G1077" t="str">
        <f t="shared" si="310"/>
        <v>0.999999999769888-0.0000151694475993286i</v>
      </c>
      <c r="H1077" t="str">
        <f t="shared" si="311"/>
        <v>600.021232207397+4.63734109162095i</v>
      </c>
      <c r="I1077" t="str">
        <f t="shared" si="312"/>
        <v>41.3096298756782-5026.33854962531i</v>
      </c>
      <c r="K1077" t="str">
        <f t="shared" si="313"/>
        <v>0.019998097764505-0.000192481483861966i</v>
      </c>
      <c r="L1077" t="str">
        <f t="shared" si="314"/>
        <v>0.00005-5.61038115606177i</v>
      </c>
      <c r="M1077" t="str">
        <f t="shared" si="315"/>
        <v>0.00133333333333333-3.30022420944809i</v>
      </c>
      <c r="N1077">
        <f t="shared" si="316"/>
        <v>90.176164837153635</v>
      </c>
      <c r="O1077">
        <f t="shared" si="317"/>
        <v>54.221125939532811</v>
      </c>
      <c r="P1077" s="3">
        <f t="shared" si="318"/>
        <v>54.221125939532811</v>
      </c>
      <c r="Q1077" s="3">
        <f t="shared" si="319"/>
        <v>-89.823835162846365</v>
      </c>
      <c r="R1077">
        <f t="shared" si="320"/>
        <v>90.176164837153635</v>
      </c>
      <c r="S1077">
        <f t="shared" si="321"/>
        <v>5.0297761874212227E-2</v>
      </c>
      <c r="T1077">
        <f t="shared" si="304"/>
        <v>54.221125939532811</v>
      </c>
    </row>
    <row r="1078" spans="1:20" x14ac:dyDescent="0.25">
      <c r="A1078">
        <f t="shared" si="305"/>
        <v>317.2310729939577</v>
      </c>
      <c r="B1078">
        <f t="shared" si="322"/>
        <v>50.488893369334235</v>
      </c>
      <c r="C1078" t="str">
        <f t="shared" si="306"/>
        <v>1.58070906385917-512.161743562883i</v>
      </c>
      <c r="D1078" t="str">
        <f t="shared" si="307"/>
        <v>3.97499997499835-315.227947447902i</v>
      </c>
      <c r="E1078" t="str">
        <f t="shared" si="308"/>
        <v>162.469301638762+0.0224771809729296i</v>
      </c>
      <c r="F1078" t="str">
        <f t="shared" si="309"/>
        <v>1.4549549546176-2958.21729129442i</v>
      </c>
      <c r="G1078" t="str">
        <f t="shared" si="310"/>
        <v>0.999999999768136-0.0000152270915001794i</v>
      </c>
      <c r="H1078" t="str">
        <f t="shared" si="311"/>
        <v>600.02139388249+4.65496330083525i</v>
      </c>
      <c r="I1078" t="str">
        <f t="shared" si="312"/>
        <v>41.3096331540826-5007.31197382216i</v>
      </c>
      <c r="K1078" t="str">
        <f t="shared" si="313"/>
        <v>0.0199980832814734-0.000193212769771824i</v>
      </c>
      <c r="L1078" t="str">
        <f t="shared" si="314"/>
        <v>0.00005-5.5891424148852i</v>
      </c>
      <c r="M1078" t="str">
        <f t="shared" si="315"/>
        <v>0.00133333333333333-3.28773083228541i</v>
      </c>
      <c r="N1078">
        <f t="shared" si="316"/>
        <v>90.176834118454906</v>
      </c>
      <c r="O1078">
        <f t="shared" si="317"/>
        <v>54.188184074304999</v>
      </c>
      <c r="P1078" s="3">
        <f t="shared" si="318"/>
        <v>54.188184074304999</v>
      </c>
      <c r="Q1078" s="3">
        <f t="shared" si="319"/>
        <v>-89.823165881545094</v>
      </c>
      <c r="R1078">
        <f t="shared" si="320"/>
        <v>90.176834118454906</v>
      </c>
      <c r="S1078">
        <f t="shared" si="321"/>
        <v>5.0488893369334237E-2</v>
      </c>
      <c r="T1078">
        <f t="shared" si="304"/>
        <v>54.188184074304999</v>
      </c>
    </row>
    <row r="1079" spans="1:20" x14ac:dyDescent="0.25">
      <c r="A1079">
        <f t="shared" si="305"/>
        <v>318.43655107133475</v>
      </c>
      <c r="B1079">
        <f t="shared" si="322"/>
        <v>50.680751164137703</v>
      </c>
      <c r="C1079" t="str">
        <f t="shared" si="306"/>
        <v>1.58070809774018-510.222994166581i</v>
      </c>
      <c r="D1079" t="str">
        <f t="shared" si="307"/>
        <v>3.97499997480798-314.034618298806i</v>
      </c>
      <c r="E1079" t="str">
        <f t="shared" si="308"/>
        <v>162.469299847162+0.0225626190024443i</v>
      </c>
      <c r="F1079" t="str">
        <f t="shared" si="309"/>
        <v>1.45495495461503-2947.01862070444i</v>
      </c>
      <c r="G1079" t="str">
        <f t="shared" si="310"/>
        <v>0.99999999976637-0.0000152849544478531i</v>
      </c>
      <c r="H1079" t="str">
        <f t="shared" si="311"/>
        <v>600.021556788708+4.67265247802711i</v>
      </c>
      <c r="I1079" t="str">
        <f t="shared" si="312"/>
        <v>41.3096364574505-4988.35742988331i</v>
      </c>
      <c r="K1079" t="str">
        <f t="shared" si="313"/>
        <v>0.0199980686881833-0.000193946832923613i</v>
      </c>
      <c r="L1079" t="str">
        <f t="shared" si="314"/>
        <v>0.00005-5.56798407539868i</v>
      </c>
      <c r="M1079" t="str">
        <f t="shared" si="315"/>
        <v>0.00133333333333333-3.27528475023452i</v>
      </c>
      <c r="N1079">
        <f t="shared" si="316"/>
        <v>90.177505941365212</v>
      </c>
      <c r="O1079">
        <f t="shared" si="317"/>
        <v>54.155242224010451</v>
      </c>
      <c r="P1079" s="3">
        <f t="shared" si="318"/>
        <v>54.155242224010451</v>
      </c>
      <c r="Q1079" s="3">
        <f t="shared" si="319"/>
        <v>-89.822494058634788</v>
      </c>
      <c r="R1079">
        <f t="shared" si="320"/>
        <v>90.177505941365212</v>
      </c>
      <c r="S1079">
        <f t="shared" si="321"/>
        <v>5.0680751164137706E-2</v>
      </c>
      <c r="T1079">
        <f t="shared" si="304"/>
        <v>54.155242224010451</v>
      </c>
    </row>
    <row r="1080" spans="1:20" x14ac:dyDescent="0.25">
      <c r="A1080">
        <f t="shared" si="305"/>
        <v>319.64660996540579</v>
      </c>
      <c r="B1080">
        <f t="shared" si="322"/>
        <v>50.873338018561427</v>
      </c>
      <c r="C1080" t="str">
        <f t="shared" si="306"/>
        <v>1.58070712426623-508.291584499199i</v>
      </c>
      <c r="D1080" t="str">
        <f t="shared" si="307"/>
        <v>3.97499997461615-312.845806643124i</v>
      </c>
      <c r="E1080" t="str">
        <f t="shared" si="308"/>
        <v>162.469298041924+0.0226483819795631i</v>
      </c>
      <c r="F1080" t="str">
        <f t="shared" si="309"/>
        <v>1.45495495461245-2935.8623439667i</v>
      </c>
      <c r="G1080" t="str">
        <f t="shared" si="310"/>
        <v>0.999999999764591-0.0000153430372747276i</v>
      </c>
      <c r="H1080" t="str">
        <f t="shared" si="311"/>
        <v>600.021720935422+4.69040887771577i</v>
      </c>
      <c r="I1080" t="str">
        <f t="shared" si="312"/>
        <v>41.3096397859714-4969.47464514124i</v>
      </c>
      <c r="K1080" t="str">
        <f t="shared" si="313"/>
        <v>0.0199980539837957-0.00019468368385204i</v>
      </c>
      <c r="L1080" t="str">
        <f t="shared" si="314"/>
        <v>0.00005-5.54690583323239i</v>
      </c>
      <c r="M1080" t="str">
        <f t="shared" si="315"/>
        <v>0.00133333333333333-3.26288578425435i</v>
      </c>
      <c r="N1080">
        <f t="shared" si="316"/>
        <v>90.178180315523676</v>
      </c>
      <c r="O1080">
        <f t="shared" si="317"/>
        <v>54.122300388762945</v>
      </c>
      <c r="P1080" s="3">
        <f t="shared" si="318"/>
        <v>54.122300388762945</v>
      </c>
      <c r="Q1080" s="3">
        <f t="shared" si="319"/>
        <v>-89.821819684476324</v>
      </c>
      <c r="R1080">
        <f t="shared" si="320"/>
        <v>90.178180315523676</v>
      </c>
      <c r="S1080">
        <f t="shared" si="321"/>
        <v>5.0873338018561427E-2</v>
      </c>
      <c r="T1080">
        <f t="shared" si="304"/>
        <v>54.122300388762945</v>
      </c>
    </row>
    <row r="1081" spans="1:20" x14ac:dyDescent="0.25">
      <c r="A1081">
        <f t="shared" si="305"/>
        <v>320.86126708327436</v>
      </c>
      <c r="B1081">
        <f t="shared" si="322"/>
        <v>51.06665670303196</v>
      </c>
      <c r="C1081" t="str">
        <f t="shared" si="306"/>
        <v>1.58070614338141-506.367486776752i</v>
      </c>
      <c r="D1081" t="str">
        <f t="shared" si="307"/>
        <v>3.97499997442289-311.6614953794i</v>
      </c>
      <c r="E1081" t="str">
        <f t="shared" si="308"/>
        <v>162.469296222944+0.0227344711423238i</v>
      </c>
      <c r="F1081" t="str">
        <f t="shared" si="309"/>
        <v>1.45495495460984-2924.74830059443i</v>
      </c>
      <c r="G1081" t="str">
        <f t="shared" si="310"/>
        <v>0.999999999762799-0.000015401340816344i</v>
      </c>
      <c r="H1081" t="str">
        <f t="shared" si="311"/>
        <v>600.021886332082+4.70823275538825i</v>
      </c>
      <c r="I1081" t="str">
        <f t="shared" si="312"/>
        <v>41.3096431398376-4950.66334796082i</v>
      </c>
      <c r="K1081" t="str">
        <f t="shared" si="313"/>
        <v>0.0199980391674648-0.000195423333131624i</v>
      </c>
      <c r="L1081" t="str">
        <f t="shared" si="314"/>
        <v>0.00005-5.52590738516875i</v>
      </c>
      <c r="M1081" t="str">
        <f t="shared" si="315"/>
        <v>0.00133333333333333-3.25053375598163i</v>
      </c>
      <c r="N1081">
        <f t="shared" si="316"/>
        <v>90.178857250605844</v>
      </c>
      <c r="O1081">
        <f t="shared" si="317"/>
        <v>54.089358568676886</v>
      </c>
      <c r="P1081" s="3">
        <f t="shared" si="318"/>
        <v>54.089358568676886</v>
      </c>
      <c r="Q1081" s="3">
        <f t="shared" si="319"/>
        <v>-89.821142749394156</v>
      </c>
      <c r="R1081">
        <f t="shared" si="320"/>
        <v>90.178857250605844</v>
      </c>
      <c r="S1081">
        <f t="shared" si="321"/>
        <v>5.1066656703031961E-2</v>
      </c>
      <c r="T1081">
        <f t="shared" si="304"/>
        <v>54.089358568676886</v>
      </c>
    </row>
    <row r="1082" spans="1:20" x14ac:dyDescent="0.25">
      <c r="A1082">
        <f t="shared" si="305"/>
        <v>322.08053989819075</v>
      </c>
      <c r="B1082">
        <f t="shared" si="322"/>
        <v>51.260709998503479</v>
      </c>
      <c r="C1082" t="str">
        <f t="shared" si="306"/>
        <v>1.58070515502921-504.450673320451i</v>
      </c>
      <c r="D1082" t="str">
        <f t="shared" si="307"/>
        <v>3.97499997422811-310.481667470919i</v>
      </c>
      <c r="E1082" t="str">
        <f t="shared" si="308"/>
        <v>162.469294390118+0.0228208877335088i</v>
      </c>
      <c r="F1082" t="str">
        <f t="shared" si="309"/>
        <v>1.45495495460721-2913.67633070836i</v>
      </c>
      <c r="G1082" t="str">
        <f t="shared" si="310"/>
        <v>0.999999999760993-0.0000154598659114182i</v>
      </c>
      <c r="H1082" t="str">
        <f t="shared" si="311"/>
        <v>600.022052988204+4.72612436750277i</v>
      </c>
      <c r="I1082" t="str">
        <f t="shared" si="312"/>
        <v>41.3096465192413-4931.92326773516i</v>
      </c>
      <c r="K1082" t="str">
        <f t="shared" si="313"/>
        <v>0.0199980242383387-0.000196165791376853i</v>
      </c>
      <c r="L1082" t="str">
        <f t="shared" si="314"/>
        <v>0.00005-5.50498842913802i</v>
      </c>
      <c r="M1082" t="str">
        <f t="shared" si="315"/>
        <v>0.00133333333333333-3.23822848772826i</v>
      </c>
      <c r="N1082">
        <f t="shared" si="316"/>
        <v>90.17953675632377</v>
      </c>
      <c r="O1082">
        <f t="shared" si="317"/>
        <v>54.056416763867745</v>
      </c>
      <c r="P1082" s="3">
        <f t="shared" si="318"/>
        <v>54.056416763867745</v>
      </c>
      <c r="Q1082" s="3">
        <f t="shared" si="319"/>
        <v>-89.82046324367623</v>
      </c>
      <c r="R1082">
        <f t="shared" si="320"/>
        <v>90.17953675632377</v>
      </c>
      <c r="S1082">
        <f t="shared" si="321"/>
        <v>5.1260709998503476E-2</v>
      </c>
      <c r="T1082">
        <f t="shared" si="304"/>
        <v>54.056416763867745</v>
      </c>
    </row>
    <row r="1083" spans="1:20" x14ac:dyDescent="0.25">
      <c r="A1083">
        <f t="shared" si="305"/>
        <v>323.30444594980389</v>
      </c>
      <c r="B1083">
        <f t="shared" si="322"/>
        <v>51.455500696497793</v>
      </c>
      <c r="C1083" t="str">
        <f t="shared" si="306"/>
        <v>1.58070415915291-502.541116556285i</v>
      </c>
      <c r="D1083" t="str">
        <f t="shared" si="307"/>
        <v>3.97499997403189-309.306305945462i</v>
      </c>
      <c r="E1083" t="str">
        <f t="shared" si="308"/>
        <v>162.469292543339+0.0229076330006571i</v>
      </c>
      <c r="F1083" t="str">
        <f t="shared" si="309"/>
        <v>1.45495495460456-2902.6462750345i</v>
      </c>
      <c r="G1083" t="str">
        <f t="shared" si="310"/>
        <v>0.999999999759173-0.0000155186134018533i</v>
      </c>
      <c r="H1083" t="str">
        <f t="shared" si="311"/>
        <v>600.02222091338+4.74408397149265i</v>
      </c>
      <c r="I1083" t="str">
        <f t="shared" si="312"/>
        <v>41.3096499243772-4913.25413488195i</v>
      </c>
      <c r="K1083" t="str">
        <f t="shared" si="313"/>
        <v>0.0199980091955588-0.000196911069242327i</v>
      </c>
      <c r="L1083" t="str">
        <f t="shared" si="314"/>
        <v>0.00005-5.48414866421403i</v>
      </c>
      <c r="M1083" t="str">
        <f t="shared" si="315"/>
        <v>0.00133333333333333-3.22596980247884i</v>
      </c>
      <c r="N1083">
        <f t="shared" si="316"/>
        <v>90.180218842426271</v>
      </c>
      <c r="O1083">
        <f t="shared" si="317"/>
        <v>54.023474974451702</v>
      </c>
      <c r="P1083" s="3">
        <f t="shared" si="318"/>
        <v>54.023474974451702</v>
      </c>
      <c r="Q1083" s="3">
        <f t="shared" si="319"/>
        <v>-89.819781157573729</v>
      </c>
      <c r="R1083">
        <f t="shared" si="320"/>
        <v>90.180218842426271</v>
      </c>
      <c r="S1083">
        <f t="shared" si="321"/>
        <v>5.1455500696497791E-2</v>
      </c>
      <c r="T1083">
        <f t="shared" si="304"/>
        <v>54.023474974451702</v>
      </c>
    </row>
    <row r="1084" spans="1:20" x14ac:dyDescent="0.25">
      <c r="A1084">
        <f t="shared" si="305"/>
        <v>324.5330028444132</v>
      </c>
      <c r="B1084">
        <f t="shared" si="322"/>
        <v>51.651031599144488</v>
      </c>
      <c r="C1084" t="str">
        <f t="shared" si="306"/>
        <v>1.58070315569515-500.638789014642i</v>
      </c>
      <c r="D1084" t="str">
        <f t="shared" si="307"/>
        <v>3.97499997383414-308.135393895057i</v>
      </c>
      <c r="E1084" t="str">
        <f t="shared" si="308"/>
        <v>162.469290682502+0.0229947081960898i</v>
      </c>
      <c r="F1084" t="str">
        <f t="shared" si="309"/>
        <v>1.4549549546019-2891.6579749018i</v>
      </c>
      <c r="G1084" t="str">
        <f t="shared" si="310"/>
        <v>0.999999999757339-0.0000155775841327517i</v>
      </c>
      <c r="H1084" t="str">
        <f t="shared" si="311"/>
        <v>600.02239011727+4.76211182576986i</v>
      </c>
      <c r="I1084" t="str">
        <f t="shared" si="312"/>
        <v>41.309653355441-4894.65568083943i</v>
      </c>
      <c r="K1084" t="str">
        <f t="shared" si="313"/>
        <v>0.0199979940382602-0.000197659177422915i</v>
      </c>
      <c r="L1084" t="str">
        <f t="shared" si="314"/>
        <v>0.00005-5.4633877906097i</v>
      </c>
      <c r="M1084" t="str">
        <f t="shared" si="315"/>
        <v>0.00133333333333333-3.21375752388806i</v>
      </c>
      <c r="N1084">
        <f t="shared" si="316"/>
        <v>90.180903518698898</v>
      </c>
      <c r="O1084">
        <f t="shared" si="317"/>
        <v>53.99053320054599</v>
      </c>
      <c r="P1084" s="3">
        <f t="shared" si="318"/>
        <v>53.99053320054599</v>
      </c>
      <c r="Q1084" s="3">
        <f t="shared" si="319"/>
        <v>-89.819096481301102</v>
      </c>
      <c r="R1084">
        <f t="shared" si="320"/>
        <v>90.180903518698898</v>
      </c>
      <c r="S1084">
        <f t="shared" si="321"/>
        <v>5.1651031599144491E-2</v>
      </c>
      <c r="T1084">
        <f t="shared" si="304"/>
        <v>53.99053320054599</v>
      </c>
    </row>
    <row r="1085" spans="1:20" x14ac:dyDescent="0.25">
      <c r="A1085">
        <f t="shared" si="305"/>
        <v>325.76622825522196</v>
      </c>
      <c r="B1085">
        <f t="shared" si="322"/>
        <v>51.847305519221237</v>
      </c>
      <c r="C1085" t="str">
        <f t="shared" si="306"/>
        <v>1.58070214459833-498.743663329895i</v>
      </c>
      <c r="D1085" t="str">
        <f t="shared" si="307"/>
        <v>3.97499997363492-306.968914475741i</v>
      </c>
      <c r="E1085" t="str">
        <f t="shared" si="308"/>
        <v>162.469288807501+0.0230821145769249i</v>
      </c>
      <c r="F1085" t="str">
        <f t="shared" si="309"/>
        <v>1.45495495459921-2880.71127223987i</v>
      </c>
      <c r="G1085" t="str">
        <f t="shared" si="310"/>
        <v>0.999999999755491-0.0000156367789524274i</v>
      </c>
      <c r="H1085" t="str">
        <f t="shared" si="311"/>
        <v>600.02256060962+4.780208189729i</v>
      </c>
      <c r="I1085" t="str">
        <f t="shared" si="312"/>
        <v>41.3096568126308-4876.12763806266i</v>
      </c>
      <c r="K1085" t="str">
        <f t="shared" si="313"/>
        <v>0.019997978765571-0.000198410126653896i</v>
      </c>
      <c r="L1085" t="str">
        <f t="shared" si="314"/>
        <v>0.00005-5.44270550967295i</v>
      </c>
      <c r="M1085" t="str">
        <f t="shared" si="315"/>
        <v>0.00133333333333333-3.2015914762782i</v>
      </c>
      <c r="N1085">
        <f t="shared" si="316"/>
        <v>90.181590794964222</v>
      </c>
      <c r="O1085">
        <f t="shared" si="317"/>
        <v>53.957591442268573</v>
      </c>
      <c r="P1085" s="3">
        <f t="shared" si="318"/>
        <v>53.957591442268573</v>
      </c>
      <c r="Q1085" s="3">
        <f t="shared" si="319"/>
        <v>-89.818409205035778</v>
      </c>
      <c r="R1085">
        <f t="shared" si="320"/>
        <v>90.181590794964222</v>
      </c>
      <c r="S1085">
        <f t="shared" si="321"/>
        <v>5.1847305519221239E-2</v>
      </c>
      <c r="T1085">
        <f t="shared" si="304"/>
        <v>53.957591442268573</v>
      </c>
    </row>
    <row r="1086" spans="1:20" x14ac:dyDescent="0.25">
      <c r="A1086">
        <f t="shared" si="305"/>
        <v>327.00413992259178</v>
      </c>
      <c r="B1086">
        <f t="shared" si="322"/>
        <v>52.044325280194279</v>
      </c>
      <c r="C1086" t="str">
        <f t="shared" si="306"/>
        <v>1.58070112580418-496.855712240027i</v>
      </c>
      <c r="D1086" t="str">
        <f t="shared" si="307"/>
        <v>3.97499997343416-305.806850907317i</v>
      </c>
      <c r="E1086" t="str">
        <f t="shared" si="308"/>
        <v>162.469286918227+0.0231698534050939i</v>
      </c>
      <c r="F1086" t="str">
        <f t="shared" si="309"/>
        <v>1.4549549545965-2869.80600957671i</v>
      </c>
      <c r="G1086" t="str">
        <f t="shared" si="310"/>
        <v>0.999999999753629-0.0000156961987124173i</v>
      </c>
      <c r="H1086" t="str">
        <f t="shared" si="311"/>
        <v>600.022732400235+4.79837332375072i</v>
      </c>
      <c r="I1086" t="str">
        <f t="shared" si="312"/>
        <v>41.3096602961453-4857.66974001946i</v>
      </c>
      <c r="K1086" t="str">
        <f t="shared" si="313"/>
        <v>0.0199979633766131-0.00019916392771112i</v>
      </c>
      <c r="L1086" t="str">
        <f t="shared" si="314"/>
        <v>0.00005-5.42210152388219i</v>
      </c>
      <c r="M1086" t="str">
        <f t="shared" si="315"/>
        <v>0.00133333333333333-3.18947148463658i</v>
      </c>
      <c r="N1086">
        <f t="shared" si="316"/>
        <v>90.182280681081849</v>
      </c>
      <c r="O1086">
        <f t="shared" si="317"/>
        <v>53.924649699738445</v>
      </c>
      <c r="P1086" s="3">
        <f t="shared" si="318"/>
        <v>53.924649699738445</v>
      </c>
      <c r="Q1086" s="3">
        <f t="shared" si="319"/>
        <v>-89.817719318918151</v>
      </c>
      <c r="R1086">
        <f t="shared" si="320"/>
        <v>90.182280681081849</v>
      </c>
      <c r="S1086">
        <f t="shared" si="321"/>
        <v>5.204432528019428E-2</v>
      </c>
      <c r="T1086">
        <f t="shared" si="304"/>
        <v>53.924649699738445</v>
      </c>
    </row>
    <row r="1087" spans="1:20" x14ac:dyDescent="0.25">
      <c r="A1087">
        <f t="shared" si="305"/>
        <v>328.24675565429766</v>
      </c>
      <c r="B1087">
        <f t="shared" si="322"/>
        <v>52.242093716259021</v>
      </c>
      <c r="C1087" t="str">
        <f t="shared" si="306"/>
        <v>1.58070009925421-494.974908586226i</v>
      </c>
      <c r="D1087" t="str">
        <f t="shared" si="307"/>
        <v>3.97499997323186-304.649186473111i</v>
      </c>
      <c r="E1087" t="str">
        <f t="shared" si="308"/>
        <v>162.469285014571+0.0232579259473631i</v>
      </c>
      <c r="F1087" t="str">
        <f t="shared" si="309"/>
        <v>1.45495495459376-2858.94203003646i</v>
      </c>
      <c r="G1087" t="str">
        <f t="shared" si="310"/>
        <v>0.999999999751753-0.000015755844267495i</v>
      </c>
      <c r="H1087" t="str">
        <f t="shared" si="311"/>
        <v>600.022905499002+4.81660748920551i</v>
      </c>
      <c r="I1087" t="str">
        <f t="shared" si="312"/>
        <v>41.3096638061838-4839.28172118679i</v>
      </c>
      <c r="K1087" t="str">
        <f t="shared" si="313"/>
        <v>0.0199979478705016-0.00019992059141115i</v>
      </c>
      <c r="L1087" t="str">
        <f t="shared" si="314"/>
        <v>0.00005-5.40157553684219i</v>
      </c>
      <c r="M1087" t="str">
        <f t="shared" si="315"/>
        <v>0.00133333333333333-3.17739737461305i</v>
      </c>
      <c r="N1087">
        <f t="shared" si="316"/>
        <v>90.182973186948686</v>
      </c>
      <c r="O1087">
        <f t="shared" si="317"/>
        <v>53.891707973075462</v>
      </c>
      <c r="P1087" s="3">
        <f t="shared" si="318"/>
        <v>53.891707973075462</v>
      </c>
      <c r="Q1087" s="3">
        <f t="shared" si="319"/>
        <v>-89.817026813051314</v>
      </c>
      <c r="R1087">
        <f t="shared" si="320"/>
        <v>90.182973186948686</v>
      </c>
      <c r="S1087">
        <f t="shared" si="321"/>
        <v>5.2242093716259021E-2</v>
      </c>
      <c r="T1087">
        <f t="shared" si="304"/>
        <v>53.891707973075462</v>
      </c>
    </row>
    <row r="1088" spans="1:20" x14ac:dyDescent="0.25">
      <c r="A1088">
        <f t="shared" si="305"/>
        <v>329.49409332578398</v>
      </c>
      <c r="B1088">
        <f t="shared" si="322"/>
        <v>52.440613672380806</v>
      </c>
      <c r="C1088" t="str">
        <f t="shared" si="306"/>
        <v>1.58069906488941-493.101225312497i</v>
      </c>
      <c r="D1088" t="str">
        <f t="shared" si="307"/>
        <v>3.97499997302806-303.49590451973i</v>
      </c>
      <c r="E1088" t="str">
        <f t="shared" si="308"/>
        <v>162.469283096425+0.0233463334753568i</v>
      </c>
      <c r="F1088" t="str">
        <f t="shared" si="309"/>
        <v>1.45495495459102-2848.11917733714i</v>
      </c>
      <c r="G1088" t="str">
        <f t="shared" si="310"/>
        <v>0.999999999749863-0.0000158157164756815i</v>
      </c>
      <c r="H1088" t="str">
        <f t="shared" si="311"/>
        <v>600.023079915886+4.8349109484579i</v>
      </c>
      <c r="I1088" t="str">
        <f t="shared" si="312"/>
        <v>41.3096673429499-4820.96331704688i</v>
      </c>
      <c r="K1088" t="str">
        <f t="shared" si="313"/>
        <v>0.0199979322463447-0.000200680128611424i</v>
      </c>
      <c r="L1088" t="str">
        <f t="shared" si="314"/>
        <v>0.00005-5.38112725327974i</v>
      </c>
      <c r="M1088" t="str">
        <f t="shared" si="315"/>
        <v>0.00133333333333333-3.16536897251749i</v>
      </c>
      <c r="N1088">
        <f t="shared" si="316"/>
        <v>90.183668322498988</v>
      </c>
      <c r="O1088">
        <f t="shared" si="317"/>
        <v>53.858766262400344</v>
      </c>
      <c r="P1088" s="3">
        <f t="shared" si="318"/>
        <v>53.858766262400344</v>
      </c>
      <c r="Q1088" s="3">
        <f t="shared" si="319"/>
        <v>-89.816331677501012</v>
      </c>
      <c r="R1088">
        <f t="shared" si="320"/>
        <v>90.183668322498988</v>
      </c>
      <c r="S1088">
        <f t="shared" si="321"/>
        <v>5.2440613672380808E-2</v>
      </c>
      <c r="T1088">
        <f t="shared" si="304"/>
        <v>53.858766262400344</v>
      </c>
    </row>
    <row r="1089" spans="1:20" x14ac:dyDescent="0.25">
      <c r="A1089">
        <f t="shared" si="305"/>
        <v>330.74617088042197</v>
      </c>
      <c r="B1089">
        <f t="shared" si="322"/>
        <v>52.639888004335852</v>
      </c>
      <c r="C1089" t="str">
        <f t="shared" si="306"/>
        <v>1.58069802265016-491.234635465269i</v>
      </c>
      <c r="D1089" t="str">
        <f t="shared" si="307"/>
        <v>3.97499997282268-302.346988456826i</v>
      </c>
      <c r="E1089" t="str">
        <f t="shared" si="308"/>
        <v>162.469281163677+0.0234350772655617i</v>
      </c>
      <c r="F1089" t="str">
        <f t="shared" si="309"/>
        <v>1.45495495458824-2837.33729578836i</v>
      </c>
      <c r="G1089" t="str">
        <f t="shared" si="310"/>
        <v>0.999999999747959-0.0000158758161982589i</v>
      </c>
      <c r="H1089" t="str">
        <f t="shared" si="311"/>
        <v>600.023255660924+4.85328396486969i</v>
      </c>
      <c r="I1089" t="str">
        <f t="shared" si="312"/>
        <v>41.3096709066466-4802.7142640833i</v>
      </c>
      <c r="K1089" t="str">
        <f t="shared" si="313"/>
        <v>0.0199979165032439-0.0002014425502104i</v>
      </c>
      <c r="L1089" t="str">
        <f t="shared" si="314"/>
        <v>0.00005-5.36075637903938i</v>
      </c>
      <c r="M1089" t="str">
        <f t="shared" si="315"/>
        <v>0.00133333333333333-3.15338610531728i</v>
      </c>
      <c r="N1089">
        <f t="shared" si="316"/>
        <v>90.184366097704483</v>
      </c>
      <c r="O1089">
        <f t="shared" si="317"/>
        <v>53.825824567834665</v>
      </c>
      <c r="P1089" s="3">
        <f t="shared" si="318"/>
        <v>53.825824567834665</v>
      </c>
      <c r="Q1089" s="3">
        <f t="shared" si="319"/>
        <v>-89.815633902295517</v>
      </c>
      <c r="R1089">
        <f t="shared" si="320"/>
        <v>90.184366097704483</v>
      </c>
      <c r="S1089">
        <f t="shared" si="321"/>
        <v>5.2639888004335854E-2</v>
      </c>
      <c r="T1089">
        <f t="shared" si="304"/>
        <v>53.825824567834665</v>
      </c>
    </row>
    <row r="1090" spans="1:20" x14ac:dyDescent="0.25">
      <c r="A1090">
        <f t="shared" si="305"/>
        <v>332.00300632976757</v>
      </c>
      <c r="B1090">
        <f t="shared" si="322"/>
        <v>52.83991957875233</v>
      </c>
      <c r="C1090" t="str">
        <f t="shared" si="306"/>
        <v>1.58069697247665-489.375112193023i</v>
      </c>
      <c r="D1090" t="str">
        <f t="shared" si="307"/>
        <v>3.97499997261572-301.202421756856i</v>
      </c>
      <c r="E1090" t="str">
        <f t="shared" si="308"/>
        <v>162.469279216216+0.0235241585993754i</v>
      </c>
      <c r="F1090" t="str">
        <f t="shared" si="309"/>
        <v>1.45495495458545-2826.59623028914i</v>
      </c>
      <c r="G1090" t="str">
        <f t="shared" si="310"/>
        <v>0.999999999746039-0.0000159361442997816i</v>
      </c>
      <c r="H1090" t="str">
        <f t="shared" si="311"/>
        <v>600.023432744229+4.87172680280398i</v>
      </c>
      <c r="I1090" t="str">
        <f t="shared" si="312"/>
        <v>41.3096744974785-4784.53429977731i</v>
      </c>
      <c r="K1090" t="str">
        <f t="shared" si="313"/>
        <v>0.019997900640294-0.00020220786714771i</v>
      </c>
      <c r="L1090" t="str">
        <f t="shared" si="314"/>
        <v>0.00005-5.34046262107928i</v>
      </c>
      <c r="M1090" t="str">
        <f t="shared" si="315"/>
        <v>0.00133333333333333-3.14144860063487i</v>
      </c>
      <c r="N1090">
        <f t="shared" si="316"/>
        <v>90.185066522574616</v>
      </c>
      <c r="O1090">
        <f t="shared" si="317"/>
        <v>53.792882889501087</v>
      </c>
      <c r="P1090" s="3">
        <f t="shared" si="318"/>
        <v>53.792882889501087</v>
      </c>
      <c r="Q1090" s="3">
        <f t="shared" si="319"/>
        <v>-89.814933477425384</v>
      </c>
      <c r="R1090">
        <f t="shared" si="320"/>
        <v>90.185066522574616</v>
      </c>
      <c r="S1090">
        <f t="shared" si="321"/>
        <v>5.283991957875233E-2</v>
      </c>
      <c r="T1090">
        <f t="shared" si="304"/>
        <v>53.792882889501087</v>
      </c>
    </row>
    <row r="1091" spans="1:20" x14ac:dyDescent="0.25">
      <c r="A1091">
        <f t="shared" si="305"/>
        <v>333.26461775382069</v>
      </c>
      <c r="B1091">
        <f t="shared" si="322"/>
        <v>53.040711273151587</v>
      </c>
      <c r="C1091" t="str">
        <f t="shared" si="306"/>
        <v>1.58069591430846-487.522628745898i</v>
      </c>
      <c r="D1091" t="str">
        <f t="shared" si="307"/>
        <v>3.9749999724072-300.062187954845i</v>
      </c>
      <c r="E1091" t="str">
        <f t="shared" si="308"/>
        <v>162.469277253932+0.0236135787630777i</v>
      </c>
      <c r="F1091" t="str">
        <f t="shared" si="309"/>
        <v>1.45495495458264-2815.89582632565i</v>
      </c>
      <c r="G1091" t="str">
        <f t="shared" si="310"/>
        <v>0.999999999744106-0.0000159967016480899i</v>
      </c>
      <c r="H1091" t="str">
        <f t="shared" si="311"/>
        <v>600.023611175992+4.890239727629i</v>
      </c>
      <c r="I1091" t="str">
        <f t="shared" si="312"/>
        <v>41.3096781156523-4766.42316260402i</v>
      </c>
      <c r="K1091" t="str">
        <f t="shared" si="313"/>
        <v>0.0199978846565828-0.000202976090404319i</v>
      </c>
      <c r="L1091" t="str">
        <f t="shared" si="314"/>
        <v>0.00005-5.3202456874669i</v>
      </c>
      <c r="M1091" t="str">
        <f t="shared" si="315"/>
        <v>0.00133333333333333-3.12955628674524i</v>
      </c>
      <c r="N1091">
        <f t="shared" si="316"/>
        <v>90.185769607156587</v>
      </c>
      <c r="O1091">
        <f t="shared" si="317"/>
        <v>53.759941227523278</v>
      </c>
      <c r="P1091" s="3">
        <f t="shared" si="318"/>
        <v>53.759941227523278</v>
      </c>
      <c r="Q1091" s="3">
        <f t="shared" si="319"/>
        <v>-89.814230392843413</v>
      </c>
      <c r="R1091">
        <f t="shared" si="320"/>
        <v>90.185769607156587</v>
      </c>
      <c r="S1091">
        <f t="shared" si="321"/>
        <v>5.3040711273151589E-2</v>
      </c>
      <c r="T1091">
        <f t="shared" si="304"/>
        <v>53.759941227523278</v>
      </c>
    </row>
    <row r="1092" spans="1:20" x14ac:dyDescent="0.25">
      <c r="A1092">
        <f t="shared" si="305"/>
        <v>334.53102330128519</v>
      </c>
      <c r="B1092">
        <f t="shared" si="322"/>
        <v>53.242265975989561</v>
      </c>
      <c r="C1092" t="str">
        <f t="shared" si="306"/>
        <v>1.58069484808478-485.677158475284i</v>
      </c>
      <c r="D1092" t="str">
        <f t="shared" si="307"/>
        <v>3.97499997219711-298.926270648145i</v>
      </c>
      <c r="E1092" t="str">
        <f t="shared" si="308"/>
        <v>162.46927527671+0.0237033390478964i</v>
      </c>
      <c r="F1092" t="str">
        <f t="shared" si="309"/>
        <v>1.4549549545798-2805.235929969i</v>
      </c>
      <c r="G1092" t="str">
        <f t="shared" si="310"/>
        <v>0.999999999742157-0.0000160574891143214i</v>
      </c>
      <c r="H1092" t="str">
        <f t="shared" si="311"/>
        <v>600.023790966483+4.90882300572202i</v>
      </c>
      <c r="I1092" t="str">
        <f t="shared" si="312"/>
        <v>41.309681761377-4748.38059202868i</v>
      </c>
      <c r="K1092" t="str">
        <f t="shared" si="313"/>
        <v>0.0199978685511911-0.000203747231002673i</v>
      </c>
      <c r="L1092" t="str">
        <f t="shared" si="314"/>
        <v>0.00005-5.30010528737488i</v>
      </c>
      <c r="M1092" t="str">
        <f t="shared" si="315"/>
        <v>0.00133333333333333-3.11770899257346i</v>
      </c>
      <c r="N1092">
        <f t="shared" si="316"/>
        <v>90.186475361535514</v>
      </c>
      <c r="O1092">
        <f t="shared" si="317"/>
        <v>53.726999582025499</v>
      </c>
      <c r="P1092" s="3">
        <f t="shared" si="318"/>
        <v>53.726999582025499</v>
      </c>
      <c r="Q1092" s="3">
        <f t="shared" si="319"/>
        <v>-89.813524638464486</v>
      </c>
      <c r="R1092">
        <f t="shared" si="320"/>
        <v>90.186475361535514</v>
      </c>
      <c r="S1092">
        <f t="shared" si="321"/>
        <v>5.3242265975989564E-2</v>
      </c>
      <c r="T1092">
        <f t="shared" si="304"/>
        <v>53.726999582025499</v>
      </c>
    </row>
    <row r="1093" spans="1:20" x14ac:dyDescent="0.25">
      <c r="A1093">
        <f t="shared" si="305"/>
        <v>335.80224118983011</v>
      </c>
      <c r="B1093">
        <f t="shared" si="322"/>
        <v>53.444586586698321</v>
      </c>
      <c r="C1093" t="str">
        <f t="shared" si="306"/>
        <v>1.58069377374422-483.83867483348i</v>
      </c>
      <c r="D1093" t="str">
        <f t="shared" si="307"/>
        <v>3.97499997198541-297.794653496206i</v>
      </c>
      <c r="E1093" t="str">
        <f t="shared" si="308"/>
        <v>162.469273284438+0.02379344075001i</v>
      </c>
      <c r="F1093" t="str">
        <f t="shared" si="309"/>
        <v>1.45495495457695-2794.61638787298i</v>
      </c>
      <c r="G1093" t="str">
        <f t="shared" si="310"/>
        <v>0.999999999740194-0.0000161185075729241i</v>
      </c>
      <c r="H1093" t="str">
        <f t="shared" si="311"/>
        <v>600.023972126047+4.9274769044729i</v>
      </c>
      <c r="I1093" t="str">
        <f t="shared" si="312"/>
        <v>41.3096854348614-4730.40632850281i</v>
      </c>
      <c r="K1093" t="str">
        <f t="shared" si="313"/>
        <v>0.0199978523231929-0.00020452130000686i</v>
      </c>
      <c r="L1093" t="str">
        <f t="shared" si="314"/>
        <v>0.00005-5.28004113107679i</v>
      </c>
      <c r="M1093" t="str">
        <f t="shared" si="315"/>
        <v>0.00133333333333333-3.10590654769223i</v>
      </c>
      <c r="N1093">
        <f t="shared" si="316"/>
        <v>90.187183795834613</v>
      </c>
      <c r="O1093">
        <f t="shared" si="317"/>
        <v>53.694057953133353</v>
      </c>
      <c r="P1093" s="3">
        <f t="shared" si="318"/>
        <v>53.694057953133353</v>
      </c>
      <c r="Q1093" s="3">
        <f t="shared" si="319"/>
        <v>-89.812816204165387</v>
      </c>
      <c r="R1093">
        <f t="shared" si="320"/>
        <v>90.187183795834613</v>
      </c>
      <c r="S1093">
        <f t="shared" si="321"/>
        <v>5.3444586586698324E-2</v>
      </c>
      <c r="T1093">
        <f t="shared" si="304"/>
        <v>53.694057953133353</v>
      </c>
    </row>
    <row r="1094" spans="1:20" x14ac:dyDescent="0.25">
      <c r="A1094">
        <f t="shared" si="305"/>
        <v>337.07828970635143</v>
      </c>
      <c r="B1094">
        <f t="shared" si="322"/>
        <v>53.647676015727775</v>
      </c>
      <c r="C1094" t="str">
        <f t="shared" si="306"/>
        <v>1.58069269122508-482.007151373273i</v>
      </c>
      <c r="D1094" t="str">
        <f t="shared" si="307"/>
        <v>3.97499997177211-296.667320220334i</v>
      </c>
      <c r="E1094" t="str">
        <f t="shared" si="308"/>
        <v>162.469271277001+0.023883885170553i</v>
      </c>
      <c r="F1094" t="str">
        <f t="shared" si="309"/>
        <v>1.45495495457407-2784.03704727192i</v>
      </c>
      <c r="G1094" t="str">
        <f t="shared" si="310"/>
        <v>0.999999999738215-0.0000161797579016693i</v>
      </c>
      <c r="H1094" t="str">
        <f t="shared" si="311"/>
        <v>600.024154665112+4.94620169228828i</v>
      </c>
      <c r="I1094" t="str">
        <f t="shared" si="312"/>
        <v>41.3096891363175-4712.50011346063i</v>
      </c>
      <c r="K1094" t="str">
        <f t="shared" si="313"/>
        <v>0.0199978359716549-0.000205298308522757i</v>
      </c>
      <c r="L1094" t="str">
        <f t="shared" si="314"/>
        <v>0.00005-5.26005292994301i</v>
      </c>
      <c r="M1094" t="str">
        <f t="shared" si="315"/>
        <v>0.00133333333333333-3.09414878231941i</v>
      </c>
      <c r="N1094">
        <f t="shared" si="316"/>
        <v>90.187894920215342</v>
      </c>
      <c r="O1094">
        <f t="shared" si="317"/>
        <v>53.661116340973081</v>
      </c>
      <c r="P1094" s="3">
        <f t="shared" si="318"/>
        <v>53.661116340973081</v>
      </c>
      <c r="Q1094" s="3">
        <f t="shared" si="319"/>
        <v>-89.812105079784658</v>
      </c>
      <c r="R1094">
        <f t="shared" si="320"/>
        <v>90.187894920215342</v>
      </c>
      <c r="S1094">
        <f t="shared" si="321"/>
        <v>5.3647676015727778E-2</v>
      </c>
      <c r="T1094">
        <f t="shared" si="304"/>
        <v>53.661116340973081</v>
      </c>
    </row>
    <row r="1095" spans="1:20" x14ac:dyDescent="0.25">
      <c r="A1095">
        <f t="shared" si="305"/>
        <v>338.35918720723561</v>
      </c>
      <c r="B1095">
        <f t="shared" si="322"/>
        <v>53.851537184587542</v>
      </c>
      <c r="C1095" t="str">
        <f t="shared" si="306"/>
        <v>1.58069160046501-480.182561747581i</v>
      </c>
      <c r="D1095" t="str">
        <f t="shared" si="307"/>
        <v>3.97499997155714-295.544254603461i</v>
      </c>
      <c r="E1095" t="str">
        <f t="shared" si="308"/>
        <v>162.469269254283+0.023974673615656i</v>
      </c>
      <c r="F1095" t="str">
        <f t="shared" si="309"/>
        <v>1.45495495457117-2773.49775597844i</v>
      </c>
      <c r="G1095" t="str">
        <f t="shared" si="310"/>
        <v>0.999999999736222-0.0000162412409816632i</v>
      </c>
      <c r="H1095" t="str">
        <f t="shared" si="311"/>
        <v>600.024338594182+4.96499763859519i</v>
      </c>
      <c r="I1095" t="str">
        <f t="shared" si="312"/>
        <v>41.3096928659579-4694.66168931521i</v>
      </c>
      <c r="K1095" t="str">
        <f t="shared" si="313"/>
        <v>0.0199978194956369-0.000206078267698195i</v>
      </c>
      <c r="L1095" t="str">
        <f t="shared" si="314"/>
        <v>0.00005-5.24014039643654i</v>
      </c>
      <c r="M1095" t="str">
        <f t="shared" si="315"/>
        <v>0.00133333333333333-3.08243552731561i</v>
      </c>
      <c r="N1095">
        <f t="shared" si="316"/>
        <v>90.188608744877484</v>
      </c>
      <c r="O1095">
        <f t="shared" si="317"/>
        <v>53.62817474567202</v>
      </c>
      <c r="P1095" s="3">
        <f t="shared" si="318"/>
        <v>53.62817474567202</v>
      </c>
      <c r="Q1095" s="3">
        <f t="shared" si="319"/>
        <v>-89.811391255122516</v>
      </c>
      <c r="R1095">
        <f t="shared" si="320"/>
        <v>90.188608744877484</v>
      </c>
      <c r="S1095">
        <f t="shared" si="321"/>
        <v>5.3851537184587545E-2</v>
      </c>
      <c r="T1095">
        <f t="shared" si="304"/>
        <v>53.62817474567202</v>
      </c>
    </row>
    <row r="1096" spans="1:20" x14ac:dyDescent="0.25">
      <c r="A1096">
        <f t="shared" si="305"/>
        <v>339.64495211862305</v>
      </c>
      <c r="B1096">
        <f t="shared" si="322"/>
        <v>54.056173025888974</v>
      </c>
      <c r="C1096" t="str">
        <f t="shared" si="306"/>
        <v>1.58069050140138-478.364879709069i</v>
      </c>
      <c r="D1096" t="str">
        <f t="shared" si="307"/>
        <v>3.97499997134057-294.425440489913i</v>
      </c>
      <c r="E1096" t="str">
        <f t="shared" si="308"/>
        <v>162.469267216168+0.0240658073964531i</v>
      </c>
      <c r="F1096" t="str">
        <f t="shared" si="309"/>
        <v>1.45495495456825-2762.99836238133i</v>
      </c>
      <c r="G1096" t="str">
        <f t="shared" si="310"/>
        <v>0.999999999734213-0.0000163029576973608i</v>
      </c>
      <c r="H1096" t="str">
        <f t="shared" si="311"/>
        <v>600.024523923845+4.9838650138451i</v>
      </c>
      <c r="I1096" t="str">
        <f t="shared" si="312"/>
        <v>41.3096966239977-4676.8907994549i</v>
      </c>
      <c r="K1096" t="str">
        <f t="shared" si="313"/>
        <v>0.0199978028941914-0.00020686118872311i</v>
      </c>
      <c r="L1096" t="str">
        <f t="shared" si="314"/>
        <v>0.00005-5.22030324410894i</v>
      </c>
      <c r="M1096" t="str">
        <f t="shared" si="315"/>
        <v>0.00133333333333333-3.07076661418172i</v>
      </c>
      <c r="N1096">
        <f t="shared" si="316"/>
        <v>90.189325280059307</v>
      </c>
      <c r="O1096">
        <f t="shared" si="317"/>
        <v>53.595233167358487</v>
      </c>
      <c r="P1096" s="3">
        <f t="shared" si="318"/>
        <v>53.595233167358487</v>
      </c>
      <c r="Q1096" s="3">
        <f t="shared" si="319"/>
        <v>-89.810674719940693</v>
      </c>
      <c r="R1096">
        <f t="shared" si="320"/>
        <v>90.189325280059307</v>
      </c>
      <c r="S1096">
        <f t="shared" si="321"/>
        <v>5.4056173025888971E-2</v>
      </c>
      <c r="T1096">
        <f t="shared" si="304"/>
        <v>53.595233167358487</v>
      </c>
    </row>
    <row r="1097" spans="1:20" x14ac:dyDescent="0.25">
      <c r="A1097">
        <f t="shared" si="305"/>
        <v>340.93560293667383</v>
      </c>
      <c r="B1097">
        <f t="shared" si="322"/>
        <v>54.261586483387354</v>
      </c>
      <c r="C1097" t="str">
        <f t="shared" si="306"/>
        <v>1.58068939397106-476.554079109769i</v>
      </c>
      <c r="D1097" t="str">
        <f t="shared" si="307"/>
        <v>3.97499997112236-293.310861785171i</v>
      </c>
      <c r="E1097" t="str">
        <f t="shared" si="308"/>
        <v>162.469265162539+0.0241572878291063i</v>
      </c>
      <c r="F1097" t="str">
        <f t="shared" si="309"/>
        <v>1.4549549545653-2752.53871544326i</v>
      </c>
      <c r="G1097" t="str">
        <f t="shared" si="310"/>
        <v>0.99999999973219-0.0000163649089365776i</v>
      </c>
      <c r="H1097" t="str">
        <f t="shared" si="311"/>
        <v>600.024710664762+5.00280408951767i</v>
      </c>
      <c r="I1097" t="str">
        <f t="shared" si="312"/>
        <v>41.3097004106523-4659.18718823942i</v>
      </c>
      <c r="K1097" t="str">
        <f t="shared" si="313"/>
        <v>0.0199977861663639-0.0002076470828297i</v>
      </c>
      <c r="L1097" t="str">
        <f t="shared" si="314"/>
        <v>0.00005-5.20054118759607i</v>
      </c>
      <c r="M1097" t="str">
        <f t="shared" si="315"/>
        <v>0.00133333333333333-3.05914187505651i</v>
      </c>
      <c r="N1097">
        <f t="shared" si="316"/>
        <v>90.19004453603776</v>
      </c>
      <c r="O1097">
        <f t="shared" si="317"/>
        <v>53.562291606161764</v>
      </c>
      <c r="P1097" s="3">
        <f t="shared" si="318"/>
        <v>53.562291606161764</v>
      </c>
      <c r="Q1097" s="3">
        <f t="shared" si="319"/>
        <v>-89.80995546396224</v>
      </c>
      <c r="R1097">
        <f t="shared" si="320"/>
        <v>90.19004453603776</v>
      </c>
      <c r="S1097">
        <f t="shared" si="321"/>
        <v>5.4261586483387352E-2</v>
      </c>
      <c r="T1097">
        <f t="shared" si="304"/>
        <v>53.562291606161764</v>
      </c>
    </row>
    <row r="1098" spans="1:20" x14ac:dyDescent="0.25">
      <c r="A1098">
        <f t="shared" si="305"/>
        <v>342.23115822783325</v>
      </c>
      <c r="B1098">
        <f t="shared" si="322"/>
        <v>54.467780512024227</v>
      </c>
      <c r="C1098" t="str">
        <f t="shared" si="306"/>
        <v>1.58068827811017-474.750133900705i</v>
      </c>
      <c r="D1098" t="str">
        <f t="shared" si="307"/>
        <v>3.97499997090246-292.200502455648i</v>
      </c>
      <c r="E1098" t="str">
        <f t="shared" si="308"/>
        <v>162.469263093278+0.024249116234817i</v>
      </c>
      <c r="F1098" t="str">
        <f t="shared" si="309"/>
        <v>1.45495495456234-2742.11866469871i</v>
      </c>
      <c r="G1098" t="str">
        <f t="shared" si="310"/>
        <v>0.999999999730151-0.0000164270955905032i</v>
      </c>
      <c r="H1098" t="str">
        <f t="shared" si="311"/>
        <v>600.024898827684+5.02181513812494i</v>
      </c>
      <c r="I1098" t="str">
        <f t="shared" si="312"/>
        <v>41.3097042261407-4641.55060099641i</v>
      </c>
      <c r="K1098" t="str">
        <f t="shared" si="313"/>
        <v>0.0199977693111924-0.000208435961292589i</v>
      </c>
      <c r="L1098" t="str">
        <f t="shared" si="314"/>
        <v>0.00005-5.18085394261413i</v>
      </c>
      <c r="M1098" t="str">
        <f t="shared" si="315"/>
        <v>0.00133333333333333-3.04756114271419i</v>
      </c>
      <c r="N1098">
        <f t="shared" si="316"/>
        <v>90.190766523128559</v>
      </c>
      <c r="O1098">
        <f t="shared" si="317"/>
        <v>53.529350062212117</v>
      </c>
      <c r="P1098" s="3">
        <f t="shared" si="318"/>
        <v>53.529350062212117</v>
      </c>
      <c r="Q1098" s="3">
        <f t="shared" si="319"/>
        <v>-89.809233476871441</v>
      </c>
      <c r="R1098">
        <f t="shared" si="320"/>
        <v>90.190766523128559</v>
      </c>
      <c r="S1098">
        <f t="shared" si="321"/>
        <v>5.4467780512024229E-2</v>
      </c>
      <c r="T1098">
        <f t="shared" si="304"/>
        <v>53.529350062212117</v>
      </c>
    </row>
    <row r="1099" spans="1:20" x14ac:dyDescent="0.25">
      <c r="A1099">
        <f t="shared" si="305"/>
        <v>343.53163662909901</v>
      </c>
      <c r="B1099">
        <f t="shared" si="322"/>
        <v>54.674758077969919</v>
      </c>
      <c r="C1099" t="str">
        <f t="shared" si="306"/>
        <v>1.58068715375473-472.953018131516i</v>
      </c>
      <c r="D1099" t="str">
        <f t="shared" si="307"/>
        <v>3.97499997068091-291.094346528452i</v>
      </c>
      <c r="E1099" t="str">
        <f t="shared" si="308"/>
        <v>162.469261008265+0.0243412939398638i</v>
      </c>
      <c r="F1099" t="str">
        <f t="shared" si="309"/>
        <v>1.45495495455935-2731.73806025174i</v>
      </c>
      <c r="G1099" t="str">
        <f t="shared" si="310"/>
        <v>0.999999999728096-0.0000164895185537132i</v>
      </c>
      <c r="H1099" t="str">
        <f t="shared" si="311"/>
        <v>600.025088423437+5.04089843321482i</v>
      </c>
      <c r="I1099" t="str">
        <f t="shared" si="312"/>
        <v>41.3097080706813-4623.98078401764i</v>
      </c>
      <c r="K1099" t="str">
        <f t="shared" si="313"/>
        <v>0.0199977523277078-0.000209227835428975i</v>
      </c>
      <c r="L1099" t="str">
        <f t="shared" si="314"/>
        <v>0.00005-5.1612412259555i</v>
      </c>
      <c r="M1099" t="str">
        <f t="shared" si="315"/>
        <v>0.00133333333333333-3.03602425056206i</v>
      </c>
      <c r="N1099">
        <f t="shared" si="316"/>
        <v>90.191491251686386</v>
      </c>
      <c r="O1099">
        <f t="shared" si="317"/>
        <v>53.496408535640782</v>
      </c>
      <c r="P1099" s="3">
        <f t="shared" si="318"/>
        <v>53.496408535640782</v>
      </c>
      <c r="Q1099" s="3">
        <f t="shared" si="319"/>
        <v>-89.808508748313614</v>
      </c>
      <c r="R1099">
        <f t="shared" si="320"/>
        <v>90.191491251686386</v>
      </c>
      <c r="S1099">
        <f t="shared" si="321"/>
        <v>5.4674758077969919E-2</v>
      </c>
      <c r="T1099">
        <f t="shared" si="304"/>
        <v>53.496408535640782</v>
      </c>
    </row>
    <row r="1100" spans="1:20" x14ac:dyDescent="0.25">
      <c r="A1100">
        <f t="shared" si="305"/>
        <v>344.83705684828959</v>
      </c>
      <c r="B1100">
        <f t="shared" si="322"/>
        <v>54.882522158666205</v>
      </c>
      <c r="C1100" t="str">
        <f t="shared" si="306"/>
        <v>1.58068602084003-471.162705950088i</v>
      </c>
      <c r="D1100" t="str">
        <f t="shared" si="307"/>
        <v>3.97499997045765-289.992378091157i</v>
      </c>
      <c r="E1100" t="str">
        <f t="shared" si="308"/>
        <v>162.469258907382+0.024433822275601i</v>
      </c>
      <c r="F1100" t="str">
        <f t="shared" si="309"/>
        <v>1.45495495455633-2721.39675277388i</v>
      </c>
      <c r="G1100" t="str">
        <f t="shared" si="310"/>
        <v>0.999999999726025-0.000016552178724183i</v>
      </c>
      <c r="H1100" t="str">
        <f t="shared" si="311"/>
        <v>600.025279462932+5.06005424937545i</v>
      </c>
      <c r="I1100" t="str">
        <f t="shared" si="312"/>
        <v>41.3097119444956-4606.47748455539i</v>
      </c>
      <c r="K1100" t="str">
        <f t="shared" si="313"/>
        <v>0.0199977352149335-0.000210022716598798i</v>
      </c>
      <c r="L1100" t="str">
        <f t="shared" si="314"/>
        <v>0.00005-5.14170275548467i</v>
      </c>
      <c r="M1100" t="str">
        <f t="shared" si="315"/>
        <v>0.00133333333333333-3.02453103263804i</v>
      </c>
      <c r="N1100">
        <f t="shared" si="316"/>
        <v>90.192218732104934</v>
      </c>
      <c r="O1100">
        <f t="shared" si="317"/>
        <v>53.46346702658002</v>
      </c>
      <c r="P1100" s="3">
        <f t="shared" si="318"/>
        <v>53.46346702658002</v>
      </c>
      <c r="Q1100" s="3">
        <f t="shared" si="319"/>
        <v>-89.807781267895066</v>
      </c>
      <c r="R1100">
        <f t="shared" si="320"/>
        <v>90.192218732104934</v>
      </c>
      <c r="S1100">
        <f t="shared" si="321"/>
        <v>5.4882522158666208E-2</v>
      </c>
      <c r="T1100">
        <f t="shared" si="304"/>
        <v>53.46346702658002</v>
      </c>
    </row>
    <row r="1101" spans="1:20" x14ac:dyDescent="0.25">
      <c r="A1101">
        <f t="shared" si="305"/>
        <v>346.14743766431309</v>
      </c>
      <c r="B1101">
        <f t="shared" si="322"/>
        <v>55.091075742869137</v>
      </c>
      <c r="C1101" t="str">
        <f t="shared" si="306"/>
        <v>1.58068487930083-469.379171602175i</v>
      </c>
      <c r="D1101" t="str">
        <f t="shared" si="307"/>
        <v>3.9749999702327-288.89458129158i</v>
      </c>
      <c r="E1101" t="str">
        <f t="shared" si="308"/>
        <v>162.469256790507+0.024526702578489i</v>
      </c>
      <c r="F1101" t="str">
        <f t="shared" si="309"/>
        <v>1.4549549545533-2711.09459350195i</v>
      </c>
      <c r="G1101" t="str">
        <f t="shared" si="310"/>
        <v>0.999999999723939-0.0000166150770033002i</v>
      </c>
      <c r="H1101" t="str">
        <f t="shared" si="311"/>
        <v>600.02547195717+5.07928286223907i</v>
      </c>
      <c r="I1101" t="str">
        <f t="shared" si="312"/>
        <v>41.3097158478075-4589.04045081888i</v>
      </c>
      <c r="K1101" t="str">
        <f t="shared" si="313"/>
        <v>0.0199977179718853-0.000210820616204894i</v>
      </c>
      <c r="L1101" t="str">
        <f t="shared" si="314"/>
        <v>0.00005-5.12223825013414i</v>
      </c>
      <c r="M1101" t="str">
        <f t="shared" si="315"/>
        <v>0.00133333333333333-3.01308132360833i</v>
      </c>
      <c r="N1101">
        <f t="shared" si="316"/>
        <v>90.192948974817199</v>
      </c>
      <c r="O1101">
        <f t="shared" si="317"/>
        <v>53.430525535163049</v>
      </c>
      <c r="P1101" s="3">
        <f t="shared" si="318"/>
        <v>53.430525535163049</v>
      </c>
      <c r="Q1101" s="3">
        <f t="shared" si="319"/>
        <v>-89.807051025182801</v>
      </c>
      <c r="R1101">
        <f t="shared" si="320"/>
        <v>90.192948974817199</v>
      </c>
      <c r="S1101">
        <f t="shared" si="321"/>
        <v>5.5091075742869137E-2</v>
      </c>
      <c r="T1101">
        <f t="shared" si="304"/>
        <v>53.430525535163049</v>
      </c>
    </row>
    <row r="1102" spans="1:20" x14ac:dyDescent="0.25">
      <c r="A1102">
        <f t="shared" si="305"/>
        <v>347.46279792743746</v>
      </c>
      <c r="B1102">
        <f t="shared" si="322"/>
        <v>55.300421830692038</v>
      </c>
      <c r="C1102" t="str">
        <f t="shared" si="306"/>
        <v>1.58068372907168-467.602389431036i</v>
      </c>
      <c r="D1102" t="str">
        <f t="shared" si="307"/>
        <v>3.97499997000605-287.800940337543i</v>
      </c>
      <c r="E1102" t="str">
        <f t="shared" si="308"/>
        <v>162.469254657518+0.0246199361901246i</v>
      </c>
      <c r="F1102" t="str">
        <f t="shared" si="309"/>
        <v>1.45495495455024-2700.83143423593i</v>
      </c>
      <c r="G1102" t="str">
        <f t="shared" si="310"/>
        <v>0.999999999721837-0.0000166782142958777i</v>
      </c>
      <c r="H1102" t="str">
        <f t="shared" si="311"/>
        <v>600.02566591722+5.09858454848569i</v>
      </c>
      <c r="I1102" t="str">
        <f t="shared" si="312"/>
        <v>41.3097197808406-4571.66943197048i</v>
      </c>
      <c r="K1102" t="str">
        <f t="shared" si="313"/>
        <v>0.019997700597572-0.000211621545693157i</v>
      </c>
      <c r="L1102" t="str">
        <f t="shared" si="314"/>
        <v>0.00005-5.10284742990052i</v>
      </c>
      <c r="M1102" t="str">
        <f t="shared" si="315"/>
        <v>0.00133333333333333-3.00167495876502i</v>
      </c>
      <c r="N1102">
        <f t="shared" si="316"/>
        <v>90.193681990295502</v>
      </c>
      <c r="O1102">
        <f t="shared" si="317"/>
        <v>53.397584061524171</v>
      </c>
      <c r="P1102" s="3">
        <f t="shared" si="318"/>
        <v>53.397584061524171</v>
      </c>
      <c r="Q1102" s="3">
        <f t="shared" si="319"/>
        <v>-89.806318009704498</v>
      </c>
      <c r="R1102">
        <f t="shared" si="320"/>
        <v>90.193681990295502</v>
      </c>
      <c r="S1102">
        <f t="shared" si="321"/>
        <v>5.5300421830692038E-2</v>
      </c>
      <c r="T1102">
        <f t="shared" si="304"/>
        <v>53.397584061524171</v>
      </c>
    </row>
    <row r="1103" spans="1:20" x14ac:dyDescent="0.25">
      <c r="A1103">
        <f t="shared" si="305"/>
        <v>348.78315655956175</v>
      </c>
      <c r="B1103">
        <f t="shared" si="322"/>
        <v>55.51056343364867</v>
      </c>
      <c r="C1103" t="str">
        <f t="shared" si="306"/>
        <v>1.58068257008627-465.83233387706i</v>
      </c>
      <c r="D1103" t="str">
        <f t="shared" si="307"/>
        <v>3.97499996977766-286.711439496654i</v>
      </c>
      <c r="E1103" t="str">
        <f t="shared" si="308"/>
        <v>162.469252508294+0.0247135244572315i</v>
      </c>
      <c r="F1103" t="str">
        <f t="shared" si="309"/>
        <v>1.45495495454716-2690.60712733681i</v>
      </c>
      <c r="G1103" t="str">
        <f t="shared" si="310"/>
        <v>0.999999999719719-0.0000167415915101667i</v>
      </c>
      <c r="H1103" t="str">
        <f t="shared" si="311"/>
        <v>600.025861354252+5.1179595858475i</v>
      </c>
      <c r="I1103" t="str">
        <f t="shared" si="312"/>
        <v>41.3097237438216-4554.36417812226i</v>
      </c>
      <c r="K1103" t="str">
        <f t="shared" si="313"/>
        <v>0.0199976830909943-0.000212425516552699i</v>
      </c>
      <c r="L1103" t="str">
        <f t="shared" si="314"/>
        <v>0.00005-5.08353001584033i</v>
      </c>
      <c r="M1103" t="str">
        <f t="shared" si="315"/>
        <v>0.00133333333333333-2.99031177402372i</v>
      </c>
      <c r="N1103">
        <f t="shared" si="316"/>
        <v>90.194417789051684</v>
      </c>
      <c r="O1103">
        <f t="shared" si="317"/>
        <v>53.364642605798657</v>
      </c>
      <c r="P1103" s="3">
        <f t="shared" si="318"/>
        <v>53.364642605798657</v>
      </c>
      <c r="Q1103" s="3">
        <f t="shared" si="319"/>
        <v>-89.805582210948316</v>
      </c>
      <c r="R1103">
        <f t="shared" si="320"/>
        <v>90.194417789051684</v>
      </c>
      <c r="S1103">
        <f t="shared" si="321"/>
        <v>5.5510563433648671E-2</v>
      </c>
      <c r="T1103">
        <f t="shared" si="304"/>
        <v>53.364642605798657</v>
      </c>
    </row>
    <row r="1104" spans="1:20" x14ac:dyDescent="0.25">
      <c r="A1104">
        <f t="shared" si="305"/>
        <v>350.10853255448808</v>
      </c>
      <c r="B1104">
        <f t="shared" si="322"/>
        <v>55.721503574696534</v>
      </c>
      <c r="C1104" t="str">
        <f t="shared" si="306"/>
        <v>1.58068140227804-464.068979477402i</v>
      </c>
      <c r="D1104" t="str">
        <f t="shared" si="307"/>
        <v>3.97499996954752-285.626063096079i</v>
      </c>
      <c r="E1104" t="str">
        <f t="shared" si="308"/>
        <v>162.46925034271+0.0248074687317121i</v>
      </c>
      <c r="F1104" t="str">
        <f t="shared" si="309"/>
        <v>1.45495495454405-2680.42152572454i</v>
      </c>
      <c r="G1104" t="str">
        <f t="shared" si="310"/>
        <v>0.999999999717585-0.0000168052095578694i</v>
      </c>
      <c r="H1104" t="str">
        <f t="shared" si="311"/>
        <v>600.026058279511+5.13740825311248i</v>
      </c>
      <c r="I1104" t="str">
        <f t="shared" si="312"/>
        <v>41.3097277369781-4537.1244403324i</v>
      </c>
      <c r="K1104" t="str">
        <f t="shared" si="313"/>
        <v>0.0199976654511457-0.000213232540316009i</v>
      </c>
      <c r="L1104" t="str">
        <f t="shared" si="314"/>
        <v>0.00005-5.06428573006609i</v>
      </c>
      <c r="M1104" t="str">
        <f t="shared" si="315"/>
        <v>0.00133333333333333-2.97899160592123i</v>
      </c>
      <c r="N1104">
        <f t="shared" si="316"/>
        <v>90.195156381637247</v>
      </c>
      <c r="O1104">
        <f t="shared" si="317"/>
        <v>53.331701168122827</v>
      </c>
      <c r="P1104" s="3">
        <f t="shared" si="318"/>
        <v>53.331701168122827</v>
      </c>
      <c r="Q1104" s="3">
        <f t="shared" si="319"/>
        <v>-89.804843618362753</v>
      </c>
      <c r="R1104">
        <f t="shared" si="320"/>
        <v>90.195156381637247</v>
      </c>
      <c r="S1104">
        <f t="shared" si="321"/>
        <v>5.5721503574696532E-2</v>
      </c>
      <c r="T1104">
        <f t="shared" si="304"/>
        <v>53.331701168122827</v>
      </c>
    </row>
    <row r="1105" spans="1:20" x14ac:dyDescent="0.25">
      <c r="A1105">
        <f t="shared" si="305"/>
        <v>351.43894497819514</v>
      </c>
      <c r="B1105">
        <f t="shared" si="322"/>
        <v>55.933245288280382</v>
      </c>
      <c r="C1105" t="str">
        <f t="shared" si="306"/>
        <v>1.58068022557986-462.312300865614i</v>
      </c>
      <c r="D1105" t="str">
        <f t="shared" si="307"/>
        <v>3.97499996931565-284.544795522313i</v>
      </c>
      <c r="E1105" t="str">
        <f t="shared" si="308"/>
        <v>162.469248160642+0.0249017703706462i</v>
      </c>
      <c r="F1105" t="str">
        <f t="shared" si="309"/>
        <v>1.45495495454092-2670.27448287579i</v>
      </c>
      <c r="G1105" t="str">
        <f t="shared" si="310"/>
        <v>0.999999999715435-0.000016869069354153i</v>
      </c>
      <c r="H1105" t="str">
        <f t="shared" si="311"/>
        <v>600.026256704328+5.15693083012891i</v>
      </c>
      <c r="I1105" t="str">
        <f t="shared" si="312"/>
        <v>41.3097317605406-4519.94997060141i</v>
      </c>
      <c r="K1105" t="str">
        <f t="shared" si="313"/>
        <v>0.0199976476770119-0.000214042628559121i</v>
      </c>
      <c r="L1105" t="str">
        <f t="shared" si="314"/>
        <v>0.00005-5.04511429574226i</v>
      </c>
      <c r="M1105" t="str">
        <f t="shared" si="315"/>
        <v>0.00133333333333333-2.96771429161309i</v>
      </c>
      <c r="N1105">
        <f t="shared" si="316"/>
        <v>90.195897778643513</v>
      </c>
      <c r="O1105">
        <f t="shared" si="317"/>
        <v>53.298759748634019</v>
      </c>
      <c r="P1105" s="3">
        <f t="shared" si="318"/>
        <v>53.298759748634019</v>
      </c>
      <c r="Q1105" s="3">
        <f t="shared" si="319"/>
        <v>-89.804102221356487</v>
      </c>
      <c r="R1105">
        <f t="shared" si="320"/>
        <v>90.195897778643513</v>
      </c>
      <c r="S1105">
        <f t="shared" si="321"/>
        <v>5.5933245288280385E-2</v>
      </c>
      <c r="T1105">
        <f t="shared" si="304"/>
        <v>53.298759748634019</v>
      </c>
    </row>
    <row r="1106" spans="1:20" x14ac:dyDescent="0.25">
      <c r="A1106">
        <f t="shared" si="305"/>
        <v>352.77441296911223</v>
      </c>
      <c r="B1106">
        <f t="shared" si="322"/>
        <v>56.145791620375846</v>
      </c>
      <c r="C1106" t="str">
        <f t="shared" si="306"/>
        <v>1.58067903992405-460.562272771282i</v>
      </c>
      <c r="D1106" t="str">
        <f t="shared" si="307"/>
        <v>3.97499996908201-283.467621220959i</v>
      </c>
      <c r="E1106" t="str">
        <f t="shared" si="308"/>
        <v>162.469245961964+0.0249964307363225i</v>
      </c>
      <c r="F1106" t="str">
        <f t="shared" si="309"/>
        <v>1.45495495453777-2660.16585282195i</v>
      </c>
      <c r="G1106" t="str">
        <f t="shared" si="310"/>
        <v>0.999999999713268-0.0000169331718176621i</v>
      </c>
      <c r="H1106" t="str">
        <f t="shared" si="311"/>
        <v>600.026456640124+5.17652759780878i</v>
      </c>
      <c r="I1106" t="str">
        <f t="shared" si="312"/>
        <v>41.3097358147396-4502.84052186881i</v>
      </c>
      <c r="K1106" t="str">
        <f t="shared" si="313"/>
        <v>0.0199976297675709-0.000214855792901768i</v>
      </c>
      <c r="L1106" t="str">
        <f t="shared" si="314"/>
        <v>0.00005-5.02601543708136i</v>
      </c>
      <c r="M1106" t="str">
        <f t="shared" si="315"/>
        <v>0.00133333333333333-2.95647966887138i</v>
      </c>
      <c r="N1106">
        <f t="shared" si="316"/>
        <v>90.19664199070175</v>
      </c>
      <c r="O1106">
        <f t="shared" si="317"/>
        <v>53.265818347470635</v>
      </c>
      <c r="P1106" s="3">
        <f t="shared" si="318"/>
        <v>53.265818347470635</v>
      </c>
      <c r="Q1106" s="3">
        <f t="shared" si="319"/>
        <v>-89.80335800929825</v>
      </c>
      <c r="R1106">
        <f t="shared" si="320"/>
        <v>90.19664199070175</v>
      </c>
      <c r="S1106">
        <f t="shared" si="321"/>
        <v>5.6145791620375848E-2</v>
      </c>
      <c r="T1106">
        <f t="shared" si="304"/>
        <v>53.265818347470635</v>
      </c>
    </row>
    <row r="1107" spans="1:20" x14ac:dyDescent="0.25">
      <c r="A1107">
        <f t="shared" si="305"/>
        <v>354.11495573839488</v>
      </c>
      <c r="B1107">
        <f t="shared" si="322"/>
        <v>56.359145628533277</v>
      </c>
      <c r="C1107" t="str">
        <f t="shared" si="306"/>
        <v>1.58067784524241-458.818870019664i</v>
      </c>
      <c r="D1107" t="str">
        <f t="shared" si="307"/>
        <v>3.97499996884658-282.394524696503i</v>
      </c>
      <c r="E1107" t="str">
        <f t="shared" si="308"/>
        <v>162.469243746551+0.0250914511962599i</v>
      </c>
      <c r="F1107" t="str">
        <f t="shared" si="309"/>
        <v>1.45495495453459-2650.09549014699i</v>
      </c>
      <c r="G1107" t="str">
        <f t="shared" si="310"/>
        <v>0.999999999711084-0.0000169975178705322i</v>
      </c>
      <c r="H1107" t="str">
        <f t="shared" si="311"/>
        <v>600.026658098409+5.19619883813252i</v>
      </c>
      <c r="I1107" t="str">
        <f t="shared" si="312"/>
        <v>41.3097398998096-4485.79584800949i</v>
      </c>
      <c r="K1107" t="str">
        <f t="shared" si="313"/>
        <v>0.0199976117217928-0.00021567204500755i</v>
      </c>
      <c r="L1107" t="str">
        <f t="shared" si="314"/>
        <v>0.00005-5.00698887933986i</v>
      </c>
      <c r="M1107" t="str">
        <f t="shared" si="315"/>
        <v>0.00133333333333333-2.94528757608227i</v>
      </c>
      <c r="N1107">
        <f t="shared" si="316"/>
        <v>90.197389028483371</v>
      </c>
      <c r="O1107">
        <f t="shared" si="317"/>
        <v>53.232876964772153</v>
      </c>
      <c r="P1107" s="3">
        <f t="shared" si="318"/>
        <v>53.232876964772153</v>
      </c>
      <c r="Q1107" s="3">
        <f t="shared" si="319"/>
        <v>-89.802610971516629</v>
      </c>
      <c r="R1107">
        <f t="shared" si="320"/>
        <v>90.197389028483371</v>
      </c>
      <c r="S1107">
        <f t="shared" si="321"/>
        <v>5.6359145628533273E-2</v>
      </c>
      <c r="T1107">
        <f t="shared" si="304"/>
        <v>53.232876964772153</v>
      </c>
    </row>
    <row r="1108" spans="1:20" x14ac:dyDescent="0.25">
      <c r="A1108">
        <f t="shared" si="305"/>
        <v>355.46059257020084</v>
      </c>
      <c r="B1108">
        <f t="shared" si="322"/>
        <v>56.573310381921708</v>
      </c>
      <c r="C1108" t="str">
        <f t="shared" si="306"/>
        <v>1.5806766414663-457.082067531319i</v>
      </c>
      <c r="D1108" t="str">
        <f t="shared" si="307"/>
        <v>3.97499996860936-281.325490512091i</v>
      </c>
      <c r="E1108" t="str">
        <f t="shared" si="308"/>
        <v>162.469241514274+0.0251868331232196i</v>
      </c>
      <c r="F1108" t="str">
        <f t="shared" si="309"/>
        <v>1.45495495453139-2640.06324998535i</v>
      </c>
      <c r="G1108" t="str">
        <f t="shared" si="310"/>
        <v>0.999999999708884-0.0000170621084384026i</v>
      </c>
      <c r="H1108" t="str">
        <f t="shared" si="311"/>
        <v>600.026861090773+5.21594483415243i</v>
      </c>
      <c r="I1108" t="str">
        <f t="shared" si="312"/>
        <v>41.3097440159846-4468.81570383004i</v>
      </c>
      <c r="K1108" t="str">
        <f t="shared" si="313"/>
        <v>0.0199975935386401-0.000216491396584097i</v>
      </c>
      <c r="L1108" t="str">
        <f t="shared" si="314"/>
        <v>0.00005-4.98803434881437i</v>
      </c>
      <c r="M1108" t="str">
        <f t="shared" si="315"/>
        <v>0.00133333333333333-2.93413785224374i</v>
      </c>
      <c r="N1108">
        <f t="shared" si="316"/>
        <v>90.198138902699981</v>
      </c>
      <c r="O1108">
        <f t="shared" si="317"/>
        <v>53.199935600678998</v>
      </c>
      <c r="P1108" s="3">
        <f t="shared" si="318"/>
        <v>53.199935600678998</v>
      </c>
      <c r="Q1108" s="3">
        <f t="shared" si="319"/>
        <v>-89.801861097300019</v>
      </c>
      <c r="R1108">
        <f t="shared" si="320"/>
        <v>90.198138902699981</v>
      </c>
      <c r="S1108">
        <f t="shared" si="321"/>
        <v>5.6573310381921711E-2</v>
      </c>
      <c r="T1108">
        <f t="shared" si="304"/>
        <v>53.199935600678998</v>
      </c>
    </row>
    <row r="1109" spans="1:20" x14ac:dyDescent="0.25">
      <c r="A1109">
        <f t="shared" si="305"/>
        <v>356.81134282196763</v>
      </c>
      <c r="B1109">
        <f t="shared" si="322"/>
        <v>56.788288961373013</v>
      </c>
      <c r="C1109" t="str">
        <f t="shared" si="306"/>
        <v>1.58067542852644-455.351840321764i</v>
      </c>
      <c r="D1109" t="str">
        <f t="shared" si="307"/>
        <v>3.97499996837034-280.260503289309i</v>
      </c>
      <c r="E1109" t="str">
        <f t="shared" si="308"/>
        <v>162.469239265006+0.0252825778952258i</v>
      </c>
      <c r="F1109" t="str">
        <f t="shared" si="309"/>
        <v>1.45495495452817-2630.0689880199i</v>
      </c>
      <c r="G1109" t="str">
        <f t="shared" si="310"/>
        <v>0.999999999706668-0.0000171269444504305i</v>
      </c>
      <c r="H1109" t="str">
        <f t="shared" si="311"/>
        <v>600.027065628901+5.23576586999726i</v>
      </c>
      <c r="I1109" t="str">
        <f t="shared" si="312"/>
        <v>41.3097481635023-4451.89984506544i</v>
      </c>
      <c r="K1109" t="str">
        <f t="shared" si="313"/>
        <v>0.0199975752170672-0.000217313859383232i</v>
      </c>
      <c r="L1109" t="str">
        <f t="shared" si="314"/>
        <v>0.00005-4.96915157283758i</v>
      </c>
      <c r="M1109" t="str">
        <f t="shared" si="315"/>
        <v>0.00133333333333333-2.92303033696328i</v>
      </c>
      <c r="N1109">
        <f t="shared" si="316"/>
        <v>90.198891624103638</v>
      </c>
      <c r="O1109">
        <f t="shared" si="317"/>
        <v>53.166994255332867</v>
      </c>
      <c r="P1109" s="3">
        <f t="shared" si="318"/>
        <v>53.166994255332867</v>
      </c>
      <c r="Q1109" s="3">
        <f t="shared" si="319"/>
        <v>-89.801108375896362</v>
      </c>
      <c r="R1109">
        <f t="shared" si="320"/>
        <v>90.198891624103638</v>
      </c>
      <c r="S1109">
        <f t="shared" si="321"/>
        <v>5.6788288961373015E-2</v>
      </c>
      <c r="T1109">
        <f t="shared" si="304"/>
        <v>53.166994255332867</v>
      </c>
    </row>
    <row r="1110" spans="1:20" x14ac:dyDescent="0.25">
      <c r="A1110">
        <f t="shared" si="305"/>
        <v>358.16722592469108</v>
      </c>
      <c r="B1110">
        <f t="shared" si="322"/>
        <v>57.004084459426231</v>
      </c>
      <c r="C1110" t="str">
        <f t="shared" si="306"/>
        <v>1.58067420635314-453.628163501095i</v>
      </c>
      <c r="D1110" t="str">
        <f t="shared" si="307"/>
        <v>3.97499996812949-279.199547707956i</v>
      </c>
      <c r="E1110" t="str">
        <f t="shared" si="308"/>
        <v>162.469236998618+0.0253786868955918i</v>
      </c>
      <c r="F1110" t="str">
        <f t="shared" si="309"/>
        <v>1.45495495452492-2620.11256047983i</v>
      </c>
      <c r="G1110" t="str">
        <f t="shared" si="310"/>
        <v>0.999999999704434-0.0000171920268393038i</v>
      </c>
      <c r="H1110" t="str">
        <f t="shared" si="311"/>
        <v>600.027271724562+5.25566223087596i</v>
      </c>
      <c r="I1110" t="str">
        <f t="shared" si="312"/>
        <v>41.309752342601-4435.04802837536i</v>
      </c>
      <c r="K1110" t="str">
        <f t="shared" si="313"/>
        <v>0.0199975567560207-0.000218139445201134i</v>
      </c>
      <c r="L1110" t="str">
        <f t="shared" si="314"/>
        <v>0.00005-4.95034027977444i</v>
      </c>
      <c r="M1110" t="str">
        <f t="shared" si="315"/>
        <v>0.00133333333333333-2.91196487045555i</v>
      </c>
      <c r="N1110">
        <f t="shared" si="316"/>
        <v>90.199647203486961</v>
      </c>
      <c r="O1110">
        <f t="shared" si="317"/>
        <v>53.134052928876365</v>
      </c>
      <c r="P1110" s="3">
        <f t="shared" si="318"/>
        <v>53.134052928876365</v>
      </c>
      <c r="Q1110" s="3">
        <f t="shared" si="319"/>
        <v>-89.800352796513039</v>
      </c>
      <c r="R1110">
        <f t="shared" si="320"/>
        <v>90.199647203486961</v>
      </c>
      <c r="S1110">
        <f t="shared" si="321"/>
        <v>5.700408445942623E-2</v>
      </c>
      <c r="T1110">
        <f t="shared" si="304"/>
        <v>53.134052928876365</v>
      </c>
    </row>
    <row r="1111" spans="1:20" x14ac:dyDescent="0.25">
      <c r="A1111">
        <f t="shared" si="305"/>
        <v>359.52826138320495</v>
      </c>
      <c r="B1111">
        <f t="shared" si="322"/>
        <v>57.220699980372054</v>
      </c>
      <c r="C1111" t="str">
        <f t="shared" si="306"/>
        <v>1.58067297487616-451.911012273639i</v>
      </c>
      <c r="D1111" t="str">
        <f t="shared" si="307"/>
        <v>3.97499996788683-278.142608505832i</v>
      </c>
      <c r="E1111" t="str">
        <f t="shared" si="308"/>
        <v>162.469234714978+0.0254751615129499i</v>
      </c>
      <c r="F1111" t="str">
        <f t="shared" si="309"/>
        <v>1.45495495452164-2610.19382413856i</v>
      </c>
      <c r="G1111" t="str">
        <f t="shared" si="310"/>
        <v>0.999999999702184-0.0000172573565412543i</v>
      </c>
      <c r="H1111" t="str">
        <f t="shared" si="311"/>
        <v>600.027479389619+5.27563420308197i</v>
      </c>
      <c r="I1111" t="str">
        <f t="shared" si="312"/>
        <v>41.3097565535205-4418.26001134076i</v>
      </c>
      <c r="K1111" t="str">
        <f t="shared" si="313"/>
        <v>0.0199975381544391-0.000218968165878505i</v>
      </c>
      <c r="L1111" t="str">
        <f t="shared" si="314"/>
        <v>0.00005-4.93160019901816i</v>
      </c>
      <c r="M1111" t="str">
        <f t="shared" si="315"/>
        <v>0.00133333333333333-2.9009412935401i</v>
      </c>
      <c r="N1111">
        <f t="shared" si="316"/>
        <v>90.200405651683226</v>
      </c>
      <c r="O1111">
        <f t="shared" si="317"/>
        <v>53.101111621453214</v>
      </c>
      <c r="P1111" s="3">
        <f t="shared" si="318"/>
        <v>53.101111621453214</v>
      </c>
      <c r="Q1111" s="3">
        <f t="shared" si="319"/>
        <v>-89.799594348316774</v>
      </c>
      <c r="R1111">
        <f t="shared" si="320"/>
        <v>90.200405651683226</v>
      </c>
      <c r="S1111">
        <f t="shared" si="321"/>
        <v>5.7220699980372054E-2</v>
      </c>
      <c r="T1111">
        <f t="shared" si="304"/>
        <v>53.101111621453214</v>
      </c>
    </row>
    <row r="1112" spans="1:20" x14ac:dyDescent="0.25">
      <c r="A1112">
        <f t="shared" si="305"/>
        <v>360.89446877646111</v>
      </c>
      <c r="B1112">
        <f t="shared" si="322"/>
        <v>57.438138640297467</v>
      </c>
      <c r="C1112" t="str">
        <f t="shared" si="306"/>
        <v>1.58067173402456-450.200361937593i</v>
      </c>
      <c r="D1112" t="str">
        <f t="shared" si="307"/>
        <v>3.97499996764229-277.08967047851i</v>
      </c>
      <c r="E1112" t="str">
        <f t="shared" si="308"/>
        <v>162.469232413955+0.0255720031412488i</v>
      </c>
      <c r="F1112" t="str">
        <f t="shared" si="309"/>
        <v>1.45495495451835-2600.31263631177i</v>
      </c>
      <c r="G1112" t="str">
        <f t="shared" si="310"/>
        <v>0.999999999699916-0.0000173229344960718i</v>
      </c>
      <c r="H1112" t="str">
        <f t="shared" si="311"/>
        <v>600.027688636025+5.29568207399747i</v>
      </c>
      <c r="I1112" t="str">
        <f t="shared" si="312"/>
        <v>41.3097607965047-4401.53555246044i</v>
      </c>
      <c r="K1112" t="str">
        <f t="shared" si="313"/>
        <v>0.0199975194112528-0.000219800033300739i</v>
      </c>
      <c r="L1112" t="str">
        <f t="shared" si="314"/>
        <v>0.00005-4.91293106098643i</v>
      </c>
      <c r="M1112" t="str">
        <f t="shared" si="315"/>
        <v>0.00133333333333333-2.88995944763907i</v>
      </c>
      <c r="N1112">
        <f t="shared" si="316"/>
        <v>90.201166979566608</v>
      </c>
      <c r="O1112">
        <f t="shared" si="317"/>
        <v>53.068170333208187</v>
      </c>
      <c r="P1112" s="3">
        <f t="shared" si="318"/>
        <v>53.068170333208187</v>
      </c>
      <c r="Q1112" s="3">
        <f t="shared" si="319"/>
        <v>-89.798833020433392</v>
      </c>
      <c r="R1112">
        <f t="shared" si="320"/>
        <v>90.201166979566608</v>
      </c>
      <c r="S1112">
        <f t="shared" si="321"/>
        <v>5.7438138640297468E-2</v>
      </c>
      <c r="T1112">
        <f t="shared" si="304"/>
        <v>53.068170333208187</v>
      </c>
    </row>
    <row r="1113" spans="1:20" x14ac:dyDescent="0.25">
      <c r="A1113">
        <f t="shared" si="305"/>
        <v>362.26586775781163</v>
      </c>
      <c r="B1113">
        <f t="shared" si="322"/>
        <v>57.656403567130596</v>
      </c>
      <c r="C1113" t="str">
        <f t="shared" si="306"/>
        <v>1.5806704837272-448.496187884681i</v>
      </c>
      <c r="D1113" t="str">
        <f t="shared" si="307"/>
        <v>3.97499996739592-276.040718479123i</v>
      </c>
      <c r="E1113" t="str">
        <f t="shared" si="308"/>
        <v>162.469230095418+0.0256692131797836i</v>
      </c>
      <c r="F1113" t="str">
        <f t="shared" si="309"/>
        <v>1.45495495451502-2590.46885485523i</v>
      </c>
      <c r="G1113" t="str">
        <f t="shared" si="310"/>
        <v>0.999999999697631-0.0000173887616471172i</v>
      </c>
      <c r="H1113" t="str">
        <f t="shared" si="311"/>
        <v>600.027899475818+5.31580613209706i</v>
      </c>
      <c r="I1113" t="str">
        <f t="shared" si="312"/>
        <v>41.309765071796-4384.87441114737i</v>
      </c>
      <c r="K1113" t="str">
        <f t="shared" si="313"/>
        <v>0.0199975005253842-0.000220635059398079i</v>
      </c>
      <c r="L1113" t="str">
        <f t="shared" si="314"/>
        <v>0.00005-4.89433259711737i</v>
      </c>
      <c r="M1113" t="str">
        <f t="shared" si="315"/>
        <v>0.00133333333333333-2.87901917477493i</v>
      </c>
      <c r="N1113">
        <f t="shared" si="316"/>
        <v>90.201931198052307</v>
      </c>
      <c r="O1113">
        <f t="shared" si="317"/>
        <v>53.035229064287314</v>
      </c>
      <c r="P1113" s="3">
        <f t="shared" si="318"/>
        <v>53.035229064287314</v>
      </c>
      <c r="Q1113" s="3">
        <f t="shared" si="319"/>
        <v>-89.798068801947693</v>
      </c>
      <c r="R1113">
        <f t="shared" si="320"/>
        <v>90.201931198052307</v>
      </c>
      <c r="S1113">
        <f t="shared" si="321"/>
        <v>5.7656403567130594E-2</v>
      </c>
      <c r="T1113">
        <f t="shared" si="304"/>
        <v>53.035229064287314</v>
      </c>
    </row>
    <row r="1114" spans="1:20" x14ac:dyDescent="0.25">
      <c r="A1114">
        <f t="shared" si="305"/>
        <v>363.64247805529135</v>
      </c>
      <c r="B1114">
        <f t="shared" si="322"/>
        <v>57.875497900685694</v>
      </c>
      <c r="C1114" t="str">
        <f t="shared" si="306"/>
        <v>1.58066922391201-446.798465599783i</v>
      </c>
      <c r="D1114" t="str">
        <f t="shared" si="307"/>
        <v>3.97499996714767-274.995737418146i</v>
      </c>
      <c r="E1114" t="str">
        <f t="shared" si="308"/>
        <v>162.469227759233+0.0257667930332347i</v>
      </c>
      <c r="F1114" t="str">
        <f t="shared" si="309"/>
        <v>1.45495495451167-2580.66233816286i</v>
      </c>
      <c r="G1114" t="str">
        <f t="shared" si="310"/>
        <v>0.999999999695329-0.000017454838941336i</v>
      </c>
      <c r="H1114" t="str">
        <f t="shared" si="311"/>
        <v>600.028111921137+5.33600666695251i</v>
      </c>
      <c r="I1114" t="str">
        <f t="shared" si="312"/>
        <v>41.3097693796416-4368.27634772552i</v>
      </c>
      <c r="K1114" t="str">
        <f t="shared" si="313"/>
        <v>0.0199974814957473-0.000221473256145795i</v>
      </c>
      <c r="L1114" t="str">
        <f t="shared" si="314"/>
        <v>0.00005-4.87580453986589i</v>
      </c>
      <c r="M1114" t="str">
        <f t="shared" si="315"/>
        <v>0.00133333333333333-2.86812031756817i</v>
      </c>
      <c r="N1114">
        <f t="shared" si="316"/>
        <v>90.202698318096623</v>
      </c>
      <c r="O1114">
        <f t="shared" si="317"/>
        <v>53.002287814837615</v>
      </c>
      <c r="P1114" s="3">
        <f t="shared" si="318"/>
        <v>53.002287814837615</v>
      </c>
      <c r="Q1114" s="3">
        <f t="shared" si="319"/>
        <v>-89.797301681903377</v>
      </c>
      <c r="R1114">
        <f t="shared" si="320"/>
        <v>90.202698318096623</v>
      </c>
      <c r="S1114">
        <f t="shared" si="321"/>
        <v>5.7875497900685698E-2</v>
      </c>
      <c r="T1114">
        <f t="shared" si="304"/>
        <v>53.002287814837615</v>
      </c>
    </row>
    <row r="1115" spans="1:20" x14ac:dyDescent="0.25">
      <c r="A1115">
        <f t="shared" si="305"/>
        <v>365.02431947190144</v>
      </c>
      <c r="B1115">
        <f t="shared" si="322"/>
        <v>58.0954247927083</v>
      </c>
      <c r="C1115" t="str">
        <f t="shared" si="306"/>
        <v>1.58066795450664-445.10717066059i</v>
      </c>
      <c r="D1115" t="str">
        <f t="shared" si="307"/>
        <v>3.97499996689752-273.954712263174i</v>
      </c>
      <c r="E1115" t="str">
        <f t="shared" si="308"/>
        <v>162.469225405266+0.0258647441116632i</v>
      </c>
      <c r="F1115" t="str">
        <f t="shared" si="309"/>
        <v>1.4549549545083-2570.89294516461i</v>
      </c>
      <c r="G1115" t="str">
        <f t="shared" si="310"/>
        <v>0.999999999693009-0.0000175211673292725i</v>
      </c>
      <c r="H1115" t="str">
        <f t="shared" si="311"/>
        <v>600.028325984207+5.35628396923649i</v>
      </c>
      <c r="I1115" t="str">
        <f t="shared" si="312"/>
        <v>41.3097737202888-4351.74112342615i</v>
      </c>
      <c r="K1115" t="str">
        <f t="shared" si="313"/>
        <v>0.019997462321248-0.000222314635564342i</v>
      </c>
      <c r="L1115" t="str">
        <f t="shared" si="314"/>
        <v>0.00005-4.85734662269964i</v>
      </c>
      <c r="M1115" t="str">
        <f t="shared" si="315"/>
        <v>0.00133333333333333-2.85726271923508i</v>
      </c>
      <c r="N1115">
        <f t="shared" si="316"/>
        <v>90.203468350697207</v>
      </c>
      <c r="O1115">
        <f t="shared" si="317"/>
        <v>52.969346585007237</v>
      </c>
      <c r="P1115" s="3">
        <f t="shared" si="318"/>
        <v>52.969346585007237</v>
      </c>
      <c r="Q1115" s="3">
        <f t="shared" si="319"/>
        <v>-89.796531649302793</v>
      </c>
      <c r="R1115">
        <f t="shared" si="320"/>
        <v>90.203468350697207</v>
      </c>
      <c r="S1115">
        <f t="shared" si="321"/>
        <v>5.8095424792708301E-2</v>
      </c>
      <c r="T1115">
        <f t="shared" si="304"/>
        <v>52.969346585007237</v>
      </c>
    </row>
    <row r="1116" spans="1:20" x14ac:dyDescent="0.25">
      <c r="A1116">
        <f t="shared" si="305"/>
        <v>366.41141188589467</v>
      </c>
      <c r="B1116">
        <f t="shared" si="322"/>
        <v>58.316187406920591</v>
      </c>
      <c r="C1116" t="str">
        <f t="shared" si="306"/>
        <v>1.58066667543811-443.422278737259i</v>
      </c>
      <c r="D1116" t="str">
        <f t="shared" si="307"/>
        <v>3.97499996664545-272.91762803871i</v>
      </c>
      <c r="E1116" t="str">
        <f t="shared" si="308"/>
        <v>162.469223033382+0.0259630678305498i</v>
      </c>
      <c r="F1116" t="str">
        <f t="shared" si="309"/>
        <v>1.45495495450489-2561.16053532448i</v>
      </c>
      <c r="G1116" t="str">
        <f t="shared" si="310"/>
        <v>0.999999999690671-0.0000175877477650825i</v>
      </c>
      <c r="H1116" t="str">
        <f t="shared" si="311"/>
        <v>600.028541677342+5.37663833072698i</v>
      </c>
      <c r="I1116" t="str">
        <f t="shared" si="312"/>
        <v>41.3097780939872-4335.26850038447i</v>
      </c>
      <c r="K1116" t="str">
        <f t="shared" si="313"/>
        <v>0.019997443000784-0.000223159209719538i</v>
      </c>
      <c r="L1116" t="str">
        <f t="shared" si="314"/>
        <v>0.00005-4.83895858009526i</v>
      </c>
      <c r="M1116" t="str">
        <f t="shared" si="315"/>
        <v>0.00133333333333333-2.84644622358545i</v>
      </c>
      <c r="N1116">
        <f t="shared" si="316"/>
        <v>90.204241306893195</v>
      </c>
      <c r="O1116">
        <f t="shared" si="317"/>
        <v>52.936405374945544</v>
      </c>
      <c r="P1116" s="3">
        <f t="shared" si="318"/>
        <v>52.936405374945544</v>
      </c>
      <c r="Q1116" s="3">
        <f t="shared" si="319"/>
        <v>-89.795758693106805</v>
      </c>
      <c r="R1116">
        <f t="shared" si="320"/>
        <v>90.204241306893195</v>
      </c>
      <c r="S1116">
        <f t="shared" si="321"/>
        <v>5.8316187406920593E-2</v>
      </c>
      <c r="T1116">
        <f t="shared" si="304"/>
        <v>52.936405374945544</v>
      </c>
    </row>
    <row r="1117" spans="1:20" x14ac:dyDescent="0.25">
      <c r="A1117">
        <f t="shared" si="305"/>
        <v>367.8037752510611</v>
      </c>
      <c r="B1117">
        <f t="shared" si="322"/>
        <v>58.537788919066891</v>
      </c>
      <c r="C1117" t="str">
        <f t="shared" si="306"/>
        <v>1.58066538663282-441.743765592041i</v>
      </c>
      <c r="D1117" t="str">
        <f t="shared" si="307"/>
        <v>3.97499996639146-271.884469825952i</v>
      </c>
      <c r="E1117" t="str">
        <f t="shared" si="308"/>
        <v>162.469220643443+0.0260617656108035i</v>
      </c>
      <c r="F1117" t="str">
        <f t="shared" si="309"/>
        <v>1.45495495450147-2551.46496863851i</v>
      </c>
      <c r="G1117" t="str">
        <f t="shared" si="310"/>
        <v>0.999999999688316-0.0000176545812065482i</v>
      </c>
      <c r="H1117" t="str">
        <f t="shared" si="311"/>
        <v>600.028759012967+5.39707004431145i</v>
      </c>
      <c r="I1117" t="str">
        <f t="shared" si="312"/>
        <v>41.3097825009892-4318.85824163639i</v>
      </c>
      <c r="K1117" t="str">
        <f t="shared" si="313"/>
        <v>0.0199974235332441-0.000224006990722718i</v>
      </c>
      <c r="L1117" t="str">
        <f t="shared" si="314"/>
        <v>0.00005-4.82064014753465i</v>
      </c>
      <c r="M1117" t="str">
        <f t="shared" si="315"/>
        <v>0.00133333333333333-2.83567067502038i</v>
      </c>
      <c r="N1117">
        <f t="shared" si="316"/>
        <v>90.205017197765315</v>
      </c>
      <c r="O1117">
        <f t="shared" si="317"/>
        <v>52.903464184802765</v>
      </c>
      <c r="P1117" s="3">
        <f t="shared" si="318"/>
        <v>52.903464184802765</v>
      </c>
      <c r="Q1117" s="3">
        <f t="shared" si="319"/>
        <v>-89.794982802234685</v>
      </c>
      <c r="R1117">
        <f t="shared" si="320"/>
        <v>90.205017197765315</v>
      </c>
      <c r="S1117">
        <f t="shared" si="321"/>
        <v>5.8537788919066892E-2</v>
      </c>
      <c r="T1117">
        <f t="shared" si="304"/>
        <v>52.903464184802765</v>
      </c>
    </row>
    <row r="1118" spans="1:20" x14ac:dyDescent="0.25">
      <c r="A1118">
        <f t="shared" si="305"/>
        <v>369.20142959701514</v>
      </c>
      <c r="B1118">
        <f t="shared" si="322"/>
        <v>58.760232516959348</v>
      </c>
      <c r="C1118" t="str">
        <f t="shared" si="306"/>
        <v>1.58066408801675-440.071607078971i</v>
      </c>
      <c r="D1118" t="str">
        <f t="shared" si="307"/>
        <v>3.97499996613556-270.85522276257i</v>
      </c>
      <c r="E1118" t="str">
        <f t="shared" si="308"/>
        <v>162.469218235314+0.0261608388787888i</v>
      </c>
      <c r="F1118" t="str">
        <f t="shared" si="309"/>
        <v>1.45495495449802-2541.8061056327i</v>
      </c>
      <c r="G1118" t="str">
        <f t="shared" si="310"/>
        <v>0.999999999685943-0.0000177216686150911i</v>
      </c>
      <c r="H1118" t="str">
        <f t="shared" si="311"/>
        <v>600.02897800358+5.417579403991i</v>
      </c>
      <c r="I1118" t="str">
        <f t="shared" si="312"/>
        <v>41.3097869415478-4302.51011111473i</v>
      </c>
      <c r="K1118" t="str">
        <f t="shared" si="313"/>
        <v>0.0199974039175093-0.000224857990730923i</v>
      </c>
      <c r="L1118" t="str">
        <f t="shared" si="314"/>
        <v>0.00005-4.80239106150092i</v>
      </c>
      <c r="M1118" t="str">
        <f t="shared" si="315"/>
        <v>0.00133333333333333-2.82493591852996i</v>
      </c>
      <c r="N1118">
        <f t="shared" si="316"/>
        <v>90.205796034436119</v>
      </c>
      <c r="O1118">
        <f t="shared" si="317"/>
        <v>52.870523014730722</v>
      </c>
      <c r="P1118" s="3">
        <f t="shared" si="318"/>
        <v>52.870523014730722</v>
      </c>
      <c r="Q1118" s="3">
        <f t="shared" si="319"/>
        <v>-89.794203965563881</v>
      </c>
      <c r="R1118">
        <f t="shared" si="320"/>
        <v>90.205796034436119</v>
      </c>
      <c r="S1118">
        <f t="shared" si="321"/>
        <v>5.8760232516959346E-2</v>
      </c>
      <c r="T1118">
        <f t="shared" si="304"/>
        <v>52.870523014730722</v>
      </c>
    </row>
    <row r="1119" spans="1:20" x14ac:dyDescent="0.25">
      <c r="A1119">
        <f t="shared" si="305"/>
        <v>370.60439502948384</v>
      </c>
      <c r="B1119">
        <f t="shared" si="322"/>
        <v>58.983521400523799</v>
      </c>
      <c r="C1119" t="str">
        <f t="shared" si="306"/>
        <v>1.58066277951523-438.405779143475i</v>
      </c>
      <c r="D1119" t="str">
        <f t="shared" si="307"/>
        <v>3.97499996587771-269.8298720425i</v>
      </c>
      <c r="E1119" t="str">
        <f t="shared" si="308"/>
        <v>162.469215808855+0.0262602890663535i</v>
      </c>
      <c r="F1119" t="str">
        <f t="shared" si="309"/>
        <v>1.45495495449454-2532.18380736105i</v>
      </c>
      <c r="G1119" t="str">
        <f t="shared" si="310"/>
        <v>0.999999999683551-0.0000177890109557859i</v>
      </c>
      <c r="H1119" t="str">
        <f t="shared" si="311"/>
        <v>600.029198661791+5.4381667048847i</v>
      </c>
      <c r="I1119" t="str">
        <f t="shared" si="312"/>
        <v>41.3097914159186-4286.22387364619i</v>
      </c>
      <c r="K1119" t="str">
        <f t="shared" si="313"/>
        <v>0.0199973841524516-0.00022571222194705i</v>
      </c>
      <c r="L1119" t="str">
        <f t="shared" si="314"/>
        <v>0.00005-4.78421105947492i</v>
      </c>
      <c r="M1119" t="str">
        <f t="shared" si="315"/>
        <v>0.00133333333333333-2.81424179969113i</v>
      </c>
      <c r="N1119">
        <f t="shared" si="316"/>
        <v>90.20657782807001</v>
      </c>
      <c r="O1119">
        <f t="shared" si="317"/>
        <v>52.837581864881933</v>
      </c>
      <c r="P1119" s="3">
        <f t="shared" si="318"/>
        <v>52.837581864881933</v>
      </c>
      <c r="Q1119" s="3">
        <f t="shared" si="319"/>
        <v>-89.79342217192999</v>
      </c>
      <c r="R1119">
        <f t="shared" si="320"/>
        <v>90.20657782807001</v>
      </c>
      <c r="S1119">
        <f t="shared" si="321"/>
        <v>5.8983521400523799E-2</v>
      </c>
      <c r="T1119">
        <f t="shared" si="304"/>
        <v>52.837581864881933</v>
      </c>
    </row>
    <row r="1120" spans="1:20" x14ac:dyDescent="0.25">
      <c r="A1120">
        <f t="shared" si="305"/>
        <v>372.01269173059592</v>
      </c>
      <c r="B1120">
        <f t="shared" si="322"/>
        <v>59.207658781845794</v>
      </c>
      <c r="C1120" t="str">
        <f t="shared" si="306"/>
        <v>1.58066146105292-436.746257822061i</v>
      </c>
      <c r="D1120" t="str">
        <f t="shared" si="307"/>
        <v>3.97499996561787-268.808402915728i</v>
      </c>
      <c r="E1120" t="str">
        <f t="shared" si="308"/>
        <v>162.469213363927+0.0263601176108375i</v>
      </c>
      <c r="F1120" t="str">
        <f t="shared" si="309"/>
        <v>1.45495495449103-2522.5979354036i</v>
      </c>
      <c r="G1120" t="str">
        <f t="shared" si="310"/>
        <v>0.999999999681142-0.0000178566091973749i</v>
      </c>
      <c r="H1120" t="str">
        <f t="shared" si="311"/>
        <v>600.029421000295+5.4588322432338i</v>
      </c>
      <c r="I1120" t="str">
        <f t="shared" si="312"/>
        <v>41.3097959243594-4269.9992949478i</v>
      </c>
      <c r="K1120" t="str">
        <f t="shared" si="313"/>
        <v>0.0199973642369347-0.000226569696620039i</v>
      </c>
      <c r="L1120" t="str">
        <f t="shared" si="314"/>
        <v>0.00005-4.76609987993119i</v>
      </c>
      <c r="M1120" t="str">
        <f t="shared" si="315"/>
        <v>0.00133333333333333-2.80358816466541i</v>
      </c>
      <c r="N1120">
        <f t="shared" si="316"/>
        <v>90.207362589873526</v>
      </c>
      <c r="O1120">
        <f t="shared" si="317"/>
        <v>52.804640735410374</v>
      </c>
      <c r="P1120" s="3">
        <f t="shared" si="318"/>
        <v>52.804640735410374</v>
      </c>
      <c r="Q1120" s="3">
        <f t="shared" si="319"/>
        <v>-89.792637410126474</v>
      </c>
      <c r="R1120">
        <f t="shared" si="320"/>
        <v>90.207362589873526</v>
      </c>
      <c r="S1120">
        <f t="shared" si="321"/>
        <v>5.9207658781845793E-2</v>
      </c>
      <c r="T1120">
        <f t="shared" si="304"/>
        <v>52.804640735410374</v>
      </c>
    </row>
    <row r="1121" spans="1:20" x14ac:dyDescent="0.25">
      <c r="A1121">
        <f t="shared" si="305"/>
        <v>373.42633995917214</v>
      </c>
      <c r="B1121">
        <f t="shared" si="322"/>
        <v>59.432647885216809</v>
      </c>
      <c r="C1121" t="str">
        <f t="shared" si="306"/>
        <v>1.58066013255418-435.093019241953i</v>
      </c>
      <c r="D1121" t="str">
        <f t="shared" si="307"/>
        <v>3.97499996535608-267.790800688078i</v>
      </c>
      <c r="E1121" t="str">
        <f t="shared" si="308"/>
        <v>162.469210900389+0.0264603259551i</v>
      </c>
      <c r="F1121" t="str">
        <f t="shared" si="309"/>
        <v>1.4549549544875-2513.04835186434i</v>
      </c>
      <c r="G1121" t="str">
        <f t="shared" si="310"/>
        <v>0.999999999678714-0.0000179244643122814i</v>
      </c>
      <c r="H1121" t="str">
        <f t="shared" si="311"/>
        <v>600.02964503189+5.47957631640595i</v>
      </c>
      <c r="I1121" t="str">
        <f t="shared" si="312"/>
        <v>41.3098004671291-4253.83614162353i</v>
      </c>
      <c r="K1121" t="str">
        <f t="shared" si="313"/>
        <v>0.0199973441698135-0.000227430427045029i</v>
      </c>
      <c r="L1121" t="str">
        <f t="shared" si="314"/>
        <v>0.00005-4.74805726233432i</v>
      </c>
      <c r="M1121" t="str">
        <f t="shared" si="315"/>
        <v>0.00133333333333333-2.79297486019666i</v>
      </c>
      <c r="N1121">
        <f t="shared" si="316"/>
        <v>90.208150331095453</v>
      </c>
      <c r="O1121">
        <f t="shared" si="317"/>
        <v>52.771699626471069</v>
      </c>
      <c r="P1121" s="3">
        <f t="shared" si="318"/>
        <v>52.771699626471069</v>
      </c>
      <c r="Q1121" s="3">
        <f t="shared" si="319"/>
        <v>-89.791849668904547</v>
      </c>
      <c r="R1121">
        <f t="shared" si="320"/>
        <v>90.208150331095453</v>
      </c>
      <c r="S1121">
        <f t="shared" si="321"/>
        <v>5.9432647885216808E-2</v>
      </c>
      <c r="T1121">
        <f t="shared" si="304"/>
        <v>52.771699626471069</v>
      </c>
    </row>
    <row r="1122" spans="1:20" x14ac:dyDescent="0.25">
      <c r="A1122">
        <f t="shared" si="305"/>
        <v>374.84536005101705</v>
      </c>
      <c r="B1122">
        <f t="shared" si="322"/>
        <v>59.658491947180636</v>
      </c>
      <c r="C1122" t="str">
        <f t="shared" si="306"/>
        <v>1.58065879394254-433.446039620759i</v>
      </c>
      <c r="D1122" t="str">
        <f t="shared" si="307"/>
        <v>3.97499996509229-266.777050720999i</v>
      </c>
      <c r="E1122" t="str">
        <f t="shared" si="308"/>
        <v>162.469208418101+0.0265609155475424i</v>
      </c>
      <c r="F1122" t="str">
        <f t="shared" si="309"/>
        <v>1.45495495448394-2503.53491936932i</v>
      </c>
      <c r="G1122" t="str">
        <f t="shared" si="310"/>
        <v>0.999999999676267-0.000017992577276624i</v>
      </c>
      <c r="H1122" t="str">
        <f t="shared" si="311"/>
        <v>600.029870769469+5.50039922289962i</v>
      </c>
      <c r="I1122" t="str">
        <f t="shared" si="312"/>
        <v>41.3098050444895-4237.73418116102i</v>
      </c>
      <c r="K1122" t="str">
        <f t="shared" si="313"/>
        <v>0.0199973239499343-0.000228294425563545i</v>
      </c>
      <c r="L1122" t="str">
        <f t="shared" si="314"/>
        <v>0.00005-4.73008294713519i</v>
      </c>
      <c r="M1122" t="str">
        <f t="shared" si="315"/>
        <v>0.00133333333333333-2.78240173360894i</v>
      </c>
      <c r="N1122">
        <f t="shared" si="316"/>
        <v>90.208941063026984</v>
      </c>
      <c r="O1122">
        <f t="shared" si="317"/>
        <v>52.738758538220296</v>
      </c>
      <c r="P1122" s="3">
        <f t="shared" si="318"/>
        <v>52.738758538220296</v>
      </c>
      <c r="Q1122" s="3">
        <f t="shared" si="319"/>
        <v>-89.791058936973016</v>
      </c>
      <c r="R1122">
        <f t="shared" si="320"/>
        <v>90.208941063026984</v>
      </c>
      <c r="S1122">
        <f t="shared" si="321"/>
        <v>5.9658491947180634E-2</v>
      </c>
      <c r="T1122">
        <f t="shared" si="304"/>
        <v>52.738758538220296</v>
      </c>
    </row>
    <row r="1123" spans="1:20" x14ac:dyDescent="0.25">
      <c r="A1123">
        <f t="shared" si="305"/>
        <v>376.26977241921094</v>
      </c>
      <c r="B1123">
        <f t="shared" si="322"/>
        <v>59.885194216579926</v>
      </c>
      <c r="C1123" t="str">
        <f t="shared" si="306"/>
        <v>1.58065744514101-431.805295266119i</v>
      </c>
      <c r="D1123" t="str">
        <f t="shared" si="307"/>
        <v>3.97499996482647-265.767138431358i</v>
      </c>
      <c r="E1123" t="str">
        <f t="shared" si="308"/>
        <v>162.469205916919+0.0266618878421294i</v>
      </c>
      <c r="F1123" t="str">
        <f t="shared" si="309"/>
        <v>1.45495495448035-2494.05750106461i</v>
      </c>
      <c r="G1123" t="str">
        <f t="shared" si="310"/>
        <v>0.999999999673802-0.0000180609490702307i</v>
      </c>
      <c r="H1123" t="str">
        <f t="shared" si="311"/>
        <v>600.030098226026+5.52130126234832i</v>
      </c>
      <c r="I1123" t="str">
        <f t="shared" si="312"/>
        <v>41.3098096567041-4221.69318192818i</v>
      </c>
      <c r="K1123" t="str">
        <f t="shared" si="313"/>
        <v>0.0199973035761345-0.000229161704563659i</v>
      </c>
      <c r="L1123" t="str">
        <f t="shared" si="314"/>
        <v>0.00005-4.71217667576729i</v>
      </c>
      <c r="M1123" t="str">
        <f t="shared" si="315"/>
        <v>0.00133333333333333-2.77186863280429i</v>
      </c>
      <c r="N1123">
        <f t="shared" si="316"/>
        <v>90.209734797001801</v>
      </c>
      <c r="O1123">
        <f t="shared" si="317"/>
        <v>52.705817470815418</v>
      </c>
      <c r="P1123" s="3">
        <f t="shared" si="318"/>
        <v>52.705817470815418</v>
      </c>
      <c r="Q1123" s="3">
        <f t="shared" si="319"/>
        <v>-89.790265202998199</v>
      </c>
      <c r="R1123">
        <f t="shared" si="320"/>
        <v>90.209734797001801</v>
      </c>
      <c r="S1123">
        <f t="shared" si="321"/>
        <v>5.9885194216579923E-2</v>
      </c>
      <c r="T1123">
        <f t="shared" si="304"/>
        <v>52.705817470815418</v>
      </c>
    </row>
    <row r="1124" spans="1:20" x14ac:dyDescent="0.25">
      <c r="A1124">
        <f t="shared" si="305"/>
        <v>377.69959755440397</v>
      </c>
      <c r="B1124">
        <f t="shared" si="322"/>
        <v>60.112757954602934</v>
      </c>
      <c r="C1124" t="str">
        <f t="shared" si="306"/>
        <v>1.58065608607213-430.170762575369i</v>
      </c>
      <c r="D1124" t="str">
        <f t="shared" si="307"/>
        <v>3.97499996455867-264.761049291228i</v>
      </c>
      <c r="E1124" t="str">
        <f t="shared" si="308"/>
        <v>162.469203396699+0.0267632442984144i</v>
      </c>
      <c r="F1124" t="str">
        <f t="shared" si="309"/>
        <v>1.45495495447674-2484.61596061436i</v>
      </c>
      <c r="G1124" t="str">
        <f t="shared" si="310"/>
        <v>0.999999999671318-0.0000181295806766525i</v>
      </c>
      <c r="H1124" t="str">
        <f t="shared" si="311"/>
        <v>600.030327414652+5.54228273552489i</v>
      </c>
      <c r="I1124" t="str">
        <f t="shared" si="312"/>
        <v>41.3098143040379-4205.71291316984i</v>
      </c>
      <c r="K1124" t="str">
        <f t="shared" si="313"/>
        <v>0.0199972830472427-0.000230032276480167i</v>
      </c>
      <c r="L1124" t="str">
        <f t="shared" si="314"/>
        <v>0.00005-4.69433819064284i</v>
      </c>
      <c r="M1124" t="str">
        <f t="shared" si="315"/>
        <v>0.00133333333333333-2.76137540626049i</v>
      </c>
      <c r="N1124">
        <f t="shared" si="316"/>
        <v>90.210531544396389</v>
      </c>
      <c r="O1124">
        <f t="shared" si="317"/>
        <v>52.672876424414994</v>
      </c>
      <c r="P1124" s="3">
        <f t="shared" si="318"/>
        <v>52.672876424414994</v>
      </c>
      <c r="Q1124" s="3">
        <f t="shared" si="319"/>
        <v>-89.789468455603611</v>
      </c>
      <c r="R1124">
        <f t="shared" si="320"/>
        <v>90.210531544396389</v>
      </c>
      <c r="S1124">
        <f t="shared" si="321"/>
        <v>6.0112757954602934E-2</v>
      </c>
      <c r="T1124">
        <f t="shared" si="304"/>
        <v>52.672876424414994</v>
      </c>
    </row>
    <row r="1125" spans="1:20" x14ac:dyDescent="0.25">
      <c r="A1125">
        <f t="shared" si="305"/>
        <v>379.13485602511071</v>
      </c>
      <c r="B1125">
        <f t="shared" si="322"/>
        <v>60.341186434830426</v>
      </c>
      <c r="C1125" t="str">
        <f t="shared" si="306"/>
        <v>1.58065471665769-428.542418035209i</v>
      </c>
      <c r="D1125" t="str">
        <f t="shared" si="307"/>
        <v>3.97499996428878-263.758768827679i</v>
      </c>
      <c r="E1125" t="str">
        <f t="shared" si="308"/>
        <v>162.469200857296+0.0268649863815478i</v>
      </c>
      <c r="F1125" t="str">
        <f t="shared" si="309"/>
        <v>1.4549549544731-2475.21016219886i</v>
      </c>
      <c r="G1125" t="str">
        <f t="shared" si="310"/>
        <v>0.999999999668816-0.0000181984730831783i</v>
      </c>
      <c r="H1125" t="str">
        <f t="shared" si="311"/>
        <v>600.030558348532+5.56334394434584i</v>
      </c>
      <c r="I1125" t="str">
        <f t="shared" si="312"/>
        <v>41.3098189867582-4189.79314500447i</v>
      </c>
      <c r="K1125" t="str">
        <f t="shared" si="313"/>
        <v>0.0199972623620788-0.000230906153794761i</v>
      </c>
      <c r="L1125" t="str">
        <f t="shared" si="314"/>
        <v>0.00005-4.67656723514929i</v>
      </c>
      <c r="M1125" t="str">
        <f t="shared" si="315"/>
        <v>0.00133333333333333-2.75092190302899i</v>
      </c>
      <c r="N1125">
        <f t="shared" si="316"/>
        <v>90.211331316630051</v>
      </c>
      <c r="O1125">
        <f t="shared" si="317"/>
        <v>52.639935399178945</v>
      </c>
      <c r="P1125" s="3">
        <f t="shared" si="318"/>
        <v>52.639935399178945</v>
      </c>
      <c r="Q1125" s="3">
        <f t="shared" si="319"/>
        <v>-89.788668683369949</v>
      </c>
      <c r="R1125">
        <f t="shared" si="320"/>
        <v>90.211331316630051</v>
      </c>
      <c r="S1125">
        <f t="shared" si="321"/>
        <v>6.0341186434830427E-2</v>
      </c>
      <c r="T1125">
        <f t="shared" si="304"/>
        <v>52.639935399178945</v>
      </c>
    </row>
    <row r="1126" spans="1:20" x14ac:dyDescent="0.25">
      <c r="A1126">
        <f t="shared" si="305"/>
        <v>380.57556847800612</v>
      </c>
      <c r="B1126">
        <f t="shared" si="322"/>
        <v>60.570482943282784</v>
      </c>
      <c r="C1126" t="str">
        <f t="shared" si="306"/>
        <v>1.58065333681899-426.920238221356i</v>
      </c>
      <c r="D1126" t="str">
        <f t="shared" si="307"/>
        <v>3.97499996401686-262.76028262257i</v>
      </c>
      <c r="E1126" t="str">
        <f t="shared" si="308"/>
        <v>162.469198298566+0.0269671155623225i</v>
      </c>
      <c r="F1126" t="str">
        <f t="shared" si="309"/>
        <v>1.45495495446943-2465.83997051253i</v>
      </c>
      <c r="G1126" t="str">
        <f t="shared" si="310"/>
        <v>0.999999999666294-0.0000182676272808483i</v>
      </c>
      <c r="H1126" t="str">
        <f t="shared" si="311"/>
        <v>600.030791040961+5.5844851918759i</v>
      </c>
      <c r="I1126" t="str">
        <f t="shared" si="312"/>
        <v>41.3098237051349-4173.93364842089i</v>
      </c>
      <c r="K1126" t="str">
        <f t="shared" si="313"/>
        <v>0.0199972415194534-0.00023178334903621i</v>
      </c>
      <c r="L1126" t="str">
        <f t="shared" si="314"/>
        <v>0.00005-4.65886355364543i</v>
      </c>
      <c r="M1126" t="str">
        <f t="shared" si="315"/>
        <v>0.00133333333333333-2.7405079727326i</v>
      </c>
      <c r="N1126">
        <f t="shared" si="316"/>
        <v>90.212134125165136</v>
      </c>
      <c r="O1126">
        <f t="shared" si="317"/>
        <v>52.606994395268352</v>
      </c>
      <c r="P1126" s="3">
        <f t="shared" si="318"/>
        <v>52.606994395268352</v>
      </c>
      <c r="Q1126" s="3">
        <f t="shared" si="319"/>
        <v>-89.787865874834864</v>
      </c>
      <c r="R1126">
        <f t="shared" si="320"/>
        <v>90.212134125165136</v>
      </c>
      <c r="S1126">
        <f t="shared" si="321"/>
        <v>6.057048294328278E-2</v>
      </c>
      <c r="T1126">
        <f t="shared" si="304"/>
        <v>52.606994395268352</v>
      </c>
    </row>
    <row r="1127" spans="1:20" x14ac:dyDescent="0.25">
      <c r="A1127">
        <f t="shared" si="305"/>
        <v>382.02175563822254</v>
      </c>
      <c r="B1127">
        <f t="shared" si="322"/>
        <v>60.800650778467258</v>
      </c>
      <c r="C1127" t="str">
        <f t="shared" si="306"/>
        <v>1.58065194647671-425.304199798194i</v>
      </c>
      <c r="D1127" t="str">
        <f t="shared" si="307"/>
        <v>3.97499996374287-261.76557631234i</v>
      </c>
      <c r="E1127" t="str">
        <f t="shared" si="308"/>
        <v>162.469195720359+0.0270696333171672i</v>
      </c>
      <c r="F1127" t="str">
        <f t="shared" si="309"/>
        <v>1.45495495446573-2456.50525076201i</v>
      </c>
      <c r="G1127" t="str">
        <f t="shared" si="310"/>
        <v>0.999999999663753-0.0000183370442644689i</v>
      </c>
      <c r="H1127" t="str">
        <f t="shared" si="311"/>
        <v>600.031025505332+5.60570678233215i</v>
      </c>
      <c r="I1127" t="str">
        <f t="shared" si="312"/>
        <v>41.3098284594395-4158.13419527491i</v>
      </c>
      <c r="K1127" t="str">
        <f t="shared" si="313"/>
        <v>0.0199972205181682-0.000232663874780523i</v>
      </c>
      <c r="L1127" t="str">
        <f t="shared" si="314"/>
        <v>0.00005-4.64122689145787i</v>
      </c>
      <c r="M1127" t="str">
        <f t="shared" si="315"/>
        <v>0.00133333333333333-2.73013346556346i</v>
      </c>
      <c r="N1127">
        <f t="shared" si="316"/>
        <v>90.212939981507219</v>
      </c>
      <c r="O1127">
        <f t="shared" si="317"/>
        <v>52.574053412845231</v>
      </c>
      <c r="P1127" s="3">
        <f t="shared" si="318"/>
        <v>52.574053412845231</v>
      </c>
      <c r="Q1127" s="3">
        <f t="shared" si="319"/>
        <v>-89.787060018492781</v>
      </c>
      <c r="R1127">
        <f t="shared" si="320"/>
        <v>90.212939981507219</v>
      </c>
      <c r="S1127">
        <f t="shared" si="321"/>
        <v>6.0800650778467261E-2</v>
      </c>
      <c r="T1127">
        <f t="shared" si="304"/>
        <v>52.574053412845231</v>
      </c>
    </row>
    <row r="1128" spans="1:20" x14ac:dyDescent="0.25">
      <c r="A1128">
        <f t="shared" si="305"/>
        <v>383.4734383096478</v>
      </c>
      <c r="B1128">
        <f t="shared" si="322"/>
        <v>61.031693251425438</v>
      </c>
      <c r="C1128" t="str">
        <f t="shared" si="306"/>
        <v>1.58065054555095-423.694279518479i</v>
      </c>
      <c r="D1128" t="str">
        <f t="shared" si="307"/>
        <v>3.97499996346679-260.774635587808i</v>
      </c>
      <c r="E1128" t="str">
        <f t="shared" si="308"/>
        <v>162.469193122529+0.0271725411281971i</v>
      </c>
      <c r="F1128" t="str">
        <f t="shared" si="309"/>
        <v>1.45495495446201-2447.20586866424i</v>
      </c>
      <c r="G1128" t="str">
        <f t="shared" si="310"/>
        <v>0.999999999661193-0.0000184067250326268i</v>
      </c>
      <c r="H1128" t="str">
        <f t="shared" si="311"/>
        <v>600.031261755135+5.62700902108835i</v>
      </c>
      <c r="I1128" t="str">
        <f t="shared" si="312"/>
        <v>41.3098332499448-4142.39455828611i</v>
      </c>
      <c r="K1128" t="str">
        <f t="shared" si="313"/>
        <v>0.0199971993570159-0.000233547743651131i</v>
      </c>
      <c r="L1128" t="str">
        <f t="shared" si="314"/>
        <v>0.00005-4.62365699487736i</v>
      </c>
      <c r="M1128" t="str">
        <f t="shared" si="315"/>
        <v>0.00133333333333333-2.7197982322808i</v>
      </c>
      <c r="N1128">
        <f t="shared" si="316"/>
        <v>90.21374889720515</v>
      </c>
      <c r="O1128">
        <f t="shared" si="317"/>
        <v>52.541112452073364</v>
      </c>
      <c r="P1128" s="3">
        <f t="shared" si="318"/>
        <v>52.541112452073364</v>
      </c>
      <c r="Q1128" s="3">
        <f t="shared" si="319"/>
        <v>-89.78625110279485</v>
      </c>
      <c r="R1128">
        <f t="shared" si="320"/>
        <v>90.21374889720515</v>
      </c>
      <c r="S1128">
        <f t="shared" si="321"/>
        <v>6.1031693251425441E-2</v>
      </c>
      <c r="T1128">
        <f t="shared" si="304"/>
        <v>52.541112452073364</v>
      </c>
    </row>
    <row r="1129" spans="1:20" x14ac:dyDescent="0.25">
      <c r="A1129">
        <f t="shared" si="305"/>
        <v>384.93063737522448</v>
      </c>
      <c r="B1129">
        <f t="shared" si="322"/>
        <v>61.263613685780854</v>
      </c>
      <c r="C1129" t="str">
        <f t="shared" si="306"/>
        <v>1.58064913396111-422.09045422296i</v>
      </c>
      <c r="D1129" t="str">
        <f t="shared" si="307"/>
        <v>3.97499996318863-259.787446193957i</v>
      </c>
      <c r="E1129" t="str">
        <f t="shared" si="308"/>
        <v>162.469190504927+0.0272758404832086i</v>
      </c>
      <c r="F1129" t="str">
        <f t="shared" si="309"/>
        <v>1.45495495445825-2437.94169044447i</v>
      </c>
      <c r="G1129" t="str">
        <f t="shared" si="310"/>
        <v>0.999999999658613-0.0000184766705877031i</v>
      </c>
      <c r="H1129" t="str">
        <f t="shared" si="311"/>
        <v>600.031499803971+5.64839221467983i</v>
      </c>
      <c r="I1129" t="str">
        <f t="shared" si="312"/>
        <v>41.3098380769276-4126.71451103453i</v>
      </c>
      <c r="K1129" t="str">
        <f t="shared" si="313"/>
        <v>0.0199971780347798-0.000234434968319069i</v>
      </c>
      <c r="L1129" t="str">
        <f t="shared" si="314"/>
        <v>0.00005-4.60615361115495i</v>
      </c>
      <c r="M1129" t="str">
        <f t="shared" si="315"/>
        <v>0.00133333333333333-2.7095021242088i</v>
      </c>
      <c r="N1129">
        <f t="shared" si="316"/>
        <v>90.214560883851334</v>
      </c>
      <c r="O1129">
        <f t="shared" si="317"/>
        <v>52.508171513117418</v>
      </c>
      <c r="P1129" s="3">
        <f t="shared" si="318"/>
        <v>52.508171513117418</v>
      </c>
      <c r="Q1129" s="3">
        <f t="shared" si="319"/>
        <v>-89.785439116148666</v>
      </c>
      <c r="R1129">
        <f t="shared" si="320"/>
        <v>90.214560883851334</v>
      </c>
      <c r="S1129">
        <f t="shared" si="321"/>
        <v>6.1263613685780857E-2</v>
      </c>
      <c r="T1129">
        <f t="shared" si="304"/>
        <v>52.508171513117418</v>
      </c>
    </row>
    <row r="1130" spans="1:20" x14ac:dyDescent="0.25">
      <c r="A1130">
        <f t="shared" si="305"/>
        <v>386.39337379725032</v>
      </c>
      <c r="B1130">
        <f t="shared" si="322"/>
        <v>61.496415417786821</v>
      </c>
      <c r="C1130" t="str">
        <f t="shared" si="306"/>
        <v>1.58064771162602-420.492700840064i</v>
      </c>
      <c r="D1130" t="str">
        <f t="shared" si="307"/>
        <v>3.97499996290832-258.803993929737i</v>
      </c>
      <c r="E1130" t="str">
        <f t="shared" si="308"/>
        <v>162.469187867401+0.0273795328757363i</v>
      </c>
      <c r="F1130" t="str">
        <f t="shared" si="309"/>
        <v>1.45495495445447-2428.7125828344i</v>
      </c>
      <c r="G1130" t="str">
        <f t="shared" si="310"/>
        <v>0.999999999656013-0.0000185468819358881i</v>
      </c>
      <c r="H1130" t="str">
        <f t="shared" si="311"/>
        <v>600.03173966554+5.66985667080728i</v>
      </c>
      <c r="I1130" t="str">
        <f t="shared" si="312"/>
        <v>41.3098429406651-4111.09382795746i</v>
      </c>
      <c r="K1130" t="str">
        <f t="shared" si="313"/>
        <v>0.019997156550234-0.000235325561503138i</v>
      </c>
      <c r="L1130" t="str">
        <f t="shared" si="314"/>
        <v>0.00005-4.58871648849867i</v>
      </c>
      <c r="M1130" t="str">
        <f t="shared" si="315"/>
        <v>0.00133333333333333-2.69924499323451i</v>
      </c>
      <c r="N1130">
        <f t="shared" si="316"/>
        <v>90.215375953081832</v>
      </c>
      <c r="O1130">
        <f t="shared" si="317"/>
        <v>52.475230596143263</v>
      </c>
      <c r="P1130" s="3">
        <f t="shared" si="318"/>
        <v>52.475230596143263</v>
      </c>
      <c r="Q1130" s="3">
        <f t="shared" si="319"/>
        <v>-89.784624046918168</v>
      </c>
      <c r="R1130">
        <f t="shared" si="320"/>
        <v>90.215375953081832</v>
      </c>
      <c r="S1130">
        <f t="shared" si="321"/>
        <v>6.1496415417786818E-2</v>
      </c>
      <c r="T1130">
        <f t="shared" si="304"/>
        <v>52.475230596143263</v>
      </c>
    </row>
    <row r="1131" spans="1:20" x14ac:dyDescent="0.25">
      <c r="A1131">
        <f t="shared" si="305"/>
        <v>387.86166861767987</v>
      </c>
      <c r="B1131">
        <f t="shared" si="322"/>
        <v>61.730101796374413</v>
      </c>
      <c r="C1131" t="str">
        <f t="shared" si="306"/>
        <v>1.58064627846401-418.900996385575i</v>
      </c>
      <c r="D1131" t="str">
        <f t="shared" si="307"/>
        <v>3.97499996262589-257.824264647855i</v>
      </c>
      <c r="E1131" t="str">
        <f t="shared" si="308"/>
        <v>162.469185209801+0.0274836198050229i</v>
      </c>
      <c r="F1131" t="str">
        <f t="shared" si="309"/>
        <v>1.45495495445066-2419.5184130702i</v>
      </c>
      <c r="G1131" t="str">
        <f t="shared" si="310"/>
        <v>0.999999999653394-0.0000186173600871957i</v>
      </c>
      <c r="H1131" t="str">
        <f t="shared" si="311"/>
        <v>600.031981353643+5.6914026983415i</v>
      </c>
      <c r="I1131" t="str">
        <f t="shared" si="312"/>
        <v>41.3098478414366-4095.53228434608i</v>
      </c>
      <c r="K1131" t="str">
        <f t="shared" si="313"/>
        <v>0.0199971349021435-0.000236219535970095i</v>
      </c>
      <c r="L1131" t="str">
        <f t="shared" si="314"/>
        <v>0.00005-4.57134537606961i</v>
      </c>
      <c r="M1131" t="str">
        <f t="shared" si="315"/>
        <v>0.00133333333333333-2.68902669180565i</v>
      </c>
      <c r="N1131">
        <f t="shared" si="316"/>
        <v>90.216194116576574</v>
      </c>
      <c r="O1131">
        <f t="shared" si="317"/>
        <v>52.44228970131828</v>
      </c>
      <c r="P1131" s="3">
        <f t="shared" si="318"/>
        <v>52.44228970131828</v>
      </c>
      <c r="Q1131" s="3">
        <f t="shared" si="319"/>
        <v>-89.783805883423426</v>
      </c>
      <c r="R1131">
        <f t="shared" si="320"/>
        <v>90.216194116576574</v>
      </c>
      <c r="S1131">
        <f t="shared" si="321"/>
        <v>6.1730101796374413E-2</v>
      </c>
      <c r="T1131">
        <f t="shared" si="304"/>
        <v>52.44228970131828</v>
      </c>
    </row>
    <row r="1132" spans="1:20" x14ac:dyDescent="0.25">
      <c r="A1132">
        <f t="shared" si="305"/>
        <v>389.33554295842708</v>
      </c>
      <c r="B1132">
        <f t="shared" si="322"/>
        <v>61.964676183200638</v>
      </c>
      <c r="C1132" t="str">
        <f t="shared" si="306"/>
        <v>1.58064483439261-417.315317962282i</v>
      </c>
      <c r="D1132" t="str">
        <f t="shared" si="307"/>
        <v>3.97499996234131-256.848244254579i</v>
      </c>
      <c r="E1132" t="str">
        <f t="shared" si="308"/>
        <v>162.469182531973+0.0275881027761136i</v>
      </c>
      <c r="F1132" t="str">
        <f t="shared" si="309"/>
        <v>1.45495495444682-2410.35904889068i</v>
      </c>
      <c r="G1132" t="str">
        <f t="shared" si="310"/>
        <v>0.999999999650755-0.0000186881060554778i</v>
      </c>
      <c r="H1132" t="str">
        <f t="shared" si="311"/>
        <v>600.032224882198+5.71303060732807i</v>
      </c>
      <c r="I1132" t="str">
        <f t="shared" si="312"/>
        <v>41.3098527795253-4080.02965634247i</v>
      </c>
      <c r="K1132" t="str">
        <f t="shared" si="313"/>
        <v>0.0199971130892635-0.000237116904534825i</v>
      </c>
      <c r="L1132" t="str">
        <f t="shared" si="314"/>
        <v>0.00005-4.55404002397848i</v>
      </c>
      <c r="M1132" t="str">
        <f t="shared" si="315"/>
        <v>0.00133333333333333-2.67884707292852i</v>
      </c>
      <c r="N1132">
        <f t="shared" si="316"/>
        <v>90.217015386059458</v>
      </c>
      <c r="O1132">
        <f t="shared" si="317"/>
        <v>52.409348828810892</v>
      </c>
      <c r="P1132" s="3">
        <f t="shared" si="318"/>
        <v>52.409348828810892</v>
      </c>
      <c r="Q1132" s="3">
        <f t="shared" si="319"/>
        <v>-89.782984613940542</v>
      </c>
      <c r="R1132">
        <f t="shared" si="320"/>
        <v>90.217015386059458</v>
      </c>
      <c r="S1132">
        <f t="shared" si="321"/>
        <v>6.1964676183200638E-2</v>
      </c>
      <c r="T1132">
        <f t="shared" ref="T1132:T1195" si="323">P1132</f>
        <v>52.409348828810892</v>
      </c>
    </row>
    <row r="1133" spans="1:20" x14ac:dyDescent="0.25">
      <c r="A1133">
        <f t="shared" ref="A1133:A1196" si="324">2*PI()*B1133</f>
        <v>390.81501802166912</v>
      </c>
      <c r="B1133">
        <f t="shared" si="322"/>
        <v>62.200141952696804</v>
      </c>
      <c r="C1133" t="str">
        <f t="shared" ref="C1133:C1196" si="325">IMPRODUCT(D1133,E1133,$C$40,,K1133,$C$41)</f>
        <v>1.58064337932886-415.735642759664i</v>
      </c>
      <c r="D1133" t="str">
        <f t="shared" ref="D1133:D1196" si="326">IMDIV(IMPRODUCT($C$37,$C$38,COMPLEX(1,A1133/$C$38)),IMSUM(-1*A1133*A1133/$C$39,COMPLEX(0,1*A1133)))</f>
        <v>3.97499996205457-255.875918709526i</v>
      </c>
      <c r="E1133" t="str">
        <f t="shared" ref="E1133:E1196" si="327">IMDIV(IMPRODUCT(IMSUM(F1133,G1133),$C$29,H1133),IMSUM(1,I1133))</f>
        <v>162.469179833762+0.0276929832998015i</v>
      </c>
      <c r="F1133" t="str">
        <f t="shared" ref="F1133:F1196" si="328">IMDIV(IMPRODUCT($C$14,$C$15,COMPLEX(1,A1133/$C$15)),IMSUM(-1*A1133*A1133/$C$16,COMPLEX(0,A1133)))</f>
        <v>1.45495495444295-2401.23435853528i</v>
      </c>
      <c r="G1133" t="str">
        <f t="shared" ref="G1133:G1196" si="329">IMDIV(1,COMPLEX(1,A1133*$C$9*$C$10))</f>
        <v>0.999999999648095-0.0000187591208584387i</v>
      </c>
      <c r="H1133" t="str">
        <f t="shared" ref="H1133:H1196" si="330">IMDIV($C$3,IMSUM(K1133,COMPLEX(0,$C$28*A1133)))</f>
        <v>600.032470265211+5.73474070899128i</v>
      </c>
      <c r="I1133" t="str">
        <f t="shared" ref="I1133:I1196" si="331">IMPRODUCT(F1133,$C$29,H1133,$C$31)</f>
        <v>41.3098577552141-4064.58572093602i</v>
      </c>
      <c r="K1133" t="str">
        <f t="shared" ref="K1133:K1196" si="332">IF($C$26&lt;=0,IMDIV(1,IMSUM(IMDIV(1,L1133),1/$C$18)),IMDIV(1,IMSUM(IMDIV(1,L1133),1/$C$18,IMDIV(1,M1133))))</f>
        <v>0.0199970911103402-0.000238017680060522i</v>
      </c>
      <c r="L1133" t="str">
        <f t="shared" ref="L1133:L1196" si="333">IMSUM($C$21/$C$22,IMDIV(1,COMPLEX(0,$C$20*$C$22*A1133)))</f>
        <v>0.00005-4.53680018328202i</v>
      </c>
      <c r="M1133" t="str">
        <f t="shared" ref="M1133:M1196" si="334">IMSUM($C$25/$C$26,IMDIV(1,COMPLEX(0,$C$24*$C$26*A1133)))</f>
        <v>0.00133333333333333-2.66870599016589i</v>
      </c>
      <c r="N1133">
        <f t="shared" ref="N1133:N1196" si="335">ABS(R1133)</f>
        <v>90.21783977329855</v>
      </c>
      <c r="O1133">
        <f t="shared" ref="O1133:O1196" si="336">ABS(P1133)</f>
        <v>52.376407978790873</v>
      </c>
      <c r="P1133" s="3">
        <f t="shared" ref="P1133:P1196" si="337">20*LOG10(IMABS(C1133))</f>
        <v>52.376407978790873</v>
      </c>
      <c r="Q1133" s="3">
        <f t="shared" ref="Q1133:Q1196" si="338">IMARGUMENT(C1133)*180/PI()</f>
        <v>-89.78216022670145</v>
      </c>
      <c r="R1133">
        <f t="shared" ref="R1133:R1196" si="339">IF(Q1133&lt;0,Q1133+180,Q1133-180)</f>
        <v>90.21783977329855</v>
      </c>
      <c r="S1133">
        <f t="shared" ref="S1133:S1196" si="340">B1133/1000</f>
        <v>6.2200141952696804E-2</v>
      </c>
      <c r="T1133">
        <f t="shared" si="323"/>
        <v>52.376407978790873</v>
      </c>
    </row>
    <row r="1134" spans="1:20" x14ac:dyDescent="0.25">
      <c r="A1134">
        <f t="shared" si="324"/>
        <v>392.30011509015145</v>
      </c>
      <c r="B1134">
        <f t="shared" ref="B1134:B1197" si="341">B1133*(1+B$42)</f>
        <v>62.43650249211705</v>
      </c>
      <c r="C1134" t="str">
        <f t="shared" si="325"/>
        <v>1.58064191318904-414.161948053568i</v>
      </c>
      <c r="D1134" t="str">
        <f t="shared" si="326"/>
        <v>3.97499996176564-254.907274025468i</v>
      </c>
      <c r="E1134" t="str">
        <f t="shared" si="327"/>
        <v>162.469177115016+0.0277982628927149i</v>
      </c>
      <c r="F1134" t="str">
        <f t="shared" si="328"/>
        <v>1.45495495443905-2392.14421074229i</v>
      </c>
      <c r="G1134" t="str">
        <f t="shared" si="329"/>
        <v>0.999999999645416-0.0000188304055176503i</v>
      </c>
      <c r="H1134" t="str">
        <f t="shared" si="330"/>
        <v>600.032717516811+5.7565333157392i</v>
      </c>
      <c r="I1134" t="str">
        <f t="shared" si="331"/>
        <v>41.3098627687902-4049.20025596062i</v>
      </c>
      <c r="K1134" t="str">
        <f t="shared" si="332"/>
        <v>0.0199970689641099-0.000238921875458867i</v>
      </c>
      <c r="L1134" t="str">
        <f t="shared" si="333"/>
        <v>0.00005-4.5196256059793i</v>
      </c>
      <c r="M1134" t="str">
        <f t="shared" si="334"/>
        <v>0.00133333333333333-2.65860329763488i</v>
      </c>
      <c r="N1134">
        <f t="shared" si="335"/>
        <v>90.218667290106225</v>
      </c>
      <c r="O1134">
        <f t="shared" si="336"/>
        <v>52.343467151429479</v>
      </c>
      <c r="P1134" s="3">
        <f t="shared" si="337"/>
        <v>52.343467151429479</v>
      </c>
      <c r="Q1134" s="3">
        <f t="shared" si="338"/>
        <v>-89.781332709893775</v>
      </c>
      <c r="R1134">
        <f t="shared" si="339"/>
        <v>90.218667290106225</v>
      </c>
      <c r="S1134">
        <f t="shared" si="340"/>
        <v>6.2436502492117053E-2</v>
      </c>
      <c r="T1134">
        <f t="shared" si="323"/>
        <v>52.343467151429479</v>
      </c>
    </row>
    <row r="1135" spans="1:20" x14ac:dyDescent="0.25">
      <c r="A1135">
        <f t="shared" si="324"/>
        <v>393.79085552749405</v>
      </c>
      <c r="B1135">
        <f t="shared" si="341"/>
        <v>62.673761201587098</v>
      </c>
      <c r="C1135" t="str">
        <f t="shared" si="325"/>
        <v>1.58064043588889-412.594211205856i</v>
      </c>
      <c r="D1135" t="str">
        <f t="shared" si="326"/>
        <v>3.9749999614745-253.942296268125i</v>
      </c>
      <c r="E1135" t="str">
        <f t="shared" si="327"/>
        <v>162.469174375576+0.0279039430772971i</v>
      </c>
      <c r="F1135" t="str">
        <f t="shared" si="328"/>
        <v>1.45495495443512-2383.08847474686i</v>
      </c>
      <c r="G1135" t="str">
        <f t="shared" si="329"/>
        <v>0.999999999642716-0.0000189019610585663i</v>
      </c>
      <c r="H1135" t="str">
        <f t="shared" si="330"/>
        <v>600.032966651227+5.77840874116775i</v>
      </c>
      <c r="I1135" t="str">
        <f t="shared" si="331"/>
        <v>41.3098678205416-4033.87304009116i</v>
      </c>
      <c r="K1135" t="str">
        <f t="shared" si="332"/>
        <v>0.0199970466492994-0.000239829503690205i</v>
      </c>
      <c r="L1135" t="str">
        <f t="shared" si="333"/>
        <v>0.00005-4.50251604500825i</v>
      </c>
      <c r="M1135" t="str">
        <f t="shared" si="334"/>
        <v>0.00133333333333333-2.64853885000486i</v>
      </c>
      <c r="N1135">
        <f t="shared" si="335"/>
        <v>90.219497948339367</v>
      </c>
      <c r="O1135">
        <f t="shared" si="336"/>
        <v>52.310526346898961</v>
      </c>
      <c r="P1135" s="3">
        <f t="shared" si="337"/>
        <v>52.310526346898961</v>
      </c>
      <c r="Q1135" s="3">
        <f t="shared" si="338"/>
        <v>-89.780502051660633</v>
      </c>
      <c r="R1135">
        <f t="shared" si="339"/>
        <v>90.219497948339367</v>
      </c>
      <c r="S1135">
        <f t="shared" si="340"/>
        <v>6.2673761201587103E-2</v>
      </c>
      <c r="T1135">
        <f t="shared" si="323"/>
        <v>52.310526346898961</v>
      </c>
    </row>
    <row r="1136" spans="1:20" x14ac:dyDescent="0.25">
      <c r="A1136">
        <f t="shared" si="324"/>
        <v>395.28726077849859</v>
      </c>
      <c r="B1136">
        <f t="shared" si="341"/>
        <v>62.911921494153134</v>
      </c>
      <c r="C1136" t="str">
        <f t="shared" si="325"/>
        <v>1.58063894734345-411.032409664109i</v>
      </c>
      <c r="D1136" t="str">
        <f t="shared" si="326"/>
        <v>3.97499996118112-252.980971555968i</v>
      </c>
      <c r="E1136" t="str">
        <f t="shared" si="327"/>
        <v>162.469171615287+0.0280100253818491i</v>
      </c>
      <c r="F1136" t="str">
        <f t="shared" si="328"/>
        <v>1.45495495443116-2374.06702027921i</v>
      </c>
      <c r="G1136" t="str">
        <f t="shared" si="329"/>
        <v>0.999999999639995-0.0000189737885105372i</v>
      </c>
      <c r="H1136" t="str">
        <f t="shared" si="330"/>
        <v>600.033217682797+5.80036730006545i</v>
      </c>
      <c r="I1136" t="str">
        <f t="shared" si="331"/>
        <v>41.3098729107593-4018.60385284053i</v>
      </c>
      <c r="K1136" t="str">
        <f t="shared" si="332"/>
        <v>0.0199970241646259-0.000240740577763732i</v>
      </c>
      <c r="L1136" t="str">
        <f t="shared" si="333"/>
        <v>0.00005-4.48547125424214i</v>
      </c>
      <c r="M1136" t="str">
        <f t="shared" si="334"/>
        <v>0.00133333333333333-2.63851250249537i</v>
      </c>
      <c r="N1136">
        <f t="shared" si="335"/>
        <v>90.220331759899437</v>
      </c>
      <c r="O1136">
        <f t="shared" si="336"/>
        <v>52.277585565373101</v>
      </c>
      <c r="P1136" s="3">
        <f t="shared" si="337"/>
        <v>52.277585565373101</v>
      </c>
      <c r="Q1136" s="3">
        <f t="shared" si="338"/>
        <v>-89.779668240100563</v>
      </c>
      <c r="R1136">
        <f t="shared" si="339"/>
        <v>90.220331759899437</v>
      </c>
      <c r="S1136">
        <f t="shared" si="340"/>
        <v>6.2911921494153131E-2</v>
      </c>
      <c r="T1136">
        <f t="shared" si="323"/>
        <v>52.277585565373101</v>
      </c>
    </row>
    <row r="1137" spans="1:20" x14ac:dyDescent="0.25">
      <c r="A1137">
        <f t="shared" si="324"/>
        <v>396.78935236945688</v>
      </c>
      <c r="B1137">
        <f t="shared" si="341"/>
        <v>63.150986795830917</v>
      </c>
      <c r="C1137" t="str">
        <f t="shared" si="325"/>
        <v>1.58063744746733-409.476520961285i</v>
      </c>
      <c r="D1137" t="str">
        <f t="shared" si="326"/>
        <v>3.97499996088556-252.023286060019i</v>
      </c>
      <c r="E1137" t="str">
        <f t="shared" si="327"/>
        <v>162.469168833989+0.0281165113405548i</v>
      </c>
      <c r="F1137" t="str">
        <f t="shared" si="328"/>
        <v>1.45495495442717-2365.07971756268i</v>
      </c>
      <c r="G1137" t="str">
        <f t="shared" si="329"/>
        <v>0.999999999637254-0.0000190458889068251i</v>
      </c>
      <c r="H1137" t="str">
        <f t="shared" si="330"/>
        <v>600.033470625968+5.82240930841786i</v>
      </c>
      <c r="I1137" t="str">
        <f t="shared" si="331"/>
        <v>41.3098780397358-4003.39247455634i</v>
      </c>
      <c r="K1137" t="str">
        <f t="shared" si="332"/>
        <v>0.0199970015087968-0.000241655110737668i</v>
      </c>
      <c r="L1137" t="str">
        <f t="shared" si="333"/>
        <v>0.00005-4.46849098848589i</v>
      </c>
      <c r="M1137" t="str">
        <f t="shared" si="334"/>
        <v>0.00133333333333333-2.62852411087406i</v>
      </c>
      <c r="N1137">
        <f t="shared" si="335"/>
        <v>90.221168736732864</v>
      </c>
      <c r="O1137">
        <f t="shared" si="336"/>
        <v>52.244644807026965</v>
      </c>
      <c r="P1137" s="3">
        <f t="shared" si="337"/>
        <v>52.244644807026965</v>
      </c>
      <c r="Q1137" s="3">
        <f t="shared" si="338"/>
        <v>-89.778831263267136</v>
      </c>
      <c r="R1137">
        <f t="shared" si="339"/>
        <v>90.221168736732864</v>
      </c>
      <c r="S1137">
        <f t="shared" si="340"/>
        <v>6.3150986795830921E-2</v>
      </c>
      <c r="T1137">
        <f t="shared" si="323"/>
        <v>52.244644807026965</v>
      </c>
    </row>
    <row r="1138" spans="1:20" x14ac:dyDescent="0.25">
      <c r="A1138">
        <f t="shared" si="324"/>
        <v>398.29715190846082</v>
      </c>
      <c r="B1138">
        <f t="shared" si="341"/>
        <v>63.390960545655076</v>
      </c>
      <c r="C1138" t="str">
        <f t="shared" si="325"/>
        <v>1.58063593617403-407.926522715392i</v>
      </c>
      <c r="D1138" t="str">
        <f t="shared" si="326"/>
        <v>3.97499996058771-251.069226003651i</v>
      </c>
      <c r="E1138" t="str">
        <f t="shared" si="327"/>
        <v>162.469166031521+0.0282234024934943i</v>
      </c>
      <c r="F1138" t="str">
        <f t="shared" si="328"/>
        <v>1.45495495442316-2356.12643731189i</v>
      </c>
      <c r="G1138" t="str">
        <f t="shared" si="329"/>
        <v>0.999999999634492-0.0000191182632846182i</v>
      </c>
      <c r="H1138" t="str">
        <f t="shared" si="330"/>
        <v>600.033725495302+5.84453508341235i</v>
      </c>
      <c r="I1138" t="str">
        <f t="shared" si="331"/>
        <v>41.3098832077669-3988.23868641782i</v>
      </c>
      <c r="K1138" t="str">
        <f t="shared" si="332"/>
        <v>0.0199969786805095-0.000242573115719447i</v>
      </c>
      <c r="L1138" t="str">
        <f t="shared" si="333"/>
        <v>0.00005-4.45157500347269i</v>
      </c>
      <c r="M1138" t="str">
        <f t="shared" si="334"/>
        <v>0.00133333333333333-2.61857353145453i</v>
      </c>
      <c r="N1138">
        <f t="shared" si="335"/>
        <v>90.222008890830878</v>
      </c>
      <c r="O1138">
        <f t="shared" si="336"/>
        <v>52.211704072036753</v>
      </c>
      <c r="P1138" s="3">
        <f t="shared" si="337"/>
        <v>52.211704072036753</v>
      </c>
      <c r="Q1138" s="3">
        <f t="shared" si="338"/>
        <v>-89.777991109169122</v>
      </c>
      <c r="R1138">
        <f t="shared" si="339"/>
        <v>90.222008890830878</v>
      </c>
      <c r="S1138">
        <f t="shared" si="340"/>
        <v>6.3390960545655073E-2</v>
      </c>
      <c r="T1138">
        <f t="shared" si="323"/>
        <v>52.211704072036753</v>
      </c>
    </row>
    <row r="1139" spans="1:20" x14ac:dyDescent="0.25">
      <c r="A1139">
        <f t="shared" si="324"/>
        <v>399.81068108571299</v>
      </c>
      <c r="B1139">
        <f t="shared" si="341"/>
        <v>63.631846195728571</v>
      </c>
      <c r="C1139" t="str">
        <f t="shared" si="325"/>
        <v>1.58063441337687-406.38239262919i</v>
      </c>
      <c r="D1139" t="str">
        <f t="shared" si="326"/>
        <v>3.97499996028761-250.118777662388i</v>
      </c>
      <c r="E1139" t="str">
        <f t="shared" si="327"/>
        <v>162.469163207725+0.0283307003866614i</v>
      </c>
      <c r="F1139" t="str">
        <f t="shared" si="328"/>
        <v>1.45495495441911-2347.20705073092i</v>
      </c>
      <c r="G1139" t="str">
        <f t="shared" si="329"/>
        <v>0.999999999631709-0.0000191909126850464i</v>
      </c>
      <c r="H1139" t="str">
        <f t="shared" si="330"/>
        <v>600.033982305463+5.86674494344224i</v>
      </c>
      <c r="I1139" t="str">
        <f t="shared" si="331"/>
        <v>41.3098884151494-3973.14227043266i</v>
      </c>
      <c r="K1139" t="str">
        <f t="shared" si="332"/>
        <v>0.0199969556784518-0.000243494605865892i</v>
      </c>
      <c r="L1139" t="str">
        <f t="shared" si="333"/>
        <v>0.00005-4.43472305586043i</v>
      </c>
      <c r="M1139" t="str">
        <f t="shared" si="334"/>
        <v>0.00133333333333333-2.60866062109436i</v>
      </c>
      <c r="N1139">
        <f t="shared" si="335"/>
        <v>90.22285223422999</v>
      </c>
      <c r="O1139">
        <f t="shared" si="336"/>
        <v>52.178763360580326</v>
      </c>
      <c r="P1139" s="3">
        <f t="shared" si="337"/>
        <v>52.178763360580326</v>
      </c>
      <c r="Q1139" s="3">
        <f t="shared" si="338"/>
        <v>-89.77714776577001</v>
      </c>
      <c r="R1139">
        <f t="shared" si="339"/>
        <v>90.22285223422999</v>
      </c>
      <c r="S1139">
        <f t="shared" si="340"/>
        <v>6.3631846195728564E-2</v>
      </c>
      <c r="T1139">
        <f t="shared" si="323"/>
        <v>52.178763360580326</v>
      </c>
    </row>
    <row r="1140" spans="1:20" x14ac:dyDescent="0.25">
      <c r="A1140">
        <f t="shared" si="324"/>
        <v>401.32996167383874</v>
      </c>
      <c r="B1140">
        <f t="shared" si="341"/>
        <v>63.873647211272342</v>
      </c>
      <c r="C1140" t="str">
        <f t="shared" si="325"/>
        <v>1.58063287898828-404.844108489841i</v>
      </c>
      <c r="D1140" t="str">
        <f t="shared" si="326"/>
        <v>3.97499995998524-249.171927363713i</v>
      </c>
      <c r="E1140" t="str">
        <f t="shared" si="327"/>
        <v>162.469160362436+0.0284384065720032i</v>
      </c>
      <c r="F1140" t="str">
        <f t="shared" si="328"/>
        <v>1.45495495441503-2338.32142951139i</v>
      </c>
      <c r="G1140" t="str">
        <f t="shared" si="329"/>
        <v>0.999999999628905-0.0000192638381531956i</v>
      </c>
      <c r="H1140" t="str">
        <f t="shared" si="330"/>
        <v>600.034241071234+5.88903920811185i</v>
      </c>
      <c r="I1140" t="str">
        <f t="shared" si="331"/>
        <v>41.3098936621832-3958.10300943385i</v>
      </c>
      <c r="K1140" t="str">
        <f t="shared" si="332"/>
        <v>0.0199969325013013-0.000244419594383401i</v>
      </c>
      <c r="L1140" t="str">
        <f t="shared" si="333"/>
        <v>0.00005-4.41793490322816i</v>
      </c>
      <c r="M1140" t="str">
        <f t="shared" si="334"/>
        <v>0.00133333333333333-2.59878523719303i</v>
      </c>
      <c r="N1140">
        <f t="shared" si="335"/>
        <v>90.223698779011954</v>
      </c>
      <c r="O1140">
        <f t="shared" si="336"/>
        <v>52.145822672836644</v>
      </c>
      <c r="P1140" s="3">
        <f t="shared" si="337"/>
        <v>52.145822672836644</v>
      </c>
      <c r="Q1140" s="3">
        <f t="shared" si="338"/>
        <v>-89.776301220988046</v>
      </c>
      <c r="R1140">
        <f t="shared" si="339"/>
        <v>90.223698779011954</v>
      </c>
      <c r="S1140">
        <f t="shared" si="340"/>
        <v>6.3873647211272339E-2</v>
      </c>
      <c r="T1140">
        <f t="shared" si="323"/>
        <v>52.145822672836644</v>
      </c>
    </row>
    <row r="1141" spans="1:20" x14ac:dyDescent="0.25">
      <c r="A1141">
        <f t="shared" si="324"/>
        <v>402.85501552819937</v>
      </c>
      <c r="B1141">
        <f t="shared" si="341"/>
        <v>64.116367070675182</v>
      </c>
      <c r="C1141" t="str">
        <f t="shared" si="325"/>
        <v>1.58063133292004-403.311648168613i</v>
      </c>
      <c r="D1141" t="str">
        <f t="shared" si="326"/>
        <v>3.97499995968055-248.228661486867i</v>
      </c>
      <c r="E1141" t="str">
        <f t="shared" si="327"/>
        <v>162.469157495492+0.0285465226074531i</v>
      </c>
      <c r="F1141" t="str">
        <f t="shared" si="328"/>
        <v>1.45495495441092-2329.46944583065i</v>
      </c>
      <c r="G1141" t="str">
        <f t="shared" si="329"/>
        <v>0.999999999626079-0.0000193370407381231i</v>
      </c>
      <c r="H1141" t="str">
        <f t="shared" si="330"/>
        <v>600.034501807504+5.91141819824082i</v>
      </c>
      <c r="I1141" t="str">
        <f t="shared" si="331"/>
        <v>41.3098989491696-3943.12068707656i</v>
      </c>
      <c r="K1141" t="str">
        <f t="shared" si="332"/>
        <v>0.0199969091477257-0.000245348094528132i</v>
      </c>
      <c r="L1141" t="str">
        <f t="shared" si="333"/>
        <v>0.00005-4.40121030407269i</v>
      </c>
      <c r="M1141" t="str">
        <f t="shared" si="334"/>
        <v>0.00133333333333333-2.58894723768981i</v>
      </c>
      <c r="N1141">
        <f t="shared" si="335"/>
        <v>90.224548537304031</v>
      </c>
      <c r="O1141">
        <f t="shared" si="336"/>
        <v>52.112882008986219</v>
      </c>
      <c r="P1141" s="3">
        <f t="shared" si="337"/>
        <v>52.112882008986219</v>
      </c>
      <c r="Q1141" s="3">
        <f t="shared" si="338"/>
        <v>-89.775451462695969</v>
      </c>
      <c r="R1141">
        <f t="shared" si="339"/>
        <v>90.224548537304031</v>
      </c>
      <c r="S1141">
        <f t="shared" si="340"/>
        <v>6.4116367070675181E-2</v>
      </c>
      <c r="T1141">
        <f t="shared" si="323"/>
        <v>52.112882008986219</v>
      </c>
    </row>
    <row r="1142" spans="1:20" x14ac:dyDescent="0.25">
      <c r="A1142">
        <f t="shared" si="324"/>
        <v>404.38586458720653</v>
      </c>
      <c r="B1142">
        <f t="shared" si="341"/>
        <v>64.360009265543752</v>
      </c>
      <c r="C1142" t="str">
        <f t="shared" si="325"/>
        <v>1.58062977508323-401.784989620538i</v>
      </c>
      <c r="D1142" t="str">
        <f t="shared" si="326"/>
        <v>3.97499995937354-247.288966462652i</v>
      </c>
      <c r="E1142" t="str">
        <f t="shared" si="327"/>
        <v>162.469154606727+0.0286550500569154i</v>
      </c>
      <c r="F1142" t="str">
        <f t="shared" si="328"/>
        <v>1.45495495440677-2320.65097234994i</v>
      </c>
      <c r="G1142" t="str">
        <f t="shared" si="329"/>
        <v>0.999999999623232-0.0000194105214928726i</v>
      </c>
      <c r="H1142" t="str">
        <f t="shared" si="330"/>
        <v>600.034764529286+5.93388223586901i</v>
      </c>
      <c r="I1142" t="str">
        <f t="shared" si="331"/>
        <v>41.3099042764135-3928.19508783509i</v>
      </c>
      <c r="K1142" t="str">
        <f t="shared" si="332"/>
        <v>0.0199968856163823-0.000246280119606186i</v>
      </c>
      <c r="L1142" t="str">
        <f t="shared" si="333"/>
        <v>0.00005-4.38454901780503i</v>
      </c>
      <c r="M1142" t="str">
        <f t="shared" si="334"/>
        <v>0.00133333333333333-2.57914648106178i</v>
      </c>
      <c r="N1142">
        <f t="shared" si="335"/>
        <v>90.225401521279139</v>
      </c>
      <c r="O1142">
        <f t="shared" si="336"/>
        <v>52.079941369210658</v>
      </c>
      <c r="P1142" s="3">
        <f t="shared" si="337"/>
        <v>52.079941369210658</v>
      </c>
      <c r="Q1142" s="3">
        <f t="shared" si="338"/>
        <v>-89.774598478720861</v>
      </c>
      <c r="R1142">
        <f t="shared" si="339"/>
        <v>90.225401521279139</v>
      </c>
      <c r="S1142">
        <f t="shared" si="340"/>
        <v>6.4360009265543749E-2</v>
      </c>
      <c r="T1142">
        <f t="shared" si="323"/>
        <v>52.079941369210658</v>
      </c>
    </row>
    <row r="1143" spans="1:20" x14ac:dyDescent="0.25">
      <c r="A1143">
        <f t="shared" si="324"/>
        <v>405.92253087263794</v>
      </c>
      <c r="B1143">
        <f t="shared" si="341"/>
        <v>64.604577300752823</v>
      </c>
      <c r="C1143" t="str">
        <f t="shared" si="325"/>
        <v>1.58062820538831-400.264110884124i</v>
      </c>
      <c r="D1143" t="str">
        <f t="shared" si="326"/>
        <v>3.97499995906418-246.352828773241i</v>
      </c>
      <c r="E1143" t="str">
        <f t="shared" si="327"/>
        <v>162.469151695976+0.0287639904903109i</v>
      </c>
      <c r="F1143" t="str">
        <f t="shared" si="328"/>
        <v>1.4549549544026-2311.86588221258i</v>
      </c>
      <c r="G1143" t="str">
        <f t="shared" si="329"/>
        <v>0.999999999620363-0.0000194842814744896i</v>
      </c>
      <c r="H1143" t="str">
        <f t="shared" si="330"/>
        <v>600.035029251696+5.95643164426079i</v>
      </c>
      <c r="I1143" t="str">
        <f t="shared" si="331"/>
        <v>41.3099096442214-3913.3259969997i</v>
      </c>
      <c r="K1143" t="str">
        <f t="shared" si="332"/>
        <v>0.0199968619059185-0.000247215682973791i</v>
      </c>
      <c r="L1143" t="str">
        <f t="shared" si="333"/>
        <v>0.00005-4.36795080474698i</v>
      </c>
      <c r="M1143" t="str">
        <f t="shared" si="334"/>
        <v>0.00133333333333333-2.56938282632176i</v>
      </c>
      <c r="N1143">
        <f t="shared" si="335"/>
        <v>90.226257743155983</v>
      </c>
      <c r="O1143">
        <f t="shared" si="336"/>
        <v>52.047000753693275</v>
      </c>
      <c r="P1143" s="3">
        <f t="shared" si="337"/>
        <v>52.047000753693275</v>
      </c>
      <c r="Q1143" s="3">
        <f t="shared" si="338"/>
        <v>-89.773742256844017</v>
      </c>
      <c r="R1143">
        <f t="shared" si="339"/>
        <v>90.226257743155983</v>
      </c>
      <c r="S1143">
        <f t="shared" si="340"/>
        <v>6.4604577300752822E-2</v>
      </c>
      <c r="T1143">
        <f t="shared" si="323"/>
        <v>52.047000753693275</v>
      </c>
    </row>
    <row r="1144" spans="1:20" x14ac:dyDescent="0.25">
      <c r="A1144">
        <f t="shared" si="324"/>
        <v>407.465036489954</v>
      </c>
      <c r="B1144">
        <f t="shared" si="341"/>
        <v>64.850074694495689</v>
      </c>
      <c r="C1144" t="str">
        <f t="shared" si="325"/>
        <v>1.5806266237451-398.748990081013i</v>
      </c>
      <c r="D1144" t="str">
        <f t="shared" si="326"/>
        <v>3.97499995875249-245.420234951978i</v>
      </c>
      <c r="E1144" t="str">
        <f t="shared" si="327"/>
        <v>162.469148763072+0.0288733454836176i</v>
      </c>
      <c r="F1144" t="str">
        <f t="shared" si="328"/>
        <v>1.45495495439839-2303.11404904208i</v>
      </c>
      <c r="G1144" t="str">
        <f t="shared" si="329"/>
        <v>0.999999999617472-0.0000195583217440362i</v>
      </c>
      <c r="H1144" t="str">
        <f t="shared" si="330"/>
        <v>600.035295989973+5.97906674791006i</v>
      </c>
      <c r="I1144" t="str">
        <f t="shared" si="331"/>
        <v>41.3099150529024-3898.51320067353i</v>
      </c>
      <c r="K1144" t="str">
        <f t="shared" si="332"/>
        <v>0.0199968380149712-0.000248154798037488i</v>
      </c>
      <c r="L1144" t="str">
        <f t="shared" si="333"/>
        <v>0.00005-4.3514154261277i</v>
      </c>
      <c r="M1144" t="str">
        <f t="shared" si="334"/>
        <v>0.00133333333333333-2.55965613301629i</v>
      </c>
      <c r="N1144">
        <f t="shared" si="335"/>
        <v>90.2271172151993</v>
      </c>
      <c r="O1144">
        <f t="shared" si="336"/>
        <v>52.014060162618563</v>
      </c>
      <c r="P1144" s="3">
        <f t="shared" si="337"/>
        <v>52.014060162618563</v>
      </c>
      <c r="Q1144" s="3">
        <f t="shared" si="338"/>
        <v>-89.7728827848007</v>
      </c>
      <c r="R1144">
        <f t="shared" si="339"/>
        <v>90.2271172151993</v>
      </c>
      <c r="S1144">
        <f t="shared" si="340"/>
        <v>6.4850074694495691E-2</v>
      </c>
      <c r="T1144">
        <f t="shared" si="323"/>
        <v>52.014060162618563</v>
      </c>
    </row>
    <row r="1145" spans="1:20" x14ac:dyDescent="0.25">
      <c r="A1145">
        <f t="shared" si="324"/>
        <v>409.01340362861589</v>
      </c>
      <c r="B1145">
        <f t="shared" si="341"/>
        <v>65.096504978334778</v>
      </c>
      <c r="C1145" t="str">
        <f t="shared" si="325"/>
        <v>1.5806250300626-397.239605415678i</v>
      </c>
      <c r="D1145" t="str">
        <f t="shared" si="326"/>
        <v>3.97499995843839-244.491171583188i</v>
      </c>
      <c r="E1145" t="str">
        <f t="shared" si="327"/>
        <v>162.469145807845+0.0289831166188681i</v>
      </c>
      <c r="F1145" t="str">
        <f t="shared" si="328"/>
        <v>1.45495495439416-2294.39534694039i</v>
      </c>
      <c r="G1145" t="str">
        <f t="shared" si="329"/>
        <v>0.999999999614559-0.0000196326433666064i</v>
      </c>
      <c r="H1145" t="str">
        <f t="shared" si="330"/>
        <v>600.035564759469+6.00178787254463i</v>
      </c>
      <c r="I1145" t="str">
        <f t="shared" si="331"/>
        <v>41.3099205027673-3883.75648576955i</v>
      </c>
      <c r="K1145" t="str">
        <f t="shared" si="332"/>
        <v>0.019996813942167-0.000249097478254316i</v>
      </c>
      <c r="L1145" t="str">
        <f t="shared" si="333"/>
        <v>0.00005-4.3349426440802i</v>
      </c>
      <c r="M1145" t="str">
        <f t="shared" si="334"/>
        <v>0.00133333333333333-2.54996626122364i</v>
      </c>
      <c r="N1145">
        <f t="shared" si="335"/>
        <v>90.227979949719924</v>
      </c>
      <c r="O1145">
        <f t="shared" si="336"/>
        <v>51.981119596172434</v>
      </c>
      <c r="P1145" s="3">
        <f t="shared" si="337"/>
        <v>51.981119596172434</v>
      </c>
      <c r="Q1145" s="3">
        <f t="shared" si="338"/>
        <v>-89.772020050280076</v>
      </c>
      <c r="R1145">
        <f t="shared" si="339"/>
        <v>90.227979949719924</v>
      </c>
      <c r="S1145">
        <f t="shared" si="340"/>
        <v>6.5096504978334774E-2</v>
      </c>
      <c r="T1145">
        <f t="shared" si="323"/>
        <v>51.981119596172434</v>
      </c>
    </row>
    <row r="1146" spans="1:20" x14ac:dyDescent="0.25">
      <c r="A1146">
        <f t="shared" si="324"/>
        <v>410.56765456240464</v>
      </c>
      <c r="B1146">
        <f t="shared" si="341"/>
        <v>65.343871697252453</v>
      </c>
      <c r="C1146" t="str">
        <f t="shared" si="325"/>
        <v>1.58062342424934-395.735935175121i</v>
      </c>
      <c r="D1146" t="str">
        <f t="shared" si="326"/>
        <v>3.97499995812194-243.565625301984i</v>
      </c>
      <c r="E1146" t="str">
        <f t="shared" si="327"/>
        <v>162.469142830128+0.0290933054841818i</v>
      </c>
      <c r="F1146" t="str">
        <f t="shared" si="328"/>
        <v>1.45495495438988-2285.70965048604i</v>
      </c>
      <c r="G1146" t="str">
        <f t="shared" si="329"/>
        <v>0.999999999611624-0.0000197072474113416i</v>
      </c>
      <c r="H1146" t="str">
        <f t="shared" si="330"/>
        <v>600.035835575649+6.02459534513104i</v>
      </c>
      <c r="I1146" t="str">
        <f t="shared" si="331"/>
        <v>41.3099259941292-3869.05564000743i</v>
      </c>
      <c r="K1146" t="str">
        <f t="shared" si="332"/>
        <v>0.0199967896861222-0.000250043737132002i</v>
      </c>
      <c r="L1146" t="str">
        <f t="shared" si="333"/>
        <v>0.00005-4.31853222163797i</v>
      </c>
      <c r="M1146" t="str">
        <f t="shared" si="334"/>
        <v>0.00133333333333333-2.54031307155174i</v>
      </c>
      <c r="N1146">
        <f t="shared" si="335"/>
        <v>90.228845959075102</v>
      </c>
      <c r="O1146">
        <f t="shared" si="336"/>
        <v>51.9481790545425</v>
      </c>
      <c r="P1146" s="3">
        <f t="shared" si="337"/>
        <v>51.9481790545425</v>
      </c>
      <c r="Q1146" s="3">
        <f t="shared" si="338"/>
        <v>-89.771154040924898</v>
      </c>
      <c r="R1146">
        <f t="shared" si="339"/>
        <v>90.228845959075102</v>
      </c>
      <c r="S1146">
        <f t="shared" si="340"/>
        <v>6.5343871697252448E-2</v>
      </c>
      <c r="T1146">
        <f t="shared" si="323"/>
        <v>51.9481790545425</v>
      </c>
    </row>
    <row r="1147" spans="1:20" x14ac:dyDescent="0.25">
      <c r="A1147">
        <f t="shared" si="324"/>
        <v>412.12781164974177</v>
      </c>
      <c r="B1147">
        <f t="shared" si="341"/>
        <v>65.592178409702015</v>
      </c>
      <c r="C1147" t="str">
        <f t="shared" si="325"/>
        <v>1.58062180621288-394.237957728521i</v>
      </c>
      <c r="D1147" t="str">
        <f t="shared" si="326"/>
        <v>3.97499995780306-242.64358279407i</v>
      </c>
      <c r="E1147" t="str">
        <f t="shared" si="327"/>
        <v>162.469139829746+0.0292039136737946i</v>
      </c>
      <c r="F1147" t="str">
        <f t="shared" si="328"/>
        <v>1.45495495438558-2277.05683473239i</v>
      </c>
      <c r="G1147" t="str">
        <f t="shared" si="329"/>
        <v>0.999999999608667-0.0000197821349514462i</v>
      </c>
      <c r="H1147" t="str">
        <f t="shared" si="330"/>
        <v>600.036108454104+6.04748949387948i</v>
      </c>
      <c r="I1147" t="str">
        <f t="shared" si="331"/>
        <v>41.3099315273051-3854.41045191064i</v>
      </c>
      <c r="K1147" t="str">
        <f t="shared" si="332"/>
        <v>0.0199967652454423-0.000250993588229146i</v>
      </c>
      <c r="L1147" t="str">
        <f t="shared" si="333"/>
        <v>0.00005-4.30218392273159i</v>
      </c>
      <c r="M1147" t="str">
        <f t="shared" si="334"/>
        <v>0.00133333333333333-2.53069642513623i</v>
      </c>
      <c r="N1147">
        <f t="shared" si="335"/>
        <v>90.229715255668467</v>
      </c>
      <c r="O1147">
        <f t="shared" si="336"/>
        <v>51.91523853791719</v>
      </c>
      <c r="P1147" s="3">
        <f t="shared" si="337"/>
        <v>51.91523853791719</v>
      </c>
      <c r="Q1147" s="3">
        <f t="shared" si="338"/>
        <v>-89.770284744331533</v>
      </c>
      <c r="R1147">
        <f t="shared" si="339"/>
        <v>90.229715255668467</v>
      </c>
      <c r="S1147">
        <f t="shared" si="340"/>
        <v>6.5592178409702009E-2</v>
      </c>
      <c r="T1147">
        <f t="shared" si="323"/>
        <v>51.91523853791719</v>
      </c>
    </row>
    <row r="1148" spans="1:20" x14ac:dyDescent="0.25">
      <c r="A1148">
        <f t="shared" si="324"/>
        <v>413.69389733401084</v>
      </c>
      <c r="B1148">
        <f t="shared" si="341"/>
        <v>65.84142868765889</v>
      </c>
      <c r="C1148" t="str">
        <f t="shared" si="325"/>
        <v>1.58062017586022-392.745651526978i</v>
      </c>
      <c r="D1148" t="str">
        <f t="shared" si="326"/>
        <v>3.97499995748174-241.725030795556i</v>
      </c>
      <c r="E1148" t="str">
        <f t="shared" si="327"/>
        <v>162.46913680653+0.0293149427880824i</v>
      </c>
      <c r="F1148" t="str">
        <f t="shared" si="328"/>
        <v>1.45495495438125-2268.43677520577i</v>
      </c>
      <c r="G1148" t="str">
        <f t="shared" si="329"/>
        <v>0.999999999605687-0.0000198573070642025i</v>
      </c>
      <c r="H1148" t="str">
        <f t="shared" si="330"/>
        <v>600.036383410539+6.07047064824826i</v>
      </c>
      <c r="I1148" t="str">
        <f t="shared" si="331"/>
        <v>41.3099371026132-3839.82071080322i</v>
      </c>
      <c r="K1148" t="str">
        <f t="shared" si="332"/>
        <v>0.0199967406187224-0.000251947045155412i</v>
      </c>
      <c r="L1148" t="str">
        <f t="shared" si="333"/>
        <v>0.00005-4.28589751218529i</v>
      </c>
      <c r="M1148" t="str">
        <f t="shared" si="334"/>
        <v>0.00133333333333333-2.5211161836384i</v>
      </c>
      <c r="N1148">
        <f t="shared" si="335"/>
        <v>90.230587851950389</v>
      </c>
      <c r="O1148">
        <f t="shared" si="336"/>
        <v>51.882298046487008</v>
      </c>
      <c r="P1148" s="3">
        <f t="shared" si="337"/>
        <v>51.882298046487008</v>
      </c>
      <c r="Q1148" s="3">
        <f t="shared" si="338"/>
        <v>-89.769412148049611</v>
      </c>
      <c r="R1148">
        <f t="shared" si="339"/>
        <v>90.230587851950389</v>
      </c>
      <c r="S1148">
        <f t="shared" si="340"/>
        <v>6.5841428687658896E-2</v>
      </c>
      <c r="T1148">
        <f t="shared" si="323"/>
        <v>51.882298046487008</v>
      </c>
    </row>
    <row r="1149" spans="1:20" x14ac:dyDescent="0.25">
      <c r="A1149">
        <f t="shared" si="324"/>
        <v>415.26593414388003</v>
      </c>
      <c r="B1149">
        <f t="shared" si="341"/>
        <v>66.091626116671989</v>
      </c>
      <c r="C1149" t="str">
        <f t="shared" si="325"/>
        <v>1.5806185330978-391.258995103159i</v>
      </c>
      <c r="D1149" t="str">
        <f t="shared" si="326"/>
        <v>3.974999957158-240.809956092763i</v>
      </c>
      <c r="E1149" t="str">
        <f t="shared" si="327"/>
        <v>162.469133760304+0.0294263944335702i</v>
      </c>
      <c r="F1149" t="str">
        <f t="shared" si="328"/>
        <v>1.45495495437688-2259.84934790373i</v>
      </c>
      <c r="G1149" t="str">
        <f t="shared" si="329"/>
        <v>0.999999999602685-0.0000199327648309866i</v>
      </c>
      <c r="H1149" t="str">
        <f t="shared" si="330"/>
        <v>600.036660460773+6.09353913894837i</v>
      </c>
      <c r="I1149" t="str">
        <f t="shared" si="331"/>
        <v>41.3099427203728-3825.28620680682i</v>
      </c>
      <c r="K1149" t="str">
        <f t="shared" si="332"/>
        <v>0.019996715804547-0.000252904121571708i</v>
      </c>
      <c r="L1149" t="str">
        <f t="shared" si="333"/>
        <v>0.00005-4.26967275571358i</v>
      </c>
      <c r="M1149" t="str">
        <f t="shared" si="334"/>
        <v>0.00133333333333333-2.51157220924328i</v>
      </c>
      <c r="N1149">
        <f t="shared" si="335"/>
        <v>90.231463760418109</v>
      </c>
      <c r="O1149">
        <f t="shared" si="336"/>
        <v>51.849357580443566</v>
      </c>
      <c r="P1149" s="3">
        <f t="shared" si="337"/>
        <v>51.849357580443566</v>
      </c>
      <c r="Q1149" s="3">
        <f t="shared" si="338"/>
        <v>-89.768536239581891</v>
      </c>
      <c r="R1149">
        <f t="shared" si="339"/>
        <v>90.231463760418109</v>
      </c>
      <c r="S1149">
        <f t="shared" si="340"/>
        <v>6.6091626116671992E-2</v>
      </c>
      <c r="T1149">
        <f t="shared" si="323"/>
        <v>51.849357580443566</v>
      </c>
    </row>
    <row r="1150" spans="1:20" x14ac:dyDescent="0.25">
      <c r="A1150">
        <f t="shared" si="324"/>
        <v>416.84394469362684</v>
      </c>
      <c r="B1150">
        <f t="shared" si="341"/>
        <v>66.342774295915348</v>
      </c>
      <c r="C1150" t="str">
        <f t="shared" si="325"/>
        <v>1.58061687783098-389.777967071008i</v>
      </c>
      <c r="D1150" t="str">
        <f t="shared" si="326"/>
        <v>3.97499995683178-239.898345522034i</v>
      </c>
      <c r="E1150" t="str">
        <f t="shared" si="327"/>
        <v>162.469130690895+0.0295382702229763i</v>
      </c>
      <c r="F1150" t="str">
        <f t="shared" si="328"/>
        <v>1.45495495437248-2251.29442929324i</v>
      </c>
      <c r="G1150" t="str">
        <f t="shared" si="329"/>
        <v>0.99999999959966-0.0000200085093372839i</v>
      </c>
      <c r="H1150" t="str">
        <f t="shared" si="330"/>
        <v>600.036939620761+6.11669529794914i</v>
      </c>
      <c r="I1150" t="str">
        <f t="shared" si="331"/>
        <v>41.3099483809094-3810.80673083778i</v>
      </c>
      <c r="K1150" t="str">
        <f t="shared" si="332"/>
        <v>0.0199966908014894-0.000253864831190389i</v>
      </c>
      <c r="L1150" t="str">
        <f t="shared" si="333"/>
        <v>0.00005-4.25350941991787i</v>
      </c>
      <c r="M1150" t="str">
        <f t="shared" si="334"/>
        <v>0.00133333333333333-2.50206436465758i</v>
      </c>
      <c r="N1150">
        <f t="shared" si="335"/>
        <v>90.232342993615774</v>
      </c>
      <c r="O1150">
        <f t="shared" si="336"/>
        <v>51.816417139979976</v>
      </c>
      <c r="P1150" s="3">
        <f t="shared" si="337"/>
        <v>51.816417139979976</v>
      </c>
      <c r="Q1150" s="3">
        <f t="shared" si="338"/>
        <v>-89.767657006384226</v>
      </c>
      <c r="R1150">
        <f t="shared" si="339"/>
        <v>90.232342993615774</v>
      </c>
      <c r="S1150">
        <f t="shared" si="340"/>
        <v>6.6342774295915341E-2</v>
      </c>
      <c r="T1150">
        <f t="shared" si="323"/>
        <v>51.816417139979976</v>
      </c>
    </row>
    <row r="1151" spans="1:20" x14ac:dyDescent="0.25">
      <c r="A1151">
        <f t="shared" si="324"/>
        <v>418.4279516834626</v>
      </c>
      <c r="B1151">
        <f t="shared" si="341"/>
        <v>66.594876838239827</v>
      </c>
      <c r="C1151" t="str">
        <f t="shared" si="325"/>
        <v>1.5806152099647-388.302546125432i</v>
      </c>
      <c r="D1151" t="str">
        <f t="shared" si="326"/>
        <v>3.97499995650307-238.990185969545i</v>
      </c>
      <c r="E1151" t="str">
        <f t="shared" si="327"/>
        <v>162.469127598124+0.0296505717752369i</v>
      </c>
      <c r="F1151" t="str">
        <f t="shared" si="328"/>
        <v>1.45495495436804-2242.77189630893i</v>
      </c>
      <c r="G1151" t="str">
        <f t="shared" si="329"/>
        <v>0.999999999596611-0.0000200845416727043i</v>
      </c>
      <c r="H1151" t="str">
        <f t="shared" si="330"/>
        <v>600.037220906566+6.13993945848192i</v>
      </c>
      <c r="I1151" t="str">
        <f t="shared" si="331"/>
        <v>41.3099540845478-3796.38207460398i</v>
      </c>
      <c r="K1151" t="str">
        <f t="shared" si="332"/>
        <v>0.0199966656081125-0.000254829187775437i</v>
      </c>
      <c r="L1151" t="str">
        <f t="shared" si="333"/>
        <v>0.00005-4.23740727228321i</v>
      </c>
      <c r="M1151" t="str">
        <f t="shared" si="334"/>
        <v>0.00133333333333333-2.49259251310777i</v>
      </c>
      <c r="N1151">
        <f t="shared" si="335"/>
        <v>90.233225564134855</v>
      </c>
      <c r="O1151">
        <f t="shared" si="336"/>
        <v>51.783476725290754</v>
      </c>
      <c r="P1151" s="3">
        <f t="shared" si="337"/>
        <v>51.783476725290754</v>
      </c>
      <c r="Q1151" s="3">
        <f t="shared" si="338"/>
        <v>-89.766774435865145</v>
      </c>
      <c r="R1151">
        <f t="shared" si="339"/>
        <v>90.233225564134855</v>
      </c>
      <c r="S1151">
        <f t="shared" si="340"/>
        <v>6.6594876838239822E-2</v>
      </c>
      <c r="T1151">
        <f t="shared" si="323"/>
        <v>51.783476725290754</v>
      </c>
    </row>
    <row r="1152" spans="1:20" x14ac:dyDescent="0.25">
      <c r="A1152">
        <f t="shared" si="324"/>
        <v>420.01797789985977</v>
      </c>
      <c r="B1152">
        <f t="shared" si="341"/>
        <v>66.847937370225139</v>
      </c>
      <c r="C1152" t="str">
        <f t="shared" si="325"/>
        <v>1.58061352940313-386.832711042009i</v>
      </c>
      <c r="D1152" t="str">
        <f t="shared" si="326"/>
        <v>3.97499995617187-238.085464371116i</v>
      </c>
      <c r="E1152" t="str">
        <f t="shared" si="327"/>
        <v>162.469124481816+0.0297633007154962i</v>
      </c>
      <c r="F1152" t="str">
        <f t="shared" si="328"/>
        <v>1.45495495436357-2234.28162635131i</v>
      </c>
      <c r="G1152" t="str">
        <f t="shared" si="329"/>
        <v>0.99999999959354-0.0000201608629309987i</v>
      </c>
      <c r="H1152" t="str">
        <f t="shared" si="330"/>
        <v>600.037504334375+6.16327195504544i</v>
      </c>
      <c r="I1152" t="str">
        <f t="shared" si="331"/>
        <v>41.3099598316158-3782.0120306019i</v>
      </c>
      <c r="K1152" t="str">
        <f t="shared" si="332"/>
        <v>0.0199966402229682-0.000255797205142653i</v>
      </c>
      <c r="L1152" t="str">
        <f t="shared" si="333"/>
        <v>0.00005-4.22136608117474i</v>
      </c>
      <c r="M1152" t="str">
        <f t="shared" si="334"/>
        <v>0.00133333333333333-2.48315651833808i</v>
      </c>
      <c r="N1152">
        <f t="shared" si="335"/>
        <v>90.234111484614075</v>
      </c>
      <c r="O1152">
        <f t="shared" si="336"/>
        <v>51.750536336572154</v>
      </c>
      <c r="P1152" s="3">
        <f t="shared" si="337"/>
        <v>51.750536336572154</v>
      </c>
      <c r="Q1152" s="3">
        <f t="shared" si="338"/>
        <v>-89.765888515385925</v>
      </c>
      <c r="R1152">
        <f t="shared" si="339"/>
        <v>90.234111484614075</v>
      </c>
      <c r="S1152">
        <f t="shared" si="340"/>
        <v>6.6847937370225138E-2</v>
      </c>
      <c r="T1152">
        <f t="shared" si="323"/>
        <v>51.750536336572154</v>
      </c>
    </row>
    <row r="1153" spans="1:20" x14ac:dyDescent="0.25">
      <c r="A1153">
        <f t="shared" si="324"/>
        <v>421.61404621587928</v>
      </c>
      <c r="B1153">
        <f t="shared" si="341"/>
        <v>67.101959532232001</v>
      </c>
      <c r="C1153" t="str">
        <f t="shared" si="325"/>
        <v>1.58061183604968-385.36844067666i</v>
      </c>
      <c r="D1153" t="str">
        <f t="shared" si="326"/>
        <v>3.97499995583816-237.184167712024i</v>
      </c>
      <c r="E1153" t="str">
        <f t="shared" si="327"/>
        <v>162.46912134179+0.0298764586751968i</v>
      </c>
      <c r="F1153" t="str">
        <f t="shared" si="328"/>
        <v>1.45495495435907-2225.82349728498i</v>
      </c>
      <c r="G1153" t="str">
        <f t="shared" si="329"/>
        <v>0.999999999590445-0.0000202374742100738i</v>
      </c>
      <c r="H1153" t="str">
        <f t="shared" si="330"/>
        <v>600.037789920504+6.18669312341076i</v>
      </c>
      <c r="I1153" t="str">
        <f t="shared" si="331"/>
        <v>41.3099656224441-3767.69639211365i</v>
      </c>
      <c r="K1153" t="str">
        <f t="shared" si="332"/>
        <v>0.0199966146445972-0.000256768897159852i</v>
      </c>
      <c r="L1153" t="str">
        <f t="shared" si="333"/>
        <v>0.00005-4.20538561583457i</v>
      </c>
      <c r="M1153" t="str">
        <f t="shared" si="334"/>
        <v>0.00133333333333333-2.47375624460857i</v>
      </c>
      <c r="N1153">
        <f t="shared" si="335"/>
        <v>90.235000767739749</v>
      </c>
      <c r="O1153">
        <f t="shared" si="336"/>
        <v>51.717595974021663</v>
      </c>
      <c r="P1153" s="3">
        <f t="shared" si="337"/>
        <v>51.717595974021663</v>
      </c>
      <c r="Q1153" s="3">
        <f t="shared" si="338"/>
        <v>-89.764999232260251</v>
      </c>
      <c r="R1153">
        <f t="shared" si="339"/>
        <v>90.235000767739749</v>
      </c>
      <c r="S1153">
        <f t="shared" si="340"/>
        <v>6.7101959532231997E-2</v>
      </c>
      <c r="T1153">
        <f t="shared" si="323"/>
        <v>51.717595974021663</v>
      </c>
    </row>
    <row r="1154" spans="1:20" x14ac:dyDescent="0.25">
      <c r="A1154">
        <f t="shared" si="324"/>
        <v>423.21617959149967</v>
      </c>
      <c r="B1154">
        <f t="shared" si="341"/>
        <v>67.356946978454488</v>
      </c>
      <c r="C1154" t="str">
        <f t="shared" si="325"/>
        <v>1.58061012980695-383.909713965361i</v>
      </c>
      <c r="D1154" t="str">
        <f t="shared" si="326"/>
        <v>3.97499995550188-236.286283026812i</v>
      </c>
      <c r="E1154" t="str">
        <f t="shared" si="327"/>
        <v>162.469118177867+0.0299900472920195i</v>
      </c>
      <c r="F1154" t="str">
        <f t="shared" si="328"/>
        <v>1.45495495435453-2217.39738743692i</v>
      </c>
      <c r="G1154" t="str">
        <f t="shared" si="329"/>
        <v>0.999999999587326-0.0000203143766120088i</v>
      </c>
      <c r="H1154" t="str">
        <f t="shared" si="330"/>
        <v>600.03807768139+6.21020330062588i</v>
      </c>
      <c r="I1154" t="str">
        <f t="shared" si="331"/>
        <v>41.3099714573662-3753.43495320397i</v>
      </c>
      <c r="K1154" t="str">
        <f t="shared" si="332"/>
        <v>0.0199965888715292-0.000257744277747051i</v>
      </c>
      <c r="L1154" t="str">
        <f t="shared" si="333"/>
        <v>0.00005-4.18946564637833i</v>
      </c>
      <c r="M1154" t="str">
        <f t="shared" si="334"/>
        <v>0.00133333333333333-2.46439155669314i</v>
      </c>
      <c r="N1154">
        <f t="shared" si="335"/>
        <v>90.235893426245866</v>
      </c>
      <c r="O1154">
        <f t="shared" si="336"/>
        <v>51.684655637838375</v>
      </c>
      <c r="P1154" s="3">
        <f t="shared" si="337"/>
        <v>51.684655637838375</v>
      </c>
      <c r="Q1154" s="3">
        <f t="shared" si="338"/>
        <v>-89.764106573754134</v>
      </c>
      <c r="R1154">
        <f t="shared" si="339"/>
        <v>90.235893426245866</v>
      </c>
      <c r="S1154">
        <f t="shared" si="340"/>
        <v>6.7356946978454485E-2</v>
      </c>
      <c r="T1154">
        <f t="shared" si="323"/>
        <v>51.684655637838375</v>
      </c>
    </row>
    <row r="1155" spans="1:20" x14ac:dyDescent="0.25">
      <c r="A1155">
        <f t="shared" si="324"/>
        <v>424.82440107394734</v>
      </c>
      <c r="B1155">
        <f t="shared" si="341"/>
        <v>67.612903376972611</v>
      </c>
      <c r="C1155" t="str">
        <f t="shared" si="325"/>
        <v>1.58060841057689-382.456509923833i</v>
      </c>
      <c r="D1155" t="str">
        <f t="shared" si="326"/>
        <v>3.97499995516306-235.391797399109i</v>
      </c>
      <c r="E1155" t="str">
        <f t="shared" si="327"/>
        <v>162.469114989864+0.0301040682099818i</v>
      </c>
      <c r="F1155" t="str">
        <f t="shared" si="328"/>
        <v>1.45495495434996-2209.00317559472i</v>
      </c>
      <c r="G1155" t="str">
        <f t="shared" si="329"/>
        <v>0.999999999584184-0.0000203915712430704i</v>
      </c>
      <c r="H1155" t="str">
        <f t="shared" si="330"/>
        <v>600.038367633594+6.23380282502069i</v>
      </c>
      <c r="I1155" t="str">
        <f t="shared" si="331"/>
        <v>41.3099773367181-3739.2275087173i</v>
      </c>
      <c r="K1155" t="str">
        <f t="shared" si="332"/>
        <v>0.0199965629022828-0.00025872336087667i</v>
      </c>
      <c r="L1155" t="str">
        <f t="shared" si="333"/>
        <v>0.00005-4.17360594379193i</v>
      </c>
      <c r="M1155" t="str">
        <f t="shared" si="334"/>
        <v>0.00133333333333333-2.4550623198776i</v>
      </c>
      <c r="N1155">
        <f t="shared" si="335"/>
        <v>90.236789472914339</v>
      </c>
      <c r="O1155">
        <f t="shared" si="336"/>
        <v>51.651715328222835</v>
      </c>
      <c r="P1155" s="3">
        <f t="shared" si="337"/>
        <v>51.651715328222835</v>
      </c>
      <c r="Q1155" s="3">
        <f t="shared" si="338"/>
        <v>-89.763210527085661</v>
      </c>
      <c r="R1155">
        <f t="shared" si="339"/>
        <v>90.236789472914339</v>
      </c>
      <c r="S1155">
        <f t="shared" si="340"/>
        <v>6.7612903376972608E-2</v>
      </c>
      <c r="T1155">
        <f t="shared" si="323"/>
        <v>51.651715328222835</v>
      </c>
    </row>
    <row r="1156" spans="1:20" x14ac:dyDescent="0.25">
      <c r="A1156">
        <f t="shared" si="324"/>
        <v>426.43873379802835</v>
      </c>
      <c r="B1156">
        <f t="shared" si="341"/>
        <v>67.869832409805113</v>
      </c>
      <c r="C1156" t="str">
        <f t="shared" si="325"/>
        <v>1.58060667826068-381.008807647247i</v>
      </c>
      <c r="D1156" t="str">
        <f t="shared" si="326"/>
        <v>3.97499995482164-234.500697961437i</v>
      </c>
      <c r="E1156" t="str">
        <f t="shared" si="327"/>
        <v>162.469111777599+0.030218523079424i</v>
      </c>
      <c r="F1156" t="str">
        <f t="shared" si="328"/>
        <v>1.45495495434536-2200.64074100482i</v>
      </c>
      <c r="G1156" t="str">
        <f t="shared" si="329"/>
        <v>0.999999999581018-0.0000204690592137292i</v>
      </c>
      <c r="H1156" t="str">
        <f t="shared" si="330"/>
        <v>600.038659793803+6.25749203621179i</v>
      </c>
      <c r="I1156" t="str">
        <f t="shared" si="331"/>
        <v>41.309983260838-3725.07385427477i</v>
      </c>
      <c r="K1156" t="str">
        <f t="shared" si="332"/>
        <v>0.0199965367353653-0.000259706160573713i</v>
      </c>
      <c r="L1156" t="str">
        <f t="shared" si="333"/>
        <v>0.00005-4.1578062799282i</v>
      </c>
      <c r="M1156" t="str">
        <f t="shared" si="334"/>
        <v>0.00133333333333333-2.44576839995776i</v>
      </c>
      <c r="N1156">
        <f t="shared" si="335"/>
        <v>90.237688920575096</v>
      </c>
      <c r="O1156">
        <f t="shared" si="336"/>
        <v>51.618775045377213</v>
      </c>
      <c r="P1156" s="3">
        <f t="shared" si="337"/>
        <v>51.618775045377213</v>
      </c>
      <c r="Q1156" s="3">
        <f t="shared" si="338"/>
        <v>-89.762311079424904</v>
      </c>
      <c r="R1156">
        <f t="shared" si="339"/>
        <v>90.237688920575096</v>
      </c>
      <c r="S1156">
        <f t="shared" si="340"/>
        <v>6.7869832409805111E-2</v>
      </c>
      <c r="T1156">
        <f t="shared" si="323"/>
        <v>51.618775045377213</v>
      </c>
    </row>
    <row r="1157" spans="1:20" x14ac:dyDescent="0.25">
      <c r="A1157">
        <f t="shared" si="324"/>
        <v>428.05920098646089</v>
      </c>
      <c r="B1157">
        <f t="shared" si="341"/>
        <v>68.127737772962377</v>
      </c>
      <c r="C1157" t="str">
        <f t="shared" si="325"/>
        <v>1.58060493275878-379.566586309914i</v>
      </c>
      <c r="D1157" t="str">
        <f t="shared" si="326"/>
        <v>3.97499995447763-233.612971895034i</v>
      </c>
      <c r="E1157" t="str">
        <f t="shared" si="327"/>
        <v>162.469108540887+0.0303334135570629i</v>
      </c>
      <c r="F1157" t="str">
        <f t="shared" si="328"/>
        <v>1.45495495434071-2192.30996337078i</v>
      </c>
      <c r="G1157" t="str">
        <f t="shared" si="329"/>
        <v>0.999999999577827-0.0000205468416386758i</v>
      </c>
      <c r="H1157" t="str">
        <f t="shared" si="330"/>
        <v>600.038954178835+6.28127127510743i</v>
      </c>
      <c r="I1157" t="str">
        <f t="shared" si="331"/>
        <v>41.3099892300662-3710.97378627133i</v>
      </c>
      <c r="K1157" t="str">
        <f t="shared" si="332"/>
        <v>0.0199965103692725-0.000260692690915969i</v>
      </c>
      <c r="L1157" t="str">
        <f t="shared" si="333"/>
        <v>0.00005-4.14206642750368i</v>
      </c>
      <c r="M1157" t="str">
        <f t="shared" si="334"/>
        <v>0.00133333333333333-2.43650966323746i</v>
      </c>
      <c r="N1157">
        <f t="shared" si="335"/>
        <v>90.23859178210634</v>
      </c>
      <c r="O1157">
        <f t="shared" si="336"/>
        <v>51.585834789505142</v>
      </c>
      <c r="P1157" s="3">
        <f t="shared" si="337"/>
        <v>51.585834789505142</v>
      </c>
      <c r="Q1157" s="3">
        <f t="shared" si="338"/>
        <v>-89.76140821789366</v>
      </c>
      <c r="R1157">
        <f t="shared" si="339"/>
        <v>90.23859178210634</v>
      </c>
      <c r="S1157">
        <f t="shared" si="340"/>
        <v>6.8127737772962382E-2</v>
      </c>
      <c r="T1157">
        <f t="shared" si="323"/>
        <v>51.585834789505142</v>
      </c>
    </row>
    <row r="1158" spans="1:20" x14ac:dyDescent="0.25">
      <c r="A1158">
        <f t="shared" si="324"/>
        <v>429.68582595020951</v>
      </c>
      <c r="B1158">
        <f t="shared" si="341"/>
        <v>68.38662317649964</v>
      </c>
      <c r="C1158" t="str">
        <f t="shared" si="325"/>
        <v>1.58060317397086-378.12982516499i</v>
      </c>
      <c r="D1158" t="str">
        <f t="shared" si="326"/>
        <v>3.97499995413101-232.72860642966i</v>
      </c>
      <c r="E1158" t="str">
        <f t="shared" si="327"/>
        <v>162.469105279542+0.0304487413059701i</v>
      </c>
      <c r="F1158" t="str">
        <f t="shared" si="328"/>
        <v>1.45495495433603-2184.01072285157i</v>
      </c>
      <c r="G1158" t="str">
        <f t="shared" si="329"/>
        <v>0.999999999574613-0.0000206249196368365i</v>
      </c>
      <c r="H1158" t="str">
        <f t="shared" si="330"/>
        <v>600.039250805635+6.3051408839125i</v>
      </c>
      <c r="I1158" t="str">
        <f t="shared" si="331"/>
        <v>41.3099952447467-3696.92710187279i</v>
      </c>
      <c r="K1158" t="str">
        <f t="shared" si="332"/>
        <v>0.0199964838024889-0.000261682966034208i</v>
      </c>
      <c r="L1158" t="str">
        <f t="shared" si="333"/>
        <v>0.00005-4.12638616009532i</v>
      </c>
      <c r="M1158" t="str">
        <f t="shared" si="334"/>
        <v>0.00133333333333333-2.42728597652666i</v>
      </c>
      <c r="N1158">
        <f t="shared" si="335"/>
        <v>90.239498070434692</v>
      </c>
      <c r="O1158">
        <f t="shared" si="336"/>
        <v>51.552894560811765</v>
      </c>
      <c r="P1158" s="3">
        <f t="shared" si="337"/>
        <v>51.552894560811765</v>
      </c>
      <c r="Q1158" s="3">
        <f t="shared" si="338"/>
        <v>-89.760501929565308</v>
      </c>
      <c r="R1158">
        <f t="shared" si="339"/>
        <v>90.239498070434692</v>
      </c>
      <c r="S1158">
        <f t="shared" si="340"/>
        <v>6.8386623176499642E-2</v>
      </c>
      <c r="T1158">
        <f t="shared" si="323"/>
        <v>51.552894560811765</v>
      </c>
    </row>
    <row r="1159" spans="1:20" x14ac:dyDescent="0.25">
      <c r="A1159">
        <f t="shared" si="324"/>
        <v>431.31863208882027</v>
      </c>
      <c r="B1159">
        <f t="shared" si="341"/>
        <v>68.646492344570333</v>
      </c>
      <c r="C1159" t="str">
        <f t="shared" si="325"/>
        <v>1.58060140179574-376.698503544181i</v>
      </c>
      <c r="D1159" t="str">
        <f t="shared" si="326"/>
        <v>3.97499995378174-231.847588843424i</v>
      </c>
      <c r="E1159" t="str">
        <f t="shared" si="327"/>
        <v>162.469101993375+0.0305645079956484i</v>
      </c>
      <c r="F1159" t="str">
        <f t="shared" si="328"/>
        <v>1.45495495433132-2175.74290005984i</v>
      </c>
      <c r="G1159" t="str">
        <f t="shared" si="329"/>
        <v>0.999999999571374-0.0000207032943313894i</v>
      </c>
      <c r="H1159" t="str">
        <f t="shared" si="330"/>
        <v>600.039549691272+6.32910120613339i</v>
      </c>
      <c r="I1159" t="str">
        <f t="shared" si="331"/>
        <v>41.3100013052257-3682.93359901289i</v>
      </c>
      <c r="K1159" t="str">
        <f t="shared" si="332"/>
        <v>0.0199964570334875-0.000262677000112375i</v>
      </c>
      <c r="L1159" t="str">
        <f t="shared" si="333"/>
        <v>0.00005-4.11076525213719i</v>
      </c>
      <c r="M1159" t="str">
        <f t="shared" si="334"/>
        <v>0.00133333333333333-2.41809720713953i</v>
      </c>
      <c r="N1159">
        <f t="shared" si="335"/>
        <v>90.240407798535344</v>
      </c>
      <c r="O1159">
        <f t="shared" si="336"/>
        <v>51.519954359503863</v>
      </c>
      <c r="P1159" s="3">
        <f t="shared" si="337"/>
        <v>51.519954359503863</v>
      </c>
      <c r="Q1159" s="3">
        <f t="shared" si="338"/>
        <v>-89.759592201464656</v>
      </c>
      <c r="R1159">
        <f t="shared" si="339"/>
        <v>90.240407798535344</v>
      </c>
      <c r="S1159">
        <f t="shared" si="340"/>
        <v>6.8646492344570334E-2</v>
      </c>
      <c r="T1159">
        <f t="shared" si="323"/>
        <v>51.519954359503863</v>
      </c>
    </row>
    <row r="1160" spans="1:20" x14ac:dyDescent="0.25">
      <c r="A1160">
        <f t="shared" si="324"/>
        <v>432.95764289075777</v>
      </c>
      <c r="B1160">
        <f t="shared" si="341"/>
        <v>68.907349015479696</v>
      </c>
      <c r="C1160" t="str">
        <f t="shared" si="325"/>
        <v>1.58059961613169-375.272600857443i</v>
      </c>
      <c r="D1160" t="str">
        <f t="shared" si="326"/>
        <v>3.97499995342981-230.969906462589i</v>
      </c>
      <c r="E1160" t="str">
        <f t="shared" si="327"/>
        <v>162.469098682201+0.0306807153020219i</v>
      </c>
      <c r="F1160" t="str">
        <f t="shared" si="328"/>
        <v>1.45495495432657-2167.50637606018i</v>
      </c>
      <c r="G1160" t="str">
        <f t="shared" si="329"/>
        <v>0.99999999956811-0.0000207819668497809i</v>
      </c>
      <c r="H1160" t="str">
        <f t="shared" si="330"/>
        <v>600.039850852952+6.3531525865829i</v>
      </c>
      <c r="I1160" t="str">
        <f t="shared" si="331"/>
        <v>41.3100074118516-3668.99307639042i</v>
      </c>
      <c r="K1160" t="str">
        <f t="shared" si="332"/>
        <v>0.0199964300607296-0.000263674807387783i</v>
      </c>
      <c r="L1160" t="str">
        <f t="shared" si="333"/>
        <v>0.00005-4.09520347891732i</v>
      </c>
      <c r="M1160" t="str">
        <f t="shared" si="334"/>
        <v>0.00133333333333333-2.40894322289253i</v>
      </c>
      <c r="N1160">
        <f t="shared" si="335"/>
        <v>90.241320979432288</v>
      </c>
      <c r="O1160">
        <f t="shared" si="336"/>
        <v>51.487014185789839</v>
      </c>
      <c r="P1160" s="3">
        <f t="shared" si="337"/>
        <v>51.487014185789839</v>
      </c>
      <c r="Q1160" s="3">
        <f t="shared" si="338"/>
        <v>-89.758679020567712</v>
      </c>
      <c r="R1160">
        <f t="shared" si="339"/>
        <v>90.241320979432288</v>
      </c>
      <c r="S1160">
        <f t="shared" si="340"/>
        <v>6.8907349015479694E-2</v>
      </c>
      <c r="T1160">
        <f t="shared" si="323"/>
        <v>51.487014185789839</v>
      </c>
    </row>
    <row r="1161" spans="1:20" x14ac:dyDescent="0.25">
      <c r="A1161">
        <f t="shared" si="324"/>
        <v>434.60288193374265</v>
      </c>
      <c r="B1161">
        <f t="shared" si="341"/>
        <v>69.16919694173852</v>
      </c>
      <c r="C1161" t="str">
        <f t="shared" si="325"/>
        <v>1.58059781687604-373.85209659268i</v>
      </c>
      <c r="D1161" t="str">
        <f t="shared" si="326"/>
        <v>3.9749999530752-230.095546661401i</v>
      </c>
      <c r="E1161" t="str">
        <f t="shared" si="327"/>
        <v>162.469095345826+0.0307973649074748i</v>
      </c>
      <c r="F1161" t="str">
        <f t="shared" si="328"/>
        <v>1.45495495432179-2159.30103236742i</v>
      </c>
      <c r="G1161" t="str">
        <f t="shared" si="329"/>
        <v>0.999999999564821-0.0000208609383237414i</v>
      </c>
      <c r="H1161" t="str">
        <f t="shared" si="330"/>
        <v>600.040154308004+6.37729537138528i</v>
      </c>
      <c r="I1161" t="str">
        <f t="shared" si="331"/>
        <v>41.3100135649754-3655.10533346624i</v>
      </c>
      <c r="K1161" t="str">
        <f t="shared" si="332"/>
        <v>0.019996402882665-0.000264676402151314i</v>
      </c>
      <c r="L1161" t="str">
        <f t="shared" si="333"/>
        <v>0.00005-4.07970061657433i</v>
      </c>
      <c r="M1161" t="str">
        <f t="shared" si="334"/>
        <v>0.00133333333333333-2.39982389210255i</v>
      </c>
      <c r="N1161">
        <f t="shared" si="335"/>
        <v>90.242237626198445</v>
      </c>
      <c r="O1161">
        <f t="shared" si="336"/>
        <v>51.454074039879515</v>
      </c>
      <c r="P1161" s="3">
        <f t="shared" si="337"/>
        <v>51.454074039879515</v>
      </c>
      <c r="Q1161" s="3">
        <f t="shared" si="338"/>
        <v>-89.757762373801555</v>
      </c>
      <c r="R1161">
        <f t="shared" si="339"/>
        <v>90.242237626198445</v>
      </c>
      <c r="S1161">
        <f t="shared" si="340"/>
        <v>6.9169196941738523E-2</v>
      </c>
      <c r="T1161">
        <f t="shared" si="323"/>
        <v>51.454074039879515</v>
      </c>
    </row>
    <row r="1162" spans="1:20" x14ac:dyDescent="0.25">
      <c r="A1162">
        <f t="shared" si="324"/>
        <v>436.25437288509085</v>
      </c>
      <c r="B1162">
        <f t="shared" si="341"/>
        <v>69.432039890117125</v>
      </c>
      <c r="C1162" t="str">
        <f t="shared" si="325"/>
        <v>1.58059600392531-372.436970315455i</v>
      </c>
      <c r="D1162" t="str">
        <f t="shared" si="326"/>
        <v>3.97499995271789-229.2244968619i</v>
      </c>
      <c r="E1162" t="str">
        <f t="shared" si="327"/>
        <v>162.46909198406+0.0309144585008892i</v>
      </c>
      <c r="F1162" t="str">
        <f t="shared" si="328"/>
        <v>1.45495495431697-2151.12675094494i</v>
      </c>
      <c r="G1162" t="str">
        <f t="shared" si="329"/>
        <v>0.999999999561508-0.0000209402098893023i</v>
      </c>
      <c r="H1162" t="str">
        <f t="shared" si="330"/>
        <v>600.040460073901+6.40152990798146i</v>
      </c>
      <c r="I1162" t="str">
        <f t="shared" si="331"/>
        <v>41.3100197649523-3641.27017046059i</v>
      </c>
      <c r="K1162" t="str">
        <f t="shared" si="332"/>
        <v>0.0199963754977313-0.000265681798747616i</v>
      </c>
      <c r="L1162" t="str">
        <f t="shared" si="333"/>
        <v>0.00005-4.06425644209438i</v>
      </c>
      <c r="M1162" t="str">
        <f t="shared" si="334"/>
        <v>0.00133333333333333-2.39073908358493i</v>
      </c>
      <c r="N1162">
        <f t="shared" si="335"/>
        <v>90.243157751955835</v>
      </c>
      <c r="O1162">
        <f t="shared" si="336"/>
        <v>51.421133921984357</v>
      </c>
      <c r="P1162" s="3">
        <f t="shared" si="337"/>
        <v>51.421133921984357</v>
      </c>
      <c r="Q1162" s="3">
        <f t="shared" si="338"/>
        <v>-89.756842248044165</v>
      </c>
      <c r="R1162">
        <f t="shared" si="339"/>
        <v>90.243157751955835</v>
      </c>
      <c r="S1162">
        <f t="shared" si="340"/>
        <v>6.943203989011712E-2</v>
      </c>
      <c r="T1162">
        <f t="shared" si="323"/>
        <v>51.421133921984357</v>
      </c>
    </row>
    <row r="1163" spans="1:20" x14ac:dyDescent="0.25">
      <c r="A1163">
        <f t="shared" si="324"/>
        <v>437.91213950205423</v>
      </c>
      <c r="B1163">
        <f t="shared" si="341"/>
        <v>69.695881641699572</v>
      </c>
      <c r="C1163" t="str">
        <f t="shared" si="325"/>
        <v>1.58059417717539-371.027201668702i</v>
      </c>
      <c r="D1163" t="str">
        <f t="shared" si="326"/>
        <v>3.97499995235789-228.356744533744i</v>
      </c>
      <c r="E1163" t="str">
        <f t="shared" si="327"/>
        <v>162.469088596709+0.0310319977776467i</v>
      </c>
      <c r="F1163" t="str">
        <f t="shared" si="328"/>
        <v>1.45495495431211-2142.98341420296i</v>
      </c>
      <c r="G1163" t="str">
        <f t="shared" si="329"/>
        <v>0.999999999558169-0.0000210197826868114i</v>
      </c>
      <c r="H1163" t="str">
        <f t="shared" si="330"/>
        <v>600.040768168235+6.42585654513354i</v>
      </c>
      <c r="I1163" t="str">
        <f t="shared" si="331"/>
        <v>41.3100260121382-3627.48738834998i</v>
      </c>
      <c r="K1163" t="str">
        <f t="shared" si="332"/>
        <v>0.0199963479043547-0.000266691011575299i</v>
      </c>
      <c r="L1163" t="str">
        <f t="shared" si="333"/>
        <v>0.00005-4.0488707333078i</v>
      </c>
      <c r="M1163" t="str">
        <f t="shared" si="334"/>
        <v>0.00133333333333333-2.38168866665165i</v>
      </c>
      <c r="N1163">
        <f t="shared" si="335"/>
        <v>90.244081369875872</v>
      </c>
      <c r="O1163">
        <f t="shared" si="336"/>
        <v>51.38819383231759</v>
      </c>
      <c r="P1163" s="3">
        <f t="shared" si="337"/>
        <v>51.38819383231759</v>
      </c>
      <c r="Q1163" s="3">
        <f t="shared" si="338"/>
        <v>-89.755918630124128</v>
      </c>
      <c r="R1163">
        <f t="shared" si="339"/>
        <v>90.244081369875872</v>
      </c>
      <c r="S1163">
        <f t="shared" si="340"/>
        <v>6.969588164169957E-2</v>
      </c>
      <c r="T1163">
        <f t="shared" si="323"/>
        <v>51.38819383231759</v>
      </c>
    </row>
    <row r="1164" spans="1:20" x14ac:dyDescent="0.25">
      <c r="A1164">
        <f t="shared" si="324"/>
        <v>439.57620563216204</v>
      </c>
      <c r="B1164">
        <f t="shared" si="341"/>
        <v>69.960725991938034</v>
      </c>
      <c r="C1164" t="str">
        <f t="shared" si="325"/>
        <v>1.58059233652123-369.62277037242i</v>
      </c>
      <c r="D1164" t="str">
        <f t="shared" si="326"/>
        <v>3.97499995199511-227.492277194021i</v>
      </c>
      <c r="E1164" t="str">
        <f t="shared" si="327"/>
        <v>162.469085183581+0.0311499844396609i</v>
      </c>
      <c r="F1164" t="str">
        <f t="shared" si="328"/>
        <v>1.45495495430722-2134.87090499684i</v>
      </c>
      <c r="G1164" t="str">
        <f t="shared" si="329"/>
        <v>0.999999999554804-0.0000210996578609503i</v>
      </c>
      <c r="H1164" t="str">
        <f t="shared" si="330"/>
        <v>600.041078608743+6.45027563293032i</v>
      </c>
      <c r="I1164" t="str">
        <f t="shared" si="331"/>
        <v>41.310032306893-3613.75678886447i</v>
      </c>
      <c r="K1164" t="str">
        <f t="shared" si="332"/>
        <v>0.0199963201009491-0.000267704055087133i</v>
      </c>
      <c r="L1164" t="str">
        <f t="shared" si="333"/>
        <v>0.00005-4.03354326888604i</v>
      </c>
      <c r="M1164" t="str">
        <f t="shared" si="334"/>
        <v>0.00133333333333333-2.37267251110943i</v>
      </c>
      <c r="N1164">
        <f t="shared" si="335"/>
        <v>90.245008493179427</v>
      </c>
      <c r="O1164">
        <f t="shared" si="336"/>
        <v>51.355253771093921</v>
      </c>
      <c r="P1164" s="3">
        <f t="shared" si="337"/>
        <v>51.355253771093921</v>
      </c>
      <c r="Q1164" s="3">
        <f t="shared" si="338"/>
        <v>-89.754991506820573</v>
      </c>
      <c r="R1164">
        <f t="shared" si="339"/>
        <v>90.245008493179427</v>
      </c>
      <c r="S1164">
        <f t="shared" si="340"/>
        <v>6.9960725991938033E-2</v>
      </c>
      <c r="T1164">
        <f t="shared" si="323"/>
        <v>51.355253771093921</v>
      </c>
    </row>
    <row r="1165" spans="1:20" x14ac:dyDescent="0.25">
      <c r="A1165">
        <f t="shared" si="324"/>
        <v>441.24659521356421</v>
      </c>
      <c r="B1165">
        <f t="shared" si="341"/>
        <v>70.226576750707395</v>
      </c>
      <c r="C1165" t="str">
        <f t="shared" si="325"/>
        <v>1.58059048185706-368.223656223388i</v>
      </c>
      <c r="D1165" t="str">
        <f t="shared" si="326"/>
        <v>3.97499995162959-226.631082407082i</v>
      </c>
      <c r="E1165" t="str">
        <f t="shared" si="327"/>
        <v>162.469081744477+0.0312684201954173i</v>
      </c>
      <c r="F1165" t="str">
        <f t="shared" si="328"/>
        <v>1.45495495430228-2126.78910662542i</v>
      </c>
      <c r="G1165" t="str">
        <f t="shared" si="329"/>
        <v>0.999999999551415-0.0000211798365607501i</v>
      </c>
      <c r="H1165" t="str">
        <f t="shared" si="330"/>
        <v>600.041391413292+6.47478752279195i</v>
      </c>
      <c r="I1165" t="str">
        <f t="shared" si="331"/>
        <v>41.3100386495782-3600.07817448481i</v>
      </c>
      <c r="K1165" t="str">
        <f t="shared" si="332"/>
        <v>0.0199962920859165-0.00026872094379025i</v>
      </c>
      <c r="L1165" t="str">
        <f t="shared" si="333"/>
        <v>0.00005-4.01827382833835i</v>
      </c>
      <c r="M1165" t="str">
        <f t="shared" si="334"/>
        <v>0.00133333333333333-2.36369048725786i</v>
      </c>
      <c r="N1165">
        <f t="shared" si="335"/>
        <v>90.245939135137007</v>
      </c>
      <c r="O1165">
        <f t="shared" si="336"/>
        <v>51.322313738529687</v>
      </c>
      <c r="P1165" s="3">
        <f t="shared" si="337"/>
        <v>51.322313738529687</v>
      </c>
      <c r="Q1165" s="3">
        <f t="shared" si="338"/>
        <v>-89.754060864862993</v>
      </c>
      <c r="R1165">
        <f t="shared" si="339"/>
        <v>90.245939135137007</v>
      </c>
      <c r="S1165">
        <f t="shared" si="340"/>
        <v>7.0226576750707398E-2</v>
      </c>
      <c r="T1165">
        <f t="shared" si="323"/>
        <v>51.322313738529687</v>
      </c>
    </row>
    <row r="1166" spans="1:20" x14ac:dyDescent="0.25">
      <c r="A1166">
        <f t="shared" si="324"/>
        <v>442.9233322753758</v>
      </c>
      <c r="B1166">
        <f t="shared" si="341"/>
        <v>70.493437742360086</v>
      </c>
      <c r="C1166" t="str">
        <f t="shared" si="325"/>
        <v>1.58058861307624-366.829839094873i</v>
      </c>
      <c r="D1166" t="str">
        <f t="shared" si="326"/>
        <v>3.97499995126126-225.773147784348i</v>
      </c>
      <c r="E1166" t="str">
        <f t="shared" si="327"/>
        <v>162.4690782792+0.0313873067599894i</v>
      </c>
      <c r="F1166" t="str">
        <f t="shared" si="328"/>
        <v>1.45495495429731-2118.73790282931i</v>
      </c>
      <c r="G1166" t="str">
        <f t="shared" si="329"/>
        <v>0.999999999547999-0.0000212603199396083i</v>
      </c>
      <c r="H1166" t="str">
        <f t="shared" si="330"/>
        <v>600.041706599885+6.49939256747548i</v>
      </c>
      <c r="I1166" t="str">
        <f t="shared" si="331"/>
        <v>41.3100450405596-3586.45134843954i</v>
      </c>
      <c r="K1166" t="str">
        <f t="shared" si="332"/>
        <v>0.0199962638576467-0.000269741692246346i</v>
      </c>
      <c r="L1166" t="str">
        <f t="shared" si="333"/>
        <v>0.00005-4.00306219200872i</v>
      </c>
      <c r="M1166" t="str">
        <f t="shared" si="334"/>
        <v>0.00133333333333333-2.35474246588748i</v>
      </c>
      <c r="N1166">
        <f t="shared" si="335"/>
        <v>90.246873309069016</v>
      </c>
      <c r="O1166">
        <f t="shared" si="336"/>
        <v>51.289373734842869</v>
      </c>
      <c r="P1166" s="3">
        <f t="shared" si="337"/>
        <v>51.289373734842869</v>
      </c>
      <c r="Q1166" s="3">
        <f t="shared" si="338"/>
        <v>-89.753126690930984</v>
      </c>
      <c r="R1166">
        <f t="shared" si="339"/>
        <v>90.246873309069016</v>
      </c>
      <c r="S1166">
        <f t="shared" si="340"/>
        <v>7.0493437742360082E-2</v>
      </c>
      <c r="T1166">
        <f t="shared" si="323"/>
        <v>51.289373734842869</v>
      </c>
    </row>
    <row r="1167" spans="1:20" x14ac:dyDescent="0.25">
      <c r="A1167">
        <f t="shared" si="324"/>
        <v>444.60644093802227</v>
      </c>
      <c r="B1167">
        <f t="shared" si="341"/>
        <v>70.76131280578106</v>
      </c>
      <c r="C1167" t="str">
        <f t="shared" si="325"/>
        <v>1.58058673007149-365.441298936344i</v>
      </c>
      <c r="D1167" t="str">
        <f t="shared" si="326"/>
        <v>3.97499995089015-224.918460984142i</v>
      </c>
      <c r="E1167" t="str">
        <f t="shared" si="327"/>
        <v>162.469074787551+0.0315066458550638i</v>
      </c>
      <c r="F1167" t="str">
        <f t="shared" si="328"/>
        <v>1.45495495429231-2110.71717778925i</v>
      </c>
      <c r="G1167" t="str">
        <f t="shared" si="329"/>
        <v>0.999999999544557-0.0000213411091553054i</v>
      </c>
      <c r="H1167" t="str">
        <f t="shared" si="330"/>
        <v>600.042024186663+6.52409112107944i</v>
      </c>
      <c r="I1167" t="str">
        <f t="shared" si="331"/>
        <v>41.3100514802043-3572.87611470222i</v>
      </c>
      <c r="K1167" t="str">
        <f t="shared" si="332"/>
        <v>0.0199962354145173-0.000270766315071876i</v>
      </c>
      <c r="L1167" t="str">
        <f t="shared" si="333"/>
        <v>0.00005-3.98790814107263i</v>
      </c>
      <c r="M1167" t="str">
        <f t="shared" si="334"/>
        <v>0.00133333333333333-2.34582831827802i</v>
      </c>
      <c r="N1167">
        <f t="shared" si="335"/>
        <v>90.247811028345922</v>
      </c>
      <c r="O1167">
        <f t="shared" si="336"/>
        <v>51.256433760253145</v>
      </c>
      <c r="P1167" s="3">
        <f t="shared" si="337"/>
        <v>51.256433760253145</v>
      </c>
      <c r="Q1167" s="3">
        <f t="shared" si="338"/>
        <v>-89.752188971654078</v>
      </c>
      <c r="R1167">
        <f t="shared" si="339"/>
        <v>90.247811028345922</v>
      </c>
      <c r="S1167">
        <f t="shared" si="340"/>
        <v>7.076131280578106E-2</v>
      </c>
      <c r="T1167">
        <f t="shared" si="323"/>
        <v>51.256433760253145</v>
      </c>
    </row>
    <row r="1168" spans="1:20" x14ac:dyDescent="0.25">
      <c r="A1168">
        <f t="shared" si="324"/>
        <v>446.29594541358676</v>
      </c>
      <c r="B1168">
        <f t="shared" si="341"/>
        <v>71.030205794443035</v>
      </c>
      <c r="C1168" t="str">
        <f t="shared" si="325"/>
        <v>1.58058483273452-364.058015773183i</v>
      </c>
      <c r="D1168" t="str">
        <f t="shared" si="326"/>
        <v>3.97499995051621-224.067009711508i</v>
      </c>
      <c r="E1168" t="str">
        <f t="shared" si="327"/>
        <v>162.469071269331+0.0316264392089628i</v>
      </c>
      <c r="F1168" t="str">
        <f t="shared" si="328"/>
        <v>1.45495495428726-2102.72681612441i</v>
      </c>
      <c r="G1168" t="str">
        <f t="shared" si="329"/>
        <v>0.999999999541089-0.0000214222053700213i</v>
      </c>
      <c r="H1168" t="str">
        <f t="shared" si="330"/>
        <v>600.042344191906+6.54888353904937i</v>
      </c>
      <c r="I1168" t="str">
        <f t="shared" si="331"/>
        <v>41.3100579688831-3559.35227798855i</v>
      </c>
      <c r="K1168" t="str">
        <f t="shared" si="332"/>
        <v>0.0199962067548935-0.00027179482693826i</v>
      </c>
      <c r="L1168" t="str">
        <f t="shared" si="333"/>
        <v>0.00005-3.97281145753401i</v>
      </c>
      <c r="M1168" t="str">
        <f t="shared" si="334"/>
        <v>0.00133333333333333-2.33694791619648i</v>
      </c>
      <c r="N1168">
        <f t="shared" si="335"/>
        <v>90.248752306388369</v>
      </c>
      <c r="O1168">
        <f t="shared" si="336"/>
        <v>51.2234938149819</v>
      </c>
      <c r="P1168" s="3">
        <f t="shared" si="337"/>
        <v>51.2234938149819</v>
      </c>
      <c r="Q1168" s="3">
        <f t="shared" si="338"/>
        <v>-89.751247693611631</v>
      </c>
      <c r="R1168">
        <f t="shared" si="339"/>
        <v>90.248752306388369</v>
      </c>
      <c r="S1168">
        <f t="shared" si="340"/>
        <v>7.1030205794443038E-2</v>
      </c>
      <c r="T1168">
        <f t="shared" si="323"/>
        <v>51.2234938149819</v>
      </c>
    </row>
    <row r="1169" spans="1:20" x14ac:dyDescent="0.25">
      <c r="A1169">
        <f t="shared" si="324"/>
        <v>447.99187000615842</v>
      </c>
      <c r="B1169">
        <f t="shared" si="341"/>
        <v>71.300120576461921</v>
      </c>
      <c r="C1169" t="str">
        <f t="shared" si="325"/>
        <v>1.58058292095616-362.679969706386i</v>
      </c>
      <c r="D1169" t="str">
        <f t="shared" si="326"/>
        <v>3.97499995013941-223.218781718034i</v>
      </c>
      <c r="E1169" t="str">
        <f t="shared" si="327"/>
        <v>162.469067724335+0.0317466885566842i</v>
      </c>
      <c r="F1169" t="str">
        <f t="shared" si="328"/>
        <v>1.45495495428218-2094.76670289075i</v>
      </c>
      <c r="G1169" t="str">
        <f t="shared" si="329"/>
        <v>0.999999999537595-0.0000215036097503522i</v>
      </c>
      <c r="H1169" t="str">
        <f t="shared" si="330"/>
        <v>600.042666634036+6.57377017818279i</v>
      </c>
      <c r="I1169" t="str">
        <f t="shared" si="331"/>
        <v>41.3100645069699-3545.87964375364i</v>
      </c>
      <c r="K1169" t="str">
        <f t="shared" si="332"/>
        <v>0.019996177877128-0.000272827242572087i</v>
      </c>
      <c r="L1169" t="str">
        <f t="shared" si="333"/>
        <v>0.00005-3.95777192422197i</v>
      </c>
      <c r="M1169" t="str">
        <f t="shared" si="334"/>
        <v>0.00133333333333333-2.32810113189527i</v>
      </c>
      <c r="N1169">
        <f t="shared" si="335"/>
        <v>90.249697156667381</v>
      </c>
      <c r="O1169">
        <f t="shared" si="336"/>
        <v>51.190553899252009</v>
      </c>
      <c r="P1169" s="3">
        <f t="shared" si="337"/>
        <v>51.190553899252009</v>
      </c>
      <c r="Q1169" s="3">
        <f t="shared" si="338"/>
        <v>-89.750302843332619</v>
      </c>
      <c r="R1169">
        <f t="shared" si="339"/>
        <v>90.249697156667381</v>
      </c>
      <c r="S1169">
        <f t="shared" si="340"/>
        <v>7.1300120576461928E-2</v>
      </c>
      <c r="T1169">
        <f t="shared" si="323"/>
        <v>51.190553899252009</v>
      </c>
    </row>
    <row r="1170" spans="1:20" x14ac:dyDescent="0.25">
      <c r="A1170">
        <f t="shared" si="324"/>
        <v>449.69423911218183</v>
      </c>
      <c r="B1170">
        <f t="shared" si="341"/>
        <v>71.571061034652473</v>
      </c>
      <c r="C1170" t="str">
        <f t="shared" si="325"/>
        <v>1.58058099462673-361.307140912303i</v>
      </c>
      <c r="D1170" t="str">
        <f t="shared" si="326"/>
        <v>3.97499994975975-222.373764801675i</v>
      </c>
      <c r="E1170" t="str">
        <f t="shared" si="327"/>
        <v>162.469064152362+0.0318673956399129i</v>
      </c>
      <c r="F1170" t="str">
        <f t="shared" si="328"/>
        <v>1.45495495427705-2086.83672357938i</v>
      </c>
      <c r="G1170" t="str">
        <f t="shared" si="329"/>
        <v>0.999999999534074-0.0000215853234673275i</v>
      </c>
      <c r="H1170" t="str">
        <f t="shared" si="330"/>
        <v>600.042991531605+6.59875139663408i</v>
      </c>
      <c r="I1170" t="str">
        <f t="shared" si="331"/>
        <v>41.3100710948398-3532.4580181891i</v>
      </c>
      <c r="K1170" t="str">
        <f t="shared" si="332"/>
        <v>0.0199961487795613-0.00027386357675531i</v>
      </c>
      <c r="L1170" t="str">
        <f t="shared" si="333"/>
        <v>0.00005-3.94278932478777i</v>
      </c>
      <c r="M1170" t="str">
        <f t="shared" si="334"/>
        <v>0.00133333333333333-2.31928783811045i</v>
      </c>
      <c r="N1170">
        <f t="shared" si="335"/>
        <v>90.250645592704714</v>
      </c>
      <c r="O1170">
        <f t="shared" si="336"/>
        <v>51.15761401328843</v>
      </c>
      <c r="P1170" s="3">
        <f t="shared" si="337"/>
        <v>51.15761401328843</v>
      </c>
      <c r="Q1170" s="3">
        <f t="shared" si="338"/>
        <v>-89.749354407295286</v>
      </c>
      <c r="R1170">
        <f t="shared" si="339"/>
        <v>90.250645592704714</v>
      </c>
      <c r="S1170">
        <f t="shared" si="340"/>
        <v>7.1571061034652467E-2</v>
      </c>
      <c r="T1170">
        <f t="shared" si="323"/>
        <v>51.15761401328843</v>
      </c>
    </row>
    <row r="1171" spans="1:20" x14ac:dyDescent="0.25">
      <c r="A1171">
        <f t="shared" si="324"/>
        <v>451.40307722080814</v>
      </c>
      <c r="B1171">
        <f t="shared" si="341"/>
        <v>71.84303106658416</v>
      </c>
      <c r="C1171" t="str">
        <f t="shared" si="325"/>
        <v>1.58057905363544-359.939509642322i</v>
      </c>
      <c r="D1171" t="str">
        <f t="shared" si="326"/>
        <v>3.97499994937719-221.531946806579i</v>
      </c>
      <c r="E1171" t="str">
        <f t="shared" si="327"/>
        <v>162.469060553207+0.0319885622070591i</v>
      </c>
      <c r="F1171" t="str">
        <f t="shared" si="328"/>
        <v>1.45495495427189-2078.93676411488i</v>
      </c>
      <c r="G1171" t="str">
        <f t="shared" si="329"/>
        <v>0.999999999530526-0.0000216673476964265i</v>
      </c>
      <c r="H1171" t="str">
        <f t="shared" si="330"/>
        <v>600.043318903318+6.62382755392023i</v>
      </c>
      <c r="I1171" t="str">
        <f t="shared" si="331"/>
        <v>41.3100777328727-3519.08720822039i</v>
      </c>
      <c r="K1171" t="str">
        <f t="shared" si="332"/>
        <v>0.0199961194605209-0.000274903844325457i</v>
      </c>
      <c r="L1171" t="str">
        <f t="shared" si="333"/>
        <v>0.00005-3.9278634437017i</v>
      </c>
      <c r="M1171" t="str">
        <f t="shared" si="334"/>
        <v>0.00133333333333333-2.31050790805983i</v>
      </c>
      <c r="N1171">
        <f t="shared" si="335"/>
        <v>90.25159762807273</v>
      </c>
      <c r="O1171">
        <f t="shared" si="336"/>
        <v>51.124674157317472</v>
      </c>
      <c r="P1171" s="3">
        <f t="shared" si="337"/>
        <v>51.124674157317472</v>
      </c>
      <c r="Q1171" s="3">
        <f t="shared" si="338"/>
        <v>-89.74840237192727</v>
      </c>
      <c r="R1171">
        <f t="shared" si="339"/>
        <v>90.25159762807273</v>
      </c>
      <c r="S1171">
        <f t="shared" si="340"/>
        <v>7.1843031066584156E-2</v>
      </c>
      <c r="T1171">
        <f t="shared" si="323"/>
        <v>51.124674157317472</v>
      </c>
    </row>
    <row r="1172" spans="1:20" x14ac:dyDescent="0.25">
      <c r="A1172">
        <f t="shared" si="324"/>
        <v>453.1184089142472</v>
      </c>
      <c r="B1172">
        <f t="shared" si="341"/>
        <v>72.116034584637177</v>
      </c>
      <c r="C1172" t="str">
        <f t="shared" si="325"/>
        <v>1.58057709787075-358.577056222595i</v>
      </c>
      <c r="D1172" t="str">
        <f t="shared" si="326"/>
        <v>3.97499994899174-220.693315622911i</v>
      </c>
      <c r="E1172" t="str">
        <f t="shared" si="327"/>
        <v>162.46905692666+0.032110190013279i</v>
      </c>
      <c r="F1172" t="str">
        <f t="shared" si="328"/>
        <v>1.45495495426669-2071.06671085368i</v>
      </c>
      <c r="G1172" t="str">
        <f t="shared" si="329"/>
        <v>0.999999999526951-0.0000217496836175952i</v>
      </c>
      <c r="H1172" t="str">
        <f t="shared" si="330"/>
        <v>600.043648768019+6.6489990109256i</v>
      </c>
      <c r="I1172" t="str">
        <f t="shared" si="331"/>
        <v>41.3100844214505-3505.76702150393i</v>
      </c>
      <c r="K1172" t="str">
        <f t="shared" si="332"/>
        <v>0.0199960899183217-0.000275948060175834i</v>
      </c>
      <c r="L1172" t="str">
        <f t="shared" si="333"/>
        <v>0.00005-3.91299406624996i</v>
      </c>
      <c r="M1172" t="str">
        <f t="shared" si="334"/>
        <v>0.00133333333333333-2.30176121544115i</v>
      </c>
      <c r="N1172">
        <f t="shared" si="335"/>
        <v>90.252553276394849</v>
      </c>
      <c r="O1172">
        <f t="shared" si="336"/>
        <v>51.091734331567068</v>
      </c>
      <c r="P1172" s="3">
        <f t="shared" si="337"/>
        <v>51.091734331567068</v>
      </c>
      <c r="Q1172" s="3">
        <f t="shared" si="338"/>
        <v>-89.747446723605151</v>
      </c>
      <c r="R1172">
        <f t="shared" si="339"/>
        <v>90.252553276394849</v>
      </c>
      <c r="S1172">
        <f t="shared" si="340"/>
        <v>7.2116034584637181E-2</v>
      </c>
      <c r="T1172">
        <f t="shared" si="323"/>
        <v>51.091734331567068</v>
      </c>
    </row>
    <row r="1173" spans="1:20" x14ac:dyDescent="0.25">
      <c r="A1173">
        <f t="shared" si="324"/>
        <v>454.84025886812134</v>
      </c>
      <c r="B1173">
        <f t="shared" si="341"/>
        <v>72.390075516058801</v>
      </c>
      <c r="C1173" t="str">
        <f t="shared" si="325"/>
        <v>1.58057512722031-357.219761053778i</v>
      </c>
      <c r="D1173" t="str">
        <f t="shared" si="326"/>
        <v>3.97499994860335-219.85785918668i</v>
      </c>
      <c r="E1173" t="str">
        <f t="shared" si="327"/>
        <v>162.469053272516+0.0322322808205019i</v>
      </c>
      <c r="F1173" t="str">
        <f t="shared" si="328"/>
        <v>1.45495495426145-2063.22645058243i</v>
      </c>
      <c r="G1173" t="str">
        <f t="shared" si="329"/>
        <v>0.999999999523349-0.0000218323324152634i</v>
      </c>
      <c r="H1173" t="str">
        <f t="shared" si="330"/>
        <v>600.04398114469+6.67426612990715i</v>
      </c>
      <c r="I1173" t="str">
        <f t="shared" si="331"/>
        <v>41.3100911609578-3492.49726642437i</v>
      </c>
      <c r="K1173" t="str">
        <f t="shared" si="332"/>
        <v>0.019996060151266-0.000276996239255728i</v>
      </c>
      <c r="L1173" t="str">
        <f t="shared" si="333"/>
        <v>0.00005-3.89818097853154i</v>
      </c>
      <c r="M1173" t="str">
        <f t="shared" si="334"/>
        <v>0.00133333333333333-2.29304763443031i</v>
      </c>
      <c r="N1173">
        <f t="shared" si="335"/>
        <v>90.253512551345665</v>
      </c>
      <c r="O1173">
        <f t="shared" si="336"/>
        <v>51.058794536267357</v>
      </c>
      <c r="P1173" s="3">
        <f t="shared" si="337"/>
        <v>51.058794536267357</v>
      </c>
      <c r="Q1173" s="3">
        <f t="shared" si="338"/>
        <v>-89.746487448654335</v>
      </c>
      <c r="R1173">
        <f t="shared" si="339"/>
        <v>90.253512551345665</v>
      </c>
      <c r="S1173">
        <f t="shared" si="340"/>
        <v>7.2390075516058805E-2</v>
      </c>
      <c r="T1173">
        <f t="shared" si="323"/>
        <v>51.058794536267357</v>
      </c>
    </row>
    <row r="1174" spans="1:20" x14ac:dyDescent="0.25">
      <c r="A1174">
        <f t="shared" si="324"/>
        <v>456.56865185182022</v>
      </c>
      <c r="B1174">
        <f t="shared" si="341"/>
        <v>72.665157803019824</v>
      </c>
      <c r="C1174" t="str">
        <f t="shared" si="325"/>
        <v>1.58057314157073-355.867604610716i</v>
      </c>
      <c r="D1174" t="str">
        <f t="shared" si="326"/>
        <v>3.97499994821198-219.025565479566i</v>
      </c>
      <c r="E1174" t="str">
        <f t="shared" si="327"/>
        <v>162.469049590564+0.0323548363974452i</v>
      </c>
      <c r="F1174" t="str">
        <f t="shared" si="328"/>
        <v>1.45495495425617-2055.41587051634i</v>
      </c>
      <c r="G1174" t="str">
        <f t="shared" si="329"/>
        <v>0.99999999951972-0.0000219152952783619i</v>
      </c>
      <c r="H1174" t="str">
        <f t="shared" si="330"/>
        <v>600.044316052465+6.69962927449993i</v>
      </c>
      <c r="I1174" t="str">
        <f t="shared" si="331"/>
        <v>41.3100979517826-3479.27775209183i</v>
      </c>
      <c r="K1174" t="str">
        <f t="shared" si="332"/>
        <v>0.0199960301576429-0.000278048396570613i</v>
      </c>
      <c r="L1174" t="str">
        <f t="shared" si="333"/>
        <v>0.00005-3.8834239674552i</v>
      </c>
      <c r="M1174" t="str">
        <f t="shared" si="334"/>
        <v>0.00133333333333333-2.28436703967953i</v>
      </c>
      <c r="N1174">
        <f t="shared" si="335"/>
        <v>90.254475466651044</v>
      </c>
      <c r="O1174">
        <f t="shared" si="336"/>
        <v>51.02585477164989</v>
      </c>
      <c r="P1174" s="3">
        <f t="shared" si="337"/>
        <v>51.02585477164989</v>
      </c>
      <c r="Q1174" s="3">
        <f t="shared" si="338"/>
        <v>-89.745524533348956</v>
      </c>
      <c r="R1174">
        <f t="shared" si="339"/>
        <v>90.254475466651044</v>
      </c>
      <c r="S1174">
        <f t="shared" si="340"/>
        <v>7.2665157803019825E-2</v>
      </c>
      <c r="T1174">
        <f t="shared" si="323"/>
        <v>51.02585477164989</v>
      </c>
    </row>
    <row r="1175" spans="1:20" x14ac:dyDescent="0.25">
      <c r="A1175">
        <f t="shared" si="324"/>
        <v>458.3036127288571</v>
      </c>
      <c r="B1175">
        <f t="shared" si="341"/>
        <v>72.941285402671298</v>
      </c>
      <c r="C1175" t="str">
        <f t="shared" si="325"/>
        <v>1.58057114080805-354.520567442179i</v>
      </c>
      <c r="D1175" t="str">
        <f t="shared" si="326"/>
        <v>3.97499994781765-218.196422528743i</v>
      </c>
      <c r="E1175" t="str">
        <f t="shared" si="327"/>
        <v>162.469045880592+0.0324778585196852i</v>
      </c>
      <c r="F1175" t="str">
        <f t="shared" si="328"/>
        <v>1.45495495425085-2047.6348582976i</v>
      </c>
      <c r="G1175" t="str">
        <f t="shared" si="329"/>
        <v>0.999999999516063-0.0000219985734003392i</v>
      </c>
      <c r="H1175" t="str">
        <f t="shared" si="330"/>
        <v>600.044653510619+6.72508880972198i</v>
      </c>
      <c r="I1175" t="str">
        <f t="shared" si="331"/>
        <v>41.3101047943152-3466.10828833919i</v>
      </c>
      <c r="K1175" t="str">
        <f t="shared" si="332"/>
        <v>0.0199959999357287-0.000279104547182359i</v>
      </c>
      <c r="L1175" t="str">
        <f t="shared" si="333"/>
        <v>0.00005-3.86872282073642i</v>
      </c>
      <c r="M1175" t="str">
        <f t="shared" si="334"/>
        <v>0.00133333333333333-2.27571930631554i</v>
      </c>
      <c r="N1175">
        <f t="shared" si="335"/>
        <v>90.255442036088411</v>
      </c>
      <c r="O1175">
        <f t="shared" si="336"/>
        <v>50.992915037948009</v>
      </c>
      <c r="P1175" s="3">
        <f t="shared" si="337"/>
        <v>50.992915037948009</v>
      </c>
      <c r="Q1175" s="3">
        <f t="shared" si="338"/>
        <v>-89.744557963911589</v>
      </c>
      <c r="R1175">
        <f t="shared" si="339"/>
        <v>90.255442036088411</v>
      </c>
      <c r="S1175">
        <f t="shared" si="340"/>
        <v>7.2941285402671294E-2</v>
      </c>
      <c r="T1175">
        <f t="shared" si="323"/>
        <v>50.992915037948009</v>
      </c>
    </row>
    <row r="1176" spans="1:20" x14ac:dyDescent="0.25">
      <c r="A1176">
        <f t="shared" si="324"/>
        <v>460.0451664572268</v>
      </c>
      <c r="B1176">
        <f t="shared" si="341"/>
        <v>73.218462287201447</v>
      </c>
      <c r="C1176" t="str">
        <f t="shared" si="325"/>
        <v>1.5805691248172-353.178630170579i</v>
      </c>
      <c r="D1176" t="str">
        <f t="shared" si="326"/>
        <v>3.97499994742031-217.370418406712i</v>
      </c>
      <c r="E1176" t="str">
        <f t="shared" si="327"/>
        <v>162.469042142387+0.0326013489696198i</v>
      </c>
      <c r="F1176" t="str">
        <f t="shared" si="328"/>
        <v>1.45495495424549-2039.88330199374i</v>
      </c>
      <c r="G1176" t="str">
        <f t="shared" si="329"/>
        <v>0.999999999512378-0.0000220821679791791i</v>
      </c>
      <c r="H1176" t="str">
        <f t="shared" si="330"/>
        <v>600.044993538576+6.75064510198002i</v>
      </c>
      <c r="I1176" t="str">
        <f t="shared" si="331"/>
        <v>41.31011168895-3452.9886857193i</v>
      </c>
      <c r="K1176" t="str">
        <f t="shared" si="332"/>
        <v>0.0199959694837865-0.000280164706209437i</v>
      </c>
      <c r="L1176" t="str">
        <f t="shared" si="333"/>
        <v>0.00005-3.85407732689421i</v>
      </c>
      <c r="M1176" t="str">
        <f t="shared" si="334"/>
        <v>0.00133333333333333-2.26710430993777i</v>
      </c>
      <c r="N1176">
        <f t="shared" si="335"/>
        <v>90.256412273486887</v>
      </c>
      <c r="O1176">
        <f t="shared" si="336"/>
        <v>50.959975335396834</v>
      </c>
      <c r="P1176" s="3">
        <f t="shared" si="337"/>
        <v>50.959975335396834</v>
      </c>
      <c r="Q1176" s="3">
        <f t="shared" si="338"/>
        <v>-89.743587726513113</v>
      </c>
      <c r="R1176">
        <f t="shared" si="339"/>
        <v>90.256412273486887</v>
      </c>
      <c r="S1176">
        <f t="shared" si="340"/>
        <v>7.3218462287201441E-2</v>
      </c>
      <c r="T1176">
        <f t="shared" si="323"/>
        <v>50.959975335396834</v>
      </c>
    </row>
    <row r="1177" spans="1:20" x14ac:dyDescent="0.25">
      <c r="A1177">
        <f t="shared" si="324"/>
        <v>461.79333808976423</v>
      </c>
      <c r="B1177">
        <f t="shared" si="341"/>
        <v>73.496692443892812</v>
      </c>
      <c r="C1177" t="str">
        <f t="shared" si="325"/>
        <v>1.58056709348241-351.841773491696i</v>
      </c>
      <c r="D1177" t="str">
        <f t="shared" si="326"/>
        <v>3.97499994701995-216.547541231126i</v>
      </c>
      <c r="E1177" t="str">
        <f t="shared" si="327"/>
        <v>162.469038375735+0.0327253095365522i</v>
      </c>
      <c r="F1177" t="str">
        <f t="shared" si="328"/>
        <v>1.45495495424008-2032.16109009602i</v>
      </c>
      <c r="G1177" t="str">
        <f t="shared" si="329"/>
        <v>0.999999999508665-0.0000221660802174177i</v>
      </c>
      <c r="H1177" t="str">
        <f t="shared" si="330"/>
        <v>600.045336155905+6.77629851907425i</v>
      </c>
      <c r="I1177" t="str">
        <f t="shared" si="331"/>
        <v>41.3101186360829-3439.91875550229i</v>
      </c>
      <c r="K1177" t="str">
        <f t="shared" si="332"/>
        <v>0.0199959388000663-0.000281228888827126i</v>
      </c>
      <c r="L1177" t="str">
        <f t="shared" si="333"/>
        <v>0.00005-3.83948727524827i</v>
      </c>
      <c r="M1177" t="str">
        <f t="shared" si="334"/>
        <v>0.00133333333333333-2.25852192661663i</v>
      </c>
      <c r="N1177">
        <f t="shared" si="335"/>
        <v>90.257386192727523</v>
      </c>
      <c r="O1177">
        <f t="shared" si="336"/>
        <v>50.927035664233401</v>
      </c>
      <c r="P1177" s="3">
        <f t="shared" si="337"/>
        <v>50.927035664233401</v>
      </c>
      <c r="Q1177" s="3">
        <f t="shared" si="338"/>
        <v>-89.742613807272477</v>
      </c>
      <c r="R1177">
        <f t="shared" si="339"/>
        <v>90.257386192727523</v>
      </c>
      <c r="S1177">
        <f t="shared" si="340"/>
        <v>7.3496692443892814E-2</v>
      </c>
      <c r="T1177">
        <f t="shared" si="323"/>
        <v>50.927035664233401</v>
      </c>
    </row>
    <row r="1178" spans="1:20" x14ac:dyDescent="0.25">
      <c r="A1178">
        <f t="shared" si="324"/>
        <v>463.5481527745053</v>
      </c>
      <c r="B1178">
        <f t="shared" si="341"/>
        <v>73.775979875179601</v>
      </c>
      <c r="C1178" t="str">
        <f t="shared" si="325"/>
        <v>1.58056504668682-350.509978174386i</v>
      </c>
      <c r="D1178" t="str">
        <f t="shared" si="326"/>
        <v>3.97499994661652-215.727779164621i</v>
      </c>
      <c r="E1178" t="str">
        <f t="shared" si="327"/>
        <v>162.469034580418+0.0328497420166859i</v>
      </c>
      <c r="F1178" t="str">
        <f t="shared" si="328"/>
        <v>1.45495495423464-2024.46811151782i</v>
      </c>
      <c r="G1178" t="str">
        <f t="shared" si="329"/>
        <v>0.999999999504924-0.0000222503113221607i</v>
      </c>
      <c r="H1178" t="str">
        <f t="shared" si="330"/>
        <v>600.045681382332+6.80204943020425i</v>
      </c>
      <c r="I1178" t="str">
        <f t="shared" si="331"/>
        <v>41.3101256361144-3426.89830967285i</v>
      </c>
      <c r="K1178" t="str">
        <f t="shared" si="332"/>
        <v>0.0199959078828045-0.000282297110267723i</v>
      </c>
      <c r="L1178" t="str">
        <f t="shared" si="333"/>
        <v>0.00005-3.82495245591579i</v>
      </c>
      <c r="M1178" t="str">
        <f t="shared" si="334"/>
        <v>0.00133333333333333-2.24997203289164i</v>
      </c>
      <c r="N1178">
        <f t="shared" si="335"/>
        <v>90.258363807743478</v>
      </c>
      <c r="O1178">
        <f t="shared" si="336"/>
        <v>50.894096024696289</v>
      </c>
      <c r="P1178" s="3">
        <f t="shared" si="337"/>
        <v>50.894096024696289</v>
      </c>
      <c r="Q1178" s="3">
        <f t="shared" si="338"/>
        <v>-89.741636192256522</v>
      </c>
      <c r="R1178">
        <f t="shared" si="339"/>
        <v>90.258363807743478</v>
      </c>
      <c r="S1178">
        <f t="shared" si="340"/>
        <v>7.3775979875179601E-2</v>
      </c>
      <c r="T1178">
        <f t="shared" si="323"/>
        <v>50.894096024696289</v>
      </c>
    </row>
    <row r="1179" spans="1:20" x14ac:dyDescent="0.25">
      <c r="A1179">
        <f t="shared" si="324"/>
        <v>465.30963575504848</v>
      </c>
      <c r="B1179">
        <f t="shared" si="341"/>
        <v>74.056328598705292</v>
      </c>
      <c r="C1179" t="str">
        <f t="shared" si="325"/>
        <v>1.58056298431285-349.183225060331i</v>
      </c>
      <c r="D1179" t="str">
        <f t="shared" si="326"/>
        <v>3.97499994621003-214.911120414645i</v>
      </c>
      <c r="E1179" t="str">
        <f t="shared" si="327"/>
        <v>162.469030756221+0.0329746482131558i</v>
      </c>
      <c r="F1179" t="str">
        <f t="shared" si="328"/>
        <v>1.45495495422916-2016.80425559307i</v>
      </c>
      <c r="G1179" t="str">
        <f t="shared" si="329"/>
        <v>0.999999999501154-0.0000223348625051006i</v>
      </c>
      <c r="H1179" t="str">
        <f t="shared" si="330"/>
        <v>600.046029237726+6.82789820597378i</v>
      </c>
      <c r="I1179" t="str">
        <f t="shared" si="331"/>
        <v>41.3101326894475-3413.92716092751i</v>
      </c>
      <c r="K1179" t="str">
        <f t="shared" si="332"/>
        <v>0.0199958767302244-0.000283369385820754i</v>
      </c>
      <c r="L1179" t="str">
        <f t="shared" si="333"/>
        <v>0.00005-3.81047265980852i</v>
      </c>
      <c r="M1179" t="str">
        <f t="shared" si="334"/>
        <v>0.00133333333333333-2.24145450576971i</v>
      </c>
      <c r="N1179">
        <f t="shared" si="335"/>
        <v>90.25934513252011</v>
      </c>
      <c r="O1179">
        <f t="shared" si="336"/>
        <v>50.861156417026272</v>
      </c>
      <c r="P1179" s="3">
        <f t="shared" si="337"/>
        <v>50.861156417026272</v>
      </c>
      <c r="Q1179" s="3">
        <f t="shared" si="338"/>
        <v>-89.74065486747989</v>
      </c>
      <c r="R1179">
        <f t="shared" si="339"/>
        <v>90.25934513252011</v>
      </c>
      <c r="S1179">
        <f t="shared" si="340"/>
        <v>7.4056328598705298E-2</v>
      </c>
      <c r="T1179">
        <f t="shared" si="323"/>
        <v>50.861156417026272</v>
      </c>
    </row>
    <row r="1180" spans="1:20" x14ac:dyDescent="0.25">
      <c r="A1180">
        <f t="shared" si="324"/>
        <v>467.07781237091774</v>
      </c>
      <c r="B1180">
        <f t="shared" si="341"/>
        <v>74.337742647380381</v>
      </c>
      <c r="C1180" t="str">
        <f t="shared" si="325"/>
        <v>1.58056090624207-347.861495063727i</v>
      </c>
      <c r="D1180" t="str">
        <f t="shared" si="326"/>
        <v>3.97499994580045-214.097553233286i</v>
      </c>
      <c r="E1180" t="str">
        <f t="shared" si="327"/>
        <v>162.469026902921+0.0331000299360725i</v>
      </c>
      <c r="F1180" t="str">
        <f t="shared" si="328"/>
        <v>1.45495495422363-2009.16941207462i</v>
      </c>
      <c r="G1180" t="str">
        <f t="shared" si="329"/>
        <v>0.999999999497355-0.0000224197349825349i</v>
      </c>
      <c r="H1180" t="str">
        <f t="shared" si="330"/>
        <v>600.046379742105+6.85384521839627i</v>
      </c>
      <c r="I1180" t="str">
        <f t="shared" si="331"/>
        <v>41.3101397964872-3401.00512267193i</v>
      </c>
      <c r="K1180" t="str">
        <f t="shared" si="332"/>
        <v>0.0199958453405358-0.000284445730833179i</v>
      </c>
      <c r="L1180" t="str">
        <f t="shared" si="333"/>
        <v>0.00005-3.79604767862972i</v>
      </c>
      <c r="M1180" t="str">
        <f t="shared" si="334"/>
        <v>0.00133333333333333-2.23296922272337i</v>
      </c>
      <c r="N1180">
        <f t="shared" si="335"/>
        <v>90.260330181095384</v>
      </c>
      <c r="O1180">
        <f t="shared" si="336"/>
        <v>50.828216841465519</v>
      </c>
      <c r="P1180" s="3">
        <f t="shared" si="337"/>
        <v>50.828216841465519</v>
      </c>
      <c r="Q1180" s="3">
        <f t="shared" si="338"/>
        <v>-89.739669818904616</v>
      </c>
      <c r="R1180">
        <f t="shared" si="339"/>
        <v>90.260330181095384</v>
      </c>
      <c r="S1180">
        <f t="shared" si="340"/>
        <v>7.4337742647380384E-2</v>
      </c>
      <c r="T1180">
        <f t="shared" si="323"/>
        <v>50.828216841465519</v>
      </c>
    </row>
    <row r="1181" spans="1:20" x14ac:dyDescent="0.25">
      <c r="A1181">
        <f t="shared" si="324"/>
        <v>468.85270805792726</v>
      </c>
      <c r="B1181">
        <f t="shared" si="341"/>
        <v>74.620226069440434</v>
      </c>
      <c r="C1181" t="str">
        <f t="shared" si="325"/>
        <v>1.58055881235502-346.544769171048i</v>
      </c>
      <c r="D1181" t="str">
        <f t="shared" si="326"/>
        <v>3.97499994538776-213.287065917109i</v>
      </c>
      <c r="E1181" t="str">
        <f t="shared" si="327"/>
        <v>162.469023020299+0.033225889002533i</v>
      </c>
      <c r="F1181" t="str">
        <f t="shared" si="328"/>
        <v>1.45495495421806-2001.5634711327i</v>
      </c>
      <c r="G1181" t="str">
        <f t="shared" si="329"/>
        <v>0.999999999493528-0.0000225049299753824i</v>
      </c>
      <c r="H1181" t="str">
        <f t="shared" si="330"/>
        <v>600.046732915644+6.87989084090034i</v>
      </c>
      <c r="I1181" t="str">
        <f t="shared" si="331"/>
        <v>41.3101469576426-3388.13200901829i</v>
      </c>
      <c r="K1181" t="str">
        <f t="shared" si="332"/>
        <v>0.0199958137119348-0.000285526160709607i</v>
      </c>
      <c r="L1181" t="str">
        <f t="shared" si="333"/>
        <v>0.00005-3.78167730487121i</v>
      </c>
      <c r="M1181" t="str">
        <f t="shared" si="334"/>
        <v>0.00133333333333333-2.22451606168895i</v>
      </c>
      <c r="N1181">
        <f t="shared" si="335"/>
        <v>90.261318967559802</v>
      </c>
      <c r="O1181">
        <f t="shared" si="336"/>
        <v>50.795277298258448</v>
      </c>
      <c r="P1181" s="3">
        <f t="shared" si="337"/>
        <v>50.795277298258448</v>
      </c>
      <c r="Q1181" s="3">
        <f t="shared" si="338"/>
        <v>-89.738681032440198</v>
      </c>
      <c r="R1181">
        <f t="shared" si="339"/>
        <v>90.261318967559802</v>
      </c>
      <c r="S1181">
        <f t="shared" si="340"/>
        <v>7.4620226069440437E-2</v>
      </c>
      <c r="T1181">
        <f t="shared" si="323"/>
        <v>50.795277298258448</v>
      </c>
    </row>
    <row r="1182" spans="1:20" x14ac:dyDescent="0.25">
      <c r="A1182">
        <f t="shared" si="324"/>
        <v>470.63434834854741</v>
      </c>
      <c r="B1182">
        <f t="shared" si="341"/>
        <v>74.903782928504313</v>
      </c>
      <c r="C1182" t="str">
        <f t="shared" si="325"/>
        <v>1.58055670253133-345.233028440736i</v>
      </c>
      <c r="D1182" t="str">
        <f t="shared" si="326"/>
        <v>3.97499994497192-212.47964680698i</v>
      </c>
      <c r="E1182" t="str">
        <f t="shared" si="327"/>
        <v>162.469019108131+0.0333522272366581i</v>
      </c>
      <c r="F1182" t="str">
        <f t="shared" si="328"/>
        <v>1.45495495421245-1993.98632335328i</v>
      </c>
      <c r="G1182" t="str">
        <f t="shared" si="329"/>
        <v>0.999999999489672-0.0000225904487092018i</v>
      </c>
      <c r="H1182" t="str">
        <f t="shared" si="330"/>
        <v>600.047088778678+6.90603544833529i</v>
      </c>
      <c r="I1182" t="str">
        <f t="shared" si="331"/>
        <v>41.3101541733263-3375.30763478256i</v>
      </c>
      <c r="K1182" t="str">
        <f t="shared" si="332"/>
        <v>0.0199957818426036-0.000286610690912507i</v>
      </c>
      <c r="L1182" t="str">
        <f t="shared" si="333"/>
        <v>0.00005-3.76736133181033i</v>
      </c>
      <c r="M1182" t="str">
        <f t="shared" si="334"/>
        <v>0.00133333333333333-2.2160949010649i</v>
      </c>
      <c r="N1182">
        <f t="shared" si="335"/>
        <v>90.262311506056804</v>
      </c>
      <c r="O1182">
        <f t="shared" si="336"/>
        <v>50.762337787650942</v>
      </c>
      <c r="P1182" s="3">
        <f t="shared" si="337"/>
        <v>50.762337787650942</v>
      </c>
      <c r="Q1182" s="3">
        <f t="shared" si="338"/>
        <v>-89.737688493943196</v>
      </c>
      <c r="R1182">
        <f t="shared" si="339"/>
        <v>90.262311506056804</v>
      </c>
      <c r="S1182">
        <f t="shared" si="340"/>
        <v>7.4903782928504317E-2</v>
      </c>
      <c r="T1182">
        <f t="shared" si="323"/>
        <v>50.762337787650942</v>
      </c>
    </row>
    <row r="1183" spans="1:20" x14ac:dyDescent="0.25">
      <c r="A1183">
        <f t="shared" si="324"/>
        <v>472.42275887227191</v>
      </c>
      <c r="B1183">
        <f t="shared" si="341"/>
        <v>75.188417303632633</v>
      </c>
      <c r="C1183" t="str">
        <f t="shared" si="325"/>
        <v>1.58055457664982-343.926254002961i</v>
      </c>
      <c r="D1183" t="str">
        <f t="shared" si="326"/>
        <v>3.97499994455291-211.675284287905i</v>
      </c>
      <c r="E1183" t="str">
        <f t="shared" si="327"/>
        <v>162.469015166193+0.033479046469621i</v>
      </c>
      <c r="F1183" t="str">
        <f t="shared" si="328"/>
        <v>1.45495495420679-1986.43785973655i</v>
      </c>
      <c r="G1183" t="str">
        <f t="shared" si="329"/>
        <v>0.999999999485786-0.0000226762924142085i</v>
      </c>
      <c r="H1183" t="str">
        <f t="shared" si="330"/>
        <v>600.047447351684+6.93227941697609i</v>
      </c>
      <c r="I1183" t="str">
        <f t="shared" si="331"/>
        <v>41.3101614439529-3362.5318154818i</v>
      </c>
      <c r="K1183" t="str">
        <f t="shared" si="332"/>
        <v>0.0199957497307109-0.000287699336962417i</v>
      </c>
      <c r="L1183" t="str">
        <f t="shared" si="333"/>
        <v>0.00005-3.75309955350701i</v>
      </c>
      <c r="M1183" t="str">
        <f t="shared" si="334"/>
        <v>0.00133333333333333-2.20770561971i</v>
      </c>
      <c r="N1183">
        <f t="shared" si="335"/>
        <v>90.263307810782877</v>
      </c>
      <c r="O1183">
        <f t="shared" si="336"/>
        <v>50.729398309891096</v>
      </c>
      <c r="P1183" s="3">
        <f t="shared" si="337"/>
        <v>50.729398309891096</v>
      </c>
      <c r="Q1183" s="3">
        <f t="shared" si="338"/>
        <v>-89.736692189217123</v>
      </c>
      <c r="R1183">
        <f t="shared" si="339"/>
        <v>90.263307810782877</v>
      </c>
      <c r="S1183">
        <f t="shared" si="340"/>
        <v>7.5188417303632626E-2</v>
      </c>
      <c r="T1183">
        <f t="shared" si="323"/>
        <v>50.729398309891096</v>
      </c>
    </row>
    <row r="1184" spans="1:20" x14ac:dyDescent="0.25">
      <c r="A1184">
        <f t="shared" si="324"/>
        <v>474.21796535598662</v>
      </c>
      <c r="B1184">
        <f t="shared" si="341"/>
        <v>75.474133289386444</v>
      </c>
      <c r="C1184" t="str">
        <f t="shared" si="325"/>
        <v>1.58055243458829-342.624427059323i</v>
      </c>
      <c r="D1184" t="str">
        <f t="shared" si="326"/>
        <v>3.97499994413071-210.873966788859i</v>
      </c>
      <c r="E1184" t="str">
        <f t="shared" si="327"/>
        <v>162.469011194257+0.0336063485396634i</v>
      </c>
      <c r="F1184" t="str">
        <f t="shared" si="328"/>
        <v>1.4549549542011-1978.91797169533i</v>
      </c>
      <c r="G1184" t="str">
        <f t="shared" si="329"/>
        <v>0.99999999948187-0.0000227624623252935i</v>
      </c>
      <c r="H1184" t="str">
        <f t="shared" si="330"/>
        <v>600.047808655303+6.95862312452925i</v>
      </c>
      <c r="I1184" t="str">
        <f t="shared" si="331"/>
        <v>41.3101687699414-3349.8043673316i</v>
      </c>
      <c r="K1184" t="str">
        <f t="shared" si="332"/>
        <v>0.0199957173744113-0.000288792114438161i</v>
      </c>
      <c r="L1184" t="str">
        <f t="shared" si="333"/>
        <v>0.00005-3.73889176480077i</v>
      </c>
      <c r="M1184" t="str">
        <f t="shared" si="334"/>
        <v>0.00133333333333333-2.19934809694162i</v>
      </c>
      <c r="N1184">
        <f t="shared" si="335"/>
        <v>90.264307895987741</v>
      </c>
      <c r="O1184">
        <f t="shared" si="336"/>
        <v>50.6964588652286</v>
      </c>
      <c r="P1184" s="3">
        <f t="shared" si="337"/>
        <v>50.6964588652286</v>
      </c>
      <c r="Q1184" s="3">
        <f t="shared" si="338"/>
        <v>-89.735692104012259</v>
      </c>
      <c r="R1184">
        <f t="shared" si="339"/>
        <v>90.264307895987741</v>
      </c>
      <c r="S1184">
        <f t="shared" si="340"/>
        <v>7.5474133289386444E-2</v>
      </c>
      <c r="T1184">
        <f t="shared" si="323"/>
        <v>50.6964588652286</v>
      </c>
    </row>
    <row r="1185" spans="1:20" x14ac:dyDescent="0.25">
      <c r="A1185">
        <f t="shared" si="324"/>
        <v>476.01999362433941</v>
      </c>
      <c r="B1185">
        <f t="shared" si="341"/>
        <v>75.760934995886117</v>
      </c>
      <c r="C1185" t="str">
        <f t="shared" si="325"/>
        <v>1.58055027622362-341.327528882608i</v>
      </c>
      <c r="D1185" t="str">
        <f t="shared" si="326"/>
        <v>3.9749999437053-210.075682782622i</v>
      </c>
      <c r="E1185" t="str">
        <f t="shared" si="327"/>
        <v>162.469007192097+0.0337341352921178i</v>
      </c>
      <c r="F1185" t="str">
        <f t="shared" si="328"/>
        <v>1.45495495419536-1971.42655105351i</v>
      </c>
      <c r="G1185" t="str">
        <f t="shared" si="329"/>
        <v>0.999999999477925-0.0000228489596820394i</v>
      </c>
      <c r="H1185" t="str">
        <f t="shared" si="330"/>
        <v>600.048172710329+6.98506695013794i</v>
      </c>
      <c r="I1185" t="str">
        <f t="shared" si="331"/>
        <v>41.3101761517128-3337.12510724334i</v>
      </c>
      <c r="K1185" t="str">
        <f t="shared" si="332"/>
        <v>0.0199956847718455-0.000289889038977061i</v>
      </c>
      <c r="L1185" t="str">
        <f t="shared" si="333"/>
        <v>0.00005-3.7247377613078i</v>
      </c>
      <c r="M1185" t="str">
        <f t="shared" si="334"/>
        <v>0.00133333333333333-2.19102221253399i</v>
      </c>
      <c r="N1185">
        <f t="shared" si="335"/>
        <v>90.265311775974538</v>
      </c>
      <c r="O1185">
        <f t="shared" si="336"/>
        <v>50.66351945391542</v>
      </c>
      <c r="P1185" s="3">
        <f t="shared" si="337"/>
        <v>50.66351945391542</v>
      </c>
      <c r="Q1185" s="3">
        <f t="shared" si="338"/>
        <v>-89.734688224025462</v>
      </c>
      <c r="R1185">
        <f t="shared" si="339"/>
        <v>90.265311775974538</v>
      </c>
      <c r="S1185">
        <f t="shared" si="340"/>
        <v>7.5760934995886112E-2</v>
      </c>
      <c r="T1185">
        <f t="shared" si="323"/>
        <v>50.66351945391542</v>
      </c>
    </row>
    <row r="1186" spans="1:20" x14ac:dyDescent="0.25">
      <c r="A1186">
        <f t="shared" si="324"/>
        <v>477.82886960011183</v>
      </c>
      <c r="B1186">
        <f t="shared" si="341"/>
        <v>76.04882654887048</v>
      </c>
      <c r="C1186" t="str">
        <f t="shared" si="325"/>
        <v>1.58054810143189-340.035540816483i</v>
      </c>
      <c r="D1186" t="str">
        <f t="shared" si="326"/>
        <v>3.97499994327665-209.280420785608i</v>
      </c>
      <c r="E1186" t="str">
        <f t="shared" si="327"/>
        <v>162.469003159482+0.0338624085794906i</v>
      </c>
      <c r="F1186" t="str">
        <f t="shared" si="328"/>
        <v>1.45495495418958-1963.96349004448i</v>
      </c>
      <c r="G1186" t="str">
        <f t="shared" si="329"/>
        <v>0.99999999947395-0.00002293578572874i</v>
      </c>
      <c r="H1186" t="str">
        <f t="shared" si="330"/>
        <v>600.048539537722+7.01161127438781i</v>
      </c>
      <c r="I1186" t="str">
        <f t="shared" si="331"/>
        <v>41.3101835896924-3324.49385282166i</v>
      </c>
      <c r="K1186" t="str">
        <f t="shared" si="332"/>
        <v>0.0199956519211398-0.000290990126275146i</v>
      </c>
      <c r="L1186" t="str">
        <f t="shared" si="333"/>
        <v>0.00005-3.710637339418i</v>
      </c>
      <c r="M1186" t="str">
        <f t="shared" si="334"/>
        <v>0.00133333333333333-2.18272784671647i</v>
      </c>
      <c r="N1186">
        <f t="shared" si="335"/>
        <v>90.266319465100054</v>
      </c>
      <c r="O1186">
        <f t="shared" si="336"/>
        <v>50.6305800762049</v>
      </c>
      <c r="P1186" s="3">
        <f t="shared" si="337"/>
        <v>50.6305800762049</v>
      </c>
      <c r="Q1186" s="3">
        <f t="shared" si="338"/>
        <v>-89.733680534899946</v>
      </c>
      <c r="R1186">
        <f t="shared" si="339"/>
        <v>90.266319465100054</v>
      </c>
      <c r="S1186">
        <f t="shared" si="340"/>
        <v>7.6048826548870477E-2</v>
      </c>
      <c r="T1186">
        <f t="shared" si="323"/>
        <v>50.6305800762049</v>
      </c>
    </row>
    <row r="1187" spans="1:20" x14ac:dyDescent="0.25">
      <c r="A1187">
        <f t="shared" si="324"/>
        <v>479.64461930459225</v>
      </c>
      <c r="B1187">
        <f t="shared" si="341"/>
        <v>76.337812089756184</v>
      </c>
      <c r="C1187" t="str">
        <f t="shared" si="325"/>
        <v>1.58054591008803-338.748444275268i</v>
      </c>
      <c r="D1187" t="str">
        <f t="shared" si="326"/>
        <v>3.97499994284473-208.488169357708i</v>
      </c>
      <c r="E1187" t="str">
        <f t="shared" si="327"/>
        <v>162.46899909618+0.0339911702614121i</v>
      </c>
      <c r="F1187" t="str">
        <f t="shared" si="328"/>
        <v>1.45495495418375-1956.5286813096i</v>
      </c>
      <c r="G1187" t="str">
        <f t="shared" si="329"/>
        <v>0.999999999469944-0.000023022941714417i</v>
      </c>
      <c r="H1187" t="str">
        <f t="shared" si="330"/>
        <v>600.048909158593+7.0382564793121i</v>
      </c>
      <c r="I1187" t="str">
        <f t="shared" si="331"/>
        <v>41.3101910843074-3311.9104223617i</v>
      </c>
      <c r="K1187" t="str">
        <f t="shared" si="332"/>
        <v>0.0199956188204066-0.000292095392087378i</v>
      </c>
      <c r="L1187" t="str">
        <f t="shared" si="333"/>
        <v>0.00005-3.69659029629209i</v>
      </c>
      <c r="M1187" t="str">
        <f t="shared" si="334"/>
        <v>0.00133333333333333-2.17446488017182i</v>
      </c>
      <c r="N1187">
        <f t="shared" si="335"/>
        <v>90.267330977774961</v>
      </c>
      <c r="O1187">
        <f t="shared" si="336"/>
        <v>50.597640732352801</v>
      </c>
      <c r="P1187" s="3">
        <f t="shared" si="337"/>
        <v>50.597640732352801</v>
      </c>
      <c r="Q1187" s="3">
        <f t="shared" si="338"/>
        <v>-89.732669022225039</v>
      </c>
      <c r="R1187">
        <f t="shared" si="339"/>
        <v>90.267330977774961</v>
      </c>
      <c r="S1187">
        <f t="shared" si="340"/>
        <v>7.633781208975618E-2</v>
      </c>
      <c r="T1187">
        <f t="shared" si="323"/>
        <v>50.597640732352801</v>
      </c>
    </row>
    <row r="1188" spans="1:20" x14ac:dyDescent="0.25">
      <c r="A1188">
        <f t="shared" si="324"/>
        <v>481.46726885794965</v>
      </c>
      <c r="B1188">
        <f t="shared" si="341"/>
        <v>76.627895775697255</v>
      </c>
      <c r="C1188" t="str">
        <f t="shared" si="325"/>
        <v>1.5805437020662-337.466220743639i</v>
      </c>
      <c r="D1188" t="str">
        <f t="shared" si="326"/>
        <v>3.97499994240952-207.698917102118i</v>
      </c>
      <c r="E1188" t="str">
        <f t="shared" si="327"/>
        <v>162.468995001959+0.0341204222047186i</v>
      </c>
      <c r="F1188" t="str">
        <f t="shared" si="328"/>
        <v>1.45495495417788-1949.12201789665i</v>
      </c>
      <c r="G1188" t="str">
        <f t="shared" si="329"/>
        <v>0.999999999465908-0.0000231104288928385i</v>
      </c>
      <c r="H1188" t="str">
        <f t="shared" si="330"/>
        <v>600.049281594216+7.06500294839749i</v>
      </c>
      <c r="I1188" t="str">
        <f t="shared" si="331"/>
        <v>41.3101986359893-3299.37463484661i</v>
      </c>
      <c r="K1188" t="str">
        <f t="shared" si="332"/>
        <v>0.0199955854677438-0.000293204852227859i</v>
      </c>
      <c r="L1188" t="str">
        <f t="shared" si="333"/>
        <v>0.00005-3.68259642985863i</v>
      </c>
      <c r="M1188" t="str">
        <f t="shared" si="334"/>
        <v>0.00133333333333333-2.16623319403449i</v>
      </c>
      <c r="N1188">
        <f t="shared" si="335"/>
        <v>90.268346328463878</v>
      </c>
      <c r="O1188">
        <f t="shared" si="336"/>
        <v>50.564701422616587</v>
      </c>
      <c r="P1188" s="3">
        <f t="shared" si="337"/>
        <v>50.564701422616587</v>
      </c>
      <c r="Q1188" s="3">
        <f t="shared" si="338"/>
        <v>-89.731653671536122</v>
      </c>
      <c r="R1188">
        <f t="shared" si="339"/>
        <v>90.268346328463878</v>
      </c>
      <c r="S1188">
        <f t="shared" si="340"/>
        <v>7.6627895775697258E-2</v>
      </c>
      <c r="T1188">
        <f t="shared" si="323"/>
        <v>50.564701422616587</v>
      </c>
    </row>
    <row r="1189" spans="1:20" x14ac:dyDescent="0.25">
      <c r="A1189">
        <f t="shared" si="324"/>
        <v>483.29684447960994</v>
      </c>
      <c r="B1189">
        <f t="shared" si="341"/>
        <v>76.919081779644912</v>
      </c>
      <c r="C1189" t="str">
        <f t="shared" si="325"/>
        <v>1.58054147723946-336.188851776373i</v>
      </c>
      <c r="D1189" t="str">
        <f t="shared" si="326"/>
        <v>3.974999941971-206.912652665181i</v>
      </c>
      <c r="E1189" t="str">
        <f t="shared" si="327"/>
        <v>162.468990876582+0.0342501662834653i</v>
      </c>
      <c r="F1189" t="str">
        <f t="shared" si="328"/>
        <v>1.45495495417196-1941.74339325831i</v>
      </c>
      <c r="G1189" t="str">
        <f t="shared" si="329"/>
        <v>0.999999999461841-0.000023198248522537i</v>
      </c>
      <c r="H1189" t="str">
        <f t="shared" si="330"/>
        <v>600.049656866032+7.09185106658954i</v>
      </c>
      <c r="I1189" t="str">
        <f t="shared" si="331"/>
        <v>41.3102062451734-3286.88630994495i</v>
      </c>
      <c r="K1189" t="str">
        <f t="shared" si="332"/>
        <v>0.0199955518612347-0.000294318522570048i</v>
      </c>
      <c r="L1189" t="str">
        <f t="shared" si="333"/>
        <v>0.00005-3.66865553881115i</v>
      </c>
      <c r="M1189" t="str">
        <f t="shared" si="334"/>
        <v>0.00133333333333333-2.15803266988891i</v>
      </c>
      <c r="N1189">
        <f t="shared" si="335"/>
        <v>90.269365531685693</v>
      </c>
      <c r="O1189">
        <f t="shared" si="336"/>
        <v>50.53176214725567</v>
      </c>
      <c r="P1189" s="3">
        <f t="shared" si="337"/>
        <v>50.53176214725567</v>
      </c>
      <c r="Q1189" s="3">
        <f t="shared" si="338"/>
        <v>-89.730634468314307</v>
      </c>
      <c r="R1189">
        <f t="shared" si="339"/>
        <v>90.269365531685693</v>
      </c>
      <c r="S1189">
        <f t="shared" si="340"/>
        <v>7.6919081779644918E-2</v>
      </c>
      <c r="T1189">
        <f t="shared" si="323"/>
        <v>50.53176214725567</v>
      </c>
    </row>
    <row r="1190" spans="1:20" x14ac:dyDescent="0.25">
      <c r="A1190">
        <f t="shared" si="324"/>
        <v>485.13337248863246</v>
      </c>
      <c r="B1190">
        <f t="shared" si="341"/>
        <v>77.211374290407562</v>
      </c>
      <c r="C1190" t="str">
        <f t="shared" si="325"/>
        <v>1.58053923548-334.916318998086i</v>
      </c>
      <c r="D1190" t="str">
        <f t="shared" si="326"/>
        <v>3.97499994152915-206.129364736218i</v>
      </c>
      <c r="E1190" t="str">
        <f t="shared" si="327"/>
        <v>162.468986719814+0.0343804043789471i</v>
      </c>
      <c r="F1190" t="str">
        <f t="shared" si="328"/>
        <v>1.454954954166-1934.39270125056i</v>
      </c>
      <c r="G1190" t="str">
        <f t="shared" si="329"/>
        <v>0.999999999457744-0.0000232864018668272i</v>
      </c>
      <c r="H1190" t="str">
        <f t="shared" si="330"/>
        <v>600.050034995639+7.11880122029815i</v>
      </c>
      <c r="I1190" t="str">
        <f t="shared" si="331"/>
        <v>41.3102139122968-3274.44526800792i</v>
      </c>
      <c r="K1190" t="str">
        <f t="shared" si="332"/>
        <v>0.0199955179989483-0.000295436419046985i</v>
      </c>
      <c r="L1190" t="str">
        <f t="shared" si="333"/>
        <v>0.00005-3.65476742260524i</v>
      </c>
      <c r="M1190" t="str">
        <f t="shared" si="334"/>
        <v>0.00133333333333333-2.14986318976779i</v>
      </c>
      <c r="N1190">
        <f t="shared" si="335"/>
        <v>90.270388602013711</v>
      </c>
      <c r="O1190">
        <f t="shared" si="336"/>
        <v>50.498822906531586</v>
      </c>
      <c r="P1190" s="3">
        <f t="shared" si="337"/>
        <v>50.498822906531586</v>
      </c>
      <c r="Q1190" s="3">
        <f t="shared" si="338"/>
        <v>-89.729611397986289</v>
      </c>
      <c r="R1190">
        <f t="shared" si="339"/>
        <v>90.270388602013711</v>
      </c>
      <c r="S1190">
        <f t="shared" si="340"/>
        <v>7.7211374290407558E-2</v>
      </c>
      <c r="T1190">
        <f t="shared" si="323"/>
        <v>50.498822906531586</v>
      </c>
    </row>
    <row r="1191" spans="1:20" x14ac:dyDescent="0.25">
      <c r="A1191">
        <f t="shared" si="324"/>
        <v>486.97687930408927</v>
      </c>
      <c r="B1191">
        <f t="shared" si="341"/>
        <v>77.504777512711115</v>
      </c>
      <c r="C1191" t="str">
        <f t="shared" si="325"/>
        <v>1.58053697665907-333.648604102959i</v>
      </c>
      <c r="D1191" t="str">
        <f t="shared" si="326"/>
        <v>3.97499994108393-205.349042047369i</v>
      </c>
      <c r="E1191" t="str">
        <f t="shared" si="327"/>
        <v>162.468982531415+0.0345111383797533i</v>
      </c>
      <c r="F1191" t="str">
        <f t="shared" si="328"/>
        <v>1.45495495415999-1927.06983613124i</v>
      </c>
      <c r="G1191" t="str">
        <f t="shared" si="329"/>
        <v>0.999999999453615-0.0000233748901938246i</v>
      </c>
      <c r="H1191" t="str">
        <f t="shared" si="330"/>
        <v>600.050416004801+7.14585379740312i</v>
      </c>
      <c r="I1191" t="str">
        <f t="shared" si="331"/>
        <v>41.3102216378002-3262.051330067i</v>
      </c>
      <c r="K1191" t="str">
        <f t="shared" si="332"/>
        <v>0.0199954838789388-0.000296558557651497i</v>
      </c>
      <c r="L1191" t="str">
        <f t="shared" si="333"/>
        <v>0.00005-3.64093188145572i</v>
      </c>
      <c r="M1191" t="str">
        <f t="shared" si="334"/>
        <v>0.00133333333333333-2.14172463615042i</v>
      </c>
      <c r="N1191">
        <f t="shared" si="335"/>
        <v>90.271415554075858</v>
      </c>
      <c r="O1191">
        <f t="shared" si="336"/>
        <v>50.465883700707707</v>
      </c>
      <c r="P1191" s="3">
        <f t="shared" si="337"/>
        <v>50.465883700707707</v>
      </c>
      <c r="Q1191" s="3">
        <f t="shared" si="338"/>
        <v>-89.728584445924142</v>
      </c>
      <c r="R1191">
        <f t="shared" si="339"/>
        <v>90.271415554075858</v>
      </c>
      <c r="S1191">
        <f t="shared" si="340"/>
        <v>7.750477751271112E-2</v>
      </c>
      <c r="T1191">
        <f t="shared" si="323"/>
        <v>50.465883700707707</v>
      </c>
    </row>
    <row r="1192" spans="1:20" x14ac:dyDescent="0.25">
      <c r="A1192">
        <f t="shared" si="324"/>
        <v>488.82739144544479</v>
      </c>
      <c r="B1192">
        <f t="shared" si="341"/>
        <v>77.799295667259415</v>
      </c>
      <c r="C1192" t="str">
        <f t="shared" si="325"/>
        <v>1.58053470064677-332.385688854479i</v>
      </c>
      <c r="D1192" t="str">
        <f t="shared" si="326"/>
        <v>3.97499994063531-204.571673373431i</v>
      </c>
      <c r="E1192" t="str">
        <f t="shared" si="327"/>
        <v>162.468978311144+0.0346423701817624i</v>
      </c>
      <c r="F1192" t="str">
        <f t="shared" si="328"/>
        <v>1.45495495415393-1919.77469255848i</v>
      </c>
      <c r="G1192" t="str">
        <f t="shared" si="329"/>
        <v>0.999999999449454-0.0000234637147764634i</v>
      </c>
      <c r="H1192" t="str">
        <f t="shared" si="330"/>
        <v>600.050799915453+7.17300918726015i</v>
      </c>
      <c r="I1192" t="str">
        <f t="shared" si="331"/>
        <v>41.3102294221294-3249.70431783128i</v>
      </c>
      <c r="K1192" t="str">
        <f t="shared" si="332"/>
        <v>0.0199954494992455-0.00029768495443643i</v>
      </c>
      <c r="L1192" t="str">
        <f t="shared" si="333"/>
        <v>0.00005-3.62714871633365i</v>
      </c>
      <c r="M1192" t="str">
        <f t="shared" si="334"/>
        <v>0.00133333333333333-2.13361689196097i</v>
      </c>
      <c r="N1192">
        <f t="shared" si="335"/>
        <v>90.272446402554877</v>
      </c>
      <c r="O1192">
        <f t="shared" si="336"/>
        <v>50.43294453004939</v>
      </c>
      <c r="P1192" s="3">
        <f t="shared" si="337"/>
        <v>50.43294453004939</v>
      </c>
      <c r="Q1192" s="3">
        <f t="shared" si="338"/>
        <v>-89.727553597445123</v>
      </c>
      <c r="R1192">
        <f t="shared" si="339"/>
        <v>90.272446402554877</v>
      </c>
      <c r="S1192">
        <f t="shared" si="340"/>
        <v>7.7799295667259419E-2</v>
      </c>
      <c r="T1192">
        <f t="shared" si="323"/>
        <v>50.43294453004939</v>
      </c>
    </row>
    <row r="1193" spans="1:20" x14ac:dyDescent="0.25">
      <c r="A1193">
        <f t="shared" si="324"/>
        <v>490.68493553293752</v>
      </c>
      <c r="B1193">
        <f t="shared" si="341"/>
        <v>78.094932990795002</v>
      </c>
      <c r="C1193" t="str">
        <f t="shared" si="325"/>
        <v>1.58053240731242-331.127555085184i</v>
      </c>
      <c r="D1193" t="str">
        <f t="shared" si="326"/>
        <v>3.97499994018328-203.797247531693i</v>
      </c>
      <c r="E1193" t="str">
        <f t="shared" si="327"/>
        <v>162.468974058761+0.034774101688182i</v>
      </c>
      <c r="F1193" t="str">
        <f t="shared" si="328"/>
        <v>1.45495495414783-1912.50716558919i</v>
      </c>
      <c r="G1193" t="str">
        <f t="shared" si="329"/>
        <v>0.999999999445262-0.0000235528768925153i</v>
      </c>
      <c r="H1193" t="str">
        <f t="shared" si="330"/>
        <v>600.051186749689+7.20026778070585i</v>
      </c>
      <c r="I1193" t="str">
        <f t="shared" si="331"/>
        <v>41.3102372657315-3237.40405368482i</v>
      </c>
      <c r="K1193" t="str">
        <f t="shared" si="332"/>
        <v>0.019995414857893-0.000298815625514859i</v>
      </c>
      <c r="L1193" t="str">
        <f t="shared" si="333"/>
        <v>0.00005-3.61341772896358i</v>
      </c>
      <c r="M1193" t="str">
        <f t="shared" si="334"/>
        <v>0.00133333333333333-2.12553984056681i</v>
      </c>
      <c r="N1193">
        <f t="shared" si="335"/>
        <v>90.273481162188517</v>
      </c>
      <c r="O1193">
        <f t="shared" si="336"/>
        <v>50.400005394824177</v>
      </c>
      <c r="P1193" s="3">
        <f t="shared" si="337"/>
        <v>50.400005394824177</v>
      </c>
      <c r="Q1193" s="3">
        <f t="shared" si="338"/>
        <v>-89.726518837811483</v>
      </c>
      <c r="R1193">
        <f t="shared" si="339"/>
        <v>90.273481162188517</v>
      </c>
      <c r="S1193">
        <f t="shared" si="340"/>
        <v>7.8094932990795007E-2</v>
      </c>
      <c r="T1193">
        <f t="shared" si="323"/>
        <v>50.400005394824177</v>
      </c>
    </row>
    <row r="1194" spans="1:20" x14ac:dyDescent="0.25">
      <c r="A1194">
        <f t="shared" si="324"/>
        <v>492.54953828796266</v>
      </c>
      <c r="B1194">
        <f t="shared" si="341"/>
        <v>78.391693736160022</v>
      </c>
      <c r="C1194" t="str">
        <f t="shared" si="325"/>
        <v>1.58053009652417-329.874184696391i</v>
      </c>
      <c r="D1194" t="str">
        <f t="shared" si="326"/>
        <v>3.97499993972781-203.025753381782i</v>
      </c>
      <c r="E1194" t="str">
        <f t="shared" si="327"/>
        <v>162.46896977402+0.0349063348096153i</v>
      </c>
      <c r="F1194" t="str">
        <f t="shared" si="328"/>
        <v>1.45495495414169-1905.26715067755i</v>
      </c>
      <c r="G1194" t="str">
        <f t="shared" si="329"/>
        <v>0.999999999441038-0.000023642377824607i</v>
      </c>
      <c r="H1194" t="str">
        <f t="shared" si="330"/>
        <v>600.051576529778+7.22762997006389i</v>
      </c>
      <c r="I1194" t="str">
        <f t="shared" si="331"/>
        <v>41.3102451690579-3225.15036068424i</v>
      </c>
      <c r="K1194" t="str">
        <f t="shared" si="332"/>
        <v>0.0199953799528907-0.000299950587060312i</v>
      </c>
      <c r="L1194" t="str">
        <f t="shared" si="333"/>
        <v>0.00005-3.59973872182067i</v>
      </c>
      <c r="M1194" t="str">
        <f t="shared" si="334"/>
        <v>0.00133333333333333-2.11749336577686i</v>
      </c>
      <c r="N1194">
        <f t="shared" si="335"/>
        <v>90.274519847769753</v>
      </c>
      <c r="O1194">
        <f t="shared" si="336"/>
        <v>50.367066295301527</v>
      </c>
      <c r="P1194" s="3">
        <f t="shared" si="337"/>
        <v>50.367066295301527</v>
      </c>
      <c r="Q1194" s="3">
        <f t="shared" si="338"/>
        <v>-89.725480152230247</v>
      </c>
      <c r="R1194">
        <f t="shared" si="339"/>
        <v>90.274519847769753</v>
      </c>
      <c r="S1194">
        <f t="shared" si="340"/>
        <v>7.839169373616002E-2</v>
      </c>
      <c r="T1194">
        <f t="shared" si="323"/>
        <v>50.367066295301527</v>
      </c>
    </row>
    <row r="1195" spans="1:20" x14ac:dyDescent="0.25">
      <c r="A1195">
        <f t="shared" si="324"/>
        <v>494.42122653345695</v>
      </c>
      <c r="B1195">
        <f t="shared" si="341"/>
        <v>78.689582172357433</v>
      </c>
      <c r="C1195" t="str">
        <f t="shared" si="325"/>
        <v>1.5805277681493-328.625559657936i</v>
      </c>
      <c r="D1195" t="str">
        <f t="shared" si="326"/>
        <v>3.97499993926887-202.257179825493i</v>
      </c>
      <c r="E1195" t="str">
        <f t="shared" si="327"/>
        <v>162.468965456675+0.035039071464024i</v>
      </c>
      <c r="F1195" t="str">
        <f t="shared" si="328"/>
        <v>1.4549549541355-1898.05454367352i</v>
      </c>
      <c r="G1195" t="str">
        <f t="shared" si="329"/>
        <v>0.999999999436782-0.0000237322188602395i</v>
      </c>
      <c r="H1195" t="str">
        <f t="shared" si="330"/>
        <v>600.051969278156+7.2550961491505i</v>
      </c>
      <c r="I1195" t="str">
        <f t="shared" si="331"/>
        <v>41.3102531325639-3212.94306255606i</v>
      </c>
      <c r="K1195" t="str">
        <f t="shared" si="332"/>
        <v>0.019995344782233-0.000301089855306989i</v>
      </c>
      <c r="L1195" t="str">
        <f t="shared" si="333"/>
        <v>0.00005-3.58611149812778i</v>
      </c>
      <c r="M1195" t="str">
        <f t="shared" si="334"/>
        <v>0.00133333333333333-2.10947735183987i</v>
      </c>
      <c r="N1195">
        <f t="shared" si="335"/>
        <v>90.275562474147009</v>
      </c>
      <c r="O1195">
        <f t="shared" si="336"/>
        <v>50.334127231752873</v>
      </c>
      <c r="P1195" s="3">
        <f t="shared" si="337"/>
        <v>50.334127231752873</v>
      </c>
      <c r="Q1195" s="3">
        <f t="shared" si="338"/>
        <v>-89.724437525852991</v>
      </c>
      <c r="R1195">
        <f t="shared" si="339"/>
        <v>90.275562474147009</v>
      </c>
      <c r="S1195">
        <f t="shared" si="340"/>
        <v>7.8689582172357428E-2</v>
      </c>
      <c r="T1195">
        <f t="shared" si="323"/>
        <v>50.334127231752873</v>
      </c>
    </row>
    <row r="1196" spans="1:20" x14ac:dyDescent="0.25">
      <c r="A1196">
        <f t="shared" si="324"/>
        <v>496.3000271942841</v>
      </c>
      <c r="B1196">
        <f t="shared" si="341"/>
        <v>78.988602584612394</v>
      </c>
      <c r="C1196" t="str">
        <f t="shared" si="325"/>
        <v>1.58052542205407-327.381662007926i</v>
      </c>
      <c r="D1196" t="str">
        <f t="shared" si="326"/>
        <v>3.97499993880644-201.491515806639i</v>
      </c>
      <c r="E1196" t="str">
        <f t="shared" si="327"/>
        <v>162.468961106478+0.0351723135768153i</v>
      </c>
      <c r="F1196" t="str">
        <f t="shared" si="328"/>
        <v>1.45495495412926-1890.86924082132i</v>
      </c>
      <c r="G1196" t="str">
        <f t="shared" si="329"/>
        <v>0.999999999432493-0.0000238224012918062i</v>
      </c>
      <c r="H1196" t="str">
        <f t="shared" si="330"/>
        <v>600.052365017427+7.28266671327991i</v>
      </c>
      <c r="I1196" t="str">
        <f t="shared" si="331"/>
        <v>41.3102611567066-3200.78198369421i</v>
      </c>
      <c r="K1196" t="str">
        <f t="shared" si="332"/>
        <v>0.0199953093438991-0.000302233446549984i</v>
      </c>
      <c r="L1196" t="str">
        <f t="shared" si="333"/>
        <v>0.00005-3.57253586185274i</v>
      </c>
      <c r="M1196" t="str">
        <f t="shared" si="334"/>
        <v>0.00133333333333333-2.10149168344279i</v>
      </c>
      <c r="N1196">
        <f t="shared" si="335"/>
        <v>90.276609056224302</v>
      </c>
      <c r="O1196">
        <f t="shared" si="336"/>
        <v>50.301188204451876</v>
      </c>
      <c r="P1196" s="3">
        <f t="shared" si="337"/>
        <v>50.301188204451876</v>
      </c>
      <c r="Q1196" s="3">
        <f t="shared" si="338"/>
        <v>-89.723390943775698</v>
      </c>
      <c r="R1196">
        <f t="shared" si="339"/>
        <v>90.276609056224302</v>
      </c>
      <c r="S1196">
        <f t="shared" si="340"/>
        <v>7.8988602584612391E-2</v>
      </c>
      <c r="T1196">
        <f t="shared" ref="T1196:T1259" si="342">P1196</f>
        <v>50.301188204451876</v>
      </c>
    </row>
    <row r="1197" spans="1:20" x14ac:dyDescent="0.25">
      <c r="A1197">
        <f t="shared" ref="A1197:A1260" si="343">2*PI()*B1197</f>
        <v>498.18596729762243</v>
      </c>
      <c r="B1197">
        <f t="shared" si="341"/>
        <v>79.288759274433929</v>
      </c>
      <c r="C1197" t="str">
        <f t="shared" ref="C1197:C1260" si="344">IMPRODUCT(D1197,E1197,$C$40,,K1197,$C$41)</f>
        <v>1.58052305810361-326.142473852467i</v>
      </c>
      <c r="D1197" t="str">
        <f t="shared" ref="D1197:D1260" si="345">IMDIV(IMPRODUCT($C$37,$C$38,COMPLEX(1,A1197/$C$38)),IMSUM(-1*A1197*A1197/$C$39,COMPLEX(0,1*A1197)))</f>
        <v>3.97499993834049-200.728750310885i</v>
      </c>
      <c r="E1197" t="str">
        <f t="shared" ref="E1197:E1260" si="346">IMDIV(IMPRODUCT(IMSUM(F1197,G1197),$C$29,H1197),IMSUM(1,I1197))</f>
        <v>162.46895672318+0.0353060630808453i</v>
      </c>
      <c r="F1197" t="str">
        <f t="shared" ref="F1197:F1260" si="347">IMDIV(IMPRODUCT($C$14,$C$15,COMPLEX(1,A1197/$C$15)),IMSUM(-1*A1197*A1197/$C$16,COMPLEX(0,A1197)))</f>
        <v>1.45495495412297-1883.71113875796i</v>
      </c>
      <c r="G1197" t="str">
        <f t="shared" ref="G1197:G1260" si="348">IMDIV(1,COMPLEX(1,A1197*$C$9*$C$10))</f>
        <v>0.999999999428172-0.0000239129264166118i</v>
      </c>
      <c r="H1197" t="str">
        <f t="shared" ref="H1197:H1260" si="349">IMDIV($C$3,IMSUM(K1197,COMPLEX(0,$C$28*A1197)))</f>
        <v>600.052763770375+7.31034205927068i</v>
      </c>
      <c r="I1197" t="str">
        <f t="shared" ref="I1197:I1260" si="350">IMPRODUCT(F1197,$C$29,H1197,$C$31)</f>
        <v>41.3102692419488-3188.66694915752i</v>
      </c>
      <c r="K1197" t="str">
        <f t="shared" ref="K1197:K1260" si="351">IF($C$26&lt;=0,IMDIV(1,IMSUM(IMDIV(1,L1197),1/$C$18)),IMDIV(1,IMSUM(IMDIV(1,L1197),1/$C$18,IMDIV(1,M1197))))</f>
        <v>0.0199952736358526-0.000303381377145511i</v>
      </c>
      <c r="L1197" t="str">
        <f t="shared" ref="L1197:L1260" si="352">IMSUM($C$21/$C$22,IMDIV(1,COMPLEX(0,$C$20*$C$22*A1197)))</f>
        <v>0.00005-3.55901161770546i</v>
      </c>
      <c r="M1197" t="str">
        <f t="shared" ref="M1197:M1260" si="353">IMSUM($C$25/$C$26,IMDIV(1,COMPLEX(0,$C$24*$C$26*A1197)))</f>
        <v>0.00133333333333333-2.0935362457091i</v>
      </c>
      <c r="N1197">
        <f t="shared" ref="N1197:N1260" si="354">ABS(R1197)</f>
        <v>90.277659608961457</v>
      </c>
      <c r="O1197">
        <f t="shared" ref="O1197:O1260" si="355">ABS(P1197)</f>
        <v>50.268249213674132</v>
      </c>
      <c r="P1197" s="3">
        <f t="shared" ref="P1197:P1260" si="356">20*LOG10(IMABS(C1197))</f>
        <v>50.268249213674132</v>
      </c>
      <c r="Q1197" s="3">
        <f t="shared" ref="Q1197:Q1260" si="357">IMARGUMENT(C1197)*180/PI()</f>
        <v>-89.722340391038543</v>
      </c>
      <c r="R1197">
        <f t="shared" ref="R1197:R1260" si="358">IF(Q1197&lt;0,Q1197+180,Q1197-180)</f>
        <v>90.277659608961457</v>
      </c>
      <c r="S1197">
        <f t="shared" ref="S1197:S1260" si="359">B1197/1000</f>
        <v>7.9288759274433934E-2</v>
      </c>
      <c r="T1197">
        <f t="shared" si="342"/>
        <v>50.268249213674132</v>
      </c>
    </row>
    <row r="1198" spans="1:20" x14ac:dyDescent="0.25">
      <c r="A1198">
        <f t="shared" si="343"/>
        <v>500.07907397335339</v>
      </c>
      <c r="B1198">
        <f t="shared" ref="B1198:B1261" si="360">B1197*(1+B$42)</f>
        <v>79.590056559676782</v>
      </c>
      <c r="C1198" t="str">
        <f t="shared" si="344"/>
        <v>1.58052067616211-324.907977365418i</v>
      </c>
      <c r="D1198" t="str">
        <f t="shared" si="345"/>
        <v>3.97499993787098-199.968872365594i</v>
      </c>
      <c r="E1198" t="str">
        <f t="shared" si="346"/>
        <v>162.468952306529+0.0354403219164492i</v>
      </c>
      <c r="F1198" t="str">
        <f t="shared" si="347"/>
        <v>1.45495495411664-1876.58013451174i</v>
      </c>
      <c r="G1198" t="str">
        <f t="shared" si="348"/>
        <v>0.999999999423818-0.0000240037955368904i</v>
      </c>
      <c r="H1198" t="str">
        <f t="shared" si="349"/>
        <v>600.053165559949+7.33812258545077i</v>
      </c>
      <c r="I1198" t="str">
        <f t="shared" si="350"/>
        <v>41.3102773887555-3176.59778466717i</v>
      </c>
      <c r="K1198" t="str">
        <f t="shared" si="351"/>
        <v>0.0199952376560419-0.000304533663511121i</v>
      </c>
      <c r="L1198" t="str">
        <f t="shared" si="352"/>
        <v>0.00005-3.54553857113515i</v>
      </c>
      <c r="M1198" t="str">
        <f t="shared" si="353"/>
        <v>0.00133333333333333-2.08561092419715i</v>
      </c>
      <c r="N1198">
        <f t="shared" si="354"/>
        <v>90.278714147374359</v>
      </c>
      <c r="O1198">
        <f t="shared" si="355"/>
        <v>50.235310259697471</v>
      </c>
      <c r="P1198" s="3">
        <f t="shared" si="356"/>
        <v>50.235310259697471</v>
      </c>
      <c r="Q1198" s="3">
        <f t="shared" si="357"/>
        <v>-89.721285852625641</v>
      </c>
      <c r="R1198">
        <f t="shared" si="358"/>
        <v>90.278714147374359</v>
      </c>
      <c r="S1198">
        <f t="shared" si="359"/>
        <v>7.9590056559676783E-2</v>
      </c>
      <c r="T1198">
        <f t="shared" si="342"/>
        <v>50.235310259697471</v>
      </c>
    </row>
    <row r="1199" spans="1:20" x14ac:dyDescent="0.25">
      <c r="A1199">
        <f t="shared" si="343"/>
        <v>501.97937445445211</v>
      </c>
      <c r="B1199">
        <f t="shared" si="360"/>
        <v>79.892498774603553</v>
      </c>
      <c r="C1199" t="str">
        <f t="shared" si="344"/>
        <v>1.58051827609274-323.678154788122i</v>
      </c>
      <c r="D1199" t="str">
        <f t="shared" si="345"/>
        <v>3.97499993739791-199.211871039667i</v>
      </c>
      <c r="E1199" t="str">
        <f t="shared" si="346"/>
        <v>162.46894785627+0.0355750920314829i</v>
      </c>
      <c r="F1199" t="str">
        <f t="shared" si="347"/>
        <v>1.45495495411025-1869.47612550076i</v>
      </c>
      <c r="G1199" t="str">
        <f t="shared" si="348"/>
        <v>0.99999999941943-0.0000240950099598249i</v>
      </c>
      <c r="H1199" t="str">
        <f t="shared" si="349"/>
        <v>600.053570409276+7.36600869166363i</v>
      </c>
      <c r="I1199" t="str">
        <f t="shared" si="350"/>
        <v>41.3102855975949-3164.57431660417i</v>
      </c>
      <c r="K1199" t="str">
        <f t="shared" si="351"/>
        <v>0.0199952014023997-0.00030569032212593i</v>
      </c>
      <c r="L1199" t="str">
        <f t="shared" si="352"/>
        <v>0.00005-3.5321165283275i</v>
      </c>
      <c r="M1199" t="str">
        <f t="shared" si="353"/>
        <v>0.00133333333333333-2.07771560489853i</v>
      </c>
      <c r="N1199">
        <f t="shared" si="354"/>
        <v>90.279772686535111</v>
      </c>
      <c r="O1199">
        <f t="shared" si="355"/>
        <v>50.202371342801662</v>
      </c>
      <c r="P1199" s="3">
        <f t="shared" si="356"/>
        <v>50.202371342801662</v>
      </c>
      <c r="Q1199" s="3">
        <f t="shared" si="357"/>
        <v>-89.720227313464889</v>
      </c>
      <c r="R1199">
        <f t="shared" si="358"/>
        <v>90.279772686535111</v>
      </c>
      <c r="S1199">
        <f t="shared" si="359"/>
        <v>7.9892498774603554E-2</v>
      </c>
      <c r="T1199">
        <f t="shared" si="342"/>
        <v>50.202371342801662</v>
      </c>
    </row>
    <row r="1200" spans="1:20" x14ac:dyDescent="0.25">
      <c r="A1200">
        <f t="shared" si="343"/>
        <v>503.88689607737911</v>
      </c>
      <c r="B1200">
        <f t="shared" si="360"/>
        <v>80.196090269947049</v>
      </c>
      <c r="C1200" t="str">
        <f t="shared" si="344"/>
        <v>1.58051585775762-322.452988429164i</v>
      </c>
      <c r="D1200" t="str">
        <f t="shared" si="345"/>
        <v>3.97499993692123-198.457735443384i</v>
      </c>
      <c r="E1200" t="str">
        <f t="shared" si="346"/>
        <v>162.468943372149+0.0357103753813398i</v>
      </c>
      <c r="F1200" t="str">
        <f t="shared" si="347"/>
        <v>1.45495495410382-1862.39900953149i</v>
      </c>
      <c r="G1200" t="str">
        <f t="shared" si="348"/>
        <v>0.99999999941501-0.0000241865709975653i</v>
      </c>
      <c r="H1200" t="str">
        <f t="shared" si="349"/>
        <v>600.053978341659+7.394000779274i</v>
      </c>
      <c r="I1200" t="str">
        <f t="shared" si="350"/>
        <v>41.3102938689401-3152.59637200696i</v>
      </c>
      <c r="K1200" t="str">
        <f t="shared" si="351"/>
        <v>0.019995164872843-0.000306851369530842i</v>
      </c>
      <c r="L1200" t="str">
        <f t="shared" si="352"/>
        <v>0.00005-3.51874529620193i</v>
      </c>
      <c r="M1200" t="str">
        <f t="shared" si="353"/>
        <v>0.00133333333333333-2.06985017423643i</v>
      </c>
      <c r="N1200">
        <f t="shared" si="354"/>
        <v>90.280835241572277</v>
      </c>
      <c r="O1200">
        <f t="shared" si="355"/>
        <v>50.169432463268748</v>
      </c>
      <c r="P1200" s="3">
        <f t="shared" si="356"/>
        <v>50.169432463268748</v>
      </c>
      <c r="Q1200" s="3">
        <f t="shared" si="357"/>
        <v>-89.719164758427723</v>
      </c>
      <c r="R1200">
        <f t="shared" si="358"/>
        <v>90.280835241572277</v>
      </c>
      <c r="S1200">
        <f t="shared" si="359"/>
        <v>8.0196090269947048E-2</v>
      </c>
      <c r="T1200">
        <f t="shared" si="342"/>
        <v>50.169432463268748</v>
      </c>
    </row>
    <row r="1201" spans="1:20" x14ac:dyDescent="0.25">
      <c r="A1201">
        <f t="shared" si="343"/>
        <v>505.80166628247309</v>
      </c>
      <c r="B1201">
        <f t="shared" si="360"/>
        <v>80.500835412972847</v>
      </c>
      <c r="C1201" t="str">
        <f t="shared" si="344"/>
        <v>1.58051342101779-321.232460664109i</v>
      </c>
      <c r="D1201" t="str">
        <f t="shared" si="345"/>
        <v>3.97499993644091-197.706454728253i</v>
      </c>
      <c r="E1201" t="str">
        <f t="shared" si="346"/>
        <v>162.468938853909+0.0358461739289796i</v>
      </c>
      <c r="F1201" t="str">
        <f t="shared" si="347"/>
        <v>1.45495495409734-1855.34868479721i</v>
      </c>
      <c r="G1201" t="str">
        <f t="shared" si="348"/>
        <v>0.999999999410556-0.0000242784799672479i</v>
      </c>
      <c r="H1201" t="str">
        <f t="shared" si="349"/>
        <v>600.054389380585+7.42209925117356i</v>
      </c>
      <c r="I1201" t="str">
        <f t="shared" si="350"/>
        <v>41.3103022032662-3140.66377856877i</v>
      </c>
      <c r="K1201" t="str">
        <f t="shared" si="351"/>
        <v>0.0199951280652728-0.00030801682232877i</v>
      </c>
      <c r="L1201" t="str">
        <f t="shared" si="352"/>
        <v>0.00005-3.50542468240878i</v>
      </c>
      <c r="M1201" t="str">
        <f t="shared" si="353"/>
        <v>0.00133333333333333-2.06201451906399i</v>
      </c>
      <c r="N1201">
        <f t="shared" si="354"/>
        <v>90.281901827670964</v>
      </c>
      <c r="O1201">
        <f t="shared" si="355"/>
        <v>50.136493621382876</v>
      </c>
      <c r="P1201" s="3">
        <f t="shared" si="356"/>
        <v>50.136493621382876</v>
      </c>
      <c r="Q1201" s="3">
        <f t="shared" si="357"/>
        <v>-89.718098172329036</v>
      </c>
      <c r="R1201">
        <f t="shared" si="358"/>
        <v>90.281901827670964</v>
      </c>
      <c r="S1201">
        <f t="shared" si="359"/>
        <v>8.0500835412972843E-2</v>
      </c>
      <c r="T1201">
        <f t="shared" si="342"/>
        <v>50.136493621382876</v>
      </c>
    </row>
    <row r="1202" spans="1:20" x14ac:dyDescent="0.25">
      <c r="A1202">
        <f t="shared" si="343"/>
        <v>507.72371261434648</v>
      </c>
      <c r="B1202">
        <f t="shared" si="360"/>
        <v>80.806738587542142</v>
      </c>
      <c r="C1202" t="str">
        <f t="shared" si="344"/>
        <v>1.58051096573331-320.016553935248i</v>
      </c>
      <c r="D1202" t="str">
        <f t="shared" si="345"/>
        <v>3.97499993595696-196.958018086848i</v>
      </c>
      <c r="E1202" t="str">
        <f t="shared" si="346"/>
        <v>162.46893430129+0.0359824896449867i</v>
      </c>
      <c r="F1202" t="str">
        <f t="shared" si="347"/>
        <v>1.45495495409081-1848.32504987665i</v>
      </c>
      <c r="G1202" t="str">
        <f t="shared" si="348"/>
        <v>0.999999999406067-0.000024370738191014i</v>
      </c>
      <c r="H1202" t="str">
        <f t="shared" si="349"/>
        <v>600.054803549708+7.45030451178692i</v>
      </c>
      <c r="I1202" t="str">
        <f t="shared" si="350"/>
        <v>41.3103106010532-3128.77636463527i</v>
      </c>
      <c r="K1202" t="str">
        <f t="shared" si="351"/>
        <v>0.0199950909775745-0.000309186697184875i</v>
      </c>
      <c r="L1202" t="str">
        <f t="shared" si="352"/>
        <v>0.00005-3.49215449532655i</v>
      </c>
      <c r="M1202" t="str">
        <f t="shared" si="353"/>
        <v>0.00133333333333333-2.05420852666267i</v>
      </c>
      <c r="N1202">
        <f t="shared" si="354"/>
        <v>90.282972460073253</v>
      </c>
      <c r="O1202">
        <f t="shared" si="355"/>
        <v>50.103554817430322</v>
      </c>
      <c r="P1202" s="3">
        <f t="shared" si="356"/>
        <v>50.103554817430322</v>
      </c>
      <c r="Q1202" s="3">
        <f t="shared" si="357"/>
        <v>-89.717027539926747</v>
      </c>
      <c r="R1202">
        <f t="shared" si="358"/>
        <v>90.282972460073253</v>
      </c>
      <c r="S1202">
        <f t="shared" si="359"/>
        <v>8.0806738587542143E-2</v>
      </c>
      <c r="T1202">
        <f t="shared" si="342"/>
        <v>50.103554817430322</v>
      </c>
    </row>
    <row r="1203" spans="1:20" x14ac:dyDescent="0.25">
      <c r="A1203">
        <f t="shared" si="343"/>
        <v>509.65306272228105</v>
      </c>
      <c r="B1203">
        <f t="shared" si="360"/>
        <v>81.113804194174804</v>
      </c>
      <c r="C1203" t="str">
        <f t="shared" si="344"/>
        <v>1.58050849176299-318.805250751349i</v>
      </c>
      <c r="D1203" t="str">
        <f t="shared" si="345"/>
        <v>3.97499993546929-196.212414752657i</v>
      </c>
      <c r="E1203" t="str">
        <f t="shared" si="346"/>
        <v>162.468929714031+0.0361193245075577i</v>
      </c>
      <c r="F1203" t="str">
        <f t="shared" si="347"/>
        <v>1.45495495408423-1841.32800373246i</v>
      </c>
      <c r="G1203" t="str">
        <f t="shared" si="348"/>
        <v>0.999999999401545-0.0000244633469960293i</v>
      </c>
      <c r="H1203" t="str">
        <f t="shared" si="349"/>
        <v>600.055220872871+7.47861696707742i</v>
      </c>
      <c r="I1203" t="str">
        <f t="shared" si="350"/>
        <v>41.3103190627847-3116.93395920204i</v>
      </c>
      <c r="K1203" t="str">
        <f t="shared" si="351"/>
        <v>0.0199950536076171-0.000310361010826779i</v>
      </c>
      <c r="L1203" t="str">
        <f t="shared" si="352"/>
        <v>0.00005-3.47893454405912i</v>
      </c>
      <c r="M1203" t="str">
        <f t="shared" si="353"/>
        <v>0.00133333333333333-2.04643208474066i</v>
      </c>
      <c r="N1203">
        <f t="shared" si="354"/>
        <v>90.284047154078181</v>
      </c>
      <c r="O1203">
        <f t="shared" si="355"/>
        <v>50.070616051699581</v>
      </c>
      <c r="P1203" s="3">
        <f t="shared" si="356"/>
        <v>50.070616051699581</v>
      </c>
      <c r="Q1203" s="3">
        <f t="shared" si="357"/>
        <v>-89.715952845921819</v>
      </c>
      <c r="R1203">
        <f t="shared" si="358"/>
        <v>90.284047154078181</v>
      </c>
      <c r="S1203">
        <f t="shared" si="359"/>
        <v>8.1113804194174799E-2</v>
      </c>
      <c r="T1203">
        <f t="shared" si="342"/>
        <v>50.070616051699581</v>
      </c>
    </row>
    <row r="1204" spans="1:20" x14ac:dyDescent="0.25">
      <c r="A1204">
        <f t="shared" si="343"/>
        <v>511.58974436062573</v>
      </c>
      <c r="B1204">
        <f t="shared" si="360"/>
        <v>81.422036650112673</v>
      </c>
      <c r="C1204" t="str">
        <f t="shared" si="344"/>
        <v>1.58050599896478-317.598533687393i</v>
      </c>
      <c r="D1204" t="str">
        <f t="shared" si="345"/>
        <v>3.97499993497792-195.469633999925i</v>
      </c>
      <c r="E1204" t="str">
        <f t="shared" si="346"/>
        <v>162.468925091866+0.0362566805025759i</v>
      </c>
      <c r="F1204" t="str">
        <f t="shared" si="347"/>
        <v>1.4549549540776-1834.35744570979i</v>
      </c>
      <c r="G1204" t="str">
        <f t="shared" si="348"/>
        <v>0.999999999396988-0.0000245563077145022i</v>
      </c>
      <c r="H1204" t="str">
        <f t="shared" si="349"/>
        <v>600.055641374098+7.50703702455289i</v>
      </c>
      <c r="I1204" t="str">
        <f t="shared" si="350"/>
        <v>41.3103275889478-3105.13639191216i</v>
      </c>
      <c r="K1204" t="str">
        <f t="shared" si="351"/>
        <v>0.0199950159532535-0.000311539780044798i</v>
      </c>
      <c r="L1204" t="str">
        <f t="shared" si="352"/>
        <v>0.00005-3.46576463843307i</v>
      </c>
      <c r="M1204" t="str">
        <f t="shared" si="353"/>
        <v>0.00133333333333333-2.03868508143122i</v>
      </c>
      <c r="N1204">
        <f t="shared" si="354"/>
        <v>90.285125925042081</v>
      </c>
      <c r="O1204">
        <f t="shared" si="355"/>
        <v>50.037677324481052</v>
      </c>
      <c r="P1204" s="3">
        <f t="shared" si="356"/>
        <v>50.037677324481052</v>
      </c>
      <c r="Q1204" s="3">
        <f t="shared" si="357"/>
        <v>-89.714874074957919</v>
      </c>
      <c r="R1204">
        <f t="shared" si="358"/>
        <v>90.285125925042081</v>
      </c>
      <c r="S1204">
        <f t="shared" si="359"/>
        <v>8.1422036650112675E-2</v>
      </c>
      <c r="T1204">
        <f t="shared" si="342"/>
        <v>50.037677324481052</v>
      </c>
    </row>
    <row r="1205" spans="1:20" x14ac:dyDescent="0.25">
      <c r="A1205">
        <f t="shared" si="343"/>
        <v>513.53378538919617</v>
      </c>
      <c r="B1205">
        <f t="shared" si="360"/>
        <v>81.73144038938311</v>
      </c>
      <c r="C1205" t="str">
        <f t="shared" si="344"/>
        <v>1.58050348719553-316.396385384355i</v>
      </c>
      <c r="D1205" t="str">
        <f t="shared" si="345"/>
        <v>3.97499993448283-194.729665143503i</v>
      </c>
      <c r="E1205" t="str">
        <f t="shared" si="346"/>
        <v>162.468920434532+0.036394559623613i</v>
      </c>
      <c r="F1205" t="str">
        <f t="shared" si="347"/>
        <v>1.45495495407092-1827.41327553481i</v>
      </c>
      <c r="G1205" t="str">
        <f t="shared" si="348"/>
        <v>0.999999999392396-0.0000246496216837042i</v>
      </c>
      <c r="H1205" t="str">
        <f t="shared" si="349"/>
        <v>600.05606507759+7.53556509327146i</v>
      </c>
      <c r="I1205" t="str">
        <f t="shared" si="350"/>
        <v>41.3103361800318-3093.38349305363i</v>
      </c>
      <c r="K1205" t="str">
        <f t="shared" si="351"/>
        <v>0.0199949780123205-0.000312723021692171i</v>
      </c>
      <c r="L1205" t="str">
        <f t="shared" si="352"/>
        <v>0.00005-3.45264458899489i</v>
      </c>
      <c r="M1205" t="str">
        <f t="shared" si="353"/>
        <v>0.00133333333333333-2.03096740529111i</v>
      </c>
      <c r="N1205">
        <f t="shared" si="354"/>
        <v>90.286208788378801</v>
      </c>
      <c r="O1205">
        <f t="shared" si="355"/>
        <v>50.004738636067934</v>
      </c>
      <c r="P1205" s="3">
        <f t="shared" si="356"/>
        <v>50.004738636067934</v>
      </c>
      <c r="Q1205" s="3">
        <f t="shared" si="357"/>
        <v>-89.713791211621199</v>
      </c>
      <c r="R1205">
        <f t="shared" si="358"/>
        <v>90.286208788378801</v>
      </c>
      <c r="S1205">
        <f t="shared" si="359"/>
        <v>8.1731440389383112E-2</v>
      </c>
      <c r="T1205">
        <f t="shared" si="342"/>
        <v>50.004738636067934</v>
      </c>
    </row>
    <row r="1206" spans="1:20" x14ac:dyDescent="0.25">
      <c r="A1206">
        <f t="shared" si="343"/>
        <v>515.48521377367513</v>
      </c>
      <c r="B1206">
        <f t="shared" si="360"/>
        <v>82.042019862862773</v>
      </c>
      <c r="C1206" t="str">
        <f t="shared" si="344"/>
        <v>1.58050095631083-315.198788548912i</v>
      </c>
      <c r="D1206" t="str">
        <f t="shared" si="345"/>
        <v>3.97499993398394-193.992497538688i</v>
      </c>
      <c r="E1206" t="str">
        <f t="shared" si="346"/>
        <v>162.468915741762+0.0365329638719513i</v>
      </c>
      <c r="F1206" t="str">
        <f t="shared" si="347"/>
        <v>1.45495495406419-1820.4953933133i</v>
      </c>
      <c r="G1206" t="str">
        <f t="shared" si="348"/>
        <v>0.99999999938777-0.0000247432902459878i</v>
      </c>
      <c r="H1206" t="str">
        <f t="shared" si="349"/>
        <v>600.056492007739+7.56420158384798i</v>
      </c>
      <c r="I1206" t="str">
        <f t="shared" si="350"/>
        <v>41.3103448365323-3081.6750935571i</v>
      </c>
      <c r="K1206" t="str">
        <f t="shared" si="351"/>
        <v>0.0199949397826381-0.000313910752685288i</v>
      </c>
      <c r="L1206" t="str">
        <f t="shared" si="352"/>
        <v>0.00005-3.43957420700826i</v>
      </c>
      <c r="M1206" t="str">
        <f t="shared" si="353"/>
        <v>0.00133333333333333-2.02327894529897i</v>
      </c>
      <c r="N1206">
        <f t="shared" si="354"/>
        <v>90.28729575955974</v>
      </c>
      <c r="O1206">
        <f t="shared" si="355"/>
        <v>49.971799986755059</v>
      </c>
      <c r="P1206" s="3">
        <f t="shared" si="356"/>
        <v>49.971799986755059</v>
      </c>
      <c r="Q1206" s="3">
        <f t="shared" si="357"/>
        <v>-89.71270424044026</v>
      </c>
      <c r="R1206">
        <f t="shared" si="358"/>
        <v>90.28729575955974</v>
      </c>
      <c r="S1206">
        <f t="shared" si="359"/>
        <v>8.2042019862862775E-2</v>
      </c>
      <c r="T1206">
        <f t="shared" si="342"/>
        <v>49.971799986755059</v>
      </c>
    </row>
    <row r="1207" spans="1:20" x14ac:dyDescent="0.25">
      <c r="A1207">
        <f t="shared" si="343"/>
        <v>517.44405758601511</v>
      </c>
      <c r="B1207">
        <f t="shared" si="360"/>
        <v>82.353779538341655</v>
      </c>
      <c r="C1207" t="str">
        <f t="shared" si="344"/>
        <v>1.58049840616539-314.005725953231i</v>
      </c>
      <c r="D1207" t="str">
        <f t="shared" si="345"/>
        <v>3.97499993348127-193.258120581079i</v>
      </c>
      <c r="E1207" t="str">
        <f t="shared" si="346"/>
        <v>162.468911013285+0.0366718952566611i</v>
      </c>
      <c r="F1207" t="str">
        <f t="shared" si="347"/>
        <v>1.45495495405741-1813.60369952921i</v>
      </c>
      <c r="G1207" t="str">
        <f t="shared" si="348"/>
        <v>0.999999999383108-0.0000248373147488068i</v>
      </c>
      <c r="H1207" t="str">
        <f t="shared" si="349"/>
        <v>600.056922189118+7.59294690845919i</v>
      </c>
      <c r="I1207" t="str">
        <f t="shared" si="350"/>
        <v>41.3103535589463-3070.01102499333i</v>
      </c>
      <c r="K1207" t="str">
        <f t="shared" si="351"/>
        <v>0.0199949012620101-0.000315102990003919i</v>
      </c>
      <c r="L1207" t="str">
        <f t="shared" si="352"/>
        <v>0.00005-3.42655330445135i</v>
      </c>
      <c r="M1207" t="str">
        <f t="shared" si="353"/>
        <v>0.00133333333333333-2.01561959085373i</v>
      </c>
      <c r="N1207">
        <f t="shared" si="354"/>
        <v>90.288386854114279</v>
      </c>
      <c r="O1207">
        <f t="shared" si="355"/>
        <v>49.938861376839924</v>
      </c>
      <c r="P1207" s="3">
        <f t="shared" si="356"/>
        <v>49.938861376839924</v>
      </c>
      <c r="Q1207" s="3">
        <f t="shared" si="357"/>
        <v>-89.711613145885721</v>
      </c>
      <c r="R1207">
        <f t="shared" si="358"/>
        <v>90.288386854114279</v>
      </c>
      <c r="S1207">
        <f t="shared" si="359"/>
        <v>8.2353779538341651E-2</v>
      </c>
      <c r="T1207">
        <f t="shared" si="342"/>
        <v>49.938861376839924</v>
      </c>
    </row>
    <row r="1208" spans="1:20" x14ac:dyDescent="0.25">
      <c r="A1208">
        <f t="shared" si="343"/>
        <v>519.41034500484204</v>
      </c>
      <c r="B1208">
        <f t="shared" si="360"/>
        <v>82.666723900587357</v>
      </c>
      <c r="C1208" t="str">
        <f t="shared" si="344"/>
        <v>1.58049583661259-312.817180434698i</v>
      </c>
      <c r="D1208" t="str">
        <f t="shared" si="345"/>
        <v>3.97499993297477-192.526523706416i</v>
      </c>
      <c r="E1208" t="str">
        <f t="shared" si="346"/>
        <v>162.468906248832+0.0368113557945665i</v>
      </c>
      <c r="F1208" t="str">
        <f t="shared" si="347"/>
        <v>1.45495495405057-1806.73809504321i</v>
      </c>
      <c r="G1208" t="str">
        <f t="shared" si="348"/>
        <v>0.999999999378411-0.0000249316965447351i</v>
      </c>
      <c r="H1208" t="str">
        <f t="shared" si="349"/>
        <v>600.057355646491+7.62180148085055i</v>
      </c>
      <c r="I1208" t="str">
        <f t="shared" si="350"/>
        <v>41.310362347777-3058.3911195708i</v>
      </c>
      <c r="K1208" t="str">
        <f t="shared" si="351"/>
        <v>0.0199948624482233-0.00031629975069145i</v>
      </c>
      <c r="L1208" t="str">
        <f t="shared" si="352"/>
        <v>0.00005-3.41358169401409i</v>
      </c>
      <c r="M1208" t="str">
        <f t="shared" si="353"/>
        <v>0.00133333333333333-2.00798923177299i</v>
      </c>
      <c r="N1208">
        <f t="shared" si="354"/>
        <v>90.289482087629835</v>
      </c>
      <c r="O1208">
        <f t="shared" si="355"/>
        <v>49.905922806622094</v>
      </c>
      <c r="P1208" s="3">
        <f t="shared" si="356"/>
        <v>49.905922806622094</v>
      </c>
      <c r="Q1208" s="3">
        <f t="shared" si="357"/>
        <v>-89.710517912370165</v>
      </c>
      <c r="R1208">
        <f t="shared" si="358"/>
        <v>90.289482087629835</v>
      </c>
      <c r="S1208">
        <f t="shared" si="359"/>
        <v>8.2666723900587352E-2</v>
      </c>
      <c r="T1208">
        <f t="shared" si="342"/>
        <v>49.905922806622094</v>
      </c>
    </row>
    <row r="1209" spans="1:20" x14ac:dyDescent="0.25">
      <c r="A1209">
        <f t="shared" si="343"/>
        <v>521.38410431586044</v>
      </c>
      <c r="B1209">
        <f t="shared" si="360"/>
        <v>82.980857451409591</v>
      </c>
      <c r="C1209" t="str">
        <f t="shared" si="344"/>
        <v>1.58049324750492-311.633134895675i</v>
      </c>
      <c r="D1209" t="str">
        <f t="shared" si="345"/>
        <v>3.97499993246441-191.797696390433i</v>
      </c>
      <c r="E1209" t="str">
        <f t="shared" si="346"/>
        <v>162.468901448126+0.0369513475103535i</v>
      </c>
      <c r="F1209" t="str">
        <f t="shared" si="347"/>
        <v>1.45495495404368-1799.89848109128i</v>
      </c>
      <c r="G1209" t="str">
        <f t="shared" si="348"/>
        <v>0.999999999373677-0.0000250264369914867i</v>
      </c>
      <c r="H1209" t="str">
        <f t="shared" si="349"/>
        <v>600.057792404808+7.65076571634126i</v>
      </c>
      <c r="I1209" t="str">
        <f t="shared" si="350"/>
        <v>41.3103712035289-3046.81521013331i</v>
      </c>
      <c r="K1209" t="str">
        <f t="shared" si="351"/>
        <v>0.0199948233390479-0.0003175010518551i</v>
      </c>
      <c r="L1209" t="str">
        <f t="shared" si="352"/>
        <v>0.00005-3.40065918909553i</v>
      </c>
      <c r="M1209" t="str">
        <f t="shared" si="353"/>
        <v>0.00133333333333333-2.00038775829149i</v>
      </c>
      <c r="N1209">
        <f t="shared" si="354"/>
        <v>90.290581475752191</v>
      </c>
      <c r="O1209">
        <f t="shared" si="355"/>
        <v>49.872984276403301</v>
      </c>
      <c r="P1209" s="3">
        <f t="shared" si="356"/>
        <v>49.872984276403301</v>
      </c>
      <c r="Q1209" s="3">
        <f t="shared" si="357"/>
        <v>-89.709418524247809</v>
      </c>
      <c r="R1209">
        <f t="shared" si="358"/>
        <v>90.290581475752191</v>
      </c>
      <c r="S1209">
        <f t="shared" si="359"/>
        <v>8.2980857451409595E-2</v>
      </c>
      <c r="T1209">
        <f t="shared" si="342"/>
        <v>49.872984276403301</v>
      </c>
    </row>
    <row r="1210" spans="1:20" x14ac:dyDescent="0.25">
      <c r="A1210">
        <f t="shared" si="343"/>
        <v>523.3653639122607</v>
      </c>
      <c r="B1210">
        <f t="shared" si="360"/>
        <v>83.296184709724955</v>
      </c>
      <c r="C1210" t="str">
        <f t="shared" si="344"/>
        <v>1.58049063869358-310.453572303263i</v>
      </c>
      <c r="D1210" t="str">
        <f t="shared" si="345"/>
        <v>3.97499993195015-191.071628148702i</v>
      </c>
      <c r="E1210" t="str">
        <f t="shared" si="346"/>
        <v>162.468896610894+0.0370918724365368i</v>
      </c>
      <c r="F1210" t="str">
        <f t="shared" si="347"/>
        <v>1.45495495403674-1793.08475928326i</v>
      </c>
      <c r="G1210" t="str">
        <f t="shared" si="348"/>
        <v>0.999999999368908-0.0000251215374519345i</v>
      </c>
      <c r="H1210" t="str">
        <f t="shared" si="349"/>
        <v>600.058232489211+7.6798400318313i</v>
      </c>
      <c r="I1210" t="str">
        <f t="shared" si="350"/>
        <v>41.3103801267125-3035.28313015751i</v>
      </c>
      <c r="K1210" t="str">
        <f t="shared" si="351"/>
        <v>0.019994783932237-0.000318706910666176i</v>
      </c>
      <c r="L1210" t="str">
        <f t="shared" si="352"/>
        <v>0.00005-3.38778560380108i</v>
      </c>
      <c r="M1210" t="str">
        <f t="shared" si="353"/>
        <v>0.00133333333333333-1.99281506105946i</v>
      </c>
      <c r="N1210">
        <f t="shared" si="354"/>
        <v>90.291685034185576</v>
      </c>
      <c r="O1210">
        <f t="shared" si="355"/>
        <v>49.840045786487721</v>
      </c>
      <c r="P1210" s="3">
        <f t="shared" si="356"/>
        <v>49.840045786487721</v>
      </c>
      <c r="Q1210" s="3">
        <f t="shared" si="357"/>
        <v>-89.708314965814424</v>
      </c>
      <c r="R1210">
        <f t="shared" si="358"/>
        <v>90.291685034185576</v>
      </c>
      <c r="S1210">
        <f t="shared" si="359"/>
        <v>8.3296184709724955E-2</v>
      </c>
      <c r="T1210">
        <f t="shared" si="342"/>
        <v>49.840045786487721</v>
      </c>
    </row>
    <row r="1211" spans="1:20" x14ac:dyDescent="0.25">
      <c r="A1211">
        <f t="shared" si="343"/>
        <v>525.35415229512739</v>
      </c>
      <c r="B1211">
        <f t="shared" si="360"/>
        <v>83.612710211621916</v>
      </c>
      <c r="C1211" t="str">
        <f t="shared" si="344"/>
        <v>1.58048801002876-309.278475689055i</v>
      </c>
      <c r="D1211" t="str">
        <f t="shared" si="345"/>
        <v>3.974999931432-190.348308536491i</v>
      </c>
      <c r="E1211" t="str">
        <f t="shared" si="346"/>
        <v>162.468891736857+0.0372329326135036i</v>
      </c>
      <c r="F1211" t="str">
        <f t="shared" si="347"/>
        <v>1.45495495402975-1786.29683160149i</v>
      </c>
      <c r="G1211" t="str">
        <f t="shared" si="348"/>
        <v>0.999999999364103-0.0000252169992941307i</v>
      </c>
      <c r="H1211" t="str">
        <f t="shared" si="349"/>
        <v>600.058675925031+7.7090248458064i</v>
      </c>
      <c r="I1211" t="str">
        <f t="shared" si="350"/>
        <v>41.3103891178403-3023.79471375059i</v>
      </c>
      <c r="K1211" t="str">
        <f t="shared" si="351"/>
        <v>0.0199947442255268-0.00031991734436028i</v>
      </c>
      <c r="L1211" t="str">
        <f t="shared" si="352"/>
        <v>0.00005-3.37496075293991i</v>
      </c>
      <c r="M1211" t="str">
        <f t="shared" si="353"/>
        <v>0.00133333333333333-1.98527103114112i</v>
      </c>
      <c r="N1211">
        <f t="shared" si="354"/>
        <v>90.292792778692998</v>
      </c>
      <c r="O1211">
        <f t="shared" si="355"/>
        <v>49.807107337181939</v>
      </c>
      <c r="P1211" s="3">
        <f t="shared" si="356"/>
        <v>49.807107337181939</v>
      </c>
      <c r="Q1211" s="3">
        <f t="shared" si="357"/>
        <v>-89.707207221307002</v>
      </c>
      <c r="R1211">
        <f t="shared" si="358"/>
        <v>90.292792778692998</v>
      </c>
      <c r="S1211">
        <f t="shared" si="359"/>
        <v>8.3612710211621921E-2</v>
      </c>
      <c r="T1211">
        <f t="shared" si="342"/>
        <v>49.807107337181939</v>
      </c>
    </row>
    <row r="1212" spans="1:20" x14ac:dyDescent="0.25">
      <c r="A1212">
        <f t="shared" si="343"/>
        <v>527.35049807384894</v>
      </c>
      <c r="B1212">
        <f t="shared" si="360"/>
        <v>83.930438510426086</v>
      </c>
      <c r="C1212" t="str">
        <f t="shared" si="344"/>
        <v>1.58048536135941-308.107828148878i</v>
      </c>
      <c r="D1212" t="str">
        <f t="shared" si="345"/>
        <v>3.9749999309099-189.627727148602i</v>
      </c>
      <c r="E1212" t="str">
        <f t="shared" si="346"/>
        <v>162.468886825735+0.0373745300895882i</v>
      </c>
      <c r="F1212" t="str">
        <f t="shared" si="347"/>
        <v>1.45495495402271-1779.53460039934i</v>
      </c>
      <c r="G1212" t="str">
        <f t="shared" si="348"/>
        <v>0.999999999359261-0.0000253128238913258i</v>
      </c>
      <c r="H1212" t="str">
        <f t="shared" si="349"/>
        <v>600.059122737796+7.73832057834508i</v>
      </c>
      <c r="I1212" t="str">
        <f t="shared" si="350"/>
        <v>41.3103981774305-3012.34979564785i</v>
      </c>
      <c r="K1212" t="str">
        <f t="shared" si="351"/>
        <v>0.0199947042166361-0.000321132370237565i</v>
      </c>
      <c r="L1212" t="str">
        <f t="shared" si="352"/>
        <v>0.00005-3.36218445202222i</v>
      </c>
      <c r="M1212" t="str">
        <f t="shared" si="353"/>
        <v>0.00133333333333333-1.97775556001307i</v>
      </c>
      <c r="N1212">
        <f t="shared" si="354"/>
        <v>90.29390472509634</v>
      </c>
      <c r="O1212">
        <f t="shared" si="355"/>
        <v>49.774168928794552</v>
      </c>
      <c r="P1212" s="3">
        <f t="shared" si="356"/>
        <v>49.774168928794552</v>
      </c>
      <c r="Q1212" s="3">
        <f t="shared" si="357"/>
        <v>-89.70609527490366</v>
      </c>
      <c r="R1212">
        <f t="shared" si="358"/>
        <v>90.29390472509634</v>
      </c>
      <c r="S1212">
        <f t="shared" si="359"/>
        <v>8.3930438510426086E-2</v>
      </c>
      <c r="T1212">
        <f t="shared" si="342"/>
        <v>49.774168928794552</v>
      </c>
    </row>
    <row r="1213" spans="1:20" x14ac:dyDescent="0.25">
      <c r="A1213">
        <f t="shared" si="343"/>
        <v>529.35442996652955</v>
      </c>
      <c r="B1213">
        <f t="shared" si="360"/>
        <v>84.249374176765713</v>
      </c>
      <c r="C1213" t="str">
        <f t="shared" si="344"/>
        <v>1.58048269253341-306.94161284257i</v>
      </c>
      <c r="D1213" t="str">
        <f t="shared" si="345"/>
        <v>3.97499993038381-188.90987361923i</v>
      </c>
      <c r="E1213" t="str">
        <f t="shared" si="346"/>
        <v>162.468881877248+0.0375166669210405i</v>
      </c>
      <c r="F1213" t="str">
        <f t="shared" si="347"/>
        <v>1.45495495401561-1772.79796839985i</v>
      </c>
      <c r="G1213" t="str">
        <f t="shared" si="348"/>
        <v>0.999999999354382-0.0000254090126219889i</v>
      </c>
      <c r="H1213" t="str">
        <f t="shared" si="349"/>
        <v>600.059572953225+7.76772765112399i</v>
      </c>
      <c r="I1213" t="str">
        <f t="shared" si="350"/>
        <v>41.3104073060042-3000.94821121033i</v>
      </c>
      <c r="K1213" t="str">
        <f t="shared" si="351"/>
        <v>0.0199946639032665-0.000322352005662953i</v>
      </c>
      <c r="L1213" t="str">
        <f t="shared" si="352"/>
        <v>0.00005-3.34945651725665i</v>
      </c>
      <c r="M1213" t="str">
        <f t="shared" si="353"/>
        <v>0.00133333333333333-1.97026853956273i</v>
      </c>
      <c r="N1213">
        <f t="shared" si="354"/>
        <v>90.295020889276728</v>
      </c>
      <c r="O1213">
        <f t="shared" si="355"/>
        <v>49.741230561636804</v>
      </c>
      <c r="P1213" s="3">
        <f t="shared" si="356"/>
        <v>49.741230561636804</v>
      </c>
      <c r="Q1213" s="3">
        <f t="shared" si="357"/>
        <v>-89.704979110723272</v>
      </c>
      <c r="R1213">
        <f t="shared" si="358"/>
        <v>90.295020889276728</v>
      </c>
      <c r="S1213">
        <f t="shared" si="359"/>
        <v>8.4249374176765715E-2</v>
      </c>
      <c r="T1213">
        <f t="shared" si="342"/>
        <v>49.741230561636804</v>
      </c>
    </row>
    <row r="1214" spans="1:20" x14ac:dyDescent="0.25">
      <c r="A1214">
        <f t="shared" si="343"/>
        <v>531.36597680040245</v>
      </c>
      <c r="B1214">
        <f t="shared" si="360"/>
        <v>84.569521798637425</v>
      </c>
      <c r="C1214" t="str">
        <f t="shared" si="344"/>
        <v>1.58048000339743-305.779812993726i</v>
      </c>
      <c r="D1214" t="str">
        <f t="shared" si="345"/>
        <v>3.97499992985373-188.194737621813i</v>
      </c>
      <c r="E1214" t="str">
        <f t="shared" si="346"/>
        <v>162.46887689111+0.0376593451721236i</v>
      </c>
      <c r="F1214" t="str">
        <f t="shared" si="347"/>
        <v>1.45495495400846-1766.08683869431i</v>
      </c>
      <c r="G1214" t="str">
        <f t="shared" si="348"/>
        <v>0.999999999349466-0.0000255055668698271i</v>
      </c>
      <c r="H1214" t="str">
        <f t="shared" si="349"/>
        <v>600.060026597235+7.79724648742432i</v>
      </c>
      <c r="I1214" t="str">
        <f t="shared" si="350"/>
        <v>41.3104165040864-2989.58979642244i</v>
      </c>
      <c r="K1214" t="str">
        <f t="shared" si="351"/>
        <v>0.0199946232831021-0.00032357626806638i</v>
      </c>
      <c r="L1214" t="str">
        <f t="shared" si="352"/>
        <v>0.00005-3.33677676554757i</v>
      </c>
      <c r="M1214" t="str">
        <f t="shared" si="353"/>
        <v>0.00133333333333333-1.9628098620868i</v>
      </c>
      <c r="N1214">
        <f t="shared" si="354"/>
        <v>90.296141287174535</v>
      </c>
      <c r="O1214">
        <f t="shared" si="355"/>
        <v>49.708292236022224</v>
      </c>
      <c r="P1214" s="3">
        <f t="shared" si="356"/>
        <v>49.708292236022224</v>
      </c>
      <c r="Q1214" s="3">
        <f t="shared" si="357"/>
        <v>-89.703858712825465</v>
      </c>
      <c r="R1214">
        <f t="shared" si="358"/>
        <v>90.296141287174535</v>
      </c>
      <c r="S1214">
        <f t="shared" si="359"/>
        <v>8.4569521798637429E-2</v>
      </c>
      <c r="T1214">
        <f t="shared" si="342"/>
        <v>49.708292236022224</v>
      </c>
    </row>
    <row r="1215" spans="1:20" x14ac:dyDescent="0.25">
      <c r="A1215">
        <f t="shared" si="343"/>
        <v>533.38516751224392</v>
      </c>
      <c r="B1215">
        <f t="shared" si="360"/>
        <v>84.890885981472252</v>
      </c>
      <c r="C1215" t="str">
        <f t="shared" si="344"/>
        <v>1.580477293797-304.622411889453i</v>
      </c>
      <c r="D1215" t="str">
        <f t="shared" si="345"/>
        <v>3.9749999293196-187.482308868878i</v>
      </c>
      <c r="E1215" t="str">
        <f t="shared" si="346"/>
        <v>162.468871867035+0.0378025669150803i</v>
      </c>
      <c r="F1215" t="str">
        <f t="shared" si="347"/>
        <v>1.45495495400125-1759.40111474086i</v>
      </c>
      <c r="G1215" t="str">
        <f t="shared" si="348"/>
        <v>0.999999999344513-0.0000256024880238056i</v>
      </c>
      <c r="H1215" t="str">
        <f t="shared" si="349"/>
        <v>600.060483695939+7.82687751213793i</v>
      </c>
      <c r="I1215" t="str">
        <f t="shared" si="350"/>
        <v>41.3104257722064-2978.27438788958i</v>
      </c>
      <c r="K1215" t="str">
        <f t="shared" si="351"/>
        <v>0.0199945823538094-0.000324805174943027i</v>
      </c>
      <c r="L1215" t="str">
        <f t="shared" si="352"/>
        <v>0.00005-3.32414501449249i</v>
      </c>
      <c r="M1215" t="str">
        <f t="shared" si="353"/>
        <v>0.00133333333333333-1.95537942028971i</v>
      </c>
      <c r="N1215">
        <f t="shared" si="354"/>
        <v>90.297265934789792</v>
      </c>
      <c r="O1215">
        <f t="shared" si="355"/>
        <v>49.675353952266548</v>
      </c>
      <c r="P1215" s="3">
        <f t="shared" si="356"/>
        <v>49.675353952266548</v>
      </c>
      <c r="Q1215" s="3">
        <f t="shared" si="357"/>
        <v>-89.702734065210208</v>
      </c>
      <c r="R1215">
        <f t="shared" si="358"/>
        <v>90.297265934789792</v>
      </c>
      <c r="S1215">
        <f t="shared" si="359"/>
        <v>8.489088598147225E-2</v>
      </c>
      <c r="T1215">
        <f t="shared" si="342"/>
        <v>49.675353952266548</v>
      </c>
    </row>
    <row r="1216" spans="1:20" x14ac:dyDescent="0.25">
      <c r="A1216">
        <f t="shared" si="343"/>
        <v>535.41203114879056</v>
      </c>
      <c r="B1216">
        <f t="shared" si="360"/>
        <v>85.21347134820185</v>
      </c>
      <c r="C1216" t="str">
        <f t="shared" si="344"/>
        <v>1.58047456357652-303.469392880142i</v>
      </c>
      <c r="D1216" t="str">
        <f t="shared" si="345"/>
        <v>3.9749999287814-186.772577111897i</v>
      </c>
      <c r="E1216" t="str">
        <f t="shared" si="346"/>
        <v>162.468866804736+0.0379463342302215i</v>
      </c>
      <c r="F1216" t="str">
        <f t="shared" si="347"/>
        <v>1.45495495399399-1752.74070036312i</v>
      </c>
      <c r="G1216" t="str">
        <f t="shared" si="348"/>
        <v>0.999999999339521-0.0000256997774781677i</v>
      </c>
      <c r="H1216" t="str">
        <f t="shared" si="349"/>
        <v>600.060944275647+7.85662115177347i</v>
      </c>
      <c r="I1216" t="str">
        <f t="shared" si="350"/>
        <v>41.3104351108977-2967.00182283582i</v>
      </c>
      <c r="K1216" t="str">
        <f t="shared" si="351"/>
        <v>0.0199945411130373-0.000326038743853564i</v>
      </c>
      <c r="L1216" t="str">
        <f t="shared" si="352"/>
        <v>0.00005-3.31156108237945i</v>
      </c>
      <c r="M1216" t="str">
        <f t="shared" si="353"/>
        <v>0.00133333333333333-1.94797710728203i</v>
      </c>
      <c r="N1216">
        <f t="shared" si="354"/>
        <v>90.298394848182326</v>
      </c>
      <c r="O1216">
        <f t="shared" si="355"/>
        <v>49.64241571068812</v>
      </c>
      <c r="P1216" s="3">
        <f t="shared" si="356"/>
        <v>49.64241571068812</v>
      </c>
      <c r="Q1216" s="3">
        <f t="shared" si="357"/>
        <v>-89.701605151817674</v>
      </c>
      <c r="R1216">
        <f t="shared" si="358"/>
        <v>90.298394848182326</v>
      </c>
      <c r="S1216">
        <f t="shared" si="359"/>
        <v>8.5213471348201855E-2</v>
      </c>
      <c r="T1216">
        <f t="shared" si="342"/>
        <v>49.64241571068812</v>
      </c>
    </row>
    <row r="1217" spans="1:20" x14ac:dyDescent="0.25">
      <c r="A1217">
        <f t="shared" si="343"/>
        <v>537.4465968671559</v>
      </c>
      <c r="B1217">
        <f t="shared" si="360"/>
        <v>85.53728253932502</v>
      </c>
      <c r="C1217" t="str">
        <f t="shared" si="344"/>
        <v>1.58047181257907-302.320739379223i</v>
      </c>
      <c r="D1217" t="str">
        <f t="shared" si="345"/>
        <v>3.97499992823911-186.065532141144i</v>
      </c>
      <c r="E1217" t="str">
        <f t="shared" si="346"/>
        <v>162.468861703921+0.0380906492059174i</v>
      </c>
      <c r="F1217" t="str">
        <f t="shared" si="347"/>
        <v>1.45495495398667-1746.1054997488i</v>
      </c>
      <c r="G1217" t="str">
        <f t="shared" si="348"/>
        <v>0.999999999334492-0.0000257974366324551i</v>
      </c>
      <c r="H1217" t="str">
        <f t="shared" si="349"/>
        <v>600.061408362874+7.88647783446246i</v>
      </c>
      <c r="I1217" t="str">
        <f t="shared" si="350"/>
        <v>41.3104445206977-2955.77193910157i</v>
      </c>
      <c r="K1217" t="str">
        <f t="shared" si="351"/>
        <v>0.0199944995584166-0.000327276992424373i</v>
      </c>
      <c r="L1217" t="str">
        <f t="shared" si="352"/>
        <v>0.00005-3.29902478818435i</v>
      </c>
      <c r="M1217" t="str">
        <f t="shared" si="353"/>
        <v>0.00133333333333333-1.94060281657903i</v>
      </c>
      <c r="N1217">
        <f t="shared" si="354"/>
        <v>90.299528043471923</v>
      </c>
      <c r="O1217">
        <f t="shared" si="355"/>
        <v>49.609477511607736</v>
      </c>
      <c r="P1217" s="3">
        <f t="shared" si="356"/>
        <v>49.609477511607736</v>
      </c>
      <c r="Q1217" s="3">
        <f t="shared" si="357"/>
        <v>-89.700471956528077</v>
      </c>
      <c r="R1217">
        <f t="shared" si="358"/>
        <v>90.299528043471923</v>
      </c>
      <c r="S1217">
        <f t="shared" si="359"/>
        <v>8.5537282539325021E-2</v>
      </c>
      <c r="T1217">
        <f t="shared" si="342"/>
        <v>49.609477511607736</v>
      </c>
    </row>
    <row r="1218" spans="1:20" x14ac:dyDescent="0.25">
      <c r="A1218">
        <f t="shared" si="343"/>
        <v>539.4888939352511</v>
      </c>
      <c r="B1218">
        <f t="shared" si="360"/>
        <v>85.862324212974457</v>
      </c>
      <c r="C1218" t="str">
        <f t="shared" si="344"/>
        <v>1.58046904064672-301.176434862913i</v>
      </c>
      <c r="D1218" t="str">
        <f t="shared" si="345"/>
        <v>3.97499992769269-185.361163785536i</v>
      </c>
      <c r="E1218" t="str">
        <f t="shared" si="346"/>
        <v>162.468856564297+0.0382355139386656i</v>
      </c>
      <c r="F1218" t="str">
        <f t="shared" si="347"/>
        <v>1.4549549539793-1739.4954174483i</v>
      </c>
      <c r="G1218" t="str">
        <f t="shared" si="348"/>
        <v>0.999999999329425-0.0000258954668915272i</v>
      </c>
      <c r="H1218" t="str">
        <f t="shared" si="349"/>
        <v>600.061875984336+7.91644798996565i</v>
      </c>
      <c r="I1218" t="str">
        <f t="shared" si="350"/>
        <v>41.3104540021479-2944.5845751412i</v>
      </c>
      <c r="K1218" t="str">
        <f t="shared" si="351"/>
        <v>0.0199944576875602-0.0003285199383478i</v>
      </c>
      <c r="L1218" t="str">
        <f t="shared" si="352"/>
        <v>0.00005-3.28653595156839i</v>
      </c>
      <c r="M1218" t="str">
        <f t="shared" si="353"/>
        <v>0.00133333333333333-1.93325644209905i</v>
      </c>
      <c r="N1218">
        <f t="shared" si="354"/>
        <v>90.300665536838665</v>
      </c>
      <c r="O1218">
        <f t="shared" si="355"/>
        <v>49.57653935534826</v>
      </c>
      <c r="P1218" s="3">
        <f t="shared" si="356"/>
        <v>49.57653935534826</v>
      </c>
      <c r="Q1218" s="3">
        <f t="shared" si="357"/>
        <v>-89.699334463161335</v>
      </c>
      <c r="R1218">
        <f t="shared" si="358"/>
        <v>90.300665536838665</v>
      </c>
      <c r="S1218">
        <f t="shared" si="359"/>
        <v>8.5862324212974461E-2</v>
      </c>
      <c r="T1218">
        <f t="shared" si="342"/>
        <v>49.57653935534826</v>
      </c>
    </row>
    <row r="1219" spans="1:20" x14ac:dyDescent="0.25">
      <c r="A1219">
        <f t="shared" si="343"/>
        <v>541.53895173220508</v>
      </c>
      <c r="B1219">
        <f t="shared" si="360"/>
        <v>86.188601044983756</v>
      </c>
      <c r="C1219" t="str">
        <f t="shared" si="344"/>
        <v>1.58046624762026-300.036462870005i</v>
      </c>
      <c r="D1219" t="str">
        <f t="shared" si="345"/>
        <v>3.97499992714212-184.6594619125i</v>
      </c>
      <c r="E1219" t="str">
        <f t="shared" si="346"/>
        <v>162.468851385569+0.038380930533096i</v>
      </c>
      <c r="F1219" t="str">
        <f t="shared" si="347"/>
        <v>1.45495495397187-1732.91035837337i</v>
      </c>
      <c r="G1219" t="str">
        <f t="shared" si="348"/>
        <v>0.999999999324319-0.0000259938696655822i</v>
      </c>
      <c r="H1219" t="str">
        <f t="shared" si="349"/>
        <v>600.062347166948+7.9465320496789i</v>
      </c>
      <c r="I1219" t="str">
        <f t="shared" si="350"/>
        <v>41.3104635557931-2933.43957002074i</v>
      </c>
      <c r="K1219" t="str">
        <f t="shared" si="351"/>
        <v>0.019994415498063-0.000329767599382387i</v>
      </c>
      <c r="L1219" t="str">
        <f t="shared" si="352"/>
        <v>0.00005-3.27409439287546i</v>
      </c>
      <c r="M1219" t="str">
        <f t="shared" si="353"/>
        <v>0.00133333333333333-1.92593787816204i</v>
      </c>
      <c r="N1219">
        <f t="shared" si="354"/>
        <v>90.30180734452297</v>
      </c>
      <c r="O1219">
        <f t="shared" si="355"/>
        <v>49.543601242235425</v>
      </c>
      <c r="P1219" s="3">
        <f t="shared" si="356"/>
        <v>49.543601242235425</v>
      </c>
      <c r="Q1219" s="3">
        <f t="shared" si="357"/>
        <v>-89.69819265547703</v>
      </c>
      <c r="R1219">
        <f t="shared" si="358"/>
        <v>90.30180734452297</v>
      </c>
      <c r="S1219">
        <f t="shared" si="359"/>
        <v>8.6188601044983756E-2</v>
      </c>
      <c r="T1219">
        <f t="shared" si="342"/>
        <v>49.543601242235425</v>
      </c>
    </row>
    <row r="1220" spans="1:20" x14ac:dyDescent="0.25">
      <c r="A1220">
        <f t="shared" si="343"/>
        <v>543.59679974878748</v>
      </c>
      <c r="B1220">
        <f t="shared" si="360"/>
        <v>86.516117728954697</v>
      </c>
      <c r="C1220" t="str">
        <f t="shared" si="344"/>
        <v>1.58046343333921-298.900807001613i</v>
      </c>
      <c r="D1220" t="str">
        <f t="shared" si="345"/>
        <v>3.97499992658735-183.960416427818i</v>
      </c>
      <c r="E1220" t="str">
        <f t="shared" si="346"/>
        <v>162.468846167442+0.0385269011020056i</v>
      </c>
      <c r="F1220" t="str">
        <f t="shared" si="347"/>
        <v>1.45495495396438-1726.35022779572i</v>
      </c>
      <c r="G1220" t="str">
        <f t="shared" si="348"/>
        <v>0.999999999319174-0.0000260926463701772i</v>
      </c>
      <c r="H1220" t="str">
        <f t="shared" si="349"/>
        <v>600.062821937838+7.97673044664002i</v>
      </c>
      <c r="I1220" t="str">
        <f t="shared" si="350"/>
        <v>41.3104731821838-2922.33676341557i</v>
      </c>
      <c r="K1220" t="str">
        <f t="shared" si="351"/>
        <v>0.0199943729875014-0.000331019993353116i</v>
      </c>
      <c r="L1220" t="str">
        <f t="shared" si="352"/>
        <v>0.00005-3.26169993312958i</v>
      </c>
      <c r="M1220" t="str">
        <f t="shared" si="353"/>
        <v>0.00133333333333333-1.91864701948799i</v>
      </c>
      <c r="N1220">
        <f t="shared" si="354"/>
        <v>90.302953482826027</v>
      </c>
      <c r="O1220">
        <f t="shared" si="355"/>
        <v>49.510663172597361</v>
      </c>
      <c r="P1220" s="3">
        <f t="shared" si="356"/>
        <v>49.510663172597361</v>
      </c>
      <c r="Q1220" s="3">
        <f t="shared" si="357"/>
        <v>-89.697046517173973</v>
      </c>
      <c r="R1220">
        <f t="shared" si="358"/>
        <v>90.302953482826027</v>
      </c>
      <c r="S1220">
        <f t="shared" si="359"/>
        <v>8.6516117728954692E-2</v>
      </c>
      <c r="T1220">
        <f t="shared" si="342"/>
        <v>49.510663172597361</v>
      </c>
    </row>
    <row r="1221" spans="1:20" x14ac:dyDescent="0.25">
      <c r="A1221">
        <f t="shared" si="343"/>
        <v>545.66246758783279</v>
      </c>
      <c r="B1221">
        <f t="shared" si="360"/>
        <v>86.844878976324722</v>
      </c>
      <c r="C1221" t="str">
        <f t="shared" si="344"/>
        <v>1.5804605976419-297.769450920932i</v>
      </c>
      <c r="D1221" t="str">
        <f t="shared" si="345"/>
        <v>3.97499992602835-183.264017275486i</v>
      </c>
      <c r="E1221" t="str">
        <f t="shared" si="346"/>
        <v>162.468840909614+0.0386734277664172i</v>
      </c>
      <c r="F1221" t="str">
        <f t="shared" si="347"/>
        <v>1.45495495395684-1719.81493134568i</v>
      </c>
      <c r="G1221" t="str">
        <f t="shared" si="348"/>
        <v>0.99999999931399-0.0000261917984262482i</v>
      </c>
      <c r="H1221" t="str">
        <f t="shared" si="349"/>
        <v>600.063300324331+8.00704361553436i</v>
      </c>
      <c r="I1221" t="str">
        <f t="shared" si="350"/>
        <v>41.3104828818739-2911.27599560813i</v>
      </c>
      <c r="K1221" t="str">
        <f t="shared" si="351"/>
        <v>0.0199943301534336-0.000332277138151648i</v>
      </c>
      <c r="L1221" t="str">
        <f t="shared" si="352"/>
        <v>0.00005-3.24935239403225i</v>
      </c>
      <c r="M1221" t="str">
        <f t="shared" si="353"/>
        <v>0.00133333333333333-1.91138376119544i</v>
      </c>
      <c r="N1221">
        <f t="shared" si="354"/>
        <v>90.304103968109828</v>
      </c>
      <c r="O1221">
        <f t="shared" si="355"/>
        <v>49.477725146764406</v>
      </c>
      <c r="P1221" s="3">
        <f t="shared" si="356"/>
        <v>49.477725146764406</v>
      </c>
      <c r="Q1221" s="3">
        <f t="shared" si="357"/>
        <v>-89.695896031890172</v>
      </c>
      <c r="R1221">
        <f t="shared" si="358"/>
        <v>90.304103968109828</v>
      </c>
      <c r="S1221">
        <f t="shared" si="359"/>
        <v>8.6844878976324716E-2</v>
      </c>
      <c r="T1221">
        <f t="shared" si="342"/>
        <v>49.477725146764406</v>
      </c>
    </row>
    <row r="1222" spans="1:20" x14ac:dyDescent="0.25">
      <c r="A1222">
        <f t="shared" si="343"/>
        <v>547.73598496466661</v>
      </c>
      <c r="B1222">
        <f t="shared" si="360"/>
        <v>87.17488951643476</v>
      </c>
      <c r="C1222" t="str">
        <f t="shared" si="344"/>
        <v>1.58045774036555-296.642378353019i</v>
      </c>
      <c r="D1222" t="str">
        <f t="shared" si="345"/>
        <v>3.9749999254651-182.570254437569i</v>
      </c>
      <c r="E1222" t="str">
        <f t="shared" si="346"/>
        <v>162.468835611783+0.0388205126555969i</v>
      </c>
      <c r="F1222" t="str">
        <f t="shared" si="347"/>
        <v>1.45495495394924-1713.30437501081i</v>
      </c>
      <c r="G1222" t="str">
        <f t="shared" si="348"/>
        <v>0.999999999308766-0.0000262913272601305i</v>
      </c>
      <c r="H1222" t="str">
        <f t="shared" si="349"/>
        <v>600.063782353968+8.03747199270152i</v>
      </c>
      <c r="I1222" t="str">
        <f t="shared" si="350"/>
        <v>41.310492655421-2900.25710748559i</v>
      </c>
      <c r="K1222" t="str">
        <f t="shared" si="351"/>
        <v>0.0199942869933991-0.000333539051736557i</v>
      </c>
      <c r="L1222" t="str">
        <f t="shared" si="352"/>
        <v>0.00005-3.23705159796i</v>
      </c>
      <c r="M1222" t="str">
        <f t="shared" si="353"/>
        <v>0.00133333333333333-1.9041479988i</v>
      </c>
      <c r="N1222">
        <f t="shared" si="354"/>
        <v>90.305258816797519</v>
      </c>
      <c r="O1222">
        <f t="shared" si="355"/>
        <v>49.444787165069705</v>
      </c>
      <c r="P1222" s="3">
        <f t="shared" si="356"/>
        <v>49.444787165069705</v>
      </c>
      <c r="Q1222" s="3">
        <f t="shared" si="357"/>
        <v>-89.694741183202481</v>
      </c>
      <c r="R1222">
        <f t="shared" si="358"/>
        <v>90.305258816797519</v>
      </c>
      <c r="S1222">
        <f t="shared" si="359"/>
        <v>8.7174889516434761E-2</v>
      </c>
      <c r="T1222">
        <f t="shared" si="342"/>
        <v>49.444787165069705</v>
      </c>
    </row>
    <row r="1223" spans="1:20" x14ac:dyDescent="0.25">
      <c r="A1223">
        <f t="shared" si="343"/>
        <v>549.81738170753238</v>
      </c>
      <c r="B1223">
        <f t="shared" si="360"/>
        <v>87.506154096597214</v>
      </c>
      <c r="C1223" t="str">
        <f t="shared" si="344"/>
        <v>1.5804548613459-295.519573084548i</v>
      </c>
      <c r="D1223" t="str">
        <f t="shared" si="345"/>
        <v>3.97499992489756-181.879117934056i</v>
      </c>
      <c r="E1223" t="str">
        <f t="shared" si="346"/>
        <v>162.468830273646+0.0389681579070571i</v>
      </c>
      <c r="F1223" t="str">
        <f t="shared" si="347"/>
        <v>1.45495495394158-1706.81846513457i</v>
      </c>
      <c r="G1223" t="str">
        <f t="shared" si="348"/>
        <v>0.999999999303503-0.0000263912343035802i</v>
      </c>
      <c r="H1223" t="str">
        <f t="shared" si="349"/>
        <v>600.0642680545+8.06801601614166i</v>
      </c>
      <c r="I1223" t="str">
        <f t="shared" si="350"/>
        <v>41.3105025033882-2889.27994053757i</v>
      </c>
      <c r="K1223" t="str">
        <f t="shared" si="351"/>
        <v>0.0199942435049187-0.000334805752133587i</v>
      </c>
      <c r="L1223" t="str">
        <f t="shared" si="352"/>
        <v>0.00005-3.22479736796175i</v>
      </c>
      <c r="M1223" t="str">
        <f t="shared" si="353"/>
        <v>0.00133333333333333-1.89693962821279i</v>
      </c>
      <c r="N1223">
        <f t="shared" si="354"/>
        <v>90.306418045373491</v>
      </c>
      <c r="O1223">
        <f t="shared" si="355"/>
        <v>49.411849227848812</v>
      </c>
      <c r="P1223" s="3">
        <f t="shared" si="356"/>
        <v>49.411849227848812</v>
      </c>
      <c r="Q1223" s="3">
        <f t="shared" si="357"/>
        <v>-89.693581954626509</v>
      </c>
      <c r="R1223">
        <f t="shared" si="358"/>
        <v>90.306418045373491</v>
      </c>
      <c r="S1223">
        <f t="shared" si="359"/>
        <v>8.7506154096597219E-2</v>
      </c>
      <c r="T1223">
        <f t="shared" si="342"/>
        <v>49.411849227848812</v>
      </c>
    </row>
    <row r="1224" spans="1:20" x14ac:dyDescent="0.25">
      <c r="A1224">
        <f t="shared" si="343"/>
        <v>551.90668775802101</v>
      </c>
      <c r="B1224">
        <f t="shared" si="360"/>
        <v>87.838677482164286</v>
      </c>
      <c r="C1224" t="str">
        <f t="shared" si="344"/>
        <v>1.58045196041775-294.401018963581i</v>
      </c>
      <c r="D1224" t="str">
        <f t="shared" si="345"/>
        <v>3.97499992432569-181.190597822714i</v>
      </c>
      <c r="E1224" t="str">
        <f t="shared" si="346"/>
        <v>162.468824894898+0.0391163656666437i</v>
      </c>
      <c r="F1224" t="str">
        <f t="shared" si="347"/>
        <v>1.45495495393387-1700.35710841497i</v>
      </c>
      <c r="G1224" t="str">
        <f t="shared" si="348"/>
        <v>0.999999999298199-0.0000264915209937932i</v>
      </c>
      <c r="H1224" t="str">
        <f t="shared" si="349"/>
        <v>600.06475745388+8.09867612552152i</v>
      </c>
      <c r="I1224" t="str">
        <f t="shared" si="350"/>
        <v>41.3105124263417-2878.34433685384i</v>
      </c>
      <c r="K1224" t="str">
        <f t="shared" si="351"/>
        <v>0.0199941996854946-0.000336077257435882i</v>
      </c>
      <c r="L1224" t="str">
        <f t="shared" si="352"/>
        <v>0.00005-3.21258952775627i</v>
      </c>
      <c r="M1224" t="str">
        <f t="shared" si="353"/>
        <v>0.00133333333333333-1.88975854573898i</v>
      </c>
      <c r="N1224">
        <f t="shared" si="354"/>
        <v>90.307581670383783</v>
      </c>
      <c r="O1224">
        <f t="shared" si="355"/>
        <v>49.378911335439888</v>
      </c>
      <c r="P1224" s="3">
        <f t="shared" si="356"/>
        <v>49.378911335439888</v>
      </c>
      <c r="Q1224" s="3">
        <f t="shared" si="357"/>
        <v>-89.692418329616217</v>
      </c>
      <c r="R1224">
        <f t="shared" si="358"/>
        <v>90.307581670383783</v>
      </c>
      <c r="S1224">
        <f t="shared" si="359"/>
        <v>8.7838677482164285E-2</v>
      </c>
      <c r="T1224">
        <f t="shared" si="342"/>
        <v>49.378911335439888</v>
      </c>
    </row>
    <row r="1225" spans="1:20" x14ac:dyDescent="0.25">
      <c r="A1225">
        <f t="shared" si="343"/>
        <v>554.00393317150156</v>
      </c>
      <c r="B1225">
        <f t="shared" si="360"/>
        <v>88.172464456596515</v>
      </c>
      <c r="C1225" t="str">
        <f t="shared" si="344"/>
        <v>1.58044903741442-293.286699899332i</v>
      </c>
      <c r="D1225" t="str">
        <f t="shared" si="345"/>
        <v>3.97499992374948-180.504684198953i</v>
      </c>
      <c r="E1225" t="str">
        <f t="shared" si="346"/>
        <v>162.468819475228+0.0392651380885456i</v>
      </c>
      <c r="F1225" t="str">
        <f t="shared" si="347"/>
        <v>1.45495495392609-1693.92021190323i</v>
      </c>
      <c r="G1225" t="str">
        <f t="shared" si="348"/>
        <v>0.999999999292855-0.0000265921887734276i</v>
      </c>
      <c r="H1225" t="str">
        <f t="shared" si="349"/>
        <v>600.065250580285+8.12945276218104i</v>
      </c>
      <c r="I1225" t="str">
        <f t="shared" si="350"/>
        <v>41.3105224248522-2867.45013912213i</v>
      </c>
      <c r="K1225" t="str">
        <f t="shared" si="351"/>
        <v>0.0199941555326097-0.000337353585804231i</v>
      </c>
      <c r="L1225" t="str">
        <f t="shared" si="352"/>
        <v>0.00005-3.2004279017297i</v>
      </c>
      <c r="M1225" t="str">
        <f t="shared" si="353"/>
        <v>0.00133333333333333-1.88260464807629i</v>
      </c>
      <c r="N1225">
        <f t="shared" si="354"/>
        <v>90.308749708436082</v>
      </c>
      <c r="O1225">
        <f t="shared" si="355"/>
        <v>49.345973488183603</v>
      </c>
      <c r="P1225" s="3">
        <f t="shared" si="356"/>
        <v>49.345973488183603</v>
      </c>
      <c r="Q1225" s="3">
        <f t="shared" si="357"/>
        <v>-89.691250291563918</v>
      </c>
      <c r="R1225">
        <f t="shared" si="358"/>
        <v>90.308749708436082</v>
      </c>
      <c r="S1225">
        <f t="shared" si="359"/>
        <v>8.8172464456596517E-2</v>
      </c>
      <c r="T1225">
        <f t="shared" si="342"/>
        <v>49.345973488183603</v>
      </c>
    </row>
    <row r="1226" spans="1:20" x14ac:dyDescent="0.25">
      <c r="A1226">
        <f t="shared" si="343"/>
        <v>556.10914811755322</v>
      </c>
      <c r="B1226">
        <f t="shared" si="360"/>
        <v>88.507519821531588</v>
      </c>
      <c r="C1226" t="str">
        <f t="shared" si="344"/>
        <v>1.580446092168-292.176599861935i</v>
      </c>
      <c r="D1226" t="str">
        <f t="shared" si="345"/>
        <v>3.97499992316887-179.821367195674i</v>
      </c>
      <c r="E1226" t="str">
        <f t="shared" si="346"/>
        <v>162.468814014325+0.0394144773353301i</v>
      </c>
      <c r="F1226" t="str">
        <f t="shared" si="347"/>
        <v>1.45495495391826-1687.50768300243i</v>
      </c>
      <c r="G1226" t="str">
        <f t="shared" si="348"/>
        <v>0.999999999287471-0.0000266932390906229i</v>
      </c>
      <c r="H1226" t="str">
        <f t="shared" si="349"/>
        <v>600.065747462103+8.16034636913988i</v>
      </c>
      <c r="I1226" t="str">
        <f t="shared" si="350"/>
        <v>41.3105324994958-2856.59719062578i</v>
      </c>
      <c r="K1226" t="str">
        <f t="shared" si="351"/>
        <v>0.0199941110437279-0.000338634755467322i</v>
      </c>
      <c r="L1226" t="str">
        <f t="shared" si="352"/>
        <v>0.00005-3.18831231493296i</v>
      </c>
      <c r="M1226" t="str">
        <f t="shared" si="353"/>
        <v>0.00133333333333333-1.8754778323135i</v>
      </c>
      <c r="N1226">
        <f t="shared" si="354"/>
        <v>90.309922176200104</v>
      </c>
      <c r="O1226">
        <f t="shared" si="355"/>
        <v>49.313035686423135</v>
      </c>
      <c r="P1226" s="3">
        <f t="shared" si="356"/>
        <v>49.313035686423135</v>
      </c>
      <c r="Q1226" s="3">
        <f t="shared" si="357"/>
        <v>-89.690077823799896</v>
      </c>
      <c r="R1226">
        <f t="shared" si="358"/>
        <v>90.309922176200104</v>
      </c>
      <c r="S1226">
        <f t="shared" si="359"/>
        <v>8.8507519821531586E-2</v>
      </c>
      <c r="T1226">
        <f t="shared" si="342"/>
        <v>49.313035686423135</v>
      </c>
    </row>
    <row r="1227" spans="1:20" x14ac:dyDescent="0.25">
      <c r="A1227">
        <f t="shared" si="343"/>
        <v>558.22236288040006</v>
      </c>
      <c r="B1227">
        <f t="shared" si="360"/>
        <v>88.843848396853417</v>
      </c>
      <c r="C1227" t="str">
        <f t="shared" si="344"/>
        <v>1.58044312450935-291.070702882223i</v>
      </c>
      <c r="D1227" t="str">
        <f t="shared" si="345"/>
        <v>3.97499992258384-179.140636983132i</v>
      </c>
      <c r="E1227" t="str">
        <f t="shared" si="346"/>
        <v>162.468808511877+0.0395643855779435i</v>
      </c>
      <c r="F1227" t="str">
        <f t="shared" si="347"/>
        <v>1.45495495391036-1681.11942946618i</v>
      </c>
      <c r="G1227" t="str">
        <f t="shared" si="348"/>
        <v>0.999999999282045-0.0000267946733990218i</v>
      </c>
      <c r="H1227" t="str">
        <f t="shared" si="349"/>
        <v>600.066248127935+8.19135739110343i</v>
      </c>
      <c r="I1227" t="str">
        <f t="shared" si="350"/>
        <v>41.3105426508516-2845.78533524147i</v>
      </c>
      <c r="K1227" t="str">
        <f t="shared" si="351"/>
        <v>0.019994066216294-0.000339920784721979i</v>
      </c>
      <c r="L1227" t="str">
        <f t="shared" si="352"/>
        <v>0.00005-3.17624259307925i</v>
      </c>
      <c r="M1227" t="str">
        <f t="shared" si="353"/>
        <v>0.00133333333333333-1.86837799592897i</v>
      </c>
      <c r="N1227">
        <f t="shared" si="354"/>
        <v>90.311099090407765</v>
      </c>
      <c r="O1227">
        <f t="shared" si="355"/>
        <v>49.280097930504461</v>
      </c>
      <c r="P1227" s="3">
        <f t="shared" si="356"/>
        <v>49.280097930504461</v>
      </c>
      <c r="Q1227" s="3">
        <f t="shared" si="357"/>
        <v>-89.688900909592235</v>
      </c>
      <c r="R1227">
        <f t="shared" si="358"/>
        <v>90.311099090407765</v>
      </c>
      <c r="S1227">
        <f t="shared" si="359"/>
        <v>8.8843848396853414E-2</v>
      </c>
      <c r="T1227">
        <f t="shared" si="342"/>
        <v>49.280097930504461</v>
      </c>
    </row>
    <row r="1228" spans="1:20" x14ac:dyDescent="0.25">
      <c r="A1228">
        <f t="shared" si="343"/>
        <v>560.34360785934552</v>
      </c>
      <c r="B1228">
        <f t="shared" si="360"/>
        <v>89.181455020761462</v>
      </c>
      <c r="C1228" t="str">
        <f t="shared" si="344"/>
        <v>1.58044013426808-289.968993051487i</v>
      </c>
      <c r="D1228" t="str">
        <f t="shared" si="345"/>
        <v>3.97499992199436-178.462483768795i</v>
      </c>
      <c r="E1228" t="str">
        <f t="shared" si="346"/>
        <v>162.468802967568+0.0397148649958121i</v>
      </c>
      <c r="F1228" t="str">
        <f t="shared" si="347"/>
        <v>1.45495495390241-1674.75535939732i</v>
      </c>
      <c r="G1228" t="str">
        <f t="shared" si="348"/>
        <v>0.999999999276579-0.0000268964931577911i</v>
      </c>
      <c r="H1228" t="str">
        <f t="shared" si="349"/>
        <v>600.066752606604+8.22248627446949i</v>
      </c>
      <c r="I1228" t="str">
        <f t="shared" si="350"/>
        <v>41.3105528795037-2835.01441743709i</v>
      </c>
      <c r="K1228" t="str">
        <f t="shared" si="351"/>
        <v>0.0199940210477332-0.000341211691933406i</v>
      </c>
      <c r="L1228" t="str">
        <f t="shared" si="352"/>
        <v>0.00005-3.1642185625416i</v>
      </c>
      <c r="M1228" t="str">
        <f t="shared" si="353"/>
        <v>0.00133333333333333-1.86130503678917i</v>
      </c>
      <c r="N1228">
        <f t="shared" si="354"/>
        <v>90.312280467853441</v>
      </c>
      <c r="O1228">
        <f t="shared" si="355"/>
        <v>49.247160220776081</v>
      </c>
      <c r="P1228" s="3">
        <f t="shared" si="356"/>
        <v>49.247160220776081</v>
      </c>
      <c r="Q1228" s="3">
        <f t="shared" si="357"/>
        <v>-89.687719532146559</v>
      </c>
      <c r="R1228">
        <f t="shared" si="358"/>
        <v>90.312280467853441</v>
      </c>
      <c r="S1228">
        <f t="shared" si="359"/>
        <v>8.9181455020761455E-2</v>
      </c>
      <c r="T1228">
        <f t="shared" si="342"/>
        <v>49.247160220776081</v>
      </c>
    </row>
    <row r="1229" spans="1:20" x14ac:dyDescent="0.25">
      <c r="A1229">
        <f t="shared" si="343"/>
        <v>562.47291356921107</v>
      </c>
      <c r="B1229">
        <f t="shared" si="360"/>
        <v>89.52034454984036</v>
      </c>
      <c r="C1229" t="str">
        <f t="shared" si="344"/>
        <v>1.58043712127241-288.871454521254i</v>
      </c>
      <c r="D1229" t="str">
        <f t="shared" si="345"/>
        <v>3.97499992140039-177.786897797202i</v>
      </c>
      <c r="E1229" t="str">
        <f t="shared" si="346"/>
        <v>162.468797381079+0.0398659177768338i</v>
      </c>
      <c r="F1229" t="str">
        <f t="shared" si="347"/>
        <v>1.45495495389439-1668.41538124656i</v>
      </c>
      <c r="G1229" t="str">
        <f t="shared" si="348"/>
        <v>0.99999999927107-0.0000269986998316419i</v>
      </c>
      <c r="H1229" t="str">
        <f t="shared" si="349"/>
        <v>600.067260927146+8.2537334673348i</v>
      </c>
      <c r="I1229" t="str">
        <f t="shared" si="350"/>
        <v>41.3105631860409-2824.28428226938i</v>
      </c>
      <c r="K1229" t="str">
        <f t="shared" si="351"/>
        <v>0.0199939755354513-0.000342507495535443i</v>
      </c>
      <c r="L1229" t="str">
        <f t="shared" si="352"/>
        <v>0.00005-3.15224005035027i</v>
      </c>
      <c r="M1229" t="str">
        <f t="shared" si="353"/>
        <v>0.00133333333333333-1.85425885314721i</v>
      </c>
      <c r="N1229">
        <f t="shared" si="354"/>
        <v>90.313466325394103</v>
      </c>
      <c r="O1229">
        <f t="shared" si="355"/>
        <v>49.214222557589196</v>
      </c>
      <c r="P1229" s="3">
        <f t="shared" si="356"/>
        <v>49.214222557589196</v>
      </c>
      <c r="Q1229" s="3">
        <f t="shared" si="357"/>
        <v>-89.686533674605897</v>
      </c>
      <c r="R1229">
        <f t="shared" si="358"/>
        <v>90.313466325394103</v>
      </c>
      <c r="S1229">
        <f t="shared" si="359"/>
        <v>8.9520344549840355E-2</v>
      </c>
      <c r="T1229">
        <f t="shared" si="342"/>
        <v>49.214222557589196</v>
      </c>
    </row>
    <row r="1230" spans="1:20" x14ac:dyDescent="0.25">
      <c r="A1230">
        <f t="shared" si="343"/>
        <v>564.61031064077417</v>
      </c>
      <c r="B1230">
        <f t="shared" si="360"/>
        <v>89.860521859129761</v>
      </c>
      <c r="C1230" t="str">
        <f t="shared" si="344"/>
        <v>1.58043408534934-287.778071503047i</v>
      </c>
      <c r="D1230" t="str">
        <f t="shared" si="345"/>
        <v>3.97499992080191-177.11386934982i</v>
      </c>
      <c r="E1230" t="str">
        <f t="shared" si="346"/>
        <v>162.468791752089+0.0400175461174049i</v>
      </c>
      <c r="F1230" t="str">
        <f t="shared" si="347"/>
        <v>1.45495495388632-1662.09940381119i</v>
      </c>
      <c r="G1230" t="str">
        <f t="shared" si="348"/>
        <v>0.99999999926552-0.0000271012948908518i</v>
      </c>
      <c r="H1230" t="str">
        <f t="shared" si="349"/>
        <v>600.067773118831+8.28509941950137i</v>
      </c>
      <c r="I1230" t="str">
        <f t="shared" si="350"/>
        <v>41.3105735710563-2813.5947753818i</v>
      </c>
      <c r="K1230" t="str">
        <f t="shared" si="351"/>
        <v>0.0199939296768341-0.000343808214030803i</v>
      </c>
      <c r="L1230" t="str">
        <f t="shared" si="352"/>
        <v>0.00005-3.14030688419034i</v>
      </c>
      <c r="M1230" t="str">
        <f t="shared" si="353"/>
        <v>0.00133333333333333-1.84723934364138i</v>
      </c>
      <c r="N1230">
        <f t="shared" si="354"/>
        <v>90.314656679949664</v>
      </c>
      <c r="O1230">
        <f t="shared" si="355"/>
        <v>49.181284941297392</v>
      </c>
      <c r="P1230" s="3">
        <f t="shared" si="356"/>
        <v>49.181284941297392</v>
      </c>
      <c r="Q1230" s="3">
        <f t="shared" si="357"/>
        <v>-89.685343320050336</v>
      </c>
      <c r="R1230">
        <f t="shared" si="358"/>
        <v>90.314656679949664</v>
      </c>
      <c r="S1230">
        <f t="shared" si="359"/>
        <v>8.9860521859129766E-2</v>
      </c>
      <c r="T1230">
        <f t="shared" si="342"/>
        <v>49.181284941297392</v>
      </c>
    </row>
    <row r="1231" spans="1:20" x14ac:dyDescent="0.25">
      <c r="A1231">
        <f t="shared" si="343"/>
        <v>566.75582982120909</v>
      </c>
      <c r="B1231">
        <f t="shared" si="360"/>
        <v>90.20199184219446</v>
      </c>
      <c r="C1231" t="str">
        <f t="shared" si="344"/>
        <v>1.5804310263244-286.688828268182i</v>
      </c>
      <c r="D1231" t="str">
        <f t="shared" si="345"/>
        <v>3.97499992019886-176.443388744911i</v>
      </c>
      <c r="E1231" t="str">
        <f t="shared" si="346"/>
        <v>162.468786080276+0.0401697522224747i</v>
      </c>
      <c r="F1231" t="str">
        <f t="shared" si="347"/>
        <v>1.45495495387818-1655.80733623374i</v>
      </c>
      <c r="G1231" t="str">
        <f t="shared" si="348"/>
        <v>0.999999999259927-0.0000272042798112848i</v>
      </c>
      <c r="H1231" t="str">
        <f t="shared" si="349"/>
        <v>600.068289211142+8.31658458248311i</v>
      </c>
      <c r="I1231" t="str">
        <f t="shared" si="350"/>
        <v>41.3105840351475-2802.9457430022i</v>
      </c>
      <c r="K1231" t="str">
        <f t="shared" si="351"/>
        <v>0.0199938834692478-0.00034511386599133i</v>
      </c>
      <c r="L1231" t="str">
        <f t="shared" si="352"/>
        <v>0.00005-3.12841889239922i</v>
      </c>
      <c r="M1231" t="str">
        <f t="shared" si="353"/>
        <v>0.00133333333333333-1.84024640729366i</v>
      </c>
      <c r="N1231">
        <f t="shared" si="354"/>
        <v>90.315851548503019</v>
      </c>
      <c r="O1231">
        <f t="shared" si="355"/>
        <v>49.14834737225739</v>
      </c>
      <c r="P1231" s="3">
        <f t="shared" si="356"/>
        <v>49.14834737225739</v>
      </c>
      <c r="Q1231" s="3">
        <f t="shared" si="357"/>
        <v>-89.684148451496981</v>
      </c>
      <c r="R1231">
        <f t="shared" si="358"/>
        <v>90.315851548503019</v>
      </c>
      <c r="S1231">
        <f t="shared" si="359"/>
        <v>9.0201991842194462E-2</v>
      </c>
      <c r="T1231">
        <f t="shared" si="342"/>
        <v>49.14834737225739</v>
      </c>
    </row>
    <row r="1232" spans="1:20" x14ac:dyDescent="0.25">
      <c r="A1232">
        <f t="shared" si="343"/>
        <v>568.9095019745298</v>
      </c>
      <c r="B1232">
        <f t="shared" si="360"/>
        <v>90.544759411194804</v>
      </c>
      <c r="C1232" t="str">
        <f t="shared" si="344"/>
        <v>1.58042794402208-285.60370914752i</v>
      </c>
      <c r="D1232" t="str">
        <f t="shared" si="345"/>
        <v>3.97499991959121-175.775446337385i</v>
      </c>
      <c r="E1232" t="str">
        <f t="shared" si="346"/>
        <v>162.468780365315+0.0403225383055994i</v>
      </c>
      <c r="F1232" t="str">
        <f t="shared" si="347"/>
        <v>1.45495495386998-1649.53908800073i</v>
      </c>
      <c r="G1232" t="str">
        <f t="shared" si="348"/>
        <v>0.999999999254292-0.0000273076560744139i</v>
      </c>
      <c r="H1232" t="str">
        <f t="shared" si="349"/>
        <v>600.068809233783+8.348189409512i</v>
      </c>
      <c r="I1232" t="str">
        <f t="shared" si="350"/>
        <v>41.310594578916-2792.33703194073i</v>
      </c>
      <c r="K1232" t="str">
        <f t="shared" si="351"/>
        <v>0.0199938369100387-0.00034642447005824i</v>
      </c>
      <c r="L1232" t="str">
        <f t="shared" si="352"/>
        <v>0.00005-3.11657590396416i</v>
      </c>
      <c r="M1232" t="str">
        <f t="shared" si="353"/>
        <v>0.00133333333333333-1.83327994350833i</v>
      </c>
      <c r="N1232">
        <f t="shared" si="354"/>
        <v>90.317050948100544</v>
      </c>
      <c r="O1232">
        <f t="shared" si="355"/>
        <v>49.115409850828399</v>
      </c>
      <c r="P1232" s="3">
        <f t="shared" si="356"/>
        <v>49.115409850828399</v>
      </c>
      <c r="Q1232" s="3">
        <f t="shared" si="357"/>
        <v>-89.682949051899456</v>
      </c>
      <c r="R1232">
        <f t="shared" si="358"/>
        <v>90.317050948100544</v>
      </c>
      <c r="S1232">
        <f t="shared" si="359"/>
        <v>9.0544759411194803E-2</v>
      </c>
      <c r="T1232">
        <f t="shared" si="342"/>
        <v>49.115409850828399</v>
      </c>
    </row>
    <row r="1233" spans="1:20" x14ac:dyDescent="0.25">
      <c r="A1233">
        <f t="shared" si="343"/>
        <v>571.07135808203293</v>
      </c>
      <c r="B1233">
        <f t="shared" si="360"/>
        <v>90.888829496957342</v>
      </c>
      <c r="C1233" t="str">
        <f t="shared" si="344"/>
        <v>1.58042483826527-284.522698531243i</v>
      </c>
      <c r="D1233" t="str">
        <f t="shared" si="345"/>
        <v>3.97499991897894-175.110032518666i</v>
      </c>
      <c r="E1233" t="str">
        <f t="shared" si="346"/>
        <v>162.468774606877+0.0404759065889147i</v>
      </c>
      <c r="F1233" t="str">
        <f t="shared" si="347"/>
        <v>1.45495495386172-1643.29456894128i</v>
      </c>
      <c r="G1233" t="str">
        <f t="shared" si="348"/>
        <v>0.999999999248614-0.000027411425167341i</v>
      </c>
      <c r="H1233" t="str">
        <f t="shared" si="349"/>
        <v>600.069333216697+8.37991435554544i</v>
      </c>
      <c r="I1233" t="str">
        <f t="shared" si="350"/>
        <v>41.3106052029693-2781.76848958753i</v>
      </c>
      <c r="K1233" t="str">
        <f t="shared" si="351"/>
        <v>0.0199937899965326-0.000347740044942378i</v>
      </c>
      <c r="L1233" t="str">
        <f t="shared" si="352"/>
        <v>0.00005-3.10477774851978i</v>
      </c>
      <c r="M1233" t="str">
        <f t="shared" si="353"/>
        <v>0.00133333333333333-1.82633985207046i</v>
      </c>
      <c r="N1233">
        <f t="shared" si="354"/>
        <v>90.318254895852064</v>
      </c>
      <c r="O1233">
        <f t="shared" si="355"/>
        <v>49.08247237737217</v>
      </c>
      <c r="P1233" s="3">
        <f t="shared" si="356"/>
        <v>49.08247237737217</v>
      </c>
      <c r="Q1233" s="3">
        <f t="shared" si="357"/>
        <v>-89.681745104147936</v>
      </c>
      <c r="R1233">
        <f t="shared" si="358"/>
        <v>90.318254895852064</v>
      </c>
      <c r="S1233">
        <f t="shared" si="359"/>
        <v>9.0888829496957341E-2</v>
      </c>
      <c r="T1233">
        <f t="shared" si="342"/>
        <v>49.08247237737217</v>
      </c>
    </row>
    <row r="1234" spans="1:20" x14ac:dyDescent="0.25">
      <c r="A1234">
        <f t="shared" si="343"/>
        <v>573.24142924274463</v>
      </c>
      <c r="B1234">
        <f t="shared" si="360"/>
        <v>91.234207049045779</v>
      </c>
      <c r="C1234" t="str">
        <f t="shared" si="344"/>
        <v>1.5804217088756-283.445780868645i</v>
      </c>
      <c r="D1234" t="str">
        <f t="shared" si="345"/>
        <v>3.97499991836201-174.447137716554i</v>
      </c>
      <c r="E1234" t="str">
        <f t="shared" si="346"/>
        <v>162.468768804631+0.0406298593032266i</v>
      </c>
      <c r="F1234" t="str">
        <f t="shared" si="347"/>
        <v>1.4549549538534-1637.07368922591i</v>
      </c>
      <c r="G1234" t="str">
        <f t="shared" si="348"/>
        <v>0.999999999242892-0.0000275155885828194i</v>
      </c>
      <c r="H1234" t="str">
        <f t="shared" si="349"/>
        <v>600.069861190044+8.41175987727193i</v>
      </c>
      <c r="I1234" t="str">
        <f t="shared" si="350"/>
        <v>41.3106159079186-2771.23996391062i</v>
      </c>
      <c r="K1234" t="str">
        <f t="shared" si="351"/>
        <v>0.0199937427260353-0.000349060609424464i</v>
      </c>
      <c r="L1234" t="str">
        <f t="shared" si="352"/>
        <v>0.00005-3.09302425634567i</v>
      </c>
      <c r="M1234" t="str">
        <f t="shared" si="353"/>
        <v>0.00133333333333333-1.81942603314451i</v>
      </c>
      <c r="N1234">
        <f t="shared" si="354"/>
        <v>90.319463408931213</v>
      </c>
      <c r="O1234">
        <f t="shared" si="355"/>
        <v>49.049534952253524</v>
      </c>
      <c r="P1234" s="3">
        <f t="shared" si="356"/>
        <v>49.049534952253524</v>
      </c>
      <c r="Q1234" s="3">
        <f t="shared" si="357"/>
        <v>-89.680536591068787</v>
      </c>
      <c r="R1234">
        <f t="shared" si="358"/>
        <v>90.319463408931213</v>
      </c>
      <c r="S1234">
        <f t="shared" si="359"/>
        <v>9.1234207049045779E-2</v>
      </c>
      <c r="T1234">
        <f t="shared" si="342"/>
        <v>49.049534952253524</v>
      </c>
    </row>
    <row r="1235" spans="1:20" x14ac:dyDescent="0.25">
      <c r="A1235">
        <f t="shared" si="343"/>
        <v>575.41974667386705</v>
      </c>
      <c r="B1235">
        <f t="shared" si="360"/>
        <v>91.580897035832152</v>
      </c>
      <c r="C1235" t="str">
        <f t="shared" si="344"/>
        <v>1.58041855567345-282.372940667894i</v>
      </c>
      <c r="D1235" t="str">
        <f t="shared" si="345"/>
        <v>3.97499991774039-173.786752395085i</v>
      </c>
      <c r="E1235" t="str">
        <f t="shared" si="346"/>
        <v>162.468762958245+0.0407843986880376i</v>
      </c>
      <c r="F1235" t="str">
        <f t="shared" si="347"/>
        <v>1.45495495384501-1630.87635936516i</v>
      </c>
      <c r="G1235" t="str">
        <f t="shared" si="348"/>
        <v>0.999999999237127-0.0000276201478192749i</v>
      </c>
      <c r="H1235" t="str">
        <f t="shared" si="349"/>
        <v>600.07039318422+8.44372643311815i</v>
      </c>
      <c r="I1235" t="str">
        <f t="shared" si="350"/>
        <v>41.310626694379-2760.75130345364i</v>
      </c>
      <c r="K1235" t="str">
        <f t="shared" si="351"/>
        <v>0.0199936950958319-0.00035038618235534i</v>
      </c>
      <c r="L1235" t="str">
        <f t="shared" si="352"/>
        <v>0.00005-3.08131525836389i</v>
      </c>
      <c r="M1235" t="str">
        <f t="shared" si="353"/>
        <v>0.00133333333333333-1.81253838727288i</v>
      </c>
      <c r="N1235">
        <f t="shared" si="354"/>
        <v>90.320676504575687</v>
      </c>
      <c r="O1235">
        <f t="shared" si="355"/>
        <v>49.016597575839896</v>
      </c>
      <c r="P1235" s="3">
        <f t="shared" si="356"/>
        <v>49.016597575839896</v>
      </c>
      <c r="Q1235" s="3">
        <f t="shared" si="357"/>
        <v>-89.679323495424313</v>
      </c>
      <c r="R1235">
        <f t="shared" si="358"/>
        <v>90.320676504575687</v>
      </c>
      <c r="S1235">
        <f t="shared" si="359"/>
        <v>9.1580897035832151E-2</v>
      </c>
      <c r="T1235">
        <f t="shared" si="342"/>
        <v>49.016597575839896</v>
      </c>
    </row>
    <row r="1236" spans="1:20" x14ac:dyDescent="0.25">
      <c r="A1236">
        <f t="shared" si="343"/>
        <v>577.60634171122786</v>
      </c>
      <c r="B1236">
        <f t="shared" si="360"/>
        <v>91.928904444568317</v>
      </c>
      <c r="C1236" t="str">
        <f t="shared" si="344"/>
        <v>1.58041537847762-281.304162495808i</v>
      </c>
      <c r="D1236" t="str">
        <f t="shared" si="345"/>
        <v>3.97499991711402-173.128867054393i</v>
      </c>
      <c r="E1236" t="str">
        <f t="shared" si="346"/>
        <v>162.468757067382+0.0409395269915636i</v>
      </c>
      <c r="F1236" t="str">
        <f t="shared" si="347"/>
        <v>1.45495495383656-1624.70249020836i</v>
      </c>
      <c r="G1236" t="str">
        <f t="shared" si="348"/>
        <v>0.999999999231319-0.0000277251043808271i</v>
      </c>
      <c r="H1236" t="str">
        <f t="shared" si="349"/>
        <v>600.070929229852+8.47581448325587i</v>
      </c>
      <c r="I1236" t="str">
        <f t="shared" si="350"/>
        <v>41.3106375629723-2750.30235733372i</v>
      </c>
      <c r="K1236" t="str">
        <f t="shared" si="351"/>
        <v>0.019993647103187-0.000351716782656241i</v>
      </c>
      <c r="L1236" t="str">
        <f t="shared" si="352"/>
        <v>0.00005-3.06965058613658i</v>
      </c>
      <c r="M1236" t="str">
        <f t="shared" si="353"/>
        <v>0.00133333333333333-1.80567681537445i</v>
      </c>
      <c r="N1236">
        <f t="shared" si="354"/>
        <v>90.321894200087328</v>
      </c>
      <c r="O1236">
        <f t="shared" si="355"/>
        <v>48.983660248501351</v>
      </c>
      <c r="P1236" s="3">
        <f t="shared" si="356"/>
        <v>48.983660248501351</v>
      </c>
      <c r="Q1236" s="3">
        <f t="shared" si="357"/>
        <v>-89.678105799912672</v>
      </c>
      <c r="R1236">
        <f t="shared" si="358"/>
        <v>90.321894200087328</v>
      </c>
      <c r="S1236">
        <f t="shared" si="359"/>
        <v>9.1928904444568318E-2</v>
      </c>
      <c r="T1236">
        <f t="shared" si="342"/>
        <v>48.983660248501351</v>
      </c>
    </row>
    <row r="1237" spans="1:20" x14ac:dyDescent="0.25">
      <c r="A1237">
        <f t="shared" si="343"/>
        <v>579.80124580973052</v>
      </c>
      <c r="B1237">
        <f t="shared" si="360"/>
        <v>92.278234281457685</v>
      </c>
      <c r="C1237" t="str">
        <f t="shared" si="344"/>
        <v>1.58041217710575-280.23943097765i</v>
      </c>
      <c r="D1237" t="str">
        <f t="shared" si="345"/>
        <v>3.97499991648289-172.473472230577i</v>
      </c>
      <c r="E1237" t="str">
        <f t="shared" si="346"/>
        <v>162.468751131707+0.0410952464707753i</v>
      </c>
      <c r="F1237" t="str">
        <f t="shared" si="347"/>
        <v>1.45495495382804-1618.55199294233i</v>
      </c>
      <c r="G1237" t="str">
        <f t="shared" si="348"/>
        <v>0.999999999225466-0.0000278304597773115i</v>
      </c>
      <c r="H1237" t="str">
        <f t="shared" si="349"/>
        <v>600.071469357799+8.50802448960789i</v>
      </c>
      <c r="I1237" t="str">
        <f t="shared" si="350"/>
        <v>41.3106485143233-2739.8929752393i</v>
      </c>
      <c r="K1237" t="str">
        <f t="shared" si="351"/>
        <v>0.0199935987453444-0.000353052429319024i</v>
      </c>
      <c r="L1237" t="str">
        <f t="shared" si="352"/>
        <v>0.00005-3.05803007186349i</v>
      </c>
      <c r="M1237" t="str">
        <f t="shared" si="353"/>
        <v>0.00133333333333333-1.79884121874323i</v>
      </c>
      <c r="N1237">
        <f t="shared" si="354"/>
        <v>90.323116512832513</v>
      </c>
      <c r="O1237">
        <f t="shared" si="355"/>
        <v>48.950722970611125</v>
      </c>
      <c r="P1237" s="3">
        <f t="shared" si="356"/>
        <v>48.950722970611125</v>
      </c>
      <c r="Q1237" s="3">
        <f t="shared" si="357"/>
        <v>-89.676883487167487</v>
      </c>
      <c r="R1237">
        <f t="shared" si="358"/>
        <v>90.323116512832513</v>
      </c>
      <c r="S1237">
        <f t="shared" si="359"/>
        <v>9.2278234281457691E-2</v>
      </c>
      <c r="T1237">
        <f t="shared" si="342"/>
        <v>48.950722970611125</v>
      </c>
    </row>
    <row r="1238" spans="1:20" x14ac:dyDescent="0.25">
      <c r="A1238">
        <f t="shared" si="343"/>
        <v>582.00449054380749</v>
      </c>
      <c r="B1238">
        <f t="shared" si="360"/>
        <v>92.628891571727223</v>
      </c>
      <c r="C1238" t="str">
        <f t="shared" si="344"/>
        <v>1.58040895137403-279.17873079689i</v>
      </c>
      <c r="D1238" t="str">
        <f t="shared" si="345"/>
        <v>3.97499991584696-171.820558495562i</v>
      </c>
      <c r="E1238" t="str">
        <f t="shared" si="346"/>
        <v>162.468745150878+0.0412515593914496i</v>
      </c>
      <c r="F1238" t="str">
        <f t="shared" si="347"/>
        <v>1.45495495381946-1612.42477909012i</v>
      </c>
      <c r="G1238" t="str">
        <f t="shared" si="348"/>
        <v>0.999999999219568-0.0000279362155243005i</v>
      </c>
      <c r="H1238" t="str">
        <f t="shared" si="349"/>
        <v>600.072013599151+8.54035691585526i</v>
      </c>
      <c r="I1238" t="str">
        <f t="shared" si="350"/>
        <v>41.3106595490624-2729.52300742796i</v>
      </c>
      <c r="K1238" t="str">
        <f t="shared" si="351"/>
        <v>0.0199935500195271-0.00035439314140644i</v>
      </c>
      <c r="L1238" t="str">
        <f t="shared" si="352"/>
        <v>0.00005-3.04645354837965i</v>
      </c>
      <c r="M1238" t="str">
        <f t="shared" si="353"/>
        <v>0.00133333333333333-1.79203149904685i</v>
      </c>
      <c r="N1238">
        <f t="shared" si="354"/>
        <v>90.324343460242289</v>
      </c>
      <c r="O1238">
        <f t="shared" si="355"/>
        <v>48.917785742545092</v>
      </c>
      <c r="P1238" s="3">
        <f t="shared" si="356"/>
        <v>48.917785742545092</v>
      </c>
      <c r="Q1238" s="3">
        <f t="shared" si="357"/>
        <v>-89.675656539757711</v>
      </c>
      <c r="R1238">
        <f t="shared" si="358"/>
        <v>90.324343460242289</v>
      </c>
      <c r="S1238">
        <f t="shared" si="359"/>
        <v>9.2628891571727226E-2</v>
      </c>
      <c r="T1238">
        <f t="shared" si="342"/>
        <v>48.917785742545092</v>
      </c>
    </row>
    <row r="1239" spans="1:20" x14ac:dyDescent="0.25">
      <c r="A1239">
        <f t="shared" si="343"/>
        <v>584.21610760787405</v>
      </c>
      <c r="B1239">
        <f t="shared" si="360"/>
        <v>92.980881359699794</v>
      </c>
      <c r="C1239" t="str">
        <f t="shared" si="344"/>
        <v>1.58040570109717-278.122046694986i</v>
      </c>
      <c r="D1239" t="str">
        <f t="shared" si="345"/>
        <v>3.97499991520619-171.170116456966i</v>
      </c>
      <c r="E1239" t="str">
        <f t="shared" si="346"/>
        <v>162.46873912455+0.0414084680281793i</v>
      </c>
      <c r="F1239" t="str">
        <f t="shared" si="347"/>
        <v>1.45495495381082-1606.32076050968i</v>
      </c>
      <c r="G1239" t="str">
        <f t="shared" si="348"/>
        <v>0.999999999213625-0.0000280423731431262i</v>
      </c>
      <c r="H1239" t="str">
        <f t="shared" si="349"/>
        <v>600.072561985239+8.5728122274438i</v>
      </c>
      <c r="I1239" t="str">
        <f t="shared" si="350"/>
        <v>41.3106706678241-2719.19230472423i</v>
      </c>
      <c r="K1239" t="str">
        <f t="shared" si="351"/>
        <v>0.0199935009229369-0.000355738938052378i</v>
      </c>
      <c r="L1239" t="str">
        <f t="shared" si="352"/>
        <v>0.00005-3.03492084915286i</v>
      </c>
      <c r="M1239" t="str">
        <f t="shared" si="353"/>
        <v>0.00133333333333333-1.78524755832521i</v>
      </c>
      <c r="N1239">
        <f t="shared" si="354"/>
        <v>90.325575059812678</v>
      </c>
      <c r="O1239">
        <f t="shared" si="355"/>
        <v>48.884848564681874</v>
      </c>
      <c r="P1239" s="3">
        <f t="shared" si="356"/>
        <v>48.884848564681874</v>
      </c>
      <c r="Q1239" s="3">
        <f t="shared" si="357"/>
        <v>-89.674424940187322</v>
      </c>
      <c r="R1239">
        <f t="shared" si="358"/>
        <v>90.325575059812678</v>
      </c>
      <c r="S1239">
        <f t="shared" si="359"/>
        <v>9.2980881359699799E-2</v>
      </c>
      <c r="T1239">
        <f t="shared" si="342"/>
        <v>48.884848564681874</v>
      </c>
    </row>
    <row r="1240" spans="1:20" x14ac:dyDescent="0.25">
      <c r="A1240">
        <f t="shared" si="343"/>
        <v>586.43612881678393</v>
      </c>
      <c r="B1240">
        <f t="shared" si="360"/>
        <v>93.334208708866655</v>
      </c>
      <c r="C1240" t="str">
        <f t="shared" si="344"/>
        <v>1.58040242608856-277.069363471173i</v>
      </c>
      <c r="D1240" t="str">
        <f t="shared" si="345"/>
        <v>3.97499991456053-170.522136757961i</v>
      </c>
      <c r="E1240" t="str">
        <f t="shared" si="346"/>
        <v>162.46873305238+0.0415659746644537i</v>
      </c>
      <c r="F1240" t="str">
        <f t="shared" si="347"/>
        <v>1.4549549538021-1600.23984939266i</v>
      </c>
      <c r="G1240" t="str">
        <f t="shared" si="348"/>
        <v>0.999999999207638-0.0000281489341609014i</v>
      </c>
      <c r="H1240" t="str">
        <f t="shared" si="349"/>
        <v>600.07311454764+8.60539089159105i</v>
      </c>
      <c r="I1240" t="str">
        <f t="shared" si="350"/>
        <v>41.3106818712485-2708.90071851756i</v>
      </c>
      <c r="K1240" t="str">
        <f t="shared" si="351"/>
        <v>0.0199934514527541-0.000357089838462123i</v>
      </c>
      <c r="L1240" t="str">
        <f t="shared" si="352"/>
        <v>0.00005-3.0234318082814i</v>
      </c>
      <c r="M1240" t="str">
        <f t="shared" si="353"/>
        <v>0.00133333333333333-1.77848929898906i</v>
      </c>
      <c r="N1240">
        <f t="shared" si="354"/>
        <v>90.326811329104814</v>
      </c>
      <c r="O1240">
        <f t="shared" si="355"/>
        <v>48.851911437403103</v>
      </c>
      <c r="P1240" s="3">
        <f t="shared" si="356"/>
        <v>48.851911437403103</v>
      </c>
      <c r="Q1240" s="3">
        <f t="shared" si="357"/>
        <v>-89.673188670895186</v>
      </c>
      <c r="R1240">
        <f t="shared" si="358"/>
        <v>90.326811329104814</v>
      </c>
      <c r="S1240">
        <f t="shared" si="359"/>
        <v>9.3334208708866648E-2</v>
      </c>
      <c r="T1240">
        <f t="shared" si="342"/>
        <v>48.851911437403103</v>
      </c>
    </row>
    <row r="1241" spans="1:20" x14ac:dyDescent="0.25">
      <c r="A1241">
        <f t="shared" si="343"/>
        <v>588.66458610628774</v>
      </c>
      <c r="B1241">
        <f t="shared" si="360"/>
        <v>93.688878701960348</v>
      </c>
      <c r="C1241" t="str">
        <f t="shared" si="344"/>
        <v>1.58039912616004-276.02066598224i</v>
      </c>
      <c r="D1241" t="str">
        <f t="shared" si="345"/>
        <v>3.97499991390995-169.876610077142i</v>
      </c>
      <c r="E1241" t="str">
        <f t="shared" si="346"/>
        <v>162.468726934018+0.0417240815926051i</v>
      </c>
      <c r="F1241" t="str">
        <f t="shared" si="347"/>
        <v>1.45495495379332-1594.18195826311i</v>
      </c>
      <c r="G1241" t="str">
        <f t="shared" si="348"/>
        <v>0.999999999201604-0.0000282559001105424i</v>
      </c>
      <c r="H1241" t="str">
        <f t="shared" si="349"/>
        <v>600.073671318157+8.63809337729274i</v>
      </c>
      <c r="I1241" t="str">
        <f t="shared" si="350"/>
        <v>41.3106931599804-2698.64810076002i</v>
      </c>
      <c r="K1241" t="str">
        <f t="shared" si="351"/>
        <v>0.0199934016061381-0.000358445861912625i</v>
      </c>
      <c r="L1241" t="str">
        <f t="shared" si="352"/>
        <v>0.00005-3.01198626049153i</v>
      </c>
      <c r="M1241" t="str">
        <f t="shared" si="353"/>
        <v>0.00133333333333333-1.77175662381854i</v>
      </c>
      <c r="N1241">
        <f t="shared" si="354"/>
        <v>90.32805228574523</v>
      </c>
      <c r="O1241">
        <f t="shared" si="355"/>
        <v>48.818974361093296</v>
      </c>
      <c r="P1241" s="3">
        <f t="shared" si="356"/>
        <v>48.818974361093296</v>
      </c>
      <c r="Q1241" s="3">
        <f t="shared" si="357"/>
        <v>-89.67194771425477</v>
      </c>
      <c r="R1241">
        <f t="shared" si="358"/>
        <v>90.32805228574523</v>
      </c>
      <c r="S1241">
        <f t="shared" si="359"/>
        <v>9.3688878701960354E-2</v>
      </c>
      <c r="T1241">
        <f t="shared" si="342"/>
        <v>48.818974361093296</v>
      </c>
    </row>
    <row r="1242" spans="1:20" x14ac:dyDescent="0.25">
      <c r="A1242">
        <f t="shared" si="343"/>
        <v>590.90151153349166</v>
      </c>
      <c r="B1242">
        <f t="shared" si="360"/>
        <v>94.044896441027802</v>
      </c>
      <c r="C1242" t="str">
        <f t="shared" si="344"/>
        <v>1.58039580112234-274.975939142309i</v>
      </c>
      <c r="D1242" t="str">
        <f t="shared" si="345"/>
        <v>3.97499991325443-169.23352712839i</v>
      </c>
      <c r="E1242" t="str">
        <f t="shared" si="346"/>
        <v>162.468720769113+0.0418827911139803i</v>
      </c>
      <c r="F1242" t="str">
        <f t="shared" si="347"/>
        <v>1.45495495378448-1588.14699997624i</v>
      </c>
      <c r="G1242" t="str">
        <f t="shared" si="348"/>
        <v>0.999999999195525-0.0000283632725307901i</v>
      </c>
      <c r="H1242" t="str">
        <f t="shared" si="349"/>
        <v>600.074232328846+8.67092015532963i</v>
      </c>
      <c r="I1242" t="str">
        <f t="shared" si="350"/>
        <v>41.3107045346689-2688.43430396433i</v>
      </c>
      <c r="K1242" t="str">
        <f t="shared" si="351"/>
        <v>0.0199933513802263-0.000359807027752727i</v>
      </c>
      <c r="L1242" t="str">
        <f t="shared" si="352"/>
        <v>0.00005-3.00058404113522i</v>
      </c>
      <c r="M1242" t="str">
        <f t="shared" si="353"/>
        <v>0.00133333333333333-1.76504943596189i</v>
      </c>
      <c r="N1242">
        <f t="shared" si="354"/>
        <v>90.329297947426113</v>
      </c>
      <c r="O1242">
        <f t="shared" si="355"/>
        <v>48.78603733613982</v>
      </c>
      <c r="P1242" s="3">
        <f t="shared" si="356"/>
        <v>48.78603733613982</v>
      </c>
      <c r="Q1242" s="3">
        <f t="shared" si="357"/>
        <v>-89.670702052573887</v>
      </c>
      <c r="R1242">
        <f t="shared" si="358"/>
        <v>90.329297947426113</v>
      </c>
      <c r="S1242">
        <f t="shared" si="359"/>
        <v>9.40448964410278E-2</v>
      </c>
      <c r="T1242">
        <f t="shared" si="342"/>
        <v>48.78603733613982</v>
      </c>
    </row>
    <row r="1243" spans="1:20" x14ac:dyDescent="0.25">
      <c r="A1243">
        <f t="shared" si="343"/>
        <v>593.1469372773189</v>
      </c>
      <c r="B1243">
        <f t="shared" si="360"/>
        <v>94.402267047503713</v>
      </c>
      <c r="C1243" t="str">
        <f t="shared" si="344"/>
        <v>1.58039245078438-273.935167922626i</v>
      </c>
      <c r="D1243" t="str">
        <f t="shared" si="345"/>
        <v>3.97499991259391-168.592878660742i</v>
      </c>
      <c r="E1243" t="str">
        <f t="shared" si="346"/>
        <v>162.468714557312+0.0420421055388439i</v>
      </c>
      <c r="F1243" t="str">
        <f t="shared" si="347"/>
        <v>1.45495495377557-1582.13488771714i</v>
      </c>
      <c r="G1243" t="str">
        <f t="shared" si="348"/>
        <v>0.999999999189399-0.0000284710529662326i</v>
      </c>
      <c r="H1243" t="str">
        <f t="shared" si="349"/>
        <v>600.074797612+8.70387169827458i</v>
      </c>
      <c r="I1243" t="str">
        <f t="shared" si="350"/>
        <v>41.3107159959687-2678.25918120158i</v>
      </c>
      <c r="K1243" t="str">
        <f t="shared" si="351"/>
        <v>0.0199933007721347-0.00036117335540346i</v>
      </c>
      <c r="L1243" t="str">
        <f t="shared" si="352"/>
        <v>0.00005-2.9892249861877i</v>
      </c>
      <c r="M1243" t="str">
        <f t="shared" si="353"/>
        <v>0.00133333333333333-1.75836763893394i</v>
      </c>
      <c r="N1243">
        <f t="shared" si="354"/>
        <v>90.330548331905518</v>
      </c>
      <c r="O1243">
        <f t="shared" si="355"/>
        <v>48.753100362933125</v>
      </c>
      <c r="P1243" s="3">
        <f t="shared" si="356"/>
        <v>48.753100362933125</v>
      </c>
      <c r="Q1243" s="3">
        <f t="shared" si="357"/>
        <v>-89.669451668094482</v>
      </c>
      <c r="R1243">
        <f t="shared" si="358"/>
        <v>90.330548331905518</v>
      </c>
      <c r="S1243">
        <f t="shared" si="359"/>
        <v>9.4402267047503707E-2</v>
      </c>
      <c r="T1243">
        <f t="shared" si="342"/>
        <v>48.753100362933125</v>
      </c>
    </row>
    <row r="1244" spans="1:20" x14ac:dyDescent="0.25">
      <c r="A1244">
        <f t="shared" si="343"/>
        <v>595.40089563897277</v>
      </c>
      <c r="B1244">
        <f t="shared" si="360"/>
        <v>94.76099566228423</v>
      </c>
      <c r="C1244" t="str">
        <f t="shared" si="344"/>
        <v>1.58038907495381-272.898337351333i</v>
      </c>
      <c r="D1244" t="str">
        <f t="shared" si="345"/>
        <v>3.97499991192835-167.954655458254i</v>
      </c>
      <c r="E1244" t="str">
        <f t="shared" si="346"/>
        <v>162.468708298258+0.0422020271865052i</v>
      </c>
      <c r="F1244" t="str">
        <f t="shared" si="347"/>
        <v>1.45495495376659-1576.14553499956i</v>
      </c>
      <c r="G1244" t="str">
        <f t="shared" si="348"/>
        <v>0.999999999183227-0.0000285792429673279i</v>
      </c>
      <c r="H1244" t="str">
        <f t="shared" si="349"/>
        <v>600.075367200167+8.73694848049916i</v>
      </c>
      <c r="I1244" t="str">
        <f t="shared" si="350"/>
        <v>41.3107275445393-2668.1225860993i</v>
      </c>
      <c r="K1244" t="str">
        <f t="shared" si="351"/>
        <v>0.019993249778957-0.000362544864358268i</v>
      </c>
      <c r="L1244" t="str">
        <f t="shared" si="352"/>
        <v>0.00005-2.97790893224517i</v>
      </c>
      <c r="M1244" t="str">
        <f t="shared" si="353"/>
        <v>0.00133333333333333-1.75171113661481i</v>
      </c>
      <c r="N1244">
        <f t="shared" si="354"/>
        <v>90.331803457007567</v>
      </c>
      <c r="O1244">
        <f t="shared" si="355"/>
        <v>48.720163441866397</v>
      </c>
      <c r="P1244" s="3">
        <f t="shared" si="356"/>
        <v>48.720163441866397</v>
      </c>
      <c r="Q1244" s="3">
        <f t="shared" si="357"/>
        <v>-89.668196542992433</v>
      </c>
      <c r="R1244">
        <f t="shared" si="358"/>
        <v>90.331803457007567</v>
      </c>
      <c r="S1244">
        <f t="shared" si="359"/>
        <v>9.4760995662284228E-2</v>
      </c>
      <c r="T1244">
        <f t="shared" si="342"/>
        <v>48.720163441866397</v>
      </c>
    </row>
    <row r="1245" spans="1:20" x14ac:dyDescent="0.25">
      <c r="A1245">
        <f t="shared" si="343"/>
        <v>597.66341904240085</v>
      </c>
      <c r="B1245">
        <f t="shared" si="360"/>
        <v>95.12108744580091</v>
      </c>
      <c r="C1245" t="str">
        <f t="shared" si="344"/>
        <v>1.58038567343678-271.865432513266i</v>
      </c>
      <c r="D1245" t="str">
        <f t="shared" si="345"/>
        <v>3.97499991125773-167.318848339872i</v>
      </c>
      <c r="E1245" t="str">
        <f t="shared" si="346"/>
        <v>162.468701991592+0.0423625583853031i</v>
      </c>
      <c r="F1245" t="str">
        <f t="shared" si="347"/>
        <v>1.45495495375754-1570.17885566466i</v>
      </c>
      <c r="G1245" t="str">
        <f t="shared" si="348"/>
        <v>0.999999999177008-0.0000286878440904253i</v>
      </c>
      <c r="H1245" t="str">
        <f t="shared" si="349"/>
        <v>600.075941126138+8.77015097818068i</v>
      </c>
      <c r="I1245" t="str">
        <f t="shared" si="350"/>
        <v>41.3107391810459-2658.02437283919i</v>
      </c>
      <c r="K1245" t="str">
        <f t="shared" si="351"/>
        <v>0.0199931983977651-0.000363921574183291i</v>
      </c>
      <c r="L1245" t="str">
        <f t="shared" si="352"/>
        <v>0.00005-2.96663571652239i</v>
      </c>
      <c r="M1245" t="str">
        <f t="shared" si="353"/>
        <v>0.00133333333333333-1.74507983324846i</v>
      </c>
      <c r="N1245">
        <f t="shared" si="354"/>
        <v>90.333063340622701</v>
      </c>
      <c r="O1245">
        <f t="shared" si="355"/>
        <v>48.687226573336034</v>
      </c>
      <c r="P1245" s="3">
        <f t="shared" si="356"/>
        <v>48.687226573336034</v>
      </c>
      <c r="Q1245" s="3">
        <f t="shared" si="357"/>
        <v>-89.666936659377299</v>
      </c>
      <c r="R1245">
        <f t="shared" si="358"/>
        <v>90.333063340622701</v>
      </c>
      <c r="S1245">
        <f t="shared" si="359"/>
        <v>9.5121087445800917E-2</v>
      </c>
      <c r="T1245">
        <f t="shared" si="342"/>
        <v>48.687226573336034</v>
      </c>
    </row>
    <row r="1246" spans="1:20" x14ac:dyDescent="0.25">
      <c r="A1246">
        <f t="shared" si="343"/>
        <v>599.93454003476199</v>
      </c>
      <c r="B1246">
        <f t="shared" si="360"/>
        <v>95.482547578094952</v>
      </c>
      <c r="C1246" t="str">
        <f t="shared" si="344"/>
        <v>1.58038224603811-270.836438549731i</v>
      </c>
      <c r="D1246" t="str">
        <f t="shared" si="345"/>
        <v>3.97499991058202-166.685448159296i</v>
      </c>
      <c r="E1246" t="str">
        <f t="shared" si="346"/>
        <v>162.468695636953+0.0425237014726899i</v>
      </c>
      <c r="F1246" t="str">
        <f t="shared" si="347"/>
        <v>1.45495495374842-1564.23476387974i</v>
      </c>
      <c r="G1246" t="str">
        <f t="shared" si="348"/>
        <v>0.999999999170741-0.0000287968578977885i</v>
      </c>
      <c r="H1246" t="str">
        <f t="shared" si="349"/>
        <v>600.076519422948+8.80347966930871i</v>
      </c>
      <c r="I1246" t="str">
        <f t="shared" si="350"/>
        <v>41.3107509061568-2647.96439615506i</v>
      </c>
      <c r="K1246" t="str">
        <f t="shared" si="351"/>
        <v>0.0199931466256088-0.000365303504517614i</v>
      </c>
      <c r="L1246" t="str">
        <f t="shared" si="352"/>
        <v>0.00005-2.95540517685035i</v>
      </c>
      <c r="M1246" t="str">
        <f t="shared" si="353"/>
        <v>0.00133333333333333-1.73847363344138i</v>
      </c>
      <c r="N1246">
        <f t="shared" si="354"/>
        <v>90.334328000707998</v>
      </c>
      <c r="O1246">
        <f t="shared" si="355"/>
        <v>48.654289757741331</v>
      </c>
      <c r="P1246" s="3">
        <f t="shared" si="356"/>
        <v>48.654289757741331</v>
      </c>
      <c r="Q1246" s="3">
        <f t="shared" si="357"/>
        <v>-89.665671999292002</v>
      </c>
      <c r="R1246">
        <f t="shared" si="358"/>
        <v>90.334328000707998</v>
      </c>
      <c r="S1246">
        <f t="shared" si="359"/>
        <v>9.5482547578094948E-2</v>
      </c>
      <c r="T1246">
        <f t="shared" si="342"/>
        <v>48.654289757741331</v>
      </c>
    </row>
    <row r="1247" spans="1:20" x14ac:dyDescent="0.25">
      <c r="A1247">
        <f t="shared" si="343"/>
        <v>602.21429128689408</v>
      </c>
      <c r="B1247">
        <f t="shared" si="360"/>
        <v>95.84538125889172</v>
      </c>
      <c r="C1247" t="str">
        <f t="shared" si="344"/>
        <v>1.58037879256088-269.811340658291i</v>
      </c>
      <c r="D1247" t="str">
        <f t="shared" si="345"/>
        <v>3.97499990990116-166.054445804852i</v>
      </c>
      <c r="E1247" t="str">
        <f t="shared" si="346"/>
        <v>162.468689233976+0.0426854587951982i</v>
      </c>
      <c r="F1247" t="str">
        <f t="shared" si="347"/>
        <v>1.45495495373923-1558.31317413705i</v>
      </c>
      <c r="G1247" t="str">
        <f t="shared" si="348"/>
        <v>0.999999999164427-0.0000289062859576176i</v>
      </c>
      <c r="H1247" t="str">
        <f t="shared" si="349"/>
        <v>600.077102123895+8.83693503369262i</v>
      </c>
      <c r="I1247" t="str">
        <f t="shared" si="350"/>
        <v>41.3107627205478-2637.94251133084i</v>
      </c>
      <c r="K1247" t="str">
        <f t="shared" si="351"/>
        <v>0.0199930944595151-0.00036669067507353i</v>
      </c>
      <c r="L1247" t="str">
        <f t="shared" si="352"/>
        <v>0.00005-2.94421715167399i</v>
      </c>
      <c r="M1247" t="str">
        <f t="shared" si="353"/>
        <v>0.00133333333333333-1.73189244216117i</v>
      </c>
      <c r="N1247">
        <f t="shared" si="354"/>
        <v>90.335597455287271</v>
      </c>
      <c r="O1247">
        <f t="shared" si="355"/>
        <v>48.621352995484564</v>
      </c>
      <c r="P1247" s="3">
        <f t="shared" si="356"/>
        <v>48.621352995484564</v>
      </c>
      <c r="Q1247" s="3">
        <f t="shared" si="357"/>
        <v>-89.664402544712729</v>
      </c>
      <c r="R1247">
        <f t="shared" si="358"/>
        <v>90.335597455287271</v>
      </c>
      <c r="S1247">
        <f t="shared" si="359"/>
        <v>9.5845381258891721E-2</v>
      </c>
      <c r="T1247">
        <f t="shared" si="342"/>
        <v>48.621352995484564</v>
      </c>
    </row>
    <row r="1248" spans="1:20" x14ac:dyDescent="0.25">
      <c r="A1248">
        <f t="shared" si="343"/>
        <v>604.5027055937843</v>
      </c>
      <c r="B1248">
        <f t="shared" si="360"/>
        <v>96.209593707675509</v>
      </c>
      <c r="C1248" t="str">
        <f t="shared" si="344"/>
        <v>1.58037531280685-268.790124092555i</v>
      </c>
      <c r="D1248" t="str">
        <f t="shared" si="345"/>
        <v>3.9749999092151-165.425832199359i</v>
      </c>
      <c r="E1248" t="str">
        <f t="shared" si="346"/>
        <v>162.468682782292+0.0428478327085622i</v>
      </c>
      <c r="F1248" t="str">
        <f t="shared" si="347"/>
        <v>1.45495495372998-1552.41400125253i</v>
      </c>
      <c r="G1248" t="str">
        <f t="shared" si="348"/>
        <v>0.999999999158064-0.0000290161298440719i</v>
      </c>
      <c r="H1248" t="str">
        <f t="shared" si="349"/>
        <v>600.077689262525+8.87051755296792i</v>
      </c>
      <c r="I1248" t="str">
        <f t="shared" si="350"/>
        <v>41.3107746248979-2627.95857419837i</v>
      </c>
      <c r="K1248" t="str">
        <f t="shared" si="351"/>
        <v>0.0199930418964887-0.000368083105636801i</v>
      </c>
      <c r="L1248" t="str">
        <f t="shared" si="352"/>
        <v>0.00005-2.93307148004981i</v>
      </c>
      <c r="M1248" t="str">
        <f t="shared" si="353"/>
        <v>0.00133333333333333-1.72533616473518i</v>
      </c>
      <c r="N1248">
        <f t="shared" si="354"/>
        <v>90.336871722451434</v>
      </c>
      <c r="O1248">
        <f t="shared" si="355"/>
        <v>48.588416286971039</v>
      </c>
      <c r="P1248" s="3">
        <f t="shared" si="356"/>
        <v>48.588416286971039</v>
      </c>
      <c r="Q1248" s="3">
        <f t="shared" si="357"/>
        <v>-89.663128277548566</v>
      </c>
      <c r="R1248">
        <f t="shared" si="358"/>
        <v>90.336871722451434</v>
      </c>
      <c r="S1248">
        <f t="shared" si="359"/>
        <v>9.6209593707675511E-2</v>
      </c>
      <c r="T1248">
        <f t="shared" si="342"/>
        <v>48.588416286971039</v>
      </c>
    </row>
    <row r="1249" spans="1:20" x14ac:dyDescent="0.25">
      <c r="A1249">
        <f t="shared" si="343"/>
        <v>606.79981587504074</v>
      </c>
      <c r="B1249">
        <f t="shared" si="360"/>
        <v>96.575190163764674</v>
      </c>
      <c r="C1249" t="str">
        <f t="shared" si="344"/>
        <v>1.58037180657624-267.772774161973i</v>
      </c>
      <c r="D1249" t="str">
        <f t="shared" si="345"/>
        <v>3.97499990852381-164.7995983i</v>
      </c>
      <c r="E1249" t="str">
        <f t="shared" si="346"/>
        <v>162.468676281533+0.04301082557771i</v>
      </c>
      <c r="F1249" t="str">
        <f t="shared" si="347"/>
        <v>1.45495495372065-1546.5371603646i</v>
      </c>
      <c r="G1249" t="str">
        <f t="shared" si="348"/>
        <v>0.999999999151653-0.0000291263911372927i</v>
      </c>
      <c r="H1249" t="str">
        <f t="shared" si="349"/>
        <v>600.078280872636+8.90422771060368i</v>
      </c>
      <c r="I1249" t="str">
        <f t="shared" si="350"/>
        <v>41.3107866198924-2618.0124411354i</v>
      </c>
      <c r="K1249" t="str">
        <f t="shared" si="351"/>
        <v>0.0199929889335116-0.00036948081606693i</v>
      </c>
      <c r="L1249" t="str">
        <f t="shared" si="352"/>
        <v>0.00005-2.92196800164356i</v>
      </c>
      <c r="M1249" t="str">
        <f t="shared" si="353"/>
        <v>0.00133333333333333-1.71880470684915i</v>
      </c>
      <c r="N1249">
        <f t="shared" si="354"/>
        <v>90.338150820358607</v>
      </c>
      <c r="O1249">
        <f t="shared" si="355"/>
        <v>48.555479632609376</v>
      </c>
      <c r="P1249" s="3">
        <f t="shared" si="356"/>
        <v>48.555479632609376</v>
      </c>
      <c r="Q1249" s="3">
        <f t="shared" si="357"/>
        <v>-89.661849179641393</v>
      </c>
      <c r="R1249">
        <f t="shared" si="358"/>
        <v>90.338150820358607</v>
      </c>
      <c r="S1249">
        <f t="shared" si="359"/>
        <v>9.6575190163764674E-2</v>
      </c>
      <c r="T1249">
        <f t="shared" si="342"/>
        <v>48.555479632609376</v>
      </c>
    </row>
    <row r="1250" spans="1:20" x14ac:dyDescent="0.25">
      <c r="A1250">
        <f t="shared" si="343"/>
        <v>609.10565517536588</v>
      </c>
      <c r="B1250">
        <f t="shared" si="360"/>
        <v>96.942175886386977</v>
      </c>
      <c r="C1250" t="str">
        <f t="shared" si="344"/>
        <v>1.5803682736678-266.759276231611i</v>
      </c>
      <c r="D1250" t="str">
        <f t="shared" si="345"/>
        <v>3.97499990782727-164.175735098189i</v>
      </c>
      <c r="E1250" t="str">
        <f t="shared" si="346"/>
        <v>162.468669731325+0.043174439776772i</v>
      </c>
      <c r="F1250" t="str">
        <f t="shared" si="347"/>
        <v>1.45495495371125-1540.68256693294i</v>
      </c>
      <c r="G1250" t="str">
        <f t="shared" si="348"/>
        <v>0.999999999145194-0.0000292370714234256i</v>
      </c>
      <c r="H1250" t="str">
        <f t="shared" si="349"/>
        <v>600.078876988287+8.9380659919092i</v>
      </c>
      <c r="I1250" t="str">
        <f t="shared" si="350"/>
        <v>41.3107987062213-2608.1039690635i</v>
      </c>
      <c r="K1250" t="str">
        <f t="shared" si="351"/>
        <v>0.0199929355675428-0.000370883826297409i</v>
      </c>
      <c r="L1250" t="str">
        <f t="shared" si="352"/>
        <v>0.00005-2.91090655672799i</v>
      </c>
      <c r="M1250" t="str">
        <f t="shared" si="353"/>
        <v>0.00133333333333333-1.71229797454588i</v>
      </c>
      <c r="N1250">
        <f t="shared" si="354"/>
        <v>90.339434767234536</v>
      </c>
      <c r="O1250">
        <f t="shared" si="355"/>
        <v>48.522543032811043</v>
      </c>
      <c r="P1250" s="3">
        <f t="shared" si="356"/>
        <v>48.522543032811043</v>
      </c>
      <c r="Q1250" s="3">
        <f t="shared" si="357"/>
        <v>-89.660565232765464</v>
      </c>
      <c r="R1250">
        <f t="shared" si="358"/>
        <v>90.339434767234536</v>
      </c>
      <c r="S1250">
        <f t="shared" si="359"/>
        <v>9.6942175886386983E-2</v>
      </c>
      <c r="T1250">
        <f t="shared" si="342"/>
        <v>48.522543032811043</v>
      </c>
    </row>
    <row r="1251" spans="1:20" x14ac:dyDescent="0.25">
      <c r="A1251">
        <f t="shared" si="343"/>
        <v>611.42025666503218</v>
      </c>
      <c r="B1251">
        <f t="shared" si="360"/>
        <v>97.310556154755247</v>
      </c>
      <c r="C1251" t="str">
        <f t="shared" si="344"/>
        <v>1.58036471387862-265.74961572195i</v>
      </c>
      <c r="D1251" t="str">
        <f t="shared" si="345"/>
        <v>3.97499990712544-163.554233619446i</v>
      </c>
      <c r="E1251" t="str">
        <f t="shared" si="346"/>
        <v>162.468663131293+0.0433386776891942i</v>
      </c>
      <c r="F1251" t="str">
        <f t="shared" si="347"/>
        <v>1.45495495370178-1534.85013673725i</v>
      </c>
      <c r="G1251" t="str">
        <f t="shared" si="348"/>
        <v>0.999999999138685-0.0000293481722946435i</v>
      </c>
      <c r="H1251" t="str">
        <f t="shared" si="349"/>
        <v>600.079477643803+8.97203288404151i</v>
      </c>
      <c r="I1251" t="str">
        <f t="shared" si="350"/>
        <v>41.3108108845808-2598.23301544603i</v>
      </c>
      <c r="K1251" t="str">
        <f t="shared" si="351"/>
        <v>0.019992881795518-0.000372292156335996i</v>
      </c>
      <c r="L1251" t="str">
        <f t="shared" si="352"/>
        <v>0.00005-2.89988698618051i</v>
      </c>
      <c r="M1251" t="str">
        <f t="shared" si="353"/>
        <v>0.00133333333333333-1.70581587422383i</v>
      </c>
      <c r="N1251">
        <f t="shared" si="354"/>
        <v>90.3407235813726</v>
      </c>
      <c r="O1251">
        <f t="shared" si="355"/>
        <v>48.489606487990777</v>
      </c>
      <c r="P1251" s="3">
        <f t="shared" si="356"/>
        <v>48.489606487990777</v>
      </c>
      <c r="Q1251" s="3">
        <f t="shared" si="357"/>
        <v>-89.6592764186274</v>
      </c>
      <c r="R1251">
        <f t="shared" si="358"/>
        <v>90.3407235813726</v>
      </c>
      <c r="S1251">
        <f t="shared" si="359"/>
        <v>9.7310556154755243E-2</v>
      </c>
      <c r="T1251">
        <f t="shared" si="342"/>
        <v>48.489606487990777</v>
      </c>
    </row>
    <row r="1252" spans="1:20" x14ac:dyDescent="0.25">
      <c r="A1252">
        <f t="shared" si="343"/>
        <v>613.74365364035941</v>
      </c>
      <c r="B1252">
        <f t="shared" si="360"/>
        <v>97.680336268143321</v>
      </c>
      <c r="C1252" t="str">
        <f t="shared" si="344"/>
        <v>1.58036112700438-264.743778108676i</v>
      </c>
      <c r="D1252" t="str">
        <f t="shared" si="345"/>
        <v>3.97499990641826-162.935084923263i</v>
      </c>
      <c r="E1252" t="str">
        <f t="shared" si="346"/>
        <v>162.468656481059+0.0435035417077165i</v>
      </c>
      <c r="F1252" t="str">
        <f t="shared" si="347"/>
        <v>1.45495495369224-1529.03978587606i</v>
      </c>
      <c r="G1252" t="str">
        <f t="shared" si="348"/>
        <v>0.999999999132126-0.00002945969534917i</v>
      </c>
      <c r="H1252" t="str">
        <f t="shared" si="349"/>
        <v>600.080082873756+9.00612887601173i</v>
      </c>
      <c r="I1252" t="str">
        <f t="shared" si="350"/>
        <v>41.3108231556707-2588.39943828601i</v>
      </c>
      <c r="K1252" t="str">
        <f t="shared" si="351"/>
        <v>0.0199928276143501-0.000373705826264977i</v>
      </c>
      <c r="L1252" t="str">
        <f t="shared" si="352"/>
        <v>0.00005-2.88890913148087i</v>
      </c>
      <c r="M1252" t="str">
        <f t="shared" si="353"/>
        <v>0.00133333333333333-1.69935831263581i</v>
      </c>
      <c r="N1252">
        <f t="shared" si="354"/>
        <v>90.342017281134289</v>
      </c>
      <c r="O1252">
        <f t="shared" si="355"/>
        <v>48.456669998566497</v>
      </c>
      <c r="P1252" s="3">
        <f t="shared" si="356"/>
        <v>48.456669998566497</v>
      </c>
      <c r="Q1252" s="3">
        <f t="shared" si="357"/>
        <v>-89.657982718865711</v>
      </c>
      <c r="R1252">
        <f t="shared" si="358"/>
        <v>90.342017281134289</v>
      </c>
      <c r="S1252">
        <f t="shared" si="359"/>
        <v>9.768033626814332E-2</v>
      </c>
      <c r="T1252">
        <f t="shared" si="342"/>
        <v>48.456669998566497</v>
      </c>
    </row>
    <row r="1253" spans="1:20" x14ac:dyDescent="0.25">
      <c r="A1253">
        <f t="shared" si="343"/>
        <v>616.07587952419283</v>
      </c>
      <c r="B1253">
        <f t="shared" si="360"/>
        <v>98.051521545962274</v>
      </c>
      <c r="C1253" t="str">
        <f t="shared" si="344"/>
        <v>1.5803575128391-263.741748922455i</v>
      </c>
      <c r="D1253" t="str">
        <f t="shared" si="345"/>
        <v>3.97499990570567-162.318280102977i</v>
      </c>
      <c r="E1253" t="str">
        <f t="shared" si="346"/>
        <v>162.468649780239+0.0436690342344461i</v>
      </c>
      <c r="F1253" t="str">
        <f t="shared" si="347"/>
        <v>1.45495495368262-1523.25143076552i</v>
      </c>
      <c r="G1253" t="str">
        <f t="shared" si="348"/>
        <v>0.999999999125518-0.0000295716421913014i</v>
      </c>
      <c r="H1253" t="str">
        <f t="shared" si="349"/>
        <v>600.080692712999+9.04035445869286i</v>
      </c>
      <c r="I1253" t="str">
        <f t="shared" si="350"/>
        <v>41.3108355201976-2578.6030961242i</v>
      </c>
      <c r="K1253" t="str">
        <f t="shared" si="351"/>
        <v>0.019992773020928-0.000375124856241425i</v>
      </c>
      <c r="L1253" t="str">
        <f t="shared" si="352"/>
        <v>0.00005-2.87797283470898i</v>
      </c>
      <c r="M1253" t="str">
        <f t="shared" si="353"/>
        <v>0.00133333333333333-1.69292519688764i</v>
      </c>
      <c r="N1253">
        <f t="shared" si="354"/>
        <v>90.343315884949249</v>
      </c>
      <c r="O1253">
        <f t="shared" si="355"/>
        <v>48.423733564958866</v>
      </c>
      <c r="P1253" s="3">
        <f t="shared" si="356"/>
        <v>48.423733564958866</v>
      </c>
      <c r="Q1253" s="3">
        <f t="shared" si="357"/>
        <v>-89.656684115050751</v>
      </c>
      <c r="R1253">
        <f t="shared" si="358"/>
        <v>90.343315884949249</v>
      </c>
      <c r="S1253">
        <f t="shared" si="359"/>
        <v>9.8051521545962278E-2</v>
      </c>
      <c r="T1253">
        <f t="shared" si="342"/>
        <v>48.423733564958866</v>
      </c>
    </row>
    <row r="1254" spans="1:20" x14ac:dyDescent="0.25">
      <c r="A1254">
        <f t="shared" si="343"/>
        <v>618.41696786638477</v>
      </c>
      <c r="B1254">
        <f t="shared" si="360"/>
        <v>98.424117327836939</v>
      </c>
      <c r="C1254" t="str">
        <f t="shared" si="344"/>
        <v>1.58035387117539-262.743513748758i</v>
      </c>
      <c r="D1254" t="str">
        <f t="shared" si="345"/>
        <v>3.97499990498768-161.703810285645i</v>
      </c>
      <c r="E1254" t="str">
        <f t="shared" si="346"/>
        <v>162.468643028451+0.0438351576808426i</v>
      </c>
      <c r="F1254" t="str">
        <f t="shared" si="347"/>
        <v>1.45495495367293-1517.48498813821i</v>
      </c>
      <c r="G1254" t="str">
        <f t="shared" si="348"/>
        <v>0.999999999118859-0.0000296840144314307i</v>
      </c>
      <c r="H1254" t="str">
        <f t="shared" si="349"/>
        <v>600.081307196635+9.07471012482631i</v>
      </c>
      <c r="I1254" t="str">
        <f t="shared" si="350"/>
        <v>41.3108479788728-2568.84384803695i</v>
      </c>
      <c r="K1254" t="str">
        <f t="shared" si="351"/>
        <v>0.0199927180121175-0.000376549266497478i</v>
      </c>
      <c r="L1254" t="str">
        <f t="shared" si="352"/>
        <v>0.00005-2.86707793854252i</v>
      </c>
      <c r="M1254" t="str">
        <f t="shared" si="353"/>
        <v>0.00133333333333333-1.68651643443678i</v>
      </c>
      <c r="N1254">
        <f t="shared" si="354"/>
        <v>90.344619411315705</v>
      </c>
      <c r="O1254">
        <f t="shared" si="355"/>
        <v>48.390797187592383</v>
      </c>
      <c r="P1254" s="3">
        <f t="shared" si="356"/>
        <v>48.390797187592383</v>
      </c>
      <c r="Q1254" s="3">
        <f t="shared" si="357"/>
        <v>-89.655380588684295</v>
      </c>
      <c r="R1254">
        <f t="shared" si="358"/>
        <v>90.344619411315705</v>
      </c>
      <c r="S1254">
        <f t="shared" si="359"/>
        <v>9.8424117327836944E-2</v>
      </c>
      <c r="T1254">
        <f t="shared" si="342"/>
        <v>48.390797187592383</v>
      </c>
    </row>
    <row r="1255" spans="1:20" x14ac:dyDescent="0.25">
      <c r="A1255">
        <f t="shared" si="343"/>
        <v>620.766952344277</v>
      </c>
      <c r="B1255">
        <f t="shared" si="360"/>
        <v>98.798128973682722</v>
      </c>
      <c r="C1255" t="str">
        <f t="shared" si="344"/>
        <v>1.58035020180408-261.749058227622i</v>
      </c>
      <c r="D1255" t="str">
        <f t="shared" si="345"/>
        <v>3.97499990426421-161.091666631912i</v>
      </c>
      <c r="E1255" t="str">
        <f t="shared" si="346"/>
        <v>162.468636225307+0.0440019144678169i</v>
      </c>
      <c r="F1255" t="str">
        <f t="shared" si="347"/>
        <v>1.45495495366317-1511.74037504191i</v>
      </c>
      <c r="G1255" t="str">
        <f t="shared" si="348"/>
        <v>0.99999999911215-0.0000297968136860702i</v>
      </c>
      <c r="H1255" t="str">
        <f t="shared" si="349"/>
        <v>600.08192636004+9.10919636902949i</v>
      </c>
      <c r="I1255" t="str">
        <f t="shared" si="350"/>
        <v>41.3108605324132-2559.12155363423i</v>
      </c>
      <c r="K1255" t="str">
        <f t="shared" si="351"/>
        <v>0.0199926625847604-0.000377979077340603i</v>
      </c>
      <c r="L1255" t="str">
        <f t="shared" si="352"/>
        <v>0.00005-2.85622428625476i</v>
      </c>
      <c r="M1255" t="str">
        <f t="shared" si="353"/>
        <v>0.00133333333333333-1.68013193309103i</v>
      </c>
      <c r="N1255">
        <f t="shared" si="354"/>
        <v>90.345927878800495</v>
      </c>
      <c r="O1255">
        <f t="shared" si="355"/>
        <v>48.357860866894384</v>
      </c>
      <c r="P1255" s="3">
        <f t="shared" si="356"/>
        <v>48.357860866894384</v>
      </c>
      <c r="Q1255" s="3">
        <f t="shared" si="357"/>
        <v>-89.654072121199505</v>
      </c>
      <c r="R1255">
        <f t="shared" si="358"/>
        <v>90.345927878800495</v>
      </c>
      <c r="S1255">
        <f t="shared" si="359"/>
        <v>9.8798128973682717E-2</v>
      </c>
      <c r="T1255">
        <f t="shared" si="342"/>
        <v>48.357860866894384</v>
      </c>
    </row>
    <row r="1256" spans="1:20" x14ac:dyDescent="0.25">
      <c r="A1256">
        <f t="shared" si="343"/>
        <v>623.1258667631854</v>
      </c>
      <c r="B1256">
        <f t="shared" si="360"/>
        <v>99.173561863782723</v>
      </c>
      <c r="C1256" t="str">
        <f t="shared" si="344"/>
        <v>1.58034650451458-260.758368053457i</v>
      </c>
      <c r="D1256" t="str">
        <f t="shared" si="345"/>
        <v>3.97499990353524-160.481840335886i</v>
      </c>
      <c r="E1256" t="str">
        <f t="shared" si="346"/>
        <v>162.468629370417+0.0441693070257664i</v>
      </c>
      <c r="F1256" t="str">
        <f t="shared" si="347"/>
        <v>1.45495495365334-1506.01750883843i</v>
      </c>
      <c r="G1256" t="str">
        <f t="shared" si="348"/>
        <v>0.999999999105389-0.0000299100415778751i</v>
      </c>
      <c r="H1256" t="str">
        <f t="shared" si="349"/>
        <v>600.082550238867+9.14381368780286i</v>
      </c>
      <c r="I1256" t="str">
        <f t="shared" si="350"/>
        <v>41.3108731815416-2549.43607305764i</v>
      </c>
      <c r="K1256" t="str">
        <f t="shared" si="351"/>
        <v>0.0199926067356743-0.000379414309153858i</v>
      </c>
      <c r="L1256" t="str">
        <f t="shared" si="352"/>
        <v>0.00005-2.84541172171224i</v>
      </c>
      <c r="M1256" t="str">
        <f t="shared" si="353"/>
        <v>0.00133333333333333-1.6737716010072i</v>
      </c>
      <c r="N1256">
        <f t="shared" si="354"/>
        <v>90.347241306039507</v>
      </c>
      <c r="O1256">
        <f t="shared" si="355"/>
        <v>48.324924603295472</v>
      </c>
      <c r="P1256" s="3">
        <f t="shared" si="356"/>
        <v>48.324924603295472</v>
      </c>
      <c r="Q1256" s="3">
        <f t="shared" si="357"/>
        <v>-89.652758693960493</v>
      </c>
      <c r="R1256">
        <f t="shared" si="358"/>
        <v>90.347241306039507</v>
      </c>
      <c r="S1256">
        <f t="shared" si="359"/>
        <v>9.9173561863782719E-2</v>
      </c>
      <c r="T1256">
        <f t="shared" si="342"/>
        <v>48.324924603295472</v>
      </c>
    </row>
    <row r="1257" spans="1:20" x14ac:dyDescent="0.25">
      <c r="A1257">
        <f t="shared" si="343"/>
        <v>625.49374505688547</v>
      </c>
      <c r="B1257">
        <f t="shared" si="360"/>
        <v>99.550421398865097</v>
      </c>
      <c r="C1257" t="str">
        <f t="shared" si="344"/>
        <v>1.58034277909473-259.771428974839i</v>
      </c>
      <c r="D1257" t="str">
        <f t="shared" si="345"/>
        <v>3.97499990280071-159.87432262501i</v>
      </c>
      <c r="E1257" t="str">
        <f t="shared" si="346"/>
        <v>162.468622463387+0.0443373377945767i</v>
      </c>
      <c r="F1257" t="str">
        <f t="shared" si="347"/>
        <v>1.45495495364343-1500.31630720243i</v>
      </c>
      <c r="G1257" t="str">
        <f t="shared" si="348"/>
        <v>0.999999999098578-0.0000300236997356665i</v>
      </c>
      <c r="H1257" t="str">
        <f t="shared" si="349"/>
        <v>600.083178869026+9.17856257953663i</v>
      </c>
      <c r="I1257" t="str">
        <f t="shared" si="350"/>
        <v>41.3108859269847-2539.78726697831i</v>
      </c>
      <c r="K1257" t="str">
        <f t="shared" si="351"/>
        <v>0.0199925504616531-0.000380854982396166i</v>
      </c>
      <c r="L1257" t="str">
        <f t="shared" si="352"/>
        <v>0.00005-2.83464008937263i</v>
      </c>
      <c r="M1257" t="str">
        <f t="shared" si="353"/>
        <v>0.00133333333333333-1.66743534668978i</v>
      </c>
      <c r="N1257">
        <f t="shared" si="354"/>
        <v>90.348559711737849</v>
      </c>
      <c r="O1257">
        <f t="shared" si="355"/>
        <v>48.291988397229545</v>
      </c>
      <c r="P1257" s="3">
        <f t="shared" si="356"/>
        <v>48.291988397229545</v>
      </c>
      <c r="Q1257" s="3">
        <f t="shared" si="357"/>
        <v>-89.651440288262151</v>
      </c>
      <c r="R1257">
        <f t="shared" si="358"/>
        <v>90.348559711737849</v>
      </c>
      <c r="S1257">
        <f t="shared" si="359"/>
        <v>9.9550421398865094E-2</v>
      </c>
      <c r="T1257">
        <f t="shared" si="342"/>
        <v>48.291988397229545</v>
      </c>
    </row>
    <row r="1258" spans="1:20" x14ac:dyDescent="0.25">
      <c r="A1258">
        <f t="shared" si="343"/>
        <v>627.87062128810169</v>
      </c>
      <c r="B1258">
        <f t="shared" si="360"/>
        <v>99.928713000180792</v>
      </c>
      <c r="C1258" t="str">
        <f t="shared" si="344"/>
        <v>1.58033902533057-258.788226794307i</v>
      </c>
      <c r="D1258" t="str">
        <f t="shared" si="345"/>
        <v>3.9749999020606-159.269104759939i</v>
      </c>
      <c r="E1258" t="str">
        <f t="shared" si="346"/>
        <v>162.468615503822+0.0445060092236523i</v>
      </c>
      <c r="F1258" t="str">
        <f t="shared" si="347"/>
        <v>1.45495495363344-1494.63668812019i</v>
      </c>
      <c r="G1258" t="str">
        <f t="shared" si="348"/>
        <v>0.999999999091714-0.0000301377897944552i</v>
      </c>
      <c r="H1258" t="str">
        <f t="shared" si="349"/>
        <v>600.083812286715+9.21344354451895i</v>
      </c>
      <c r="I1258" t="str">
        <f t="shared" si="350"/>
        <v>41.3108987694766-2530.17499659495i</v>
      </c>
      <c r="K1258" t="str">
        <f t="shared" si="351"/>
        <v>0.0199924937594659-0.000382301117602589i</v>
      </c>
      <c r="L1258" t="str">
        <f t="shared" si="352"/>
        <v>0.00005-2.82390923428236i</v>
      </c>
      <c r="M1258" t="str">
        <f t="shared" si="353"/>
        <v>0.00133333333333333-1.66112307898962i</v>
      </c>
      <c r="N1258">
        <f t="shared" si="354"/>
        <v>90.349883114670007</v>
      </c>
      <c r="O1258">
        <f t="shared" si="355"/>
        <v>48.259052249133852</v>
      </c>
      <c r="P1258" s="3">
        <f t="shared" si="356"/>
        <v>48.259052249133852</v>
      </c>
      <c r="Q1258" s="3">
        <f t="shared" si="357"/>
        <v>-89.650116885329993</v>
      </c>
      <c r="R1258">
        <f t="shared" si="358"/>
        <v>90.349883114670007</v>
      </c>
      <c r="S1258">
        <f t="shared" si="359"/>
        <v>9.9928713000180788E-2</v>
      </c>
      <c r="T1258">
        <f t="shared" si="342"/>
        <v>48.259052249133852</v>
      </c>
    </row>
    <row r="1259" spans="1:20" x14ac:dyDescent="0.25">
      <c r="A1259">
        <f t="shared" si="343"/>
        <v>630.25652964899643</v>
      </c>
      <c r="B1259">
        <f t="shared" si="360"/>
        <v>100.30844210958148</v>
      </c>
      <c r="C1259" t="str">
        <f t="shared" si="344"/>
        <v>1.58033524300656-257.808747368152i</v>
      </c>
      <c r="D1259" t="str">
        <f t="shared" si="345"/>
        <v>3.97499990131485-158.666178034411i</v>
      </c>
      <c r="E1259" t="str">
        <f t="shared" si="346"/>
        <v>162.468608491321+0.0446753237720196i</v>
      </c>
      <c r="F1259" t="str">
        <f t="shared" si="347"/>
        <v>1.45495495362338-1488.9785698885i</v>
      </c>
      <c r="G1259" t="str">
        <f t="shared" si="348"/>
        <v>0.999999999084798-0.0000302523133954648i</v>
      </c>
      <c r="H1259" t="str">
        <f t="shared" si="349"/>
        <v>600.084450528399+9.24845708494239i</v>
      </c>
      <c r="I1259" t="str">
        <f t="shared" si="350"/>
        <v>41.3109117097567-2520.59912363189i</v>
      </c>
      <c r="K1259" t="str">
        <f t="shared" si="351"/>
        <v>0.0199924366258576-0.000383752735384599i</v>
      </c>
      <c r="L1259" t="str">
        <f t="shared" si="352"/>
        <v>0.00005-2.81321900207447i</v>
      </c>
      <c r="M1259" t="str">
        <f t="shared" si="353"/>
        <v>0.00133333333333333-1.65483470710263i</v>
      </c>
      <c r="N1259">
        <f t="shared" si="354"/>
        <v>90.3512115336802</v>
      </c>
      <c r="O1259">
        <f t="shared" si="355"/>
        <v>48.226116159448857</v>
      </c>
      <c r="P1259" s="3">
        <f t="shared" si="356"/>
        <v>48.226116159448857</v>
      </c>
      <c r="Q1259" s="3">
        <f t="shared" si="357"/>
        <v>-89.6487884663198</v>
      </c>
      <c r="R1259">
        <f t="shared" si="358"/>
        <v>90.3512115336802</v>
      </c>
      <c r="S1259">
        <f t="shared" si="359"/>
        <v>0.10030844210958148</v>
      </c>
      <c r="T1259">
        <f t="shared" si="342"/>
        <v>48.226116159448857</v>
      </c>
    </row>
    <row r="1260" spans="1:20" x14ac:dyDescent="0.25">
      <c r="A1260">
        <f t="shared" si="343"/>
        <v>632.65150446166263</v>
      </c>
      <c r="B1260">
        <f t="shared" si="360"/>
        <v>100.68961418959789</v>
      </c>
      <c r="C1260" t="str">
        <f t="shared" si="344"/>
        <v>1.58033143190567-256.832976606225i</v>
      </c>
      <c r="D1260" t="str">
        <f t="shared" si="345"/>
        <v>3.97499990056341-158.065533775122i</v>
      </c>
      <c r="E1260" t="str">
        <f t="shared" si="346"/>
        <v>162.468601425485+0.0448452839083196i</v>
      </c>
      <c r="F1260" t="str">
        <f t="shared" si="347"/>
        <v>1.45495495361323-1483.34187111343i</v>
      </c>
      <c r="G1260" t="str">
        <f t="shared" si="348"/>
        <v>0.999999999077829-0.000030367272186156i</v>
      </c>
      <c r="H1260" t="str">
        <f t="shared" si="349"/>
        <v>600.085093630825+9.28360370491143i</v>
      </c>
      <c r="I1260" t="str">
        <f t="shared" si="350"/>
        <v>41.3109247485694-2511.05951033702i</v>
      </c>
      <c r="K1260" t="str">
        <f t="shared" si="351"/>
        <v>0.0199923790575482-0.000385209856430336i</v>
      </c>
      <c r="L1260" t="str">
        <f t="shared" si="352"/>
        <v>0.00005-2.8025692389664i</v>
      </c>
      <c r="M1260" t="str">
        <f t="shared" si="353"/>
        <v>0.00133333333333333-1.64857014056847i</v>
      </c>
      <c r="N1260">
        <f t="shared" si="354"/>
        <v>90.352544987682663</v>
      </c>
      <c r="O1260">
        <f t="shared" si="355"/>
        <v>48.193180128618536</v>
      </c>
      <c r="P1260" s="3">
        <f t="shared" si="356"/>
        <v>48.193180128618536</v>
      </c>
      <c r="Q1260" s="3">
        <f t="shared" si="357"/>
        <v>-89.647455012317337</v>
      </c>
      <c r="R1260">
        <f t="shared" si="358"/>
        <v>90.352544987682663</v>
      </c>
      <c r="S1260">
        <f t="shared" si="359"/>
        <v>0.10068961418959789</v>
      </c>
      <c r="T1260">
        <f t="shared" ref="T1260:T1323" si="361">P1260</f>
        <v>48.193180128618536</v>
      </c>
    </row>
    <row r="1261" spans="1:20" x14ac:dyDescent="0.25">
      <c r="A1261">
        <f t="shared" ref="A1261:A1324" si="362">2*PI()*B1261</f>
        <v>635.05558017861699</v>
      </c>
      <c r="B1261">
        <f t="shared" si="360"/>
        <v>101.07223472351836</v>
      </c>
      <c r="C1261" t="str">
        <f t="shared" ref="C1261:C1324" si="363">IMPRODUCT(D1261,E1261,$C$40,,K1261,$C$41)</f>
        <v>1.5803275918092-255.86090047172i</v>
      </c>
      <c r="D1261" t="str">
        <f t="shared" ref="D1261:D1324" si="364">IMDIV(IMPRODUCT($C$37,$C$38,COMPLEX(1,A1261/$C$38)),IMSUM(-1*A1261*A1261/$C$39,COMPLEX(0,1*A1261)))</f>
        <v>3.97499989980626-157.467163341602i</v>
      </c>
      <c r="E1261" t="str">
        <f t="shared" ref="E1261:E1324" si="365">IMDIV(IMPRODUCT(IMSUM(F1261,G1261),$C$29,H1261),IMSUM(1,I1261))</f>
        <v>162.468594305907+0.0450158921108556i</v>
      </c>
      <c r="F1261" t="str">
        <f t="shared" ref="F1261:F1324" si="366">IMDIV(IMPRODUCT($C$14,$C$15,COMPLEX(1,A1261/$C$15)),IMSUM(-1*A1261*A1261/$C$16,COMPLEX(0,A1261)))</f>
        <v>1.45495495360302-1477.72651070916i</v>
      </c>
      <c r="G1261" t="str">
        <f t="shared" ref="G1261:G1324" si="367">IMDIV(1,COMPLEX(1,A1261*$C$9*$C$10))</f>
        <v>0.999999999070807-0.0000304826678202493i</v>
      </c>
      <c r="H1261" t="str">
        <f t="shared" ref="H1261:H1324" si="368">IMDIV($C$3,IMSUM(K1261,COMPLEX(0,$C$28*A1261)))</f>
        <v>600.085741631015+9.31888391044963i</v>
      </c>
      <c r="I1261" t="str">
        <f t="shared" ref="I1261:I1324" si="369">IMPRODUCT(F1261,$C$29,H1261,$C$31)</f>
        <v>41.3109378866641-2501.55601947981i</v>
      </c>
      <c r="K1261" t="str">
        <f t="shared" ref="K1261:K1324" si="370">IF($C$26&lt;=0,IMDIV(1,IMSUM(IMDIV(1,L1261),1/$C$18)),IMDIV(1,IMSUM(IMDIV(1,L1261),1/$C$18,IMDIV(1,M1261))))</f>
        <v>0.019992321051233-0.000386672501504898i</v>
      </c>
      <c r="L1261" t="str">
        <f t="shared" ref="L1261:L1324" si="371">IMSUM($C$21/$C$22,IMDIV(1,COMPLEX(0,$C$20*$C$22*A1261)))</f>
        <v>0.00005-2.79195979175772i</v>
      </c>
      <c r="M1261" t="str">
        <f t="shared" ref="M1261:M1324" si="372">IMSUM($C$25/$C$26,IMDIV(1,COMPLEX(0,$C$24*$C$26*A1261)))</f>
        <v>0.00133333333333333-1.64232928926925i</v>
      </c>
      <c r="N1261">
        <f t="shared" ref="N1261:N1324" si="373">ABS(R1261)</f>
        <v>90.353883495661762</v>
      </c>
      <c r="O1261">
        <f t="shared" ref="O1261:O1324" si="374">ABS(P1261)</f>
        <v>48.160244157090048</v>
      </c>
      <c r="P1261" s="3">
        <f t="shared" ref="P1261:P1324" si="375">20*LOG10(IMABS(C1261))</f>
        <v>48.160244157090048</v>
      </c>
      <c r="Q1261" s="3">
        <f t="shared" ref="Q1261:Q1324" si="376">IMARGUMENT(C1261)*180/PI()</f>
        <v>-89.646116504338238</v>
      </c>
      <c r="R1261">
        <f t="shared" ref="R1261:R1324" si="377">IF(Q1261&lt;0,Q1261+180,Q1261-180)</f>
        <v>90.353883495661762</v>
      </c>
      <c r="S1261">
        <f t="shared" ref="S1261:S1324" si="378">B1261/1000</f>
        <v>0.10107223472351837</v>
      </c>
      <c r="T1261">
        <f t="shared" si="361"/>
        <v>48.160244157090048</v>
      </c>
    </row>
    <row r="1262" spans="1:20" x14ac:dyDescent="0.25">
      <c r="A1262">
        <f t="shared" si="362"/>
        <v>637.46879138329575</v>
      </c>
      <c r="B1262">
        <f t="shared" ref="B1262:B1325" si="379">B1261*(1+B$42)</f>
        <v>101.45630921546774</v>
      </c>
      <c r="C1262" t="str">
        <f t="shared" si="363"/>
        <v>1.58032372249663-254.892504980978i</v>
      </c>
      <c r="D1262" t="str">
        <f t="shared" si="364"/>
        <v>3.97499989904333-156.871058126093i</v>
      </c>
      <c r="E1262" t="str">
        <f t="shared" si="365"/>
        <v>162.468587132176+0.0451871508676452i</v>
      </c>
      <c r="F1262" t="str">
        <f t="shared" si="366"/>
        <v>1.45495495359273-1472.13240789686i</v>
      </c>
      <c r="G1262" t="str">
        <f t="shared" si="367"/>
        <v>0.999999999063732-0.0000305985019577498i</v>
      </c>
      <c r="H1262" t="str">
        <f t="shared" si="368"/>
        <v>600.08639456628+9.35429820950738i</v>
      </c>
      <c r="I1262" t="str">
        <f t="shared" si="369"/>
        <v>41.3109511247975-2492.08851434944i</v>
      </c>
      <c r="K1262" t="str">
        <f t="shared" si="370"/>
        <v>0.019992262603582-0.000388140691450603i</v>
      </c>
      <c r="L1262" t="str">
        <f t="shared" si="371"/>
        <v>0.00005-2.78139050782797i</v>
      </c>
      <c r="M1262" t="str">
        <f t="shared" si="372"/>
        <v>0.00133333333333333-1.63611206342822i</v>
      </c>
      <c r="N1262">
        <f t="shared" si="373"/>
        <v>90.355227076672335</v>
      </c>
      <c r="O1262">
        <f t="shared" si="374"/>
        <v>48.127308245313863</v>
      </c>
      <c r="P1262" s="3">
        <f t="shared" si="375"/>
        <v>48.127308245313863</v>
      </c>
      <c r="Q1262" s="3">
        <f t="shared" si="376"/>
        <v>-89.644772923327665</v>
      </c>
      <c r="R1262">
        <f t="shared" si="377"/>
        <v>90.355227076672335</v>
      </c>
      <c r="S1262">
        <f t="shared" si="378"/>
        <v>0.10145630921546774</v>
      </c>
      <c r="T1262">
        <f t="shared" si="361"/>
        <v>48.127308245313863</v>
      </c>
    </row>
    <row r="1263" spans="1:20" x14ac:dyDescent="0.25">
      <c r="A1263">
        <f t="shared" si="362"/>
        <v>639.89117279055222</v>
      </c>
      <c r="B1263">
        <f t="shared" si="379"/>
        <v>101.84184319048651</v>
      </c>
      <c r="C1263" t="str">
        <f t="shared" si="363"/>
        <v>1.58031982374591-253.927776203302i</v>
      </c>
      <c r="D1263" t="str">
        <f t="shared" si="364"/>
        <v>3.97499989827461-156.277209553421i</v>
      </c>
      <c r="E1263" t="str">
        <f t="shared" si="365"/>
        <v>162.468579903886+0.0453590626764131i</v>
      </c>
      <c r="F1263" t="str">
        <f t="shared" si="366"/>
        <v>1.45495495358236-1466.55948220348i</v>
      </c>
      <c r="G1263" t="str">
        <f t="shared" si="367"/>
        <v>0.999999999056602-0.0000307147762649703i</v>
      </c>
      <c r="H1263" t="str">
        <f t="shared" si="368"/>
        <v>600.087052474208+9.38984711196887i</v>
      </c>
      <c r="I1263" t="str">
        <f t="shared" si="369"/>
        <v>41.3109644637311-2482.65685875268i</v>
      </c>
      <c r="K1263" t="str">
        <f t="shared" si="370"/>
        <v>0.0199922037112401-0.000389614447187273i</v>
      </c>
      <c r="L1263" t="str">
        <f t="shared" si="371"/>
        <v>0.00005-2.77086123513447i</v>
      </c>
      <c r="M1263" t="str">
        <f t="shared" si="372"/>
        <v>0.00133333333333333-1.62991837360851i</v>
      </c>
      <c r="N1263">
        <f t="shared" si="373"/>
        <v>90.356575749839877</v>
      </c>
      <c r="O1263">
        <f t="shared" si="374"/>
        <v>48.094372393744393</v>
      </c>
      <c r="P1263" s="3">
        <f t="shared" si="375"/>
        <v>48.094372393744393</v>
      </c>
      <c r="Q1263" s="3">
        <f t="shared" si="376"/>
        <v>-89.643424250160123</v>
      </c>
      <c r="R1263">
        <f t="shared" si="377"/>
        <v>90.356575749839877</v>
      </c>
      <c r="S1263">
        <f t="shared" si="378"/>
        <v>0.10184184319048652</v>
      </c>
      <c r="T1263">
        <f t="shared" si="361"/>
        <v>48.094372393744393</v>
      </c>
    </row>
    <row r="1264" spans="1:20" x14ac:dyDescent="0.25">
      <c r="A1264">
        <f t="shared" si="362"/>
        <v>642.32275924715634</v>
      </c>
      <c r="B1264">
        <f t="shared" si="379"/>
        <v>102.22884219461037</v>
      </c>
      <c r="C1264" t="str">
        <f t="shared" si="363"/>
        <v>1.58031589533325-252.966700260718i</v>
      </c>
      <c r="D1264" t="str">
        <f t="shared" si="364"/>
        <v>3.97499989750003-155.685609080873i</v>
      </c>
      <c r="E1264" t="str">
        <f t="shared" si="365"/>
        <v>162.468572620618+0.0455316300447061i</v>
      </c>
      <c r="F1264" t="str">
        <f t="shared" si="366"/>
        <v>1.4549549535719-1461.00765346061i</v>
      </c>
      <c r="G1264" t="str">
        <f t="shared" si="367"/>
        <v>0.999999999049419-0.0000308314924145557i</v>
      </c>
      <c r="H1264" t="str">
        <f t="shared" si="368"/>
        <v>600.08771539268+9.42553112965968i</v>
      </c>
      <c r="I1264" t="str">
        <f t="shared" si="369"/>
        <v>41.3109779042325-2473.26091701204i</v>
      </c>
      <c r="K1264" t="str">
        <f t="shared" si="370"/>
        <v>0.0199921443708266-0.000391093789712499i</v>
      </c>
      <c r="L1264" t="str">
        <f t="shared" si="371"/>
        <v>0.00005-2.76037182221007i</v>
      </c>
      <c r="M1264" t="str">
        <f t="shared" si="372"/>
        <v>0.00133333333333333-1.6237481307118i</v>
      </c>
      <c r="N1264">
        <f t="shared" si="373"/>
        <v>90.357929534360863</v>
      </c>
      <c r="O1264">
        <f t="shared" si="374"/>
        <v>48.061436602838654</v>
      </c>
      <c r="P1264" s="3">
        <f t="shared" si="375"/>
        <v>48.061436602838654</v>
      </c>
      <c r="Q1264" s="3">
        <f t="shared" si="376"/>
        <v>-89.642070465639137</v>
      </c>
      <c r="R1264">
        <f t="shared" si="377"/>
        <v>90.357929534360863</v>
      </c>
      <c r="S1264">
        <f t="shared" si="378"/>
        <v>0.10222884219461037</v>
      </c>
      <c r="T1264">
        <f t="shared" si="361"/>
        <v>48.061436602838654</v>
      </c>
    </row>
    <row r="1265" spans="1:20" x14ac:dyDescent="0.25">
      <c r="A1265">
        <f t="shared" si="362"/>
        <v>644.76358573229561</v>
      </c>
      <c r="B1265">
        <f t="shared" si="379"/>
        <v>102.61731179494988</v>
      </c>
      <c r="C1265" t="str">
        <f t="shared" si="363"/>
        <v>1.58031193703313-252.009263327821i</v>
      </c>
      <c r="D1265" t="str">
        <f t="shared" si="364"/>
        <v>3.97499989671954-155.09624819808i</v>
      </c>
      <c r="E1265" t="str">
        <f t="shared" si="365"/>
        <v>162.468565281957+0.0457048554899019i</v>
      </c>
      <c r="F1265" t="str">
        <f t="shared" si="366"/>
        <v>1.45495495356137-1455.47684180332i</v>
      </c>
      <c r="G1265" t="str">
        <f t="shared" si="367"/>
        <v>0.999999999042181-0.000030948652085507i</v>
      </c>
      <c r="H1265" t="str">
        <f t="shared" si="368"/>
        <v>600.088383359865+9.46135077635419i</v>
      </c>
      <c r="I1265" t="str">
        <f t="shared" si="369"/>
        <v>41.3109914470752-2463.9005539638i</v>
      </c>
      <c r="K1265" t="str">
        <f t="shared" si="370"/>
        <v>0.0199920845789351-0.000392578740101921i</v>
      </c>
      <c r="L1265" t="str">
        <f t="shared" si="371"/>
        <v>0.00005-2.74992211816105i</v>
      </c>
      <c r="M1265" t="str">
        <f t="shared" si="372"/>
        <v>0.00133333333333333-1.61760124597709i</v>
      </c>
      <c r="N1265">
        <f t="shared" si="373"/>
        <v>90.359288449502898</v>
      </c>
      <c r="O1265">
        <f t="shared" si="374"/>
        <v>48.028500873057922</v>
      </c>
      <c r="P1265" s="3">
        <f t="shared" si="375"/>
        <v>48.028500873057922</v>
      </c>
      <c r="Q1265" s="3">
        <f t="shared" si="376"/>
        <v>-89.640711550497102</v>
      </c>
      <c r="R1265">
        <f t="shared" si="377"/>
        <v>90.359288449502898</v>
      </c>
      <c r="S1265">
        <f t="shared" si="378"/>
        <v>0.10261731179494989</v>
      </c>
      <c r="T1265">
        <f t="shared" si="361"/>
        <v>48.028500873057922</v>
      </c>
    </row>
    <row r="1266" spans="1:20" x14ac:dyDescent="0.25">
      <c r="A1266">
        <f t="shared" si="362"/>
        <v>647.21368735807835</v>
      </c>
      <c r="B1266">
        <f t="shared" si="379"/>
        <v>103.00725757977069</v>
      </c>
      <c r="C1266" t="str">
        <f t="shared" si="363"/>
        <v>1.58030794861845-251.055451631544i</v>
      </c>
      <c r="D1266" t="str">
        <f t="shared" si="364"/>
        <v>3.97499989593312-154.509118426887i</v>
      </c>
      <c r="E1266" t="str">
        <f t="shared" si="365"/>
        <v>162.468557887481+0.045878741539205i</v>
      </c>
      <c r="F1266" t="str">
        <f t="shared" si="366"/>
        <v>1.45495495355076-1449.96696766905i</v>
      </c>
      <c r="G1266" t="str">
        <f t="shared" si="367"/>
        <v>0.999999999034888-0.0000310662569632054i</v>
      </c>
      <c r="H1266" t="str">
        <f t="shared" si="368"/>
        <v>600.089056414213+9.49730656778262i</v>
      </c>
      <c r="I1266" t="str">
        <f t="shared" si="369"/>
        <v>41.311005093038-2454.57563495603i</v>
      </c>
      <c r="K1266" t="str">
        <f t="shared" si="370"/>
        <v>0.0199920243321337-0.000394069319509508i</v>
      </c>
      <c r="L1266" t="str">
        <f t="shared" si="371"/>
        <v>0.00005-2.73951197266493i</v>
      </c>
      <c r="M1266" t="str">
        <f t="shared" si="372"/>
        <v>0.00133333333333333-1.61147763097937i</v>
      </c>
      <c r="N1266">
        <f t="shared" si="373"/>
        <v>90.360652514605135</v>
      </c>
      <c r="O1266">
        <f t="shared" si="374"/>
        <v>47.995565204866573</v>
      </c>
      <c r="P1266" s="3">
        <f t="shared" si="375"/>
        <v>47.995565204866573</v>
      </c>
      <c r="Q1266" s="3">
        <f t="shared" si="376"/>
        <v>-89.639347485394865</v>
      </c>
      <c r="R1266">
        <f t="shared" si="377"/>
        <v>90.360652514605135</v>
      </c>
      <c r="S1266">
        <f t="shared" si="378"/>
        <v>0.10300725757977069</v>
      </c>
      <c r="T1266">
        <f t="shared" si="361"/>
        <v>47.995565204866573</v>
      </c>
    </row>
    <row r="1267" spans="1:20" x14ac:dyDescent="0.25">
      <c r="A1267">
        <f t="shared" si="362"/>
        <v>649.67309937003904</v>
      </c>
      <c r="B1267">
        <f t="shared" si="379"/>
        <v>103.39868515857383</v>
      </c>
      <c r="C1267" t="str">
        <f t="shared" si="363"/>
        <v>1.58030392986021-250.105251450968i</v>
      </c>
      <c r="D1267" t="str">
        <f t="shared" si="364"/>
        <v>3.97499989514072-153.924211321235i</v>
      </c>
      <c r="E1267" t="str">
        <f t="shared" si="365"/>
        <v>162.468550436766+0.0460532907297475i</v>
      </c>
      <c r="F1267" t="str">
        <f t="shared" si="366"/>
        <v>1.45495495354007-1444.4779517964i</v>
      </c>
      <c r="G1267" t="str">
        <f t="shared" si="367"/>
        <v>0.999999999027539-0.0000311843087394364i</v>
      </c>
      <c r="H1267" t="str">
        <f t="shared" si="368"/>
        <v>600.089734594485+9.53339902163933i</v>
      </c>
      <c r="I1267" t="str">
        <f t="shared" si="369"/>
        <v>41.3110188429068-2445.2860258467i</v>
      </c>
      <c r="K1267" t="str">
        <f t="shared" si="370"/>
        <v>0.0199919636269639-0.000395565549167829i</v>
      </c>
      <c r="L1267" t="str">
        <f t="shared" si="371"/>
        <v>0.00005-2.72914123596825i</v>
      </c>
      <c r="M1267" t="str">
        <f t="shared" si="372"/>
        <v>0.00133333333333333-1.60537719762838i</v>
      </c>
      <c r="N1267">
        <f t="shared" si="373"/>
        <v>90.362021749078338</v>
      </c>
      <c r="O1267">
        <f t="shared" si="374"/>
        <v>47.96262959873247</v>
      </c>
      <c r="P1267" s="3">
        <f t="shared" si="375"/>
        <v>47.96262959873247</v>
      </c>
      <c r="Q1267" s="3">
        <f t="shared" si="376"/>
        <v>-89.637978250921662</v>
      </c>
      <c r="R1267">
        <f t="shared" si="377"/>
        <v>90.362021749078338</v>
      </c>
      <c r="S1267">
        <f t="shared" si="378"/>
        <v>0.10339868515857382</v>
      </c>
      <c r="T1267">
        <f t="shared" si="361"/>
        <v>47.96262959873247</v>
      </c>
    </row>
    <row r="1268" spans="1:20" x14ac:dyDescent="0.25">
      <c r="A1268">
        <f t="shared" si="362"/>
        <v>652.14185714764517</v>
      </c>
      <c r="B1268">
        <f t="shared" si="379"/>
        <v>103.79160016217641</v>
      </c>
      <c r="C1268" t="str">
        <f t="shared" si="363"/>
        <v>1.58029988052779-249.158649117131i</v>
      </c>
      <c r="D1268" t="str">
        <f t="shared" si="364"/>
        <v>3.97499989434227-153.341518467038i</v>
      </c>
      <c r="E1268" t="str">
        <f t="shared" si="365"/>
        <v>162.468542929385+0.0462285056086094i</v>
      </c>
      <c r="F1268" t="str">
        <f t="shared" si="366"/>
        <v>1.4549549535293-1439.00971522403i</v>
      </c>
      <c r="G1268" t="str">
        <f t="shared" si="367"/>
        <v>0.999999999020134-0.0000313028091124144i</v>
      </c>
      <c r="H1268" t="str">
        <f t="shared" si="368"/>
        <v>600.090417939721+9.56962865758961i</v>
      </c>
      <c r="I1268" t="str">
        <f t="shared" si="369"/>
        <v>41.3110326974725-2436.03159300169i</v>
      </c>
      <c r="K1268" t="str">
        <f t="shared" si="370"/>
        <v>0.0199919024599414-0.000397067450388338i</v>
      </c>
      <c r="L1268" t="str">
        <f t="shared" si="371"/>
        <v>0.00005-2.71880975888449i</v>
      </c>
      <c r="M1268" t="str">
        <f t="shared" si="372"/>
        <v>0.00133333333333333-1.59929985816735i</v>
      </c>
      <c r="N1268">
        <f t="shared" si="373"/>
        <v>90.363396172405203</v>
      </c>
      <c r="O1268">
        <f t="shared" si="374"/>
        <v>47.929694055127143</v>
      </c>
      <c r="P1268" s="3">
        <f t="shared" si="375"/>
        <v>47.929694055127143</v>
      </c>
      <c r="Q1268" s="3">
        <f t="shared" si="376"/>
        <v>-89.636603827594797</v>
      </c>
      <c r="R1268">
        <f t="shared" si="377"/>
        <v>90.363396172405203</v>
      </c>
      <c r="S1268">
        <f t="shared" si="378"/>
        <v>0.10379160016217641</v>
      </c>
      <c r="T1268">
        <f t="shared" si="361"/>
        <v>47.929694055127143</v>
      </c>
    </row>
    <row r="1269" spans="1:20" x14ac:dyDescent="0.25">
      <c r="A1269">
        <f t="shared" si="362"/>
        <v>654.61999620480628</v>
      </c>
      <c r="B1269">
        <f t="shared" si="379"/>
        <v>104.18600824279268</v>
      </c>
      <c r="C1269" t="str">
        <f t="shared" si="363"/>
        <v>1.58029580038879-248.215631012831i</v>
      </c>
      <c r="D1269" t="str">
        <f t="shared" si="364"/>
        <v>3.97499989353775-152.761031482066i</v>
      </c>
      <c r="E1269" t="str">
        <f t="shared" si="365"/>
        <v>162.468535364908+0.0464043887328803i</v>
      </c>
      <c r="F1269" t="str">
        <f t="shared" si="366"/>
        <v>1.45495495351844-1433.56217928952i</v>
      </c>
      <c r="G1269" t="str">
        <f t="shared" si="367"/>
        <v>0.999999999012673-0.0000314217597868071i</v>
      </c>
      <c r="H1269" t="str">
        <f t="shared" si="368"/>
        <v>600.091106489262+9.60599599727739i</v>
      </c>
      <c r="I1269" t="str">
        <f t="shared" si="369"/>
        <v>41.3110466575317-2426.81220329291i</v>
      </c>
      <c r="K1269" t="str">
        <f t="shared" si="370"/>
        <v>0.0199918408275554-0.000398575044561652i</v>
      </c>
      <c r="L1269" t="str">
        <f t="shared" si="371"/>
        <v>0.00005-2.70851739279188i</v>
      </c>
      <c r="M1269" t="str">
        <f t="shared" si="372"/>
        <v>0.00133333333333333-1.59324552517169i</v>
      </c>
      <c r="N1269">
        <f t="shared" si="373"/>
        <v>90.364775804140692</v>
      </c>
      <c r="O1269">
        <f t="shared" si="374"/>
        <v>47.896758574525862</v>
      </c>
      <c r="P1269" s="3">
        <f t="shared" si="375"/>
        <v>47.896758574525862</v>
      </c>
      <c r="Q1269" s="3">
        <f t="shared" si="376"/>
        <v>-89.635224195859308</v>
      </c>
      <c r="R1269">
        <f t="shared" si="377"/>
        <v>90.364775804140692</v>
      </c>
      <c r="S1269">
        <f t="shared" si="378"/>
        <v>0.10418600824279269</v>
      </c>
      <c r="T1269">
        <f t="shared" si="361"/>
        <v>47.896758574525862</v>
      </c>
    </row>
    <row r="1270" spans="1:20" x14ac:dyDescent="0.25">
      <c r="A1270">
        <f t="shared" si="362"/>
        <v>657.10755219038458</v>
      </c>
      <c r="B1270">
        <f t="shared" si="379"/>
        <v>104.5819150741153</v>
      </c>
      <c r="C1270" t="str">
        <f t="shared" si="363"/>
        <v>1.58029168920903-247.276183572412i</v>
      </c>
      <c r="D1270" t="str">
        <f t="shared" si="364"/>
        <v>3.97499989272709-152.182742015816i</v>
      </c>
      <c r="E1270" t="str">
        <f t="shared" si="365"/>
        <v>162.4685277429+0.0465809426696313i</v>
      </c>
      <c r="F1270" t="str">
        <f t="shared" si="366"/>
        <v>1.4549549535075-1428.13526562824i</v>
      </c>
      <c r="G1270" t="str">
        <f t="shared" si="367"/>
        <v>0.999999999005155-0.0000315411624737599i</v>
      </c>
      <c r="H1270" t="str">
        <f t="shared" si="368"/>
        <v>600.091800282759+9.64250156433312i</v>
      </c>
      <c r="I1270" t="str">
        <f t="shared" si="369"/>
        <v>41.3110607238885-2417.62772409641i</v>
      </c>
      <c r="K1270" t="str">
        <f t="shared" si="370"/>
        <v>0.0199917787262681-0.00040008835315782i</v>
      </c>
      <c r="L1270" t="str">
        <f t="shared" si="371"/>
        <v>0.00005-2.69826398963128i</v>
      </c>
      <c r="M1270" t="str">
        <f t="shared" si="372"/>
        <v>0.00133333333333333-1.58721411154781i</v>
      </c>
      <c r="N1270">
        <f t="shared" si="373"/>
        <v>90.366160663912154</v>
      </c>
      <c r="O1270">
        <f t="shared" si="374"/>
        <v>47.863823157406983</v>
      </c>
      <c r="P1270" s="3">
        <f t="shared" si="375"/>
        <v>47.863823157406983</v>
      </c>
      <c r="Q1270" s="3">
        <f t="shared" si="376"/>
        <v>-89.633839336087846</v>
      </c>
      <c r="R1270">
        <f t="shared" si="377"/>
        <v>90.366160663912154</v>
      </c>
      <c r="S1270">
        <f t="shared" si="378"/>
        <v>0.10458191507411529</v>
      </c>
      <c r="T1270">
        <f t="shared" si="361"/>
        <v>47.863823157406983</v>
      </c>
    </row>
    <row r="1271" spans="1:20" x14ac:dyDescent="0.25">
      <c r="A1271">
        <f t="shared" si="362"/>
        <v>659.60456088870797</v>
      </c>
      <c r="B1271">
        <f t="shared" si="379"/>
        <v>104.97932635139694</v>
      </c>
      <c r="C1271" t="str">
        <f t="shared" si="363"/>
        <v>1.58028754675255-246.340293281603i</v>
      </c>
      <c r="D1271" t="str">
        <f t="shared" si="364"/>
        <v>3.97499989191027-151.606641749403i</v>
      </c>
      <c r="E1271" t="str">
        <f t="shared" si="365"/>
        <v>162.468520062926+0.0467581699960599i</v>
      </c>
      <c r="F1271" t="str">
        <f t="shared" si="366"/>
        <v>1.45495495349648-1422.72889617223i</v>
      </c>
      <c r="G1271" t="str">
        <f t="shared" si="367"/>
        <v>0.99999999899758-0.0000316610188909204i</v>
      </c>
      <c r="H1271" t="str">
        <f t="shared" si="368"/>
        <v>600.092499360154+9.67914588438093i</v>
      </c>
      <c r="I1271" t="str">
        <f t="shared" si="369"/>
        <v>41.3110748973524-2408.47802329045i</v>
      </c>
      <c r="K1271" t="str">
        <f t="shared" si="370"/>
        <v>0.0199917161525153-0.000401607397726625i</v>
      </c>
      <c r="L1271" t="str">
        <f t="shared" si="371"/>
        <v>0.00005-2.68804940190405i</v>
      </c>
      <c r="M1271" t="str">
        <f t="shared" si="372"/>
        <v>0.00133333333333333-1.58120553053179i</v>
      </c>
      <c r="N1271">
        <f t="shared" si="373"/>
        <v>90.367550771419687</v>
      </c>
      <c r="O1271">
        <f t="shared" si="374"/>
        <v>47.83088780425318</v>
      </c>
      <c r="P1271" s="3">
        <f t="shared" si="375"/>
        <v>47.83088780425318</v>
      </c>
      <c r="Q1271" s="3">
        <f t="shared" si="376"/>
        <v>-89.632449228580313</v>
      </c>
      <c r="R1271">
        <f t="shared" si="377"/>
        <v>90.367550771419687</v>
      </c>
      <c r="S1271">
        <f t="shared" si="378"/>
        <v>0.10497932635139694</v>
      </c>
      <c r="T1271">
        <f t="shared" si="361"/>
        <v>47.83088780425318</v>
      </c>
    </row>
    <row r="1272" spans="1:20" x14ac:dyDescent="0.25">
      <c r="A1272">
        <f t="shared" si="362"/>
        <v>662.11105822008506</v>
      </c>
      <c r="B1272">
        <f t="shared" si="379"/>
        <v>105.37824779153225</v>
      </c>
      <c r="C1272" t="str">
        <f t="shared" si="363"/>
        <v>1.58028337278171-245.407946677284i</v>
      </c>
      <c r="D1272" t="str">
        <f t="shared" si="364"/>
        <v>3.97499989108723-151.032722395428i</v>
      </c>
      <c r="E1272" t="str">
        <f t="shared" si="365"/>
        <v>162.468512324544+0.0469360732994267i</v>
      </c>
      <c r="F1272" t="str">
        <f t="shared" si="366"/>
        <v>1.45495495348537-1417.34299314902i</v>
      </c>
      <c r="G1272" t="str">
        <f t="shared" si="367"/>
        <v>0.999999998989947-0.0000317813307624633i</v>
      </c>
      <c r="H1272" t="str">
        <f t="shared" si="368"/>
        <v>600.093203761696+9.71592948504642i</v>
      </c>
      <c r="I1272" t="str">
        <f t="shared" si="369"/>
        <v>41.3110891787379-2399.36296925348i</v>
      </c>
      <c r="K1272" t="str">
        <f t="shared" si="370"/>
        <v>0.0199916531027055-0.000403132199897842i</v>
      </c>
      <c r="L1272" t="str">
        <f t="shared" si="371"/>
        <v>0.00005-2.6778734826699i</v>
      </c>
      <c r="M1272" t="str">
        <f t="shared" si="372"/>
        <v>0.00133333333333333-1.57521969568817i</v>
      </c>
      <c r="N1272">
        <f t="shared" si="373"/>
        <v>90.368946146436329</v>
      </c>
      <c r="O1272">
        <f t="shared" si="374"/>
        <v>47.797952515550143</v>
      </c>
      <c r="P1272" s="3">
        <f t="shared" si="375"/>
        <v>47.797952515550143</v>
      </c>
      <c r="Q1272" s="3">
        <f t="shared" si="376"/>
        <v>-89.631053853563671</v>
      </c>
      <c r="R1272">
        <f t="shared" si="377"/>
        <v>90.368946146436329</v>
      </c>
      <c r="S1272">
        <f t="shared" si="378"/>
        <v>0.10537824779153225</v>
      </c>
      <c r="T1272">
        <f t="shared" si="361"/>
        <v>47.797952515550143</v>
      </c>
    </row>
    <row r="1273" spans="1:20" x14ac:dyDescent="0.25">
      <c r="A1273">
        <f t="shared" si="362"/>
        <v>664.62708024132144</v>
      </c>
      <c r="B1273">
        <f t="shared" si="379"/>
        <v>105.77868513314007</v>
      </c>
      <c r="C1273" t="str">
        <f t="shared" si="363"/>
        <v>1.58027916705693-244.479130347327i</v>
      </c>
      <c r="D1273" t="str">
        <f t="shared" si="364"/>
        <v>3.97499989025793-150.460975697871i</v>
      </c>
      <c r="E1273" t="str">
        <f t="shared" si="365"/>
        <v>162.468504527311+0.0471146551771994i</v>
      </c>
      <c r="F1273" t="str">
        <f t="shared" si="366"/>
        <v>1.45495495347419-1411.97747908061i</v>
      </c>
      <c r="G1273" t="str">
        <f t="shared" si="367"/>
        <v>0.999999998982256-0.0000319020998191152i</v>
      </c>
      <c r="H1273" t="str">
        <f t="shared" si="368"/>
        <v>600.093913527941+9.75285289596436i</v>
      </c>
      <c r="I1273" t="str">
        <f t="shared" si="369"/>
        <v>41.3111035688671-2390.28243086249i</v>
      </c>
      <c r="K1273" t="str">
        <f t="shared" si="370"/>
        <v>0.0199915895732201-0.000404662781381541i</v>
      </c>
      <c r="L1273" t="str">
        <f t="shared" si="371"/>
        <v>0.00005-2.66773608554483i</v>
      </c>
      <c r="M1273" t="str">
        <f t="shared" si="372"/>
        <v>0.00133333333333333-1.56925652090872i</v>
      </c>
      <c r="N1273">
        <f t="shared" si="373"/>
        <v>90.370346808808335</v>
      </c>
      <c r="O1273">
        <f t="shared" si="374"/>
        <v>47.765017291787714</v>
      </c>
      <c r="P1273" s="3">
        <f t="shared" si="375"/>
        <v>47.765017291787714</v>
      </c>
      <c r="Q1273" s="3">
        <f t="shared" si="376"/>
        <v>-89.629653191191665</v>
      </c>
      <c r="R1273">
        <f t="shared" si="377"/>
        <v>90.370346808808335</v>
      </c>
      <c r="S1273">
        <f t="shared" si="378"/>
        <v>0.10577868513314007</v>
      </c>
      <c r="T1273">
        <f t="shared" si="361"/>
        <v>47.765017291787714</v>
      </c>
    </row>
    <row r="1274" spans="1:20" x14ac:dyDescent="0.25">
      <c r="A1274">
        <f t="shared" si="362"/>
        <v>667.15266314623852</v>
      </c>
      <c r="B1274">
        <f t="shared" si="379"/>
        <v>106.18064413664601</v>
      </c>
      <c r="C1274" t="str">
        <f t="shared" si="363"/>
        <v>1.58027492933676-243.553830930379i</v>
      </c>
      <c r="D1274" t="str">
        <f t="shared" si="364"/>
        <v>3.97499988942228-149.891393431962i</v>
      </c>
      <c r="E1274" t="str">
        <f t="shared" si="365"/>
        <v>162.46849667078+0.0472939182369989i</v>
      </c>
      <c r="F1274" t="str">
        <f t="shared" si="366"/>
        <v>1.45495495346291-1406.63227678227i</v>
      </c>
      <c r="G1274" t="str">
        <f t="shared" si="367"/>
        <v>0.999999998974507-0.0000320233277981798i</v>
      </c>
      <c r="H1274" t="str">
        <f t="shared" si="368"/>
        <v>600.094628699756+9.7899166487866i</v>
      </c>
      <c r="I1274" t="str">
        <f t="shared" si="369"/>
        <v>41.3111180685687-2381.23627749092i</v>
      </c>
      <c r="K1274" t="str">
        <f t="shared" si="370"/>
        <v>0.0199915255604129-0.000406199163968361i</v>
      </c>
      <c r="L1274" t="str">
        <f t="shared" si="371"/>
        <v>0.00005-2.65763706469898i</v>
      </c>
      <c r="M1274" t="str">
        <f t="shared" si="372"/>
        <v>0.00133333333333333-1.56331592041116i</v>
      </c>
      <c r="N1274">
        <f t="shared" si="373"/>
        <v>90.371752778455388</v>
      </c>
      <c r="O1274">
        <f t="shared" si="374"/>
        <v>47.732082133459166</v>
      </c>
      <c r="P1274" s="3">
        <f t="shared" si="375"/>
        <v>47.732082133459166</v>
      </c>
      <c r="Q1274" s="3">
        <f t="shared" si="376"/>
        <v>-89.628247221544612</v>
      </c>
      <c r="R1274">
        <f t="shared" si="377"/>
        <v>90.371752778455388</v>
      </c>
      <c r="S1274">
        <f t="shared" si="378"/>
        <v>0.106180644136646</v>
      </c>
      <c r="T1274">
        <f t="shared" si="361"/>
        <v>47.732082133459166</v>
      </c>
    </row>
    <row r="1275" spans="1:20" x14ac:dyDescent="0.25">
      <c r="A1275">
        <f t="shared" si="362"/>
        <v>669.68784326619425</v>
      </c>
      <c r="B1275">
        <f t="shared" si="379"/>
        <v>106.58413058436527</v>
      </c>
      <c r="C1275" t="str">
        <f t="shared" si="363"/>
        <v>1.58027065937817-242.632035115683i</v>
      </c>
      <c r="D1275" t="str">
        <f t="shared" si="364"/>
        <v>3.97499988858031-149.323967404071i</v>
      </c>
      <c r="E1275" t="str">
        <f t="shared" si="365"/>
        <v>162.4684887545+0.0474738650967212i</v>
      </c>
      <c r="F1275" t="str">
        <f t="shared" si="366"/>
        <v>1.45495495345155-1401.30730936147i</v>
      </c>
      <c r="G1275" t="str">
        <f t="shared" si="367"/>
        <v>0.999999998966698-0.0000321450164435618i</v>
      </c>
      <c r="H1275" t="str">
        <f t="shared" si="368"/>
        <v>600.095349318319+9.82712127718911i</v>
      </c>
      <c r="I1275" t="str">
        <f t="shared" si="369"/>
        <v>41.3111326786761-2372.22437900686i</v>
      </c>
      <c r="K1275" t="str">
        <f t="shared" si="370"/>
        <v>0.01999146106061-0.000407741369529783i</v>
      </c>
      <c r="L1275" t="str">
        <f t="shared" si="371"/>
        <v>0.00005-2.64757627485453i</v>
      </c>
      <c r="M1275" t="str">
        <f t="shared" si="372"/>
        <v>0.00133333333333333-1.55739780873796i</v>
      </c>
      <c r="N1275">
        <f t="shared" si="373"/>
        <v>90.373164075371008</v>
      </c>
      <c r="O1275">
        <f t="shared" si="374"/>
        <v>47.69914704106165</v>
      </c>
      <c r="P1275" s="3">
        <f t="shared" si="375"/>
        <v>47.69914704106165</v>
      </c>
      <c r="Q1275" s="3">
        <f t="shared" si="376"/>
        <v>-89.626835924628992</v>
      </c>
      <c r="R1275">
        <f t="shared" si="377"/>
        <v>90.373164075371008</v>
      </c>
      <c r="S1275">
        <f t="shared" si="378"/>
        <v>0.10658413058436526</v>
      </c>
      <c r="T1275">
        <f t="shared" si="361"/>
        <v>47.69914704106165</v>
      </c>
    </row>
    <row r="1276" spans="1:20" x14ac:dyDescent="0.25">
      <c r="A1276">
        <f t="shared" si="362"/>
        <v>672.2326570706058</v>
      </c>
      <c r="B1276">
        <f t="shared" si="379"/>
        <v>106.98915028058586</v>
      </c>
      <c r="C1276" t="str">
        <f t="shared" si="363"/>
        <v>1.58026635693598-241.713729642879i</v>
      </c>
      <c r="D1276" t="str">
        <f t="shared" si="364"/>
        <v>3.9749998877319-148.758689451582i</v>
      </c>
      <c r="E1276" t="str">
        <f t="shared" si="365"/>
        <v>162.468480778018+0.0476544983845208i</v>
      </c>
      <c r="F1276" t="str">
        <f t="shared" si="366"/>
        <v>1.4549549534401-1396.00250021677i</v>
      </c>
      <c r="G1276" t="str">
        <f t="shared" si="367"/>
        <v>0.99999999895883-0.0000322671675057935i</v>
      </c>
      <c r="H1276" t="str">
        <f t="shared" si="368"/>
        <v>600.096075425121+9.8644673168806i</v>
      </c>
      <c r="I1276" t="str">
        <f t="shared" si="369"/>
        <v>41.311147400031-2363.24660577119i</v>
      </c>
      <c r="K1276" t="str">
        <f t="shared" si="370"/>
        <v>0.0199913960701098-0.000409289420018447i</v>
      </c>
      <c r="L1276" t="str">
        <f t="shared" si="371"/>
        <v>0.00005-2.63755357128364i</v>
      </c>
      <c r="M1276" t="str">
        <f t="shared" si="372"/>
        <v>0.00133333333333333-1.55150210075509i</v>
      </c>
      <c r="N1276">
        <f t="shared" si="373"/>
        <v>90.374580719622585</v>
      </c>
      <c r="O1276">
        <f t="shared" si="374"/>
        <v>47.666212015095979</v>
      </c>
      <c r="P1276" s="3">
        <f t="shared" si="375"/>
        <v>47.666212015095979</v>
      </c>
      <c r="Q1276" s="3">
        <f t="shared" si="376"/>
        <v>-89.625419280377415</v>
      </c>
      <c r="R1276">
        <f t="shared" si="377"/>
        <v>90.374580719622585</v>
      </c>
      <c r="S1276">
        <f t="shared" si="378"/>
        <v>0.10698915028058587</v>
      </c>
      <c r="T1276">
        <f t="shared" si="361"/>
        <v>47.666212015095979</v>
      </c>
    </row>
    <row r="1277" spans="1:20" x14ac:dyDescent="0.25">
      <c r="A1277">
        <f t="shared" si="362"/>
        <v>674.78714116747415</v>
      </c>
      <c r="B1277">
        <f t="shared" si="379"/>
        <v>107.39570905165209</v>
      </c>
      <c r="C1277" t="str">
        <f t="shared" si="363"/>
        <v>1.5802620217634-240.798901301818i</v>
      </c>
      <c r="D1277" t="str">
        <f t="shared" si="364"/>
        <v>3.97499988687705-148.195551442782i</v>
      </c>
      <c r="E1277" t="str">
        <f t="shared" si="365"/>
        <v>162.468472740876+0.0478358207388977i</v>
      </c>
      <c r="F1277" t="str">
        <f t="shared" si="366"/>
        <v>1.45495495342856-1390.71777303671i</v>
      </c>
      <c r="G1277" t="str">
        <f t="shared" si="367"/>
        <v>0.999999998950902-0.0000323897827420587i</v>
      </c>
      <c r="H1277" t="str">
        <f t="shared" si="368"/>
        <v>600.096807061969+9.90195530560953i</v>
      </c>
      <c r="I1277" t="str">
        <f t="shared" si="369"/>
        <v>41.3111622334803-2354.30282863567i</v>
      </c>
      <c r="K1277" t="str">
        <f t="shared" si="370"/>
        <v>0.0199913305851825-0.000410843337468402i</v>
      </c>
      <c r="L1277" t="str">
        <f t="shared" si="371"/>
        <v>0.00005-2.62756880980638i</v>
      </c>
      <c r="M1277" t="str">
        <f t="shared" si="372"/>
        <v>0.00133333333333333-1.54562871165081i</v>
      </c>
      <c r="N1277">
        <f t="shared" si="373"/>
        <v>90.376002731351832</v>
      </c>
      <c r="O1277">
        <f t="shared" si="374"/>
        <v>47.633277056066788</v>
      </c>
      <c r="P1277" s="3">
        <f t="shared" si="375"/>
        <v>47.633277056066788</v>
      </c>
      <c r="Q1277" s="3">
        <f t="shared" si="376"/>
        <v>-89.623997268648168</v>
      </c>
      <c r="R1277">
        <f t="shared" si="377"/>
        <v>90.376002731351832</v>
      </c>
      <c r="S1277">
        <f t="shared" si="378"/>
        <v>0.10739570905165209</v>
      </c>
      <c r="T1277">
        <f t="shared" si="361"/>
        <v>47.633277056066788</v>
      </c>
    </row>
    <row r="1278" spans="1:20" x14ac:dyDescent="0.25">
      <c r="A1278">
        <f t="shared" si="362"/>
        <v>677.35133230391045</v>
      </c>
      <c r="B1278">
        <f t="shared" si="379"/>
        <v>107.80381274604837</v>
      </c>
      <c r="C1278" t="str">
        <f t="shared" si="363"/>
        <v>1.5802576536117-239.887536932376i</v>
      </c>
      <c r="D1278" t="str">
        <f t="shared" si="364"/>
        <v>3.97499988601568-147.634545276743i</v>
      </c>
      <c r="E1278" t="str">
        <f t="shared" si="365"/>
        <v>162.468464642614+0.0480178348087013i</v>
      </c>
      <c r="F1278" t="str">
        <f t="shared" si="366"/>
        <v>1.45495495341695-1385.45305179871i</v>
      </c>
      <c r="G1278" t="str">
        <f t="shared" si="367"/>
        <v>0.999999998942914-0.0000325128639162188i</v>
      </c>
      <c r="H1278" t="str">
        <f t="shared" si="368"/>
        <v>600.097544270985+9.93958578317196i</v>
      </c>
      <c r="I1278" t="str">
        <f t="shared" si="369"/>
        <v>41.3111771798761-2345.39291894109i</v>
      </c>
      <c r="K1278" t="str">
        <f t="shared" si="370"/>
        <v>0.0199912646020701-0.000412403143995404i</v>
      </c>
      <c r="L1278" t="str">
        <f t="shared" si="371"/>
        <v>0.00005-2.61762184678859i</v>
      </c>
      <c r="M1278" t="str">
        <f t="shared" si="372"/>
        <v>0.00133333333333333-1.53977755693446i</v>
      </c>
      <c r="N1278">
        <f t="shared" si="373"/>
        <v>90.377430130774954</v>
      </c>
      <c r="O1278">
        <f t="shared" si="374"/>
        <v>47.600342164482761</v>
      </c>
      <c r="P1278" s="3">
        <f t="shared" si="375"/>
        <v>47.600342164482761</v>
      </c>
      <c r="Q1278" s="3">
        <f t="shared" si="376"/>
        <v>-89.622569869225046</v>
      </c>
      <c r="R1278">
        <f t="shared" si="377"/>
        <v>90.377430130774954</v>
      </c>
      <c r="S1278">
        <f t="shared" si="378"/>
        <v>0.10780381274604836</v>
      </c>
      <c r="T1278">
        <f t="shared" si="361"/>
        <v>47.600342164482761</v>
      </c>
    </row>
    <row r="1279" spans="1:20" x14ac:dyDescent="0.25">
      <c r="A1279">
        <f t="shared" si="362"/>
        <v>679.92526736666537</v>
      </c>
      <c r="B1279">
        <f t="shared" si="379"/>
        <v>108.21346723448335</v>
      </c>
      <c r="C1279" t="str">
        <f t="shared" si="363"/>
        <v>1.5802532522301-238.979623424253i</v>
      </c>
      <c r="D1279" t="str">
        <f t="shared" si="364"/>
        <v>3.97499988514775-147.075662883203i</v>
      </c>
      <c r="E1279" t="str">
        <f t="shared" si="365"/>
        <v>162.468456482768+0.048200543253218i</v>
      </c>
      <c r="F1279" t="str">
        <f t="shared" si="366"/>
        <v>1.45495495340523-1380.20826076799i</v>
      </c>
      <c r="G1279" t="str">
        <f t="shared" si="367"/>
        <v>0.999999998934864-0.0000326364127988377i</v>
      </c>
      <c r="H1279" t="str">
        <f t="shared" si="368"/>
        <v>600.098287094621+9.97735929142033i</v>
      </c>
      <c r="I1279" t="str">
        <f t="shared" si="369"/>
        <v>41.3111922400799-2336.51674851548i</v>
      </c>
      <c r="K1279" t="str">
        <f t="shared" si="370"/>
        <v>0.0199911981169859-0.000413968861797225i</v>
      </c>
      <c r="L1279" t="str">
        <f t="shared" si="371"/>
        <v>0.00005-2.60771253913986i</v>
      </c>
      <c r="M1279" t="str">
        <f t="shared" si="372"/>
        <v>0.00133333333333333-1.53394855243521i</v>
      </c>
      <c r="N1279">
        <f t="shared" si="373"/>
        <v>90.378862938182863</v>
      </c>
      <c r="O1279">
        <f t="shared" si="374"/>
        <v>47.567407340856207</v>
      </c>
      <c r="P1279" s="3">
        <f t="shared" si="375"/>
        <v>47.567407340856207</v>
      </c>
      <c r="Q1279" s="3">
        <f t="shared" si="376"/>
        <v>-89.621137061817137</v>
      </c>
      <c r="R1279">
        <f t="shared" si="377"/>
        <v>90.378862938182863</v>
      </c>
      <c r="S1279">
        <f t="shared" si="378"/>
        <v>0.10821346723448334</v>
      </c>
      <c r="T1279">
        <f t="shared" si="361"/>
        <v>47.567407340856207</v>
      </c>
    </row>
    <row r="1280" spans="1:20" x14ac:dyDescent="0.25">
      <c r="A1280">
        <f t="shared" si="362"/>
        <v>682.50898338265858</v>
      </c>
      <c r="B1280">
        <f t="shared" si="379"/>
        <v>108.62467840997438</v>
      </c>
      <c r="C1280" t="str">
        <f t="shared" si="363"/>
        <v>1.58024881736616-238.075147716786i</v>
      </c>
      <c r="D1280" t="str">
        <f t="shared" si="364"/>
        <v>3.97499988427321-146.518896222449i</v>
      </c>
      <c r="E1280" t="str">
        <f t="shared" si="365"/>
        <v>162.468448260869+0.0483839487421719i</v>
      </c>
      <c r="F1280" t="str">
        <f t="shared" si="366"/>
        <v>1.45495495339343-1374.98332449647i</v>
      </c>
      <c r="G1280" t="str">
        <f t="shared" si="367"/>
        <v>0.999999998926754-0.0000327604311672076i</v>
      </c>
      <c r="H1280" t="str">
        <f t="shared" si="368"/>
        <v>600.099035575645+10.0152763742702i</v>
      </c>
      <c r="I1280" t="str">
        <f t="shared" si="369"/>
        <v>41.3112074149581-2327.6741896722i</v>
      </c>
      <c r="K1280" t="str">
        <f t="shared" si="370"/>
        <v>0.0199911311261146-0.00041554051315391i</v>
      </c>
      <c r="L1280" t="str">
        <f t="shared" si="371"/>
        <v>0.00005-2.59784074431147i</v>
      </c>
      <c r="M1280" t="str">
        <f t="shared" si="372"/>
        <v>0.00133333333333333-1.52814161430087i</v>
      </c>
      <c r="N1280">
        <f t="shared" si="373"/>
        <v>90.380301173941533</v>
      </c>
      <c r="O1280">
        <f t="shared" si="374"/>
        <v>47.534472585703121</v>
      </c>
      <c r="P1280" s="3">
        <f t="shared" si="375"/>
        <v>47.534472585703121</v>
      </c>
      <c r="Q1280" s="3">
        <f t="shared" si="376"/>
        <v>-89.619698826058467</v>
      </c>
      <c r="R1280">
        <f t="shared" si="377"/>
        <v>90.380301173941533</v>
      </c>
      <c r="S1280">
        <f t="shared" si="378"/>
        <v>0.10862467840997438</v>
      </c>
      <c r="T1280">
        <f t="shared" si="361"/>
        <v>47.534472585703121</v>
      </c>
    </row>
    <row r="1281" spans="1:20" x14ac:dyDescent="0.25">
      <c r="A1281">
        <f t="shared" si="362"/>
        <v>685.10251751951273</v>
      </c>
      <c r="B1281">
        <f t="shared" si="379"/>
        <v>109.03745218793229</v>
      </c>
      <c r="C1281" t="str">
        <f t="shared" si="363"/>
        <v>1.58024434876538-237.174096798776i</v>
      </c>
      <c r="D1281" t="str">
        <f t="shared" si="364"/>
        <v>3.97499988339202-145.964237285208i</v>
      </c>
      <c r="E1281" t="str">
        <f t="shared" si="365"/>
        <v>162.468439976446+0.048568053955813i</v>
      </c>
      <c r="F1281" t="str">
        <f t="shared" si="366"/>
        <v>1.45495495338154-1369.77816782169i</v>
      </c>
      <c r="G1281" t="str">
        <f t="shared" si="367"/>
        <v>0.999999998918582-0.0000328849208053743i</v>
      </c>
      <c r="H1281" t="str">
        <f t="shared" si="368"/>
        <v>600.099789757156+10.0533375777085i</v>
      </c>
      <c r="I1281" t="str">
        <f t="shared" si="369"/>
        <v>41.3112227053833-2318.86511520813i</v>
      </c>
      <c r="K1281" t="str">
        <f t="shared" si="370"/>
        <v>0.0199910636256119-0.000417118120428083i</v>
      </c>
      <c r="L1281" t="str">
        <f t="shared" si="371"/>
        <v>0.00005-2.58800632029435i</v>
      </c>
      <c r="M1281" t="str">
        <f t="shared" si="372"/>
        <v>0.00133333333333333-1.52235665899668i</v>
      </c>
      <c r="N1281">
        <f t="shared" si="373"/>
        <v>90.381744858492269</v>
      </c>
      <c r="O1281">
        <f t="shared" si="374"/>
        <v>47.501537899543813</v>
      </c>
      <c r="P1281" s="3">
        <f t="shared" si="375"/>
        <v>47.501537899543813</v>
      </c>
      <c r="Q1281" s="3">
        <f t="shared" si="376"/>
        <v>-89.618255141507731</v>
      </c>
      <c r="R1281">
        <f t="shared" si="377"/>
        <v>90.381744858492269</v>
      </c>
      <c r="S1281">
        <f t="shared" si="378"/>
        <v>0.10903745218793229</v>
      </c>
      <c r="T1281">
        <f t="shared" si="361"/>
        <v>47.501537899543813</v>
      </c>
    </row>
    <row r="1282" spans="1:20" x14ac:dyDescent="0.25">
      <c r="A1282">
        <f t="shared" si="362"/>
        <v>687.70590708608688</v>
      </c>
      <c r="B1282">
        <f t="shared" si="379"/>
        <v>109.45179450624643</v>
      </c>
      <c r="C1282" t="str">
        <f t="shared" si="363"/>
        <v>1.58023984617136-236.27645770829i</v>
      </c>
      <c r="D1282" t="str">
        <f t="shared" si="364"/>
        <v>3.97499988250412-145.411678092524i</v>
      </c>
      <c r="E1282" t="str">
        <f t="shared" si="365"/>
        <v>162.468431629026+0.0487528615848784i</v>
      </c>
      <c r="F1282" t="str">
        <f t="shared" si="366"/>
        <v>1.45495495336956-1364.59271586572i</v>
      </c>
      <c r="G1282" t="str">
        <f t="shared" si="367"/>
        <v>0.999999998910348-0.0000330098835041629i</v>
      </c>
      <c r="H1282" t="str">
        <f t="shared" si="368"/>
        <v>600.100549682571+10.0915434498018i</v>
      </c>
      <c r="I1282" t="str">
        <f t="shared" si="369"/>
        <v>41.3112381122359-2310.08939840179i</v>
      </c>
      <c r="K1282" t="str">
        <f t="shared" si="370"/>
        <v>0.0199909956116046-0.000418701706065241i</v>
      </c>
      <c r="L1282" t="str">
        <f t="shared" si="371"/>
        <v>0.00005-2.57820912561701i</v>
      </c>
      <c r="M1282" t="str">
        <f t="shared" si="372"/>
        <v>0.00133333333333333-1.51659360330412i</v>
      </c>
      <c r="N1282">
        <f t="shared" si="373"/>
        <v>90.383194012351822</v>
      </c>
      <c r="O1282">
        <f t="shared" si="374"/>
        <v>47.468603282902521</v>
      </c>
      <c r="P1282" s="3">
        <f t="shared" si="375"/>
        <v>47.468603282902521</v>
      </c>
      <c r="Q1282" s="3">
        <f t="shared" si="376"/>
        <v>-89.616805987648178</v>
      </c>
      <c r="R1282">
        <f t="shared" si="377"/>
        <v>90.383194012351822</v>
      </c>
      <c r="S1282">
        <f t="shared" si="378"/>
        <v>0.10945179450624642</v>
      </c>
      <c r="T1282">
        <f t="shared" si="361"/>
        <v>47.468603282902521</v>
      </c>
    </row>
    <row r="1283" spans="1:20" x14ac:dyDescent="0.25">
      <c r="A1283">
        <f t="shared" si="362"/>
        <v>690.31918953301408</v>
      </c>
      <c r="B1283">
        <f t="shared" si="379"/>
        <v>109.86771132537017</v>
      </c>
      <c r="C1283" t="str">
        <f t="shared" si="363"/>
        <v>1.58023530932578-235.382217532465i</v>
      </c>
      <c r="D1283" t="str">
        <f t="shared" si="364"/>
        <v>3.97499988160946-144.861210695648i</v>
      </c>
      <c r="E1283" t="str">
        <f t="shared" si="365"/>
        <v>162.468423218128+0.0489383743307785i</v>
      </c>
      <c r="F1283" t="str">
        <f t="shared" si="366"/>
        <v>1.45495495335749-1359.4268940341i</v>
      </c>
      <c r="G1283" t="str">
        <f t="shared" si="367"/>
        <v>0.99999999890205-0.0000331353210612038i</v>
      </c>
      <c r="H1283" t="str">
        <f t="shared" si="368"/>
        <v>600.101315395654+10.1298945407036i</v>
      </c>
      <c r="I1283" t="str">
        <f t="shared" si="369"/>
        <v>41.3112536364014-2301.34691301165i</v>
      </c>
      <c r="K1283" t="str">
        <f t="shared" si="370"/>
        <v>0.0199909270801896-0.000420291292594022i</v>
      </c>
      <c r="L1283" t="str">
        <f t="shared" si="371"/>
        <v>0.00005-2.5684490193435i</v>
      </c>
      <c r="M1283" t="str">
        <f t="shared" si="372"/>
        <v>0.00133333333333333-1.51085236431971i</v>
      </c>
      <c r="N1283">
        <f t="shared" si="373"/>
        <v>90.384648656112873</v>
      </c>
      <c r="O1283">
        <f t="shared" si="374"/>
        <v>47.435668736307058</v>
      </c>
      <c r="P1283" s="3">
        <f t="shared" si="375"/>
        <v>47.435668736307058</v>
      </c>
      <c r="Q1283" s="3">
        <f t="shared" si="376"/>
        <v>-89.615351343887127</v>
      </c>
      <c r="R1283">
        <f t="shared" si="377"/>
        <v>90.384648656112873</v>
      </c>
      <c r="S1283">
        <f t="shared" si="378"/>
        <v>0.10986771132537017</v>
      </c>
      <c r="T1283">
        <f t="shared" si="361"/>
        <v>47.435668736307058</v>
      </c>
    </row>
    <row r="1284" spans="1:20" x14ac:dyDescent="0.25">
      <c r="A1284">
        <f t="shared" si="362"/>
        <v>692.94240245323954</v>
      </c>
      <c r="B1284">
        <f t="shared" si="379"/>
        <v>110.28520862840658</v>
      </c>
      <c r="C1284" t="str">
        <f t="shared" si="363"/>
        <v>1.58023073796827-234.491363407342i</v>
      </c>
      <c r="D1284" t="str">
        <f t="shared" si="364"/>
        <v>3.97499988070797-144.31282717592i</v>
      </c>
      <c r="E1284" t="str">
        <f t="shared" si="365"/>
        <v>162.468414743273+0.0491245949054617i</v>
      </c>
      <c r="F1284" t="str">
        <f t="shared" si="366"/>
        <v>1.45495495334532-1354.28062801474i</v>
      </c>
      <c r="G1284" t="str">
        <f t="shared" si="367"/>
        <v>0.99999999889369-0.0000332612352809583i</v>
      </c>
      <c r="H1284" t="str">
        <f t="shared" si="368"/>
        <v>600.10208694049+10.1683914026634i</v>
      </c>
      <c r="I1284" t="str">
        <f t="shared" si="369"/>
        <v>41.3112692787747-2292.63753327414i</v>
      </c>
      <c r="K1284" t="str">
        <f t="shared" si="370"/>
        <v>0.0199908580274346-0.000421886902626532i</v>
      </c>
      <c r="L1284" t="str">
        <f t="shared" si="371"/>
        <v>0.00005-2.55872586107143i</v>
      </c>
      <c r="M1284" t="str">
        <f t="shared" si="372"/>
        <v>0.00133333333333333-1.50513285945378i</v>
      </c>
      <c r="N1284">
        <f t="shared" si="373"/>
        <v>90.3861088104441</v>
      </c>
      <c r="O1284">
        <f t="shared" si="374"/>
        <v>47.402734260289606</v>
      </c>
      <c r="P1284" s="3">
        <f t="shared" si="375"/>
        <v>47.402734260289606</v>
      </c>
      <c r="Q1284" s="3">
        <f t="shared" si="376"/>
        <v>-89.6138911895559</v>
      </c>
      <c r="R1284">
        <f t="shared" si="377"/>
        <v>90.3861088104441</v>
      </c>
      <c r="S1284">
        <f t="shared" si="378"/>
        <v>0.11028520862840657</v>
      </c>
      <c r="T1284">
        <f t="shared" si="361"/>
        <v>47.402734260289606</v>
      </c>
    </row>
    <row r="1285" spans="1:20" x14ac:dyDescent="0.25">
      <c r="A1285">
        <f t="shared" si="362"/>
        <v>695.57558358256188</v>
      </c>
      <c r="B1285">
        <f t="shared" si="379"/>
        <v>110.70429242119452</v>
      </c>
      <c r="C1285" t="str">
        <f t="shared" si="363"/>
        <v>1.58022613183669-233.603882517666i</v>
      </c>
      <c r="D1285" t="str">
        <f t="shared" si="364"/>
        <v>3.97499987979964-143.766519644661i</v>
      </c>
      <c r="E1285" t="str">
        <f t="shared" si="365"/>
        <v>162.468406203972+0.0493115260316455i</v>
      </c>
      <c r="F1285" t="str">
        <f t="shared" si="366"/>
        <v>1.45495495333308-1349.15384377688i</v>
      </c>
      <c r="G1285" t="str">
        <f t="shared" si="367"/>
        <v>0.999999998885266-0.0000333876279747447i</v>
      </c>
      <c r="H1285" t="str">
        <f t="shared" si="368"/>
        <v>600.102864361507+10.2070345900333i</v>
      </c>
      <c r="I1285" t="str">
        <f t="shared" si="369"/>
        <v>41.3112850402548-2283.96113390199i</v>
      </c>
      <c r="K1285" t="str">
        <f t="shared" si="370"/>
        <v>0.0199907884493773-0.000423488558858597i</v>
      </c>
      <c r="L1285" t="str">
        <f t="shared" si="371"/>
        <v>0.00005-2.5490395109299i</v>
      </c>
      <c r="M1285" t="str">
        <f t="shared" si="372"/>
        <v>0.00133333333333333-1.49943500642935i</v>
      </c>
      <c r="N1285">
        <f t="shared" si="373"/>
        <v>90.387574496090522</v>
      </c>
      <c r="O1285">
        <f t="shared" si="374"/>
        <v>47.369799855386191</v>
      </c>
      <c r="P1285" s="3">
        <f t="shared" si="375"/>
        <v>47.369799855386191</v>
      </c>
      <c r="Q1285" s="3">
        <f t="shared" si="376"/>
        <v>-89.612425503909478</v>
      </c>
      <c r="R1285">
        <f t="shared" si="377"/>
        <v>90.387574496090522</v>
      </c>
      <c r="S1285">
        <f t="shared" si="378"/>
        <v>0.11070429242119452</v>
      </c>
      <c r="T1285">
        <f t="shared" si="361"/>
        <v>47.369799855386191</v>
      </c>
    </row>
    <row r="1286" spans="1:20" x14ac:dyDescent="0.25">
      <c r="A1286">
        <f t="shared" si="362"/>
        <v>698.21877080017555</v>
      </c>
      <c r="B1286">
        <f t="shared" si="379"/>
        <v>111.12496873239506</v>
      </c>
      <c r="C1286" t="str">
        <f t="shared" si="363"/>
        <v>1.58022149066664-232.71976209671i</v>
      </c>
      <c r="D1286" t="str">
        <f t="shared" si="364"/>
        <v>3.97499987888437-143.222280243053i</v>
      </c>
      <c r="E1286" t="str">
        <f t="shared" si="365"/>
        <v>162.468397599737+0.0494991704427141i</v>
      </c>
      <c r="F1286" t="str">
        <f t="shared" si="366"/>
        <v>1.45495495332071-1344.04646757i</v>
      </c>
      <c r="G1286" t="str">
        <f t="shared" si="367"/>
        <v>0.999999998876778-0.0000335145009607642i</v>
      </c>
      <c r="H1286" t="str">
        <f t="shared" si="368"/>
        <v>600.103647703464+10.245824659277i</v>
      </c>
      <c r="I1286" t="str">
        <f t="shared" si="369"/>
        <v>41.311300921748-2275.3175900823i</v>
      </c>
      <c r="K1286" t="str">
        <f t="shared" si="370"/>
        <v>0.0199907183420255-0.000425096284070096i</v>
      </c>
      <c r="L1286" t="str">
        <f t="shared" si="371"/>
        <v>0.00005-2.5393898295775i</v>
      </c>
      <c r="M1286" t="str">
        <f t="shared" si="372"/>
        <v>0.00133333333333333-1.49375872328088i</v>
      </c>
      <c r="N1286">
        <f t="shared" si="373"/>
        <v>90.389045733873786</v>
      </c>
      <c r="O1286">
        <f t="shared" si="374"/>
        <v>47.33686552213701</v>
      </c>
      <c r="P1286" s="3">
        <f t="shared" si="375"/>
        <v>47.33686552213701</v>
      </c>
      <c r="Q1286" s="3">
        <f t="shared" si="376"/>
        <v>-89.610954266126214</v>
      </c>
      <c r="R1286">
        <f t="shared" si="377"/>
        <v>90.389045733873786</v>
      </c>
      <c r="S1286">
        <f t="shared" si="378"/>
        <v>0.11112496873239507</v>
      </c>
      <c r="T1286">
        <f t="shared" si="361"/>
        <v>47.33686552213701</v>
      </c>
    </row>
    <row r="1287" spans="1:20" x14ac:dyDescent="0.25">
      <c r="A1287">
        <f t="shared" si="362"/>
        <v>700.87200212921618</v>
      </c>
      <c r="B1287">
        <f t="shared" si="379"/>
        <v>111.54724361357816</v>
      </c>
      <c r="C1287" t="str">
        <f t="shared" si="363"/>
        <v>1.58021681419194-231.83898942609i</v>
      </c>
      <c r="D1287" t="str">
        <f t="shared" si="364"/>
        <v>3.97499987796216-142.68010114203i</v>
      </c>
      <c r="E1287" t="str">
        <f t="shared" si="365"/>
        <v>162.468388930076+0.0496875308828115i</v>
      </c>
      <c r="F1287" t="str">
        <f t="shared" si="366"/>
        <v>1.45495495330827-1338.95842592279i</v>
      </c>
      <c r="G1287" t="str">
        <f t="shared" si="367"/>
        <v>0.999999998868226-0.0000336418560641274i</v>
      </c>
      <c r="H1287" t="str">
        <f t="shared" si="368"/>
        <v>600.104437011466+10.2847621689779i</v>
      </c>
      <c r="I1287" t="str">
        <f t="shared" si="369"/>
        <v>41.3113169241695-2266.70677747486i</v>
      </c>
      <c r="K1287" t="str">
        <f t="shared" si="370"/>
        <v>0.0199906477013566-0.000426710101125226i</v>
      </c>
      <c r="L1287" t="str">
        <f t="shared" si="371"/>
        <v>0.00005-2.52977667820034i</v>
      </c>
      <c r="M1287" t="str">
        <f t="shared" si="372"/>
        <v>0.00133333333333333-1.48810392835314i</v>
      </c>
      <c r="N1287">
        <f t="shared" si="373"/>
        <v>90.390522544692388</v>
      </c>
      <c r="O1287">
        <f t="shared" si="374"/>
        <v>47.303931261086404</v>
      </c>
      <c r="P1287" s="3">
        <f t="shared" si="375"/>
        <v>47.303931261086404</v>
      </c>
      <c r="Q1287" s="3">
        <f t="shared" si="376"/>
        <v>-89.609477455307612</v>
      </c>
      <c r="R1287">
        <f t="shared" si="377"/>
        <v>90.390522544692388</v>
      </c>
      <c r="S1287">
        <f t="shared" si="378"/>
        <v>0.11154724361357816</v>
      </c>
      <c r="T1287">
        <f t="shared" si="361"/>
        <v>47.303931261086404</v>
      </c>
    </row>
    <row r="1288" spans="1:20" x14ac:dyDescent="0.25">
      <c r="A1288">
        <f t="shared" si="362"/>
        <v>703.5353157373072</v>
      </c>
      <c r="B1288">
        <f t="shared" si="379"/>
        <v>111.97112313930975</v>
      </c>
      <c r="C1288" t="str">
        <f t="shared" si="363"/>
        <v>1.58021210214422-230.961551835573i</v>
      </c>
      <c r="D1288" t="str">
        <f t="shared" si="364"/>
        <v>3.9749998770329-142.139974542163i</v>
      </c>
      <c r="E1288" t="str">
        <f t="shared" si="365"/>
        <v>162.468380194491+0.0498766101069463i</v>
      </c>
      <c r="F1288" t="str">
        <f t="shared" si="366"/>
        <v>1.45495495329573-1333.88964564206i</v>
      </c>
      <c r="G1288" t="str">
        <f t="shared" si="367"/>
        <v>0.999999998859608-0.00003376969511688i</v>
      </c>
      <c r="H1288" t="str">
        <f t="shared" si="368"/>
        <v>600.105232330969+10.3238476798468i</v>
      </c>
      <c r="I1288" t="str">
        <f t="shared" si="369"/>
        <v>41.3113330484398-2258.12857221033i</v>
      </c>
      <c r="K1288" t="str">
        <f t="shared" si="370"/>
        <v>0.0199905765233173-0.000428330032972807i</v>
      </c>
      <c r="L1288" t="str">
        <f t="shared" si="371"/>
        <v>0.00005-2.52019991851i</v>
      </c>
      <c r="M1288" t="str">
        <f t="shared" si="372"/>
        <v>0.00133333333333333-1.4824705403i</v>
      </c>
      <c r="N1288">
        <f t="shared" si="373"/>
        <v>90.392004949521962</v>
      </c>
      <c r="O1288">
        <f t="shared" si="374"/>
        <v>47.270997072782592</v>
      </c>
      <c r="P1288" s="3">
        <f t="shared" si="375"/>
        <v>47.270997072782592</v>
      </c>
      <c r="Q1288" s="3">
        <f t="shared" si="376"/>
        <v>-89.607995050478038</v>
      </c>
      <c r="R1288">
        <f t="shared" si="377"/>
        <v>90.392004949521962</v>
      </c>
      <c r="S1288">
        <f t="shared" si="378"/>
        <v>0.11197112313930975</v>
      </c>
      <c r="T1288">
        <f t="shared" si="361"/>
        <v>47.270997072782592</v>
      </c>
    </row>
    <row r="1289" spans="1:20" x14ac:dyDescent="0.25">
      <c r="A1289">
        <f t="shared" si="362"/>
        <v>706.20874993710902</v>
      </c>
      <c r="B1289">
        <f t="shared" si="379"/>
        <v>112.39661340723913</v>
      </c>
      <c r="C1289" t="str">
        <f t="shared" si="363"/>
        <v>1.58020735425333-230.087436702907i</v>
      </c>
      <c r="D1289" t="str">
        <f t="shared" si="364"/>
        <v>3.97499987609658-141.601892673549i</v>
      </c>
      <c r="E1289" t="str">
        <f t="shared" si="365"/>
        <v>162.468371392481+0.0500664108809258i</v>
      </c>
      <c r="F1289" t="str">
        <f t="shared" si="366"/>
        <v>1.45495495328311-1328.8400538117i</v>
      </c>
      <c r="G1289" t="str">
        <f t="shared" si="367"/>
        <v>0.999999998850924-0.0000338980199580298i</v>
      </c>
      <c r="H1289" t="str">
        <f t="shared" si="368"/>
        <v>600.106033707758+10.3630817547297i</v>
      </c>
      <c r="I1289" t="str">
        <f t="shared" si="369"/>
        <v>41.311349295485-2249.58285088835i</v>
      </c>
      <c r="K1289" t="str">
        <f t="shared" si="370"/>
        <v>0.019990504803824-0.000429956102646575i</v>
      </c>
      <c r="L1289" t="str">
        <f t="shared" si="371"/>
        <v>0.00005-2.51065941274159i</v>
      </c>
      <c r="M1289" t="str">
        <f t="shared" si="372"/>
        <v>0.00133333333333333-1.47685847808329i</v>
      </c>
      <c r="N1289">
        <f t="shared" si="373"/>
        <v>90.39349296941559</v>
      </c>
      <c r="O1289">
        <f t="shared" si="374"/>
        <v>47.238062957778098</v>
      </c>
      <c r="P1289" s="3">
        <f t="shared" si="375"/>
        <v>47.238062957778098</v>
      </c>
      <c r="Q1289" s="3">
        <f t="shared" si="376"/>
        <v>-89.60650703058441</v>
      </c>
      <c r="R1289">
        <f t="shared" si="377"/>
        <v>90.39349296941559</v>
      </c>
      <c r="S1289">
        <f t="shared" si="378"/>
        <v>0.11239661340723912</v>
      </c>
      <c r="T1289">
        <f t="shared" si="361"/>
        <v>47.238062957778098</v>
      </c>
    </row>
    <row r="1290" spans="1:20" x14ac:dyDescent="0.25">
      <c r="A1290">
        <f t="shared" si="362"/>
        <v>708.89234318686999</v>
      </c>
      <c r="B1290">
        <f t="shared" si="379"/>
        <v>112.82372053818663</v>
      </c>
      <c r="C1290" t="str">
        <f t="shared" si="363"/>
        <v>1.58020257024665-229.216631453634i</v>
      </c>
      <c r="D1290" t="str">
        <f t="shared" si="364"/>
        <v>3.97499987515312-141.0658477957i</v>
      </c>
      <c r="E1290" t="str">
        <f t="shared" si="365"/>
        <v>162.468362523542+0.0502569359815009i</v>
      </c>
      <c r="F1290" t="str">
        <f t="shared" si="366"/>
        <v>1.45495495327036-1323.80957779163i</v>
      </c>
      <c r="G1290" t="str">
        <f t="shared" si="367"/>
        <v>0.999999998842175-0.0000340268324335727i</v>
      </c>
      <c r="H1290" t="str">
        <f t="shared" si="368"/>
        <v>600.106841187985+10.4024649586177i</v>
      </c>
      <c r="I1290" t="str">
        <f t="shared" si="369"/>
        <v>41.3113656662425-2241.06949057593i</v>
      </c>
      <c r="K1290" t="str">
        <f t="shared" si="370"/>
        <v>0.0199904325387617-0.0004315883332655i</v>
      </c>
      <c r="L1290" t="str">
        <f t="shared" si="371"/>
        <v>0.00005-2.50115502365171i</v>
      </c>
      <c r="M1290" t="str">
        <f t="shared" si="372"/>
        <v>0.00133333333333333-1.47126766097159i</v>
      </c>
      <c r="N1290">
        <f t="shared" si="373"/>
        <v>90.394986625503947</v>
      </c>
      <c r="O1290">
        <f t="shared" si="374"/>
        <v>47.20512891662964</v>
      </c>
      <c r="P1290" s="3">
        <f t="shared" si="375"/>
        <v>47.20512891662964</v>
      </c>
      <c r="Q1290" s="3">
        <f t="shared" si="376"/>
        <v>-89.605013374496053</v>
      </c>
      <c r="R1290">
        <f t="shared" si="377"/>
        <v>90.394986625503947</v>
      </c>
      <c r="S1290">
        <f t="shared" si="378"/>
        <v>0.11282372053818664</v>
      </c>
      <c r="T1290">
        <f t="shared" si="361"/>
        <v>47.20512891662964</v>
      </c>
    </row>
    <row r="1291" spans="1:20" x14ac:dyDescent="0.25">
      <c r="A1291">
        <f t="shared" si="362"/>
        <v>711.58613409098007</v>
      </c>
      <c r="B1291">
        <f t="shared" si="379"/>
        <v>113.25245067623175</v>
      </c>
      <c r="C1291" t="str">
        <f t="shared" si="363"/>
        <v>1.5801977498499-228.34912356091i</v>
      </c>
      <c r="D1291" t="str">
        <f t="shared" si="364"/>
        <v>3.97499987420248-140.531832197432i</v>
      </c>
      <c r="E1291" t="str">
        <f t="shared" si="365"/>
        <v>162.468353587165+0.0504481881963734i</v>
      </c>
      <c r="F1291" t="str">
        <f t="shared" si="366"/>
        <v>1.45495495325754-1318.79814521678i</v>
      </c>
      <c r="G1291" t="str">
        <f t="shared" si="367"/>
        <v>0.999999998833359-0.000034156134396519i</v>
      </c>
      <c r="H1291" t="str">
        <f t="shared" si="368"/>
        <v>600.107654818142+10.4419978586527i</v>
      </c>
      <c r="I1291" t="str">
        <f t="shared" si="369"/>
        <v>41.3113821616528-2232.5883688056i</v>
      </c>
      <c r="K1291" t="str">
        <f t="shared" si="370"/>
        <v>0.0199903597239844-0.000433226748034037i</v>
      </c>
      <c r="L1291" t="str">
        <f t="shared" si="371"/>
        <v>0.00005-2.49168661451654i</v>
      </c>
      <c r="M1291" t="str">
        <f t="shared" si="372"/>
        <v>0.00133333333333333-1.46569800853914i</v>
      </c>
      <c r="N1291">
        <f t="shared" si="373"/>
        <v>90.39648593899571</v>
      </c>
      <c r="O1291">
        <f t="shared" si="374"/>
        <v>47.17219494989817</v>
      </c>
      <c r="P1291" s="3">
        <f t="shared" si="375"/>
        <v>47.17219494989817</v>
      </c>
      <c r="Q1291" s="3">
        <f t="shared" si="376"/>
        <v>-89.60351406100429</v>
      </c>
      <c r="R1291">
        <f t="shared" si="377"/>
        <v>90.39648593899571</v>
      </c>
      <c r="S1291">
        <f t="shared" si="378"/>
        <v>0.11325245067623174</v>
      </c>
      <c r="T1291">
        <f t="shared" si="361"/>
        <v>47.17219494989817</v>
      </c>
    </row>
    <row r="1292" spans="1:20" x14ac:dyDescent="0.25">
      <c r="A1292">
        <f t="shared" si="362"/>
        <v>714.29016140052579</v>
      </c>
      <c r="B1292">
        <f t="shared" si="379"/>
        <v>113.68280998880142</v>
      </c>
      <c r="C1292" t="str">
        <f t="shared" si="363"/>
        <v>1.58019289278656-227.484900545329i</v>
      </c>
      <c r="D1292" t="str">
        <f t="shared" si="364"/>
        <v>3.97499987324459-139.999838196749i</v>
      </c>
      <c r="E1292" t="str">
        <f t="shared" si="365"/>
        <v>162.468344582842+0.0506401703241947i</v>
      </c>
      <c r="F1292" t="str">
        <f t="shared" si="366"/>
        <v>1.45495495324462-1313.805683996i</v>
      </c>
      <c r="G1292" t="str">
        <f t="shared" si="367"/>
        <v>0.999999998824475-0.0000342859277069212i</v>
      </c>
      <c r="H1292" t="str">
        <f t="shared" si="368"/>
        <v>600.108474645076+10.4816810241376i</v>
      </c>
      <c r="I1292" t="str">
        <f t="shared" si="369"/>
        <v>41.3113987826653-2224.1393635736i</v>
      </c>
      <c r="K1292" t="str">
        <f t="shared" si="370"/>
        <v>0.0199902863553148-0.000434871370242475i</v>
      </c>
      <c r="L1292" t="str">
        <f t="shared" si="371"/>
        <v>0.00005-2.48225404912985i</v>
      </c>
      <c r="M1292" t="str">
        <f t="shared" si="372"/>
        <v>0.00133333333333333-1.46014944066462i</v>
      </c>
      <c r="N1292">
        <f t="shared" si="373"/>
        <v>90.397990931177745</v>
      </c>
      <c r="O1292">
        <f t="shared" si="374"/>
        <v>47.139261058149053</v>
      </c>
      <c r="P1292" s="3">
        <f t="shared" si="375"/>
        <v>47.139261058149053</v>
      </c>
      <c r="Q1292" s="3">
        <f t="shared" si="376"/>
        <v>-89.602009068822255</v>
      </c>
      <c r="R1292">
        <f t="shared" si="377"/>
        <v>90.397990931177745</v>
      </c>
      <c r="S1292">
        <f t="shared" si="378"/>
        <v>0.11368280998880143</v>
      </c>
      <c r="T1292">
        <f t="shared" si="361"/>
        <v>47.139261058149053</v>
      </c>
    </row>
    <row r="1293" spans="1:20" x14ac:dyDescent="0.25">
      <c r="A1293">
        <f t="shared" si="362"/>
        <v>717.00446401384784</v>
      </c>
      <c r="B1293">
        <f t="shared" si="379"/>
        <v>114.11480466675887</v>
      </c>
      <c r="C1293" t="str">
        <f t="shared" si="363"/>
        <v>1.58018799877802-226.623949974724i</v>
      </c>
      <c r="D1293" t="str">
        <f t="shared" si="364"/>
        <v>3.97499987227943-139.46985814074i</v>
      </c>
      <c r="E1293" t="str">
        <f t="shared" si="365"/>
        <v>162.468335510051+0.0508328851747131i</v>
      </c>
      <c r="F1293" t="str">
        <f t="shared" si="366"/>
        <v>1.45495495323159-1308.83212231106i</v>
      </c>
      <c r="G1293" t="str">
        <f t="shared" si="367"/>
        <v>0.999999998815524-0.0000344162142318995i</v>
      </c>
      <c r="H1293" t="str">
        <f t="shared" si="368"/>
        <v>600.109300716+10.5215150265436i</v>
      </c>
      <c r="I1293" t="str">
        <f t="shared" si="369"/>
        <v>41.311415530236-2215.72235333823i</v>
      </c>
      <c r="K1293" t="str">
        <f t="shared" si="370"/>
        <v>0.0199902124285435-0.000436522223267197i</v>
      </c>
      <c r="L1293" t="str">
        <f t="shared" si="371"/>
        <v>0.00005-2.47285719180101i</v>
      </c>
      <c r="M1293" t="str">
        <f t="shared" si="372"/>
        <v>0.00133333333333333-1.45462187753001i</v>
      </c>
      <c r="N1293">
        <f t="shared" si="373"/>
        <v>90.399501623415375</v>
      </c>
      <c r="O1293">
        <f t="shared" si="374"/>
        <v>47.106327241951369</v>
      </c>
      <c r="P1293" s="3">
        <f t="shared" si="375"/>
        <v>47.106327241951369</v>
      </c>
      <c r="Q1293" s="3">
        <f t="shared" si="376"/>
        <v>-89.600498376584625</v>
      </c>
      <c r="R1293">
        <f t="shared" si="377"/>
        <v>90.399501623415375</v>
      </c>
      <c r="S1293">
        <f t="shared" si="378"/>
        <v>0.11411480466675887</v>
      </c>
      <c r="T1293">
        <f t="shared" si="361"/>
        <v>47.106327241951369</v>
      </c>
    </row>
    <row r="1294" spans="1:20" x14ac:dyDescent="0.25">
      <c r="A1294">
        <f t="shared" si="362"/>
        <v>719.72908097710047</v>
      </c>
      <c r="B1294">
        <f t="shared" si="379"/>
        <v>114.54844092449255</v>
      </c>
      <c r="C1294" t="str">
        <f t="shared" si="363"/>
        <v>1.58018306754346-225.766259464022i</v>
      </c>
      <c r="D1294" t="str">
        <f t="shared" si="364"/>
        <v>3.97499987130691-138.941884405464i</v>
      </c>
      <c r="E1294" t="str">
        <f t="shared" si="365"/>
        <v>162.468326368278+0.0510263355687322i</v>
      </c>
      <c r="F1294" t="str">
        <f t="shared" si="366"/>
        <v>1.45495495321847-1303.87738861561i</v>
      </c>
      <c r="G1294" t="str">
        <f t="shared" si="367"/>
        <v>0.999999998806505-0.0000345469958456691i</v>
      </c>
      <c r="H1294" t="str">
        <f t="shared" si="368"/>
        <v>600.110133078479+10.5615004395192i</v>
      </c>
      <c r="I1294" t="str">
        <f t="shared" si="369"/>
        <v>41.3114324053297-2207.33721701804i</v>
      </c>
      <c r="K1294" t="str">
        <f t="shared" si="370"/>
        <v>0.0199901379394295-0.000438179330571011i</v>
      </c>
      <c r="L1294" t="str">
        <f t="shared" si="371"/>
        <v>0.00005-2.46349590735306i</v>
      </c>
      <c r="M1294" t="str">
        <f t="shared" si="372"/>
        <v>0.00133333333333333-1.44911523961945i</v>
      </c>
      <c r="N1294">
        <f t="shared" si="373"/>
        <v>90.40101803715271</v>
      </c>
      <c r="O1294">
        <f t="shared" si="374"/>
        <v>47.073393501879238</v>
      </c>
      <c r="P1294" s="3">
        <f t="shared" si="375"/>
        <v>47.073393501879238</v>
      </c>
      <c r="Q1294" s="3">
        <f t="shared" si="376"/>
        <v>-89.59898196284729</v>
      </c>
      <c r="R1294">
        <f t="shared" si="377"/>
        <v>90.40101803715271</v>
      </c>
      <c r="S1294">
        <f t="shared" si="378"/>
        <v>0.11454844092449255</v>
      </c>
      <c r="T1294">
        <f t="shared" si="361"/>
        <v>47.073393501879238</v>
      </c>
    </row>
    <row r="1295" spans="1:20" x14ac:dyDescent="0.25">
      <c r="A1295">
        <f t="shared" si="362"/>
        <v>722.46405148481347</v>
      </c>
      <c r="B1295">
        <f t="shared" si="379"/>
        <v>114.98372500000563</v>
      </c>
      <c r="C1295" t="str">
        <f t="shared" si="363"/>
        <v>1.58017809880009-224.91181667503i</v>
      </c>
      <c r="D1295" t="str">
        <f t="shared" si="364"/>
        <v>3.97499987032698-138.415909395841i</v>
      </c>
      <c r="E1295" t="str">
        <f t="shared" si="365"/>
        <v>162.468317156995+0.0512205243382065i</v>
      </c>
      <c r="F1295" t="str">
        <f t="shared" si="366"/>
        <v>1.45495495320525-1298.94141163413i</v>
      </c>
      <c r="G1295" t="str">
        <f t="shared" si="367"/>
        <v>0.999999998797417-0.0000346782744295675i</v>
      </c>
      <c r="H1295" t="str">
        <f t="shared" si="368"/>
        <v>600.110971780441+10.6016378388976i</v>
      </c>
      <c r="I1295" t="str">
        <f t="shared" si="369"/>
        <v>41.3114494089163-2198.98383399006i</v>
      </c>
      <c r="K1295" t="str">
        <f t="shared" si="370"/>
        <v>0.0199900628836996-0.000439842715703424i</v>
      </c>
      <c r="L1295" t="str">
        <f t="shared" si="371"/>
        <v>0.00005-2.45417006112081i</v>
      </c>
      <c r="M1295" t="str">
        <f t="shared" si="372"/>
        <v>0.00133333333333333-1.44362944771812i</v>
      </c>
      <c r="N1295">
        <f t="shared" si="373"/>
        <v>90.402540193912841</v>
      </c>
      <c r="O1295">
        <f t="shared" si="374"/>
        <v>47.0404598385105</v>
      </c>
      <c r="P1295" s="3">
        <f t="shared" si="375"/>
        <v>47.0404598385105</v>
      </c>
      <c r="Q1295" s="3">
        <f t="shared" si="376"/>
        <v>-89.597459806087159</v>
      </c>
      <c r="R1295">
        <f t="shared" si="377"/>
        <v>90.402540193912841</v>
      </c>
      <c r="S1295">
        <f t="shared" si="378"/>
        <v>0.11498372500000563</v>
      </c>
      <c r="T1295">
        <f t="shared" si="361"/>
        <v>47.0404598385105</v>
      </c>
    </row>
    <row r="1296" spans="1:20" x14ac:dyDescent="0.25">
      <c r="A1296">
        <f t="shared" si="362"/>
        <v>725.20941488045571</v>
      </c>
      <c r="B1296">
        <f t="shared" si="379"/>
        <v>115.42066315500566</v>
      </c>
      <c r="C1296" t="str">
        <f t="shared" si="363"/>
        <v>1.58017309226287-224.060609316288i</v>
      </c>
      <c r="D1296" t="str">
        <f t="shared" si="364"/>
        <v>3.97499986933959-137.891925545545i</v>
      </c>
      <c r="E1296" t="str">
        <f t="shared" si="365"/>
        <v>162.468307875676+0.0514154543262735i</v>
      </c>
      <c r="F1296" t="str">
        <f t="shared" si="366"/>
        <v>1.45495495319192-1294.02412036095i</v>
      </c>
      <c r="G1296" t="str">
        <f t="shared" si="367"/>
        <v>0.99999999878826-0.0000348100518720812i</v>
      </c>
      <c r="H1296" t="str">
        <f t="shared" si="368"/>
        <v>600.111816870182+10.6419278027059i</v>
      </c>
      <c r="I1296" t="str">
        <f t="shared" si="369"/>
        <v>41.3114665419749-2190.66208408817i</v>
      </c>
      <c r="K1296" t="str">
        <f t="shared" si="370"/>
        <v>0.0199899872570481-0.000441512402300962i</v>
      </c>
      <c r="L1296" t="str">
        <f t="shared" si="371"/>
        <v>0.00005-2.4448795189488i</v>
      </c>
      <c r="M1296" t="str">
        <f t="shared" si="372"/>
        <v>0.00133333333333333-1.43816442291106i</v>
      </c>
      <c r="N1296">
        <f t="shared" si="373"/>
        <v>90.404068115298145</v>
      </c>
      <c r="O1296">
        <f t="shared" si="374"/>
        <v>47.00752625242788</v>
      </c>
      <c r="P1296" s="3">
        <f t="shared" si="375"/>
        <v>47.00752625242788</v>
      </c>
      <c r="Q1296" s="3">
        <f t="shared" si="376"/>
        <v>-89.595931884701855</v>
      </c>
      <c r="R1296">
        <f t="shared" si="377"/>
        <v>90.404068115298145</v>
      </c>
      <c r="S1296">
        <f t="shared" si="378"/>
        <v>0.11542066315500565</v>
      </c>
      <c r="T1296">
        <f t="shared" si="361"/>
        <v>47.00752625242788</v>
      </c>
    </row>
    <row r="1297" spans="1:20" x14ac:dyDescent="0.25">
      <c r="A1297">
        <f t="shared" si="362"/>
        <v>727.96521065700153</v>
      </c>
      <c r="B1297">
        <f t="shared" si="379"/>
        <v>115.85926167499468</v>
      </c>
      <c r="C1297" t="str">
        <f t="shared" si="363"/>
        <v>1.58016804764473-223.212625142868i</v>
      </c>
      <c r="D1297" t="str">
        <f t="shared" si="364"/>
        <v>3.97499986834469-137.369925316891i</v>
      </c>
      <c r="E1297" t="str">
        <f t="shared" si="365"/>
        <v>162.468298523789+0.0516111283872915i</v>
      </c>
      <c r="F1297" t="str">
        <f t="shared" si="366"/>
        <v>1.4549549531785-1289.12544405917i</v>
      </c>
      <c r="G1297" t="str">
        <f t="shared" si="367"/>
        <v>0.999999998779034-0.0000349423300688727i</v>
      </c>
      <c r="H1297" t="str">
        <f t="shared" si="368"/>
        <v>600.112668396364+10.6823709111729i</v>
      </c>
      <c r="I1297" t="str">
        <f t="shared" si="369"/>
        <v>41.3114838054902-2182.37184760123i</v>
      </c>
      <c r="K1297" t="str">
        <f t="shared" si="370"/>
        <v>0.0199899110551367-0.000443188414087459i</v>
      </c>
      <c r="L1297" t="str">
        <f t="shared" si="371"/>
        <v>0.00005-2.43562414718948i</v>
      </c>
      <c r="M1297" t="str">
        <f t="shared" si="372"/>
        <v>0.00133333333333333-1.43272008658205i</v>
      </c>
      <c r="N1297">
        <f t="shared" si="373"/>
        <v>90.405601822990647</v>
      </c>
      <c r="O1297">
        <f t="shared" si="374"/>
        <v>46.9745927442181</v>
      </c>
      <c r="P1297" s="3">
        <f t="shared" si="375"/>
        <v>46.9745927442181</v>
      </c>
      <c r="Q1297" s="3">
        <f t="shared" si="376"/>
        <v>-89.594398177009353</v>
      </c>
      <c r="R1297">
        <f t="shared" si="377"/>
        <v>90.405601822990647</v>
      </c>
      <c r="S1297">
        <f t="shared" si="378"/>
        <v>0.11585926167499469</v>
      </c>
      <c r="T1297">
        <f t="shared" si="361"/>
        <v>46.9745927442181</v>
      </c>
    </row>
    <row r="1298" spans="1:20" x14ac:dyDescent="0.25">
      <c r="A1298">
        <f t="shared" si="362"/>
        <v>730.73147845749816</v>
      </c>
      <c r="B1298">
        <f t="shared" si="379"/>
        <v>116.29952686935967</v>
      </c>
      <c r="C1298" t="str">
        <f t="shared" si="363"/>
        <v>1.58016296465628-222.367851956214i</v>
      </c>
      <c r="D1298" t="str">
        <f t="shared" si="364"/>
        <v>3.9749998673422-136.849901200731i</v>
      </c>
      <c r="E1298" t="str">
        <f t="shared" si="365"/>
        <v>162.468289100798+0.0518075493869167i</v>
      </c>
      <c r="F1298" t="str">
        <f t="shared" si="366"/>
        <v>1.45495495316498-1284.2453122597i</v>
      </c>
      <c r="G1298" t="str">
        <f t="shared" si="367"/>
        <v>0.999999998769737-0.0000350751109228083i</v>
      </c>
      <c r="H1298" t="str">
        <f t="shared" si="368"/>
        <v>600.113526408019+10.7229677467382i</v>
      </c>
      <c r="I1298" t="str">
        <f t="shared" si="369"/>
        <v>41.3115012004567-2174.11300527149i</v>
      </c>
      <c r="K1298" t="str">
        <f t="shared" si="370"/>
        <v>0.0199898342735943-0.000444870774874377i</v>
      </c>
      <c r="L1298" t="str">
        <f t="shared" si="371"/>
        <v>0.00005-2.42640381270122i</v>
      </c>
      <c r="M1298" t="str">
        <f t="shared" si="372"/>
        <v>0.00133333333333333-1.42729636041248i</v>
      </c>
      <c r="N1298">
        <f t="shared" si="373"/>
        <v>90.407141338752169</v>
      </c>
      <c r="O1298">
        <f t="shared" si="374"/>
        <v>46.941659314472574</v>
      </c>
      <c r="P1298" s="3">
        <f t="shared" si="375"/>
        <v>46.941659314472574</v>
      </c>
      <c r="Q1298" s="3">
        <f t="shared" si="376"/>
        <v>-89.592858661247831</v>
      </c>
      <c r="R1298">
        <f t="shared" si="377"/>
        <v>90.407141338752169</v>
      </c>
      <c r="S1298">
        <f t="shared" si="378"/>
        <v>0.11629952686935967</v>
      </c>
      <c r="T1298">
        <f t="shared" si="361"/>
        <v>46.941659314472574</v>
      </c>
    </row>
    <row r="1299" spans="1:20" x14ac:dyDescent="0.25">
      <c r="A1299">
        <f t="shared" si="362"/>
        <v>733.50825807563672</v>
      </c>
      <c r="B1299">
        <f t="shared" si="379"/>
        <v>116.74146507146324</v>
      </c>
      <c r="C1299" t="str">
        <f t="shared" si="363"/>
        <v>1.58015784300593-221.526277603964i</v>
      </c>
      <c r="D1299" t="str">
        <f t="shared" si="364"/>
        <v>3.97499986633209-136.331845716344i</v>
      </c>
      <c r="E1299" t="str">
        <f t="shared" si="365"/>
        <v>162.468279606165+0.0520047202020746i</v>
      </c>
      <c r="F1299" t="str">
        <f t="shared" si="366"/>
        <v>1.45495495315135-1279.3836547602i</v>
      </c>
      <c r="G1299" t="str">
        <f t="shared" si="367"/>
        <v>0.999999998760369-0.0000352083963439852i</v>
      </c>
      <c r="H1299" t="str">
        <f t="shared" si="368"/>
        <v>600.114390954556+10.7637188940601i</v>
      </c>
      <c r="I1299" t="str">
        <f t="shared" si="369"/>
        <v>41.3115187278753-2165.88543829278i</v>
      </c>
      <c r="K1299" t="str">
        <f t="shared" si="370"/>
        <v>0.0199897569080165-0.000446559508561098i</v>
      </c>
      <c r="L1299" t="str">
        <f t="shared" si="371"/>
        <v>0.00005-2.4172183828464i</v>
      </c>
      <c r="M1299" t="str">
        <f t="shared" si="372"/>
        <v>0.00133333333333333-1.42189316638023i</v>
      </c>
      <c r="N1299">
        <f t="shared" si="373"/>
        <v>90.408686684424552</v>
      </c>
      <c r="O1299">
        <f t="shared" si="374"/>
        <v>46.908725963787276</v>
      </c>
      <c r="P1299" s="3">
        <f t="shared" si="375"/>
        <v>46.908725963787276</v>
      </c>
      <c r="Q1299" s="3">
        <f t="shared" si="376"/>
        <v>-89.591313315575448</v>
      </c>
      <c r="R1299">
        <f t="shared" si="377"/>
        <v>90.408686684424552</v>
      </c>
      <c r="S1299">
        <f t="shared" si="378"/>
        <v>0.11674146507146324</v>
      </c>
      <c r="T1299">
        <f t="shared" si="361"/>
        <v>46.908725963787276</v>
      </c>
    </row>
    <row r="1300" spans="1:20" x14ac:dyDescent="0.25">
      <c r="A1300">
        <f t="shared" si="362"/>
        <v>736.29558945632414</v>
      </c>
      <c r="B1300">
        <f t="shared" si="379"/>
        <v>117.1850826387348</v>
      </c>
      <c r="C1300" t="str">
        <f t="shared" si="363"/>
        <v>1.58015268240002-220.687889979759i</v>
      </c>
      <c r="D1300" t="str">
        <f t="shared" si="364"/>
        <v>3.97499986531429-135.815751411327i</v>
      </c>
      <c r="E1300" t="str">
        <f t="shared" si="365"/>
        <v>162.468270039342+0.0522026437211588i</v>
      </c>
      <c r="F1300" t="str">
        <f t="shared" si="366"/>
        <v>1.45495495313762-1274.54040162409i</v>
      </c>
      <c r="G1300" t="str">
        <f t="shared" si="367"/>
        <v>0.99999999875093-0.0000353421882497587i</v>
      </c>
      <c r="H1300" t="str">
        <f t="shared" si="368"/>
        <v>600.11526208576+10.8046249400241i</v>
      </c>
      <c r="I1300" t="str">
        <f t="shared" si="369"/>
        <v>41.3115363887538-2157.68902830886i</v>
      </c>
      <c r="K1300" t="str">
        <f t="shared" si="370"/>
        <v>0.0199896789539655-0.000448254639135222i</v>
      </c>
      <c r="L1300" t="str">
        <f t="shared" si="371"/>
        <v>0.00005-2.40806772548954i</v>
      </c>
      <c r="M1300" t="str">
        <f t="shared" si="372"/>
        <v>0.00133333333333333-1.41651042675855i</v>
      </c>
      <c r="N1300">
        <f t="shared" si="373"/>
        <v>90.410237881930172</v>
      </c>
      <c r="O1300">
        <f t="shared" si="374"/>
        <v>46.875792692762211</v>
      </c>
      <c r="P1300" s="3">
        <f t="shared" si="375"/>
        <v>46.875792692762211</v>
      </c>
      <c r="Q1300" s="3">
        <f t="shared" si="376"/>
        <v>-89.589762118069828</v>
      </c>
      <c r="R1300">
        <f t="shared" si="377"/>
        <v>90.410237881930172</v>
      </c>
      <c r="S1300">
        <f t="shared" si="378"/>
        <v>0.1171850826387348</v>
      </c>
      <c r="T1300">
        <f t="shared" si="361"/>
        <v>46.875792692762211</v>
      </c>
    </row>
    <row r="1301" spans="1:20" x14ac:dyDescent="0.25">
      <c r="A1301">
        <f t="shared" si="362"/>
        <v>739.09351269625813</v>
      </c>
      <c r="B1301">
        <f t="shared" si="379"/>
        <v>117.630385952762</v>
      </c>
      <c r="C1301" t="str">
        <f t="shared" si="363"/>
        <v>1.58014748254253-219.852677023097i</v>
      </c>
      <c r="D1301" t="str">
        <f t="shared" si="364"/>
        <v>3.97499986428873-135.301610861491i</v>
      </c>
      <c r="E1301" t="str">
        <f t="shared" si="365"/>
        <v>162.468260399785+0.0524013228438911i</v>
      </c>
      <c r="F1301" t="str">
        <f t="shared" si="366"/>
        <v>1.45495495312378-1269.71548317955i</v>
      </c>
      <c r="G1301" t="str">
        <f t="shared" si="367"/>
        <v>0.999999998741419-0.0000354764885647704i</v>
      </c>
      <c r="H1301" t="str">
        <f t="shared" si="368"/>
        <v>600.116139851796+10.8456864737519i</v>
      </c>
      <c r="I1301" t="str">
        <f t="shared" si="369"/>
        <v>41.311554184109-2149.52365741168i</v>
      </c>
      <c r="K1301" t="str">
        <f t="shared" si="370"/>
        <v>0.0199896004069699-0.000449956190672888i</v>
      </c>
      <c r="L1301" t="str">
        <f t="shared" si="371"/>
        <v>0.00005-2.39895170899536i</v>
      </c>
      <c r="M1301" t="str">
        <f t="shared" si="372"/>
        <v>0.00133333333333333-1.41114806411492i</v>
      </c>
      <c r="N1301">
        <f t="shared" si="373"/>
        <v>90.411794953271979</v>
      </c>
      <c r="O1301">
        <f t="shared" si="374"/>
        <v>46.842859502002518</v>
      </c>
      <c r="P1301" s="3">
        <f t="shared" si="375"/>
        <v>46.842859502002518</v>
      </c>
      <c r="Q1301" s="3">
        <f t="shared" si="376"/>
        <v>-89.588205046728021</v>
      </c>
      <c r="R1301">
        <f t="shared" si="377"/>
        <v>90.411794953271979</v>
      </c>
      <c r="S1301">
        <f t="shared" si="378"/>
        <v>0.117630385952762</v>
      </c>
      <c r="T1301">
        <f t="shared" si="361"/>
        <v>46.842859502002518</v>
      </c>
    </row>
    <row r="1302" spans="1:20" x14ac:dyDescent="0.25">
      <c r="A1302">
        <f t="shared" si="362"/>
        <v>741.90206804450395</v>
      </c>
      <c r="B1302">
        <f t="shared" si="379"/>
        <v>118.07738141938249</v>
      </c>
      <c r="C1302" t="str">
        <f t="shared" si="363"/>
        <v>1.58014224313524-219.020626719139i</v>
      </c>
      <c r="D1302" t="str">
        <f t="shared" si="364"/>
        <v>3.97499986325537-134.789416670752i</v>
      </c>
      <c r="E1302" t="str">
        <f t="shared" si="365"/>
        <v>162.46825068694+0.0526007604815018i</v>
      </c>
      <c r="F1302" t="str">
        <f t="shared" si="366"/>
        <v>1.45495495310984-1264.90883001851i</v>
      </c>
      <c r="G1302" t="str">
        <f t="shared" si="367"/>
        <v>0.999999998731835-0.0000356112992209752i</v>
      </c>
      <c r="H1302" t="str">
        <f t="shared" si="368"/>
        <v>600.117024303206+10.8869040866093i</v>
      </c>
      <c r="I1302" t="str">
        <f t="shared" si="369"/>
        <v>41.3115721149644-2141.3892081397i</v>
      </c>
      <c r="K1302" t="str">
        <f t="shared" si="370"/>
        <v>0.0199895212625245-0.000451664187339076i</v>
      </c>
      <c r="L1302" t="str">
        <f t="shared" si="371"/>
        <v>0.00005-2.3898702022269i</v>
      </c>
      <c r="M1302" t="str">
        <f t="shared" si="372"/>
        <v>0.00133333333333333-1.40580600130994i</v>
      </c>
      <c r="N1302">
        <f t="shared" si="373"/>
        <v>90.413357920533869</v>
      </c>
      <c r="O1302">
        <f t="shared" si="374"/>
        <v>46.809926392117696</v>
      </c>
      <c r="P1302" s="3">
        <f t="shared" si="375"/>
        <v>46.809926392117696</v>
      </c>
      <c r="Q1302" s="3">
        <f t="shared" si="376"/>
        <v>-89.586642079466131</v>
      </c>
      <c r="R1302">
        <f t="shared" si="377"/>
        <v>90.413357920533869</v>
      </c>
      <c r="S1302">
        <f t="shared" si="378"/>
        <v>0.1180773814193825</v>
      </c>
      <c r="T1302">
        <f t="shared" si="361"/>
        <v>46.809926392117696</v>
      </c>
    </row>
    <row r="1303" spans="1:20" x14ac:dyDescent="0.25">
      <c r="A1303">
        <f t="shared" si="362"/>
        <v>744.72129590307304</v>
      </c>
      <c r="B1303">
        <f t="shared" si="379"/>
        <v>118.52607546877614</v>
      </c>
      <c r="C1303" t="str">
        <f t="shared" si="363"/>
        <v>1.58013696387772-218.191727098538i</v>
      </c>
      <c r="D1303" t="str">
        <f t="shared" si="364"/>
        <v>3.97499986221413-134.279161471023i</v>
      </c>
      <c r="E1303" t="str">
        <f t="shared" si="365"/>
        <v>162.468240900252+0.0528009595567399i</v>
      </c>
      <c r="F1303" t="str">
        <f t="shared" si="366"/>
        <v>1.45495495309578-1260.12037299565i</v>
      </c>
      <c r="G1303" t="str">
        <f t="shared" si="367"/>
        <v>0.999999998722179-0.0000357466221576697i</v>
      </c>
      <c r="H1303" t="str">
        <f t="shared" si="368"/>
        <v>600.11791549092+10.9282783722153i</v>
      </c>
      <c r="I1303" t="str">
        <f t="shared" si="369"/>
        <v>41.3115901823514-2133.28556347619i</v>
      </c>
      <c r="K1303" t="str">
        <f t="shared" si="370"/>
        <v>0.0199894415160899-0.000453378653387913i</v>
      </c>
      <c r="L1303" t="str">
        <f t="shared" si="371"/>
        <v>0.00005-2.38082307454363i</v>
      </c>
      <c r="M1303" t="str">
        <f t="shared" si="372"/>
        <v>0.00133333333333333-1.40048416149625i</v>
      </c>
      <c r="N1303">
        <f t="shared" si="373"/>
        <v>90.414926805881024</v>
      </c>
      <c r="O1303">
        <f t="shared" si="374"/>
        <v>46.776993363721722</v>
      </c>
      <c r="P1303" s="3">
        <f t="shared" si="375"/>
        <v>46.776993363721722</v>
      </c>
      <c r="Q1303" s="3">
        <f t="shared" si="376"/>
        <v>-89.585073194118976</v>
      </c>
      <c r="R1303">
        <f t="shared" si="377"/>
        <v>90.414926805881024</v>
      </c>
      <c r="S1303">
        <f t="shared" si="378"/>
        <v>0.11852607546877614</v>
      </c>
      <c r="T1303">
        <f t="shared" si="361"/>
        <v>46.776993363721722</v>
      </c>
    </row>
    <row r="1304" spans="1:20" x14ac:dyDescent="0.25">
      <c r="A1304">
        <f t="shared" si="362"/>
        <v>747.55123682750468</v>
      </c>
      <c r="B1304">
        <f t="shared" si="379"/>
        <v>118.97647455555749</v>
      </c>
      <c r="C1304" t="str">
        <f t="shared" si="363"/>
        <v>1.58013164446719-217.365966237272i</v>
      </c>
      <c r="D1304" t="str">
        <f t="shared" si="364"/>
        <v>3.97499986116497-133.770837922113i</v>
      </c>
      <c r="E1304" t="str">
        <f t="shared" si="365"/>
        <v>162.468231039158+0.0530019230039652i</v>
      </c>
      <c r="F1304" t="str">
        <f t="shared" si="366"/>
        <v>1.45495495308162-1255.35004322741i</v>
      </c>
      <c r="G1304" t="str">
        <f t="shared" si="367"/>
        <v>0.999999998712449-0.0000358824593215197i</v>
      </c>
      <c r="H1304" t="str">
        <f t="shared" si="368"/>
        <v>600.118813466261+10.969809926451i</v>
      </c>
      <c r="I1304" t="str">
        <f t="shared" si="369"/>
        <v>41.3116083873109-2125.2126068476i</v>
      </c>
      <c r="K1304" t="str">
        <f t="shared" si="370"/>
        <v>0.0199893611630921-0.000455099613162978i</v>
      </c>
      <c r="L1304" t="str">
        <f t="shared" si="371"/>
        <v>0.00005-2.37181019579959i</v>
      </c>
      <c r="M1304" t="str">
        <f t="shared" si="372"/>
        <v>0.00133333333333333-1.39518246811741i</v>
      </c>
      <c r="N1304">
        <f t="shared" si="373"/>
        <v>90.416501631560067</v>
      </c>
      <c r="O1304">
        <f t="shared" si="374"/>
        <v>46.744060417433282</v>
      </c>
      <c r="P1304" s="3">
        <f t="shared" si="375"/>
        <v>46.744060417433282</v>
      </c>
      <c r="Q1304" s="3">
        <f t="shared" si="376"/>
        <v>-89.583498368439933</v>
      </c>
      <c r="R1304">
        <f t="shared" si="377"/>
        <v>90.416501631560067</v>
      </c>
      <c r="S1304">
        <f t="shared" si="378"/>
        <v>0.11897647455555749</v>
      </c>
      <c r="T1304">
        <f t="shared" si="361"/>
        <v>46.744060417433282</v>
      </c>
    </row>
    <row r="1305" spans="1:20" x14ac:dyDescent="0.25">
      <c r="A1305">
        <f t="shared" si="362"/>
        <v>750.39193152744929</v>
      </c>
      <c r="B1305">
        <f t="shared" si="379"/>
        <v>119.42858515886861</v>
      </c>
      <c r="C1305" t="str">
        <f t="shared" si="363"/>
        <v>1.58012628459864-216.543332256474i</v>
      </c>
      <c r="D1305" t="str">
        <f t="shared" si="364"/>
        <v>3.97499986010782-133.264438711616i</v>
      </c>
      <c r="E1305" t="str">
        <f t="shared" si="365"/>
        <v>162.468221103096+0.0532036537690465i</v>
      </c>
      <c r="F1305" t="str">
        <f t="shared" si="366"/>
        <v>1.45495495306736-1250.597772091i</v>
      </c>
      <c r="G1305" t="str">
        <f t="shared" si="367"/>
        <v>0.999999998702645-0.0000360188126665884i</v>
      </c>
      <c r="H1305" t="str">
        <f t="shared" si="368"/>
        <v>600.11971828094+11.0114993474671i</v>
      </c>
      <c r="I1305" t="str">
        <f t="shared" si="369"/>
        <v>41.3116267308894-2117.1702221218i</v>
      </c>
      <c r="K1305" t="str">
        <f t="shared" si="370"/>
        <v>0.0199892801989226-0.00045682709109761i</v>
      </c>
      <c r="L1305" t="str">
        <f t="shared" si="371"/>
        <v>0.00005-2.3628314363415i</v>
      </c>
      <c r="M1305" t="str">
        <f t="shared" si="372"/>
        <v>0.00133333333333333-1.38990084490676i</v>
      </c>
      <c r="N1305">
        <f t="shared" si="373"/>
        <v>90.418082419899349</v>
      </c>
      <c r="O1305">
        <f t="shared" si="374"/>
        <v>46.711127553875869</v>
      </c>
      <c r="P1305" s="3">
        <f t="shared" si="375"/>
        <v>46.711127553875869</v>
      </c>
      <c r="Q1305" s="3">
        <f t="shared" si="376"/>
        <v>-89.581917580100651</v>
      </c>
      <c r="R1305">
        <f t="shared" si="377"/>
        <v>90.418082419899349</v>
      </c>
      <c r="S1305">
        <f t="shared" si="378"/>
        <v>0.11942858515886862</v>
      </c>
      <c r="T1305">
        <f t="shared" si="361"/>
        <v>46.711127553875869</v>
      </c>
    </row>
    <row r="1306" spans="1:20" x14ac:dyDescent="0.25">
      <c r="A1306">
        <f t="shared" si="362"/>
        <v>753.24342086725358</v>
      </c>
      <c r="B1306">
        <f t="shared" si="379"/>
        <v>119.88241378247231</v>
      </c>
      <c r="C1306" t="str">
        <f t="shared" si="363"/>
        <v>1.58012088396463-215.723813322257i</v>
      </c>
      <c r="D1306" t="str">
        <f t="shared" si="364"/>
        <v>3.97499985904261-132.75995655481i</v>
      </c>
      <c r="E1306" t="str">
        <f t="shared" si="365"/>
        <v>162.468211091496+0.0534061548096283i</v>
      </c>
      <c r="F1306" t="str">
        <f t="shared" si="366"/>
        <v>1.45495495305299-1245.86349122339i</v>
      </c>
      <c r="G1306" t="str">
        <f t="shared" si="367"/>
        <v>0.999999998692767-0.0000361556841543643i</v>
      </c>
      <c r="H1306" t="str">
        <f t="shared" si="368"/>
        <v>600.120629987057+11.053347235694i</v>
      </c>
      <c r="I1306" t="str">
        <f t="shared" si="369"/>
        <v>41.3116452141428-2109.15829360642i</v>
      </c>
      <c r="K1306" t="str">
        <f t="shared" si="370"/>
        <v>0.019989198618938-0.000458561111715236i</v>
      </c>
      <c r="L1306" t="str">
        <f t="shared" si="371"/>
        <v>0.00005-2.35388666700687i</v>
      </c>
      <c r="M1306" t="str">
        <f t="shared" si="372"/>
        <v>0.00133333333333333-1.38463921588639i</v>
      </c>
      <c r="N1306">
        <f t="shared" si="373"/>
        <v>90.419669193309375</v>
      </c>
      <c r="O1306">
        <f t="shared" si="374"/>
        <v>46.67819477367766</v>
      </c>
      <c r="P1306" s="3">
        <f t="shared" si="375"/>
        <v>46.67819477367766</v>
      </c>
      <c r="Q1306" s="3">
        <f t="shared" si="376"/>
        <v>-89.580330806690625</v>
      </c>
      <c r="R1306">
        <f t="shared" si="377"/>
        <v>90.419669193309375</v>
      </c>
      <c r="S1306">
        <f t="shared" si="378"/>
        <v>0.11988241378247232</v>
      </c>
      <c r="T1306">
        <f t="shared" si="361"/>
        <v>46.67819477367766</v>
      </c>
    </row>
    <row r="1307" spans="1:20" x14ac:dyDescent="0.25">
      <c r="A1307">
        <f t="shared" si="362"/>
        <v>756.10574586654911</v>
      </c>
      <c r="B1307">
        <f t="shared" si="379"/>
        <v>120.33796695484571</v>
      </c>
      <c r="C1307" t="str">
        <f t="shared" si="363"/>
        <v>1.58011544225559-214.907397645541i</v>
      </c>
      <c r="D1307" t="str">
        <f t="shared" si="364"/>
        <v>3.97499985796931-132.25738419455i</v>
      </c>
      <c r="E1307" t="str">
        <f t="shared" si="365"/>
        <v>162.468201003784+0.0536094290950264i</v>
      </c>
      <c r="F1307" t="str">
        <f t="shared" si="366"/>
        <v>1.4549549530385-1241.14713252037i</v>
      </c>
      <c r="G1307" t="str">
        <f t="shared" si="367"/>
        <v>0.999999998682813-0.0000362930757537896i</v>
      </c>
      <c r="H1307" t="str">
        <f t="shared" si="368"/>
        <v>600.121548637119+11.0953541938495i</v>
      </c>
      <c r="I1307" t="str">
        <f t="shared" si="369"/>
        <v>41.3116638381345-2101.17670604729i</v>
      </c>
      <c r="K1307" t="str">
        <f t="shared" si="370"/>
        <v>0.0199891164184595-0.000460301699629649i</v>
      </c>
      <c r="L1307" t="str">
        <f t="shared" si="371"/>
        <v>0.00005-2.3449757591222i</v>
      </c>
      <c r="M1307" t="str">
        <f t="shared" si="372"/>
        <v>0.00133333333333333-1.379397505366i</v>
      </c>
      <c r="N1307">
        <f t="shared" si="373"/>
        <v>90.421261974282942</v>
      </c>
      <c r="O1307">
        <f t="shared" si="374"/>
        <v>46.645262077471443</v>
      </c>
      <c r="P1307" s="3">
        <f t="shared" si="375"/>
        <v>46.645262077471443</v>
      </c>
      <c r="Q1307" s="3">
        <f t="shared" si="376"/>
        <v>-89.578738025717058</v>
      </c>
      <c r="R1307">
        <f t="shared" si="377"/>
        <v>90.421261974282942</v>
      </c>
      <c r="S1307">
        <f t="shared" si="378"/>
        <v>0.12033796695484571</v>
      </c>
      <c r="T1307">
        <f t="shared" si="361"/>
        <v>46.645262077471443</v>
      </c>
    </row>
    <row r="1308" spans="1:20" x14ac:dyDescent="0.25">
      <c r="A1308">
        <f t="shared" si="362"/>
        <v>758.97894770084201</v>
      </c>
      <c r="B1308">
        <f t="shared" si="379"/>
        <v>120.79525122927413</v>
      </c>
      <c r="C1308" t="str">
        <f t="shared" si="363"/>
        <v>1.58010995915933-214.094073481893i</v>
      </c>
      <c r="D1308" t="str">
        <f t="shared" si="364"/>
        <v>3.97499985688782-131.756714401164i</v>
      </c>
      <c r="E1308" t="str">
        <f t="shared" si="365"/>
        <v>162.468190839383+0.053813479606292i</v>
      </c>
      <c r="F1308" t="str">
        <f t="shared" si="366"/>
        <v>1.45495495302392-1236.44862813553i</v>
      </c>
      <c r="G1308" t="str">
        <f t="shared" si="367"/>
        <v>0.999999998672783-0.0000364309894412886i</v>
      </c>
      <c r="H1308" t="str">
        <f t="shared" si="368"/>
        <v>600.122474284024+11.137520826948i</v>
      </c>
      <c r="I1308" t="str">
        <f t="shared" si="369"/>
        <v>41.3116826039361-2093.22534462662i</v>
      </c>
      <c r="K1308" t="str">
        <f t="shared" si="370"/>
        <v>0.0199890335927731-0.000462048879545354i</v>
      </c>
      <c r="L1308" t="str">
        <f t="shared" si="371"/>
        <v>0.00005-2.3360985845011i</v>
      </c>
      <c r="M1308" t="str">
        <f t="shared" si="372"/>
        <v>0.00133333333333333-1.37417563794182i</v>
      </c>
      <c r="N1308">
        <f t="shared" si="373"/>
        <v>90.4228607853954</v>
      </c>
      <c r="O1308">
        <f t="shared" si="374"/>
        <v>46.61232946589503</v>
      </c>
      <c r="P1308" s="3">
        <f t="shared" si="375"/>
        <v>46.61232946589503</v>
      </c>
      <c r="Q1308" s="3">
        <f t="shared" si="376"/>
        <v>-89.5771392146046</v>
      </c>
      <c r="R1308">
        <f t="shared" si="377"/>
        <v>90.4228607853954</v>
      </c>
      <c r="S1308">
        <f t="shared" si="378"/>
        <v>0.12079525122927413</v>
      </c>
      <c r="T1308">
        <f t="shared" si="361"/>
        <v>46.61232946589503</v>
      </c>
    </row>
    <row r="1309" spans="1:20" x14ac:dyDescent="0.25">
      <c r="A1309">
        <f t="shared" si="362"/>
        <v>761.86306770210524</v>
      </c>
      <c r="B1309">
        <f t="shared" si="379"/>
        <v>121.25427318394537</v>
      </c>
      <c r="C1309" t="str">
        <f t="shared" si="363"/>
        <v>1.5801044343616-213.283829131344i</v>
      </c>
      <c r="D1309" t="str">
        <f t="shared" si="364"/>
        <v>3.9749998557981-131.257939972348i</v>
      </c>
      <c r="E1309" t="str">
        <f t="shared" si="365"/>
        <v>162.46818059771+0.0540183093363451i</v>
      </c>
      <c r="F1309" t="str">
        <f t="shared" si="366"/>
        <v>1.45495495300921-1231.76791047932i</v>
      </c>
      <c r="G1309" t="str">
        <f t="shared" si="367"/>
        <v>0.999999998662677-0.000036569427200796i</v>
      </c>
      <c r="H1309" t="str">
        <f t="shared" si="368"/>
        <v>600.123406981079+11.1798477423091i</v>
      </c>
      <c r="I1309" t="str">
        <f t="shared" si="369"/>
        <v>41.311701512627-2085.30409496152i</v>
      </c>
      <c r="K1309" t="str">
        <f t="shared" si="370"/>
        <v>0.0199889501371288-0.000463802676257849i</v>
      </c>
      <c r="L1309" t="str">
        <f t="shared" si="371"/>
        <v>0.00005-2.32725501544242i</v>
      </c>
      <c r="M1309" t="str">
        <f t="shared" si="372"/>
        <v>0.00133333333333333-1.36897353849554i</v>
      </c>
      <c r="N1309">
        <f t="shared" si="373"/>
        <v>90.424465649305134</v>
      </c>
      <c r="O1309">
        <f t="shared" si="374"/>
        <v>46.579396939590715</v>
      </c>
      <c r="P1309" s="3">
        <f t="shared" si="375"/>
        <v>46.579396939590715</v>
      </c>
      <c r="Q1309" s="3">
        <f t="shared" si="376"/>
        <v>-89.575534350694866</v>
      </c>
      <c r="R1309">
        <f t="shared" si="377"/>
        <v>90.424465649305134</v>
      </c>
      <c r="S1309">
        <f t="shared" si="378"/>
        <v>0.12125427318394537</v>
      </c>
      <c r="T1309">
        <f t="shared" si="361"/>
        <v>46.579396939590715</v>
      </c>
    </row>
    <row r="1310" spans="1:20" x14ac:dyDescent="0.25">
      <c r="A1310">
        <f t="shared" si="362"/>
        <v>764.75814735937331</v>
      </c>
      <c r="B1310">
        <f t="shared" si="379"/>
        <v>121.71503942204437</v>
      </c>
      <c r="C1310" t="str">
        <f t="shared" si="363"/>
        <v>1.58009886754551-212.476652938239i</v>
      </c>
      <c r="D1310" t="str">
        <f t="shared" si="364"/>
        <v>3.97499985470008-130.761053733066i</v>
      </c>
      <c r="E1310" t="str">
        <f t="shared" si="365"/>
        <v>162.468170278179+0.0542239212899611i</v>
      </c>
      <c r="F1310" t="str">
        <f t="shared" si="366"/>
        <v>1.4549549529944-1227.10491221803i</v>
      </c>
      <c r="G1310" t="str">
        <f t="shared" si="367"/>
        <v>0.999999998652494-0.0000367083910237851i</v>
      </c>
      <c r="H1310" t="str">
        <f t="shared" si="368"/>
        <v>600.124346781995+11.2223355495671i</v>
      </c>
      <c r="I1310" t="str">
        <f t="shared" si="369"/>
        <v>41.3117205652961-2077.4128431022i</v>
      </c>
      <c r="K1310" t="str">
        <f t="shared" si="370"/>
        <v>0.0199888660467408-0.000465563114653968i</v>
      </c>
      <c r="L1310" t="str">
        <f t="shared" si="371"/>
        <v>0.00005-2.31844492472845i</v>
      </c>
      <c r="M1310" t="str">
        <f t="shared" si="372"/>
        <v>0.00133333333333333-1.36379113219321i</v>
      </c>
      <c r="N1310">
        <f t="shared" si="373"/>
        <v>90.426076588753546</v>
      </c>
      <c r="O1310">
        <f t="shared" si="374"/>
        <v>46.546464499206081</v>
      </c>
      <c r="P1310" s="3">
        <f t="shared" si="375"/>
        <v>46.546464499206081</v>
      </c>
      <c r="Q1310" s="3">
        <f t="shared" si="376"/>
        <v>-89.573923411246454</v>
      </c>
      <c r="R1310">
        <f t="shared" si="377"/>
        <v>90.426076588753546</v>
      </c>
      <c r="S1310">
        <f t="shared" si="378"/>
        <v>0.12171503942204437</v>
      </c>
      <c r="T1310">
        <f t="shared" si="361"/>
        <v>46.546464499206081</v>
      </c>
    </row>
    <row r="1311" spans="1:20" x14ac:dyDescent="0.25">
      <c r="A1311">
        <f t="shared" si="362"/>
        <v>767.66422831933892</v>
      </c>
      <c r="B1311">
        <f t="shared" si="379"/>
        <v>122.17755657184814</v>
      </c>
      <c r="C1311" t="str">
        <f t="shared" si="363"/>
        <v>1.58009325839196-211.672533291051i</v>
      </c>
      <c r="D1311" t="str">
        <f t="shared" si="364"/>
        <v>3.97499985359371-130.266048535441i</v>
      </c>
      <c r="E1311" t="str">
        <f t="shared" si="365"/>
        <v>162.468159880199+0.0544303184838062i</v>
      </c>
      <c r="F1311" t="str">
        <f t="shared" si="366"/>
        <v>1.45495495297947-1222.45956627287i</v>
      </c>
      <c r="G1311" t="str">
        <f t="shared" si="367"/>
        <v>0.999999998642233-0.0000368478829092975i</v>
      </c>
      <c r="H1311" t="str">
        <f t="shared" si="368"/>
        <v>600.125293740893+11.2649848606786i</v>
      </c>
      <c r="I1311" t="str">
        <f t="shared" si="369"/>
        <v>41.3117397630386-2069.55147553042i</v>
      </c>
      <c r="K1311" t="str">
        <f t="shared" si="370"/>
        <v>0.0199887813167869-0.00046733021971217i</v>
      </c>
      <c r="L1311" t="str">
        <f t="shared" si="371"/>
        <v>0.00005-2.30966818562308i</v>
      </c>
      <c r="M1311" t="str">
        <f t="shared" si="372"/>
        <v>0.00133333333333333-1.35862834448417i</v>
      </c>
      <c r="N1311">
        <f t="shared" si="373"/>
        <v>90.427693626565599</v>
      </c>
      <c r="O1311">
        <f t="shared" si="374"/>
        <v>46.51353214539327</v>
      </c>
      <c r="P1311" s="3">
        <f t="shared" si="375"/>
        <v>46.51353214539327</v>
      </c>
      <c r="Q1311" s="3">
        <f t="shared" si="376"/>
        <v>-89.572306373434401</v>
      </c>
      <c r="R1311">
        <f t="shared" si="377"/>
        <v>90.427693626565599</v>
      </c>
      <c r="S1311">
        <f t="shared" si="378"/>
        <v>0.12217755657184814</v>
      </c>
      <c r="T1311">
        <f t="shared" si="361"/>
        <v>46.51353214539327</v>
      </c>
    </row>
    <row r="1312" spans="1:20" x14ac:dyDescent="0.25">
      <c r="A1312">
        <f t="shared" si="362"/>
        <v>770.58135238695252</v>
      </c>
      <c r="B1312">
        <f t="shared" si="379"/>
        <v>122.64183128682117</v>
      </c>
      <c r="C1312" t="str">
        <f t="shared" si="363"/>
        <v>1.5800876065793-210.871458622224i</v>
      </c>
      <c r="D1312" t="str">
        <f t="shared" si="364"/>
        <v>3.9749998524789-129.772917258657i</v>
      </c>
      <c r="E1312" t="str">
        <f t="shared" si="365"/>
        <v>162.468149403175+0.054637503946523i</v>
      </c>
      <c r="F1312" t="str">
        <f t="shared" si="366"/>
        <v>1.45495495296441-1217.83180581899i</v>
      </c>
      <c r="G1312" t="str">
        <f t="shared" si="367"/>
        <v>0.999999998631895-0.0000369879048639703i</v>
      </c>
      <c r="H1312" t="str">
        <f t="shared" si="368"/>
        <v>600.126247912307+11.3077962899327i</v>
      </c>
      <c r="I1312" t="str">
        <f t="shared" si="369"/>
        <v>41.3117591069603-2061.71987915787i</v>
      </c>
      <c r="K1312" t="str">
        <f t="shared" si="370"/>
        <v>0.0199886959424084-0.000469104016502867i</v>
      </c>
      <c r="L1312" t="str">
        <f t="shared" si="371"/>
        <v>0.00005-2.30092467186998i</v>
      </c>
      <c r="M1312" t="str">
        <f t="shared" si="372"/>
        <v>0.00133333333333333-1.35348510109999i</v>
      </c>
      <c r="N1312">
        <f t="shared" si="373"/>
        <v>90.429316785650002</v>
      </c>
      <c r="O1312">
        <f t="shared" si="374"/>
        <v>46.48059987880945</v>
      </c>
      <c r="P1312" s="3">
        <f t="shared" si="375"/>
        <v>46.48059987880945</v>
      </c>
      <c r="Q1312" s="3">
        <f t="shared" si="376"/>
        <v>-89.570683214349998</v>
      </c>
      <c r="R1312">
        <f t="shared" si="377"/>
        <v>90.429316785650002</v>
      </c>
      <c r="S1312">
        <f t="shared" si="378"/>
        <v>0.12264183128682117</v>
      </c>
      <c r="T1312">
        <f t="shared" si="361"/>
        <v>46.48059987880945</v>
      </c>
    </row>
    <row r="1313" spans="1:20" x14ac:dyDescent="0.25">
      <c r="A1313">
        <f t="shared" si="362"/>
        <v>773.50956152602294</v>
      </c>
      <c r="B1313">
        <f t="shared" si="379"/>
        <v>123.1078702457111</v>
      </c>
      <c r="C1313" t="str">
        <f t="shared" si="363"/>
        <v>1.58008191178348-210.073417408012i</v>
      </c>
      <c r="D1313" t="str">
        <f t="shared" si="364"/>
        <v>3.97499985135561-129.281652808856i</v>
      </c>
      <c r="E1313" t="str">
        <f t="shared" si="365"/>
        <v>162.468138846508+0.054845480718817i</v>
      </c>
      <c r="F1313" t="str">
        <f t="shared" si="366"/>
        <v>1.45495495294927-1213.22156428448i</v>
      </c>
      <c r="G1313" t="str">
        <f t="shared" si="367"/>
        <v>0.999999998621478-0.0000371284589020667i</v>
      </c>
      <c r="H1313" t="str">
        <f t="shared" si="368"/>
        <v>600.127209351185+11.3507704539592i</v>
      </c>
      <c r="I1313" t="str">
        <f t="shared" si="369"/>
        <v>41.3117785981736-2053.91794132445i</v>
      </c>
      <c r="K1313" t="str">
        <f t="shared" si="370"/>
        <v>0.0199886099187098-0.000470884530188745i</v>
      </c>
      <c r="L1313" t="str">
        <f t="shared" si="371"/>
        <v>0.00005-2.29221425769075i</v>
      </c>
      <c r="M1313" t="str">
        <f t="shared" si="372"/>
        <v>0.00133333333333333-1.34836132805338i</v>
      </c>
      <c r="N1313">
        <f t="shared" si="373"/>
        <v>90.430946088999406</v>
      </c>
      <c r="O1313">
        <f t="shared" si="374"/>
        <v>46.447667700117037</v>
      </c>
      <c r="P1313" s="3">
        <f t="shared" si="375"/>
        <v>46.447667700117037</v>
      </c>
      <c r="Q1313" s="3">
        <f t="shared" si="376"/>
        <v>-89.569053911000594</v>
      </c>
      <c r="R1313">
        <f t="shared" si="377"/>
        <v>90.430946088999406</v>
      </c>
      <c r="S1313">
        <f t="shared" si="378"/>
        <v>0.1231078702457111</v>
      </c>
      <c r="T1313">
        <f t="shared" si="361"/>
        <v>46.447667700117037</v>
      </c>
    </row>
    <row r="1314" spans="1:20" x14ac:dyDescent="0.25">
      <c r="A1314">
        <f t="shared" si="362"/>
        <v>776.44889785982184</v>
      </c>
      <c r="B1314">
        <f t="shared" si="379"/>
        <v>123.57568015264481</v>
      </c>
      <c r="C1314" t="str">
        <f t="shared" si="363"/>
        <v>1.58007617367809-209.278398168296i</v>
      </c>
      <c r="D1314" t="str">
        <f t="shared" si="364"/>
        <v>3.97499985022377-128.792248119034i</v>
      </c>
      <c r="E1314" t="str">
        <f t="shared" si="365"/>
        <v>162.468128209592+0.0550542518533943i</v>
      </c>
      <c r="F1314" t="str">
        <f t="shared" si="366"/>
        <v>1.45495495293399-1208.62877534949i</v>
      </c>
      <c r="G1314" t="str">
        <f t="shared" si="367"/>
        <v>0.999999998610981-0.0000372695470455033i</v>
      </c>
      <c r="H1314" t="str">
        <f t="shared" si="368"/>
        <v>600.128178112894+11.3939079717373i</v>
      </c>
      <c r="I1314" t="str">
        <f t="shared" si="369"/>
        <v>41.3117982377993-2046.14554979675i</v>
      </c>
      <c r="K1314" t="str">
        <f t="shared" si="370"/>
        <v>0.0199885232407585-0.00047267178602505i</v>
      </c>
      <c r="L1314" t="str">
        <f t="shared" si="371"/>
        <v>0.00005-2.28353681778318i</v>
      </c>
      <c r="M1314" t="str">
        <f t="shared" si="372"/>
        <v>0.00133333333333333-1.34325695163716i</v>
      </c>
      <c r="N1314">
        <f t="shared" si="373"/>
        <v>90.432581559690931</v>
      </c>
      <c r="O1314">
        <f t="shared" si="374"/>
        <v>46.414735609983062</v>
      </c>
      <c r="P1314" s="3">
        <f t="shared" si="375"/>
        <v>46.414735609983062</v>
      </c>
      <c r="Q1314" s="3">
        <f t="shared" si="376"/>
        <v>-89.567418440309069</v>
      </c>
      <c r="R1314">
        <f t="shared" si="377"/>
        <v>90.432581559690931</v>
      </c>
      <c r="S1314">
        <f t="shared" si="378"/>
        <v>0.12357568015264481</v>
      </c>
      <c r="T1314">
        <f t="shared" si="361"/>
        <v>46.414735609983062</v>
      </c>
    </row>
    <row r="1315" spans="1:20" x14ac:dyDescent="0.25">
      <c r="A1315">
        <f t="shared" si="362"/>
        <v>779.39940367168924</v>
      </c>
      <c r="B1315">
        <f t="shared" si="379"/>
        <v>124.04526773722486</v>
      </c>
      <c r="C1315" t="str">
        <f t="shared" si="363"/>
        <v>1.58007039193401-208.486389466432i</v>
      </c>
      <c r="D1315" t="str">
        <f t="shared" si="364"/>
        <v>3.97499984908332-128.30469614894i</v>
      </c>
      <c r="E1315" t="str">
        <f t="shared" si="365"/>
        <v>162.468117491819+0.0552638204151269i</v>
      </c>
      <c r="F1315" t="str">
        <f t="shared" si="366"/>
        <v>1.45495495291861-1204.05337294519i</v>
      </c>
      <c r="G1315" t="str">
        <f t="shared" si="367"/>
        <v>0.999999998600404-0.0000374111713238806i</v>
      </c>
      <c r="H1315" t="str">
        <f t="shared" si="368"/>
        <v>600.129154253229+11.4372094646061i</v>
      </c>
      <c r="I1315" t="str">
        <f t="shared" si="369"/>
        <v>41.3118180269692-2038.40259276638i</v>
      </c>
      <c r="K1315" t="str">
        <f t="shared" si="370"/>
        <v>0.0199884359035843-0.000474465809359952i</v>
      </c>
      <c r="L1315" t="str">
        <f t="shared" si="371"/>
        <v>0.00005-2.27489222731936i</v>
      </c>
      <c r="M1315" t="str">
        <f t="shared" si="372"/>
        <v>0.00133333333333333-1.33817189842315i</v>
      </c>
      <c r="N1315">
        <f t="shared" si="373"/>
        <v>90.434223220886096</v>
      </c>
      <c r="O1315">
        <f t="shared" si="374"/>
        <v>46.381803609079725</v>
      </c>
      <c r="P1315" s="3">
        <f t="shared" si="375"/>
        <v>46.381803609079725</v>
      </c>
      <c r="Q1315" s="3">
        <f t="shared" si="376"/>
        <v>-89.565776779113904</v>
      </c>
      <c r="R1315">
        <f t="shared" si="377"/>
        <v>90.434223220886096</v>
      </c>
      <c r="S1315">
        <f t="shared" si="378"/>
        <v>0.12404526773722487</v>
      </c>
      <c r="T1315">
        <f t="shared" si="361"/>
        <v>46.381803609079725</v>
      </c>
    </row>
    <row r="1316" spans="1:20" x14ac:dyDescent="0.25">
      <c r="A1316">
        <f t="shared" si="362"/>
        <v>782.36112140564171</v>
      </c>
      <c r="B1316">
        <f t="shared" si="379"/>
        <v>124.51663975462633</v>
      </c>
      <c r="C1316" t="str">
        <f t="shared" si="363"/>
        <v>1.58006456621992-207.697379909085i</v>
      </c>
      <c r="D1316" t="str">
        <f t="shared" si="364"/>
        <v>3.97499984793417-127.818989884975i</v>
      </c>
      <c r="E1316" t="str">
        <f t="shared" si="365"/>
        <v>162.468106692573+0.055474189481091i</v>
      </c>
      <c r="F1316" t="str">
        <f t="shared" si="366"/>
        <v>1.4549549529031-1199.4952912529i</v>
      </c>
      <c r="G1316" t="str">
        <f t="shared" si="367"/>
        <v>0.999999998589747-0.0000375533337745111i</v>
      </c>
      <c r="H1316" t="str">
        <f t="shared" si="368"/>
        <v>600.130137828398+11.4806755562713i</v>
      </c>
      <c r="I1316" t="str">
        <f t="shared" si="369"/>
        <v>41.3118379668204-2030.6889588484i</v>
      </c>
      <c r="K1316" t="str">
        <f t="shared" si="370"/>
        <v>0.0199883479021798-0.000476266625634823i</v>
      </c>
      <c r="L1316" t="str">
        <f t="shared" si="371"/>
        <v>0.00005-2.26628036194397i</v>
      </c>
      <c r="M1316" t="str">
        <f t="shared" si="372"/>
        <v>0.00133333333333333-1.33310609526116i</v>
      </c>
      <c r="N1316">
        <f t="shared" si="373"/>
        <v>90.435871095831473</v>
      </c>
      <c r="O1316">
        <f t="shared" si="374"/>
        <v>46.348871698084395</v>
      </c>
      <c r="P1316" s="3">
        <f t="shared" si="375"/>
        <v>46.348871698084395</v>
      </c>
      <c r="Q1316" s="3">
        <f t="shared" si="376"/>
        <v>-89.564128904168527</v>
      </c>
      <c r="R1316">
        <f t="shared" si="377"/>
        <v>90.435871095831473</v>
      </c>
      <c r="S1316">
        <f t="shared" si="378"/>
        <v>0.12451663975462633</v>
      </c>
      <c r="T1316">
        <f t="shared" si="361"/>
        <v>46.348871698084395</v>
      </c>
    </row>
    <row r="1317" spans="1:20" x14ac:dyDescent="0.25">
      <c r="A1317">
        <f t="shared" si="362"/>
        <v>785.33409366698322</v>
      </c>
      <c r="B1317">
        <f t="shared" si="379"/>
        <v>124.98980298569391</v>
      </c>
      <c r="C1317" t="str">
        <f t="shared" si="363"/>
        <v>1.58005869620177-206.911358146066i</v>
      </c>
      <c r="D1317" t="str">
        <f t="shared" si="364"/>
        <v>3.97499984677626-127.335122340091i</v>
      </c>
      <c r="E1317" t="str">
        <f t="shared" si="365"/>
        <v>162.468095811241+0.0556853621404816i</v>
      </c>
      <c r="F1317" t="str">
        <f t="shared" si="366"/>
        <v>1.45495495288748-1194.95446470307i</v>
      </c>
      <c r="G1317" t="str">
        <f t="shared" si="367"/>
        <v>0.999999998579009-0.0000376960364424495i</v>
      </c>
      <c r="H1317" t="str">
        <f t="shared" si="368"/>
        <v>600.131128895049+11.5243068728165i</v>
      </c>
      <c r="I1317" t="str">
        <f t="shared" si="369"/>
        <v>41.311858058501-2023.00453707964i</v>
      </c>
      <c r="K1317" t="str">
        <f t="shared" si="370"/>
        <v>0.0199882592314992-0.000478074260384573i</v>
      </c>
      <c r="L1317" t="str">
        <f t="shared" si="371"/>
        <v>0.00005-2.25770109777244i</v>
      </c>
      <c r="M1317" t="str">
        <f t="shared" si="372"/>
        <v>0.00133333333333333-1.3280594692779i</v>
      </c>
      <c r="N1317">
        <f t="shared" si="373"/>
        <v>90.437525207858727</v>
      </c>
      <c r="O1317">
        <f t="shared" si="374"/>
        <v>46.315939877679668</v>
      </c>
      <c r="P1317" s="3">
        <f t="shared" si="375"/>
        <v>46.315939877679668</v>
      </c>
      <c r="Q1317" s="3">
        <f t="shared" si="376"/>
        <v>-89.562474792141273</v>
      </c>
      <c r="R1317">
        <f t="shared" si="377"/>
        <v>90.437525207858727</v>
      </c>
      <c r="S1317">
        <f t="shared" si="378"/>
        <v>0.12498980298569391</v>
      </c>
      <c r="T1317">
        <f t="shared" si="361"/>
        <v>46.315939877679668</v>
      </c>
    </row>
    <row r="1318" spans="1:20" x14ac:dyDescent="0.25">
      <c r="A1318">
        <f t="shared" si="362"/>
        <v>788.31836322291781</v>
      </c>
      <c r="B1318">
        <f t="shared" si="379"/>
        <v>125.46476423703956</v>
      </c>
      <c r="C1318" t="str">
        <f t="shared" si="363"/>
        <v>1.58005278154309-206.128312870157i</v>
      </c>
      <c r="D1318" t="str">
        <f t="shared" si="364"/>
        <v>3.97499984560955-126.853086553692i</v>
      </c>
      <c r="E1318" t="str">
        <f t="shared" si="365"/>
        <v>162.468084847194+0.0558973414949263i</v>
      </c>
      <c r="F1318" t="str">
        <f t="shared" si="366"/>
        <v>1.45495495287173-1190.43082797439i</v>
      </c>
      <c r="G1318" t="str">
        <f t="shared" si="367"/>
        <v>0.999999998568189-0.0000378392813805214i</v>
      </c>
      <c r="H1318" t="str">
        <f t="shared" si="368"/>
        <v>600.13212751026+11.568104042711i</v>
      </c>
      <c r="I1318" t="str">
        <f t="shared" si="369"/>
        <v>41.3118783031668-2015.34921691723i</v>
      </c>
      <c r="K1318" t="str">
        <f t="shared" si="370"/>
        <v>0.0199881698864586-0.000479888739237972i</v>
      </c>
      <c r="L1318" t="str">
        <f t="shared" si="371"/>
        <v>0.00005-2.24915431138916i</v>
      </c>
      <c r="M1318" t="str">
        <f t="shared" si="372"/>
        <v>0.00133333333333333-1.32303194787598i</v>
      </c>
      <c r="N1318">
        <f t="shared" si="373"/>
        <v>90.439185580385001</v>
      </c>
      <c r="O1318">
        <f t="shared" si="374"/>
        <v>46.283008148552909</v>
      </c>
      <c r="P1318" s="3">
        <f t="shared" si="375"/>
        <v>46.283008148552909</v>
      </c>
      <c r="Q1318" s="3">
        <f t="shared" si="376"/>
        <v>-89.560814419614999</v>
      </c>
      <c r="R1318">
        <f t="shared" si="377"/>
        <v>90.439185580385001</v>
      </c>
      <c r="S1318">
        <f t="shared" si="378"/>
        <v>0.12546476423703956</v>
      </c>
      <c r="T1318">
        <f t="shared" si="361"/>
        <v>46.283008148552909</v>
      </c>
    </row>
    <row r="1319" spans="1:20" x14ac:dyDescent="0.25">
      <c r="A1319">
        <f t="shared" si="362"/>
        <v>791.31397300316485</v>
      </c>
      <c r="B1319">
        <f t="shared" si="379"/>
        <v>125.94153034114031</v>
      </c>
      <c r="C1319" t="str">
        <f t="shared" si="363"/>
        <v>1.58004682190484-205.348232816965i</v>
      </c>
      <c r="D1319" t="str">
        <f t="shared" si="364"/>
        <v>3.97499984443396-126.37287559153i</v>
      </c>
      <c r="E1319" t="str">
        <f t="shared" si="365"/>
        <v>162.468073799807+0.0561101306582612i</v>
      </c>
      <c r="F1319" t="str">
        <f t="shared" si="366"/>
        <v>1.45495495285587-1185.92431599282i</v>
      </c>
      <c r="G1319" t="str">
        <f t="shared" si="367"/>
        <v>0.999999998557286-0.0000379830706493532i</v>
      </c>
      <c r="H1319" t="str">
        <f t="shared" si="368"/>
        <v>600.133133731539+11.6120676968194i</v>
      </c>
      <c r="I1319" t="str">
        <f t="shared" si="369"/>
        <v>41.3118987019827-2007.72288823686i</v>
      </c>
      <c r="K1319" t="str">
        <f t="shared" si="370"/>
        <v>0.0199880798619357-0.000481710087917964i</v>
      </c>
      <c r="L1319" t="str">
        <f t="shared" si="371"/>
        <v>0.00005-2.24063987984575i</v>
      </c>
      <c r="M1319" t="str">
        <f t="shared" si="372"/>
        <v>0.00133333333333333-1.31802345873279i</v>
      </c>
      <c r="N1319">
        <f t="shared" si="373"/>
        <v>90.440852236913187</v>
      </c>
      <c r="O1319">
        <f t="shared" si="374"/>
        <v>46.250076511397033</v>
      </c>
      <c r="P1319" s="3">
        <f t="shared" si="375"/>
        <v>46.250076511397033</v>
      </c>
      <c r="Q1319" s="3">
        <f t="shared" si="376"/>
        <v>-89.559147763086813</v>
      </c>
      <c r="R1319">
        <f t="shared" si="377"/>
        <v>90.440852236913187</v>
      </c>
      <c r="S1319">
        <f t="shared" si="378"/>
        <v>0.12594153034114031</v>
      </c>
      <c r="T1319">
        <f t="shared" si="361"/>
        <v>46.250076511397033</v>
      </c>
    </row>
    <row r="1320" spans="1:20" x14ac:dyDescent="0.25">
      <c r="A1320">
        <f t="shared" si="362"/>
        <v>794.32096610057681</v>
      </c>
      <c r="B1320">
        <f t="shared" si="379"/>
        <v>126.42010815643664</v>
      </c>
      <c r="C1320" t="str">
        <f t="shared" si="363"/>
        <v>1.58004081694537-204.571106764754i</v>
      </c>
      <c r="D1320" t="str">
        <f t="shared" si="364"/>
        <v>3.97499984324941-125.89448254561i</v>
      </c>
      <c r="E1320" t="str">
        <f t="shared" si="365"/>
        <v>162.46806266845+0.0563237327567503i</v>
      </c>
      <c r="F1320" t="str">
        <f t="shared" si="366"/>
        <v>1.45495495283988-1181.43486393069i</v>
      </c>
      <c r="G1320" t="str">
        <f t="shared" si="367"/>
        <v>0.999999998546301-0.0000381274063174019i</v>
      </c>
      <c r="H1320" t="str">
        <f t="shared" si="368"/>
        <v>600.134147616834+11.6561984684107i</v>
      </c>
      <c r="I1320" t="str">
        <f t="shared" si="369"/>
        <v>41.3119192561229-2000.12544133134i</v>
      </c>
      <c r="K1320" t="str">
        <f t="shared" si="370"/>
        <v>0.0199879891527693-0.00048353833224199i</v>
      </c>
      <c r="L1320" t="str">
        <f t="shared" si="371"/>
        <v>0.00005-2.23215768065924i</v>
      </c>
      <c r="M1320" t="str">
        <f t="shared" si="372"/>
        <v>0.00133333333333333-1.31303392979955i</v>
      </c>
      <c r="N1320">
        <f t="shared" si="373"/>
        <v>90.442525201032183</v>
      </c>
      <c r="O1320">
        <f t="shared" si="374"/>
        <v>46.217144966910233</v>
      </c>
      <c r="P1320" s="3">
        <f t="shared" si="375"/>
        <v>46.217144966910233</v>
      </c>
      <c r="Q1320" s="3">
        <f t="shared" si="376"/>
        <v>-89.557474798967817</v>
      </c>
      <c r="R1320">
        <f t="shared" si="377"/>
        <v>90.442525201032183</v>
      </c>
      <c r="S1320">
        <f t="shared" si="378"/>
        <v>0.12642010815643664</v>
      </c>
      <c r="T1320">
        <f t="shared" si="361"/>
        <v>46.217144966910233</v>
      </c>
    </row>
    <row r="1321" spans="1:20" x14ac:dyDescent="0.25">
      <c r="A1321">
        <f t="shared" si="362"/>
        <v>797.33938577175911</v>
      </c>
      <c r="B1321">
        <f t="shared" si="379"/>
        <v>126.9005045674311</v>
      </c>
      <c r="C1321" t="str">
        <f t="shared" si="363"/>
        <v>1.58003476632045-203.796923534276i</v>
      </c>
      <c r="D1321" t="str">
        <f t="shared" si="364"/>
        <v>3.97499984205585-125.417900534088i</v>
      </c>
      <c r="E1321" t="str">
        <f t="shared" si="365"/>
        <v>162.468051452483+0.056538150929092i</v>
      </c>
      <c r="F1321" t="str">
        <f t="shared" si="366"/>
        <v>1.45495495282379-1176.96240720571i</v>
      </c>
      <c r="G1321" t="str">
        <f t="shared" si="367"/>
        <v>0.999999998535232-0.0000382722904609844i</v>
      </c>
      <c r="H1321" t="str">
        <f t="shared" si="368"/>
        <v>600.135169224539+11.7004969931673i</v>
      </c>
      <c r="I1321" t="str">
        <f t="shared" si="369"/>
        <v>41.3119399667692-1992.55676690891i</v>
      </c>
      <c r="K1321" t="str">
        <f t="shared" si="370"/>
        <v>0.019987897753759-0.000485373498122305i</v>
      </c>
      <c r="L1321" t="str">
        <f t="shared" si="371"/>
        <v>0.00005-2.22370759181036i</v>
      </c>
      <c r="M1321" t="str">
        <f t="shared" si="372"/>
        <v>0.00133333333333333-1.30806328930021i</v>
      </c>
      <c r="N1321">
        <f t="shared" si="373"/>
        <v>90.444204496417242</v>
      </c>
      <c r="O1321">
        <f t="shared" si="374"/>
        <v>46.18421351579574</v>
      </c>
      <c r="P1321" s="3">
        <f t="shared" si="375"/>
        <v>46.18421351579574</v>
      </c>
      <c r="Q1321" s="3">
        <f t="shared" si="376"/>
        <v>-89.555795503582758</v>
      </c>
      <c r="R1321">
        <f t="shared" si="377"/>
        <v>90.444204496417242</v>
      </c>
      <c r="S1321">
        <f t="shared" si="378"/>
        <v>0.1269005045674311</v>
      </c>
      <c r="T1321">
        <f t="shared" si="361"/>
        <v>46.18421351579574</v>
      </c>
    </row>
    <row r="1322" spans="1:20" x14ac:dyDescent="0.25">
      <c r="A1322">
        <f t="shared" si="362"/>
        <v>800.36927543769173</v>
      </c>
      <c r="B1322">
        <f t="shared" si="379"/>
        <v>127.38272648478734</v>
      </c>
      <c r="C1322" t="str">
        <f t="shared" si="363"/>
        <v>1.58002866968334-203.02567198862i</v>
      </c>
      <c r="D1322" t="str">
        <f t="shared" si="364"/>
        <v>3.97499984085319-124.94312270117i</v>
      </c>
      <c r="E1322" t="str">
        <f t="shared" si="365"/>
        <v>162.468040151265+0.0567533883265158i</v>
      </c>
      <c r="F1322" t="str">
        <f t="shared" si="366"/>
        <v>1.45495495280756-1172.50688148009i</v>
      </c>
      <c r="G1322" t="str">
        <f t="shared" si="367"/>
        <v>0.999999998524078-0.0000384177251643076i</v>
      </c>
      <c r="H1322" t="str">
        <f t="shared" si="368"/>
        <v>600.136198613485+11.7449639091949i</v>
      </c>
      <c r="I1322" t="str">
        <f t="shared" si="369"/>
        <v>41.311960835114-1985.01675609173i</v>
      </c>
      <c r="K1322" t="str">
        <f t="shared" si="370"/>
        <v>0.0199878056596653-0.000487215611566319i</v>
      </c>
      <c r="L1322" t="str">
        <f t="shared" si="371"/>
        <v>0.00005-2.21528949174174i</v>
      </c>
      <c r="M1322" t="str">
        <f t="shared" si="372"/>
        <v>0.00133333333333333-1.30311146573044i</v>
      </c>
      <c r="N1322">
        <f t="shared" si="373"/>
        <v>90.445890146830266</v>
      </c>
      <c r="O1322">
        <f t="shared" si="374"/>
        <v>46.151282158762264</v>
      </c>
      <c r="P1322" s="3">
        <f t="shared" si="375"/>
        <v>46.151282158762264</v>
      </c>
      <c r="Q1322" s="3">
        <f t="shared" si="376"/>
        <v>-89.554109853169734</v>
      </c>
      <c r="R1322">
        <f t="shared" si="377"/>
        <v>90.445890146830266</v>
      </c>
      <c r="S1322">
        <f t="shared" si="378"/>
        <v>0.12738272648478735</v>
      </c>
      <c r="T1322">
        <f t="shared" si="361"/>
        <v>46.151282158762264</v>
      </c>
    </row>
    <row r="1323" spans="1:20" x14ac:dyDescent="0.25">
      <c r="A1323">
        <f t="shared" si="362"/>
        <v>803.41067868435493</v>
      </c>
      <c r="B1323">
        <f t="shared" si="379"/>
        <v>127.86678084542953</v>
      </c>
      <c r="C1323" t="str">
        <f t="shared" si="363"/>
        <v>1.58002252668452-202.257341033043i</v>
      </c>
      <c r="D1323" t="str">
        <f t="shared" si="364"/>
        <v>3.97499983964137-124.470142217019i</v>
      </c>
      <c r="E1323" t="str">
        <f t="shared" si="365"/>
        <v>162.468028764147+0.0569694481127453i</v>
      </c>
      <c r="F1323" t="str">
        <f t="shared" si="366"/>
        <v>1.4549549527912-1168.0682226596i</v>
      </c>
      <c r="G1323" t="str">
        <f t="shared" si="367"/>
        <v>0.99999999851284-0.0000385637125194986i</v>
      </c>
      <c r="H1323" t="str">
        <f t="shared" si="368"/>
        <v>600.137235842962+11.789599857031i</v>
      </c>
      <c r="I1323" t="str">
        <f t="shared" si="369"/>
        <v>41.3119818623577-1977.5053004143i</v>
      </c>
      <c r="K1323" t="str">
        <f t="shared" si="370"/>
        <v>0.0199877128652086-0.000489064698676892i</v>
      </c>
      <c r="L1323" t="str">
        <f t="shared" si="371"/>
        <v>0.00005-2.20690325935619i</v>
      </c>
      <c r="M1323" t="str">
        <f t="shared" si="372"/>
        <v>0.00133333333333333-1.29817838785658i</v>
      </c>
      <c r="N1323">
        <f t="shared" si="373"/>
        <v>90.447582176119965</v>
      </c>
      <c r="O1323">
        <f t="shared" si="374"/>
        <v>46.11835089652368</v>
      </c>
      <c r="P1323" s="3">
        <f t="shared" si="375"/>
        <v>46.11835089652368</v>
      </c>
      <c r="Q1323" s="3">
        <f t="shared" si="376"/>
        <v>-89.552417823880035</v>
      </c>
      <c r="R1323">
        <f t="shared" si="377"/>
        <v>90.447582176119965</v>
      </c>
      <c r="S1323">
        <f t="shared" si="378"/>
        <v>0.12786678084542952</v>
      </c>
      <c r="T1323">
        <f t="shared" si="361"/>
        <v>46.11835089652368</v>
      </c>
    </row>
    <row r="1324" spans="1:20" x14ac:dyDescent="0.25">
      <c r="A1324">
        <f t="shared" si="362"/>
        <v>806.46363926335562</v>
      </c>
      <c r="B1324">
        <f t="shared" si="379"/>
        <v>128.35267461264218</v>
      </c>
      <c r="C1324" t="str">
        <f t="shared" si="363"/>
        <v>1.58001633697193-201.491919614822i</v>
      </c>
      <c r="D1324" t="str">
        <f t="shared" si="364"/>
        <v>3.97499983842033-123.998952277651i</v>
      </c>
      <c r="E1324" t="str">
        <f t="shared" si="365"/>
        <v>162.46801729048+0.0571863334641124i</v>
      </c>
      <c r="F1324" t="str">
        <f t="shared" si="366"/>
        <v>1.45495495277474-1163.64636689264i</v>
      </c>
      <c r="G1324" t="str">
        <f t="shared" si="367"/>
        <v>0.999999998501516-0.0000387102546266344i</v>
      </c>
      <c r="H1324" t="str">
        <f t="shared" si="368"/>
        <v>600.138280972707+11.8344054796548i</v>
      </c>
      <c r="I1324" t="str">
        <f t="shared" si="369"/>
        <v>41.3120030497105-1970.0222918219i</v>
      </c>
      <c r="K1324" t="str">
        <f t="shared" si="370"/>
        <v>0.0199876193650695-0.000490920785652685i</v>
      </c>
      <c r="L1324" t="str">
        <f t="shared" si="371"/>
        <v>0.00005-2.19854877401493i</v>
      </c>
      <c r="M1324" t="str">
        <f t="shared" si="372"/>
        <v>0.00133333333333333-1.29326398471467i</v>
      </c>
      <c r="N1324">
        <f t="shared" si="373"/>
        <v>90.449280608222381</v>
      </c>
      <c r="O1324">
        <f t="shared" si="374"/>
        <v>46.085419729799533</v>
      </c>
      <c r="P1324" s="3">
        <f t="shared" si="375"/>
        <v>46.085419729799533</v>
      </c>
      <c r="Q1324" s="3">
        <f t="shared" si="376"/>
        <v>-89.550719391777619</v>
      </c>
      <c r="R1324">
        <f t="shared" si="377"/>
        <v>90.449280608222381</v>
      </c>
      <c r="S1324">
        <f t="shared" si="378"/>
        <v>0.12835267461264219</v>
      </c>
      <c r="T1324">
        <f t="shared" ref="T1324:T1387" si="380">P1324</f>
        <v>46.085419729799533</v>
      </c>
    </row>
    <row r="1325" spans="1:20" x14ac:dyDescent="0.25">
      <c r="A1325">
        <f t="shared" ref="A1325:A1388" si="381">2*PI()*B1325</f>
        <v>809.52820109255629</v>
      </c>
      <c r="B1325">
        <f t="shared" si="379"/>
        <v>128.84041477617021</v>
      </c>
      <c r="C1325" t="str">
        <f t="shared" ref="C1325:C1388" si="382">IMPRODUCT(D1325,E1325,$C$40,,K1325,$C$41)</f>
        <v>1.58001010019082-200.729396723087i</v>
      </c>
      <c r="D1325" t="str">
        <f t="shared" ref="D1325:D1388" si="383">IMDIV(IMPRODUCT($C$37,$C$38,COMPLEX(1,A1325/$C$38)),IMSUM(-1*A1325*A1325/$C$39,COMPLEX(0,1*A1325)))</f>
        <v>3.97499983719-123.529546104841i</v>
      </c>
      <c r="E1325" t="str">
        <f t="shared" ref="E1325:E1388" si="384">IMDIV(IMPRODUCT(IMSUM(F1325,G1325),$C$29,H1325),IMSUM(1,I1325))</f>
        <v>162.468005729607+0.0574040475696501i</v>
      </c>
      <c r="F1325" t="str">
        <f t="shared" ref="F1325:F1388" si="385">IMDIV(IMPRODUCT($C$14,$C$15,COMPLEX(1,A1325/$C$15)),IMSUM(-1*A1325*A1325/$C$16,COMPLEX(0,A1325)))</f>
        <v>1.45495495275812-1159.24125056934i</v>
      </c>
      <c r="G1325" t="str">
        <f t="shared" ref="G1325:G1388" si="386">IMDIV(1,COMPLEX(1,A1325*$C$9*$C$10))</f>
        <v>0.999999998490106-0.0000388573535937722i</v>
      </c>
      <c r="H1325" t="str">
        <f t="shared" ref="H1325:H1388" si="387">IMDIV($C$3,IMSUM(K1325,COMPLEX(0,$C$28*A1325)))</f>
        <v>600.139334062907+11.8793814224963i</v>
      </c>
      <c r="I1325" t="str">
        <f t="shared" ref="I1325:I1388" si="388">IMPRODUCT(F1325,$C$29,H1325,$C$31)</f>
        <v>41.3120243983917-1962.56762266902i</v>
      </c>
      <c r="K1325" t="str">
        <f t="shared" ref="K1325:K1388" si="389">IF($C$26&lt;=0,IMDIV(1,IMSUM(IMDIV(1,L1325),1/$C$18)),IMDIV(1,IMSUM(IMDIV(1,L1325),1/$C$18,IMDIV(1,M1325))))</f>
        <v>0.0199875251538884-0.000492783898788477i</v>
      </c>
      <c r="L1325" t="str">
        <f t="shared" ref="L1325:L1388" si="390">IMSUM($C$21/$C$22,IMDIV(1,COMPLEX(0,$C$20*$C$22*A1325)))</f>
        <v>0.00005-2.19022591553589i</v>
      </c>
      <c r="M1325" t="str">
        <f t="shared" ref="M1325:M1388" si="391">IMSUM($C$25/$C$26,IMDIV(1,COMPLEX(0,$C$24*$C$26*A1325)))</f>
        <v>0.00133333333333333-1.28836818560935i</v>
      </c>
      <c r="N1325">
        <f t="shared" ref="N1325:N1388" si="392">ABS(R1325)</f>
        <v>90.450985467160933</v>
      </c>
      <c r="O1325">
        <f t="shared" ref="O1325:O1388" si="393">ABS(P1325)</f>
        <v>46.052488659314733</v>
      </c>
      <c r="P1325" s="3">
        <f t="shared" ref="P1325:P1388" si="394">20*LOG10(IMABS(C1325))</f>
        <v>46.052488659314733</v>
      </c>
      <c r="Q1325" s="3">
        <f t="shared" ref="Q1325:Q1388" si="395">IMARGUMENT(C1325)*180/PI()</f>
        <v>-89.549014532839067</v>
      </c>
      <c r="R1325">
        <f t="shared" ref="R1325:R1388" si="396">IF(Q1325&lt;0,Q1325+180,Q1325-180)</f>
        <v>90.450985467160933</v>
      </c>
      <c r="S1325">
        <f t="shared" ref="S1325:S1388" si="397">B1325/1000</f>
        <v>0.1288404147761702</v>
      </c>
      <c r="T1325">
        <f t="shared" si="380"/>
        <v>46.052488659314733</v>
      </c>
    </row>
    <row r="1326" spans="1:20" x14ac:dyDescent="0.25">
      <c r="A1326">
        <f t="shared" si="381"/>
        <v>812.60440825670798</v>
      </c>
      <c r="B1326">
        <f t="shared" ref="B1326:B1389" si="398">B1325*(1+B$42)</f>
        <v>129.33000835231965</v>
      </c>
      <c r="C1326" t="str">
        <f t="shared" si="382"/>
        <v>1.58000381598375-199.969761388662i</v>
      </c>
      <c r="D1326" t="str">
        <f t="shared" si="383"/>
        <v>3.97499983595028-123.061916946024i</v>
      </c>
      <c r="E1326" t="str">
        <f t="shared" si="384"/>
        <v>162.467994080866+0.0576225936310542i</v>
      </c>
      <c r="F1326" t="str">
        <f t="shared" si="385"/>
        <v>1.4549549527414-1154.85281032061i</v>
      </c>
      <c r="G1326" t="str">
        <f t="shared" si="386"/>
        <v>0.999999998478609-0.0000390050115369801i</v>
      </c>
      <c r="H1326" t="str">
        <f t="shared" si="387"/>
        <v>600.140395174215+11.9245283334455i</v>
      </c>
      <c r="I1326" t="str">
        <f t="shared" si="388"/>
        <v>41.3120459096288-1955.14118571782i</v>
      </c>
      <c r="K1326" t="str">
        <f t="shared" si="389"/>
        <v>0.019987430226265-0.000494654064475472i</v>
      </c>
      <c r="L1326" t="str">
        <f t="shared" si="390"/>
        <v>0.00005-2.18193456419197i</v>
      </c>
      <c r="M1326" t="str">
        <f t="shared" si="391"/>
        <v>0.00133333333333333-1.28349092011292i</v>
      </c>
      <c r="N1326">
        <f t="shared" si="392"/>
        <v>90.452696777046896</v>
      </c>
      <c r="O1326">
        <f t="shared" si="393"/>
        <v>46.019557685799633</v>
      </c>
      <c r="P1326" s="3">
        <f t="shared" si="394"/>
        <v>46.019557685799633</v>
      </c>
      <c r="Q1326" s="3">
        <f t="shared" si="395"/>
        <v>-89.547303222953104</v>
      </c>
      <c r="R1326">
        <f t="shared" si="396"/>
        <v>90.452696777046896</v>
      </c>
      <c r="S1326">
        <f t="shared" si="397"/>
        <v>0.12933000835231964</v>
      </c>
      <c r="T1326">
        <f t="shared" si="380"/>
        <v>46.019557685799633</v>
      </c>
    </row>
    <row r="1327" spans="1:20" x14ac:dyDescent="0.25">
      <c r="A1327">
        <f t="shared" si="381"/>
        <v>815.69230500808351</v>
      </c>
      <c r="B1327">
        <f t="shared" si="398"/>
        <v>129.82146238405846</v>
      </c>
      <c r="C1327" t="str">
        <f t="shared" si="382"/>
        <v>1.57999748399059-199.21300268391i</v>
      </c>
      <c r="D1327" t="str">
        <f t="shared" si="383"/>
        <v>3.97499983470113-122.596058074197i</v>
      </c>
      <c r="E1327" t="str">
        <f t="shared" si="384"/>
        <v>162.467982343591+0.0578419748627717i</v>
      </c>
      <c r="F1327" t="str">
        <f t="shared" si="385"/>
        <v>1.45495495272454-1150.48098301726i</v>
      </c>
      <c r="G1327" t="str">
        <f t="shared" si="386"/>
        <v>0.999999998467024-0.0000391532305803671i</v>
      </c>
      <c r="H1327" t="str">
        <f t="shared" si="387"/>
        <v>600.141464367743+11.9698468628624i</v>
      </c>
      <c r="I1327" t="str">
        <f t="shared" si="388"/>
        <v>41.3120675846596-1947.74287413657i</v>
      </c>
      <c r="K1327" t="str">
        <f t="shared" si="389"/>
        <v>0.0199873345767581-0.000496531309201657i</v>
      </c>
      <c r="L1327" t="str">
        <f t="shared" si="390"/>
        <v>0.00005-2.17367460070927i</v>
      </c>
      <c r="M1327" t="str">
        <f t="shared" si="391"/>
        <v>0.00133333333333333-1.27863211806428i</v>
      </c>
      <c r="N1327">
        <f t="shared" si="392"/>
        <v>90.454414562079592</v>
      </c>
      <c r="O1327">
        <f t="shared" si="393"/>
        <v>45.986626809990121</v>
      </c>
      <c r="P1327" s="3">
        <f t="shared" si="394"/>
        <v>45.986626809990121</v>
      </c>
      <c r="Q1327" s="3">
        <f t="shared" si="395"/>
        <v>-89.545585437920408</v>
      </c>
      <c r="R1327">
        <f t="shared" si="396"/>
        <v>90.454414562079592</v>
      </c>
      <c r="S1327">
        <f t="shared" si="397"/>
        <v>0.12982146238405845</v>
      </c>
      <c r="T1327">
        <f t="shared" si="380"/>
        <v>45.986626809990121</v>
      </c>
    </row>
    <row r="1328" spans="1:20" x14ac:dyDescent="0.25">
      <c r="A1328">
        <f t="shared" si="381"/>
        <v>818.7919357671143</v>
      </c>
      <c r="B1328">
        <f t="shared" si="398"/>
        <v>130.31478394111789</v>
      </c>
      <c r="C1328" t="str">
        <f t="shared" si="382"/>
        <v>1.57999110384839-198.459109722571i</v>
      </c>
      <c r="D1328" t="str">
        <f t="shared" si="383"/>
        <v>3.97499983344249-122.131962787824i</v>
      </c>
      <c r="E1328" t="str">
        <f t="shared" si="384"/>
        <v>162.467970517109+0.0580621944921357i</v>
      </c>
      <c r="F1328" t="str">
        <f t="shared" si="385"/>
        <v>1.45495495270757-1146.12570576911i</v>
      </c>
      <c r="G1328" t="str">
        <f t="shared" si="386"/>
        <v>0.999999998455352-0.0000393020128561137i</v>
      </c>
      <c r="H1328" t="str">
        <f t="shared" si="387"/>
        <v>600.142541705074+12.0153376635863i</v>
      </c>
      <c r="I1328" t="str">
        <f t="shared" si="388"/>
        <v>41.3120894247329-1940.37258149823i</v>
      </c>
      <c r="K1328" t="str">
        <f t="shared" si="389"/>
        <v>0.0199872381998851-0.000498415659552117i</v>
      </c>
      <c r="L1328" t="str">
        <f t="shared" si="390"/>
        <v>0.00005-2.16544590626546i</v>
      </c>
      <c r="M1328" t="str">
        <f t="shared" si="391"/>
        <v>0.00133333333333333-1.27379170956792i</v>
      </c>
      <c r="N1328">
        <f t="shared" si="392"/>
        <v>90.456138846546708</v>
      </c>
      <c r="O1328">
        <f t="shared" si="393"/>
        <v>45.953696032627462</v>
      </c>
      <c r="P1328" s="3">
        <f t="shared" si="394"/>
        <v>45.953696032627462</v>
      </c>
      <c r="Q1328" s="3">
        <f t="shared" si="395"/>
        <v>-89.543861153453292</v>
      </c>
      <c r="R1328">
        <f t="shared" si="396"/>
        <v>90.456138846546708</v>
      </c>
      <c r="S1328">
        <f t="shared" si="397"/>
        <v>0.1303147839411179</v>
      </c>
      <c r="T1328">
        <f t="shared" si="380"/>
        <v>45.953696032627462</v>
      </c>
    </row>
    <row r="1329" spans="1:20" x14ac:dyDescent="0.25">
      <c r="A1329">
        <f t="shared" si="381"/>
        <v>821.90334512302923</v>
      </c>
      <c r="B1329">
        <f t="shared" si="398"/>
        <v>130.80998012009414</v>
      </c>
      <c r="C1329" t="str">
        <f t="shared" si="382"/>
        <v>1.57998467519157-197.708071659616i</v>
      </c>
      <c r="D1329" t="str">
        <f t="shared" si="383"/>
        <v>3.97499983217424-121.669624410738i</v>
      </c>
      <c r="E1329" t="str">
        <f t="shared" si="384"/>
        <v>162.467958600744+0.0582832557592982i</v>
      </c>
      <c r="F1329" t="str">
        <f t="shared" si="385"/>
        <v>1.45495495269044-1141.78691592401i</v>
      </c>
      <c r="G1329" t="str">
        <f t="shared" si="386"/>
        <v>0.99999999844359-0.0000394513605045029i</v>
      </c>
      <c r="H1329" t="str">
        <f t="shared" si="387"/>
        <v>600.143627248254+12.0610013909448i</v>
      </c>
      <c r="I1329" t="str">
        <f t="shared" si="388"/>
        <v>41.312111431104-1933.0302017787i</v>
      </c>
      <c r="K1329" t="str">
        <f t="shared" si="389"/>
        <v>0.0199871410901222-0.000500307142209347i</v>
      </c>
      <c r="L1329" t="str">
        <f t="shared" si="390"/>
        <v>0.00005-2.15724836248801i</v>
      </c>
      <c r="M1329" t="str">
        <f t="shared" si="391"/>
        <v>0.00133333333333333-1.26896962499295i</v>
      </c>
      <c r="N1329">
        <f t="shared" si="392"/>
        <v>90.457869654824606</v>
      </c>
      <c r="O1329">
        <f t="shared" si="393"/>
        <v>45.920765354458851</v>
      </c>
      <c r="P1329" s="3">
        <f t="shared" si="394"/>
        <v>45.920765354458851</v>
      </c>
      <c r="Q1329" s="3">
        <f t="shared" si="395"/>
        <v>-89.542130345175394</v>
      </c>
      <c r="R1329">
        <f t="shared" si="396"/>
        <v>90.457869654824606</v>
      </c>
      <c r="S1329">
        <f t="shared" si="397"/>
        <v>0.13080998012009415</v>
      </c>
      <c r="T1329">
        <f t="shared" si="380"/>
        <v>45.920765354458851</v>
      </c>
    </row>
    <row r="1330" spans="1:20" x14ac:dyDescent="0.25">
      <c r="A1330">
        <f t="shared" si="381"/>
        <v>825.02657783449683</v>
      </c>
      <c r="B1330">
        <f t="shared" si="398"/>
        <v>131.3070580445505</v>
      </c>
      <c r="C1330" t="str">
        <f t="shared" si="382"/>
        <v>1.57997819765178-196.959877691082i</v>
      </c>
      <c r="D1330" t="str">
        <f t="shared" si="383"/>
        <v>3.97499983089634-121.209036292047i</v>
      </c>
      <c r="E1330" t="str">
        <f t="shared" si="384"/>
        <v>162.467946593814+0.0585051619173952i</v>
      </c>
      <c r="F1330" t="str">
        <f t="shared" si="385"/>
        <v>1.45495495267321-1137.46455106702i</v>
      </c>
      <c r="G1330" t="str">
        <f t="shared" si="386"/>
        <v>0.999999998431739-0.0000396012756739508i</v>
      </c>
      <c r="H1330" t="str">
        <f t="shared" si="387"/>
        <v>600.144721059801+12.1068387027635i</v>
      </c>
      <c r="I1330" t="str">
        <f t="shared" si="388"/>
        <v>41.3121336050383-1925.71562935548i</v>
      </c>
      <c r="K1330" t="str">
        <f t="shared" si="389"/>
        <v>0.0199870432419037-0.000502205783953608i</v>
      </c>
      <c r="L1330" t="str">
        <f t="shared" si="390"/>
        <v>0.00005-2.14908185145249i</v>
      </c>
      <c r="M1330" t="str">
        <f t="shared" si="391"/>
        <v>0.00133333333333333-1.26416579497205i</v>
      </c>
      <c r="N1330">
        <f t="shared" si="392"/>
        <v>90.459607011378651</v>
      </c>
      <c r="O1330">
        <f t="shared" si="393"/>
        <v>45.887834776237</v>
      </c>
      <c r="P1330" s="3">
        <f t="shared" si="394"/>
        <v>45.887834776237</v>
      </c>
      <c r="Q1330" s="3">
        <f t="shared" si="395"/>
        <v>-89.540392988621349</v>
      </c>
      <c r="R1330">
        <f t="shared" si="396"/>
        <v>90.459607011378651</v>
      </c>
      <c r="S1330">
        <f t="shared" si="397"/>
        <v>0.13130705804455051</v>
      </c>
      <c r="T1330">
        <f t="shared" si="380"/>
        <v>45.887834776237</v>
      </c>
    </row>
    <row r="1331" spans="1:20" x14ac:dyDescent="0.25">
      <c r="A1331">
        <f t="shared" si="381"/>
        <v>828.16167883026799</v>
      </c>
      <c r="B1331">
        <f t="shared" si="398"/>
        <v>131.80602486511981</v>
      </c>
      <c r="C1331" t="str">
        <f t="shared" si="382"/>
        <v>1.57997167085772-196.214517053916i</v>
      </c>
      <c r="D1331" t="str">
        <f t="shared" si="383"/>
        <v>3.97499982960871-120.750191806036i</v>
      </c>
      <c r="E1331" t="str">
        <f t="shared" si="384"/>
        <v>162.467934495632+0.0587279162324778i</v>
      </c>
      <c r="F1331" t="str">
        <f t="shared" si="385"/>
        <v>1.45495495265583-1133.15854901948i</v>
      </c>
      <c r="G1331" t="str">
        <f t="shared" si="386"/>
        <v>0.999999998419798-0.0000397517605210371i</v>
      </c>
      <c r="H1331" t="str">
        <f t="shared" si="387"/>
        <v>600.145823202721+12.1528502593768i</v>
      </c>
      <c r="I1331" t="str">
        <f t="shared" si="388"/>
        <v>41.3121559478141-1918.42875900611i</v>
      </c>
      <c r="K1331" t="str">
        <f t="shared" si="389"/>
        <v>0.0199869446496214-0.00050411161166324i</v>
      </c>
      <c r="L1331" t="str">
        <f t="shared" si="390"/>
        <v>0.00005-2.1409462556809i</v>
      </c>
      <c r="M1331" t="str">
        <f t="shared" si="391"/>
        <v>0.00133333333333333-1.25938015040053i</v>
      </c>
      <c r="N1331">
        <f t="shared" si="392"/>
        <v>90.461350940763424</v>
      </c>
      <c r="O1331">
        <f t="shared" si="393"/>
        <v>45.854904298720207</v>
      </c>
      <c r="P1331" s="3">
        <f t="shared" si="394"/>
        <v>45.854904298720207</v>
      </c>
      <c r="Q1331" s="3">
        <f t="shared" si="395"/>
        <v>-89.538649059236576</v>
      </c>
      <c r="R1331">
        <f t="shared" si="396"/>
        <v>90.461350940763424</v>
      </c>
      <c r="S1331">
        <f t="shared" si="397"/>
        <v>0.1318060248651198</v>
      </c>
      <c r="T1331">
        <f t="shared" si="380"/>
        <v>45.854904298720207</v>
      </c>
    </row>
    <row r="1332" spans="1:20" x14ac:dyDescent="0.25">
      <c r="A1332">
        <f t="shared" si="381"/>
        <v>831.30869320982299</v>
      </c>
      <c r="B1332">
        <f t="shared" si="398"/>
        <v>132.30688775960726</v>
      </c>
      <c r="C1332" t="str">
        <f t="shared" si="382"/>
        <v>1.57996509443549-195.471979025826i</v>
      </c>
      <c r="D1332" t="str">
        <f t="shared" si="383"/>
        <v>3.97499982831127-120.293084352072i</v>
      </c>
      <c r="E1332" t="str">
        <f t="shared" si="384"/>
        <v>162.467922305507+0.0589515219836844i</v>
      </c>
      <c r="F1332" t="str">
        <f t="shared" si="385"/>
        <v>1.45495495263832-1128.86884783809i</v>
      </c>
      <c r="G1332" t="str">
        <f t="shared" si="386"/>
        <v>0.999999998407765-0.0000399028172105368i</v>
      </c>
      <c r="H1332" t="str">
        <f t="shared" si="387"/>
        <v>600.146933740488+12.1990367236355i</v>
      </c>
      <c r="I1332" t="str">
        <f t="shared" si="388"/>
        <v>41.3121784607152-1911.16948590657i</v>
      </c>
      <c r="K1332" t="str">
        <f t="shared" si="389"/>
        <v>0.019986845307625-0.000506024652314996i</v>
      </c>
      <c r="L1332" t="str">
        <f t="shared" si="390"/>
        <v>0.00005-2.13284145813997i</v>
      </c>
      <c r="M1332" t="str">
        <f t="shared" si="391"/>
        <v>0.00133333333333333-1.25461262243528i</v>
      </c>
      <c r="N1332">
        <f t="shared" si="392"/>
        <v>90.463101467623048</v>
      </c>
      <c r="O1332">
        <f t="shared" si="393"/>
        <v>45.821973922672619</v>
      </c>
      <c r="P1332" s="3">
        <f t="shared" si="394"/>
        <v>45.821973922672619</v>
      </c>
      <c r="Q1332" s="3">
        <f t="shared" si="395"/>
        <v>-89.536898532376952</v>
      </c>
      <c r="R1332">
        <f t="shared" si="396"/>
        <v>90.463101467623048</v>
      </c>
      <c r="S1332">
        <f t="shared" si="397"/>
        <v>0.13230688775960725</v>
      </c>
      <c r="T1332">
        <f t="shared" si="380"/>
        <v>45.821973922672619</v>
      </c>
    </row>
    <row r="1333" spans="1:20" x14ac:dyDescent="0.25">
      <c r="A1333">
        <f t="shared" si="381"/>
        <v>834.46766624402039</v>
      </c>
      <c r="B1333">
        <f t="shared" si="398"/>
        <v>132.80965393309378</v>
      </c>
      <c r="C1333" t="str">
        <f t="shared" si="382"/>
        <v>1.57995846800823-194.732252925126i</v>
      </c>
      <c r="D1333" t="str">
        <f t="shared" si="383"/>
        <v>3.97499982700396-119.837707354513i</v>
      </c>
      <c r="E1333" t="str">
        <f t="shared" si="384"/>
        <v>162.467910022741+0.0591759824632649i</v>
      </c>
      <c r="F1333" t="str">
        <f t="shared" si="385"/>
        <v>1.45495495262069-1124.59538581407i</v>
      </c>
      <c r="G1333" t="str">
        <f t="shared" si="386"/>
        <v>0.999999998395641-0.0000400544479154513i</v>
      </c>
      <c r="H1333" t="str">
        <f t="shared" si="387"/>
        <v>600.148052737065+12.2453987609178i</v>
      </c>
      <c r="I1333" t="str">
        <f t="shared" si="388"/>
        <v>41.3122011450373-1903.93770562989i</v>
      </c>
      <c r="K1333" t="str">
        <f t="shared" si="389"/>
        <v>0.0199867452102213-0.000507944932984373i</v>
      </c>
      <c r="L1333" t="str">
        <f t="shared" si="390"/>
        <v>0.00005-2.12476734223946i</v>
      </c>
      <c r="M1333" t="str">
        <f t="shared" si="391"/>
        <v>0.00133333333333333-1.2498631424938i</v>
      </c>
      <c r="N1333">
        <f t="shared" si="392"/>
        <v>90.464858616691529</v>
      </c>
      <c r="O1333">
        <f t="shared" si="393"/>
        <v>45.789043648864258</v>
      </c>
      <c r="P1333" s="3">
        <f t="shared" si="394"/>
        <v>45.789043648864258</v>
      </c>
      <c r="Q1333" s="3">
        <f t="shared" si="395"/>
        <v>-89.535141383308471</v>
      </c>
      <c r="R1333">
        <f t="shared" si="396"/>
        <v>90.464858616691529</v>
      </c>
      <c r="S1333">
        <f t="shared" si="397"/>
        <v>0.1328096539330938</v>
      </c>
      <c r="T1333">
        <f t="shared" si="380"/>
        <v>45.789043648864258</v>
      </c>
    </row>
    <row r="1334" spans="1:20" x14ac:dyDescent="0.25">
      <c r="A1334">
        <f t="shared" si="381"/>
        <v>837.63864337574773</v>
      </c>
      <c r="B1334">
        <f t="shared" si="398"/>
        <v>133.31433061803955</v>
      </c>
      <c r="C1334" t="str">
        <f t="shared" si="382"/>
        <v>1.57995179119625-193.99532811057i</v>
      </c>
      <c r="D1334" t="str">
        <f t="shared" si="383"/>
        <v>3.97499982568669-119.384054262606i</v>
      </c>
      <c r="E1334" t="str">
        <f t="shared" si="384"/>
        <v>162.467897646628+0.0594013009766431i</v>
      </c>
      <c r="F1334" t="str">
        <f t="shared" si="385"/>
        <v>1.45495495260292-1120.33810147222i</v>
      </c>
      <c r="G1334" t="str">
        <f t="shared" si="386"/>
        <v>0.999999998383425-0.0000402066548170388i</v>
      </c>
      <c r="H1334" t="str">
        <f t="shared" si="387"/>
        <v>600.149180256901+12.291937039139i</v>
      </c>
      <c r="I1334" t="str">
        <f t="shared" si="388"/>
        <v>41.3122240020858-1896.73331414456i</v>
      </c>
      <c r="K1334" t="str">
        <f t="shared" si="389"/>
        <v>0.019986644351674-0.000509872480845959i</v>
      </c>
      <c r="L1334" t="str">
        <f t="shared" si="390"/>
        <v>0.00005-2.1167237918305i</v>
      </c>
      <c r="M1334" t="str">
        <f t="shared" si="391"/>
        <v>0.00133333333333333-1.24513164225324i</v>
      </c>
      <c r="N1334">
        <f t="shared" si="392"/>
        <v>90.466622412793058</v>
      </c>
      <c r="O1334">
        <f t="shared" si="393"/>
        <v>45.756113478070517</v>
      </c>
      <c r="P1334" s="3">
        <f t="shared" si="394"/>
        <v>45.756113478070517</v>
      </c>
      <c r="Q1334" s="3">
        <f t="shared" si="395"/>
        <v>-89.533377587206942</v>
      </c>
      <c r="R1334">
        <f t="shared" si="396"/>
        <v>90.466622412793058</v>
      </c>
      <c r="S1334">
        <f t="shared" si="397"/>
        <v>0.13331433061803954</v>
      </c>
      <c r="T1334">
        <f t="shared" si="380"/>
        <v>45.756113478070517</v>
      </c>
    </row>
    <row r="1335" spans="1:20" x14ac:dyDescent="0.25">
      <c r="A1335">
        <f t="shared" si="381"/>
        <v>840.82167022057558</v>
      </c>
      <c r="B1335">
        <f t="shared" si="398"/>
        <v>133.8209250743881</v>
      </c>
      <c r="C1335" t="str">
        <f t="shared" si="382"/>
        <v>1.57994506361707-193.261193981224i</v>
      </c>
      <c r="D1335" t="str">
        <f t="shared" si="383"/>
        <v>3.97499982435939-118.932118550399i</v>
      </c>
      <c r="E1335" t="str">
        <f t="shared" si="384"/>
        <v>162.467885176466+0.0596274808423874i</v>
      </c>
      <c r="F1335" t="str">
        <f t="shared" si="385"/>
        <v>1.45495495258501-1116.09693357009i</v>
      </c>
      <c r="G1335" t="str">
        <f t="shared" si="386"/>
        <v>0.999999998371116-0.0000403594401048467i</v>
      </c>
      <c r="H1335" t="str">
        <f t="shared" si="387"/>
        <v>600.150316364938+12.3386522287604i</v>
      </c>
      <c r="I1335" t="str">
        <f t="shared" si="388"/>
        <v>41.3122470331756-1889.5562078131i</v>
      </c>
      <c r="K1335" t="str">
        <f t="shared" si="389"/>
        <v>0.0199865427262033-0.000511807323173735i</v>
      </c>
      <c r="L1335" t="str">
        <f t="shared" si="390"/>
        <v>0.00005-2.10871069120393i</v>
      </c>
      <c r="M1335" t="str">
        <f t="shared" si="391"/>
        <v>0.00133333333333333-1.24041805364937i</v>
      </c>
      <c r="N1335">
        <f t="shared" si="392"/>
        <v>90.468392880842231</v>
      </c>
      <c r="O1335">
        <f t="shared" si="393"/>
        <v>45.723183411073322</v>
      </c>
      <c r="P1335" s="3">
        <f t="shared" si="394"/>
        <v>45.723183411073322</v>
      </c>
      <c r="Q1335" s="3">
        <f t="shared" si="395"/>
        <v>-89.531607119157769</v>
      </c>
      <c r="R1335">
        <f t="shared" si="396"/>
        <v>90.468392880842231</v>
      </c>
      <c r="S1335">
        <f t="shared" si="397"/>
        <v>0.13382092507438809</v>
      </c>
      <c r="T1335">
        <f t="shared" si="380"/>
        <v>45.723183411073322</v>
      </c>
    </row>
    <row r="1336" spans="1:20" x14ac:dyDescent="0.25">
      <c r="A1336">
        <f t="shared" si="381"/>
        <v>844.01679256741375</v>
      </c>
      <c r="B1336">
        <f t="shared" si="398"/>
        <v>134.32944458967077</v>
      </c>
      <c r="C1336" t="str">
        <f t="shared" si="382"/>
        <v>1.57993828488514-192.52983997629i</v>
      </c>
      <c r="D1336" t="str">
        <f t="shared" si="383"/>
        <v>3.97499982302199-118.481893716647i</v>
      </c>
      <c r="E1336" t="str">
        <f t="shared" si="384"/>
        <v>162.467872611538+0.0598545253924197i</v>
      </c>
      <c r="F1336" t="str">
        <f t="shared" si="385"/>
        <v>1.45495495256695-1111.87182109705i</v>
      </c>
      <c r="G1336" t="str">
        <f t="shared" si="386"/>
        <v>0.999999998358712-0.0000405128059767427i</v>
      </c>
      <c r="H1336" t="str">
        <f t="shared" si="387"/>
        <v>600.151461126615+12.3855450028001i</v>
      </c>
      <c r="I1336" t="str">
        <f t="shared" si="388"/>
        <v>41.3122702396326-1882.40628339053i</v>
      </c>
      <c r="K1336" t="str">
        <f t="shared" si="389"/>
        <v>0.0199864403279856-0.000513749487341437i</v>
      </c>
      <c r="L1336" t="str">
        <f t="shared" si="390"/>
        <v>0.00005-2.10072792508859i</v>
      </c>
      <c r="M1336" t="str">
        <f t="shared" si="391"/>
        <v>0.00133333333333333-1.23572230887564i</v>
      </c>
      <c r="N1336">
        <f t="shared" si="392"/>
        <v>90.47017004584437</v>
      </c>
      <c r="O1336">
        <f t="shared" si="393"/>
        <v>45.690253448660101</v>
      </c>
      <c r="P1336" s="3">
        <f t="shared" si="394"/>
        <v>45.690253448660101</v>
      </c>
      <c r="Q1336" s="3">
        <f t="shared" si="395"/>
        <v>-89.52982995415563</v>
      </c>
      <c r="R1336">
        <f t="shared" si="396"/>
        <v>90.47017004584437</v>
      </c>
      <c r="S1336">
        <f t="shared" si="397"/>
        <v>0.13432944458967078</v>
      </c>
      <c r="T1336">
        <f t="shared" si="380"/>
        <v>45.690253448660101</v>
      </c>
    </row>
    <row r="1337" spans="1:20" x14ac:dyDescent="0.25">
      <c r="A1337">
        <f t="shared" si="381"/>
        <v>847.22405637916995</v>
      </c>
      <c r="B1337">
        <f t="shared" si="398"/>
        <v>134.83989647911153</v>
      </c>
      <c r="C1337" t="str">
        <f t="shared" si="382"/>
        <v>1.57993145461215-191.801255574959i</v>
      </c>
      <c r="D1337" t="str">
        <f t="shared" si="383"/>
        <v>3.9749998216744-118.033373284713i</v>
      </c>
      <c r="E1337" t="str">
        <f t="shared" si="384"/>
        <v>162.467859951124+0.0600824379719367i</v>
      </c>
      <c r="F1337" t="str">
        <f t="shared" si="385"/>
        <v>1.45495495254878-1107.66270327344i</v>
      </c>
      <c r="G1337" t="str">
        <f t="shared" si="386"/>
        <v>0.999999998346215-0.0000406667546389461i</v>
      </c>
      <c r="H1337" t="str">
        <f t="shared" si="387"/>
        <v>600.152614607864+12.4326160368418i</v>
      </c>
      <c r="I1337" t="str">
        <f t="shared" si="388"/>
        <v>41.3122936227912-1875.28343802286i</v>
      </c>
      <c r="K1337" t="str">
        <f t="shared" si="389"/>
        <v>0.0199863371511534-0.000515699000822879i</v>
      </c>
      <c r="L1337" t="str">
        <f t="shared" si="390"/>
        <v>0.00005-2.09277537864972i</v>
      </c>
      <c r="M1337" t="str">
        <f t="shared" si="391"/>
        <v>0.00133333333333333-1.23104434038219i</v>
      </c>
      <c r="N1337">
        <f t="shared" si="392"/>
        <v>90.471953932895957</v>
      </c>
      <c r="O1337">
        <f t="shared" si="393"/>
        <v>45.657323591624106</v>
      </c>
      <c r="P1337" s="3">
        <f t="shared" si="394"/>
        <v>45.657323591624106</v>
      </c>
      <c r="Q1337" s="3">
        <f t="shared" si="395"/>
        <v>-89.528046067104043</v>
      </c>
      <c r="R1337">
        <f t="shared" si="396"/>
        <v>90.471953932895957</v>
      </c>
      <c r="S1337">
        <f t="shared" si="397"/>
        <v>0.13483989647911154</v>
      </c>
      <c r="T1337">
        <f t="shared" si="380"/>
        <v>45.657323591624106</v>
      </c>
    </row>
    <row r="1338" spans="1:20" x14ac:dyDescent="0.25">
      <c r="A1338">
        <f t="shared" si="381"/>
        <v>850.44350779341096</v>
      </c>
      <c r="B1338">
        <f t="shared" si="398"/>
        <v>135.35228808573217</v>
      </c>
      <c r="C1338" t="str">
        <f t="shared" si="382"/>
        <v>1.57992457240676-191.075430296273i</v>
      </c>
      <c r="D1338" t="str">
        <f t="shared" si="383"/>
        <v>3.97499982031655-117.58655080248i</v>
      </c>
      <c r="E1338" t="str">
        <f t="shared" si="384"/>
        <v>162.467847194504+0.0603112219395422i</v>
      </c>
      <c r="F1338" t="str">
        <f t="shared" si="385"/>
        <v>1.45495495253045-1103.46951954969i</v>
      </c>
      <c r="G1338" t="str">
        <f t="shared" si="386"/>
        <v>0.999999998333623-0.00004082128830606i</v>
      </c>
      <c r="H1338" t="str">
        <f t="shared" si="387"/>
        <v>600.153776875127+12.4798660090457i</v>
      </c>
      <c r="I1338" t="str">
        <f t="shared" si="388"/>
        <v>41.312317183998-1868.18756924569i</v>
      </c>
      <c r="K1338" t="str">
        <f t="shared" si="389"/>
        <v>0.0199862331897945-0.000517655891192293i</v>
      </c>
      <c r="L1338" t="str">
        <f t="shared" si="390"/>
        <v>0.00005-2.08485293748727i</v>
      </c>
      <c r="M1338" t="str">
        <f t="shared" si="391"/>
        <v>0.00133333333333333-1.22638408087486i</v>
      </c>
      <c r="N1338">
        <f t="shared" si="392"/>
        <v>90.473744567184653</v>
      </c>
      <c r="O1338">
        <f t="shared" si="393"/>
        <v>45.624393840764995</v>
      </c>
      <c r="P1338" s="3">
        <f t="shared" si="394"/>
        <v>45.624393840764995</v>
      </c>
      <c r="Q1338" s="3">
        <f t="shared" si="395"/>
        <v>-89.526255432815347</v>
      </c>
      <c r="R1338">
        <f t="shared" si="396"/>
        <v>90.473744567184653</v>
      </c>
      <c r="S1338">
        <f t="shared" si="397"/>
        <v>0.13535228808573216</v>
      </c>
      <c r="T1338">
        <f t="shared" si="380"/>
        <v>45.624393840764995</v>
      </c>
    </row>
    <row r="1339" spans="1:20" x14ac:dyDescent="0.25">
      <c r="A1339">
        <f t="shared" si="381"/>
        <v>853.67519312302591</v>
      </c>
      <c r="B1339">
        <f t="shared" si="398"/>
        <v>135.86662678045795</v>
      </c>
      <c r="C1339" t="str">
        <f t="shared" si="382"/>
        <v>1.57991763787474-190.352353698956i</v>
      </c>
      <c r="D1339" t="str">
        <f t="shared" si="383"/>
        <v>3.97499981894836-117.141419842257i</v>
      </c>
      <c r="E1339" t="str">
        <f t="shared" si="384"/>
        <v>162.467834340945+0.0605408806673059i</v>
      </c>
      <c r="F1339" t="str">
        <f t="shared" si="385"/>
        <v>1.45495495251198-1099.29220960543i</v>
      </c>
      <c r="G1339" t="str">
        <f t="shared" si="386"/>
        <v>0.999999998320934-0.0000409764092011031i</v>
      </c>
      <c r="H1339" t="str">
        <f t="shared" si="387"/>
        <v>600.154947995349+12.5272956001572i</v>
      </c>
      <c r="I1339" t="str">
        <f t="shared" si="388"/>
        <v>41.312340924607-1861.11857498264i</v>
      </c>
      <c r="K1339" t="str">
        <f t="shared" si="389"/>
        <v>0.0199861284379521-0.000519620186124653i</v>
      </c>
      <c r="L1339" t="str">
        <f t="shared" si="390"/>
        <v>0.00005-2.07696048763426i</v>
      </c>
      <c r="M1339" t="str">
        <f t="shared" si="391"/>
        <v>0.00133333333333333-1.22174146331427i</v>
      </c>
      <c r="N1339">
        <f t="shared" si="392"/>
        <v>90.475541973989976</v>
      </c>
      <c r="O1339">
        <f t="shared" si="393"/>
        <v>45.59146419688809</v>
      </c>
      <c r="P1339" s="3">
        <f t="shared" si="394"/>
        <v>45.59146419688809</v>
      </c>
      <c r="Q1339" s="3">
        <f t="shared" si="395"/>
        <v>-89.524458026010024</v>
      </c>
      <c r="R1339">
        <f t="shared" si="396"/>
        <v>90.475541973989976</v>
      </c>
      <c r="S1339">
        <f t="shared" si="397"/>
        <v>0.13586662678045794</v>
      </c>
      <c r="T1339">
        <f t="shared" si="380"/>
        <v>45.59146419688809</v>
      </c>
    </row>
    <row r="1340" spans="1:20" x14ac:dyDescent="0.25">
      <c r="A1340">
        <f t="shared" si="381"/>
        <v>856.91915885689343</v>
      </c>
      <c r="B1340">
        <f t="shared" si="398"/>
        <v>136.3829199622237</v>
      </c>
      <c r="C1340" t="str">
        <f t="shared" si="382"/>
        <v>1.57991065061878-189.63201538128i</v>
      </c>
      <c r="D1340" t="str">
        <f t="shared" si="383"/>
        <v>3.97499981756976-116.697974000686i</v>
      </c>
      <c r="E1340" t="str">
        <f t="shared" si="384"/>
        <v>162.467821389714+0.0607714175407736i</v>
      </c>
      <c r="F1340" t="str">
        <f t="shared" si="385"/>
        <v>1.45495495249339-1095.13071334867i</v>
      </c>
      <c r="G1340" t="str">
        <f t="shared" si="386"/>
        <v>0.999999998308149-0.0000411321195555415i</v>
      </c>
      <c r="H1340" t="str">
        <f t="shared" si="387"/>
        <v>600.15612803598+12.5749054935181i</v>
      </c>
      <c r="I1340" t="str">
        <f t="shared" si="388"/>
        <v>41.3123648459858-1854.07635354396i</v>
      </c>
      <c r="K1340" t="str">
        <f t="shared" si="389"/>
        <v>0.0199860228896244-0.000521591913396038i</v>
      </c>
      <c r="L1340" t="str">
        <f t="shared" si="390"/>
        <v>0.00005-2.06909791555515i</v>
      </c>
      <c r="M1340" t="str">
        <f t="shared" si="391"/>
        <v>0.00133333333333333-1.21711642091479i</v>
      </c>
      <c r="N1340">
        <f t="shared" si="392"/>
        <v>90.47734617868322</v>
      </c>
      <c r="O1340">
        <f t="shared" si="393"/>
        <v>45.558534660805151</v>
      </c>
      <c r="P1340" s="3">
        <f t="shared" si="394"/>
        <v>45.558534660805151</v>
      </c>
      <c r="Q1340" s="3">
        <f t="shared" si="395"/>
        <v>-89.52265382131678</v>
      </c>
      <c r="R1340">
        <f t="shared" si="396"/>
        <v>90.47734617868322</v>
      </c>
      <c r="S1340">
        <f t="shared" si="397"/>
        <v>0.13638291996222371</v>
      </c>
      <c r="T1340">
        <f t="shared" si="380"/>
        <v>45.558534660805151</v>
      </c>
    </row>
    <row r="1341" spans="1:20" x14ac:dyDescent="0.25">
      <c r="A1341">
        <f t="shared" si="381"/>
        <v>860.1754516605497</v>
      </c>
      <c r="B1341">
        <f t="shared" si="398"/>
        <v>136.90117505808016</v>
      </c>
      <c r="C1341" t="str">
        <f t="shared" si="382"/>
        <v>1.57990361023867-188.914404980899i</v>
      </c>
      <c r="D1341" t="str">
        <f t="shared" si="383"/>
        <v>3.97499981618065-116.256206898649i</v>
      </c>
      <c r="E1341" t="str">
        <f t="shared" si="384"/>
        <v>162.467808340068+0.0610028359591207i</v>
      </c>
      <c r="F1341" t="str">
        <f t="shared" si="385"/>
        <v>1.45495495247464-1090.98497091488i</v>
      </c>
      <c r="G1341" t="str">
        <f t="shared" si="386"/>
        <v>0.999999998295266-0.0000412884216093206i</v>
      </c>
      <c r="H1341" t="str">
        <f t="shared" si="387"/>
        <v>600.157317064995+12.6226963750755i</v>
      </c>
      <c r="I1341" t="str">
        <f t="shared" si="388"/>
        <v>41.3123889495101-1847.06080362505i</v>
      </c>
      <c r="K1341" t="str">
        <f t="shared" si="389"/>
        <v>0.0199859165387639-0.000523571100883934i</v>
      </c>
      <c r="L1341" t="str">
        <f t="shared" si="390"/>
        <v>0.00005-2.0612651081442i</v>
      </c>
      <c r="M1341" t="str">
        <f t="shared" si="391"/>
        <v>0.00133333333333333-1.21250888714365i</v>
      </c>
      <c r="N1341">
        <f t="shared" si="392"/>
        <v>90.479157206728061</v>
      </c>
      <c r="O1341">
        <f t="shared" si="393"/>
        <v>45.525605233333678</v>
      </c>
      <c r="P1341" s="3">
        <f t="shared" si="394"/>
        <v>45.525605233333678</v>
      </c>
      <c r="Q1341" s="3">
        <f t="shared" si="395"/>
        <v>-89.520842793271939</v>
      </c>
      <c r="R1341">
        <f t="shared" si="396"/>
        <v>90.479157206728061</v>
      </c>
      <c r="S1341">
        <f t="shared" si="397"/>
        <v>0.13690117505808017</v>
      </c>
      <c r="T1341">
        <f t="shared" si="380"/>
        <v>45.525605233333678</v>
      </c>
    </row>
    <row r="1342" spans="1:20" x14ac:dyDescent="0.25">
      <c r="A1342">
        <f t="shared" si="381"/>
        <v>863.44411837685982</v>
      </c>
      <c r="B1342">
        <f t="shared" si="398"/>
        <v>137.42139952330086</v>
      </c>
      <c r="C1342" t="str">
        <f t="shared" si="382"/>
        <v>1.57989651633108-188.199512174717i</v>
      </c>
      <c r="D1342" t="str">
        <f t="shared" si="383"/>
        <v>3.97499981478097-115.816112181178i</v>
      </c>
      <c r="E1342" t="str">
        <f t="shared" si="384"/>
        <v>162.467795191264+0.0612351393350458i</v>
      </c>
      <c r="F1342" t="str">
        <f t="shared" si="385"/>
        <v>1.45495495245576-1086.85492266617i</v>
      </c>
      <c r="G1342" t="str">
        <f t="shared" si="386"/>
        <v>0.999999998282286-0.0000414453176108981i</v>
      </c>
      <c r="H1342" t="str">
        <f t="shared" si="387"/>
        <v>600.15851515088+12.6706689333924i</v>
      </c>
      <c r="I1342" t="str">
        <f t="shared" si="388"/>
        <v>41.312413236567-1840.07182430496i</v>
      </c>
      <c r="K1342" t="str">
        <f t="shared" si="389"/>
        <v>0.0199858093792775-0.000525557776567606i</v>
      </c>
      <c r="L1342" t="str">
        <f t="shared" si="390"/>
        <v>0.00005-2.05346195272385i</v>
      </c>
      <c r="M1342" t="str">
        <f t="shared" si="391"/>
        <v>0.00133333333333333-1.20791879571991i</v>
      </c>
      <c r="N1342">
        <f t="shared" si="392"/>
        <v>90.480975083680661</v>
      </c>
      <c r="O1342">
        <f t="shared" si="393"/>
        <v>45.49267591529771</v>
      </c>
      <c r="P1342" s="3">
        <f t="shared" si="394"/>
        <v>45.49267591529771</v>
      </c>
      <c r="Q1342" s="3">
        <f t="shared" si="395"/>
        <v>-89.519024916319339</v>
      </c>
      <c r="R1342">
        <f t="shared" si="396"/>
        <v>90.480975083680661</v>
      </c>
      <c r="S1342">
        <f t="shared" si="397"/>
        <v>0.13742139952330087</v>
      </c>
      <c r="T1342">
        <f t="shared" si="380"/>
        <v>45.49267591529771</v>
      </c>
    </row>
    <row r="1343" spans="1:20" x14ac:dyDescent="0.25">
      <c r="A1343">
        <f t="shared" si="381"/>
        <v>866.72520602669181</v>
      </c>
      <c r="B1343">
        <f t="shared" si="398"/>
        <v>137.9436008414894</v>
      </c>
      <c r="C1343" t="str">
        <f t="shared" si="382"/>
        <v>1.57988936848971-187.487326678725i</v>
      </c>
      <c r="D1343" t="str">
        <f t="shared" si="383"/>
        <v>3.97499981337063-115.377683517363i</v>
      </c>
      <c r="E1343" t="str">
        <f t="shared" si="384"/>
        <v>162.467781942548+0.061468331095017i</v>
      </c>
      <c r="F1343" t="str">
        <f t="shared" si="385"/>
        <v>1.45495495243672-1082.74050919041i</v>
      </c>
      <c r="G1343" t="str">
        <f t="shared" si="386"/>
        <v>0.999999998269206-0.0000416028098172753i</v>
      </c>
      <c r="H1343" t="str">
        <f t="shared" si="387"/>
        <v>600.159722362646+12.7188238596576i</v>
      </c>
      <c r="I1343" t="str">
        <f t="shared" si="388"/>
        <v>41.3124377085541-1833.10931504498i</v>
      </c>
      <c r="K1343" t="str">
        <f t="shared" si="389"/>
        <v>0.0199857014050259-0.000527551968528409i</v>
      </c>
      <c r="L1343" t="str">
        <f t="shared" si="390"/>
        <v>0.00005-2.04568833704309i</v>
      </c>
      <c r="M1343" t="str">
        <f t="shared" si="391"/>
        <v>0.00133333333333333-1.20334608061358i</v>
      </c>
      <c r="N1343">
        <f t="shared" si="392"/>
        <v>90.482799835190136</v>
      </c>
      <c r="O1343">
        <f t="shared" si="393"/>
        <v>45.459746707527266</v>
      </c>
      <c r="P1343" s="3">
        <f t="shared" si="394"/>
        <v>45.459746707527266</v>
      </c>
      <c r="Q1343" s="3">
        <f t="shared" si="395"/>
        <v>-89.517200164809864</v>
      </c>
      <c r="R1343">
        <f t="shared" si="396"/>
        <v>90.482799835190136</v>
      </c>
      <c r="S1343">
        <f t="shared" si="397"/>
        <v>0.13794360084148941</v>
      </c>
      <c r="T1343">
        <f t="shared" si="380"/>
        <v>45.459746707527266</v>
      </c>
    </row>
    <row r="1344" spans="1:20" x14ac:dyDescent="0.25">
      <c r="A1344">
        <f t="shared" si="381"/>
        <v>870.01876180959323</v>
      </c>
      <c r="B1344">
        <f t="shared" si="398"/>
        <v>138.46778652468706</v>
      </c>
      <c r="C1344" t="str">
        <f t="shared" si="382"/>
        <v>1.57988216630508-186.777838247862i</v>
      </c>
      <c r="D1344" t="str">
        <f t="shared" si="383"/>
        <v>3.97499981194955-114.940914600261i</v>
      </c>
      <c r="E1344" t="str">
        <f t="shared" si="384"/>
        <v>162.467768593161+0.0617024146792452i</v>
      </c>
      <c r="F1344" t="str">
        <f t="shared" si="385"/>
        <v>1.45495495241755-1078.64167130037i</v>
      </c>
      <c r="G1344" t="str">
        <f t="shared" si="386"/>
        <v>0.999999998256027-0.0000417609004940306i</v>
      </c>
      <c r="H1344" t="str">
        <f t="shared" si="387"/>
        <v>600.160938769829+12.7671618476956i</v>
      </c>
      <c r="I1344" t="str">
        <f t="shared" si="388"/>
        <v>41.3124623668788-1826.17317568718i</v>
      </c>
      <c r="K1344" t="str">
        <f t="shared" si="389"/>
        <v>0.0199855926098234-0.000529553704950155i</v>
      </c>
      <c r="L1344" t="str">
        <f t="shared" si="390"/>
        <v>0.00005-2.03794414927584i</v>
      </c>
      <c r="M1344" t="str">
        <f t="shared" si="391"/>
        <v>0.00133333333333333-1.19879067604461i</v>
      </c>
      <c r="N1344">
        <f t="shared" si="392"/>
        <v>90.484631486998623</v>
      </c>
      <c r="O1344">
        <f t="shared" si="393"/>
        <v>45.426817610858741</v>
      </c>
      <c r="P1344" s="3">
        <f t="shared" si="394"/>
        <v>45.426817610858741</v>
      </c>
      <c r="Q1344" s="3">
        <f t="shared" si="395"/>
        <v>-89.515368513001377</v>
      </c>
      <c r="R1344">
        <f t="shared" si="396"/>
        <v>90.484631486998623</v>
      </c>
      <c r="S1344">
        <f t="shared" si="397"/>
        <v>0.13846778652468705</v>
      </c>
      <c r="T1344">
        <f t="shared" si="380"/>
        <v>45.426817610858741</v>
      </c>
    </row>
    <row r="1345" spans="1:20" x14ac:dyDescent="0.25">
      <c r="A1345">
        <f t="shared" si="381"/>
        <v>873.32483310446969</v>
      </c>
      <c r="B1345">
        <f t="shared" si="398"/>
        <v>138.99396411348087</v>
      </c>
      <c r="C1345" t="str">
        <f t="shared" si="382"/>
        <v>1.57987490936473-186.071036675865i</v>
      </c>
      <c r="D1345" t="str">
        <f t="shared" si="383"/>
        <v>3.97499981051766-114.505799146804i</v>
      </c>
      <c r="E1345" t="str">
        <f t="shared" si="384"/>
        <v>162.467755142342+0.0619373935416932i</v>
      </c>
      <c r="F1345" t="str">
        <f t="shared" si="385"/>
        <v>1.45495495239823-1074.5583500329i</v>
      </c>
      <c r="G1345" t="str">
        <f t="shared" si="386"/>
        <v>0.999999998242748-0.0000419195919153512i</v>
      </c>
      <c r="H1345" t="str">
        <f t="shared" si="387"/>
        <v>600.162164442492+12.8156835939771i</v>
      </c>
      <c r="I1345" t="str">
        <f t="shared" si="388"/>
        <v>41.3124872129606-1819.26330645297i</v>
      </c>
      <c r="K1345" t="str">
        <f t="shared" si="389"/>
        <v>0.0199854829874375-0.000531563014119433i</v>
      </c>
      <c r="L1345" t="str">
        <f t="shared" si="390"/>
        <v>0.00005-2.03022927801937i</v>
      </c>
      <c r="M1345" t="str">
        <f t="shared" si="391"/>
        <v>0.00133333333333333-1.19425251648198i</v>
      </c>
      <c r="N1345">
        <f t="shared" si="392"/>
        <v>90.486470064941912</v>
      </c>
      <c r="O1345">
        <f t="shared" si="393"/>
        <v>45.393888626134867</v>
      </c>
      <c r="P1345" s="3">
        <f t="shared" si="394"/>
        <v>45.393888626134867</v>
      </c>
      <c r="Q1345" s="3">
        <f t="shared" si="395"/>
        <v>-89.513529935058088</v>
      </c>
      <c r="R1345">
        <f t="shared" si="396"/>
        <v>90.486470064941912</v>
      </c>
      <c r="S1345">
        <f t="shared" si="397"/>
        <v>0.13899396411348086</v>
      </c>
      <c r="T1345">
        <f t="shared" si="380"/>
        <v>45.393888626134867</v>
      </c>
    </row>
    <row r="1346" spans="1:20" x14ac:dyDescent="0.25">
      <c r="A1346">
        <f t="shared" si="381"/>
        <v>876.64346747026673</v>
      </c>
      <c r="B1346">
        <f t="shared" si="398"/>
        <v>139.5221411771121</v>
      </c>
      <c r="C1346" t="str">
        <f t="shared" si="382"/>
        <v>1.57986759725298-185.366911795123i</v>
      </c>
      <c r="D1346" t="str">
        <f t="shared" si="383"/>
        <v>3.97499980907486-114.07233089771i</v>
      </c>
      <c r="E1346" t="str">
        <f t="shared" si="384"/>
        <v>162.467741589323+0.0621732711502235i</v>
      </c>
      <c r="F1346" t="str">
        <f t="shared" si="385"/>
        <v>1.45495495237876-1070.49048664805i</v>
      </c>
      <c r="G1346" t="str">
        <f t="shared" si="386"/>
        <v>0.999999998229367-0.0000420788863640665i</v>
      </c>
      <c r="H1346" t="str">
        <f t="shared" si="387"/>
        <v>600.163399451241+12.8643897976289i</v>
      </c>
      <c r="I1346" t="str">
        <f t="shared" si="388"/>
        <v>41.312512248229-1812.37960794167i</v>
      </c>
      <c r="K1346" t="str">
        <f t="shared" si="389"/>
        <v>0.0199853725315883-0.000533579924425958i</v>
      </c>
      <c r="L1346" t="str">
        <f t="shared" si="390"/>
        <v>0.00005-2.02254361229266i</v>
      </c>
      <c r="M1346" t="str">
        <f t="shared" si="391"/>
        <v>0.00133333333333333-1.18973153664274i</v>
      </c>
      <c r="N1346">
        <f t="shared" si="392"/>
        <v>90.488315594949441</v>
      </c>
      <c r="O1346">
        <f t="shared" si="393"/>
        <v>45.360959754204799</v>
      </c>
      <c r="P1346" s="3">
        <f t="shared" si="394"/>
        <v>45.360959754204799</v>
      </c>
      <c r="Q1346" s="3">
        <f t="shared" si="395"/>
        <v>-89.511684405050559</v>
      </c>
      <c r="R1346">
        <f t="shared" si="396"/>
        <v>90.488315594949441</v>
      </c>
      <c r="S1346">
        <f t="shared" si="397"/>
        <v>0.13952214117711209</v>
      </c>
      <c r="T1346">
        <f t="shared" si="380"/>
        <v>45.360959754204799</v>
      </c>
    </row>
    <row r="1347" spans="1:20" x14ac:dyDescent="0.25">
      <c r="A1347">
        <f t="shared" si="381"/>
        <v>879.97471264665376</v>
      </c>
      <c r="B1347">
        <f t="shared" si="398"/>
        <v>140.05232531358513</v>
      </c>
      <c r="C1347" t="str">
        <f t="shared" si="382"/>
        <v>1.57986022955113-184.665453476522i</v>
      </c>
      <c r="D1347" t="str">
        <f t="shared" si="383"/>
        <v>3.97499980762107-113.640503617392i</v>
      </c>
      <c r="E1347" t="str">
        <f t="shared" si="384"/>
        <v>162.467727933324+0.0624100509866906i</v>
      </c>
      <c r="F1347" t="str">
        <f t="shared" si="385"/>
        <v>1.45495495235915-1066.43802262824i</v>
      </c>
      <c r="G1347" t="str">
        <f t="shared" si="386"/>
        <v>0.999999998215885-0.0000422387861316805i</v>
      </c>
      <c r="H1347" t="str">
        <f t="shared" si="387"/>
        <v>600.16464386721+12.9132811604441i</v>
      </c>
      <c r="I1347" t="str">
        <f t="shared" si="388"/>
        <v>41.3125374741244-1805.52198112908i</v>
      </c>
      <c r="K1347" t="str">
        <f t="shared" si="389"/>
        <v>0.0199852612359487-0.000535604464362915i</v>
      </c>
      <c r="L1347" t="str">
        <f t="shared" si="390"/>
        <v>0.00005-2.01488704153482i</v>
      </c>
      <c r="M1347" t="str">
        <f t="shared" si="391"/>
        <v>0.00133333333333333-1.18522767149107i</v>
      </c>
      <c r="N1347">
        <f t="shared" si="392"/>
        <v>90.490168103044795</v>
      </c>
      <c r="O1347">
        <f t="shared" si="393"/>
        <v>45.328030995923719</v>
      </c>
      <c r="P1347" s="3">
        <f t="shared" si="394"/>
        <v>45.328030995923719</v>
      </c>
      <c r="Q1347" s="3">
        <f t="shared" si="395"/>
        <v>-89.509831896955205</v>
      </c>
      <c r="R1347">
        <f t="shared" si="396"/>
        <v>90.490168103044795</v>
      </c>
      <c r="S1347">
        <f t="shared" si="397"/>
        <v>0.14005232531358514</v>
      </c>
      <c r="T1347">
        <f t="shared" si="380"/>
        <v>45.328030995923719</v>
      </c>
    </row>
    <row r="1348" spans="1:20" x14ac:dyDescent="0.25">
      <c r="A1348">
        <f t="shared" si="381"/>
        <v>883.31861655471107</v>
      </c>
      <c r="B1348">
        <f t="shared" si="398"/>
        <v>140.58452414977677</v>
      </c>
      <c r="C1348" t="str">
        <f t="shared" si="382"/>
        <v>1.57985280583708-183.966651629318i</v>
      </c>
      <c r="D1348" t="str">
        <f t="shared" si="383"/>
        <v>3.9749998061562-113.210311093871i</v>
      </c>
      <c r="E1348" t="str">
        <f t="shared" si="384"/>
        <v>162.467714173569+0.0626477365467772i</v>
      </c>
      <c r="F1348" t="str">
        <f t="shared" si="385"/>
        <v>1.45495495233939-1062.40089967742i</v>
      </c>
      <c r="G1348" t="str">
        <f t="shared" si="386"/>
        <v>0.9999999982023-0.0000423992935184049i</v>
      </c>
      <c r="H1348" t="str">
        <f t="shared" si="387"/>
        <v>600.165897762085+12.9623583868923i</v>
      </c>
      <c r="I1348" t="str">
        <f t="shared" si="388"/>
        <v>41.3125628920984-1798.69032736605i</v>
      </c>
      <c r="K1348" t="str">
        <f t="shared" si="389"/>
        <v>0.0199851490941434-0.000537636662527295i</v>
      </c>
      <c r="L1348" t="str">
        <f t="shared" si="390"/>
        <v>0.00005-2.00725945560353i</v>
      </c>
      <c r="M1348" t="str">
        <f t="shared" si="391"/>
        <v>0.00133333333333333-1.18074085623737i</v>
      </c>
      <c r="N1348">
        <f t="shared" si="392"/>
        <v>90.492027615345933</v>
      </c>
      <c r="O1348">
        <f t="shared" si="393"/>
        <v>45.295102352153833</v>
      </c>
      <c r="P1348" s="3">
        <f t="shared" si="394"/>
        <v>45.295102352153833</v>
      </c>
      <c r="Q1348" s="3">
        <f t="shared" si="395"/>
        <v>-89.507972384654067</v>
      </c>
      <c r="R1348">
        <f t="shared" si="396"/>
        <v>90.492027615345933</v>
      </c>
      <c r="S1348">
        <f t="shared" si="397"/>
        <v>0.14058452414977676</v>
      </c>
      <c r="T1348">
        <f t="shared" si="380"/>
        <v>45.295102352153833</v>
      </c>
    </row>
    <row r="1349" spans="1:20" x14ac:dyDescent="0.25">
      <c r="A1349">
        <f t="shared" si="381"/>
        <v>886.67522729761902</v>
      </c>
      <c r="B1349">
        <f t="shared" si="398"/>
        <v>141.11874534154592</v>
      </c>
      <c r="C1349" t="str">
        <f t="shared" si="382"/>
        <v>1.57984532568578-183.270496200977i</v>
      </c>
      <c r="D1349" t="str">
        <f t="shared" si="383"/>
        <v>3.9749998046802-112.781747138683i</v>
      </c>
      <c r="E1349" t="str">
        <f t="shared" si="384"/>
        <v>162.467700309271+0.0628863313403956i</v>
      </c>
      <c r="F1349" t="str">
        <f t="shared" si="385"/>
        <v>1.45495495231946-1058.37905972021i</v>
      </c>
      <c r="G1349" t="str">
        <f t="shared" si="386"/>
        <v>0.999999998188611-0.0000425604108331923i</v>
      </c>
      <c r="H1349" t="str">
        <f t="shared" si="387"/>
        <v>600.167161208095+13.0116221841304i</v>
      </c>
      <c r="I1349" t="str">
        <f t="shared" si="388"/>
        <v>41.3125885036137-1791.88454837705i</v>
      </c>
      <c r="K1349" t="str">
        <f t="shared" si="389"/>
        <v>0.019985036099749-0.000539676547620251i</v>
      </c>
      <c r="L1349" t="str">
        <f t="shared" si="390"/>
        <v>0.00005-1.99966074477339i</v>
      </c>
      <c r="M1349" t="str">
        <f t="shared" si="391"/>
        <v>0.00133333333333333-1.17627102633729i</v>
      </c>
      <c r="N1349">
        <f t="shared" si="392"/>
        <v>90.49389415806553</v>
      </c>
      <c r="O1349">
        <f t="shared" si="393"/>
        <v>45.262173823763625</v>
      </c>
      <c r="P1349" s="3">
        <f t="shared" si="394"/>
        <v>45.262173823763625</v>
      </c>
      <c r="Q1349" s="3">
        <f t="shared" si="395"/>
        <v>-89.50610584193447</v>
      </c>
      <c r="R1349">
        <f t="shared" si="396"/>
        <v>90.49389415806553</v>
      </c>
      <c r="S1349">
        <f t="shared" si="397"/>
        <v>0.14111874534154592</v>
      </c>
      <c r="T1349">
        <f t="shared" si="380"/>
        <v>45.262173823763625</v>
      </c>
    </row>
    <row r="1350" spans="1:20" x14ac:dyDescent="0.25">
      <c r="A1350">
        <f t="shared" si="381"/>
        <v>890.04459316134989</v>
      </c>
      <c r="B1350">
        <f t="shared" si="398"/>
        <v>141.65499657384379</v>
      </c>
      <c r="C1350" t="str">
        <f t="shared" si="382"/>
        <v>1.57983778866883-182.576977177031i</v>
      </c>
      <c r="D1350" t="str">
        <f t="shared" si="383"/>
        <v>3.97499980319295-112.354805586791i</v>
      </c>
      <c r="E1350" t="str">
        <f t="shared" si="384"/>
        <v>162.467686339636+0.0631258388914416i</v>
      </c>
      <c r="F1350" t="str">
        <f t="shared" si="385"/>
        <v>1.45495495229939-1054.37244490109i</v>
      </c>
      <c r="G1350" t="str">
        <f t="shared" si="386"/>
        <v>0.999999998174819-0.0000427221403937691i</v>
      </c>
      <c r="H1350" t="str">
        <f t="shared" si="387"/>
        <v>600.168434278013+13.0610732620119i</v>
      </c>
      <c r="I1350" t="str">
        <f t="shared" si="388"/>
        <v>41.3126143101433-1785.10454625875i</v>
      </c>
      <c r="K1350" t="str">
        <f t="shared" si="389"/>
        <v>0.0199849222462936-0.000541724148447429i</v>
      </c>
      <c r="L1350" t="str">
        <f t="shared" si="390"/>
        <v>0.00005-1.9920907997344i</v>
      </c>
      <c r="M1350" t="str">
        <f t="shared" si="391"/>
        <v>0.00133333333333333-1.17181811749082i</v>
      </c>
      <c r="N1350">
        <f t="shared" si="392"/>
        <v>90.495767757511246</v>
      </c>
      <c r="O1350">
        <f t="shared" si="393"/>
        <v>45.229245411628028</v>
      </c>
      <c r="P1350" s="3">
        <f t="shared" si="394"/>
        <v>45.229245411628028</v>
      </c>
      <c r="Q1350" s="3">
        <f t="shared" si="395"/>
        <v>-89.504232242488754</v>
      </c>
      <c r="R1350">
        <f t="shared" si="396"/>
        <v>90.495767757511246</v>
      </c>
      <c r="S1350">
        <f t="shared" si="397"/>
        <v>0.14165499657384378</v>
      </c>
      <c r="T1350">
        <f t="shared" si="380"/>
        <v>45.229245411628028</v>
      </c>
    </row>
    <row r="1351" spans="1:20" x14ac:dyDescent="0.25">
      <c r="A1351">
        <f t="shared" si="381"/>
        <v>893.42676261536303</v>
      </c>
      <c r="B1351">
        <f t="shared" si="398"/>
        <v>142.19328556082439</v>
      </c>
      <c r="C1351" t="str">
        <f t="shared" si="382"/>
        <v>1.57983019435473-181.886084580938i</v>
      </c>
      <c r="D1351" t="str">
        <f t="shared" si="383"/>
        <v>3.97499980169437-111.929480296497i</v>
      </c>
      <c r="E1351" t="str">
        <f t="shared" si="384"/>
        <v>162.467672263866+0.0633662627380818i</v>
      </c>
      <c r="F1351" t="str">
        <f t="shared" si="385"/>
        <v>1.45495495227918-1050.38099758358i</v>
      </c>
      <c r="G1351" t="str">
        <f t="shared" si="386"/>
        <v>0.999999998160921-0.0000428844845266694i</v>
      </c>
      <c r="H1351" t="str">
        <f t="shared" si="387"/>
        <v>600.169717045177+13.1107123330981i</v>
      </c>
      <c r="I1351" t="str">
        <f t="shared" si="388"/>
        <v>41.3126403131724-1778.35022347871i</v>
      </c>
      <c r="K1351" t="str">
        <f t="shared" si="389"/>
        <v>0.0199848075272561-0.000543779493919312i</v>
      </c>
      <c r="L1351" t="str">
        <f t="shared" si="390"/>
        <v>0.00005-1.98454951159035i</v>
      </c>
      <c r="M1351" t="str">
        <f t="shared" si="391"/>
        <v>0.00133333333333333-1.16738206564139i</v>
      </c>
      <c r="N1351">
        <f t="shared" si="392"/>
        <v>90.497648440086166</v>
      </c>
      <c r="O1351">
        <f t="shared" si="393"/>
        <v>45.196317116628613</v>
      </c>
      <c r="P1351" s="3">
        <f t="shared" si="394"/>
        <v>45.196317116628613</v>
      </c>
      <c r="Q1351" s="3">
        <f t="shared" si="395"/>
        <v>-89.502351559913834</v>
      </c>
      <c r="R1351">
        <f t="shared" si="396"/>
        <v>90.497648440086166</v>
      </c>
      <c r="S1351">
        <f t="shared" si="397"/>
        <v>0.14219328556082439</v>
      </c>
      <c r="T1351">
        <f t="shared" si="380"/>
        <v>45.196317116628613</v>
      </c>
    </row>
    <row r="1352" spans="1:20" x14ac:dyDescent="0.25">
      <c r="A1352">
        <f t="shared" si="381"/>
        <v>896.82178431330135</v>
      </c>
      <c r="B1352">
        <f t="shared" si="398"/>
        <v>142.73362004595552</v>
      </c>
      <c r="C1352" t="str">
        <f t="shared" si="382"/>
        <v>1.57982254230847-181.19780847394i</v>
      </c>
      <c r="D1352" t="str">
        <f t="shared" si="383"/>
        <v>3.97499980018439-111.505765149355i</v>
      </c>
      <c r="E1352" t="str">
        <f t="shared" si="384"/>
        <v>162.467658081157+0.0636076064326577i</v>
      </c>
      <c r="F1352" t="str">
        <f t="shared" si="385"/>
        <v>1.4549549522588-1046.40466034936i</v>
      </c>
      <c r="G1352" t="str">
        <f t="shared" si="386"/>
        <v>0.999999998146917-0.000043047445567268i</v>
      </c>
      <c r="H1352" t="str">
        <f t="shared" si="387"/>
        <v>600.171009583481+13.1605401126688i</v>
      </c>
      <c r="I1352" t="str">
        <f t="shared" si="388"/>
        <v>41.3126665141983-1771.62148287383i</v>
      </c>
      <c r="K1352" t="str">
        <f t="shared" si="389"/>
        <v>0.0199846919360662-0.000545842613051595i</v>
      </c>
      <c r="L1352" t="str">
        <f t="shared" si="390"/>
        <v>0.00005-1.9770367718573i</v>
      </c>
      <c r="M1352" t="str">
        <f t="shared" si="391"/>
        <v>0.00133333333333333-1.16296280697488i</v>
      </c>
      <c r="N1352">
        <f t="shared" si="392"/>
        <v>90.499536232288818</v>
      </c>
      <c r="O1352">
        <f t="shared" si="393"/>
        <v>45.163388939653714</v>
      </c>
      <c r="P1352" s="3">
        <f t="shared" si="394"/>
        <v>45.163388939653714</v>
      </c>
      <c r="Q1352" s="3">
        <f t="shared" si="395"/>
        <v>-89.500463767711182</v>
      </c>
      <c r="R1352">
        <f t="shared" si="396"/>
        <v>90.499536232288818</v>
      </c>
      <c r="S1352">
        <f t="shared" si="397"/>
        <v>0.14273362004595552</v>
      </c>
      <c r="T1352">
        <f t="shared" si="380"/>
        <v>45.163388939653714</v>
      </c>
    </row>
    <row r="1353" spans="1:20" x14ac:dyDescent="0.25">
      <c r="A1353">
        <f t="shared" si="381"/>
        <v>900.2297070936919</v>
      </c>
      <c r="B1353">
        <f t="shared" si="398"/>
        <v>143.27600780213015</v>
      </c>
      <c r="C1353" t="str">
        <f t="shared" si="382"/>
        <v>1.57981483209197-180.512138954918i</v>
      </c>
      <c r="D1353" t="str">
        <f t="shared" si="383"/>
        <v>3.9749997986629-111.08365405008i</v>
      </c>
      <c r="E1353" t="str">
        <f t="shared" si="384"/>
        <v>162.467643790697+0.0638498735418614i</v>
      </c>
      <c r="F1353" t="str">
        <f t="shared" si="385"/>
        <v>1.45495495223828-1042.44337599747i</v>
      </c>
      <c r="G1353" t="str">
        <f t="shared" si="386"/>
        <v>0.999999998132807-0.0000432110258598139i</v>
      </c>
      <c r="H1353" t="str">
        <f t="shared" si="387"/>
        <v>600.172311967377+13.2105573187313i</v>
      </c>
      <c r="I1353" t="str">
        <f t="shared" si="388"/>
        <v>41.3126929147266-1764.91822764899i</v>
      </c>
      <c r="K1353" t="str">
        <f t="shared" si="389"/>
        <v>0.0199845754661039-0.000547913534965486i</v>
      </c>
      <c r="L1353" t="str">
        <f t="shared" si="390"/>
        <v>0.00005-1.96955247246194i</v>
      </c>
      <c r="M1353" t="str">
        <f t="shared" si="391"/>
        <v>0.00133333333333333-1.15856027791879i</v>
      </c>
      <c r="N1353">
        <f t="shared" si="392"/>
        <v>90.501431160713807</v>
      </c>
      <c r="O1353">
        <f t="shared" si="393"/>
        <v>45.130460881598388</v>
      </c>
      <c r="P1353" s="3">
        <f t="shared" si="394"/>
        <v>45.130460881598388</v>
      </c>
      <c r="Q1353" s="3">
        <f t="shared" si="395"/>
        <v>-89.498568839286193</v>
      </c>
      <c r="R1353">
        <f t="shared" si="396"/>
        <v>90.501431160713807</v>
      </c>
      <c r="S1353">
        <f t="shared" si="397"/>
        <v>0.14327600780213015</v>
      </c>
      <c r="T1353">
        <f t="shared" si="380"/>
        <v>45.130460881598388</v>
      </c>
    </row>
    <row r="1354" spans="1:20" x14ac:dyDescent="0.25">
      <c r="A1354">
        <f t="shared" si="381"/>
        <v>903.65057998064799</v>
      </c>
      <c r="B1354">
        <f t="shared" si="398"/>
        <v>143.82045663177826</v>
      </c>
      <c r="C1354" t="str">
        <f t="shared" si="382"/>
        <v>1.57980706326376-179.829066160243i</v>
      </c>
      <c r="D1354" t="str">
        <f t="shared" si="383"/>
        <v>3.97499979712983-110.663140926461i</v>
      </c>
      <c r="E1354" t="str">
        <f t="shared" si="384"/>
        <v>162.46762939167+0.0640930676466852i</v>
      </c>
      <c r="F1354" t="str">
        <f t="shared" si="385"/>
        <v>1.45495495221759-1038.49708754353i</v>
      </c>
      <c r="G1354" t="str">
        <f t="shared" si="386"/>
        <v>0.99999999811859-0.0000433752277574645i</v>
      </c>
      <c r="H1354" t="str">
        <f t="shared" si="387"/>
        <v>600.173624271893+13.2607646720325i</v>
      </c>
      <c r="I1354" t="str">
        <f t="shared" si="388"/>
        <v>41.312719516278-1758.24036137578i</v>
      </c>
      <c r="K1354" t="str">
        <f t="shared" si="389"/>
        <v>0.019984458110699-0.000549992288888088i</v>
      </c>
      <c r="L1354" t="str">
        <f t="shared" si="390"/>
        <v>0.00005-1.96209650574013i</v>
      </c>
      <c r="M1354" t="str">
        <f t="shared" si="391"/>
        <v>0.00133333333333333-1.15417441514125i</v>
      </c>
      <c r="N1354">
        <f t="shared" si="392"/>
        <v>90.503333252051974</v>
      </c>
      <c r="O1354">
        <f t="shared" si="393"/>
        <v>45.097532943364165</v>
      </c>
      <c r="P1354" s="3">
        <f t="shared" si="394"/>
        <v>45.097532943364165</v>
      </c>
      <c r="Q1354" s="3">
        <f t="shared" si="395"/>
        <v>-89.496666747948026</v>
      </c>
      <c r="R1354">
        <f t="shared" si="396"/>
        <v>90.503333252051974</v>
      </c>
      <c r="S1354">
        <f t="shared" si="397"/>
        <v>0.14382045663177825</v>
      </c>
      <c r="T1354">
        <f t="shared" si="380"/>
        <v>45.097532943364165</v>
      </c>
    </row>
    <row r="1355" spans="1:20" x14ac:dyDescent="0.25">
      <c r="A1355">
        <f t="shared" si="381"/>
        <v>907.0844521845745</v>
      </c>
      <c r="B1355">
        <f t="shared" si="398"/>
        <v>144.36697436697901</v>
      </c>
      <c r="C1355" t="str">
        <f t="shared" si="382"/>
        <v>1.57979923537902-179.14858026365i</v>
      </c>
      <c r="D1355" t="str">
        <f t="shared" si="383"/>
        <v>3.97499979558509-110.244219729277i</v>
      </c>
      <c r="E1355" t="str">
        <f t="shared" si="384"/>
        <v>162.467614883253+0.0643371923426061i</v>
      </c>
      <c r="F1355" t="str">
        <f t="shared" si="385"/>
        <v>1.45495495219674-1034.56573821884i</v>
      </c>
      <c r="G1355" t="str">
        <f t="shared" si="386"/>
        <v>0.999999998104264-0.0000435400536223191i</v>
      </c>
      <c r="H1355" t="str">
        <f t="shared" si="387"/>
        <v>600.174946572625+13.3111628960684i</v>
      </c>
      <c r="I1355" t="str">
        <f t="shared" si="388"/>
        <v>41.3127463203824-1751.58778799095i</v>
      </c>
      <c r="K1355" t="str">
        <f t="shared" si="389"/>
        <v>0.0199843398631309-0.000552078904152729i</v>
      </c>
      <c r="L1355" t="str">
        <f t="shared" si="390"/>
        <v>0.00005-1.95466876443528i</v>
      </c>
      <c r="M1355" t="str">
        <f t="shared" si="391"/>
        <v>0.00133333333333333-1.14980515555016i</v>
      </c>
      <c r="N1355">
        <f t="shared" si="392"/>
        <v>90.505242533090666</v>
      </c>
      <c r="O1355">
        <f t="shared" si="393"/>
        <v>45.064605125859849</v>
      </c>
      <c r="P1355" s="3">
        <f t="shared" si="394"/>
        <v>45.064605125859849</v>
      </c>
      <c r="Q1355" s="3">
        <f t="shared" si="395"/>
        <v>-89.494757466909334</v>
      </c>
      <c r="R1355">
        <f t="shared" si="396"/>
        <v>90.505242533090666</v>
      </c>
      <c r="S1355">
        <f t="shared" si="397"/>
        <v>0.14436697436697901</v>
      </c>
      <c r="T1355">
        <f t="shared" si="380"/>
        <v>45.064605125859849</v>
      </c>
    </row>
    <row r="1356" spans="1:20" x14ac:dyDescent="0.25">
      <c r="A1356">
        <f t="shared" si="381"/>
        <v>910.53137310287582</v>
      </c>
      <c r="B1356">
        <f t="shared" si="398"/>
        <v>144.91556886957352</v>
      </c>
      <c r="C1356" t="str">
        <f t="shared" si="382"/>
        <v>1.57979134798955-178.470671476081i</v>
      </c>
      <c r="D1356" t="str">
        <f t="shared" si="383"/>
        <v>3.97499979402858-109.826884432206i</v>
      </c>
      <c r="E1356" t="str">
        <f t="shared" si="384"/>
        <v>162.467600264618+0.0645822512396131i</v>
      </c>
      <c r="F1356" t="str">
        <f t="shared" si="385"/>
        <v>1.45495495217575-1030.64927146962i</v>
      </c>
      <c r="G1356" t="str">
        <f t="shared" si="386"/>
        <v>0.999999998089829-0.000043705505825453i</v>
      </c>
      <c r="H1356" t="str">
        <f t="shared" si="387"/>
        <v>600.176278945747+13.3617527170951i</v>
      </c>
      <c r="I1356" t="str">
        <f t="shared" si="388"/>
        <v>41.312773328582-1744.96041179513i</v>
      </c>
      <c r="K1356" t="str">
        <f t="shared" si="389"/>
        <v>0.0199842207166281-0.000554173410199322i</v>
      </c>
      <c r="L1356" t="str">
        <f t="shared" si="390"/>
        <v>0.00005-1.94726914169683i</v>
      </c>
      <c r="M1356" t="str">
        <f t="shared" si="391"/>
        <v>0.00133333333333333-1.14545243629225i</v>
      </c>
      <c r="N1356">
        <f t="shared" si="392"/>
        <v>90.507159030714121</v>
      </c>
      <c r="O1356">
        <f t="shared" si="393"/>
        <v>45.031677430000812</v>
      </c>
      <c r="P1356" s="3">
        <f t="shared" si="394"/>
        <v>45.031677430000812</v>
      </c>
      <c r="Q1356" s="3">
        <f t="shared" si="395"/>
        <v>-89.492840969285879</v>
      </c>
      <c r="R1356">
        <f t="shared" si="396"/>
        <v>90.507159030714121</v>
      </c>
      <c r="S1356">
        <f t="shared" si="397"/>
        <v>0.14491556886957352</v>
      </c>
      <c r="T1356">
        <f t="shared" si="380"/>
        <v>45.031677430000812</v>
      </c>
    </row>
    <row r="1357" spans="1:20" x14ac:dyDescent="0.25">
      <c r="A1357">
        <f t="shared" si="381"/>
        <v>913.99139232066671</v>
      </c>
      <c r="B1357">
        <f t="shared" si="398"/>
        <v>145.4662480312779</v>
      </c>
      <c r="C1357" t="str">
        <f t="shared" si="382"/>
        <v>1.57978340064381-177.79533004555i</v>
      </c>
      <c r="D1357" t="str">
        <f t="shared" si="383"/>
        <v>3.97499979246023-109.411129031739i</v>
      </c>
      <c r="E1357" t="str">
        <f t="shared" si="384"/>
        <v>162.467585534928+0.0648282479621905i</v>
      </c>
      <c r="F1357" t="str">
        <f t="shared" si="385"/>
        <v>1.45495495215458-1026.74763095618i</v>
      </c>
      <c r="G1357" t="str">
        <f t="shared" si="386"/>
        <v>0.999999998075284-0.0000438715867469516i</v>
      </c>
      <c r="H1357" t="str">
        <f t="shared" si="387"/>
        <v>600.17762146801+13.4125348641394i</v>
      </c>
      <c r="I1357" t="str">
        <f t="shared" si="388"/>
        <v>41.3128005424311-1738.35813745138i</v>
      </c>
      <c r="K1357" t="str">
        <f t="shared" si="389"/>
        <v>0.019984100664368-0.000556275836574712i</v>
      </c>
      <c r="L1357" t="str">
        <f t="shared" si="390"/>
        <v>0.00005-1.93989753107873i</v>
      </c>
      <c r="M1357" t="str">
        <f t="shared" si="391"/>
        <v>0.00133333333333333-1.14111619475219i</v>
      </c>
      <c r="N1357">
        <f t="shared" si="392"/>
        <v>90.509082771903806</v>
      </c>
      <c r="O1357">
        <f t="shared" si="393"/>
        <v>44.998749856709324</v>
      </c>
      <c r="P1357" s="3">
        <f t="shared" si="394"/>
        <v>44.998749856709324</v>
      </c>
      <c r="Q1357" s="3">
        <f t="shared" si="395"/>
        <v>-89.490917228096194</v>
      </c>
      <c r="R1357">
        <f t="shared" si="396"/>
        <v>90.509082771903806</v>
      </c>
      <c r="S1357">
        <f t="shared" si="397"/>
        <v>0.14546624803127789</v>
      </c>
      <c r="T1357">
        <f t="shared" si="380"/>
        <v>44.998749856709324</v>
      </c>
    </row>
    <row r="1358" spans="1:20" x14ac:dyDescent="0.25">
      <c r="A1358">
        <f t="shared" si="381"/>
        <v>917.46455961148536</v>
      </c>
      <c r="B1358">
        <f t="shared" si="398"/>
        <v>146.01901977379677</v>
      </c>
      <c r="C1358" t="str">
        <f t="shared" si="382"/>
        <v>1.57977539288687-177.122546257003i</v>
      </c>
      <c r="D1358" t="str">
        <f t="shared" si="383"/>
        <v>3.97499979087993-108.996947547095i</v>
      </c>
      <c r="E1358" t="str">
        <f t="shared" si="384"/>
        <v>162.467570693341+0.065075186149502i</v>
      </c>
      <c r="F1358" t="str">
        <f t="shared" si="385"/>
        <v>1.45495495213326-1022.86076055213i</v>
      </c>
      <c r="G1358" t="str">
        <f t="shared" si="386"/>
        <v>0.999999998060628-0.0000440382987759447i</v>
      </c>
      <c r="H1358" t="str">
        <f t="shared" si="387"/>
        <v>600.178974216755+13.463510069009i</v>
      </c>
      <c r="I1358" t="str">
        <f t="shared" si="388"/>
        <v>41.3128279634955-1731.78086998395i</v>
      </c>
      <c r="K1358" t="str">
        <f t="shared" si="389"/>
        <v>0.0199839796994763-0.00055838621293301i</v>
      </c>
      <c r="L1358" t="str">
        <f t="shared" si="390"/>
        <v>0.00005-1.93255382653788i</v>
      </c>
      <c r="M1358" t="str">
        <f t="shared" si="391"/>
        <v>0.00133333333333333-1.1367963685517i</v>
      </c>
      <c r="N1358">
        <f t="shared" si="392"/>
        <v>90.511013783738676</v>
      </c>
      <c r="O1358">
        <f t="shared" si="393"/>
        <v>44.965822406914633</v>
      </c>
      <c r="P1358" s="3">
        <f t="shared" si="394"/>
        <v>44.965822406914633</v>
      </c>
      <c r="Q1358" s="3">
        <f t="shared" si="395"/>
        <v>-89.488986216261324</v>
      </c>
      <c r="R1358">
        <f t="shared" si="396"/>
        <v>90.511013783738676</v>
      </c>
      <c r="S1358">
        <f t="shared" si="397"/>
        <v>0.14601901977379678</v>
      </c>
      <c r="T1358">
        <f t="shared" si="380"/>
        <v>44.965822406914633</v>
      </c>
    </row>
    <row r="1359" spans="1:20" x14ac:dyDescent="0.25">
      <c r="A1359">
        <f t="shared" si="381"/>
        <v>920.95092493800905</v>
      </c>
      <c r="B1359">
        <f t="shared" si="398"/>
        <v>146.57389204893721</v>
      </c>
      <c r="C1359" t="str">
        <f t="shared" si="382"/>
        <v>1.5797673242602-176.452310432181i</v>
      </c>
      <c r="D1359" t="str">
        <f t="shared" si="383"/>
        <v>3.9749997892876-108.584334020134i</v>
      </c>
      <c r="E1359" t="str">
        <f t="shared" si="384"/>
        <v>162.467555739011+0.0653230694553284i</v>
      </c>
      <c r="F1359" t="str">
        <f t="shared" si="385"/>
        <v>1.45495495211177-1018.98860434351i</v>
      </c>
      <c r="G1359" t="str">
        <f t="shared" si="386"/>
        <v>0.999999998045861-0.0000442056443106404i</v>
      </c>
      <c r="H1359" t="str">
        <f t="shared" si="387"/>
        <v>600.18033726991+13.5146790663042i</v>
      </c>
      <c r="I1359" t="str">
        <f t="shared" si="388"/>
        <v>41.312855593353-1725.22851477669i</v>
      </c>
      <c r="K1359" t="str">
        <f t="shared" si="389"/>
        <v>0.0199838578150267-0.00056050456903598i</v>
      </c>
      <c r="L1359" t="str">
        <f t="shared" si="390"/>
        <v>0.00005-1.92523792243264i</v>
      </c>
      <c r="M1359" t="str">
        <f t="shared" si="391"/>
        <v>0.00133333333333333-1.13249289554861i</v>
      </c>
      <c r="N1359">
        <f t="shared" si="392"/>
        <v>90.512952093395384</v>
      </c>
      <c r="O1359">
        <f t="shared" si="393"/>
        <v>44.932895081553148</v>
      </c>
      <c r="P1359" s="3">
        <f t="shared" si="394"/>
        <v>44.932895081553148</v>
      </c>
      <c r="Q1359" s="3">
        <f t="shared" si="395"/>
        <v>-89.487047906604616</v>
      </c>
      <c r="R1359">
        <f t="shared" si="396"/>
        <v>90.512952093395384</v>
      </c>
      <c r="S1359">
        <f t="shared" si="397"/>
        <v>0.1465738920489372</v>
      </c>
      <c r="T1359">
        <f t="shared" si="380"/>
        <v>44.932895081553148</v>
      </c>
    </row>
    <row r="1360" spans="1:20" x14ac:dyDescent="0.25">
      <c r="A1360">
        <f t="shared" si="381"/>
        <v>924.45053845277357</v>
      </c>
      <c r="B1360">
        <f t="shared" si="398"/>
        <v>147.13087283872318</v>
      </c>
      <c r="C1360" t="str">
        <f t="shared" si="382"/>
        <v>1.57975919430204-175.784612929476i</v>
      </c>
      <c r="D1360" t="str">
        <f t="shared" si="383"/>
        <v>3.97499978768314-108.173282515272i</v>
      </c>
      <c r="E1360" t="str">
        <f t="shared" si="384"/>
        <v>162.467540671084+0.0655719015483031i</v>
      </c>
      <c r="F1360" t="str">
        <f t="shared" si="385"/>
        <v>1.45495495209012-1015.13110662806i</v>
      </c>
      <c r="G1360" t="str">
        <f t="shared" si="386"/>
        <v>0.999999998030981-0.0000443736257583606i</v>
      </c>
      <c r="H1360" t="str">
        <f t="shared" si="387"/>
        <v>600.181710705999+13.5660425934273i</v>
      </c>
      <c r="I1360" t="str">
        <f t="shared" si="388"/>
        <v>41.312883433593-1718.70097757194i</v>
      </c>
      <c r="K1360" t="str">
        <f t="shared" si="389"/>
        <v>0.0199837350040405-0.000562630934753345i</v>
      </c>
      <c r="L1360" t="str">
        <f t="shared" si="390"/>
        <v>0.00005-1.91794971352126i</v>
      </c>
      <c r="M1360" t="str">
        <f t="shared" si="391"/>
        <v>0.00133333333333333-1.12820571383604i</v>
      </c>
      <c r="N1360">
        <f t="shared" si="392"/>
        <v>90.514897728148867</v>
      </c>
      <c r="O1360">
        <f t="shared" si="393"/>
        <v>44.899967881568244</v>
      </c>
      <c r="P1360" s="3">
        <f t="shared" si="394"/>
        <v>44.899967881568244</v>
      </c>
      <c r="Q1360" s="3">
        <f t="shared" si="395"/>
        <v>-89.485102271851133</v>
      </c>
      <c r="R1360">
        <f t="shared" si="396"/>
        <v>90.514897728148867</v>
      </c>
      <c r="S1360">
        <f t="shared" si="397"/>
        <v>0.14713087283872317</v>
      </c>
      <c r="T1360">
        <f t="shared" si="380"/>
        <v>44.899967881568244</v>
      </c>
    </row>
    <row r="1361" spans="1:20" x14ac:dyDescent="0.25">
      <c r="A1361">
        <f t="shared" si="381"/>
        <v>927.96345049889419</v>
      </c>
      <c r="B1361">
        <f t="shared" si="398"/>
        <v>147.68997015551034</v>
      </c>
      <c r="C1361" t="str">
        <f t="shared" si="382"/>
        <v>1.5797510025469-175.119444143792i</v>
      </c>
      <c r="D1361" t="str">
        <f t="shared" si="383"/>
        <v>3.97499978606647-107.763787119396i</v>
      </c>
      <c r="E1361" t="str">
        <f t="shared" si="384"/>
        <v>162.467525488696+0.0658216861118038i</v>
      </c>
      <c r="F1361" t="str">
        <f t="shared" si="385"/>
        <v>1.45495495206831-1011.28821191438i</v>
      </c>
      <c r="G1361" t="str">
        <f t="shared" si="386"/>
        <v>0.999999998015988-0.0000445422455355746i</v>
      </c>
      <c r="H1361" t="str">
        <f t="shared" si="387"/>
        <v>600.183094604145+13.6176013905946i</v>
      </c>
      <c r="I1361" t="str">
        <f t="shared" si="388"/>
        <v>41.3129114858178-1712.198164469i</v>
      </c>
      <c r="K1361" t="str">
        <f t="shared" si="389"/>
        <v>0.0199836112594862-0.000564765340063171i</v>
      </c>
      <c r="L1361" t="str">
        <f t="shared" si="390"/>
        <v>0.00005-1.91068909496041i</v>
      </c>
      <c r="M1361" t="str">
        <f t="shared" si="391"/>
        <v>0.00133333333333333-1.12393476174142i</v>
      </c>
      <c r="N1361">
        <f t="shared" si="392"/>
        <v>90.516850715372399</v>
      </c>
      <c r="O1361">
        <f t="shared" si="393"/>
        <v>44.867040807910328</v>
      </c>
      <c r="P1361" s="3">
        <f t="shared" si="394"/>
        <v>44.867040807910328</v>
      </c>
      <c r="Q1361" s="3">
        <f t="shared" si="395"/>
        <v>-89.483149284627601</v>
      </c>
      <c r="R1361">
        <f t="shared" si="396"/>
        <v>90.516850715372399</v>
      </c>
      <c r="S1361">
        <f t="shared" si="397"/>
        <v>0.14768997015551033</v>
      </c>
      <c r="T1361">
        <f t="shared" si="380"/>
        <v>44.867040807910328</v>
      </c>
    </row>
    <row r="1362" spans="1:20" x14ac:dyDescent="0.25">
      <c r="A1362">
        <f t="shared" si="381"/>
        <v>931.48971161078998</v>
      </c>
      <c r="B1362">
        <f t="shared" si="398"/>
        <v>148.25119204210128</v>
      </c>
      <c r="C1362" t="str">
        <f t="shared" si="382"/>
        <v>1.57974274852589-174.456794506414i</v>
      </c>
      <c r="D1362" t="str">
        <f t="shared" si="383"/>
        <v>3.97499978443748-107.355841941777i</v>
      </c>
      <c r="E1362" t="str">
        <f t="shared" si="384"/>
        <v>162.467510190982+0.0660724268441457i</v>
      </c>
      <c r="F1362" t="str">
        <f t="shared" si="385"/>
        <v>1.45495495204633-1007.45986492115i</v>
      </c>
      <c r="G1362" t="str">
        <f t="shared" si="386"/>
        <v>0.999999998000881-0.0000447115060679343i</v>
      </c>
      <c r="H1362" t="str">
        <f t="shared" si="387"/>
        <v>600.18448904407+13.6693562008464i</v>
      </c>
      <c r="I1362" t="str">
        <f t="shared" si="388"/>
        <v>41.3129397516416-1705.71998192286i</v>
      </c>
      <c r="K1362" t="str">
        <f t="shared" si="389"/>
        <v>0.0199834865742793-0.00056690781505222i</v>
      </c>
      <c r="L1362" t="str">
        <f t="shared" si="390"/>
        <v>0.00005-1.90345596230366i</v>
      </c>
      <c r="M1362" t="str">
        <f t="shared" si="391"/>
        <v>0.00133333333333333-1.11967997782568i</v>
      </c>
      <c r="N1362">
        <f t="shared" si="392"/>
        <v>90.518811082538008</v>
      </c>
      <c r="O1362">
        <f t="shared" si="393"/>
        <v>44.834113861537219</v>
      </c>
      <c r="P1362" s="3">
        <f t="shared" si="394"/>
        <v>44.834113861537219</v>
      </c>
      <c r="Q1362" s="3">
        <f t="shared" si="395"/>
        <v>-89.481188917461992</v>
      </c>
      <c r="R1362">
        <f t="shared" si="396"/>
        <v>90.518811082538008</v>
      </c>
      <c r="S1362">
        <f t="shared" si="397"/>
        <v>0.14825119204210127</v>
      </c>
      <c r="T1362">
        <f t="shared" si="380"/>
        <v>44.834113861537219</v>
      </c>
    </row>
    <row r="1363" spans="1:20" x14ac:dyDescent="0.25">
      <c r="A1363">
        <f t="shared" si="381"/>
        <v>935.02937251491096</v>
      </c>
      <c r="B1363">
        <f t="shared" si="398"/>
        <v>148.81454657186126</v>
      </c>
      <c r="C1363" t="str">
        <f t="shared" si="382"/>
        <v>1.5797344317666-173.796654484858i</v>
      </c>
      <c r="D1363" t="str">
        <f t="shared" si="383"/>
        <v>3.97499978279609-106.949441113986i</v>
      </c>
      <c r="E1363" t="str">
        <f t="shared" si="384"/>
        <v>162.467494777066+0.0663241274585389i</v>
      </c>
      <c r="F1363" t="str">
        <f t="shared" si="385"/>
        <v>1.45495495202417-1003.64601057631i</v>
      </c>
      <c r="G1363" t="str">
        <f t="shared" si="386"/>
        <v>0.999999997985659-0.0000448814097903092i</v>
      </c>
      <c r="H1363" t="str">
        <f t="shared" si="387"/>
        <v>600.185894106113+13.7213077700583i</v>
      </c>
      <c r="I1363" t="str">
        <f t="shared" si="388"/>
        <v>41.312968232691-1699.26633674283i</v>
      </c>
      <c r="K1363" t="str">
        <f t="shared" si="389"/>
        <v>0.0199833609412814-0.000569058389916275i</v>
      </c>
      <c r="L1363" t="str">
        <f t="shared" si="390"/>
        <v>0.00005-1.89625021149996i</v>
      </c>
      <c r="M1363" t="str">
        <f t="shared" si="391"/>
        <v>0.00133333333333333-1.11544130088233i</v>
      </c>
      <c r="N1363">
        <f t="shared" si="392"/>
        <v>90.520778857216854</v>
      </c>
      <c r="O1363">
        <f t="shared" si="393"/>
        <v>44.801187043413584</v>
      </c>
      <c r="P1363" s="3">
        <f t="shared" si="394"/>
        <v>44.801187043413584</v>
      </c>
      <c r="Q1363" s="3">
        <f t="shared" si="395"/>
        <v>-89.479221142783146</v>
      </c>
      <c r="R1363">
        <f t="shared" si="396"/>
        <v>90.520778857216854</v>
      </c>
      <c r="S1363">
        <f t="shared" si="397"/>
        <v>0.14881454657186124</v>
      </c>
      <c r="T1363">
        <f t="shared" si="380"/>
        <v>44.801187043413584</v>
      </c>
    </row>
    <row r="1364" spans="1:20" x14ac:dyDescent="0.25">
      <c r="A1364">
        <f t="shared" si="381"/>
        <v>938.58248413046761</v>
      </c>
      <c r="B1364">
        <f t="shared" si="398"/>
        <v>149.38004184883434</v>
      </c>
      <c r="C1364" t="str">
        <f t="shared" si="382"/>
        <v>1.57972605179307-173.139014582748i</v>
      </c>
      <c r="D1364" t="str">
        <f t="shared" si="383"/>
        <v>3.9749997811422-106.54457878981i</v>
      </c>
      <c r="E1364" t="str">
        <f t="shared" si="384"/>
        <v>162.46747924607+0.0665767916832706i</v>
      </c>
      <c r="F1364" t="str">
        <f t="shared" si="385"/>
        <v>1.45495495200186-999.846594016271i</v>
      </c>
      <c r="G1364" t="str">
        <f t="shared" si="386"/>
        <v>0.999999997970321-0.0000450519591468214i</v>
      </c>
      <c r="H1364" t="str">
        <f t="shared" si="387"/>
        <v>600.187309871215+13.7734568469518i</v>
      </c>
      <c r="I1364" t="str">
        <f t="shared" si="388"/>
        <v>41.3129969306039-1692.83713609115i</v>
      </c>
      <c r="K1364" t="str">
        <f t="shared" si="389"/>
        <v>0.0199832343533004-0.000571217094960527i</v>
      </c>
      <c r="L1364" t="str">
        <f t="shared" si="390"/>
        <v>0.00005-1.88907173889216i</v>
      </c>
      <c r="M1364" t="str">
        <f t="shared" si="391"/>
        <v>0.00133333333333333-1.11121866993657i</v>
      </c>
      <c r="N1364">
        <f t="shared" si="392"/>
        <v>90.522754067079461</v>
      </c>
      <c r="O1364">
        <f t="shared" si="393"/>
        <v>44.768260354511746</v>
      </c>
      <c r="P1364" s="3">
        <f t="shared" si="394"/>
        <v>44.768260354511746</v>
      </c>
      <c r="Q1364" s="3">
        <f t="shared" si="395"/>
        <v>-89.477245932920539</v>
      </c>
      <c r="R1364">
        <f t="shared" si="396"/>
        <v>90.522754067079461</v>
      </c>
      <c r="S1364">
        <f t="shared" si="397"/>
        <v>0.14938004184883433</v>
      </c>
      <c r="T1364">
        <f t="shared" si="380"/>
        <v>44.768260354511746</v>
      </c>
    </row>
    <row r="1365" spans="1:20" x14ac:dyDescent="0.25">
      <c r="A1365">
        <f t="shared" si="381"/>
        <v>942.14909757016346</v>
      </c>
      <c r="B1365">
        <f t="shared" si="398"/>
        <v>149.94768600785991</v>
      </c>
      <c r="C1365" t="str">
        <f t="shared" si="382"/>
        <v>1.5797176081256-172.483865339673i</v>
      </c>
      <c r="D1365" t="str">
        <f t="shared" si="383"/>
        <v>3.97499977947572-106.141249145171i</v>
      </c>
      <c r="E1365" t="str">
        <f t="shared" si="384"/>
        <v>162.467463597106+0.0668304232616873i</v>
      </c>
      <c r="F1365" t="str">
        <f t="shared" si="385"/>
        <v>1.45495495197938-996.061560585163i</v>
      </c>
      <c r="G1365" t="str">
        <f t="shared" si="386"/>
        <v>0.999999997954866-0.0000452231565908804i</v>
      </c>
      <c r="H1365" t="str">
        <f t="shared" si="387"/>
        <v>600.188736420941+13.8258041831056i</v>
      </c>
      <c r="I1365" t="str">
        <f t="shared" si="388"/>
        <v>41.3130258470322-1686.43228748177i</v>
      </c>
      <c r="K1365" t="str">
        <f t="shared" si="389"/>
        <v>0.0199831068030897-0.00057338396059991i</v>
      </c>
      <c r="L1365" t="str">
        <f t="shared" si="390"/>
        <v>0.00005-1.88192044121555i</v>
      </c>
      <c r="M1365" t="str">
        <f t="shared" si="391"/>
        <v>0.00133333333333333-1.10701202424444i</v>
      </c>
      <c r="N1365">
        <f t="shared" si="392"/>
        <v>90.524736739895999</v>
      </c>
      <c r="O1365">
        <f t="shared" si="393"/>
        <v>44.735333795811357</v>
      </c>
      <c r="P1365" s="3">
        <f t="shared" si="394"/>
        <v>44.735333795811357</v>
      </c>
      <c r="Q1365" s="3">
        <f t="shared" si="395"/>
        <v>-89.475263260104001</v>
      </c>
      <c r="R1365">
        <f t="shared" si="396"/>
        <v>90.524736739895999</v>
      </c>
      <c r="S1365">
        <f t="shared" si="397"/>
        <v>0.1499476860078599</v>
      </c>
      <c r="T1365">
        <f t="shared" si="380"/>
        <v>44.735333795811357</v>
      </c>
    </row>
    <row r="1366" spans="1:20" x14ac:dyDescent="0.25">
      <c r="A1366">
        <f t="shared" si="381"/>
        <v>945.72926414093013</v>
      </c>
      <c r="B1366">
        <f t="shared" si="398"/>
        <v>150.51748721468979</v>
      </c>
      <c r="C1366" t="str">
        <f t="shared" si="382"/>
        <v>1.57970910028099-171.831197331041i</v>
      </c>
      <c r="D1366" t="str">
        <f t="shared" si="383"/>
        <v>3.97499977779656-105.739446378034i</v>
      </c>
      <c r="E1366" t="str">
        <f t="shared" si="384"/>
        <v>162.467447829279+0.0670850259522929i</v>
      </c>
      <c r="F1366" t="str">
        <f t="shared" si="385"/>
        <v>1.45495495195671-992.290855834006i</v>
      </c>
      <c r="G1366" t="str">
        <f t="shared" si="386"/>
        <v>0.999999997939294-0.0000453950045852188i</v>
      </c>
      <c r="H1366" t="str">
        <f t="shared" si="387"/>
        <v>600.190173837481+13.8783505329664i</v>
      </c>
      <c r="I1366" t="str">
        <f t="shared" si="388"/>
        <v>41.3130549836398-1680.05169877893i</v>
      </c>
      <c r="K1366" t="str">
        <f t="shared" si="389"/>
        <v>0.0199829782833478-0.000575559017359467i</v>
      </c>
      <c r="L1366" t="str">
        <f t="shared" si="390"/>
        <v>0.00005-1.87479621559628i</v>
      </c>
      <c r="M1366" t="str">
        <f t="shared" si="391"/>
        <v>0.00133333333333333-1.10282130329193i</v>
      </c>
      <c r="N1366">
        <f t="shared" si="392"/>
        <v>90.526726903536726</v>
      </c>
      <c r="O1366">
        <f t="shared" si="393"/>
        <v>44.702407368298999</v>
      </c>
      <c r="P1366" s="3">
        <f t="shared" si="394"/>
        <v>44.702407368298999</v>
      </c>
      <c r="Q1366" s="3">
        <f t="shared" si="395"/>
        <v>-89.473273096463274</v>
      </c>
      <c r="R1366">
        <f t="shared" si="396"/>
        <v>90.526726903536726</v>
      </c>
      <c r="S1366">
        <f t="shared" si="397"/>
        <v>0.1505174872146898</v>
      </c>
      <c r="T1366">
        <f t="shared" si="380"/>
        <v>44.702407368298999</v>
      </c>
    </row>
    <row r="1367" spans="1:20" x14ac:dyDescent="0.25">
      <c r="A1367">
        <f t="shared" si="381"/>
        <v>949.32303534466564</v>
      </c>
      <c r="B1367">
        <f t="shared" si="398"/>
        <v>151.08945366610561</v>
      </c>
      <c r="C1367" t="str">
        <f t="shared" si="382"/>
        <v>1.57970052777229-171.181001167967i</v>
      </c>
      <c r="D1367" t="str">
        <f t="shared" si="383"/>
        <v>3.9749997761046-105.339164708333i</v>
      </c>
      <c r="E1367" t="str">
        <f t="shared" si="384"/>
        <v>162.467431941691+0.0673406035288028i</v>
      </c>
      <c r="F1367" t="str">
        <f t="shared" si="385"/>
        <v>1.45495495193388-988.534425519946i</v>
      </c>
      <c r="G1367" t="str">
        <f t="shared" si="386"/>
        <v>0.999999997923603-0.0000455675056019277i</v>
      </c>
      <c r="H1367" t="str">
        <f t="shared" si="387"/>
        <v>600.191622203642+13.9310966538598i</v>
      </c>
      <c r="I1367" t="str">
        <f t="shared" si="388"/>
        <v>41.3130843421031-1673.69527819584i</v>
      </c>
      <c r="K1367" t="str">
        <f t="shared" si="389"/>
        <v>0.0199828487867182-0.000577742295874698i</v>
      </c>
      <c r="L1367" t="str">
        <f t="shared" si="390"/>
        <v>0.00005-1.86769895954999i</v>
      </c>
      <c r="M1367" t="str">
        <f t="shared" si="391"/>
        <v>0.00133333333333333-1.09864644679411i</v>
      </c>
      <c r="N1367">
        <f t="shared" si="392"/>
        <v>90.528724585972157</v>
      </c>
      <c r="O1367">
        <f t="shared" si="393"/>
        <v>44.669481072969397</v>
      </c>
      <c r="P1367" s="3">
        <f t="shared" si="394"/>
        <v>44.669481072969397</v>
      </c>
      <c r="Q1367" s="3">
        <f t="shared" si="395"/>
        <v>-89.471275414027843</v>
      </c>
      <c r="R1367">
        <f t="shared" si="396"/>
        <v>90.528724585972157</v>
      </c>
      <c r="S1367">
        <f t="shared" si="397"/>
        <v>0.1510894536661056</v>
      </c>
      <c r="T1367">
        <f t="shared" si="380"/>
        <v>44.669481072969397</v>
      </c>
    </row>
    <row r="1368" spans="1:20" x14ac:dyDescent="0.25">
      <c r="A1368">
        <f t="shared" si="381"/>
        <v>952.93046287897539</v>
      </c>
      <c r="B1368">
        <f t="shared" si="398"/>
        <v>151.66359359003681</v>
      </c>
      <c r="C1368" t="str">
        <f t="shared" si="382"/>
        <v>1.57969189010905-170.533267497111i</v>
      </c>
      <c r="D1368" t="str">
        <f t="shared" si="383"/>
        <v>3.97499977439977-104.940398377881i</v>
      </c>
      <c r="E1368" t="str">
        <f t="shared" si="384"/>
        <v>162.467415933433+0.0675971597802645i</v>
      </c>
      <c r="F1368" t="str">
        <f t="shared" si="385"/>
        <v>1.45495495191088-984.792215605473i</v>
      </c>
      <c r="G1368" t="str">
        <f t="shared" si="386"/>
        <v>0.999999997907792-0.0000457406621224918i</v>
      </c>
      <c r="H1368" t="str">
        <f t="shared" si="387"/>
        <v>600.193081602869+13.9840433060014i</v>
      </c>
      <c r="I1368" t="str">
        <f t="shared" si="388"/>
        <v>41.3131139241107-1667.3629342934i</v>
      </c>
      <c r="K1368" t="str">
        <f t="shared" si="389"/>
        <v>0.0199827183057887-0.000579933826891919i</v>
      </c>
      <c r="L1368" t="str">
        <f t="shared" si="390"/>
        <v>0.00005-1.86062857098027i</v>
      </c>
      <c r="M1368" t="str">
        <f t="shared" si="391"/>
        <v>0.00133333333333333-1.09448739469427i</v>
      </c>
      <c r="N1368">
        <f t="shared" si="392"/>
        <v>90.53072981527356</v>
      </c>
      <c r="O1368">
        <f t="shared" si="393"/>
        <v>44.636554910824145</v>
      </c>
      <c r="P1368" s="3">
        <f t="shared" si="394"/>
        <v>44.636554910824145</v>
      </c>
      <c r="Q1368" s="3">
        <f t="shared" si="395"/>
        <v>-89.46927018472644</v>
      </c>
      <c r="R1368">
        <f t="shared" si="396"/>
        <v>90.53072981527356</v>
      </c>
      <c r="S1368">
        <f t="shared" si="397"/>
        <v>0.15166359359003681</v>
      </c>
      <c r="T1368">
        <f t="shared" si="380"/>
        <v>44.636554910824145</v>
      </c>
    </row>
    <row r="1369" spans="1:20" x14ac:dyDescent="0.25">
      <c r="A1369">
        <f t="shared" si="381"/>
        <v>956.5515986379155</v>
      </c>
      <c r="B1369">
        <f t="shared" si="398"/>
        <v>152.23991524567896</v>
      </c>
      <c r="C1369" t="str">
        <f t="shared" si="382"/>
        <v>1.5796831867969-169.887987000561i</v>
      </c>
      <c r="D1369" t="str">
        <f t="shared" si="383"/>
        <v>3.97499977268194-104.54314165029i</v>
      </c>
      <c r="E1369" t="str">
        <f t="shared" si="384"/>
        <v>162.46739980359+0.06785469851108i</v>
      </c>
      <c r="F1369" t="str">
        <f t="shared" si="385"/>
        <v>1.4549549518877-981.064172257639i</v>
      </c>
      <c r="G1369" t="str">
        <f t="shared" si="386"/>
        <v>0.999999997891861-0.0000459144766378258i</v>
      </c>
      <c r="H1369" t="str">
        <f t="shared" si="387"/>
        <v>600.194552119244+14.0371912525085i</v>
      </c>
      <c r="I1369" t="str">
        <f t="shared" si="388"/>
        <v>41.3131437313656-1661.05457597887i</v>
      </c>
      <c r="K1369" t="str">
        <f t="shared" si="389"/>
        <v>0.019982586833091-0.000582133641268627i</v>
      </c>
      <c r="L1369" t="str">
        <f t="shared" si="390"/>
        <v>0.00005-1.85358494817719i</v>
      </c>
      <c r="M1369" t="str">
        <f t="shared" si="391"/>
        <v>0.00133333333333333-1.09034408716305i</v>
      </c>
      <c r="N1369">
        <f t="shared" si="392"/>
        <v>90.532742619613117</v>
      </c>
      <c r="O1369">
        <f t="shared" si="393"/>
        <v>44.603628882872634</v>
      </c>
      <c r="P1369" s="3">
        <f t="shared" si="394"/>
        <v>44.603628882872634</v>
      </c>
      <c r="Q1369" s="3">
        <f t="shared" si="395"/>
        <v>-89.467257380386883</v>
      </c>
      <c r="R1369">
        <f t="shared" si="396"/>
        <v>90.532742619613117</v>
      </c>
      <c r="S1369">
        <f t="shared" si="397"/>
        <v>0.15223991524567895</v>
      </c>
      <c r="T1369">
        <f t="shared" si="380"/>
        <v>44.603628882872634</v>
      </c>
    </row>
    <row r="1370" spans="1:20" x14ac:dyDescent="0.25">
      <c r="A1370">
        <f t="shared" si="381"/>
        <v>960.18649471273966</v>
      </c>
      <c r="B1370">
        <f t="shared" si="398"/>
        <v>152.81842692361255</v>
      </c>
      <c r="C1370" t="str">
        <f t="shared" si="382"/>
        <v>1.57967441733784-169.245150395697i</v>
      </c>
      <c r="D1370" t="str">
        <f t="shared" si="383"/>
        <v>3.97499977095105-104.14738881089i</v>
      </c>
      <c r="E1370" t="str">
        <f t="shared" si="384"/>
        <v>162.467383551242+0.0681132235410272i</v>
      </c>
      <c r="F1370" t="str">
        <f t="shared" si="385"/>
        <v>1.45495495186435-977.35024184729i</v>
      </c>
      <c r="G1370" t="str">
        <f t="shared" si="386"/>
        <v>0.999999997875809-0.0000460889516483097i</v>
      </c>
      <c r="H1370" t="str">
        <f t="shared" si="387"/>
        <v>600.196033837489+14.0905412594104i</v>
      </c>
      <c r="I1370" t="str">
        <f t="shared" si="388"/>
        <v>41.3131737655824-1654.77011250452i</v>
      </c>
      <c r="K1370" t="str">
        <f t="shared" si="389"/>
        <v>0.0199824543611003-0.000584341769973841i</v>
      </c>
      <c r="L1370" t="str">
        <f t="shared" si="390"/>
        <v>0.00005-1.84656798981589i</v>
      </c>
      <c r="M1370" t="str">
        <f t="shared" si="391"/>
        <v>0.00133333333333333-1.08621646459758i</v>
      </c>
      <c r="N1370">
        <f t="shared" si="392"/>
        <v>90.534763027264276</v>
      </c>
      <c r="O1370">
        <f t="shared" si="393"/>
        <v>44.570702990131991</v>
      </c>
      <c r="P1370" s="3">
        <f t="shared" si="394"/>
        <v>44.570702990131991</v>
      </c>
      <c r="Q1370" s="3">
        <f t="shared" si="395"/>
        <v>-89.465236972735724</v>
      </c>
      <c r="R1370">
        <f t="shared" si="396"/>
        <v>90.534763027264276</v>
      </c>
      <c r="S1370">
        <f t="shared" si="397"/>
        <v>0.15281842692361255</v>
      </c>
      <c r="T1370">
        <f t="shared" si="380"/>
        <v>44.570702990131991</v>
      </c>
    </row>
    <row r="1371" spans="1:20" x14ac:dyDescent="0.25">
      <c r="A1371">
        <f t="shared" si="381"/>
        <v>963.83520339264817</v>
      </c>
      <c r="B1371">
        <f t="shared" si="398"/>
        <v>153.39913694592229</v>
      </c>
      <c r="C1371" t="str">
        <f t="shared" si="382"/>
        <v>1.57966558123004-168.604748435055i</v>
      </c>
      <c r="D1371" t="str">
        <f t="shared" si="383"/>
        <v>3.97499976920696-103.753134166643i</v>
      </c>
      <c r="E1371" t="str">
        <f t="shared" si="384"/>
        <v>162.467367175462+0.0683727387054329i</v>
      </c>
      <c r="F1371" t="str">
        <f t="shared" si="385"/>
        <v>1.45495495184082-973.650370948291i</v>
      </c>
      <c r="G1371" t="str">
        <f t="shared" si="386"/>
        <v>0.999999997859634-0.000046264089663825i</v>
      </c>
      <c r="H1371" t="str">
        <f t="shared" si="387"/>
        <v>600.197526842971+14.1440940956602i</v>
      </c>
      <c r="I1371" t="str">
        <f t="shared" si="388"/>
        <v>41.3132040284894-1648.50945346638i</v>
      </c>
      <c r="K1371" t="str">
        <f t="shared" si="389"/>
        <v>0.0199823208822351-0.000586558244088486i</v>
      </c>
      <c r="L1371" t="str">
        <f t="shared" si="390"/>
        <v>0.00005-1.83957759495506i</v>
      </c>
      <c r="M1371" t="str">
        <f t="shared" si="391"/>
        <v>0.00133333333333333-1.08210446762062i</v>
      </c>
      <c r="N1371">
        <f t="shared" si="392"/>
        <v>90.53679106660212</v>
      </c>
      <c r="O1371">
        <f t="shared" si="393"/>
        <v>44.537777233627054</v>
      </c>
      <c r="P1371" s="3">
        <f t="shared" si="394"/>
        <v>44.537777233627054</v>
      </c>
      <c r="Q1371" s="3">
        <f t="shared" si="395"/>
        <v>-89.46320893339788</v>
      </c>
      <c r="R1371">
        <f t="shared" si="396"/>
        <v>90.53679106660212</v>
      </c>
      <c r="S1371">
        <f t="shared" si="397"/>
        <v>0.1533991369459223</v>
      </c>
      <c r="T1371">
        <f t="shared" si="380"/>
        <v>44.537777233627054</v>
      </c>
    </row>
    <row r="1372" spans="1:20" x14ac:dyDescent="0.25">
      <c r="A1372">
        <f t="shared" si="381"/>
        <v>967.49777716554024</v>
      </c>
      <c r="B1372">
        <f t="shared" si="398"/>
        <v>153.9820536663168</v>
      </c>
      <c r="C1372" t="str">
        <f t="shared" si="382"/>
        <v>1.57965667796802-167.966771906187i</v>
      </c>
      <c r="D1372" t="str">
        <f t="shared" si="383"/>
        <v>3.97499976744961-103.360372046064i</v>
      </c>
      <c r="E1372" t="str">
        <f t="shared" si="384"/>
        <v>162.467350675312+0.0686332478552017i</v>
      </c>
      <c r="F1372" t="str">
        <f t="shared" si="385"/>
        <v>1.45495495181711-969.964506336756i</v>
      </c>
      <c r="G1372" t="str">
        <f t="shared" si="386"/>
        <v>0.999999997843336-0.0000464398932037907i</v>
      </c>
      <c r="H1372" t="str">
        <f t="shared" si="387"/>
        <v>600.199031221708+14.1978505331457i</v>
      </c>
      <c r="I1372" t="str">
        <f t="shared" si="388"/>
        <v>41.3132345218276-1642.27250880292i</v>
      </c>
      <c r="K1372" t="str">
        <f t="shared" si="389"/>
        <v>0.0199821863888565-0.000588783094805722i</v>
      </c>
      <c r="L1372" t="str">
        <f t="shared" si="390"/>
        <v>0.00005-1.83261366303553i</v>
      </c>
      <c r="M1372" t="str">
        <f t="shared" si="391"/>
        <v>0.00133333333333333-1.07800803707972i</v>
      </c>
      <c r="N1372">
        <f t="shared" si="392"/>
        <v>90.538826766103725</v>
      </c>
      <c r="O1372">
        <f t="shared" si="393"/>
        <v>44.504851614390034</v>
      </c>
      <c r="P1372" s="3">
        <f t="shared" si="394"/>
        <v>44.504851614390034</v>
      </c>
      <c r="Q1372" s="3">
        <f t="shared" si="395"/>
        <v>-89.461173233896275</v>
      </c>
      <c r="R1372">
        <f t="shared" si="396"/>
        <v>90.538826766103725</v>
      </c>
      <c r="S1372">
        <f t="shared" si="397"/>
        <v>0.15398205366631681</v>
      </c>
      <c r="T1372">
        <f t="shared" si="380"/>
        <v>44.504851614390034</v>
      </c>
    </row>
    <row r="1373" spans="1:20" x14ac:dyDescent="0.25">
      <c r="A1373">
        <f t="shared" si="381"/>
        <v>971.17426871876933</v>
      </c>
      <c r="B1373">
        <f t="shared" si="398"/>
        <v>154.5671854702488</v>
      </c>
      <c r="C1373" t="str">
        <f t="shared" si="382"/>
        <v>1.57964770704243-167.331211631539i</v>
      </c>
      <c r="D1373" t="str">
        <f t="shared" si="383"/>
        <v>3.97499976567887-102.969096799136i</v>
      </c>
      <c r="E1373" t="str">
        <f t="shared" si="384"/>
        <v>162.467334049853+0.068894754856851i</v>
      </c>
      <c r="F1373" t="str">
        <f t="shared" si="385"/>
        <v>1.45495495179321-966.292594990285i</v>
      </c>
      <c r="G1373" t="str">
        <f t="shared" si="386"/>
        <v>0.999999997826915-0.0000466163647971996i</v>
      </c>
      <c r="H1373" t="str">
        <f t="shared" si="387"/>
        <v>600.200547060379+14.2518113467011i</v>
      </c>
      <c r="I1373" t="str">
        <f t="shared" si="388"/>
        <v>41.3132652473516-1636.05918879374i</v>
      </c>
      <c r="K1373" t="str">
        <f t="shared" si="389"/>
        <v>0.0199820508732677-0.000591016353431326i</v>
      </c>
      <c r="L1373" t="str">
        <f t="shared" si="390"/>
        <v>0.00005-1.82567609387879i</v>
      </c>
      <c r="M1373" t="str">
        <f t="shared" si="391"/>
        <v>0.00133333333333333-1.07392711404635i</v>
      </c>
      <c r="N1373">
        <f t="shared" si="392"/>
        <v>90.54087015434834</v>
      </c>
      <c r="O1373">
        <f t="shared" si="393"/>
        <v>44.471926133461125</v>
      </c>
      <c r="P1373" s="3">
        <f t="shared" si="394"/>
        <v>44.471926133461125</v>
      </c>
      <c r="Q1373" s="3">
        <f t="shared" si="395"/>
        <v>-89.45912984565166</v>
      </c>
      <c r="R1373">
        <f t="shared" si="396"/>
        <v>90.54087015434834</v>
      </c>
      <c r="S1373">
        <f t="shared" si="397"/>
        <v>0.15456718547024881</v>
      </c>
      <c r="T1373">
        <f t="shared" si="380"/>
        <v>44.471926133461125</v>
      </c>
    </row>
    <row r="1374" spans="1:20" x14ac:dyDescent="0.25">
      <c r="A1374">
        <f t="shared" si="381"/>
        <v>974.8647309399006</v>
      </c>
      <c r="B1374">
        <f t="shared" si="398"/>
        <v>155.15454077503574</v>
      </c>
      <c r="C1374" t="str">
        <f t="shared" si="382"/>
        <v>1.57963866793981-166.698058468318i</v>
      </c>
      <c r="D1374" t="str">
        <f t="shared" si="383"/>
        <v>3.97499976389464-102.579302797236i</v>
      </c>
      <c r="E1374" t="str">
        <f t="shared" si="384"/>
        <v>162.467317298134+0.0691572635926354i</v>
      </c>
      <c r="F1374" t="str">
        <f t="shared" si="385"/>
        <v>1.45495495176914-962.6345840872i</v>
      </c>
      <c r="G1374" t="str">
        <f t="shared" si="386"/>
        <v>0.999999997810368-0.0000467935069826546i</v>
      </c>
      <c r="H1374" t="str">
        <f t="shared" si="387"/>
        <v>600.202074446316+14.3059773141183i</v>
      </c>
      <c r="I1374" t="str">
        <f t="shared" si="388"/>
        <v>41.3132962068301-1629.86940405829i</v>
      </c>
      <c r="K1374" t="str">
        <f t="shared" si="389"/>
        <v>0.019981914327714-0.000593258051384064i</v>
      </c>
      <c r="L1374" t="str">
        <f t="shared" si="390"/>
        <v>0.00005-1.81876478768558i</v>
      </c>
      <c r="M1374" t="str">
        <f t="shared" si="391"/>
        <v>0.00133333333333333-1.06986163981505i</v>
      </c>
      <c r="N1374">
        <f t="shared" si="392"/>
        <v>90.542921260017749</v>
      </c>
      <c r="O1374">
        <f t="shared" si="393"/>
        <v>44.439000791888546</v>
      </c>
      <c r="P1374" s="3">
        <f t="shared" si="394"/>
        <v>44.439000791888546</v>
      </c>
      <c r="Q1374" s="3">
        <f t="shared" si="395"/>
        <v>-89.457078739982251</v>
      </c>
      <c r="R1374">
        <f t="shared" si="396"/>
        <v>90.542921260017749</v>
      </c>
      <c r="S1374">
        <f t="shared" si="397"/>
        <v>0.15515454077503574</v>
      </c>
      <c r="T1374">
        <f t="shared" si="380"/>
        <v>44.439000791888546</v>
      </c>
    </row>
    <row r="1375" spans="1:20" x14ac:dyDescent="0.25">
      <c r="A1375">
        <f t="shared" si="381"/>
        <v>978.5692169174722</v>
      </c>
      <c r="B1375">
        <f t="shared" si="398"/>
        <v>155.74412802998089</v>
      </c>
      <c r="C1375" t="str">
        <f t="shared" si="382"/>
        <v>1.57962956014324-166.067303308353i</v>
      </c>
      <c r="D1375" t="str">
        <f t="shared" si="383"/>
        <v>3.97499976209683-102.190984433044i</v>
      </c>
      <c r="E1375" t="str">
        <f t="shared" si="384"/>
        <v>162.4673004192+0.06942077796054i</v>
      </c>
      <c r="F1375" t="str">
        <f t="shared" si="385"/>
        <v>1.45495495174488-958.990421005789i</v>
      </c>
      <c r="G1375" t="str">
        <f t="shared" si="386"/>
        <v>0.999999997793695-0.0000469713223084056i</v>
      </c>
      <c r="H1375" t="str">
        <f t="shared" si="387"/>
        <v>600.203613467524+14.3603492161575i</v>
      </c>
      <c r="I1375" t="str">
        <f t="shared" si="388"/>
        <v>41.3133274020438-1623.70306555459i</v>
      </c>
      <c r="K1375" t="str">
        <f t="shared" si="389"/>
        <v>0.0199817767443819-0.000595508220196002i</v>
      </c>
      <c r="L1375" t="str">
        <f t="shared" si="390"/>
        <v>0.00005-1.81187964503445i</v>
      </c>
      <c r="M1375" t="str">
        <f t="shared" si="391"/>
        <v>0.00133333333333333-1.06581155590262i</v>
      </c>
      <c r="N1375">
        <f t="shared" si="392"/>
        <v>90.544980111896763</v>
      </c>
      <c r="O1375">
        <f t="shared" si="393"/>
        <v>44.406075590728136</v>
      </c>
      <c r="P1375" s="3">
        <f t="shared" si="394"/>
        <v>44.406075590728136</v>
      </c>
      <c r="Q1375" s="3">
        <f t="shared" si="395"/>
        <v>-89.455019888103237</v>
      </c>
      <c r="R1375">
        <f t="shared" si="396"/>
        <v>90.544980111896763</v>
      </c>
      <c r="S1375">
        <f t="shared" si="397"/>
        <v>0.15574412802998089</v>
      </c>
      <c r="T1375">
        <f t="shared" si="380"/>
        <v>44.406075590728136</v>
      </c>
    </row>
    <row r="1376" spans="1:20" x14ac:dyDescent="0.25">
      <c r="A1376">
        <f t="shared" si="381"/>
        <v>982.28777994175869</v>
      </c>
      <c r="B1376">
        <f t="shared" si="398"/>
        <v>156.33595571649482</v>
      </c>
      <c r="C1376" t="str">
        <f t="shared" si="382"/>
        <v>1.57962038313162-165.438937077973i</v>
      </c>
      <c r="D1376" t="str">
        <f t="shared" si="383"/>
        <v>3.97499976028534-101.804136120472i</v>
      </c>
      <c r="E1376" t="str">
        <f t="shared" si="384"/>
        <v>162.467283412088+0.0696853018744605i</v>
      </c>
      <c r="F1376" t="str">
        <f t="shared" si="385"/>
        <v>1.45495495172044-955.360053323538i</v>
      </c>
      <c r="G1376" t="str">
        <f t="shared" si="386"/>
        <v>0.999999997776895-0.0000471498133323854i</v>
      </c>
      <c r="H1376" t="str">
        <f t="shared" si="387"/>
        <v>600.205164212676+14.4149278365597i</v>
      </c>
      <c r="I1376" t="str">
        <f t="shared" si="388"/>
        <v>41.3133588347876-1617.56008457793i</v>
      </c>
      <c r="K1376" t="str">
        <f t="shared" si="389"/>
        <v>0.0199816381153989-0.000597766891512918i</v>
      </c>
      <c r="L1376" t="str">
        <f t="shared" si="390"/>
        <v>0.00005-1.80502056688031i</v>
      </c>
      <c r="M1376" t="str">
        <f t="shared" si="391"/>
        <v>0.00133333333333333-1.06177680404724i</v>
      </c>
      <c r="N1376">
        <f t="shared" si="392"/>
        <v>90.547046738873263</v>
      </c>
      <c r="O1376">
        <f t="shared" si="393"/>
        <v>44.373150531043976</v>
      </c>
      <c r="P1376" s="3">
        <f t="shared" si="394"/>
        <v>44.373150531043976</v>
      </c>
      <c r="Q1376" s="3">
        <f t="shared" si="395"/>
        <v>-89.452953261126737</v>
      </c>
      <c r="R1376">
        <f t="shared" si="396"/>
        <v>90.547046738873263</v>
      </c>
      <c r="S1376">
        <f t="shared" si="397"/>
        <v>0.15633595571649483</v>
      </c>
      <c r="T1376">
        <f t="shared" si="380"/>
        <v>44.373150531043976</v>
      </c>
    </row>
    <row r="1377" spans="1:20" x14ac:dyDescent="0.25">
      <c r="A1377">
        <f t="shared" si="381"/>
        <v>986.02047350553744</v>
      </c>
      <c r="B1377">
        <f t="shared" si="398"/>
        <v>156.93003234821751</v>
      </c>
      <c r="C1377" t="str">
        <f t="shared" si="382"/>
        <v>1.57961113637999-164.812950737867i</v>
      </c>
      <c r="D1377" t="str">
        <f t="shared" si="383"/>
        <v>3.97499975846004-101.418752294576i</v>
      </c>
      <c r="E1377" t="str">
        <f t="shared" si="384"/>
        <v>162.467266275826+0.0699508392642254i</v>
      </c>
      <c r="F1377" t="str">
        <f t="shared" si="385"/>
        <v>1.4549549516958-951.743428816394i</v>
      </c>
      <c r="G1377" t="str">
        <f t="shared" si="386"/>
        <v>0.999999997759967-0.0000473289826222473i</v>
      </c>
      <c r="H1377" t="str">
        <f t="shared" si="387"/>
        <v>600.206726771124+14.4697139620576i</v>
      </c>
      <c r="I1377" t="str">
        <f t="shared" si="388"/>
        <v>41.3133905068703-1611.44037275964i</v>
      </c>
      <c r="K1377" t="str">
        <f t="shared" si="389"/>
        <v>0.019981498432833-0.000600034097094644i</v>
      </c>
      <c r="L1377" t="str">
        <f t="shared" si="390"/>
        <v>0.00005-1.79818745455301i</v>
      </c>
      <c r="M1377" t="str">
        <f t="shared" si="391"/>
        <v>0.00133333333333333-1.05775732620765i</v>
      </c>
      <c r="N1377">
        <f t="shared" si="392"/>
        <v>90.549121169938772</v>
      </c>
      <c r="O1377">
        <f t="shared" si="393"/>
        <v>44.340225613907847</v>
      </c>
      <c r="P1377" s="3">
        <f t="shared" si="394"/>
        <v>44.340225613907847</v>
      </c>
      <c r="Q1377" s="3">
        <f t="shared" si="395"/>
        <v>-89.450878830061228</v>
      </c>
      <c r="R1377">
        <f t="shared" si="396"/>
        <v>90.549121169938772</v>
      </c>
      <c r="S1377">
        <f t="shared" si="397"/>
        <v>0.15693003234821751</v>
      </c>
      <c r="T1377">
        <f t="shared" si="380"/>
        <v>44.340225613907847</v>
      </c>
    </row>
    <row r="1378" spans="1:20" x14ac:dyDescent="0.25">
      <c r="A1378">
        <f t="shared" si="381"/>
        <v>989.76735130485849</v>
      </c>
      <c r="B1378">
        <f t="shared" si="398"/>
        <v>157.52636647114073</v>
      </c>
      <c r="C1378" t="str">
        <f t="shared" si="382"/>
        <v>1.57960181935944-164.189335282958i</v>
      </c>
      <c r="D1378" t="str">
        <f t="shared" si="383"/>
        <v>3.97499975662085-101.03482741148i</v>
      </c>
      <c r="E1378" t="str">
        <f t="shared" si="384"/>
        <v>162.467249009434+0.0702173940756467i</v>
      </c>
      <c r="F1378" t="str">
        <f t="shared" si="385"/>
        <v>1.45495495167099-948.140495457996i</v>
      </c>
      <c r="G1378" t="str">
        <f t="shared" si="386"/>
        <v>0.999999997742911-0.0000475088327554015i</v>
      </c>
      <c r="H1378" t="str">
        <f t="shared" si="387"/>
        <v>600.208301232898+14.5247083823872i</v>
      </c>
      <c r="I1378" t="str">
        <f t="shared" si="388"/>
        <v>41.3134224201141-1605.34384206576i</v>
      </c>
      <c r="K1378" t="str">
        <f t="shared" si="389"/>
        <v>0.0199813576886923-0.000602309868815438i</v>
      </c>
      <c r="L1378" t="str">
        <f t="shared" si="390"/>
        <v>0.00005-1.79138020975593i</v>
      </c>
      <c r="M1378" t="str">
        <f t="shared" si="391"/>
        <v>0.00133333333333333-1.05375306456231i</v>
      </c>
      <c r="N1378">
        <f t="shared" si="392"/>
        <v>90.551203434188665</v>
      </c>
      <c r="O1378">
        <f t="shared" si="393"/>
        <v>44.307300840399648</v>
      </c>
      <c r="P1378" s="3">
        <f t="shared" si="394"/>
        <v>44.307300840399648</v>
      </c>
      <c r="Q1378" s="3">
        <f t="shared" si="395"/>
        <v>-89.448796565811335</v>
      </c>
      <c r="R1378">
        <f t="shared" si="396"/>
        <v>90.551203434188665</v>
      </c>
      <c r="S1378">
        <f t="shared" si="397"/>
        <v>0.15752636647114074</v>
      </c>
      <c r="T1378">
        <f t="shared" si="380"/>
        <v>44.307300840399648</v>
      </c>
    </row>
    <row r="1379" spans="1:20" x14ac:dyDescent="0.25">
      <c r="A1379">
        <f t="shared" si="381"/>
        <v>993.52846723981691</v>
      </c>
      <c r="B1379">
        <f t="shared" si="398"/>
        <v>158.12496666373107</v>
      </c>
      <c r="C1379" t="str">
        <f t="shared" si="382"/>
        <v>1.57959243153708-163.568081742285i</v>
      </c>
      <c r="D1379" t="str">
        <f t="shared" si="383"/>
        <v>3.97499975476766-100.652355948296i</v>
      </c>
      <c r="E1379" t="str">
        <f t="shared" si="384"/>
        <v>162.467231611931+0.0704849702705548i</v>
      </c>
      <c r="F1379" t="str">
        <f t="shared" si="385"/>
        <v>1.45495495164598-944.551201418938i</v>
      </c>
      <c r="G1379" t="str">
        <f t="shared" si="386"/>
        <v>0.999999997725724-0.0000476893663190524i</v>
      </c>
      <c r="H1379" t="str">
        <f t="shared" si="387"/>
        <v>600.209887688717+14.5799118902995i</v>
      </c>
      <c r="I1379" t="str">
        <f t="shared" si="388"/>
        <v>41.3134545763552-1599.27040479579i</v>
      </c>
      <c r="K1379" t="str">
        <f t="shared" si="389"/>
        <v>0.0199812158749245-0.000604594238664326i</v>
      </c>
      <c r="L1379" t="str">
        <f t="shared" si="390"/>
        <v>0.00005-1.78459873456459i</v>
      </c>
      <c r="M1379" t="str">
        <f t="shared" si="391"/>
        <v>0.00133333333333333-1.04976396150858i</v>
      </c>
      <c r="N1379">
        <f t="shared" si="392"/>
        <v>90.553293560822425</v>
      </c>
      <c r="O1379">
        <f t="shared" si="393"/>
        <v>44.27437621160788</v>
      </c>
      <c r="P1379" s="3">
        <f t="shared" si="394"/>
        <v>44.27437621160788</v>
      </c>
      <c r="Q1379" s="3">
        <f t="shared" si="395"/>
        <v>-89.446706439177575</v>
      </c>
      <c r="R1379">
        <f t="shared" si="396"/>
        <v>90.553293560822425</v>
      </c>
      <c r="S1379">
        <f t="shared" si="397"/>
        <v>0.15812496666373108</v>
      </c>
      <c r="T1379">
        <f t="shared" si="380"/>
        <v>44.27437621160788</v>
      </c>
    </row>
    <row r="1380" spans="1:20" x14ac:dyDescent="0.25">
      <c r="A1380">
        <f t="shared" si="381"/>
        <v>997.30387541532821</v>
      </c>
      <c r="B1380">
        <f t="shared" si="398"/>
        <v>158.72584153705324</v>
      </c>
      <c r="C1380" t="str">
        <f t="shared" si="382"/>
        <v>1.5795829723759-162.949181178852i</v>
      </c>
      <c r="D1380" t="str">
        <f t="shared" si="383"/>
        <v>3.97499975290034-100.271332403044i</v>
      </c>
      <c r="E1380" t="str">
        <f t="shared" si="384"/>
        <v>162.467214082321+0.0707535718269951i</v>
      </c>
      <c r="F1380" t="str">
        <f t="shared" si="385"/>
        <v>1.45495495162079-940.975495066022i</v>
      </c>
      <c r="G1380" t="str">
        <f t="shared" si="386"/>
        <v>0.999999997708407-0.0000478705859102359i</v>
      </c>
      <c r="H1380" t="str">
        <f t="shared" si="387"/>
        <v>600.211486229988+14.6353252815719i</v>
      </c>
      <c r="I1380" t="str">
        <f t="shared" si="388"/>
        <v>41.3134869774438-1593.21997358146i</v>
      </c>
      <c r="K1380" t="str">
        <f t="shared" si="389"/>
        <v>0.0199810729834165-0.00060688723874549i</v>
      </c>
      <c r="L1380" t="str">
        <f t="shared" si="390"/>
        <v>0.00005-1.77784293142517i</v>
      </c>
      <c r="M1380" t="str">
        <f t="shared" si="391"/>
        <v>0.00133333333333333-1.04578995966187i</v>
      </c>
      <c r="N1380">
        <f t="shared" si="392"/>
        <v>90.555391579144086</v>
      </c>
      <c r="O1380">
        <f t="shared" si="393"/>
        <v>44.241451728628718</v>
      </c>
      <c r="P1380" s="3">
        <f t="shared" si="394"/>
        <v>44.241451728628718</v>
      </c>
      <c r="Q1380" s="3">
        <f t="shared" si="395"/>
        <v>-89.444608420855914</v>
      </c>
      <c r="R1380">
        <f t="shared" si="396"/>
        <v>90.555391579144086</v>
      </c>
      <c r="S1380">
        <f t="shared" si="397"/>
        <v>0.15872584153705324</v>
      </c>
      <c r="T1380">
        <f t="shared" si="380"/>
        <v>44.241451728628718</v>
      </c>
    </row>
    <row r="1381" spans="1:20" x14ac:dyDescent="0.25">
      <c r="A1381">
        <f t="shared" si="381"/>
        <v>1001.0936301419064</v>
      </c>
      <c r="B1381">
        <f t="shared" si="398"/>
        <v>159.32899973489404</v>
      </c>
      <c r="C1381" t="str">
        <f t="shared" si="382"/>
        <v>1.5795734413349-162.332624689515i</v>
      </c>
      <c r="D1381" t="str">
        <f t="shared" si="383"/>
        <v>3.97499975101881-99.8917512945722i</v>
      </c>
      <c r="E1381" t="str">
        <f t="shared" si="384"/>
        <v>162.467196419604+0.0710232027392358i</v>
      </c>
      <c r="F1381" t="str">
        <f t="shared" si="385"/>
        <v>1.4549549515954-937.413324961507i</v>
      </c>
      <c r="G1381" t="str">
        <f t="shared" si="386"/>
        <v>0.999999997690958-0.0000480524941358563i</v>
      </c>
      <c r="H1381" t="str">
        <f t="shared" si="387"/>
        <v>600.213096948822+14.6909493550203i</v>
      </c>
      <c r="I1381" t="str">
        <f t="shared" si="388"/>
        <v>41.3135196252445-1587.19246138545i</v>
      </c>
      <c r="K1381" t="str">
        <f t="shared" si="389"/>
        <v>0.0199809290059938-0.000609188901278629i</v>
      </c>
      <c r="L1381" t="str">
        <f t="shared" si="390"/>
        <v>0.00005-1.77111270315319i</v>
      </c>
      <c r="M1381" t="str">
        <f t="shared" si="391"/>
        <v>0.00133333333333333-1.04183100185482i</v>
      </c>
      <c r="N1381">
        <f t="shared" si="392"/>
        <v>90.557497518562542</v>
      </c>
      <c r="O1381">
        <f t="shared" si="393"/>
        <v>44.208527392566801</v>
      </c>
      <c r="P1381" s="3">
        <f t="shared" si="394"/>
        <v>44.208527392566801</v>
      </c>
      <c r="Q1381" s="3">
        <f t="shared" si="395"/>
        <v>-89.442502481437458</v>
      </c>
      <c r="R1381">
        <f t="shared" si="396"/>
        <v>90.557497518562542</v>
      </c>
      <c r="S1381">
        <f t="shared" si="397"/>
        <v>0.15932899973489403</v>
      </c>
      <c r="T1381">
        <f t="shared" si="380"/>
        <v>44.208527392566801</v>
      </c>
    </row>
    <row r="1382" spans="1:20" x14ac:dyDescent="0.25">
      <c r="A1382">
        <f t="shared" si="381"/>
        <v>1004.8977859364456</v>
      </c>
      <c r="B1382">
        <f t="shared" si="398"/>
        <v>159.93444993388664</v>
      </c>
      <c r="C1382" t="str">
        <f t="shared" si="382"/>
        <v>1.579563837869-161.71840340485i</v>
      </c>
      <c r="D1382" t="str">
        <f t="shared" si="383"/>
        <v>3.97499974912295-99.5136071624788i</v>
      </c>
      <c r="E1382" t="str">
        <f t="shared" si="384"/>
        <v>162.467178622773+0.0712938670177969i</v>
      </c>
      <c r="F1382" t="str">
        <f t="shared" si="385"/>
        <v>1.45495495156981-933.864639862387i</v>
      </c>
      <c r="G1382" t="str">
        <f t="shared" si="386"/>
        <v>0.999999997673376-0.0000482350936127245i</v>
      </c>
      <c r="H1382" t="str">
        <f t="shared" si="387"/>
        <v>600.214719938031+14.7467849125102i</v>
      </c>
      <c r="I1382" t="str">
        <f t="shared" si="388"/>
        <v>41.3135525216358-1581.18778150014i</v>
      </c>
      <c r="K1382" t="str">
        <f t="shared" si="389"/>
        <v>0.0199807839344201-0.000611499258599304i</v>
      </c>
      <c r="L1382" t="str">
        <f t="shared" si="390"/>
        <v>0.00005-1.76440795293205i</v>
      </c>
      <c r="M1382" t="str">
        <f t="shared" si="391"/>
        <v>0.00133333333333333-1.0378870311365i</v>
      </c>
      <c r="N1382">
        <f t="shared" si="392"/>
        <v>90.559611408591778</v>
      </c>
      <c r="O1382">
        <f t="shared" si="393"/>
        <v>44.175603204535093</v>
      </c>
      <c r="P1382" s="3">
        <f t="shared" si="394"/>
        <v>44.175603204535093</v>
      </c>
      <c r="Q1382" s="3">
        <f t="shared" si="395"/>
        <v>-89.440388591408222</v>
      </c>
      <c r="R1382">
        <f t="shared" si="396"/>
        <v>90.559611408591778</v>
      </c>
      <c r="S1382">
        <f t="shared" si="397"/>
        <v>0.15993444993388664</v>
      </c>
      <c r="T1382">
        <f t="shared" si="380"/>
        <v>44.175603204535093</v>
      </c>
    </row>
    <row r="1383" spans="1:20" x14ac:dyDescent="0.25">
      <c r="A1383">
        <f t="shared" si="381"/>
        <v>1008.7163975230042</v>
      </c>
      <c r="B1383">
        <f t="shared" si="398"/>
        <v>160.54220084363541</v>
      </c>
      <c r="C1383" t="str">
        <f t="shared" si="382"/>
        <v>1.57955416142905-161.106508489026i</v>
      </c>
      <c r="D1383" t="str">
        <f t="shared" si="383"/>
        <v>3.9749997472127-99.1368945670345i</v>
      </c>
      <c r="E1383" t="str">
        <f t="shared" si="384"/>
        <v>162.467160690812+0.0715655686895788i</v>
      </c>
      <c r="F1383" t="str">
        <f t="shared" si="385"/>
        <v>1.45495495154406-930.32938871964i</v>
      </c>
      <c r="G1383" t="str">
        <f t="shared" si="386"/>
        <v>0.99999999765566-0.000048418386967595i</v>
      </c>
      <c r="H1383" t="str">
        <f t="shared" si="387"/>
        <v>600.216355291133+14.8028327589688i</v>
      </c>
      <c r="I1383" t="str">
        <f t="shared" si="388"/>
        <v>41.3135856685107-1575.20584754637i</v>
      </c>
      <c r="K1383" t="str">
        <f t="shared" si="389"/>
        <v>0.019980637760397-0.000613818343159325i</v>
      </c>
      <c r="L1383" t="str">
        <f t="shared" si="390"/>
        <v>0.00005-1.75772858431166i</v>
      </c>
      <c r="M1383" t="str">
        <f t="shared" si="391"/>
        <v>0.00133333333333333-1.03395799077157i</v>
      </c>
      <c r="N1383">
        <f t="shared" si="392"/>
        <v>90.561733278851293</v>
      </c>
      <c r="O1383">
        <f t="shared" si="393"/>
        <v>44.142679165655004</v>
      </c>
      <c r="P1383" s="3">
        <f t="shared" si="394"/>
        <v>44.142679165655004</v>
      </c>
      <c r="Q1383" s="3">
        <f t="shared" si="395"/>
        <v>-89.438266721148707</v>
      </c>
      <c r="R1383">
        <f t="shared" si="396"/>
        <v>90.561733278851293</v>
      </c>
      <c r="S1383">
        <f t="shared" si="397"/>
        <v>0.16054220084363541</v>
      </c>
      <c r="T1383">
        <f t="shared" si="380"/>
        <v>44.142679165655004</v>
      </c>
    </row>
    <row r="1384" spans="1:20" x14ac:dyDescent="0.25">
      <c r="A1384">
        <f t="shared" si="381"/>
        <v>1012.5495198335917</v>
      </c>
      <c r="B1384">
        <f t="shared" si="398"/>
        <v>161.15226120684125</v>
      </c>
      <c r="C1384" t="str">
        <f t="shared" si="382"/>
        <v>1.57954441146161-160.496931139675i</v>
      </c>
      <c r="D1384" t="str">
        <f t="shared" si="383"/>
        <v>3.97499974528786-98.7616080891001i</v>
      </c>
      <c r="E1384" t="str">
        <f t="shared" si="384"/>
        <v>162.467142622699+0.0718383117978998i</v>
      </c>
      <c r="F1384" t="str">
        <f t="shared" si="385"/>
        <v>1.45495495151807-926.807520677475i</v>
      </c>
      <c r="G1384" t="str">
        <f t="shared" si="386"/>
        <v>0.999999997637809-0.0000486023768372043i</v>
      </c>
      <c r="H1384" t="str">
        <f t="shared" si="387"/>
        <v>600.218003102357+14.8590937023967i</v>
      </c>
      <c r="I1384" t="str">
        <f t="shared" si="388"/>
        <v>41.3136190677753-1569.24657347213i</v>
      </c>
      <c r="K1384" t="str">
        <f t="shared" si="389"/>
        <v>0.0199804904755635-0.000616146187527115i</v>
      </c>
      <c r="L1384" t="str">
        <f t="shared" si="390"/>
        <v>0.00005-1.75107450120708i</v>
      </c>
      <c r="M1384" t="str">
        <f t="shared" si="391"/>
        <v>0.00133333333333333-1.03004382423946i</v>
      </c>
      <c r="N1384">
        <f t="shared" si="392"/>
        <v>90.5638631590664</v>
      </c>
      <c r="O1384">
        <f t="shared" si="393"/>
        <v>44.109755277056308</v>
      </c>
      <c r="P1384" s="3">
        <f t="shared" si="394"/>
        <v>44.109755277056308</v>
      </c>
      <c r="Q1384" s="3">
        <f t="shared" si="395"/>
        <v>-89.4361368409336</v>
      </c>
      <c r="R1384">
        <f t="shared" si="396"/>
        <v>90.5638631590664</v>
      </c>
      <c r="S1384">
        <f t="shared" si="397"/>
        <v>0.16115226120684126</v>
      </c>
      <c r="T1384">
        <f t="shared" si="380"/>
        <v>44.109755277056308</v>
      </c>
    </row>
    <row r="1385" spans="1:20" x14ac:dyDescent="0.25">
      <c r="A1385">
        <f t="shared" si="381"/>
        <v>1016.3972080089594</v>
      </c>
      <c r="B1385">
        <f t="shared" si="398"/>
        <v>161.76463979942724</v>
      </c>
      <c r="C1385" t="str">
        <f t="shared" si="382"/>
        <v>1.57953458740915-159.889662587766i</v>
      </c>
      <c r="D1385" t="str">
        <f t="shared" si="383"/>
        <v>3.97499974334836-98.3877423300548i</v>
      </c>
      <c r="E1385" t="str">
        <f t="shared" si="384"/>
        <v>162.467124417402+0.0721121004027005i</v>
      </c>
      <c r="F1385" t="str">
        <f t="shared" si="385"/>
        <v>1.4549549514919-923.298985072646i</v>
      </c>
      <c r="G1385" t="str">
        <f t="shared" si="386"/>
        <v>0.999999997619822-0.0000487870658683081i</v>
      </c>
      <c r="H1385" t="str">
        <f t="shared" si="387"/>
        <v>600.219663466656+14.9155685538804i</v>
      </c>
      <c r="I1385" t="str">
        <f t="shared" si="388"/>
        <v>41.313652721353-1563.30987355147i</v>
      </c>
      <c r="K1385" t="str">
        <f t="shared" si="389"/>
        <v>0.0199803420714952-0.000618482824388075i</v>
      </c>
      <c r="L1385" t="str">
        <f t="shared" si="390"/>
        <v>0.00005-1.74444560789707i</v>
      </c>
      <c r="M1385" t="str">
        <f t="shared" si="391"/>
        <v>0.00133333333333333-1.02614447523357i</v>
      </c>
      <c r="N1385">
        <f t="shared" si="392"/>
        <v>90.566001079068513</v>
      </c>
      <c r="O1385">
        <f t="shared" si="393"/>
        <v>44.076831539877183</v>
      </c>
      <c r="P1385" s="3">
        <f t="shared" si="394"/>
        <v>44.076831539877183</v>
      </c>
      <c r="Q1385" s="3">
        <f t="shared" si="395"/>
        <v>-89.433998920931487</v>
      </c>
      <c r="R1385">
        <f t="shared" si="396"/>
        <v>90.566001079068513</v>
      </c>
      <c r="S1385">
        <f t="shared" si="397"/>
        <v>0.16176463979942723</v>
      </c>
      <c r="T1385">
        <f t="shared" si="380"/>
        <v>44.076831539877183</v>
      </c>
    </row>
    <row r="1386" spans="1:20" x14ac:dyDescent="0.25">
      <c r="A1386">
        <f t="shared" si="381"/>
        <v>1020.2595173993934</v>
      </c>
      <c r="B1386">
        <f t="shared" si="398"/>
        <v>162.37934543066507</v>
      </c>
      <c r="C1386" t="str">
        <f t="shared" si="382"/>
        <v>1.57952468871003-159.284694097484i</v>
      </c>
      <c r="D1386" t="str">
        <f t="shared" si="383"/>
        <v>3.97499974139411-98.0152919117146i</v>
      </c>
      <c r="E1386" t="str">
        <f t="shared" si="384"/>
        <v>162.467106073882+0.0723869385804052i</v>
      </c>
      <c r="F1386" t="str">
        <f t="shared" si="385"/>
        <v>1.45495495146554-919.803731433697i</v>
      </c>
      <c r="G1386" t="str">
        <f t="shared" si="386"/>
        <v>0.999999997601698-0.0000489724567177202i</v>
      </c>
      <c r="H1386" t="str">
        <f t="shared" si="387"/>
        <v>600.221336479704+14.9722581276024i</v>
      </c>
      <c r="I1386" t="str">
        <f t="shared" si="388"/>
        <v>41.3136866311786-1557.39566238313i</v>
      </c>
      <c r="K1386" t="str">
        <f t="shared" si="389"/>
        <v>0.0199801925397043-0.000620828286544928i</v>
      </c>
      <c r="L1386" t="str">
        <f t="shared" si="390"/>
        <v>0.00005-1.73784180902278i</v>
      </c>
      <c r="M1386" t="str">
        <f t="shared" si="391"/>
        <v>0.00133333333333333-1.02225988766046i</v>
      </c>
      <c r="N1386">
        <f t="shared" si="392"/>
        <v>90.568147068795554</v>
      </c>
      <c r="O1386">
        <f t="shared" si="393"/>
        <v>44.043907955264608</v>
      </c>
      <c r="P1386" s="3">
        <f t="shared" si="394"/>
        <v>44.043907955264608</v>
      </c>
      <c r="Q1386" s="3">
        <f t="shared" si="395"/>
        <v>-89.431852931204446</v>
      </c>
      <c r="R1386">
        <f t="shared" si="396"/>
        <v>90.568147068795554</v>
      </c>
      <c r="S1386">
        <f t="shared" si="397"/>
        <v>0.16237934543066507</v>
      </c>
      <c r="T1386">
        <f t="shared" si="380"/>
        <v>44.043907955264608</v>
      </c>
    </row>
    <row r="1387" spans="1:20" x14ac:dyDescent="0.25">
      <c r="A1387">
        <f t="shared" si="381"/>
        <v>1024.136503565511</v>
      </c>
      <c r="B1387">
        <f t="shared" si="398"/>
        <v>162.99638694330159</v>
      </c>
      <c r="C1387" t="str">
        <f t="shared" si="382"/>
        <v>1.57951471479814-158.682016966099i</v>
      </c>
      <c r="D1387" t="str">
        <f t="shared" si="383"/>
        <v>3.97499973942496-97.6442514762541i</v>
      </c>
      <c r="E1387" t="str">
        <f t="shared" si="384"/>
        <v>162.467087591094+0.0726628304241454i</v>
      </c>
      <c r="F1387" t="str">
        <f t="shared" si="385"/>
        <v>1.45495495143896-916.32170948022i</v>
      </c>
      <c r="G1387" t="str">
        <f t="shared" si="386"/>
        <v>0.999999997583437-0.0000491585520523498i</v>
      </c>
      <c r="H1387" t="str">
        <f t="shared" si="387"/>
        <v>600.223022237908+15.0291632408558i</v>
      </c>
      <c r="I1387" t="str">
        <f t="shared" si="388"/>
        <v>41.3137207992048-1551.50385488936i</v>
      </c>
      <c r="K1387" t="str">
        <f t="shared" si="389"/>
        <v>0.0199800418716387-0.000623182606918137i</v>
      </c>
      <c r="L1387" t="str">
        <f t="shared" si="390"/>
        <v>0.00005-1.73126300958635i</v>
      </c>
      <c r="M1387" t="str">
        <f t="shared" si="391"/>
        <v>0.00133333333333333-1.01839000563903i</v>
      </c>
      <c r="N1387">
        <f t="shared" si="392"/>
        <v>90.570301158292125</v>
      </c>
      <c r="O1387">
        <f t="shared" si="393"/>
        <v>44.01098452437413</v>
      </c>
      <c r="P1387" s="3">
        <f t="shared" si="394"/>
        <v>44.01098452437413</v>
      </c>
      <c r="Q1387" s="3">
        <f t="shared" si="395"/>
        <v>-89.429698841707875</v>
      </c>
      <c r="R1387">
        <f t="shared" si="396"/>
        <v>90.570301158292125</v>
      </c>
      <c r="S1387">
        <f t="shared" si="397"/>
        <v>0.1629963869433016</v>
      </c>
      <c r="T1387">
        <f t="shared" si="380"/>
        <v>44.01098452437413</v>
      </c>
    </row>
    <row r="1388" spans="1:20" x14ac:dyDescent="0.25">
      <c r="A1388">
        <f t="shared" si="381"/>
        <v>1028.0282222790602</v>
      </c>
      <c r="B1388">
        <f t="shared" si="398"/>
        <v>163.61577321368614</v>
      </c>
      <c r="C1388" t="str">
        <f t="shared" si="382"/>
        <v>1.57950466510333-158.081622523842i</v>
      </c>
      <c r="D1388" t="str">
        <f t="shared" si="383"/>
        <v>3.97499973744083-97.2746156861327i</v>
      </c>
      <c r="E1388" t="str">
        <f t="shared" si="384"/>
        <v>162.467068967984+0.0729397800437839i</v>
      </c>
      <c r="F1388" t="str">
        <f t="shared" si="385"/>
        <v>1.45495495141219-912.852869122166i</v>
      </c>
      <c r="G1388" t="str">
        <f t="shared" si="386"/>
        <v>0.999999997565036-0.0000493453545492407i</v>
      </c>
      <c r="H1388" t="str">
        <f t="shared" si="387"/>
        <v>600.224720838405+15.0862847140535i</v>
      </c>
      <c r="I1388" t="str">
        <f t="shared" si="388"/>
        <v>41.3137552273961-1545.6343663147i</v>
      </c>
      <c r="K1388" t="str">
        <f t="shared" si="389"/>
        <v>0.0199798900586819-0.000625545818546218i</v>
      </c>
      <c r="L1388" t="str">
        <f t="shared" si="390"/>
        <v>0.00005-1.72470911494954i</v>
      </c>
      <c r="M1388" t="str">
        <f t="shared" si="391"/>
        <v>0.00133333333333333-1.01453477349973i</v>
      </c>
      <c r="N1388">
        <f t="shared" si="392"/>
        <v>90.572463377710065</v>
      </c>
      <c r="O1388">
        <f t="shared" si="393"/>
        <v>43.978061248369954</v>
      </c>
      <c r="P1388" s="3">
        <f t="shared" si="394"/>
        <v>43.978061248369954</v>
      </c>
      <c r="Q1388" s="3">
        <f t="shared" si="395"/>
        <v>-89.427536622289935</v>
      </c>
      <c r="R1388">
        <f t="shared" si="396"/>
        <v>90.572463377710065</v>
      </c>
      <c r="S1388">
        <f t="shared" si="397"/>
        <v>0.16361577321368614</v>
      </c>
      <c r="T1388">
        <f t="shared" ref="T1388:T1451" si="399">P1388</f>
        <v>43.978061248369954</v>
      </c>
    </row>
    <row r="1389" spans="1:20" x14ac:dyDescent="0.25">
      <c r="A1389">
        <f t="shared" ref="A1389:A1452" si="400">2*PI()*B1389</f>
        <v>1031.9347295237205</v>
      </c>
      <c r="B1389">
        <f t="shared" si="398"/>
        <v>164.23751315189816</v>
      </c>
      <c r="C1389" t="str">
        <f t="shared" ref="C1389:C1452" si="401">IMPRODUCT(D1389,E1389,$C$40,,K1389,$C$41)</f>
        <v>1.57949453905101-157.483502133779i</v>
      </c>
      <c r="D1389" t="str">
        <f t="shared" ref="D1389:D1452" si="402">IMDIV(IMPRODUCT($C$37,$C$38,COMPLEX(1,A1389/$C$38)),IMSUM(-1*A1389*A1389/$C$39,COMPLEX(0,1*A1389)))</f>
        <v>3.97499973544159-96.9063792240155i</v>
      </c>
      <c r="E1389" t="str">
        <f t="shared" ref="E1389:E1452" si="403">IMDIV(IMPRODUCT(IMSUM(F1389,G1389),$C$29,H1389),IMSUM(1,I1389))</f>
        <v>162.467050203487+0.0732177915660927i</v>
      </c>
      <c r="F1389" t="str">
        <f t="shared" ref="F1389:F1452" si="404">IMDIV(IMPRODUCT($C$14,$C$15,COMPLEX(1,A1389/$C$15)),IMSUM(-1*A1389*A1389/$C$16,COMPLEX(0,A1389)))</f>
        <v>1.45495495138522-909.397160459103i</v>
      </c>
      <c r="G1389" t="str">
        <f t="shared" ref="G1389:G1452" si="405">IMDIV(1,COMPLEX(1,A1389*$C$9*$C$10))</f>
        <v>0.999999997546495-0.0000495328668956095i</v>
      </c>
      <c r="H1389" t="str">
        <f t="shared" ref="H1389:H1452" si="406">IMDIV($C$3,IMSUM(K1389,COMPLEX(0,$C$28*A1389)))</f>
        <v>600.226432379079+15.1436233707423i</v>
      </c>
      <c r="I1389" t="str">
        <f t="shared" ref="I1389:I1452" si="407">IMPRODUCT(F1389,$C$29,H1389,$C$31)</f>
        <v>41.313789917734-1539.78711222478i</v>
      </c>
      <c r="K1389" t="str">
        <f t="shared" ref="K1389:K1452" si="408">IF($C$26&lt;=0,IMDIV(1,IMSUM(IMDIV(1,L1389),1/$C$18)),IMDIV(1,IMSUM(IMDIV(1,L1389),1/$C$18,IMDIV(1,M1389))))</f>
        <v>0.0199797370921522-0.000627917954586152i</v>
      </c>
      <c r="L1389" t="str">
        <f t="shared" ref="L1389:L1452" si="409">IMSUM($C$21/$C$22,IMDIV(1,COMPLEX(0,$C$20*$C$22*A1389)))</f>
        <v>0.00005-1.71818003083238i</v>
      </c>
      <c r="M1389" t="str">
        <f t="shared" ref="M1389:M1452" si="410">IMSUM($C$25/$C$26,IMDIV(1,COMPLEX(0,$C$24*$C$26*A1389)))</f>
        <v>0.00133333333333333-1.01069413578375i</v>
      </c>
      <c r="N1389">
        <f t="shared" ref="N1389:N1452" si="411">ABS(R1389)</f>
        <v>90.574633757308561</v>
      </c>
      <c r="O1389">
        <f t="shared" ref="O1389:O1452" si="412">ABS(P1389)</f>
        <v>43.945138128424972</v>
      </c>
      <c r="P1389" s="3">
        <f t="shared" ref="P1389:P1452" si="413">20*LOG10(IMABS(C1389))</f>
        <v>43.945138128424972</v>
      </c>
      <c r="Q1389" s="3">
        <f t="shared" ref="Q1389:Q1452" si="414">IMARGUMENT(C1389)*180/PI()</f>
        <v>-89.425366242691439</v>
      </c>
      <c r="R1389">
        <f t="shared" ref="R1389:R1452" si="415">IF(Q1389&lt;0,Q1389+180,Q1389-180)</f>
        <v>90.574633757308561</v>
      </c>
      <c r="S1389">
        <f t="shared" ref="S1389:S1452" si="416">B1389/1000</f>
        <v>0.16423751315189816</v>
      </c>
      <c r="T1389">
        <f t="shared" si="399"/>
        <v>43.945138128424972</v>
      </c>
    </row>
    <row r="1390" spans="1:20" x14ac:dyDescent="0.25">
      <c r="A1390">
        <f t="shared" si="400"/>
        <v>1035.8560814959108</v>
      </c>
      <c r="B1390">
        <f t="shared" ref="B1390:B1453" si="417">B1389*(1+B$42)</f>
        <v>164.86161570187537</v>
      </c>
      <c r="C1390" t="str">
        <f t="shared" si="401"/>
        <v>1.57948433606224-156.887647191693i</v>
      </c>
      <c r="D1390" t="str">
        <f t="shared" si="402"/>
        <v>3.97499973342712-96.5395367926973i</v>
      </c>
      <c r="E1390" t="str">
        <f t="shared" si="403"/>
        <v>162.467031296535+0.0734968691346441i</v>
      </c>
      <c r="F1390" t="str">
        <f t="shared" si="404"/>
        <v>1.45495495135803-905.954533779499i</v>
      </c>
      <c r="G1390" t="str">
        <f t="shared" si="405"/>
        <v>0.999999997527813-0.0000497210917888839i</v>
      </c>
      <c r="H1390" t="str">
        <f t="shared" si="406"/>
        <v>600.228156958557+15.2011800376143i</v>
      </c>
      <c r="I1390" t="str">
        <f t="shared" si="407"/>
        <v>41.3138248722148-1533.96200850505i</v>
      </c>
      <c r="K1390" t="str">
        <f t="shared" si="408"/>
        <v>0.0199795829633024-0.000630299048313732i</v>
      </c>
      <c r="L1390" t="str">
        <f t="shared" si="409"/>
        <v>0.00005-1.7116756633118i</v>
      </c>
      <c r="M1390" t="str">
        <f t="shared" si="410"/>
        <v>0.00133333333333333-1.00686803724223i</v>
      </c>
      <c r="N1390">
        <f t="shared" si="411"/>
        <v>90.576812327454547</v>
      </c>
      <c r="O1390">
        <f t="shared" si="412"/>
        <v>43.912215165721179</v>
      </c>
      <c r="P1390" s="3">
        <f t="shared" si="413"/>
        <v>43.912215165721179</v>
      </c>
      <c r="Q1390" s="3">
        <f t="shared" si="414"/>
        <v>-89.423187672545453</v>
      </c>
      <c r="R1390">
        <f t="shared" si="415"/>
        <v>90.576812327454547</v>
      </c>
      <c r="S1390">
        <f t="shared" si="416"/>
        <v>0.16486161570187535</v>
      </c>
      <c r="T1390">
        <f t="shared" si="399"/>
        <v>43.912215165721179</v>
      </c>
    </row>
    <row r="1391" spans="1:20" x14ac:dyDescent="0.25">
      <c r="A1391">
        <f t="shared" si="400"/>
        <v>1039.7923346055952</v>
      </c>
      <c r="B1391">
        <f t="shared" si="417"/>
        <v>165.48808984154249</v>
      </c>
      <c r="C1391" t="str">
        <f t="shared" si="401"/>
        <v>1.57947405555379-156.29404912595i</v>
      </c>
      <c r="D1391" t="str">
        <f t="shared" si="402"/>
        <v>3.9749997313973-96.174083115026i</v>
      </c>
      <c r="E1391" t="str">
        <f t="shared" si="403"/>
        <v>162.467012246051+0.0737770169099887i</v>
      </c>
      <c r="F1391" t="str">
        <f t="shared" si="404"/>
        <v>1.45495495133064-902.524939560009i</v>
      </c>
      <c r="G1391" t="str">
        <f t="shared" si="405"/>
        <v>0.999999997508989-0.0000499100319367421i</v>
      </c>
      <c r="H1391" t="str">
        <f t="shared" si="406"/>
        <v>600.229894676222+15.2589555445186i</v>
      </c>
      <c r="I1391" t="str">
        <f t="shared" si="407"/>
        <v>41.3138600928493-1528.15897135961i</v>
      </c>
      <c r="K1391" t="str">
        <f t="shared" si="408"/>
        <v>0.0199794276633192-0.000632689133123932i</v>
      </c>
      <c r="L1391" t="str">
        <f t="shared" si="409"/>
        <v>0.00005-1.70519591882028i</v>
      </c>
      <c r="M1391" t="str">
        <f t="shared" si="410"/>
        <v>0.00133333333333333-1.00305642283546i</v>
      </c>
      <c r="N1391">
        <f t="shared" si="411"/>
        <v>90.578999118623116</v>
      </c>
      <c r="O1391">
        <f t="shared" si="412"/>
        <v>43.879292361449167</v>
      </c>
      <c r="P1391" s="3">
        <f t="shared" si="413"/>
        <v>43.879292361449167</v>
      </c>
      <c r="Q1391" s="3">
        <f t="shared" si="414"/>
        <v>-89.421000881376884</v>
      </c>
      <c r="R1391">
        <f t="shared" si="415"/>
        <v>90.578999118623116</v>
      </c>
      <c r="S1391">
        <f t="shared" si="416"/>
        <v>0.16548808984154248</v>
      </c>
      <c r="T1391">
        <f t="shared" si="399"/>
        <v>43.879292361449167</v>
      </c>
    </row>
    <row r="1392" spans="1:20" x14ac:dyDescent="0.25">
      <c r="A1392">
        <f t="shared" si="400"/>
        <v>1043.7435454770964</v>
      </c>
      <c r="B1392">
        <f t="shared" si="417"/>
        <v>166.11694458294036</v>
      </c>
      <c r="C1392" t="str">
        <f t="shared" si="401"/>
        <v>1.57946369693797-155.702699397388i</v>
      </c>
      <c r="D1392" t="str">
        <f t="shared" si="402"/>
        <v>3.97499972935205-95.8100129338288i</v>
      </c>
      <c r="E1392" t="str">
        <f t="shared" si="403"/>
        <v>162.466993050948+0.0740582390698182i</v>
      </c>
      <c r="F1392" t="str">
        <f t="shared" si="404"/>
        <v>1.45495495130304-899.108328464781i</v>
      </c>
      <c r="G1392" t="str">
        <f t="shared" si="405"/>
        <v>0.999999997490021-0.0000500996900571514i</v>
      </c>
      <c r="H1392" t="str">
        <f t="shared" si="406"/>
        <v>600.231645632211+15.3169507244742i</v>
      </c>
      <c r="I1392" t="str">
        <f t="shared" si="407"/>
        <v>41.3138955816646-1522.37791731002i</v>
      </c>
      <c r="K1392" t="str">
        <f t="shared" si="408"/>
        <v>0.0199792711833228-0.000635088242531298i</v>
      </c>
      <c r="L1392" t="str">
        <f t="shared" si="409"/>
        <v>0.00005-1.69874070414453i</v>
      </c>
      <c r="M1392" t="str">
        <f t="shared" si="410"/>
        <v>0.00133333333333333-0.999259237732076i</v>
      </c>
      <c r="N1392">
        <f t="shared" si="411"/>
        <v>90.581194161397718</v>
      </c>
      <c r="O1392">
        <f t="shared" si="412"/>
        <v>43.846369716808844</v>
      </c>
      <c r="P1392" s="3">
        <f t="shared" si="413"/>
        <v>43.846369716808844</v>
      </c>
      <c r="Q1392" s="3">
        <f t="shared" si="414"/>
        <v>-89.418805838602282</v>
      </c>
      <c r="R1392">
        <f t="shared" si="415"/>
        <v>90.581194161397718</v>
      </c>
      <c r="S1392">
        <f t="shared" si="416"/>
        <v>0.16611694458294035</v>
      </c>
      <c r="T1392">
        <f t="shared" si="399"/>
        <v>43.846369716808844</v>
      </c>
    </row>
    <row r="1393" spans="1:20" x14ac:dyDescent="0.25">
      <c r="A1393">
        <f t="shared" si="400"/>
        <v>1047.7097709499094</v>
      </c>
      <c r="B1393">
        <f t="shared" si="417"/>
        <v>166.74818897235554</v>
      </c>
      <c r="C1393" t="str">
        <f t="shared" si="401"/>
        <v>1.57945325962269-155.113589499179i</v>
      </c>
      <c r="D1393" t="str">
        <f t="shared" si="402"/>
        <v>3.97499972729123-95.4473210118337i</v>
      </c>
      <c r="E1393" t="str">
        <f t="shared" si="403"/>
        <v>162.466973710129+0.0743405398089112i</v>
      </c>
      <c r="F1393" t="str">
        <f t="shared" si="404"/>
        <v>1.45495495127525-895.704651344711i</v>
      </c>
      <c r="G1393" t="str">
        <f t="shared" si="405"/>
        <v>0.999999997470909-0.0000502900688784075i</v>
      </c>
      <c r="H1393" t="str">
        <f t="shared" si="406"/>
        <v>600.233409927428+15.3751664136817i</v>
      </c>
      <c r="I1393" t="str">
        <f t="shared" si="407"/>
        <v>41.3139313407026-1516.61876319406i</v>
      </c>
      <c r="K1393" t="str">
        <f t="shared" si="408"/>
        <v>0.0199791135143664-0.000637496410170287i</v>
      </c>
      <c r="L1393" t="str">
        <f t="shared" si="409"/>
        <v>0.00005-1.69230992642412i</v>
      </c>
      <c r="M1393" t="str">
        <f t="shared" si="410"/>
        <v>0.00133333333333333-0.995476427308308i</v>
      </c>
      <c r="N1393">
        <f t="shared" si="411"/>
        <v>90.583397486470588</v>
      </c>
      <c r="O1393">
        <f t="shared" si="412"/>
        <v>43.813447233008709</v>
      </c>
      <c r="P1393" s="3">
        <f t="shared" si="413"/>
        <v>43.813447233008709</v>
      </c>
      <c r="Q1393" s="3">
        <f t="shared" si="414"/>
        <v>-89.416602513529412</v>
      </c>
      <c r="R1393">
        <f t="shared" si="415"/>
        <v>90.583397486470588</v>
      </c>
      <c r="S1393">
        <f t="shared" si="416"/>
        <v>0.16674818897235555</v>
      </c>
      <c r="T1393">
        <f t="shared" si="399"/>
        <v>43.813447233008709</v>
      </c>
    </row>
    <row r="1394" spans="1:20" x14ac:dyDescent="0.25">
      <c r="A1394">
        <f t="shared" si="400"/>
        <v>1051.6910680795193</v>
      </c>
      <c r="B1394">
        <f t="shared" si="417"/>
        <v>167.3818320904505</v>
      </c>
      <c r="C1394" t="str">
        <f t="shared" si="401"/>
        <v>1.57944274301143-154.526710956721i</v>
      </c>
      <c r="D1394" t="str">
        <f t="shared" si="402"/>
        <v>3.9749997252147-95.0860021315949i</v>
      </c>
      <c r="E1394" t="str">
        <f t="shared" si="403"/>
        <v>162.466954222493+0.0746239233393169i</v>
      </c>
      <c r="F1394" t="str">
        <f t="shared" si="404"/>
        <v>1.45495495124722-892.313859236758i</v>
      </c>
      <c r="G1394" t="str">
        <f t="shared" si="405"/>
        <v>0.999999997451651-0.0000504811711391733i</v>
      </c>
      <c r="H1394" t="str">
        <f t="shared" si="406"/>
        <v>600.235187663541+15.4336034515355i</v>
      </c>
      <c r="I1394" t="str">
        <f t="shared" si="407"/>
        <v>41.3139673720196-1510.88142616453i</v>
      </c>
      <c r="K1394" t="str">
        <f t="shared" si="408"/>
        <v>0.0199789546474357-0.000639913669795668i</v>
      </c>
      <c r="L1394" t="str">
        <f t="shared" si="409"/>
        <v>0.00005-1.68590349315015i</v>
      </c>
      <c r="M1394" t="str">
        <f t="shared" si="410"/>
        <v>0.00133333333333333-0.991707937147148i</v>
      </c>
      <c r="N1394">
        <f t="shared" si="411"/>
        <v>90.585609124643071</v>
      </c>
      <c r="O1394">
        <f t="shared" si="412"/>
        <v>43.780524911266667</v>
      </c>
      <c r="P1394" s="3">
        <f t="shared" si="413"/>
        <v>43.780524911266667</v>
      </c>
      <c r="Q1394" s="3">
        <f t="shared" si="414"/>
        <v>-89.414390875356929</v>
      </c>
      <c r="R1394">
        <f t="shared" si="415"/>
        <v>90.585609124643071</v>
      </c>
      <c r="S1394">
        <f t="shared" si="416"/>
        <v>0.16738183209045049</v>
      </c>
      <c r="T1394">
        <f t="shared" si="399"/>
        <v>43.780524911266667</v>
      </c>
    </row>
    <row r="1395" spans="1:20" x14ac:dyDescent="0.25">
      <c r="A1395">
        <f t="shared" si="400"/>
        <v>1055.6874941382214</v>
      </c>
      <c r="B1395">
        <f t="shared" si="417"/>
        <v>168.01788305239421</v>
      </c>
      <c r="C1395" t="str">
        <f t="shared" si="401"/>
        <v>1.57943214650299-153.942055327508i</v>
      </c>
      <c r="D1395" t="str">
        <f t="shared" si="402"/>
        <v>3.97499972312238-94.7260510954197i</v>
      </c>
      <c r="E1395" t="str">
        <f t="shared" si="403"/>
        <v>162.46693458693+0.0749083938902769i</v>
      </c>
      <c r="F1395" t="str">
        <f t="shared" si="404"/>
        <v>1.45495495121899-888.935903363244i</v>
      </c>
      <c r="G1395" t="str">
        <f t="shared" si="405"/>
        <v>0.999999997432247-0.0000506729995885189i</v>
      </c>
      <c r="H1395" t="str">
        <f t="shared" si="406"/>
        <v>600.236978943009+15.4922626806374i</v>
      </c>
      <c r="I1395" t="str">
        <f t="shared" si="407"/>
        <v>41.3140036776909-1505.16582368813i</v>
      </c>
      <c r="K1395" t="str">
        <f t="shared" si="408"/>
        <v>0.019978794573448-0.000642340055282881i</v>
      </c>
      <c r="L1395" t="str">
        <f t="shared" si="409"/>
        <v>0.00005-1.67952131216392i</v>
      </c>
      <c r="M1395" t="str">
        <f t="shared" si="410"/>
        <v>0.00133333333333333-0.987953713037599i</v>
      </c>
      <c r="N1395">
        <f t="shared" si="411"/>
        <v>90.587829106825779</v>
      </c>
      <c r="O1395">
        <f t="shared" si="412"/>
        <v>43.747602752809705</v>
      </c>
      <c r="P1395" s="3">
        <f t="shared" si="413"/>
        <v>43.747602752809705</v>
      </c>
      <c r="Q1395" s="3">
        <f t="shared" si="414"/>
        <v>-89.412170893174221</v>
      </c>
      <c r="R1395">
        <f t="shared" si="415"/>
        <v>90.587829106825779</v>
      </c>
      <c r="S1395">
        <f t="shared" si="416"/>
        <v>0.16801788305239421</v>
      </c>
      <c r="T1395">
        <f t="shared" si="399"/>
        <v>43.747602752809705</v>
      </c>
    </row>
    <row r="1396" spans="1:20" x14ac:dyDescent="0.25">
      <c r="A1396">
        <f t="shared" si="400"/>
        <v>1059.6991066159467</v>
      </c>
      <c r="B1396">
        <f t="shared" si="417"/>
        <v>168.65635100799332</v>
      </c>
      <c r="C1396" t="str">
        <f t="shared" si="401"/>
        <v>1.57942146949187-153.359614201012i</v>
      </c>
      <c r="D1396" t="str">
        <f t="shared" si="402"/>
        <v>3.97499972101409-94.3674627252907i</v>
      </c>
      <c r="E1396" t="str">
        <f t="shared" si="403"/>
        <v>162.466914802319+0.0751939557085301i</v>
      </c>
      <c r="F1396" t="str">
        <f t="shared" si="404"/>
        <v>1.45495495119054-885.570735131131i</v>
      </c>
      <c r="G1396" t="str">
        <f t="shared" si="405"/>
        <v>0.999999997412695-0.0000508655569859607i</v>
      </c>
      <c r="H1396" t="str">
        <f t="shared" si="406"/>
        <v>600.238783869052+15.5511449468066i</v>
      </c>
      <c r="I1396" t="str">
        <f t="shared" si="407"/>
        <v>41.3140402598032-1499.47187354415i</v>
      </c>
      <c r="K1396" t="str">
        <f t="shared" si="408"/>
        <v>0.0199786332832526-0.000644775600628402i</v>
      </c>
      <c r="L1396" t="str">
        <f t="shared" si="409"/>
        <v>0.00005-1.67316329165563i</v>
      </c>
      <c r="M1396" t="str">
        <f t="shared" si="410"/>
        <v>0.00133333333333333-0.984213700973901i</v>
      </c>
      <c r="N1396">
        <f t="shared" si="411"/>
        <v>90.590057464039191</v>
      </c>
      <c r="O1396">
        <f t="shared" si="412"/>
        <v>43.714680758874081</v>
      </c>
      <c r="P1396" s="3">
        <f t="shared" si="413"/>
        <v>43.714680758874081</v>
      </c>
      <c r="Q1396" s="3">
        <f t="shared" si="414"/>
        <v>-89.409942535960809</v>
      </c>
      <c r="R1396">
        <f t="shared" si="415"/>
        <v>90.590057464039191</v>
      </c>
      <c r="S1396">
        <f t="shared" si="416"/>
        <v>0.16865635100799331</v>
      </c>
      <c r="T1396">
        <f t="shared" si="399"/>
        <v>43.714680758874081</v>
      </c>
    </row>
    <row r="1397" spans="1:20" x14ac:dyDescent="0.25">
      <c r="A1397">
        <f t="shared" si="400"/>
        <v>1063.7259632210873</v>
      </c>
      <c r="B1397">
        <f t="shared" si="417"/>
        <v>169.29724514182371</v>
      </c>
      <c r="C1397" t="str">
        <f t="shared" si="401"/>
        <v>1.57941071136785-152.779379198561i</v>
      </c>
      <c r="D1397" t="str">
        <f t="shared" si="402"/>
        <v>3.97499971888977-94.0102318627949i</v>
      </c>
      <c r="E1397" t="str">
        <f t="shared" si="403"/>
        <v>162.466894867534+0.0754806130581484i</v>
      </c>
      <c r="F1397" t="str">
        <f t="shared" si="404"/>
        <v>1.45495495116187-882.218306131355i</v>
      </c>
      <c r="G1397" t="str">
        <f t="shared" si="405"/>
        <v>0.999999997392994-0.0000510588461015015i</v>
      </c>
      <c r="H1397" t="str">
        <f t="shared" si="406"/>
        <v>600.240602545693+15.6102510990946i</v>
      </c>
      <c r="I1397" t="str">
        <f t="shared" si="407"/>
        <v>41.314077120463-1493.79949382342i</v>
      </c>
      <c r="K1397" t="str">
        <f t="shared" si="408"/>
        <v>0.0199784707676293-0.000647220339950127i</v>
      </c>
      <c r="L1397" t="str">
        <f t="shared" si="409"/>
        <v>0.00005-1.66682934016301i</v>
      </c>
      <c r="M1397" t="str">
        <f t="shared" si="410"/>
        <v>0.00133333333333333-0.980487847154712i</v>
      </c>
      <c r="N1397">
        <f t="shared" si="411"/>
        <v>90.592294227413802</v>
      </c>
      <c r="O1397">
        <f t="shared" si="412"/>
        <v>43.681758930705435</v>
      </c>
      <c r="P1397" s="3">
        <f t="shared" si="413"/>
        <v>43.681758930705435</v>
      </c>
      <c r="Q1397" s="3">
        <f t="shared" si="414"/>
        <v>-89.407705772586198</v>
      </c>
      <c r="R1397">
        <f t="shared" si="415"/>
        <v>90.592294227413802</v>
      </c>
      <c r="S1397">
        <f t="shared" si="416"/>
        <v>0.1692972451418237</v>
      </c>
      <c r="T1397">
        <f t="shared" si="399"/>
        <v>43.681758930705435</v>
      </c>
    </row>
    <row r="1398" spans="1:20" x14ac:dyDescent="0.25">
      <c r="A1398">
        <f t="shared" si="400"/>
        <v>1067.7681218813275</v>
      </c>
      <c r="B1398">
        <f t="shared" si="417"/>
        <v>169.94057467336265</v>
      </c>
      <c r="C1398" t="str">
        <f t="shared" si="401"/>
        <v>1.57939987151613-152.201341973214i</v>
      </c>
      <c r="D1398" t="str">
        <f t="shared" si="402"/>
        <v>3.97499971674927-93.654353369046i</v>
      </c>
      <c r="E1398" t="str">
        <f t="shared" si="403"/>
        <v>162.466874781437+0.0757683702208727i</v>
      </c>
      <c r="F1398" t="str">
        <f t="shared" si="404"/>
        <v>1.45495495113299-878.878568138094i</v>
      </c>
      <c r="G1398" t="str">
        <f t="shared" si="405"/>
        <v>0.999999997373143-0.0000512528697156698i</v>
      </c>
      <c r="H1398" t="str">
        <f t="shared" si="406"/>
        <v>600.242435077745+15.669581989796i</v>
      </c>
      <c r="I1398" t="str">
        <f t="shared" si="407"/>
        <v>41.3141142617905-1488.14860292705i</v>
      </c>
      <c r="K1398" t="str">
        <f t="shared" si="408"/>
        <v>0.0199783070172884-0.000649674307487742i</v>
      </c>
      <c r="L1398" t="str">
        <f t="shared" si="409"/>
        <v>0.00005-1.66051936657005i</v>
      </c>
      <c r="M1398" t="str">
        <f t="shared" si="410"/>
        <v>0.00133333333333333-0.976776097982378i</v>
      </c>
      <c r="N1398">
        <f t="shared" si="411"/>
        <v>90.594539428190487</v>
      </c>
      <c r="O1398">
        <f t="shared" si="412"/>
        <v>43.648837269558484</v>
      </c>
      <c r="P1398" s="3">
        <f t="shared" si="413"/>
        <v>43.648837269558484</v>
      </c>
      <c r="Q1398" s="3">
        <f t="shared" si="414"/>
        <v>-89.405460571809513</v>
      </c>
      <c r="R1398">
        <f t="shared" si="415"/>
        <v>90.594539428190487</v>
      </c>
      <c r="S1398">
        <f t="shared" si="416"/>
        <v>0.16994057467336265</v>
      </c>
      <c r="T1398">
        <f t="shared" si="399"/>
        <v>43.648837269558484</v>
      </c>
    </row>
    <row r="1399" spans="1:20" x14ac:dyDescent="0.25">
      <c r="A1399">
        <f t="shared" si="400"/>
        <v>1071.8256407444767</v>
      </c>
      <c r="B1399">
        <f t="shared" si="417"/>
        <v>170.58634885712144</v>
      </c>
      <c r="C1399" t="str">
        <f t="shared" si="401"/>
        <v>1.57938894931737-151.62549420965i</v>
      </c>
      <c r="D1399" t="str">
        <f t="shared" si="402"/>
        <v>3.97499971459248-93.2998221246121i</v>
      </c>
      <c r="E1399" t="str">
        <f t="shared" si="403"/>
        <v>162.466854542883+0.0760572314960375i</v>
      </c>
      <c r="F1399" t="str">
        <f t="shared" si="404"/>
        <v>1.45495495110389-875.551473108096i</v>
      </c>
      <c r="G1399" t="str">
        <f t="shared" si="405"/>
        <v>0.999999997353141-0.0000514476306195603i</v>
      </c>
      <c r="H1399" t="str">
        <f t="shared" si="406"/>
        <v>600.244281570815+15.7291384744618i</v>
      </c>
      <c r="I1399" t="str">
        <f t="shared" si="407"/>
        <v>41.3141516859229-1482.51911956527i</v>
      </c>
      <c r="K1399" t="str">
        <f t="shared" si="408"/>
        <v>0.0199781420228703-0.000652137537603101i</v>
      </c>
      <c r="L1399" t="str">
        <f t="shared" si="409"/>
        <v>0.00005-1.65423328010564i</v>
      </c>
      <c r="M1399" t="str">
        <f t="shared" si="410"/>
        <v>0.00133333333333333-0.973078400062148i</v>
      </c>
      <c r="N1399">
        <f t="shared" si="411"/>
        <v>90.596793097720848</v>
      </c>
      <c r="O1399">
        <f t="shared" si="412"/>
        <v>43.615915776697705</v>
      </c>
      <c r="P1399" s="3">
        <f t="shared" si="413"/>
        <v>43.615915776697705</v>
      </c>
      <c r="Q1399" s="3">
        <f t="shared" si="414"/>
        <v>-89.403206902279152</v>
      </c>
      <c r="R1399">
        <f t="shared" si="415"/>
        <v>90.596793097720848</v>
      </c>
      <c r="S1399">
        <f t="shared" si="416"/>
        <v>0.17058634885712143</v>
      </c>
      <c r="T1399">
        <f t="shared" si="399"/>
        <v>43.615915776697705</v>
      </c>
    </row>
    <row r="1400" spans="1:20" x14ac:dyDescent="0.25">
      <c r="A1400">
        <f t="shared" si="400"/>
        <v>1075.8985781793056</v>
      </c>
      <c r="B1400">
        <f t="shared" si="417"/>
        <v>171.23457698277849</v>
      </c>
      <c r="C1400" t="str">
        <f t="shared" si="401"/>
        <v>1.57937794414737-151.051827624042i</v>
      </c>
      <c r="D1400" t="str">
        <f t="shared" si="402"/>
        <v>3.97499971241925-92.9466330294426i</v>
      </c>
      <c r="E1400" t="str">
        <f t="shared" si="403"/>
        <v>162.466834150721+0.0763472012005389i</v>
      </c>
      <c r="F1400" t="str">
        <f t="shared" si="404"/>
        <v>1.45495495107457-872.236973179983i</v>
      </c>
      <c r="G1400" t="str">
        <f t="shared" si="405"/>
        <v>0.999999997332987-0.0000516431316148738i</v>
      </c>
      <c r="H1400" t="str">
        <f t="shared" si="406"/>
        <v>600.246142131322+15.7889214119116i</v>
      </c>
      <c r="I1400" t="str">
        <f t="shared" si="407"/>
        <v>41.3141893950133-1476.91096275626i</v>
      </c>
      <c r="K1400" t="str">
        <f t="shared" si="408"/>
        <v>0.0199779757749446-0.000654610064780582i</v>
      </c>
      <c r="L1400" t="str">
        <f t="shared" si="409"/>
        <v>0.00005-1.64797099034235i</v>
      </c>
      <c r="M1400" t="str">
        <f t="shared" si="410"/>
        <v>0.00133333333333333-0.969394700201378i</v>
      </c>
      <c r="N1400">
        <f t="shared" si="411"/>
        <v>90.599055267467534</v>
      </c>
      <c r="O1400">
        <f t="shared" si="412"/>
        <v>43.582994453397006</v>
      </c>
      <c r="P1400" s="3">
        <f t="shared" si="413"/>
        <v>43.582994453397006</v>
      </c>
      <c r="Q1400" s="3">
        <f t="shared" si="414"/>
        <v>-89.400944732532466</v>
      </c>
      <c r="R1400">
        <f t="shared" si="415"/>
        <v>90.599055267467534</v>
      </c>
      <c r="S1400">
        <f t="shared" si="416"/>
        <v>0.1712345769827785</v>
      </c>
      <c r="T1400">
        <f t="shared" si="399"/>
        <v>43.582994453397006</v>
      </c>
    </row>
    <row r="1401" spans="1:20" x14ac:dyDescent="0.25">
      <c r="A1401">
        <f t="shared" si="400"/>
        <v>1079.9869927763868</v>
      </c>
      <c r="B1401">
        <f t="shared" si="417"/>
        <v>171.88526837531305</v>
      </c>
      <c r="C1401" t="str">
        <f t="shared" si="401"/>
        <v>1.57936685537738-150.480333963936i</v>
      </c>
      <c r="D1401" t="str">
        <f t="shared" si="402"/>
        <v>3.97499971022949-92.5947810027938i</v>
      </c>
      <c r="E1401" t="str">
        <f t="shared" si="403"/>
        <v>162.466813603786+0.076638283669277i</v>
      </c>
      <c r="F1401" t="str">
        <f t="shared" si="404"/>
        <v>1.45495495104502-868.935020673561i</v>
      </c>
      <c r="G1401" t="str">
        <f t="shared" si="405"/>
        <v>0.999999997312679-0.0000518393755139576i</v>
      </c>
      <c r="H1401" t="str">
        <f t="shared" si="406"/>
        <v>600.248016866496+15.8489316642468i</v>
      </c>
      <c r="I1401" t="str">
        <f t="shared" si="407"/>
        <v>41.314227391232-1471.32405182501i</v>
      </c>
      <c r="K1401" t="str">
        <f t="shared" si="408"/>
        <v>0.0199778082640097-0.00065709192362749i</v>
      </c>
      <c r="L1401" t="str">
        <f t="shared" si="409"/>
        <v>0.00005-1.641732407195i</v>
      </c>
      <c r="M1401" t="str">
        <f t="shared" si="410"/>
        <v>0.00133333333333333-0.965724945408825i</v>
      </c>
      <c r="N1401">
        <f t="shared" si="411"/>
        <v>90.601325969004591</v>
      </c>
      <c r="O1401">
        <f t="shared" si="412"/>
        <v>43.550073300939701</v>
      </c>
      <c r="P1401" s="3">
        <f t="shared" si="413"/>
        <v>43.550073300939701</v>
      </c>
      <c r="Q1401" s="3">
        <f t="shared" si="414"/>
        <v>-89.398674030995409</v>
      </c>
      <c r="R1401">
        <f t="shared" si="415"/>
        <v>90.601325969004591</v>
      </c>
      <c r="S1401">
        <f t="shared" si="416"/>
        <v>0.17188526837531304</v>
      </c>
      <c r="T1401">
        <f t="shared" si="399"/>
        <v>43.550073300939701</v>
      </c>
    </row>
    <row r="1402" spans="1:20" x14ac:dyDescent="0.25">
      <c r="A1402">
        <f t="shared" si="400"/>
        <v>1084.0909433489371</v>
      </c>
      <c r="B1402">
        <f t="shared" si="417"/>
        <v>172.53843239513924</v>
      </c>
      <c r="C1402" t="str">
        <f t="shared" si="401"/>
        <v>1.57935568237384-149.911005008141i</v>
      </c>
      <c r="D1402" t="str">
        <f t="shared" si="402"/>
        <v>3.97499970802305-92.2442609831559i</v>
      </c>
      <c r="E1402" t="str">
        <f t="shared" si="403"/>
        <v>162.466792900909+0.0769304832548801i</v>
      </c>
      <c r="F1402" t="str">
        <f t="shared" si="404"/>
        <v>1.45495495101524-865.645568089134i</v>
      </c>
      <c r="G1402" t="str">
        <f t="shared" si="405"/>
        <v>0.999999997292217-0.0000520363651398458i</v>
      </c>
      <c r="H1402" t="str">
        <f t="shared" si="406"/>
        <v>600.249905884384+15.9091700968625i</v>
      </c>
      <c r="I1402" t="str">
        <f t="shared" si="407"/>
        <v>41.3142656767652-1465.75830640214i</v>
      </c>
      <c r="K1402" t="str">
        <f t="shared" si="408"/>
        <v>0.0199776394804924-0.000659583148874404i</v>
      </c>
      <c r="L1402" t="str">
        <f t="shared" si="409"/>
        <v>0.00005-1.63551744091951i</v>
      </c>
      <c r="M1402" t="str">
        <f t="shared" si="410"/>
        <v>0.00133333333333333-0.96206908289383i</v>
      </c>
      <c r="N1402">
        <f t="shared" si="411"/>
        <v>90.603605234017749</v>
      </c>
      <c r="O1402">
        <f t="shared" si="412"/>
        <v>43.517152320619054</v>
      </c>
      <c r="P1402" s="3">
        <f t="shared" si="413"/>
        <v>43.517152320619054</v>
      </c>
      <c r="Q1402" s="3">
        <f t="shared" si="414"/>
        <v>-89.396394765982251</v>
      </c>
      <c r="R1402">
        <f t="shared" si="415"/>
        <v>90.603605234017749</v>
      </c>
      <c r="S1402">
        <f t="shared" si="416"/>
        <v>0.17253843239513925</v>
      </c>
      <c r="T1402">
        <f t="shared" si="399"/>
        <v>43.517152320619054</v>
      </c>
    </row>
    <row r="1403" spans="1:20" x14ac:dyDescent="0.25">
      <c r="A1403">
        <f t="shared" si="400"/>
        <v>1088.2104889336633</v>
      </c>
      <c r="B1403">
        <f t="shared" si="417"/>
        <v>173.19407843824078</v>
      </c>
      <c r="C1403" t="str">
        <f t="shared" si="401"/>
        <v>1.57934442449853-149.343832566603i</v>
      </c>
      <c r="D1403" t="str">
        <f t="shared" si="402"/>
        <v>3.97499970579983-91.8950679281814i</v>
      </c>
      <c r="E1403" t="str">
        <f t="shared" si="403"/>
        <v>162.46677204091+0.0772238043279874i</v>
      </c>
      <c r="F1403" t="str">
        <f t="shared" si="404"/>
        <v>1.45495495098526-862.368568106826i</v>
      </c>
      <c r="G1403" t="str">
        <f t="shared" si="405"/>
        <v>0.999999997271598-0.0000522341033263002i</v>
      </c>
      <c r="H1403" t="str">
        <f t="shared" si="406"/>
        <v>600.251809293857+15.9696375784602i</v>
      </c>
      <c r="I1403" t="str">
        <f t="shared" si="407"/>
        <v>41.3143042538146-1460.21364642273i</v>
      </c>
      <c r="K1403" t="str">
        <f t="shared" si="408"/>
        <v>0.0199774694147473-0.000662083775375559i</v>
      </c>
      <c r="L1403" t="str">
        <f t="shared" si="409"/>
        <v>0.00005-1.62932600211149i</v>
      </c>
      <c r="M1403" t="str">
        <f t="shared" si="410"/>
        <v>0.00133333333333333-0.958427060065577i</v>
      </c>
      <c r="N1403">
        <f t="shared" si="411"/>
        <v>90.605893094304818</v>
      </c>
      <c r="O1403">
        <f t="shared" si="412"/>
        <v>43.484231513737939</v>
      </c>
      <c r="P1403" s="3">
        <f t="shared" si="413"/>
        <v>43.484231513737939</v>
      </c>
      <c r="Q1403" s="3">
        <f t="shared" si="414"/>
        <v>-89.394106905695182</v>
      </c>
      <c r="R1403">
        <f t="shared" si="415"/>
        <v>90.605893094304818</v>
      </c>
      <c r="S1403">
        <f t="shared" si="416"/>
        <v>0.17319407843824078</v>
      </c>
      <c r="T1403">
        <f t="shared" si="399"/>
        <v>43.484231513737939</v>
      </c>
    </row>
    <row r="1404" spans="1:20" x14ac:dyDescent="0.25">
      <c r="A1404">
        <f t="shared" si="400"/>
        <v>1092.3456887916111</v>
      </c>
      <c r="B1404">
        <f t="shared" si="417"/>
        <v>173.8522159363061</v>
      </c>
      <c r="C1404" t="str">
        <f t="shared" si="401"/>
        <v>1.57933308110815-148.778808480284i</v>
      </c>
      <c r="D1404" t="str">
        <f t="shared" si="402"/>
        <v>3.97499970355965-91.5471968146098i</v>
      </c>
      <c r="E1404" t="str">
        <f t="shared" si="403"/>
        <v>162.466751022599+0.0775182512772663i</v>
      </c>
      <c r="F1404" t="str">
        <f t="shared" si="404"/>
        <v>1.45495495095503-859.103973585883i</v>
      </c>
      <c r="G1404" t="str">
        <f t="shared" si="405"/>
        <v>0.999999997250823-0.0000524325929178508i</v>
      </c>
      <c r="H1404" t="str">
        <f t="shared" si="406"/>
        <v>600.25372720462+16.0303349810622i</v>
      </c>
      <c r="I1404" t="str">
        <f t="shared" si="407"/>
        <v>41.3143431246015-1454.6899921252i</v>
      </c>
      <c r="K1404" t="str">
        <f t="shared" si="408"/>
        <v>0.0199772980570561-0.000664593838109247i</v>
      </c>
      <c r="L1404" t="str">
        <f t="shared" si="409"/>
        <v>0.00005-1.62315800170501i</v>
      </c>
      <c r="M1404" t="str">
        <f t="shared" si="410"/>
        <v>0.00133333333333333-0.954798824532354i</v>
      </c>
      <c r="N1404">
        <f t="shared" si="411"/>
        <v>90.608189581775946</v>
      </c>
      <c r="O1404">
        <f t="shared" si="412"/>
        <v>43.451310881608727</v>
      </c>
      <c r="P1404" s="3">
        <f t="shared" si="413"/>
        <v>43.451310881608727</v>
      </c>
      <c r="Q1404" s="3">
        <f t="shared" si="414"/>
        <v>-89.391810418224054</v>
      </c>
      <c r="R1404">
        <f t="shared" si="415"/>
        <v>90.608189581775946</v>
      </c>
      <c r="S1404">
        <f t="shared" si="416"/>
        <v>0.17385221593630609</v>
      </c>
      <c r="T1404">
        <f t="shared" si="399"/>
        <v>43.451310881608727</v>
      </c>
    </row>
    <row r="1405" spans="1:20" x14ac:dyDescent="0.25">
      <c r="A1405">
        <f t="shared" si="400"/>
        <v>1096.4966024090193</v>
      </c>
      <c r="B1405">
        <f t="shared" si="417"/>
        <v>174.51285435686407</v>
      </c>
      <c r="C1405" t="str">
        <f t="shared" si="401"/>
        <v>1.5793216515548-148.21592462106i</v>
      </c>
      <c r="D1405" t="str">
        <f t="shared" si="402"/>
        <v>3.97499970130242-91.2006426381989i</v>
      </c>
      <c r="E1405" t="str">
        <f t="shared" si="403"/>
        <v>162.466729844782+0.0778138285094447i</v>
      </c>
      <c r="F1405" t="str">
        <f t="shared" si="404"/>
        <v>1.45495495092457-855.851737564021i</v>
      </c>
      <c r="G1405" t="str">
        <f t="shared" si="405"/>
        <v>0.99999999722989-0.0000526318367698369i</v>
      </c>
      <c r="H1405" t="str">
        <f t="shared" si="406"/>
        <v>600.255659727212+16.0912631800219i</v>
      </c>
      <c r="I1405" t="str">
        <f t="shared" si="407"/>
        <v>41.3143822913612-1449.18726405012i</v>
      </c>
      <c r="K1405" t="str">
        <f t="shared" si="408"/>
        <v>0.0199771253976273-0.000667113372178151i</v>
      </c>
      <c r="L1405" t="str">
        <f t="shared" si="409"/>
        <v>0.00005-1.61701335097132i</v>
      </c>
      <c r="M1405" t="str">
        <f t="shared" si="410"/>
        <v>0.00133333333333333-0.951184324100772i</v>
      </c>
      <c r="N1405">
        <f t="shared" si="411"/>
        <v>90.610494728454015</v>
      </c>
      <c r="O1405">
        <f t="shared" si="412"/>
        <v>43.418390425554215</v>
      </c>
      <c r="P1405" s="3">
        <f t="shared" si="413"/>
        <v>43.418390425554215</v>
      </c>
      <c r="Q1405" s="3">
        <f t="shared" si="414"/>
        <v>-89.389505271545985</v>
      </c>
      <c r="R1405">
        <f t="shared" si="415"/>
        <v>90.610494728454015</v>
      </c>
      <c r="S1405">
        <f t="shared" si="416"/>
        <v>0.17451285435686406</v>
      </c>
      <c r="T1405">
        <f t="shared" si="399"/>
        <v>43.418390425554215</v>
      </c>
    </row>
    <row r="1406" spans="1:20" x14ac:dyDescent="0.25">
      <c r="A1406">
        <f t="shared" si="400"/>
        <v>1100.6632894981735</v>
      </c>
      <c r="B1406">
        <f t="shared" si="417"/>
        <v>175.17600320342015</v>
      </c>
      <c r="C1406" t="str">
        <f t="shared" si="401"/>
        <v>1.57931013518563-147.655172891587i</v>
      </c>
      <c r="D1406" t="str">
        <f t="shared" si="402"/>
        <v>3.97499969902802-90.8554004136512i</v>
      </c>
      <c r="E1406" t="str">
        <f t="shared" si="403"/>
        <v>162.466708506249+0.0781105404496007i</v>
      </c>
      <c r="F1406" t="str">
        <f t="shared" si="404"/>
        <v>1.45495495089388-852.611813256739i</v>
      </c>
      <c r="G1406" t="str">
        <f t="shared" si="405"/>
        <v>0.999999997208797-0.0000528318377484479i</v>
      </c>
      <c r="H1406" t="str">
        <f t="shared" si="406"/>
        <v>600.257606973014+16.1524230540386i</v>
      </c>
      <c r="I1406" t="str">
        <f t="shared" si="407"/>
        <v>41.3144217563479-1443.70538303914i</v>
      </c>
      <c r="K1406" t="str">
        <f t="shared" si="408"/>
        <v>0.0199769514265956-0.000669642412809755i</v>
      </c>
      <c r="L1406" t="str">
        <f t="shared" si="409"/>
        <v>0.00005-1.61089196151755i</v>
      </c>
      <c r="M1406" t="str">
        <f t="shared" si="410"/>
        <v>0.00133333333333333-0.947583506775028i</v>
      </c>
      <c r="N1406">
        <f t="shared" si="411"/>
        <v>90.612808566474911</v>
      </c>
      <c r="O1406">
        <f t="shared" si="412"/>
        <v>43.385470146906755</v>
      </c>
      <c r="P1406" s="3">
        <f t="shared" si="413"/>
        <v>43.385470146906755</v>
      </c>
      <c r="Q1406" s="3">
        <f t="shared" si="414"/>
        <v>-89.387191433525089</v>
      </c>
      <c r="R1406">
        <f t="shared" si="415"/>
        <v>90.612808566474911</v>
      </c>
      <c r="S1406">
        <f t="shared" si="416"/>
        <v>0.17517600320342014</v>
      </c>
      <c r="T1406">
        <f t="shared" si="399"/>
        <v>43.385470146906755</v>
      </c>
    </row>
    <row r="1407" spans="1:20" x14ac:dyDescent="0.25">
      <c r="A1407">
        <f t="shared" si="400"/>
        <v>1104.8458099982668</v>
      </c>
      <c r="B1407">
        <f t="shared" si="417"/>
        <v>175.84167201559316</v>
      </c>
      <c r="C1407" t="str">
        <f t="shared" si="401"/>
        <v>1.57929853134289-147.096545225191i</v>
      </c>
      <c r="D1407" t="str">
        <f t="shared" si="402"/>
        <v>3.97499969673627-90.5114651745398i</v>
      </c>
      <c r="E1407" t="str">
        <f t="shared" si="403"/>
        <v>162.466687005785+0.0784083915410085i</v>
      </c>
      <c r="F1407" t="str">
        <f t="shared" si="404"/>
        <v>1.45495495086295-849.384154056625i</v>
      </c>
      <c r="G1407" t="str">
        <f t="shared" si="405"/>
        <v>0.999999997187544-0.0000530325987307649i</v>
      </c>
      <c r="H1407" t="str">
        <f t="shared" si="406"/>
        <v>600.259569054263+16.2138154851696i</v>
      </c>
      <c r="I1407" t="str">
        <f t="shared" si="407"/>
        <v>41.3144615218314-1438.24427023375i</v>
      </c>
      <c r="K1407" t="str">
        <f t="shared" si="408"/>
        <v>0.0199767761340211-0.000672180995356693i</v>
      </c>
      <c r="L1407" t="str">
        <f t="shared" si="409"/>
        <v>0.00005-1.60479374528547i</v>
      </c>
      <c r="M1407" t="str">
        <f t="shared" si="410"/>
        <v>0.00133333333333333-0.943996320756154i</v>
      </c>
      <c r="N1407">
        <f t="shared" si="411"/>
        <v>90.615131128087967</v>
      </c>
      <c r="O1407">
        <f t="shared" si="412"/>
        <v>43.352550047008677</v>
      </c>
      <c r="P1407" s="3">
        <f t="shared" si="413"/>
        <v>43.352550047008677</v>
      </c>
      <c r="Q1407" s="3">
        <f t="shared" si="414"/>
        <v>-89.384868871912033</v>
      </c>
      <c r="R1407">
        <f t="shared" si="415"/>
        <v>90.615131128087967</v>
      </c>
      <c r="S1407">
        <f t="shared" si="416"/>
        <v>0.17584167201559317</v>
      </c>
      <c r="T1407">
        <f t="shared" si="399"/>
        <v>43.352550047008677</v>
      </c>
    </row>
    <row r="1408" spans="1:20" x14ac:dyDescent="0.25">
      <c r="A1408">
        <f t="shared" si="400"/>
        <v>1109.0442240762602</v>
      </c>
      <c r="B1408">
        <f t="shared" si="417"/>
        <v>176.50987036925241</v>
      </c>
      <c r="C1408" t="str">
        <f t="shared" si="401"/>
        <v>1.57928683936368-146.540033585763i</v>
      </c>
      <c r="D1408" t="str">
        <f t="shared" si="402"/>
        <v>3.97499969442709-90.1688319732427i</v>
      </c>
      <c r="E1408" t="str">
        <f t="shared" si="403"/>
        <v>162.466665342169+0.0787073862452666i</v>
      </c>
      <c r="F1408" t="str">
        <f t="shared" si="404"/>
        <v>1.4549549508318-846.168713532734i</v>
      </c>
      <c r="G1408" t="str">
        <f t="shared" si="405"/>
        <v>0.999999997166128-0.0000532341226048018i</v>
      </c>
      <c r="H1408" t="str">
        <f t="shared" si="406"/>
        <v>600.261546084044+16.2754413588437i</v>
      </c>
      <c r="I1408" t="str">
        <f t="shared" si="407"/>
        <v>41.3145015901013-1432.80384707424i</v>
      </c>
      <c r="K1408" t="str">
        <f t="shared" si="408"/>
        <v>0.0199765995098892-0.000674729155297167i</v>
      </c>
      <c r="L1408" t="str">
        <f t="shared" si="409"/>
        <v>0.00005-1.59871861455017i</v>
      </c>
      <c r="M1408" t="str">
        <f t="shared" si="410"/>
        <v>0.00133333333333333-0.940422714441277i</v>
      </c>
      <c r="N1408">
        <f t="shared" si="411"/>
        <v>90.617462445656031</v>
      </c>
      <c r="O1408">
        <f t="shared" si="412"/>
        <v>43.319630127213003</v>
      </c>
      <c r="P1408" s="3">
        <f t="shared" si="413"/>
        <v>43.319630127213003</v>
      </c>
      <c r="Q1408" s="3">
        <f t="shared" si="414"/>
        <v>-89.382537554343969</v>
      </c>
      <c r="R1408">
        <f t="shared" si="415"/>
        <v>90.617462445656031</v>
      </c>
      <c r="S1408">
        <f t="shared" si="416"/>
        <v>0.17650987036925242</v>
      </c>
      <c r="T1408">
        <f t="shared" si="399"/>
        <v>43.319630127213003</v>
      </c>
    </row>
    <row r="1409" spans="1:20" x14ac:dyDescent="0.25">
      <c r="A1409">
        <f t="shared" si="400"/>
        <v>1113.25859212775</v>
      </c>
      <c r="B1409">
        <f t="shared" si="417"/>
        <v>177.18060787665559</v>
      </c>
      <c r="C1409" t="str">
        <f t="shared" si="401"/>
        <v>1.57927505858035-145.985629967618i</v>
      </c>
      <c r="D1409" t="str">
        <f t="shared" si="402"/>
        <v>3.97499969210033-89.8274958808652i</v>
      </c>
      <c r="E1409" t="str">
        <f t="shared" si="403"/>
        <v>162.466643514164+0.0790075290425612i</v>
      </c>
      <c r="F1409" t="str">
        <f t="shared" si="404"/>
        <v>1.45495495080041-842.965445429863i</v>
      </c>
      <c r="G1409" t="str">
        <f t="shared" si="405"/>
        <v>0.99999999714455-0.000053436412269547i</v>
      </c>
      <c r="H1409" t="str">
        <f t="shared" si="406"/>
        <v>600.263538176318+16.3373015638736i</v>
      </c>
      <c r="I1409" t="str">
        <f t="shared" si="407"/>
        <v>41.3145419634621-1427.38403529851i</v>
      </c>
      <c r="K1409" t="str">
        <f t="shared" si="408"/>
        <v>0.0199764215441094-0.000677286928235267i</v>
      </c>
      <c r="L1409" t="str">
        <f t="shared" si="409"/>
        <v>0.00005-1.59266648191888i</v>
      </c>
      <c r="M1409" t="str">
        <f t="shared" si="410"/>
        <v>0.00133333333333333-0.936862636422869i</v>
      </c>
      <c r="N1409">
        <f t="shared" si="411"/>
        <v>90.619802551656193</v>
      </c>
      <c r="O1409">
        <f t="shared" si="412"/>
        <v>43.286710388882071</v>
      </c>
      <c r="P1409" s="3">
        <f t="shared" si="413"/>
        <v>43.286710388882071</v>
      </c>
      <c r="Q1409" s="3">
        <f t="shared" si="414"/>
        <v>-89.380197448343807</v>
      </c>
      <c r="R1409">
        <f t="shared" si="415"/>
        <v>90.619802551656193</v>
      </c>
      <c r="S1409">
        <f t="shared" si="416"/>
        <v>0.1771806078766556</v>
      </c>
      <c r="T1409">
        <f t="shared" si="399"/>
        <v>43.286710388882071</v>
      </c>
    </row>
    <row r="1410" spans="1:20" x14ac:dyDescent="0.25">
      <c r="A1410">
        <f t="shared" si="400"/>
        <v>1117.4889747778354</v>
      </c>
      <c r="B1410">
        <f t="shared" si="417"/>
        <v>177.85389418658687</v>
      </c>
      <c r="C1410" t="str">
        <f t="shared" si="401"/>
        <v>1.57926318832013-145.433326395403i</v>
      </c>
      <c r="D1410" t="str">
        <f t="shared" si="402"/>
        <v>3.97499968975583-89.4874519871727i</v>
      </c>
      <c r="E1410" t="str">
        <f t="shared" si="403"/>
        <v>162.466621520527+0.0793088244316362i</v>
      </c>
      <c r="F1410" t="str">
        <f t="shared" si="404"/>
        <v>1.45495495076876-839.774303667926i</v>
      </c>
      <c r="G1410" t="str">
        <f t="shared" si="405"/>
        <v>0.999999997122807-0.000053639470635005i</v>
      </c>
      <c r="H1410" t="str">
        <f t="shared" si="406"/>
        <v>600.265545445901+16.3993969924693i</v>
      </c>
      <c r="I1410" t="str">
        <f t="shared" si="407"/>
        <v>41.3145826442367-1421.98475694098i</v>
      </c>
      <c r="K1410" t="str">
        <f t="shared" si="408"/>
        <v>0.0199762422265155-0.0006798543499014i</v>
      </c>
      <c r="L1410" t="str">
        <f t="shared" si="409"/>
        <v>0.00005-1.58663726032963i</v>
      </c>
      <c r="M1410" t="str">
        <f t="shared" si="410"/>
        <v>0.00133333333333333-0.933316035488016i</v>
      </c>
      <c r="N1410">
        <f t="shared" si="411"/>
        <v>90.622151478679825</v>
      </c>
      <c r="O1410">
        <f t="shared" si="412"/>
        <v>43.25379083338894</v>
      </c>
      <c r="P1410" s="3">
        <f t="shared" si="413"/>
        <v>43.25379083338894</v>
      </c>
      <c r="Q1410" s="3">
        <f t="shared" si="414"/>
        <v>-89.377848521320175</v>
      </c>
      <c r="R1410">
        <f t="shared" si="415"/>
        <v>90.622151478679825</v>
      </c>
      <c r="S1410">
        <f t="shared" si="416"/>
        <v>0.17785389418658687</v>
      </c>
      <c r="T1410">
        <f t="shared" si="399"/>
        <v>43.25379083338894</v>
      </c>
    </row>
    <row r="1411" spans="1:20" x14ac:dyDescent="0.25">
      <c r="A1411">
        <f t="shared" si="400"/>
        <v>1121.7354328819913</v>
      </c>
      <c r="B1411">
        <f t="shared" si="417"/>
        <v>178.52973898449591</v>
      </c>
      <c r="C1411" t="str">
        <f t="shared" si="401"/>
        <v>1.57925122790518-144.883114923977i</v>
      </c>
      <c r="D1411" t="str">
        <f t="shared" si="402"/>
        <v>3.97499968739352-89.1486954005211i</v>
      </c>
      <c r="E1411" t="str">
        <f t="shared" si="403"/>
        <v>162.466599360006+0.0796112769297671i</v>
      </c>
      <c r="F1411" t="str">
        <f t="shared" si="404"/>
        <v>1.4549549507369-836.595242341288i</v>
      </c>
      <c r="G1411" t="str">
        <f t="shared" si="405"/>
        <v>0.999999997100899-0.0000538433006222384i</v>
      </c>
      <c r="H1411" t="str">
        <f t="shared" si="406"/>
        <v>600.267568008491+16.4617285402511i</v>
      </c>
      <c r="I1411" t="str">
        <f t="shared" si="407"/>
        <v>41.314623634766-1416.60593433144i</v>
      </c>
      <c r="K1411" t="str">
        <f t="shared" si="408"/>
        <v>0.0199760615468645-0.000682431456152635i</v>
      </c>
      <c r="L1411" t="str">
        <f t="shared" si="409"/>
        <v>0.00005-1.58063086305004i</v>
      </c>
      <c r="M1411" t="str">
        <f t="shared" si="410"/>
        <v>0.00133333333333333-0.929782860617673i</v>
      </c>
      <c r="N1411">
        <f t="shared" si="411"/>
        <v>90.624509259432941</v>
      </c>
      <c r="O1411">
        <f t="shared" si="412"/>
        <v>43.220871462117138</v>
      </c>
      <c r="P1411" s="3">
        <f t="shared" si="413"/>
        <v>43.220871462117138</v>
      </c>
      <c r="Q1411" s="3">
        <f t="shared" si="414"/>
        <v>-89.375490740567059</v>
      </c>
      <c r="R1411">
        <f t="shared" si="415"/>
        <v>90.624509259432941</v>
      </c>
      <c r="S1411">
        <f t="shared" si="416"/>
        <v>0.17852973898449589</v>
      </c>
      <c r="T1411">
        <f t="shared" si="399"/>
        <v>43.220871462117138</v>
      </c>
    </row>
    <row r="1412" spans="1:20" x14ac:dyDescent="0.25">
      <c r="A1412">
        <f t="shared" si="400"/>
        <v>1125.9980275269429</v>
      </c>
      <c r="B1412">
        <f t="shared" si="417"/>
        <v>179.208151992637</v>
      </c>
      <c r="C1412" t="str">
        <f t="shared" si="401"/>
        <v>1.57923917665245-144.334987638286i</v>
      </c>
      <c r="D1412" t="str">
        <f t="shared" si="402"/>
        <v>3.97499968501319-88.8112212477817i</v>
      </c>
      <c r="E1412" t="str">
        <f t="shared" si="403"/>
        <v>162.46657703134+0.0799148910730334i</v>
      </c>
      <c r="F1412" t="str">
        <f t="shared" si="404"/>
        <v>1.45495495070478-833.428215718072i</v>
      </c>
      <c r="G1412" t="str">
        <f t="shared" si="405"/>
        <v>0.999999997078824-0.0000540479051634099i</v>
      </c>
      <c r="H1412" t="str">
        <f t="shared" si="406"/>
        <v>600.269605980674+16.5242971062636i</v>
      </c>
      <c r="I1412" t="str">
        <f t="shared" si="407"/>
        <v>41.3146649374089-1411.24749009393i</v>
      </c>
      <c r="K1412" t="str">
        <f t="shared" si="408"/>
        <v>0.0199758794948361-0.000685018282973105i</v>
      </c>
      <c r="L1412" t="str">
        <f t="shared" si="409"/>
        <v>0.00005-1.57464720367607i</v>
      </c>
      <c r="M1412" t="str">
        <f t="shared" si="410"/>
        <v>0.00133333333333333-0.926263060985926i</v>
      </c>
      <c r="N1412">
        <f t="shared" si="411"/>
        <v>90.626875926736631</v>
      </c>
      <c r="O1412">
        <f t="shared" si="412"/>
        <v>43.187952276460166</v>
      </c>
      <c r="P1412" s="3">
        <f t="shared" si="413"/>
        <v>43.187952276460166</v>
      </c>
      <c r="Q1412" s="3">
        <f t="shared" si="414"/>
        <v>-89.373124073263369</v>
      </c>
      <c r="R1412">
        <f t="shared" si="415"/>
        <v>90.626875926736631</v>
      </c>
      <c r="S1412">
        <f t="shared" si="416"/>
        <v>0.17920815199263701</v>
      </c>
      <c r="T1412">
        <f t="shared" si="399"/>
        <v>43.187952276460166</v>
      </c>
    </row>
    <row r="1413" spans="1:20" x14ac:dyDescent="0.25">
      <c r="A1413">
        <f t="shared" si="400"/>
        <v>1130.2768200315454</v>
      </c>
      <c r="B1413">
        <f t="shared" si="417"/>
        <v>179.88914297020904</v>
      </c>
      <c r="C1413" t="str">
        <f t="shared" si="401"/>
        <v>1.57922703387387-143.788936653261i</v>
      </c>
      <c r="D1413" t="str">
        <f t="shared" si="402"/>
        <v>3.97499968261472-88.4750246742755i</v>
      </c>
      <c r="E1413" t="str">
        <f t="shared" si="403"/>
        <v>162.466554533258+0.0802196714163149i</v>
      </c>
      <c r="F1413" t="str">
        <f t="shared" si="404"/>
        <v>1.45495495067241-830.273178239535i</v>
      </c>
      <c r="G1413" t="str">
        <f t="shared" si="405"/>
        <v>0.999999997056581-0.000054253287201824i</v>
      </c>
      <c r="H1413" t="str">
        <f t="shared" si="406"/>
        <v>600.271659479923+16.5871035929875i</v>
      </c>
      <c r="I1413" t="str">
        <f t="shared" si="407"/>
        <v>41.3147065545413-1405.90934714568i</v>
      </c>
      <c r="K1413" t="str">
        <f t="shared" si="408"/>
        <v>0.0199756960600321-0.000687614866474356i</v>
      </c>
      <c r="L1413" t="str">
        <f t="shared" si="409"/>
        <v>0.00005-1.56868619613077i</v>
      </c>
      <c r="M1413" t="str">
        <f t="shared" si="410"/>
        <v>0.00133333333333333-0.922756585959274i</v>
      </c>
      <c r="N1413">
        <f t="shared" si="411"/>
        <v>90.629251513527365</v>
      </c>
      <c r="O1413">
        <f t="shared" si="412"/>
        <v>43.155033277822227</v>
      </c>
      <c r="P1413" s="3">
        <f t="shared" si="413"/>
        <v>43.155033277822227</v>
      </c>
      <c r="Q1413" s="3">
        <f t="shared" si="414"/>
        <v>-89.370748486472635</v>
      </c>
      <c r="R1413">
        <f t="shared" si="415"/>
        <v>90.629251513527365</v>
      </c>
      <c r="S1413">
        <f t="shared" si="416"/>
        <v>0.17988914297020903</v>
      </c>
      <c r="T1413">
        <f t="shared" si="399"/>
        <v>43.155033277822227</v>
      </c>
    </row>
    <row r="1414" spans="1:20" x14ac:dyDescent="0.25">
      <c r="A1414">
        <f t="shared" si="400"/>
        <v>1134.5718719476654</v>
      </c>
      <c r="B1414">
        <f t="shared" si="417"/>
        <v>180.57272171349584</v>
      </c>
      <c r="C1414" t="str">
        <f t="shared" si="401"/>
        <v>1.57921479887628-143.244954113702i</v>
      </c>
      <c r="D1414" t="str">
        <f t="shared" si="402"/>
        <v>3.97499968019801-88.1401008437029i</v>
      </c>
      <c r="E1414" t="str">
        <f t="shared" si="403"/>
        <v>162.466531864477+0.0805256225334679i</v>
      </c>
      <c r="F1414" t="str">
        <f t="shared" si="404"/>
        <v>1.4549549506398-827.130084519415i</v>
      </c>
      <c r="G1414" t="str">
        <f t="shared" si="405"/>
        <v>0.999999997034168-0.0000544594496919703i</v>
      </c>
      <c r="H1414" t="str">
        <f t="shared" si="406"/>
        <v>600.273728624598+16.6501489063535i</v>
      </c>
      <c r="I1414" t="str">
        <f t="shared" si="407"/>
        <v>41.3147484885572-1400.59142869594i</v>
      </c>
      <c r="K1414" t="str">
        <f t="shared" si="408"/>
        <v>0.0199755112319764-0.000690221242895754i</v>
      </c>
      <c r="L1414" t="str">
        <f t="shared" si="409"/>
        <v>0.00005-1.56274775466305i</v>
      </c>
      <c r="M1414" t="str">
        <f t="shared" si="410"/>
        <v>0.00133333333333333-0.919263385095915i</v>
      </c>
      <c r="N1414">
        <f t="shared" si="411"/>
        <v>90.631636052857274</v>
      </c>
      <c r="O1414">
        <f t="shared" si="412"/>
        <v>43.122114467618182</v>
      </c>
      <c r="P1414" s="3">
        <f t="shared" si="413"/>
        <v>43.122114467618182</v>
      </c>
      <c r="Q1414" s="3">
        <f t="shared" si="414"/>
        <v>-89.368363947142726</v>
      </c>
      <c r="R1414">
        <f t="shared" si="415"/>
        <v>90.631636052857274</v>
      </c>
      <c r="S1414">
        <f t="shared" si="416"/>
        <v>0.18057272171349584</v>
      </c>
      <c r="T1414">
        <f t="shared" si="399"/>
        <v>43.122114467618182</v>
      </c>
    </row>
    <row r="1415" spans="1:20" x14ac:dyDescent="0.25">
      <c r="A1415">
        <f t="shared" si="400"/>
        <v>1138.8832450610664</v>
      </c>
      <c r="B1415">
        <f t="shared" si="417"/>
        <v>181.25889805600713</v>
      </c>
      <c r="C1415" t="str">
        <f t="shared" si="401"/>
        <v>1.579202470961-142.703032194158i</v>
      </c>
      <c r="D1415" t="str">
        <f t="shared" si="402"/>
        <v>3.9749996777629-87.8064449380718i</v>
      </c>
      <c r="E1415" t="str">
        <f t="shared" si="403"/>
        <v>162.466509023708+0.0808327490172338i</v>
      </c>
      <c r="F1415" t="str">
        <f t="shared" si="404"/>
        <v>1.45495495060694-823.99888934325i</v>
      </c>
      <c r="G1415" t="str">
        <f t="shared" si="405"/>
        <v>0.999999997011585-0.0000546663955995653i</v>
      </c>
      <c r="H1415" t="str">
        <f t="shared" si="406"/>
        <v>600.275813533981+16.7134339557569i</v>
      </c>
      <c r="I1415" t="str">
        <f t="shared" si="407"/>
        <v>41.3147907418709-1395.29365824491i</v>
      </c>
      <c r="K1415" t="str">
        <f t="shared" si="408"/>
        <v>0.0199753250001132-0.000692837448604847i</v>
      </c>
      <c r="L1415" t="str">
        <f t="shared" si="409"/>
        <v>0.00005-1.55683179384644i</v>
      </c>
      <c r="M1415" t="str">
        <f t="shared" si="410"/>
        <v>0.00133333333333333-0.915783408144963i</v>
      </c>
      <c r="N1415">
        <f t="shared" si="411"/>
        <v>90.634029577894538</v>
      </c>
      <c r="O1415">
        <f t="shared" si="412"/>
        <v>43.089195847273189</v>
      </c>
      <c r="P1415" s="3">
        <f t="shared" si="413"/>
        <v>43.089195847273189</v>
      </c>
      <c r="Q1415" s="3">
        <f t="shared" si="414"/>
        <v>-89.365970422105462</v>
      </c>
      <c r="R1415">
        <f t="shared" si="415"/>
        <v>90.634029577894538</v>
      </c>
      <c r="S1415">
        <f t="shared" si="416"/>
        <v>0.18125889805600712</v>
      </c>
      <c r="T1415">
        <f t="shared" si="399"/>
        <v>43.089195847273189</v>
      </c>
    </row>
    <row r="1416" spans="1:20" x14ac:dyDescent="0.25">
      <c r="A1416">
        <f t="shared" si="400"/>
        <v>1143.2110013922984</v>
      </c>
      <c r="B1416">
        <f t="shared" si="417"/>
        <v>181.94768186861995</v>
      </c>
      <c r="C1416" t="str">
        <f t="shared" si="401"/>
        <v>1.57919004942427-142.163163098828i</v>
      </c>
      <c r="D1416" t="str">
        <f t="shared" si="402"/>
        <v>3.97499967530925-87.47405215763i</v>
      </c>
      <c r="E1416" t="str">
        <f t="shared" si="403"/>
        <v>162.466486009651+0.0811410554795339i</v>
      </c>
      <c r="F1416" t="str">
        <f t="shared" si="404"/>
        <v>1.45495495057384-820.879547667745i</v>
      </c>
      <c r="G1416" t="str">
        <f t="shared" si="405"/>
        <v>0.99999999698883-0.000054874127901595i</v>
      </c>
      <c r="H1416" t="str">
        <f t="shared" si="406"/>
        <v>600.277914328248+16.7769596540691i</v>
      </c>
      <c r="I1416" t="str">
        <f t="shared" si="407"/>
        <v>41.3148333169131-1390.01595958262i</v>
      </c>
      <c r="K1416" t="str">
        <f t="shared" si="408"/>
        <v>0.0199751373538078-0.000695463520097764i</v>
      </c>
      <c r="L1416" t="str">
        <f t="shared" si="409"/>
        <v>0.00005-1.55093822857784i</v>
      </c>
      <c r="M1416" t="str">
        <f t="shared" si="410"/>
        <v>0.00133333333333333-0.912316605045785i</v>
      </c>
      <c r="N1416">
        <f t="shared" si="411"/>
        <v>90.636432121923619</v>
      </c>
      <c r="O1416">
        <f t="shared" si="412"/>
        <v>43.056277418223601</v>
      </c>
      <c r="P1416" s="3">
        <f t="shared" si="413"/>
        <v>43.056277418223601</v>
      </c>
      <c r="Q1416" s="3">
        <f t="shared" si="414"/>
        <v>-89.363567878076381</v>
      </c>
      <c r="R1416">
        <f t="shared" si="415"/>
        <v>90.636432121923619</v>
      </c>
      <c r="S1416">
        <f t="shared" si="416"/>
        <v>0.18194768186861995</v>
      </c>
      <c r="T1416">
        <f t="shared" si="399"/>
        <v>43.056277418223601</v>
      </c>
    </row>
    <row r="1417" spans="1:20" x14ac:dyDescent="0.25">
      <c r="A1417">
        <f t="shared" si="400"/>
        <v>1147.5552031975892</v>
      </c>
      <c r="B1417">
        <f t="shared" si="417"/>
        <v>182.63908305972072</v>
      </c>
      <c r="C1417" t="str">
        <f t="shared" si="401"/>
        <v>1.57917753355713-141.625339061433i</v>
      </c>
      <c r="D1417" t="str">
        <f t="shared" si="402"/>
        <v>3.97499967283692-87.1429177207955i</v>
      </c>
      <c r="E1417" t="str">
        <f t="shared" si="403"/>
        <v>162.466462820997+0.0814505465514388i</v>
      </c>
      <c r="F1417" t="str">
        <f t="shared" si="404"/>
        <v>1.45495495054048-817.772014620121i</v>
      </c>
      <c r="G1417" t="str">
        <f t="shared" si="405"/>
        <v>0.999999996965902-0.0000550826495863581i</v>
      </c>
      <c r="H1417" t="str">
        <f t="shared" si="406"/>
        <v>600.280031128498+16.8407269176516i</v>
      </c>
      <c r="I1417" t="str">
        <f t="shared" si="407"/>
        <v>41.3148762161325-1384.75825678783i</v>
      </c>
      <c r="K1417" t="str">
        <f t="shared" si="408"/>
        <v>0.019974948282345-0.000698099493999553i</v>
      </c>
      <c r="L1417" t="str">
        <f t="shared" si="409"/>
        <v>0.00005-1.54506697407635i</v>
      </c>
      <c r="M1417" t="str">
        <f t="shared" si="410"/>
        <v>0.00133333333333333-0.908862925927264i</v>
      </c>
      <c r="N1417">
        <f t="shared" si="411"/>
        <v>90.638843718345811</v>
      </c>
      <c r="O1417">
        <f t="shared" si="412"/>
        <v>43.023359181916121</v>
      </c>
      <c r="P1417" s="3">
        <f t="shared" si="413"/>
        <v>43.023359181916121</v>
      </c>
      <c r="Q1417" s="3">
        <f t="shared" si="414"/>
        <v>-89.361156281654189</v>
      </c>
      <c r="R1417">
        <f t="shared" si="415"/>
        <v>90.638843718345811</v>
      </c>
      <c r="S1417">
        <f t="shared" si="416"/>
        <v>0.18263908305972071</v>
      </c>
      <c r="T1417">
        <f t="shared" si="399"/>
        <v>43.023359181916121</v>
      </c>
    </row>
    <row r="1418" spans="1:20" x14ac:dyDescent="0.25">
      <c r="A1418">
        <f t="shared" si="400"/>
        <v>1151.91591296974</v>
      </c>
      <c r="B1418">
        <f t="shared" si="417"/>
        <v>183.33311157534766</v>
      </c>
      <c r="C1418" t="str">
        <f t="shared" si="401"/>
        <v>1.57916492264509-141.089552345117i</v>
      </c>
      <c r="D1418" t="str">
        <f t="shared" si="402"/>
        <v>3.97499967034576-86.8130368640883i</v>
      </c>
      <c r="E1418" t="str">
        <f t="shared" si="403"/>
        <v>162.466439456425+0.0817612268832467i</v>
      </c>
      <c r="F1418" t="str">
        <f t="shared" si="404"/>
        <v>1.45495495050686-814.676245497473i</v>
      </c>
      <c r="G1418" t="str">
        <f t="shared" si="405"/>
        <v>0.999999996942799-0.0000552919636535088i</v>
      </c>
      <c r="H1418" t="str">
        <f t="shared" si="406"/>
        <v>600.282164056755+16.9047366663702i</v>
      </c>
      <c r="I1418" t="str">
        <f t="shared" si="407"/>
        <v>41.3149194419978-1379.52047422696i</v>
      </c>
      <c r="K1418" t="str">
        <f t="shared" si="408"/>
        <v>0.019974757774929-0.000700745407064603i</v>
      </c>
      <c r="L1418" t="str">
        <f t="shared" si="409"/>
        <v>0.00005-1.539217945882i</v>
      </c>
      <c r="M1418" t="str">
        <f t="shared" si="410"/>
        <v>0.00133333333333333-0.905422321107056i</v>
      </c>
      <c r="N1418">
        <f t="shared" si="411"/>
        <v>90.641264400679248</v>
      </c>
      <c r="O1418">
        <f t="shared" si="412"/>
        <v>42.990441139808588</v>
      </c>
      <c r="P1418" s="3">
        <f t="shared" si="413"/>
        <v>42.990441139808588</v>
      </c>
      <c r="Q1418" s="3">
        <f t="shared" si="414"/>
        <v>-89.358735599320752</v>
      </c>
      <c r="R1418">
        <f t="shared" si="415"/>
        <v>90.641264400679248</v>
      </c>
      <c r="S1418">
        <f t="shared" si="416"/>
        <v>0.18333311157534765</v>
      </c>
      <c r="T1418">
        <f t="shared" si="399"/>
        <v>42.990441139808588</v>
      </c>
    </row>
    <row r="1419" spans="1:20" x14ac:dyDescent="0.25">
      <c r="A1419">
        <f t="shared" si="400"/>
        <v>1156.2931934390253</v>
      </c>
      <c r="B1419">
        <f t="shared" si="417"/>
        <v>184.02977739933399</v>
      </c>
      <c r="C1419" t="str">
        <f t="shared" si="401"/>
        <v>1.57915221596826-140.555795242324i</v>
      </c>
      <c r="D1419" t="str">
        <f t="shared" si="402"/>
        <v>3.97499966783561-86.4844048420613i</v>
      </c>
      <c r="E1419" t="str">
        <f t="shared" si="403"/>
        <v>162.466415914605+0.0820731011447655i</v>
      </c>
      <c r="F1419" t="str">
        <f t="shared" si="404"/>
        <v>1.45495495047299-811.59219576612i</v>
      </c>
      <c r="G1419" t="str">
        <f t="shared" si="405"/>
        <v>0.99999999691952-0.0000555020731141002i</v>
      </c>
      <c r="H1419" t="str">
        <f t="shared" si="406"/>
        <v>600.284313235978+16.9689898236086i</v>
      </c>
      <c r="I1419" t="str">
        <f t="shared" si="407"/>
        <v>41.314962996997-1374.30253655302i</v>
      </c>
      <c r="K1419" t="str">
        <f t="shared" si="408"/>
        <v>0.0199745658206824-0.000703401296177017i</v>
      </c>
      <c r="L1419" t="str">
        <f t="shared" si="409"/>
        <v>0.00005-1.53339105985455i</v>
      </c>
      <c r="M1419" t="str">
        <f t="shared" si="410"/>
        <v>0.00133333333333333-0.90199474109091i</v>
      </c>
      <c r="N1419">
        <f t="shared" si="411"/>
        <v>90.643694202559573</v>
      </c>
      <c r="O1419">
        <f t="shared" si="412"/>
        <v>42.957523293369412</v>
      </c>
      <c r="P1419" s="3">
        <f t="shared" si="413"/>
        <v>42.957523293369412</v>
      </c>
      <c r="Q1419" s="3">
        <f t="shared" si="414"/>
        <v>-89.356305797440427</v>
      </c>
      <c r="R1419">
        <f t="shared" si="415"/>
        <v>90.643694202559573</v>
      </c>
      <c r="S1419">
        <f t="shared" si="416"/>
        <v>0.18402977739933399</v>
      </c>
      <c r="T1419">
        <f t="shared" si="399"/>
        <v>42.957523293369412</v>
      </c>
    </row>
    <row r="1420" spans="1:20" x14ac:dyDescent="0.25">
      <c r="A1420">
        <f t="shared" si="400"/>
        <v>1160.6871075740935</v>
      </c>
      <c r="B1420">
        <f t="shared" si="417"/>
        <v>184.72909055345147</v>
      </c>
      <c r="C1420" t="str">
        <f t="shared" si="401"/>
        <v>1.57913941280158-140.024060074704i</v>
      </c>
      <c r="D1420" t="str">
        <f t="shared" si="402"/>
        <v>3.97499966530639-86.1570169272338i</v>
      </c>
      <c r="E1420" t="str">
        <f t="shared" si="403"/>
        <v>162.466392194197+0.0823861740251244i</v>
      </c>
      <c r="F1420" t="str">
        <f t="shared" si="404"/>
        <v>1.45495495043887-808.519821060983i</v>
      </c>
      <c r="G1420" t="str">
        <f t="shared" si="405"/>
        <v>0.999999996896064-0.000055712980990627i</v>
      </c>
      <c r="H1420" t="str">
        <f t="shared" si="406"/>
        <v>600.286478790055+17.0334873162804i</v>
      </c>
      <c r="I1420" t="str">
        <f t="shared" si="407"/>
        <v>41.3150068836354-1369.10436870447i</v>
      </c>
      <c r="K1420" t="str">
        <f t="shared" si="408"/>
        <v>0.0199743724086462-0.000706067198350957i</v>
      </c>
      <c r="L1420" t="str">
        <f t="shared" si="409"/>
        <v>0.00005-1.5275862321723i</v>
      </c>
      <c r="M1420" t="str">
        <f t="shared" si="410"/>
        <v>0.00133333333333333-0.89858013657194i</v>
      </c>
      <c r="N1420">
        <f t="shared" si="411"/>
        <v>90.646133157740067</v>
      </c>
      <c r="O1420">
        <f t="shared" si="412"/>
        <v>42.924605644078646</v>
      </c>
      <c r="P1420" s="3">
        <f t="shared" si="413"/>
        <v>42.924605644078646</v>
      </c>
      <c r="Q1420" s="3">
        <f t="shared" si="414"/>
        <v>-89.353866842259933</v>
      </c>
      <c r="R1420">
        <f t="shared" si="415"/>
        <v>90.646133157740067</v>
      </c>
      <c r="S1420">
        <f t="shared" si="416"/>
        <v>0.18472909055345146</v>
      </c>
      <c r="T1420">
        <f t="shared" si="399"/>
        <v>42.924605644078646</v>
      </c>
    </row>
    <row r="1421" spans="1:20" x14ac:dyDescent="0.25">
      <c r="A1421">
        <f t="shared" si="400"/>
        <v>1165.0977185828751</v>
      </c>
      <c r="B1421">
        <f t="shared" si="417"/>
        <v>185.43106109755459</v>
      </c>
      <c r="C1421" t="str">
        <f t="shared" si="401"/>
        <v>1.5791265124142-139.494339192984i</v>
      </c>
      <c r="D1421" t="str">
        <f t="shared" si="402"/>
        <v>3.97499966275786-85.8308684100186i</v>
      </c>
      <c r="E1421" t="str">
        <f t="shared" si="403"/>
        <v>162.466368293855+0.0827004502329664i</v>
      </c>
      <c r="F1421" t="str">
        <f t="shared" si="404"/>
        <v>1.45495495040447-805.4590771849i</v>
      </c>
      <c r="G1421" t="str">
        <f t="shared" si="405"/>
        <v>0.999999996872429-0.0000559246903170696i</v>
      </c>
      <c r="H1421" t="str">
        <f t="shared" si="406"/>
        <v>600.288660843827+17.0982300748448i</v>
      </c>
      <c r="I1421" t="str">
        <f t="shared" si="407"/>
        <v>41.3150511044377-1363.92589590413i</v>
      </c>
      <c r="K1421" t="str">
        <f t="shared" si="408"/>
        <v>0.0199741775277786-0.000708743150731074i</v>
      </c>
      <c r="L1421" t="str">
        <f t="shared" si="409"/>
        <v>0.00005-1.52180337933084i</v>
      </c>
      <c r="M1421" t="str">
        <f t="shared" si="410"/>
        <v>0.00133333333333333-0.895178458429906i</v>
      </c>
      <c r="N1421">
        <f t="shared" si="411"/>
        <v>90.648581300091948</v>
      </c>
      <c r="O1421">
        <f t="shared" si="412"/>
        <v>42.891688193426972</v>
      </c>
      <c r="P1421" s="3">
        <f t="shared" si="413"/>
        <v>42.891688193426972</v>
      </c>
      <c r="Q1421" s="3">
        <f t="shared" si="414"/>
        <v>-89.351418699908052</v>
      </c>
      <c r="R1421">
        <f t="shared" si="415"/>
        <v>90.648581300091948</v>
      </c>
      <c r="S1421">
        <f t="shared" si="416"/>
        <v>0.18543106109755458</v>
      </c>
      <c r="T1421">
        <f t="shared" si="399"/>
        <v>42.891688193426972</v>
      </c>
    </row>
    <row r="1422" spans="1:20" x14ac:dyDescent="0.25">
      <c r="A1422">
        <f t="shared" si="400"/>
        <v>1169.5250899134901</v>
      </c>
      <c r="B1422">
        <f t="shared" si="417"/>
        <v>186.13569912972531</v>
      </c>
      <c r="C1422" t="str">
        <f t="shared" si="401"/>
        <v>1.57911351407008-138.966624976869i</v>
      </c>
      <c r="D1422" t="str">
        <f t="shared" si="402"/>
        <v>3.97499966018997-85.5059545986619i</v>
      </c>
      <c r="E1422" t="str">
        <f t="shared" si="403"/>
        <v>162.466344212215+0.0830159344968074i</v>
      </c>
      <c r="F1422" t="str">
        <f t="shared" si="404"/>
        <v>1.45495495036983-802.409920108064i</v>
      </c>
      <c r="G1422" t="str">
        <f t="shared" si="405"/>
        <v>0.999999996848614-0.0000561372041389375i</v>
      </c>
      <c r="H1422" t="str">
        <f t="shared" si="406"/>
        <v>600.29085952309+17.1632190333192i</v>
      </c>
      <c r="I1422" t="str">
        <f t="shared" si="407"/>
        <v>41.3150956619495-1358.76704365826i</v>
      </c>
      <c r="K1422" t="str">
        <f t="shared" si="408"/>
        <v>0.0199739811669545-0.000711429190592839i</v>
      </c>
      <c r="L1422" t="str">
        <f t="shared" si="409"/>
        <v>0.00005-1.5160424181419i</v>
      </c>
      <c r="M1422" t="str">
        <f t="shared" si="410"/>
        <v>0.00133333333333333-0.891789657730533i</v>
      </c>
      <c r="N1422">
        <f t="shared" si="411"/>
        <v>90.65103866360495</v>
      </c>
      <c r="O1422">
        <f t="shared" si="412"/>
        <v>42.858770942916394</v>
      </c>
      <c r="P1422" s="3">
        <f t="shared" si="413"/>
        <v>42.858770942916394</v>
      </c>
      <c r="Q1422" s="3">
        <f t="shared" si="414"/>
        <v>-89.34896133639505</v>
      </c>
      <c r="R1422">
        <f t="shared" si="415"/>
        <v>90.65103866360495</v>
      </c>
      <c r="S1422">
        <f t="shared" si="416"/>
        <v>0.1861356991297253</v>
      </c>
      <c r="T1422">
        <f t="shared" si="399"/>
        <v>42.858770942916394</v>
      </c>
    </row>
    <row r="1423" spans="1:20" x14ac:dyDescent="0.25">
      <c r="A1423">
        <f t="shared" si="400"/>
        <v>1173.9692852551616</v>
      </c>
      <c r="B1423">
        <f t="shared" si="417"/>
        <v>186.84301478641828</v>
      </c>
      <c r="C1423" t="str">
        <f t="shared" si="401"/>
        <v>1.57910041702736-138.440909834931i</v>
      </c>
      <c r="D1423" t="str">
        <f t="shared" si="402"/>
        <v>3.97499965760251-85.1822708191683i</v>
      </c>
      <c r="E1423" t="str">
        <f t="shared" si="403"/>
        <v>162.46631994791+0.0833326315646491i</v>
      </c>
      <c r="F1423" t="str">
        <f t="shared" si="404"/>
        <v>1.45495495033492-799.372305967314i</v>
      </c>
      <c r="G1423" t="str">
        <f t="shared" si="405"/>
        <v>0.999999996824618-0.0000563505255133134i</v>
      </c>
      <c r="H1423" t="str">
        <f t="shared" si="406"/>
        <v>600.293074954591+17.2284551292933i</v>
      </c>
      <c r="I1423" t="str">
        <f t="shared" si="407"/>
        <v>41.3151405587339-1353.62773775523i</v>
      </c>
      <c r="K1423" t="str">
        <f t="shared" si="408"/>
        <v>0.0199737833149654-0.000714125355342978i</v>
      </c>
      <c r="L1423" t="str">
        <f t="shared" si="409"/>
        <v>0.00005-1.51030326573212i</v>
      </c>
      <c r="M1423" t="str">
        <f t="shared" si="410"/>
        <v>0.00133333333333333-0.888413685724775i</v>
      </c>
      <c r="N1423">
        <f t="shared" si="411"/>
        <v>90.653505282387314</v>
      </c>
      <c r="O1423">
        <f t="shared" si="412"/>
        <v>42.825853894060309</v>
      </c>
      <c r="P1423" s="3">
        <f t="shared" si="413"/>
        <v>42.825853894060309</v>
      </c>
      <c r="Q1423" s="3">
        <f t="shared" si="414"/>
        <v>-89.346494717612686</v>
      </c>
      <c r="R1423">
        <f t="shared" si="415"/>
        <v>90.653505282387314</v>
      </c>
      <c r="S1423">
        <f t="shared" si="416"/>
        <v>0.18684301478641829</v>
      </c>
      <c r="T1423">
        <f t="shared" si="399"/>
        <v>42.825853894060309</v>
      </c>
    </row>
    <row r="1424" spans="1:20" x14ac:dyDescent="0.25">
      <c r="A1424">
        <f t="shared" si="400"/>
        <v>1178.4303685391312</v>
      </c>
      <c r="B1424">
        <f t="shared" si="417"/>
        <v>187.55301824260667</v>
      </c>
      <c r="C1424" t="str">
        <f t="shared" si="401"/>
        <v>1.57908722053884-137.917186204496i</v>
      </c>
      <c r="D1424" t="str">
        <f t="shared" si="402"/>
        <v>3.97499965499535-84.859812415238i</v>
      </c>
      <c r="E1424" t="str">
        <f t="shared" si="403"/>
        <v>162.466295499559+0.0836505462044562i</v>
      </c>
      <c r="F1424" t="str">
        <f t="shared" si="404"/>
        <v>1.45495495029974-796.346191065554i</v>
      </c>
      <c r="G1424" t="str">
        <f t="shared" si="405"/>
        <v>0.99999999680044-0.0000565646575088963i</v>
      </c>
      <c r="H1424" t="str">
        <f t="shared" si="406"/>
        <v>600.295307266053+17.2939393039424i</v>
      </c>
      <c r="I1424" t="str">
        <f t="shared" si="407"/>
        <v>41.3151857973737-1348.50790426469i</v>
      </c>
      <c r="K1424" t="str">
        <f t="shared" si="408"/>
        <v>0.019973583960518-0.000716831682519787i</v>
      </c>
      <c r="L1424" t="str">
        <f t="shared" si="409"/>
        <v>0.00005-1.50458583954186i</v>
      </c>
      <c r="M1424" t="str">
        <f t="shared" si="410"/>
        <v>0.00133333333333333-0.885050493848151i</v>
      </c>
      <c r="N1424">
        <f t="shared" si="411"/>
        <v>90.655981190666466</v>
      </c>
      <c r="O1424">
        <f t="shared" si="412"/>
        <v>42.792937048383315</v>
      </c>
      <c r="P1424" s="3">
        <f t="shared" si="413"/>
        <v>42.792937048383315</v>
      </c>
      <c r="Q1424" s="3">
        <f t="shared" si="414"/>
        <v>-89.344018809333534</v>
      </c>
      <c r="R1424">
        <f t="shared" si="415"/>
        <v>90.655981190666466</v>
      </c>
      <c r="S1424">
        <f t="shared" si="416"/>
        <v>0.18755301824260667</v>
      </c>
      <c r="T1424">
        <f t="shared" si="399"/>
        <v>42.792937048383315</v>
      </c>
    </row>
    <row r="1425" spans="1:20" x14ac:dyDescent="0.25">
      <c r="A1425">
        <f t="shared" si="400"/>
        <v>1182.9084039395798</v>
      </c>
      <c r="B1425">
        <f t="shared" si="417"/>
        <v>188.26571971192857</v>
      </c>
      <c r="C1425" t="str">
        <f t="shared" si="401"/>
        <v>1.5790739238515-137.395446551537i</v>
      </c>
      <c r="D1425" t="str">
        <f t="shared" si="402"/>
        <v>3.97499965236832-84.5385747481988i</v>
      </c>
      <c r="E1425" t="str">
        <f t="shared" si="403"/>
        <v>162.46627086577+0.0839696832041435i</v>
      </c>
      <c r="F1425" t="str">
        <f t="shared" si="404"/>
        <v>1.45495495026429-793.331531871103i</v>
      </c>
      <c r="G1425" t="str">
        <f t="shared" si="405"/>
        <v>0.999999996776077-0.0000567796032060467i</v>
      </c>
      <c r="H1425" t="str">
        <f t="shared" si="406"/>
        <v>600.297556586169+17.3596725020423i</v>
      </c>
      <c r="I1425" t="str">
        <f t="shared" si="407"/>
        <v>41.315231380472-1343.40746953637i</v>
      </c>
      <c r="K1425" t="str">
        <f t="shared" si="408"/>
        <v>0.0199733830922341-0.000719548209793574i</v>
      </c>
      <c r="L1425" t="str">
        <f t="shared" si="409"/>
        <v>0.00005-1.49889005732403i</v>
      </c>
      <c r="M1425" t="str">
        <f t="shared" si="410"/>
        <v>0.00133333333333333-0.881700033720016i</v>
      </c>
      <c r="N1425">
        <f t="shared" si="411"/>
        <v>90.658466422789061</v>
      </c>
      <c r="O1425">
        <f t="shared" si="412"/>
        <v>42.760020407421422</v>
      </c>
      <c r="P1425" s="3">
        <f t="shared" si="413"/>
        <v>42.760020407421422</v>
      </c>
      <c r="Q1425" s="3">
        <f t="shared" si="414"/>
        <v>-89.341533577210939</v>
      </c>
      <c r="R1425">
        <f t="shared" si="415"/>
        <v>90.658466422789061</v>
      </c>
      <c r="S1425">
        <f t="shared" si="416"/>
        <v>0.18826571971192857</v>
      </c>
      <c r="T1425">
        <f t="shared" si="399"/>
        <v>42.760020407421422</v>
      </c>
    </row>
    <row r="1426" spans="1:20" x14ac:dyDescent="0.25">
      <c r="A1426">
        <f t="shared" si="400"/>
        <v>1187.4034558745502</v>
      </c>
      <c r="B1426">
        <f t="shared" si="417"/>
        <v>188.9811294468339</v>
      </c>
      <c r="C1426" t="str">
        <f t="shared" si="401"/>
        <v>1.57906052620675-136.87568337057i</v>
      </c>
      <c r="D1426" t="str">
        <f t="shared" si="402"/>
        <v>3.9749996497213-84.218553196939i</v>
      </c>
      <c r="E1426" t="str">
        <f t="shared" si="403"/>
        <v>162.466246045143+0.0842900473716051i</v>
      </c>
      <c r="F1426" t="str">
        <f t="shared" si="404"/>
        <v>1.45495495022857-790.328285017081i</v>
      </c>
      <c r="G1426" t="str">
        <f t="shared" si="405"/>
        <v>0.999999996751528-0.0000569953656968306i</v>
      </c>
      <c r="H1426" t="str">
        <f t="shared" si="406"/>
        <v>600.299823044617+17.4256556719828i</v>
      </c>
      <c r="I1426" t="str">
        <f t="shared" si="407"/>
        <v>41.3152773106524-1338.32636019908i</v>
      </c>
      <c r="K1426" t="str">
        <f t="shared" si="408"/>
        <v>0.0199731806986498-0.00072227497496701i</v>
      </c>
      <c r="L1426" t="str">
        <f t="shared" si="409"/>
        <v>0.00005-1.49321583714289i</v>
      </c>
      <c r="M1426" t="str">
        <f t="shared" si="410"/>
        <v>0.00133333333333333-0.878362257142872i</v>
      </c>
      <c r="N1426">
        <f t="shared" si="411"/>
        <v>90.660961013221439</v>
      </c>
      <c r="O1426">
        <f t="shared" si="412"/>
        <v>42.727103972722404</v>
      </c>
      <c r="P1426" s="3">
        <f t="shared" si="413"/>
        <v>42.727103972722404</v>
      </c>
      <c r="Q1426" s="3">
        <f t="shared" si="414"/>
        <v>-89.339038986778561</v>
      </c>
      <c r="R1426">
        <f t="shared" si="415"/>
        <v>90.660961013221439</v>
      </c>
      <c r="S1426">
        <f t="shared" si="416"/>
        <v>0.1889811294468339</v>
      </c>
      <c r="T1426">
        <f t="shared" si="399"/>
        <v>42.727103972722404</v>
      </c>
    </row>
    <row r="1427" spans="1:20" x14ac:dyDescent="0.25">
      <c r="A1427">
        <f t="shared" si="400"/>
        <v>1191.9155890068737</v>
      </c>
      <c r="B1427">
        <f t="shared" si="417"/>
        <v>189.69925773873189</v>
      </c>
      <c r="C1427" t="str">
        <f t="shared" si="401"/>
        <v>1.57904702684028-136.35788918454i</v>
      </c>
      <c r="D1427" t="str">
        <f t="shared" si="402"/>
        <v>3.97499964705414-83.8997431578414i</v>
      </c>
      <c r="E1427" t="str">
        <f t="shared" si="403"/>
        <v>162.466221036268+0.0846116435348421i</v>
      </c>
      <c r="F1427" t="str">
        <f t="shared" si="404"/>
        <v>1.45495495019259-787.336407300773i</v>
      </c>
      <c r="G1427" t="str">
        <f t="shared" si="405"/>
        <v>0.999999996726793-0.0000572119480850633i</v>
      </c>
      <c r="H1427" t="str">
        <f t="shared" si="406"/>
        <v>600.302106772068+17.491889765781i</v>
      </c>
      <c r="I1427" t="str">
        <f t="shared" si="407"/>
        <v>41.3153235905569-1333.26450315963i</v>
      </c>
      <c r="K1427" t="str">
        <f t="shared" si="408"/>
        <v>0.0199729767682147-0.000725012015975493i</v>
      </c>
      <c r="L1427" t="str">
        <f t="shared" si="409"/>
        <v>0.00005-1.48756309737287i</v>
      </c>
      <c r="M1427" t="str">
        <f t="shared" si="410"/>
        <v>0.00133333333333333-0.875037116101687i</v>
      </c>
      <c r="N1427">
        <f t="shared" si="411"/>
        <v>90.663464996550047</v>
      </c>
      <c r="O1427">
        <f t="shared" si="412"/>
        <v>42.694187745845504</v>
      </c>
      <c r="P1427" s="3">
        <f t="shared" si="413"/>
        <v>42.694187745845504</v>
      </c>
      <c r="Q1427" s="3">
        <f t="shared" si="414"/>
        <v>-89.336535003449953</v>
      </c>
      <c r="R1427">
        <f t="shared" si="415"/>
        <v>90.663464996550047</v>
      </c>
      <c r="S1427">
        <f t="shared" si="416"/>
        <v>0.18969925773873189</v>
      </c>
      <c r="T1427">
        <f t="shared" si="399"/>
        <v>42.694187745845504</v>
      </c>
    </row>
    <row r="1428" spans="1:20" x14ac:dyDescent="0.25">
      <c r="A1428">
        <f t="shared" si="400"/>
        <v>1196.4448682450998</v>
      </c>
      <c r="B1428">
        <f t="shared" si="417"/>
        <v>190.42011491813906</v>
      </c>
      <c r="C1428" t="str">
        <f t="shared" si="401"/>
        <v>1.57903342498202-135.842056544715i</v>
      </c>
      <c r="D1428" t="str">
        <f t="shared" si="402"/>
        <v>3.97499964436664-83.5821400447158i</v>
      </c>
      <c r="E1428" t="str">
        <f t="shared" si="403"/>
        <v>162.466195837722+0.0849344765421207i</v>
      </c>
      <c r="F1428" t="str">
        <f t="shared" si="404"/>
        <v>1.45495495015632-784.355855683007i</v>
      </c>
      <c r="G1428" t="str">
        <f t="shared" si="405"/>
        <v>0.999999996701869-0.0000574293534863553i</v>
      </c>
      <c r="H1428" t="str">
        <f t="shared" si="406"/>
        <v>600.304407900181+17.5583757390963i</v>
      </c>
      <c r="I1428" t="str">
        <f t="shared" si="407"/>
        <v>41.315370222848-1328.22182560176i</v>
      </c>
      <c r="K1428" t="str">
        <f t="shared" si="408"/>
        <v>0.0199727712892918-0.00072775937088757i</v>
      </c>
      <c r="L1428" t="str">
        <f t="shared" si="409"/>
        <v>0.00005-1.48193175669742i</v>
      </c>
      <c r="M1428" t="str">
        <f t="shared" si="410"/>
        <v>0.00133333333333333-0.871724562763188i</v>
      </c>
      <c r="N1428">
        <f t="shared" si="411"/>
        <v>90.665978407481589</v>
      </c>
      <c r="O1428">
        <f t="shared" si="412"/>
        <v>42.661271728361626</v>
      </c>
      <c r="P1428" s="3">
        <f t="shared" si="413"/>
        <v>42.661271728361626</v>
      </c>
      <c r="Q1428" s="3">
        <f t="shared" si="414"/>
        <v>-89.334021592518411</v>
      </c>
      <c r="R1428">
        <f t="shared" si="415"/>
        <v>90.665978407481589</v>
      </c>
      <c r="S1428">
        <f t="shared" si="416"/>
        <v>0.19042011491813907</v>
      </c>
      <c r="T1428">
        <f t="shared" si="399"/>
        <v>42.661271728361626</v>
      </c>
    </row>
    <row r="1429" spans="1:20" x14ac:dyDescent="0.25">
      <c r="A1429">
        <f t="shared" si="400"/>
        <v>1200.991358744431</v>
      </c>
      <c r="B1429">
        <f t="shared" si="417"/>
        <v>191.14371135482799</v>
      </c>
      <c r="C1429" t="str">
        <f t="shared" si="401"/>
        <v>1.57901971985609-135.32817803058i</v>
      </c>
      <c r="D1429" t="str">
        <f t="shared" si="402"/>
        <v>3.97499964165869-83.2657392887356i</v>
      </c>
      <c r="E1429" t="str">
        <f t="shared" si="403"/>
        <v>162.466170448071+0.0852585512620348i</v>
      </c>
      <c r="F1429" t="str">
        <f t="shared" si="404"/>
        <v>1.45495495011979-781.386587287556i</v>
      </c>
      <c r="G1429" t="str">
        <f t="shared" si="405"/>
        <v>0.999999996676756-0.0000576475850281557i</v>
      </c>
      <c r="H1429" t="str">
        <f t="shared" si="406"/>
        <v>600.306726561629+17.6251145512443i</v>
      </c>
      <c r="I1429" t="str">
        <f t="shared" si="407"/>
        <v>41.3154172102094-1323.19825498515i</v>
      </c>
      <c r="K1429" t="str">
        <f t="shared" si="408"/>
        <v>0.0199725642501561-0.000730517077905286i</v>
      </c>
      <c r="L1429" t="str">
        <f t="shared" si="409"/>
        <v>0.00005-1.47632173410781i</v>
      </c>
      <c r="M1429" t="str">
        <f t="shared" si="410"/>
        <v>0.00133333333333333-0.868424549475182i</v>
      </c>
      <c r="N1429">
        <f t="shared" si="411"/>
        <v>90.668501280843486</v>
      </c>
      <c r="O1429">
        <f t="shared" si="412"/>
        <v>42.628355921853498</v>
      </c>
      <c r="P1429" s="3">
        <f t="shared" si="413"/>
        <v>42.628355921853498</v>
      </c>
      <c r="Q1429" s="3">
        <f t="shared" si="414"/>
        <v>-89.331498719156514</v>
      </c>
      <c r="R1429">
        <f t="shared" si="415"/>
        <v>90.668501280843486</v>
      </c>
      <c r="S1429">
        <f t="shared" si="416"/>
        <v>0.19114371135482799</v>
      </c>
      <c r="T1429">
        <f t="shared" si="399"/>
        <v>42.628355921853498</v>
      </c>
    </row>
    <row r="1430" spans="1:20" x14ac:dyDescent="0.25">
      <c r="A1430">
        <f t="shared" si="400"/>
        <v>1205.5551259076599</v>
      </c>
      <c r="B1430">
        <f t="shared" si="417"/>
        <v>191.87005745797634</v>
      </c>
      <c r="C1430" t="str">
        <f t="shared" si="401"/>
        <v>1.57900591068083-134.81624624973i</v>
      </c>
      <c r="D1430" t="str">
        <f t="shared" si="402"/>
        <v>3.97499963893012-82.9505363383692i</v>
      </c>
      <c r="E1430" t="str">
        <f t="shared" si="403"/>
        <v>162.466144865873+0.0855838725835414i</v>
      </c>
      <c r="F1430" t="str">
        <f t="shared" si="404"/>
        <v>1.45495495008297-778.428559400492i</v>
      </c>
      <c r="G1430" t="str">
        <f t="shared" si="405"/>
        <v>0.999999996651451-0.0000578666458497984i</v>
      </c>
      <c r="H1430" t="str">
        <f t="shared" si="406"/>
        <v>600.309062890094+17.6921071652105i</v>
      </c>
      <c r="I1430" t="str">
        <f t="shared" si="407"/>
        <v>41.315464555344-1318.19371904433i</v>
      </c>
      <c r="K1430" t="str">
        <f t="shared" si="408"/>
        <v>0.0199723556389946-0.000733285175364576i</v>
      </c>
      <c r="L1430" t="str">
        <f t="shared" si="409"/>
        <v>0.00005-1.47073294890198i</v>
      </c>
      <c r="M1430" t="str">
        <f t="shared" si="410"/>
        <v>0.00133333333333333-0.865137028765874i</v>
      </c>
      <c r="N1430">
        <f t="shared" si="411"/>
        <v>90.671033651584168</v>
      </c>
      <c r="O1430">
        <f t="shared" si="412"/>
        <v>42.595440327915732</v>
      </c>
      <c r="P1430" s="3">
        <f t="shared" si="413"/>
        <v>42.595440327915732</v>
      </c>
      <c r="Q1430" s="3">
        <f t="shared" si="414"/>
        <v>-89.328966348415832</v>
      </c>
      <c r="R1430">
        <f t="shared" si="415"/>
        <v>90.671033651584168</v>
      </c>
      <c r="S1430">
        <f t="shared" si="416"/>
        <v>0.19187005745797633</v>
      </c>
      <c r="T1430">
        <f t="shared" si="399"/>
        <v>42.595440327915732</v>
      </c>
    </row>
    <row r="1431" spans="1:20" x14ac:dyDescent="0.25">
      <c r="A1431">
        <f t="shared" si="400"/>
        <v>1210.1362353861091</v>
      </c>
      <c r="B1431">
        <f t="shared" si="417"/>
        <v>192.59916367631666</v>
      </c>
      <c r="C1431" t="str">
        <f t="shared" si="401"/>
        <v>1.57899199666862-134.306253837763i</v>
      </c>
      <c r="D1431" t="str">
        <f t="shared" si="402"/>
        <v>3.97499963618078-82.6365266593166i</v>
      </c>
      <c r="E1431" t="str">
        <f t="shared" si="403"/>
        <v>162.466119089672+0.0859104454162169i</v>
      </c>
      <c r="F1431" t="str">
        <f t="shared" si="404"/>
        <v>1.45495495004587-775.481729469592i</v>
      </c>
      <c r="G1431" t="str">
        <f t="shared" si="405"/>
        <v>0.999999996625954-0.0000580865391025465i</v>
      </c>
      <c r="H1431" t="str">
        <f t="shared" si="406"/>
        <v>600.311417020279+17.7593545476655i</v>
      </c>
      <c r="I1431" t="str">
        <f t="shared" si="407"/>
        <v>41.3155122609766-1313.20814578765i</v>
      </c>
      <c r="K1431" t="str">
        <f t="shared" si="408"/>
        <v>0.0199721454439052-0.000736063701735652i</v>
      </c>
      <c r="L1431" t="str">
        <f t="shared" si="409"/>
        <v>0.00005-1.46516532068338i</v>
      </c>
      <c r="M1431" t="str">
        <f t="shared" si="410"/>
        <v>0.00133333333333333-0.861861953343168i</v>
      </c>
      <c r="N1431">
        <f t="shared" si="411"/>
        <v>90.673575554773421</v>
      </c>
      <c r="O1431">
        <f t="shared" si="412"/>
        <v>42.562524948154881</v>
      </c>
      <c r="P1431" s="3">
        <f t="shared" si="413"/>
        <v>42.562524948154881</v>
      </c>
      <c r="Q1431" s="3">
        <f t="shared" si="414"/>
        <v>-89.326424445226579</v>
      </c>
      <c r="R1431">
        <f t="shared" si="415"/>
        <v>90.673575554773421</v>
      </c>
      <c r="S1431">
        <f t="shared" si="416"/>
        <v>0.19259916367631666</v>
      </c>
      <c r="T1431">
        <f t="shared" si="399"/>
        <v>42.562524948154881</v>
      </c>
    </row>
    <row r="1432" spans="1:20" x14ac:dyDescent="0.25">
      <c r="A1432">
        <f t="shared" si="400"/>
        <v>1214.7347530805764</v>
      </c>
      <c r="B1432">
        <f t="shared" si="417"/>
        <v>193.33104049828668</v>
      </c>
      <c r="C1432" t="str">
        <f t="shared" si="401"/>
        <v>1.57897797702587-133.798193458176i</v>
      </c>
      <c r="D1432" t="str">
        <f t="shared" si="402"/>
        <v>3.97499963341049-82.3237057344429i</v>
      </c>
      <c r="E1432" t="str">
        <f t="shared" si="403"/>
        <v>162.466093118007+0.0862382746900465i</v>
      </c>
      <c r="F1432" t="str">
        <f t="shared" si="404"/>
        <v>1.45495495000848-772.546055103718i</v>
      </c>
      <c r="G1432" t="str">
        <f t="shared" si="405"/>
        <v>0.999999996600262-0.0000583072679496383i</v>
      </c>
      <c r="H1432" t="str">
        <f t="shared" si="406"/>
        <v>600.313789087918+17.8268576689782i</v>
      </c>
      <c r="I1432" t="str">
        <f t="shared" si="407"/>
        <v>41.315560329852-1308.24146349624i</v>
      </c>
      <c r="K1432" t="str">
        <f t="shared" si="408"/>
        <v>0.0199719336528962-0.000738852695623365i</v>
      </c>
      <c r="L1432" t="str">
        <f t="shared" si="409"/>
        <v>0.00005-1.45961876935982i</v>
      </c>
      <c r="M1432" t="str">
        <f t="shared" si="410"/>
        <v>0.00133333333333333-0.858599276094007i</v>
      </c>
      <c r="N1432">
        <f t="shared" si="411"/>
        <v>90.676127025602611</v>
      </c>
      <c r="O1432">
        <f t="shared" si="412"/>
        <v>42.529609784189653</v>
      </c>
      <c r="P1432" s="3">
        <f t="shared" si="413"/>
        <v>42.529609784189653</v>
      </c>
      <c r="Q1432" s="3">
        <f t="shared" si="414"/>
        <v>-89.323872974397389</v>
      </c>
      <c r="R1432">
        <f t="shared" si="415"/>
        <v>90.676127025602611</v>
      </c>
      <c r="S1432">
        <f t="shared" si="416"/>
        <v>0.19333104049828667</v>
      </c>
      <c r="T1432">
        <f t="shared" si="399"/>
        <v>42.529609784189653</v>
      </c>
    </row>
    <row r="1433" spans="1:20" x14ac:dyDescent="0.25">
      <c r="A1433">
        <f t="shared" si="400"/>
        <v>1219.3507451422827</v>
      </c>
      <c r="B1433">
        <f t="shared" si="417"/>
        <v>194.06569845218019</v>
      </c>
      <c r="C1433" t="str">
        <f t="shared" si="401"/>
        <v>1.57896385095325-133.292057802256i</v>
      </c>
      <c r="D1433" t="str">
        <f t="shared" si="402"/>
        <v>3.97499963061913-82.0120690637149i</v>
      </c>
      <c r="E1433" t="str">
        <f t="shared" si="403"/>
        <v>162.466066949397+0.0865673653560377i</v>
      </c>
      <c r="F1433" t="str">
        <f t="shared" si="404"/>
        <v>1.45495494997083-769.621494072214i</v>
      </c>
      <c r="G1433" t="str">
        <f t="shared" si="405"/>
        <v>0.999999996574375-0.0000585288355663318i</v>
      </c>
      <c r="H1433" t="str">
        <f t="shared" si="406"/>
        <v>600.316179229778+17.8946175032303i</v>
      </c>
      <c r="I1433" t="str">
        <f t="shared" si="407"/>
        <v>41.3156087647351-1303.29360072302i</v>
      </c>
      <c r="K1433" t="str">
        <f t="shared" si="408"/>
        <v>0.0199717202538858-0.000741652195767598i</v>
      </c>
      <c r="L1433" t="str">
        <f t="shared" si="409"/>
        <v>0.00005-1.45409321514228i</v>
      </c>
      <c r="M1433" t="str">
        <f t="shared" si="410"/>
        <v>0.00133333333333333-0.855348950083692i</v>
      </c>
      <c r="N1433">
        <f t="shared" si="411"/>
        <v>90.678688099385255</v>
      </c>
      <c r="O1433">
        <f t="shared" si="412"/>
        <v>42.496694837650764</v>
      </c>
      <c r="P1433" s="3">
        <f t="shared" si="413"/>
        <v>42.496694837650764</v>
      </c>
      <c r="Q1433" s="3">
        <f t="shared" si="414"/>
        <v>-89.321311900614745</v>
      </c>
      <c r="R1433">
        <f t="shared" si="415"/>
        <v>90.678688099385255</v>
      </c>
      <c r="S1433">
        <f t="shared" si="416"/>
        <v>0.19406569845218019</v>
      </c>
      <c r="T1433">
        <f t="shared" si="399"/>
        <v>42.496694837650764</v>
      </c>
    </row>
    <row r="1434" spans="1:20" x14ac:dyDescent="0.25">
      <c r="A1434">
        <f t="shared" si="400"/>
        <v>1223.9842779738233</v>
      </c>
      <c r="B1434">
        <f t="shared" si="417"/>
        <v>194.80314810629847</v>
      </c>
      <c r="C1434" t="str">
        <f t="shared" si="401"/>
        <v>1.57894961764513-132.787839588977i</v>
      </c>
      <c r="D1434" t="str">
        <f t="shared" si="402"/>
        <v>3.9749996278065-81.7016121641334i</v>
      </c>
      <c r="E1434" t="str">
        <f t="shared" si="403"/>
        <v>162.466040582357+0.0868977223857773i</v>
      </c>
      <c r="F1434" t="str">
        <f t="shared" si="404"/>
        <v>1.45495494993288-766.70800430428i</v>
      </c>
      <c r="G1434" t="str">
        <f t="shared" si="405"/>
        <v>0.999999996548291-0.0000587512451399513i</v>
      </c>
      <c r="H1434" t="str">
        <f t="shared" si="406"/>
        <v>600.318587583673+17.9626350282321i</v>
      </c>
      <c r="I1434" t="str">
        <f t="shared" si="407"/>
        <v>41.3156575684139-1298.36448629161i</v>
      </c>
      <c r="K1434" t="str">
        <f t="shared" si="408"/>
        <v>0.0199715052347011-0.000744462241043663i</v>
      </c>
      <c r="L1434" t="str">
        <f t="shared" si="409"/>
        <v>0.00005-1.44858857854381i</v>
      </c>
      <c r="M1434" t="str">
        <f t="shared" si="410"/>
        <v>0.00133333333333333-0.852110928555183i</v>
      </c>
      <c r="N1434">
        <f t="shared" si="411"/>
        <v>90.681258811557086</v>
      </c>
      <c r="O1434">
        <f t="shared" si="412"/>
        <v>42.463780110181176</v>
      </c>
      <c r="P1434" s="3">
        <f t="shared" si="413"/>
        <v>42.463780110181176</v>
      </c>
      <c r="Q1434" s="3">
        <f t="shared" si="414"/>
        <v>-89.318741188442914</v>
      </c>
      <c r="R1434">
        <f t="shared" si="415"/>
        <v>90.681258811557086</v>
      </c>
      <c r="S1434">
        <f t="shared" si="416"/>
        <v>0.19480314810629845</v>
      </c>
      <c r="T1434">
        <f t="shared" si="399"/>
        <v>42.463780110181176</v>
      </c>
    </row>
    <row r="1435" spans="1:20" x14ac:dyDescent="0.25">
      <c r="A1435">
        <f t="shared" si="400"/>
        <v>1228.6354182301238</v>
      </c>
      <c r="B1435">
        <f t="shared" si="417"/>
        <v>195.5434000691024</v>
      </c>
      <c r="C1435" t="str">
        <f t="shared" si="401"/>
        <v>1.57893527629007-132.285531564896i</v>
      </c>
      <c r="D1435" t="str">
        <f t="shared" si="402"/>
        <v>3.97499962497247-81.3923305696721i</v>
      </c>
      <c r="E1435" t="str">
        <f t="shared" si="403"/>
        <v>162.46601401539+0.0872293507718558i</v>
      </c>
      <c r="F1435" t="str">
        <f t="shared" si="404"/>
        <v>1.45495494989464-763.80554388839i</v>
      </c>
      <c r="G1435" t="str">
        <f t="shared" si="405"/>
        <v>0.999999996522008-0.0000589744998699331i</v>
      </c>
      <c r="H1435" t="str">
        <f t="shared" si="406"/>
        <v>600.321014288464+18.0309112255348i</v>
      </c>
      <c r="I1435" t="str">
        <f t="shared" si="407"/>
        <v>41.3157067436953-1293.45404929531i</v>
      </c>
      <c r="K1435" t="str">
        <f t="shared" si="408"/>
        <v>0.0199712885830778-0.000747282870462645i</v>
      </c>
      <c r="L1435" t="str">
        <f t="shared" si="409"/>
        <v>0.00005-1.44310478037837i</v>
      </c>
      <c r="M1435" t="str">
        <f t="shared" si="410"/>
        <v>0.00133333333333333-0.848885164928456i</v>
      </c>
      <c r="N1435">
        <f t="shared" si="411"/>
        <v>90.683839197676605</v>
      </c>
      <c r="O1435">
        <f t="shared" si="412"/>
        <v>42.43086560343626</v>
      </c>
      <c r="P1435" s="3">
        <f t="shared" si="413"/>
        <v>42.43086560343626</v>
      </c>
      <c r="Q1435" s="3">
        <f t="shared" si="414"/>
        <v>-89.316160802323395</v>
      </c>
      <c r="R1435">
        <f t="shared" si="415"/>
        <v>90.683839197676605</v>
      </c>
      <c r="S1435">
        <f t="shared" si="416"/>
        <v>0.1955434000691024</v>
      </c>
      <c r="T1435">
        <f t="shared" si="399"/>
        <v>42.43086560343626</v>
      </c>
    </row>
    <row r="1436" spans="1:20" x14ac:dyDescent="0.25">
      <c r="A1436">
        <f t="shared" si="400"/>
        <v>1233.3042328193983</v>
      </c>
      <c r="B1436">
        <f t="shared" si="417"/>
        <v>196.28646498936499</v>
      </c>
      <c r="C1436" t="str">
        <f t="shared" si="401"/>
        <v>1.57892082607027-131.785126504045i</v>
      </c>
      <c r="D1436" t="str">
        <f t="shared" si="402"/>
        <v>3.97499962211682-81.0842198312109i</v>
      </c>
      <c r="E1436" t="str">
        <f t="shared" si="403"/>
        <v>162.465987246984+0.0875622555279093i</v>
      </c>
      <c r="F1436" t="str">
        <f t="shared" si="404"/>
        <v>1.4549549498561-760.914071071673i</v>
      </c>
      <c r="G1436" t="str">
        <f t="shared" si="405"/>
        <v>0.999999996495525-0.0000591986029678711i</v>
      </c>
      <c r="H1436" t="str">
        <f t="shared" si="406"/>
        <v>600.323459484081+18.099447080447i</v>
      </c>
      <c r="I1436" t="str">
        <f t="shared" si="407"/>
        <v>41.3157562934097-1288.56221909617i</v>
      </c>
      <c r="K1436" t="str">
        <f t="shared" si="408"/>
        <v>0.019971070286659-0.000750114123171816i</v>
      </c>
      <c r="L1436" t="str">
        <f t="shared" si="409"/>
        <v>0.00005-1.43764174175968i</v>
      </c>
      <c r="M1436" t="str">
        <f t="shared" si="410"/>
        <v>0.00133333333333333-0.845671612799814i</v>
      </c>
      <c r="N1436">
        <f t="shared" si="411"/>
        <v>90.686429293425149</v>
      </c>
      <c r="O1436">
        <f t="shared" si="412"/>
        <v>42.397951319083575</v>
      </c>
      <c r="P1436" s="3">
        <f t="shared" si="413"/>
        <v>42.397951319083575</v>
      </c>
      <c r="Q1436" s="3">
        <f t="shared" si="414"/>
        <v>-89.313570706574851</v>
      </c>
      <c r="R1436">
        <f t="shared" si="415"/>
        <v>90.686429293425149</v>
      </c>
      <c r="S1436">
        <f t="shared" si="416"/>
        <v>0.196286464989365</v>
      </c>
      <c r="T1436">
        <f t="shared" si="399"/>
        <v>42.397951319083575</v>
      </c>
    </row>
    <row r="1437" spans="1:20" x14ac:dyDescent="0.25">
      <c r="A1437">
        <f t="shared" si="400"/>
        <v>1237.9907889041122</v>
      </c>
      <c r="B1437">
        <f t="shared" si="417"/>
        <v>197.03235355632458</v>
      </c>
      <c r="C1437" t="str">
        <f t="shared" si="401"/>
        <v>1.57890626616205-131.286617207835i</v>
      </c>
      <c r="D1437" t="str">
        <f t="shared" si="402"/>
        <v>3.97499961923947-80.7772755164746i</v>
      </c>
      <c r="E1437" t="str">
        <f t="shared" si="403"/>
        <v>162.46596027562+0.0878964416886458i</v>
      </c>
      <c r="F1437" t="str">
        <f t="shared" si="404"/>
        <v>1.45495494981727-758.033544259331i</v>
      </c>
      <c r="G1437" t="str">
        <f t="shared" si="405"/>
        <v>0.999999996468841-0.0000594235576575634i</v>
      </c>
      <c r="H1437" t="str">
        <f t="shared" si="406"/>
        <v>600.325923311514+18.1682435820476i</v>
      </c>
      <c r="I1437" t="str">
        <f t="shared" si="407"/>
        <v>41.3158062204075-1283.68892532386i</v>
      </c>
      <c r="K1437" t="str">
        <f t="shared" si="408"/>
        <v>0.0199708503329952-0.000752956038454995i</v>
      </c>
      <c r="L1437" t="str">
        <f t="shared" si="409"/>
        <v>0.00005-1.4321993841001i</v>
      </c>
      <c r="M1437" t="str">
        <f t="shared" si="410"/>
        <v>0.00133333333333333-0.842470225941239i</v>
      </c>
      <c r="N1437">
        <f t="shared" si="411"/>
        <v>90.689029134607594</v>
      </c>
      <c r="O1437">
        <f t="shared" si="412"/>
        <v>42.365037258803575</v>
      </c>
      <c r="P1437" s="3">
        <f t="shared" si="413"/>
        <v>42.365037258803575</v>
      </c>
      <c r="Q1437" s="3">
        <f t="shared" si="414"/>
        <v>-89.310970865392406</v>
      </c>
      <c r="R1437">
        <f t="shared" si="415"/>
        <v>90.689029134607594</v>
      </c>
      <c r="S1437">
        <f t="shared" si="416"/>
        <v>0.19703235355632459</v>
      </c>
      <c r="T1437">
        <f t="shared" si="399"/>
        <v>42.365037258803575</v>
      </c>
    </row>
    <row r="1438" spans="1:20" x14ac:dyDescent="0.25">
      <c r="A1438">
        <f t="shared" si="400"/>
        <v>1242.6951539019476</v>
      </c>
      <c r="B1438">
        <f t="shared" si="417"/>
        <v>197.7810764998386</v>
      </c>
      <c r="C1438" t="str">
        <f t="shared" si="401"/>
        <v>1.57889159573533-130.789996504942i</v>
      </c>
      <c r="D1438" t="str">
        <f t="shared" si="402"/>
        <v>3.97499961634017-80.4714932099649i</v>
      </c>
      <c r="E1438" t="str">
        <f t="shared" si="403"/>
        <v>162.465933099766+0.0882319143100558i</v>
      </c>
      <c r="F1438" t="str">
        <f t="shared" si="404"/>
        <v>1.45495494977815-755.163922014009i</v>
      </c>
      <c r="G1438" t="str">
        <f t="shared" si="405"/>
        <v>0.999999996441953-0.0000596493671750582i</v>
      </c>
      <c r="H1438" t="str">
        <f t="shared" si="406"/>
        <v>600.328405912832+18.2373017232016i</v>
      </c>
      <c r="I1438" t="str">
        <f t="shared" si="407"/>
        <v>41.3158565275611-1278.8340978747i</v>
      </c>
      <c r="K1438" t="str">
        <f t="shared" si="408"/>
        <v>0.019970628709543-0.000755808655732938i</v>
      </c>
      <c r="L1438" t="str">
        <f t="shared" si="409"/>
        <v>0.00005-1.42677762910949i</v>
      </c>
      <c r="M1438" t="str">
        <f t="shared" si="410"/>
        <v>0.00133333333333333-0.839280958299697i</v>
      </c>
      <c r="N1438">
        <f t="shared" si="411"/>
        <v>90.69163875715229</v>
      </c>
      <c r="O1438">
        <f t="shared" si="412"/>
        <v>42.332123424288959</v>
      </c>
      <c r="P1438" s="3">
        <f t="shared" si="413"/>
        <v>42.332123424288959</v>
      </c>
      <c r="Q1438" s="3">
        <f t="shared" si="414"/>
        <v>-89.30836124284771</v>
      </c>
      <c r="R1438">
        <f t="shared" si="415"/>
        <v>90.69163875715229</v>
      </c>
      <c r="S1438">
        <f t="shared" si="416"/>
        <v>0.19778107649983862</v>
      </c>
      <c r="T1438">
        <f t="shared" si="399"/>
        <v>42.332123424288959</v>
      </c>
    </row>
    <row r="1439" spans="1:20" x14ac:dyDescent="0.25">
      <c r="A1439">
        <f t="shared" si="400"/>
        <v>1247.4173954867749</v>
      </c>
      <c r="B1439">
        <f t="shared" si="417"/>
        <v>198.53264459053798</v>
      </c>
      <c r="C1439" t="str">
        <f t="shared" si="401"/>
        <v>1.57887681395393-130.295257251211i</v>
      </c>
      <c r="D1439" t="str">
        <f t="shared" si="402"/>
        <v>3.97499961341884-80.1668685129021i</v>
      </c>
      <c r="E1439" t="str">
        <f t="shared" si="403"/>
        <v>162.465905717877+0.088568678469453i</v>
      </c>
      <c r="F1439" t="str">
        <f t="shared" si="404"/>
        <v>1.45495494973874-752.305163055239i</v>
      </c>
      <c r="G1439" t="str">
        <f t="shared" si="405"/>
        <v>0.99999999641486-0.0000598760347687013i</v>
      </c>
      <c r="H1439" t="str">
        <f t="shared" si="406"/>
        <v>600.330907431192+18.3066225005745i</v>
      </c>
      <c r="I1439" t="str">
        <f t="shared" si="407"/>
        <v>41.3159072177656-1273.99766691071i</v>
      </c>
      <c r="K1439" t="str">
        <f t="shared" si="408"/>
        <v>0.0199704054036647-0.000758672014563717i</v>
      </c>
      <c r="L1439" t="str">
        <f t="shared" si="409"/>
        <v>0.00005-1.42137639879407i</v>
      </c>
      <c r="M1439" t="str">
        <f t="shared" si="410"/>
        <v>0.00133333333333333-0.836103763996512i</v>
      </c>
      <c r="N1439">
        <f t="shared" si="411"/>
        <v>90.694258197111694</v>
      </c>
      <c r="O1439">
        <f t="shared" si="412"/>
        <v>42.299209817245256</v>
      </c>
      <c r="P1439" s="3">
        <f t="shared" si="413"/>
        <v>42.299209817245256</v>
      </c>
      <c r="Q1439" s="3">
        <f t="shared" si="414"/>
        <v>-89.305741802888306</v>
      </c>
      <c r="R1439">
        <f t="shared" si="415"/>
        <v>90.694258197111694</v>
      </c>
      <c r="S1439">
        <f t="shared" si="416"/>
        <v>0.19853264459053799</v>
      </c>
      <c r="T1439">
        <f t="shared" si="399"/>
        <v>42.299209817245256</v>
      </c>
    </row>
    <row r="1440" spans="1:20" x14ac:dyDescent="0.25">
      <c r="A1440">
        <f t="shared" si="400"/>
        <v>1252.1575815896249</v>
      </c>
      <c r="B1440">
        <f t="shared" si="417"/>
        <v>199.28706863998204</v>
      </c>
      <c r="C1440" t="str">
        <f t="shared" si="401"/>
        <v>1.57886191997526-129.80239232955i</v>
      </c>
      <c r="D1440" t="str">
        <f t="shared" si="402"/>
        <v>3.97499961047524-79.8633970431563i</v>
      </c>
      <c r="E1440" t="str">
        <f t="shared" si="403"/>
        <v>162.465878128398+0.0889067392655732i</v>
      </c>
      <c r="F1440" t="str">
        <f t="shared" si="404"/>
        <v>1.45495494969903-749.457226258802i</v>
      </c>
      <c r="G1440" t="str">
        <f t="shared" si="405"/>
        <v>0.999999996387562-0.0000601035636991816i</v>
      </c>
      <c r="H1440" t="str">
        <f t="shared" si="406"/>
        <v>600.333428010842+18.376206914647i</v>
      </c>
      <c r="I1440" t="str">
        <f t="shared" si="407"/>
        <v>41.3159582939374-1269.1795628585i</v>
      </c>
      <c r="K1440" t="str">
        <f t="shared" si="408"/>
        <v>0.0199701804026275-0.000761546154643099i</v>
      </c>
      <c r="L1440" t="str">
        <f t="shared" si="409"/>
        <v>0.00005-1.41599561545534i</v>
      </c>
      <c r="M1440" t="str">
        <f t="shared" si="410"/>
        <v>0.00133333333333333-0.832938597326672i</v>
      </c>
      <c r="N1440">
        <f t="shared" si="411"/>
        <v>90.696887490662505</v>
      </c>
      <c r="O1440">
        <f t="shared" si="412"/>
        <v>42.266296439390686</v>
      </c>
      <c r="P1440" s="3">
        <f t="shared" si="413"/>
        <v>42.266296439390686</v>
      </c>
      <c r="Q1440" s="3">
        <f t="shared" si="414"/>
        <v>-89.303112509337495</v>
      </c>
      <c r="R1440">
        <f t="shared" si="415"/>
        <v>90.696887490662505</v>
      </c>
      <c r="S1440">
        <f t="shared" si="416"/>
        <v>0.19928706863998205</v>
      </c>
      <c r="T1440">
        <f t="shared" si="399"/>
        <v>42.266296439390686</v>
      </c>
    </row>
    <row r="1441" spans="1:20" x14ac:dyDescent="0.25">
      <c r="A1441">
        <f t="shared" si="400"/>
        <v>1256.9157803996654</v>
      </c>
      <c r="B1441">
        <f t="shared" si="417"/>
        <v>200.04435950081398</v>
      </c>
      <c r="C1441" t="str">
        <f t="shared" si="401"/>
        <v>1.5788469129505-129.311394649828i</v>
      </c>
      <c r="D1441" t="str">
        <f t="shared" si="402"/>
        <v>3.9749996075092-79.5610744351884i</v>
      </c>
      <c r="E1441" t="str">
        <f t="shared" si="403"/>
        <v>162.465850329762+0.0892461018187607i</v>
      </c>
      <c r="F1441" t="str">
        <f t="shared" si="404"/>
        <v>1.454954949659-746.62007065617i</v>
      </c>
      <c r="G1441" t="str">
        <f t="shared" si="405"/>
        <v>0.999999996360055-0.0000603319572395789i</v>
      </c>
      <c r="H1441" t="str">
        <f t="shared" si="406"/>
        <v>600.335967797132+18.4460559697295i</v>
      </c>
      <c r="I1441" t="str">
        <f t="shared" si="407"/>
        <v>41.3160097590145-1264.37971640834i</v>
      </c>
      <c r="K1441" t="str">
        <f t="shared" si="408"/>
        <v>0.0199699536936029-0.000764431115804926i</v>
      </c>
      <c r="L1441" t="str">
        <f t="shared" si="409"/>
        <v>0.00005-1.41063520168892i</v>
      </c>
      <c r="M1441" t="str">
        <f t="shared" si="410"/>
        <v>0.00133333333333333-0.829785412758189i</v>
      </c>
      <c r="N1441">
        <f t="shared" si="411"/>
        <v>90.699526674106139</v>
      </c>
      <c r="O1441">
        <f t="shared" si="412"/>
        <v>42.233383292456281</v>
      </c>
      <c r="P1441" s="3">
        <f t="shared" si="413"/>
        <v>42.233383292456281</v>
      </c>
      <c r="Q1441" s="3">
        <f t="shared" si="414"/>
        <v>-89.300473325893861</v>
      </c>
      <c r="R1441">
        <f t="shared" si="415"/>
        <v>90.699526674106139</v>
      </c>
      <c r="S1441">
        <f t="shared" si="416"/>
        <v>0.20004435950081398</v>
      </c>
      <c r="T1441">
        <f t="shared" si="399"/>
        <v>42.233383292456281</v>
      </c>
    </row>
    <row r="1442" spans="1:20" x14ac:dyDescent="0.25">
      <c r="A1442">
        <f t="shared" si="400"/>
        <v>1261.6920603651843</v>
      </c>
      <c r="B1442">
        <f t="shared" si="417"/>
        <v>200.80452806691707</v>
      </c>
      <c r="C1442" t="str">
        <f t="shared" si="401"/>
        <v>1.57883179202436-128.822257148781i</v>
      </c>
      <c r="D1442" t="str">
        <f t="shared" si="402"/>
        <v>3.97499960452063-79.2598963399879i</v>
      </c>
      <c r="E1442" t="str">
        <f t="shared" si="403"/>
        <v>162.465822320393+0.0895867712708775i</v>
      </c>
      <c r="F1442" t="str">
        <f t="shared" si="404"/>
        <v>1.45495494961868-743.793655433925i</v>
      </c>
      <c r="G1442" t="str">
        <f t="shared" si="405"/>
        <v>0.999999996332339-0.0000605612186754108i</v>
      </c>
      <c r="H1442" t="str">
        <f t="shared" si="406"/>
        <v>600.338526936519+18.5161706739778i</v>
      </c>
      <c r="I1442" t="str">
        <f t="shared" si="407"/>
        <v>41.3160616159598-1259.59805851316i</v>
      </c>
      <c r="K1442" t="str">
        <f t="shared" si="408"/>
        <v>0.0199697252636659-0.000767326938021505i</v>
      </c>
      <c r="L1442" t="str">
        <f t="shared" si="409"/>
        <v>0.00005-1.40529508038346i</v>
      </c>
      <c r="M1442" t="str">
        <f t="shared" si="410"/>
        <v>0.00133333333333333-0.826644164931449i</v>
      </c>
      <c r="N1442">
        <f t="shared" si="411"/>
        <v>90.702175783868881</v>
      </c>
      <c r="O1442">
        <f t="shared" si="412"/>
        <v>42.200470378186566</v>
      </c>
      <c r="P1442" s="3">
        <f t="shared" si="413"/>
        <v>42.200470378186566</v>
      </c>
      <c r="Q1442" s="3">
        <f t="shared" si="414"/>
        <v>-89.297824216131119</v>
      </c>
      <c r="R1442">
        <f t="shared" si="415"/>
        <v>90.702175783868881</v>
      </c>
      <c r="S1442">
        <f t="shared" si="416"/>
        <v>0.20080452806691707</v>
      </c>
      <c r="T1442">
        <f t="shared" si="399"/>
        <v>42.200470378186566</v>
      </c>
    </row>
    <row r="1443" spans="1:20" x14ac:dyDescent="0.25">
      <c r="A1443">
        <f t="shared" si="400"/>
        <v>1266.4864901945718</v>
      </c>
      <c r="B1443">
        <f t="shared" si="417"/>
        <v>201.56758527357135</v>
      </c>
      <c r="C1443" t="str">
        <f t="shared" si="401"/>
        <v>1.57881655633522-128.334972789891i</v>
      </c>
      <c r="D1443" t="str">
        <f t="shared" si="402"/>
        <v>3.97499960150927-78.9598584250051i</v>
      </c>
      <c r="E1443" t="str">
        <f t="shared" si="403"/>
        <v>162.465794098697+0.0899287527857154i</v>
      </c>
      <c r="F1443" t="str">
        <f t="shared" si="404"/>
        <v>1.45495494957804-740.977939933115i</v>
      </c>
      <c r="G1443" t="str">
        <f t="shared" si="405"/>
        <v>0.999999996304411-0.0000607913513046796i</v>
      </c>
      <c r="H1443" t="str">
        <f t="shared" si="406"/>
        <v>600.341105576583+18.5865520394068i</v>
      </c>
      <c r="I1443" t="str">
        <f t="shared" si="407"/>
        <v>41.3161138677552-1254.83452038752i</v>
      </c>
      <c r="K1443" t="str">
        <f t="shared" si="408"/>
        <v>0.0199694950997943-0.000770233661403958i</v>
      </c>
      <c r="L1443" t="str">
        <f t="shared" si="409"/>
        <v>0.00005-1.39997517471953i</v>
      </c>
      <c r="M1443" t="str">
        <f t="shared" si="410"/>
        <v>0.00133333333333333-0.823514808658544i</v>
      </c>
      <c r="N1443">
        <f t="shared" si="411"/>
        <v>90.704834856502458</v>
      </c>
      <c r="O1443">
        <f t="shared" si="412"/>
        <v>42.167557698338285</v>
      </c>
      <c r="P1443" s="3">
        <f t="shared" si="413"/>
        <v>42.167557698338285</v>
      </c>
      <c r="Q1443" s="3">
        <f t="shared" si="414"/>
        <v>-89.295165143497542</v>
      </c>
      <c r="R1443">
        <f t="shared" si="415"/>
        <v>90.704834856502458</v>
      </c>
      <c r="S1443">
        <f t="shared" si="416"/>
        <v>0.20156758527357135</v>
      </c>
      <c r="T1443">
        <f t="shared" si="399"/>
        <v>42.167557698338285</v>
      </c>
    </row>
    <row r="1444" spans="1:20" x14ac:dyDescent="0.25">
      <c r="A1444">
        <f t="shared" si="400"/>
        <v>1271.2991388573112</v>
      </c>
      <c r="B1444">
        <f t="shared" si="417"/>
        <v>202.33354209761092</v>
      </c>
      <c r="C1444" t="str">
        <f t="shared" si="401"/>
        <v>1.5788012050149-127.849534563307i</v>
      </c>
      <c r="D1444" t="str">
        <f t="shared" si="402"/>
        <v>3.97499959847499-78.6609563740946i</v>
      </c>
      <c r="E1444" t="str">
        <f t="shared" si="403"/>
        <v>162.465765663074+0.0902720515487945i</v>
      </c>
      <c r="F1444" t="str">
        <f t="shared" si="404"/>
        <v>1.4549549495371-738.172883648737i</v>
      </c>
      <c r="G1444" t="str">
        <f t="shared" si="405"/>
        <v>0.999999996276272-0.0000610223584379202i</v>
      </c>
      <c r="H1444" t="str">
        <f t="shared" si="406"/>
        <v>600.343703866026+18.6572010819068i</v>
      </c>
      <c r="I1444" t="str">
        <f t="shared" si="407"/>
        <v>41.3161665174079-1250.08903350665i</v>
      </c>
      <c r="K1444" t="str">
        <f t="shared" si="408"/>
        <v>0.0199692631888681-0.000773151326202644i</v>
      </c>
      <c r="L1444" t="str">
        <f t="shared" si="409"/>
        <v>0.00005-1.39467540816849i</v>
      </c>
      <c r="M1444" t="str">
        <f t="shared" si="410"/>
        <v>0.00133333333333333-0.820397298922641i</v>
      </c>
      <c r="N1444">
        <f t="shared" si="411"/>
        <v>90.707503928684076</v>
      </c>
      <c r="O1444">
        <f t="shared" si="412"/>
        <v>42.134645254682042</v>
      </c>
      <c r="P1444" s="3">
        <f t="shared" si="413"/>
        <v>42.134645254682042</v>
      </c>
      <c r="Q1444" s="3">
        <f t="shared" si="414"/>
        <v>-89.292496071315924</v>
      </c>
      <c r="R1444">
        <f t="shared" si="415"/>
        <v>90.707503928684076</v>
      </c>
      <c r="S1444">
        <f t="shared" si="416"/>
        <v>0.20233354209761092</v>
      </c>
      <c r="T1444">
        <f t="shared" si="399"/>
        <v>42.134645254682042</v>
      </c>
    </row>
    <row r="1445" spans="1:20" x14ac:dyDescent="0.25">
      <c r="A1445">
        <f t="shared" si="400"/>
        <v>1276.1300755849691</v>
      </c>
      <c r="B1445">
        <f t="shared" si="417"/>
        <v>203.10240955758184</v>
      </c>
      <c r="C1445" t="str">
        <f t="shared" si="401"/>
        <v>1.57878573718876-127.365935485729i</v>
      </c>
      <c r="D1445" t="str">
        <f t="shared" si="402"/>
        <v>3.97499959541759-78.3631858874497i</v>
      </c>
      <c r="E1445" t="str">
        <f t="shared" si="403"/>
        <v>162.465737011908+0.090616672767736i</v>
      </c>
      <c r="F1445" t="str">
        <f t="shared" si="404"/>
        <v>1.45495494949584-735.378446229111i</v>
      </c>
      <c r="G1445" t="str">
        <f t="shared" si="405"/>
        <v>0.999999996247918-0.0000612542433982475i</v>
      </c>
      <c r="H1445" t="str">
        <f t="shared" si="406"/>
        <v>600.346321954692+18.7281188212576i</v>
      </c>
      <c r="I1445" t="str">
        <f t="shared" si="407"/>
        <v>41.3162195679467-1245.36152960547i</v>
      </c>
      <c r="K1445" t="str">
        <f t="shared" si="408"/>
        <v>0.0199690295176684-0.000776079972807497i</v>
      </c>
      <c r="L1445" t="str">
        <f t="shared" si="409"/>
        <v>0.00005-1.38939570449142i</v>
      </c>
      <c r="M1445" t="str">
        <f t="shared" si="410"/>
        <v>0.00133333333333333-0.817291590877307i</v>
      </c>
      <c r="N1445">
        <f t="shared" si="411"/>
        <v>90.71018303721705</v>
      </c>
      <c r="O1445">
        <f t="shared" si="412"/>
        <v>42.101733049001353</v>
      </c>
      <c r="P1445" s="3">
        <f t="shared" si="413"/>
        <v>42.101733049001353</v>
      </c>
      <c r="Q1445" s="3">
        <f t="shared" si="414"/>
        <v>-89.28981696278295</v>
      </c>
      <c r="R1445">
        <f t="shared" si="415"/>
        <v>90.71018303721705</v>
      </c>
      <c r="S1445">
        <f t="shared" si="416"/>
        <v>0.20310240955758183</v>
      </c>
      <c r="T1445">
        <f t="shared" si="399"/>
        <v>42.101733049001353</v>
      </c>
    </row>
    <row r="1446" spans="1:20" x14ac:dyDescent="0.25">
      <c r="A1446">
        <f t="shared" si="400"/>
        <v>1280.9793698721919</v>
      </c>
      <c r="B1446">
        <f t="shared" si="417"/>
        <v>203.87419871390065</v>
      </c>
      <c r="C1446" t="str">
        <f t="shared" si="401"/>
        <v>1.57877015197552-126.884168600316i</v>
      </c>
      <c r="D1446" t="str">
        <f t="shared" si="402"/>
        <v>3.97499959233693-78.0665426815426i</v>
      </c>
      <c r="E1446" t="str">
        <f t="shared" si="403"/>
        <v>162.465708143576+0.0909626216721038i</v>
      </c>
      <c r="F1446" t="str">
        <f t="shared" si="404"/>
        <v>1.45495494945428-732.594587475322i</v>
      </c>
      <c r="G1446" t="str">
        <f t="shared" si="405"/>
        <v>0.999999996219348-0.0000614870095214042i</v>
      </c>
      <c r="H1446" t="str">
        <f t="shared" si="406"/>
        <v>600.348959993565+18.7993062811444i</v>
      </c>
      <c r="I1446" t="str">
        <f t="shared" si="407"/>
        <v>41.3162730224248-1240.65194067758i</v>
      </c>
      <c r="K1446" t="str">
        <f t="shared" si="408"/>
        <v>0.0199687940728771-0.000779019641748441i</v>
      </c>
      <c r="L1446" t="str">
        <f t="shared" si="409"/>
        <v>0.00005-1.38413598773802i</v>
      </c>
      <c r="M1446" t="str">
        <f t="shared" si="410"/>
        <v>0.00133333333333333-0.814197639845892i</v>
      </c>
      <c r="N1446">
        <f t="shared" si="411"/>
        <v>90.712872219030842</v>
      </c>
      <c r="O1446">
        <f t="shared" si="412"/>
        <v>42.068821083093312</v>
      </c>
      <c r="P1446" s="3">
        <f t="shared" si="413"/>
        <v>42.068821083093312</v>
      </c>
      <c r="Q1446" s="3">
        <f t="shared" si="414"/>
        <v>-89.287127780969158</v>
      </c>
      <c r="R1446">
        <f t="shared" si="415"/>
        <v>90.712872219030842</v>
      </c>
      <c r="S1446">
        <f t="shared" si="416"/>
        <v>0.20387419871390067</v>
      </c>
      <c r="T1446">
        <f t="shared" si="399"/>
        <v>42.068821083093312</v>
      </c>
    </row>
    <row r="1447" spans="1:20" x14ac:dyDescent="0.25">
      <c r="A1447">
        <f t="shared" si="400"/>
        <v>1285.8470914777063</v>
      </c>
      <c r="B1447">
        <f t="shared" si="417"/>
        <v>204.64892066901348</v>
      </c>
      <c r="C1447" t="str">
        <f t="shared" si="401"/>
        <v>1.57875444848732-126.404226976576i</v>
      </c>
      <c r="D1447" t="str">
        <f t="shared" si="402"/>
        <v>3.97499958923279-77.7710224890603i</v>
      </c>
      <c r="E1447" t="str">
        <f t="shared" si="403"/>
        <v>162.465679056436+0.0913099035137938i</v>
      </c>
      <c r="F1447" t="str">
        <f t="shared" si="404"/>
        <v>1.45495494941239-729.821267340618i</v>
      </c>
      <c r="G1447" t="str">
        <f t="shared" si="405"/>
        <v>0.99999999619056-0.0000617206601558088i</v>
      </c>
      <c r="H1447" t="str">
        <f t="shared" si="406"/>
        <v>600.351618134783+18.8707644891723i</v>
      </c>
      <c r="I1447" t="str">
        <f t="shared" si="407"/>
        <v>41.3163268839172-1235.96019897429i</v>
      </c>
      <c r="K1447" t="str">
        <f t="shared" si="408"/>
        <v>0.019968556841076-0.000781970373695744i</v>
      </c>
      <c r="L1447" t="str">
        <f t="shared" si="409"/>
        <v>0.00005-1.37889618224549i</v>
      </c>
      <c r="M1447" t="str">
        <f t="shared" si="410"/>
        <v>0.00133333333333333-0.811115401320877i</v>
      </c>
      <c r="N1447">
        <f t="shared" si="411"/>
        <v>90.715571511181651</v>
      </c>
      <c r="O1447">
        <f t="shared" si="412"/>
        <v>42.035909358768038</v>
      </c>
      <c r="P1447" s="3">
        <f t="shared" si="413"/>
        <v>42.035909358768038</v>
      </c>
      <c r="Q1447" s="3">
        <f t="shared" si="414"/>
        <v>-89.284428488818349</v>
      </c>
      <c r="R1447">
        <f t="shared" si="415"/>
        <v>90.715571511181651</v>
      </c>
      <c r="S1447">
        <f t="shared" si="416"/>
        <v>0.20464892066901347</v>
      </c>
      <c r="T1447">
        <f t="shared" si="399"/>
        <v>42.035909358768038</v>
      </c>
    </row>
    <row r="1448" spans="1:20" x14ac:dyDescent="0.25">
      <c r="A1448">
        <f t="shared" si="400"/>
        <v>1290.7333104253216</v>
      </c>
      <c r="B1448">
        <f t="shared" si="417"/>
        <v>205.42658656755574</v>
      </c>
      <c r="C1448" t="str">
        <f t="shared" si="401"/>
        <v>1.57873862582961-125.926103710284i</v>
      </c>
      <c r="D1448" t="str">
        <f t="shared" si="402"/>
        <v>3.97499958610504-77.4766210588467i</v>
      </c>
      <c r="E1448" t="str">
        <f t="shared" si="403"/>
        <v>162.465649748841+0.09165852356686i</v>
      </c>
      <c r="F1448" t="str">
        <f t="shared" si="404"/>
        <v>1.45495494937019-727.05844592987i</v>
      </c>
      <c r="G1448" t="str">
        <f t="shared" si="405"/>
        <v>0.999999996161553-0.0000619551986626037i</v>
      </c>
      <c r="H1448" t="str">
        <f t="shared" si="406"/>
        <v>600.354296531642+18.9424944768816i</v>
      </c>
      <c r="I1448" t="str">
        <f t="shared" si="407"/>
        <v>41.3163811555232-1231.28623700367i</v>
      </c>
      <c r="K1448" t="str">
        <f t="shared" si="408"/>
        <v>0.0199683178087461-0.000784932209460411i</v>
      </c>
      <c r="L1448" t="str">
        <f t="shared" si="409"/>
        <v>0.00005-1.37367621263746i</v>
      </c>
      <c r="M1448" t="str">
        <f t="shared" si="410"/>
        <v>0.00133333333333333-0.808044830963213i</v>
      </c>
      <c r="N1448">
        <f t="shared" si="411"/>
        <v>90.718280950852446</v>
      </c>
      <c r="O1448">
        <f t="shared" si="412"/>
        <v>42.002997877849964</v>
      </c>
      <c r="P1448" s="3">
        <f t="shared" si="413"/>
        <v>42.002997877849964</v>
      </c>
      <c r="Q1448" s="3">
        <f t="shared" si="414"/>
        <v>-89.281719049147554</v>
      </c>
      <c r="R1448">
        <f t="shared" si="415"/>
        <v>90.718280950852446</v>
      </c>
      <c r="S1448">
        <f t="shared" si="416"/>
        <v>0.20542658656755575</v>
      </c>
      <c r="T1448">
        <f t="shared" si="399"/>
        <v>42.002997877849964</v>
      </c>
    </row>
    <row r="1449" spans="1:20" x14ac:dyDescent="0.25">
      <c r="A1449">
        <f t="shared" si="400"/>
        <v>1295.6380970049379</v>
      </c>
      <c r="B1449">
        <f t="shared" si="417"/>
        <v>206.20720759651246</v>
      </c>
      <c r="C1449" t="str">
        <f t="shared" si="401"/>
        <v>1.57872268310127-125.449791923356i</v>
      </c>
      <c r="D1449" t="str">
        <f t="shared" si="402"/>
        <v>3.97499958295345-77.1833341558373i</v>
      </c>
      <c r="E1449" t="str">
        <f t="shared" si="403"/>
        <v>162.465620219123+0.0920084871280239i</v>
      </c>
      <c r="F1449" t="str">
        <f t="shared" si="404"/>
        <v>1.45495494932766-724.306083498953i</v>
      </c>
      <c r="G1449" t="str">
        <f t="shared" si="405"/>
        <v>0.999999996132326-0.0000621906284157039i</v>
      </c>
      <c r="H1449" t="str">
        <f t="shared" si="406"/>
        <v>600.356995338619+19.0144972797635i</v>
      </c>
      <c r="I1449" t="str">
        <f t="shared" si="407"/>
        <v>41.3164358403646-1226.62998752957i</v>
      </c>
      <c r="K1449" t="str">
        <f t="shared" si="408"/>
        <v>0.0199680769622666-0.000787905189994534i</v>
      </c>
      <c r="L1449" t="str">
        <f t="shared" si="409"/>
        <v>0.00005-1.36847600382294i</v>
      </c>
      <c r="M1449" t="str">
        <f t="shared" si="410"/>
        <v>0.00133333333333333-0.80498588460173i</v>
      </c>
      <c r="N1449">
        <f t="shared" si="411"/>
        <v>90.721000575353727</v>
      </c>
      <c r="O1449">
        <f t="shared" si="412"/>
        <v>41.970086642176128</v>
      </c>
      <c r="P1449" s="3">
        <f t="shared" si="413"/>
        <v>41.970086642176128</v>
      </c>
      <c r="Q1449" s="3">
        <f t="shared" si="414"/>
        <v>-89.278999424646273</v>
      </c>
      <c r="R1449">
        <f t="shared" si="415"/>
        <v>90.721000575353727</v>
      </c>
      <c r="S1449">
        <f t="shared" si="416"/>
        <v>0.20620720759651245</v>
      </c>
      <c r="T1449">
        <f t="shared" si="399"/>
        <v>41.970086642176128</v>
      </c>
    </row>
    <row r="1450" spans="1:20" x14ac:dyDescent="0.25">
      <c r="A1450">
        <f t="shared" si="400"/>
        <v>1300.5615217735567</v>
      </c>
      <c r="B1450">
        <f t="shared" si="417"/>
        <v>206.99079498537921</v>
      </c>
      <c r="C1450" t="str">
        <f t="shared" si="401"/>
        <v>1.57870661939404-124.975284763781i</v>
      </c>
      <c r="D1450" t="str">
        <f t="shared" si="402"/>
        <v>3.97499957977788-76.8911575610021i</v>
      </c>
      <c r="E1450" t="str">
        <f t="shared" si="403"/>
        <v>162.465590465611+0.0923597995162111i</v>
      </c>
      <c r="F1450" t="str">
        <f t="shared" si="404"/>
        <v>1.45495494928481-721.564140454216i</v>
      </c>
      <c r="G1450" t="str">
        <f t="shared" si="405"/>
        <v>0.999999996102876-0.0000624269528018451i</v>
      </c>
      <c r="H1450" t="str">
        <f t="shared" si="406"/>
        <v>600.35971471136+19.0867739372759i</v>
      </c>
      <c r="I1450" t="str">
        <f t="shared" si="407"/>
        <v>41.3164909415895-1221.9913835706i</v>
      </c>
      <c r="K1450" t="str">
        <f t="shared" si="408"/>
        <v>0.0199678342879145-0.00079088935639174i</v>
      </c>
      <c r="L1450" t="str">
        <f t="shared" si="409"/>
        <v>0.00005-1.36329548099515i</v>
      </c>
      <c r="M1450" t="str">
        <f t="shared" si="410"/>
        <v>0.00133333333333333-0.801938518232441i</v>
      </c>
      <c r="N1450">
        <f t="shared" si="411"/>
        <v>90.723730422123268</v>
      </c>
      <c r="O1450">
        <f t="shared" si="412"/>
        <v>41.937175653598374</v>
      </c>
      <c r="P1450" s="3">
        <f t="shared" si="413"/>
        <v>41.937175653598374</v>
      </c>
      <c r="Q1450" s="3">
        <f t="shared" si="414"/>
        <v>-89.276269577876732</v>
      </c>
      <c r="R1450">
        <f t="shared" si="415"/>
        <v>90.723730422123268</v>
      </c>
      <c r="S1450">
        <f t="shared" si="416"/>
        <v>0.2069907949853792</v>
      </c>
      <c r="T1450">
        <f t="shared" si="399"/>
        <v>41.937175653598374</v>
      </c>
    </row>
    <row r="1451" spans="1:20" x14ac:dyDescent="0.25">
      <c r="A1451">
        <f t="shared" si="400"/>
        <v>1305.5036555562961</v>
      </c>
      <c r="B1451">
        <f t="shared" si="417"/>
        <v>207.77736000632365</v>
      </c>
      <c r="C1451" t="str">
        <f t="shared" si="401"/>
        <v>1.57869043379333-124.502575405495i</v>
      </c>
      <c r="D1451" t="str">
        <f t="shared" si="402"/>
        <v>3.97499957657812-76.6000870712828i</v>
      </c>
      <c r="E1451" t="str">
        <f t="shared" si="403"/>
        <v>162.465560486613+0.0927124660733324i</v>
      </c>
      <c r="F1451" t="str">
        <f t="shared" si="404"/>
        <v>1.45495494924163-718.832577351886i</v>
      </c>
      <c r="G1451" t="str">
        <f t="shared" si="405"/>
        <v>0.999999996073201-0.0000626641752206326i</v>
      </c>
      <c r="H1451" t="str">
        <f t="shared" si="406"/>
        <v>600.362454806706+19.1593254928568i</v>
      </c>
      <c r="I1451" t="str">
        <f t="shared" si="407"/>
        <v>41.3165464623663-1217.37035839927i</v>
      </c>
      <c r="K1451" t="str">
        <f t="shared" si="408"/>
        <v>0.0199675897718637-0.000793884749887461i</v>
      </c>
      <c r="L1451" t="str">
        <f t="shared" si="409"/>
        <v>0.00005-1.35813456963056i</v>
      </c>
      <c r="M1451" t="str">
        <f t="shared" si="410"/>
        <v>0.00133333333333333-0.798902688017973i</v>
      </c>
      <c r="N1451">
        <f t="shared" si="411"/>
        <v>90.726470528727049</v>
      </c>
      <c r="O1451">
        <f t="shared" si="412"/>
        <v>41.904264913981578</v>
      </c>
      <c r="P1451" s="3">
        <f t="shared" si="413"/>
        <v>41.904264913981578</v>
      </c>
      <c r="Q1451" s="3">
        <f t="shared" si="414"/>
        <v>-89.273529471272951</v>
      </c>
      <c r="R1451">
        <f t="shared" si="415"/>
        <v>90.726470528727049</v>
      </c>
      <c r="S1451">
        <f t="shared" si="416"/>
        <v>0.20777736000632366</v>
      </c>
      <c r="T1451">
        <f t="shared" si="399"/>
        <v>41.904264913981578</v>
      </c>
    </row>
    <row r="1452" spans="1:20" x14ac:dyDescent="0.25">
      <c r="A1452">
        <f t="shared" si="400"/>
        <v>1310.46456944741</v>
      </c>
      <c r="B1452">
        <f t="shared" si="417"/>
        <v>208.56691397434767</v>
      </c>
      <c r="C1452" t="str">
        <f t="shared" si="401"/>
        <v>1.57867412537728-124.031657048304i</v>
      </c>
      <c r="D1452" t="str">
        <f t="shared" si="402"/>
        <v>3.97499957335401-76.3101184995327i</v>
      </c>
      <c r="E1452" t="str">
        <f t="shared" si="403"/>
        <v>162.465530280433+0.0930664921636996i</v>
      </c>
      <c r="F1452" t="str">
        <f t="shared" si="404"/>
        <v>1.45495494919813-716.111354897513i</v>
      </c>
      <c r="G1452" t="str">
        <f t="shared" si="405"/>
        <v>0.999999996043301-0.0000629022990845902i</v>
      </c>
      <c r="H1452" t="str">
        <f t="shared" si="406"/>
        <v>600.365215782695+19.2321529939424i</v>
      </c>
      <c r="I1452" t="str">
        <f t="shared" si="407"/>
        <v>41.3166024058906-1212.76684554092i</v>
      </c>
      <c r="K1452" t="str">
        <f t="shared" si="408"/>
        <v>0.0199673434001841-0.000796891411859411i</v>
      </c>
      <c r="L1452" t="str">
        <f t="shared" si="409"/>
        <v>0.00005-1.35299319548771i</v>
      </c>
      <c r="M1452" t="str">
        <f t="shared" si="410"/>
        <v>0.00133333333333333-0.795878350286883i</v>
      </c>
      <c r="N1452">
        <f t="shared" si="411"/>
        <v>90.72922093285905</v>
      </c>
      <c r="O1452">
        <f t="shared" si="412"/>
        <v>41.871354425205247</v>
      </c>
      <c r="P1452" s="3">
        <f t="shared" si="413"/>
        <v>41.871354425205247</v>
      </c>
      <c r="Q1452" s="3">
        <f t="shared" si="414"/>
        <v>-89.27077906714095</v>
      </c>
      <c r="R1452">
        <f t="shared" si="415"/>
        <v>90.72922093285905</v>
      </c>
      <c r="S1452">
        <f t="shared" si="416"/>
        <v>0.20856691397434768</v>
      </c>
      <c r="T1452">
        <f t="shared" ref="T1452:T1515" si="418">P1452</f>
        <v>41.871354425205247</v>
      </c>
    </row>
    <row r="1453" spans="1:20" x14ac:dyDescent="0.25">
      <c r="A1453">
        <f t="shared" ref="A1453:A1516" si="419">2*PI()*B1453</f>
        <v>1315.4443348113102</v>
      </c>
      <c r="B1453">
        <f t="shared" si="417"/>
        <v>209.3594682474502</v>
      </c>
      <c r="C1453" t="str">
        <f t="shared" ref="C1453:C1516" si="420">IMPRODUCT(D1453,E1453,$C$40,,K1453,$C$41)</f>
        <v>1.57865769321729-123.56252291777i</v>
      </c>
      <c r="D1453" t="str">
        <f t="shared" ref="D1453:D1516" si="421">IMDIV(IMPRODUCT($C$37,$C$38,COMPLEX(1,A1453/$C$38)),IMSUM(-1*A1453*A1453/$C$39,COMPLEX(0,1*A1453)))</f>
        <v>3.97499957010534-76.0212476744561i</v>
      </c>
      <c r="E1453" t="str">
        <f t="shared" ref="E1453:E1516" si="422">IMDIV(IMPRODUCT(IMSUM(F1453,G1453),$C$29,H1453),IMSUM(1,I1453))</f>
        <v>162.465499845355+0.0934218831747411i</v>
      </c>
      <c r="F1453" t="str">
        <f t="shared" ref="F1453:F1516" si="423">IMDIV(IMPRODUCT($C$14,$C$15,COMPLEX(1,A1453/$C$15)),IMSUM(-1*A1453*A1453/$C$16,COMPLEX(0,A1453)))</f>
        <v>1.4549549491543-713.400433945394i</v>
      </c>
      <c r="G1453" t="str">
        <f t="shared" ref="G1453:G1516" si="424">IMDIV(1,COMPLEX(1,A1453*$C$9*$C$10))</f>
        <v>0.999999996013173-0.0000631413278192093i</v>
      </c>
      <c r="H1453" t="str">
        <f t="shared" ref="H1453:H1516" si="425">IMDIV($C$3,IMSUM(K1453,COMPLEX(0,$C$28*A1453)))</f>
        <v>600.367997798569+19.305257491981i</v>
      </c>
      <c r="I1453" t="str">
        <f t="shared" ref="I1453:I1516" si="426">IMPRODUCT(F1453,$C$29,H1453,$C$31)</f>
        <v>41.3166587753807-1208.18077877283i</v>
      </c>
      <c r="K1453" t="str">
        <f t="shared" ref="K1453:K1516" si="427">IF($C$26&lt;=0,IMDIV(1,IMSUM(IMDIV(1,L1453),1/$C$18)),IMDIV(1,IMSUM(IMDIV(1,L1453),1/$C$18,IMDIV(1,M1453))))</f>
        <v>0.0199670951588411-0.000799909383827914i</v>
      </c>
      <c r="L1453" t="str">
        <f t="shared" ref="L1453:L1516" si="428">IMSUM($C$21/$C$22,IMDIV(1,COMPLEX(0,$C$20*$C$22*A1453)))</f>
        <v>0.00005-1.3478712846062i</v>
      </c>
      <c r="M1453" t="str">
        <f t="shared" ref="M1453:M1516" si="429">IMSUM($C$25/$C$26,IMDIV(1,COMPLEX(0,$C$24*$C$26*A1453)))</f>
        <v>0.00133333333333333-0.792865461533062i</v>
      </c>
      <c r="N1453">
        <f t="shared" ref="N1453:N1516" si="430">ABS(R1453)</f>
        <v>90.731981672341959</v>
      </c>
      <c r="O1453">
        <f t="shared" ref="O1453:O1516" si="431">ABS(P1453)</f>
        <v>41.838444189162416</v>
      </c>
      <c r="P1453" s="3">
        <f t="shared" ref="P1453:P1516" si="432">20*LOG10(IMABS(C1453))</f>
        <v>41.838444189162416</v>
      </c>
      <c r="Q1453" s="3">
        <f t="shared" ref="Q1453:Q1516" si="433">IMARGUMENT(C1453)*180/PI()</f>
        <v>-89.268018327658041</v>
      </c>
      <c r="R1453">
        <f t="shared" ref="R1453:R1516" si="434">IF(Q1453&lt;0,Q1453+180,Q1453-180)</f>
        <v>90.731981672341959</v>
      </c>
      <c r="S1453">
        <f t="shared" ref="S1453:S1516" si="435">B1453/1000</f>
        <v>0.20935946824745019</v>
      </c>
      <c r="T1453">
        <f t="shared" si="418"/>
        <v>41.838444189162416</v>
      </c>
    </row>
    <row r="1454" spans="1:20" x14ac:dyDescent="0.25">
      <c r="A1454">
        <f t="shared" si="419"/>
        <v>1320.4430232835932</v>
      </c>
      <c r="B1454">
        <f t="shared" ref="B1454:B1517" si="436">B1453*(1+B$42)</f>
        <v>210.15503422679052</v>
      </c>
      <c r="C1454" t="str">
        <f t="shared" si="420"/>
        <v>1.57864113637774-123.095166265123i</v>
      </c>
      <c r="D1454" t="str">
        <f t="shared" si="421"/>
        <v>3.97499956683194-75.7334704405497i</v>
      </c>
      <c r="E1454" t="str">
        <f t="shared" si="422"/>
        <v>162.465469179653+0.0937786445168805i</v>
      </c>
      <c r="F1454" t="str">
        <f t="shared" si="423"/>
        <v>1.45495494911014-710.699775498025i</v>
      </c>
      <c r="G1454" t="str">
        <f t="shared" si="424"/>
        <v>0.999999995982815-0.0000633812648629982i</v>
      </c>
      <c r="H1454" t="str">
        <f t="shared" si="425"/>
        <v>600.370801014791+19.3786400424495i</v>
      </c>
      <c r="I1454" t="str">
        <f t="shared" si="426"/>
        <v>41.316715574081-1203.61209212328i</v>
      </c>
      <c r="K1454" t="str">
        <f t="shared" si="427"/>
        <v>0.0199668450336946-0.000802938707456297i</v>
      </c>
      <c r="L1454" t="str">
        <f t="shared" si="428"/>
        <v>0.00005-1.34276876330564i</v>
      </c>
      <c r="M1454" t="str">
        <f t="shared" si="429"/>
        <v>0.00133333333333333-0.789863978415082i</v>
      </c>
      <c r="N1454">
        <f t="shared" si="430"/>
        <v>90.734752785127284</v>
      </c>
      <c r="O1454">
        <f t="shared" si="431"/>
        <v>41.805534207760537</v>
      </c>
      <c r="P1454" s="3">
        <f t="shared" si="432"/>
        <v>41.805534207760537</v>
      </c>
      <c r="Q1454" s="3">
        <f t="shared" si="433"/>
        <v>-89.265247214872716</v>
      </c>
      <c r="R1454">
        <f t="shared" si="434"/>
        <v>90.734752785127284</v>
      </c>
      <c r="S1454">
        <f t="shared" si="435"/>
        <v>0.21015503422679052</v>
      </c>
      <c r="T1454">
        <f t="shared" si="418"/>
        <v>41.805534207760537</v>
      </c>
    </row>
    <row r="1455" spans="1:20" x14ac:dyDescent="0.25">
      <c r="A1455">
        <f t="shared" si="419"/>
        <v>1325.4607067720708</v>
      </c>
      <c r="B1455">
        <f t="shared" si="436"/>
        <v>210.95362335685232</v>
      </c>
      <c r="C1455" t="str">
        <f t="shared" si="420"/>
        <v>1.57862445391604-122.62958036716i</v>
      </c>
      <c r="D1455" t="str">
        <f t="shared" si="421"/>
        <v>3.9749995635336-75.4467826580408i</v>
      </c>
      <c r="E1455" t="str">
        <f t="shared" si="422"/>
        <v>162.465438281588+0.0941367816234653i</v>
      </c>
      <c r="F1455" t="str">
        <f t="shared" si="423"/>
        <v>1.45495494906563-708.009340705523i</v>
      </c>
      <c r="G1455" t="str">
        <f t="shared" si="424"/>
        <v>0.999999995952227-0.0000636221136675315i</v>
      </c>
      <c r="H1455" t="str">
        <f t="shared" si="425"/>
        <v>600.373625593049+19.4523017048677i</v>
      </c>
      <c r="I1455" t="str">
        <f t="shared" si="426"/>
        <v>41.316772805258-1199.06071987053i</v>
      </c>
      <c r="K1455" t="str">
        <f t="shared" si="427"/>
        <v>0.0199665930104982-0.000805979424551225i</v>
      </c>
      <c r="L1455" t="str">
        <f t="shared" si="428"/>
        <v>0.00005-1.33768555818454i</v>
      </c>
      <c r="M1455" t="str">
        <f t="shared" si="429"/>
        <v>0.00133333333333333-0.786873857755612i</v>
      </c>
      <c r="N1455">
        <f t="shared" si="430"/>
        <v>90.737534309295782</v>
      </c>
      <c r="O1455">
        <f t="shared" si="431"/>
        <v>41.772624482921159</v>
      </c>
      <c r="P1455" s="3">
        <f t="shared" si="432"/>
        <v>41.772624482921159</v>
      </c>
      <c r="Q1455" s="3">
        <f t="shared" si="433"/>
        <v>-89.262465690704218</v>
      </c>
      <c r="R1455">
        <f t="shared" si="434"/>
        <v>90.737534309295782</v>
      </c>
      <c r="S1455">
        <f t="shared" si="435"/>
        <v>0.21095362335685233</v>
      </c>
      <c r="T1455">
        <f t="shared" si="418"/>
        <v>41.772624482921159</v>
      </c>
    </row>
    <row r="1456" spans="1:20" x14ac:dyDescent="0.25">
      <c r="A1456">
        <f t="shared" si="419"/>
        <v>1330.4974574578048</v>
      </c>
      <c r="B1456">
        <f t="shared" si="436"/>
        <v>211.75524712560835</v>
      </c>
      <c r="C1456" t="str">
        <f t="shared" si="420"/>
        <v>1.57860764488255-122.165758526153i</v>
      </c>
      <c r="D1456" t="str">
        <f t="shared" si="421"/>
        <v>3.97499956021017-75.16118020283i</v>
      </c>
      <c r="E1456" t="str">
        <f t="shared" si="422"/>
        <v>162.465407149409+0.0944962999512195i</v>
      </c>
      <c r="F1456" t="str">
        <f t="shared" si="423"/>
        <v>1.45495494902079-705.329090865086i</v>
      </c>
      <c r="G1456" t="str">
        <f t="shared" si="424"/>
        <v>0.999999995921405-0.0000638638776974997i</v>
      </c>
      <c r="H1456" t="str">
        <f t="shared" si="425"/>
        <v>600.376471696261+19.5262435428156i</v>
      </c>
      <c r="I1456" t="str">
        <f t="shared" si="426"/>
        <v>41.316830472205-1194.52659654195i</v>
      </c>
      <c r="K1456" t="str">
        <f t="shared" si="427"/>
        <v>0.0199663390748988-0.000809031577063145i</v>
      </c>
      <c r="L1456" t="str">
        <f t="shared" si="428"/>
        <v>0.00005-1.33262159611929i</v>
      </c>
      <c r="M1456" t="str">
        <f t="shared" si="429"/>
        <v>0.00133333333333333-0.783895056540758i</v>
      </c>
      <c r="N1456">
        <f t="shared" si="430"/>
        <v>90.74032628305774</v>
      </c>
      <c r="O1456">
        <f t="shared" si="431"/>
        <v>41.739715016580512</v>
      </c>
      <c r="P1456" s="3">
        <f t="shared" si="432"/>
        <v>41.739715016580512</v>
      </c>
      <c r="Q1456" s="3">
        <f t="shared" si="433"/>
        <v>-89.25967371694226</v>
      </c>
      <c r="R1456">
        <f t="shared" si="434"/>
        <v>90.74032628305774</v>
      </c>
      <c r="S1456">
        <f t="shared" si="435"/>
        <v>0.21175524712560834</v>
      </c>
      <c r="T1456">
        <f t="shared" si="418"/>
        <v>41.739715016580512</v>
      </c>
    </row>
    <row r="1457" spans="1:20" x14ac:dyDescent="0.25">
      <c r="A1457">
        <f t="shared" si="419"/>
        <v>1335.5533477961444</v>
      </c>
      <c r="B1457">
        <f t="shared" si="436"/>
        <v>212.55991706468566</v>
      </c>
      <c r="C1457" t="str">
        <f t="shared" si="420"/>
        <v>1.57859070832032-121.703694069746i</v>
      </c>
      <c r="D1457" t="str">
        <f t="shared" si="421"/>
        <v>3.97499955686141-74.8766589664297i</v>
      </c>
      <c r="E1457" t="str">
        <f t="shared" si="422"/>
        <v>162.465375781351+0.0948572049801481i</v>
      </c>
      <c r="F1457" t="str">
        <f t="shared" si="423"/>
        <v>1.4549549489756-702.658987420414i</v>
      </c>
      <c r="G1457" t="str">
        <f t="shared" si="424"/>
        <v>0.999999995890349-0.0000641065604307593i</v>
      </c>
      <c r="H1457" t="str">
        <f t="shared" si="425"/>
        <v>600.379339488596+19.6004666239489i</v>
      </c>
      <c r="I1457" t="str">
        <f t="shared" si="426"/>
        <v>41.3168885782403-1190.00965691302i</v>
      </c>
      <c r="K1457" t="str">
        <f t="shared" si="427"/>
        <v>0.0199660832124352-0.000812095207086619i</v>
      </c>
      <c r="L1457" t="str">
        <f t="shared" si="428"/>
        <v>0.00005-1.32757680426309i</v>
      </c>
      <c r="M1457" t="str">
        <f t="shared" si="429"/>
        <v>0.00133333333333333-0.780927531919464i</v>
      </c>
      <c r="N1457">
        <f t="shared" si="430"/>
        <v>90.743128744753193</v>
      </c>
      <c r="O1457">
        <f t="shared" si="431"/>
        <v>41.706805810689019</v>
      </c>
      <c r="P1457" s="3">
        <f t="shared" si="432"/>
        <v>41.706805810689019</v>
      </c>
      <c r="Q1457" s="3">
        <f t="shared" si="433"/>
        <v>-89.256871255246807</v>
      </c>
      <c r="R1457">
        <f t="shared" si="434"/>
        <v>90.743128744753193</v>
      </c>
      <c r="S1457">
        <f t="shared" si="435"/>
        <v>0.21255991706468566</v>
      </c>
      <c r="T1457">
        <f t="shared" si="418"/>
        <v>41.706805810689019</v>
      </c>
    </row>
    <row r="1458" spans="1:20" x14ac:dyDescent="0.25">
      <c r="A1458">
        <f t="shared" si="419"/>
        <v>1340.6284505177698</v>
      </c>
      <c r="B1458">
        <f t="shared" si="436"/>
        <v>213.36764474953148</v>
      </c>
      <c r="C1458" t="str">
        <f t="shared" si="420"/>
        <v>1.57857364326539-121.243380350861i</v>
      </c>
      <c r="D1458" t="str">
        <f t="shared" si="421"/>
        <v>3.97499955348715-74.5932148559063i</v>
      </c>
      <c r="E1458" t="str">
        <f t="shared" si="422"/>
        <v>162.465344175635+0.0952195022136508i</v>
      </c>
      <c r="F1458" t="str">
        <f t="shared" si="423"/>
        <v>1.45495494893006-699.998991961175i</v>
      </c>
      <c r="G1458" t="str">
        <f t="shared" si="424"/>
        <v>0.999999995859056-0.0000643501653583826i</v>
      </c>
      <c r="H1458" t="str">
        <f t="shared" si="425"/>
        <v>600.382229135471+19.674972020014i</v>
      </c>
      <c r="I1458" t="str">
        <f t="shared" si="426"/>
        <v>41.3169471267068-1185.50983600643i</v>
      </c>
      <c r="K1458" t="str">
        <f t="shared" si="427"/>
        <v>0.0199658254085379-0.000815170356860698i</v>
      </c>
      <c r="L1458" t="str">
        <f t="shared" si="428"/>
        <v>0.00005-1.32255111004492i</v>
      </c>
      <c r="M1458" t="str">
        <f t="shared" si="429"/>
        <v>0.00133333333333333-0.77797124120289i</v>
      </c>
      <c r="N1458">
        <f t="shared" si="430"/>
        <v>90.745941732852486</v>
      </c>
      <c r="O1458">
        <f t="shared" si="431"/>
        <v>41.673896867211653</v>
      </c>
      <c r="P1458" s="3">
        <f t="shared" si="432"/>
        <v>41.673896867211653</v>
      </c>
      <c r="Q1458" s="3">
        <f t="shared" si="433"/>
        <v>-89.254058267147514</v>
      </c>
      <c r="R1458">
        <f t="shared" si="434"/>
        <v>90.745941732852486</v>
      </c>
      <c r="S1458">
        <f t="shared" si="435"/>
        <v>0.21336764474953149</v>
      </c>
      <c r="T1458">
        <f t="shared" si="418"/>
        <v>41.673896867211653</v>
      </c>
    </row>
    <row r="1459" spans="1:20" x14ac:dyDescent="0.25">
      <c r="A1459">
        <f t="shared" si="419"/>
        <v>1345.7228386297372</v>
      </c>
      <c r="B1459">
        <f t="shared" si="436"/>
        <v>214.1784417995797</v>
      </c>
      <c r="C1459" t="str">
        <f t="shared" si="420"/>
        <v>1.57855644874658-120.784810747608i</v>
      </c>
      <c r="D1459" t="str">
        <f t="shared" si="421"/>
        <v>3.97499955008719-74.3108437938214i</v>
      </c>
      <c r="E1459" t="str">
        <f t="shared" si="422"/>
        <v>162.465312330469+0.0955831971788699i</v>
      </c>
      <c r="F1459" t="str">
        <f t="shared" si="423"/>
        <v>1.45495494888419-697.349066222443i</v>
      </c>
      <c r="G1459" t="str">
        <f t="shared" si="424"/>
        <v>0.999999995827525-0.0000645946959847076i</v>
      </c>
      <c r="H1459" t="str">
        <f t="shared" si="425"/>
        <v>600.385140803572+19.7497608068647i</v>
      </c>
      <c r="I1459" t="str">
        <f t="shared" si="426"/>
        <v>41.3170061209732-1181.02706909115i</v>
      </c>
      <c r="K1459" t="str">
        <f t="shared" si="427"/>
        <v>0.0199655656485278-0.0008182570687693i</v>
      </c>
      <c r="L1459" t="str">
        <f t="shared" si="428"/>
        <v>0.00005-1.31754444116847i</v>
      </c>
      <c r="M1459" t="str">
        <f t="shared" si="429"/>
        <v>0.00133333333333333-0.77502614186381i</v>
      </c>
      <c r="N1459">
        <f t="shared" si="430"/>
        <v>90.748765285956409</v>
      </c>
      <c r="O1459">
        <f t="shared" si="431"/>
        <v>41.640988188128354</v>
      </c>
      <c r="P1459" s="3">
        <f t="shared" si="432"/>
        <v>41.640988188128354</v>
      </c>
      <c r="Q1459" s="3">
        <f t="shared" si="433"/>
        <v>-89.251234714043591</v>
      </c>
      <c r="R1459">
        <f t="shared" si="434"/>
        <v>90.748765285956409</v>
      </c>
      <c r="S1459">
        <f t="shared" si="435"/>
        <v>0.21417844179957971</v>
      </c>
      <c r="T1459">
        <f t="shared" si="418"/>
        <v>41.640988188128354</v>
      </c>
    </row>
    <row r="1460" spans="1:20" x14ac:dyDescent="0.25">
      <c r="A1460">
        <f t="shared" si="419"/>
        <v>1350.8365854165304</v>
      </c>
      <c r="B1460">
        <f t="shared" si="436"/>
        <v>214.9923198784181</v>
      </c>
      <c r="C1460" t="str">
        <f t="shared" si="420"/>
        <v>1.57853912378526-120.327978663181i</v>
      </c>
      <c r="D1460" t="str">
        <f t="shared" si="421"/>
        <v>3.97499954666137-74.0295417181727i</v>
      </c>
      <c r="E1460" t="str">
        <f t="shared" si="422"/>
        <v>162.46528024405+0.0959482954264033i</v>
      </c>
      <c r="F1460" t="str">
        <f t="shared" si="423"/>
        <v>1.45495494883796-694.709172084147i</v>
      </c>
      <c r="G1460" t="str">
        <f t="shared" si="424"/>
        <v>0.999999995795754-0.0000648401558273895i</v>
      </c>
      <c r="H1460" t="str">
        <f t="shared" si="425"/>
        <v>600.388074660859+19.8248340644784i</v>
      </c>
      <c r="I1460" t="str">
        <f t="shared" si="426"/>
        <v>41.3170655644345-1176.56129168146i</v>
      </c>
      <c r="K1460" t="str">
        <f t="shared" si="427"/>
        <v>0.0199653039176156-0.000821355385341601i</v>
      </c>
      <c r="L1460" t="str">
        <f t="shared" si="428"/>
        <v>0.00005-1.31255672561115i</v>
      </c>
      <c r="M1460" t="str">
        <f t="shared" si="429"/>
        <v>0.00133333333333333-0.772092191535972i</v>
      </c>
      <c r="N1460">
        <f t="shared" si="430"/>
        <v>90.75159944279649</v>
      </c>
      <c r="O1460">
        <f t="shared" si="431"/>
        <v>41.608079775433566</v>
      </c>
      <c r="P1460" s="3">
        <f t="shared" si="432"/>
        <v>41.608079775433566</v>
      </c>
      <c r="Q1460" s="3">
        <f t="shared" si="433"/>
        <v>-89.24840055720351</v>
      </c>
      <c r="R1460">
        <f t="shared" si="434"/>
        <v>90.75159944279649</v>
      </c>
      <c r="S1460">
        <f t="shared" si="435"/>
        <v>0.2149923198784181</v>
      </c>
      <c r="T1460">
        <f t="shared" si="418"/>
        <v>41.608079775433566</v>
      </c>
    </row>
    <row r="1461" spans="1:20" x14ac:dyDescent="0.25">
      <c r="A1461">
        <f t="shared" si="419"/>
        <v>1355.9697644411131</v>
      </c>
      <c r="B1461">
        <f t="shared" si="436"/>
        <v>215.80929069395609</v>
      </c>
      <c r="C1461" t="str">
        <f t="shared" si="420"/>
        <v>1.57852166739571-119.872877525771i</v>
      </c>
      <c r="D1461" t="str">
        <f t="shared" si="421"/>
        <v>3.97499954320946-73.7493045823351i</v>
      </c>
      <c r="E1461" t="str">
        <f t="shared" si="422"/>
        <v>162.465247914559+0.0963148025308602i</v>
      </c>
      <c r="F1461" t="str">
        <f t="shared" si="423"/>
        <v>1.45495494879139-692.079271570523i</v>
      </c>
      <c r="G1461" t="str">
        <f t="shared" si="424"/>
        <v>0.999999995763741-0.0000650865484174499i</v>
      </c>
      <c r="H1461" t="str">
        <f t="shared" si="425"/>
        <v>600.391030876567+19.9001928769707i</v>
      </c>
      <c r="I1461" t="str">
        <f t="shared" si="426"/>
        <v>41.3171254605094-1172.11243953604i</v>
      </c>
      <c r="K1461" t="str">
        <f t="shared" si="427"/>
        <v>0.0199650402009013-0.000824465349252372i</v>
      </c>
      <c r="L1461" t="str">
        <f t="shared" si="428"/>
        <v>0.00005-1.30758789162298i</v>
      </c>
      <c r="M1461" t="str">
        <f t="shared" si="429"/>
        <v>0.00133333333333333-0.76916934801352i</v>
      </c>
      <c r="N1461">
        <f t="shared" si="430"/>
        <v>90.754444242235493</v>
      </c>
      <c r="O1461">
        <f t="shared" si="431"/>
        <v>41.575171631136897</v>
      </c>
      <c r="P1461" s="3">
        <f t="shared" si="432"/>
        <v>41.575171631136897</v>
      </c>
      <c r="Q1461" s="3">
        <f t="shared" si="433"/>
        <v>-89.245555757764507</v>
      </c>
      <c r="R1461">
        <f t="shared" si="434"/>
        <v>90.754444242235493</v>
      </c>
      <c r="S1461">
        <f t="shared" si="435"/>
        <v>0.21580929069395607</v>
      </c>
      <c r="T1461">
        <f t="shared" si="418"/>
        <v>41.575171631136897</v>
      </c>
    </row>
    <row r="1462" spans="1:20" x14ac:dyDescent="0.25">
      <c r="A1462">
        <f t="shared" si="419"/>
        <v>1361.1224495459894</v>
      </c>
      <c r="B1462">
        <f t="shared" si="436"/>
        <v>216.62936599859313</v>
      </c>
      <c r="C1462" t="str">
        <f t="shared" si="420"/>
        <v>1.57850407858455-119.419500788464i</v>
      </c>
      <c r="D1462" t="str">
        <f t="shared" si="421"/>
        <v>3.97499953973125-73.470128355003i</v>
      </c>
      <c r="E1462" t="str">
        <f t="shared" si="422"/>
        <v>162.465215340163+0.0966827240907169i</v>
      </c>
      <c r="F1462" t="str">
        <f t="shared" si="423"/>
        <v>1.45495494874445-689.459326849565i</v>
      </c>
      <c r="G1462" t="str">
        <f t="shared" si="424"/>
        <v>0.999999995731484-0.0000653338772993288i</v>
      </c>
      <c r="H1462" t="str">
        <f t="shared" si="425"/>
        <v>600.394009621233+19.975838332614i</v>
      </c>
      <c r="I1462" t="str">
        <f t="shared" si="426"/>
        <v>41.3171858126451-1167.68044865707i</v>
      </c>
      <c r="K1462" t="str">
        <f t="shared" si="427"/>
        <v>0.0199647744833727-0.000827587003322401i</v>
      </c>
      <c r="L1462" t="str">
        <f t="shared" si="428"/>
        <v>0.00005-1.30263786772563i</v>
      </c>
      <c r="M1462" t="str">
        <f t="shared" si="429"/>
        <v>0.00133333333333333-0.766257569250372i</v>
      </c>
      <c r="N1462">
        <f t="shared" si="430"/>
        <v>90.757299723267522</v>
      </c>
      <c r="O1462">
        <f t="shared" si="431"/>
        <v>41.542263757262717</v>
      </c>
      <c r="P1462" s="3">
        <f t="shared" si="432"/>
        <v>41.542263757262717</v>
      </c>
      <c r="Q1462" s="3">
        <f t="shared" si="433"/>
        <v>-89.242700276732478</v>
      </c>
      <c r="R1462">
        <f t="shared" si="434"/>
        <v>90.757299723267522</v>
      </c>
      <c r="S1462">
        <f t="shared" si="435"/>
        <v>0.21662936599859314</v>
      </c>
      <c r="T1462">
        <f t="shared" si="418"/>
        <v>41.542263757262717</v>
      </c>
    </row>
    <row r="1463" spans="1:20" x14ac:dyDescent="0.25">
      <c r="A1463">
        <f t="shared" si="419"/>
        <v>1366.2947148542642</v>
      </c>
      <c r="B1463">
        <f t="shared" si="436"/>
        <v>217.45255758938779</v>
      </c>
      <c r="C1463" t="str">
        <f t="shared" si="420"/>
        <v>1.57848635635109-118.967841929152i</v>
      </c>
      <c r="D1463" t="str">
        <f t="shared" si="421"/>
        <v>3.97499953622657-73.1920090201334i</v>
      </c>
      <c r="E1463" t="str">
        <f t="shared" si="422"/>
        <v>162.465182519017+0.0970520657284895i</v>
      </c>
      <c r="F1463" t="str">
        <f t="shared" si="423"/>
        <v>1.45495494869717-686.849300232496i</v>
      </c>
      <c r="G1463" t="str">
        <f t="shared" si="424"/>
        <v>0.999999995698982-0.0000655821460309347i</v>
      </c>
      <c r="H1463" t="str">
        <f t="shared" si="425"/>
        <v>600.397011066696+20.0517715238516i</v>
      </c>
      <c r="I1463" t="str">
        <f t="shared" si="426"/>
        <v>41.3172466243145-1163.26525528929i</v>
      </c>
      <c r="K1463" t="str">
        <f t="shared" si="427"/>
        <v>0.0199645067499051-0.000830720390518819i</v>
      </c>
      <c r="L1463" t="str">
        <f t="shared" si="428"/>
        <v>0.00005-1.29770658271132i</v>
      </c>
      <c r="M1463" t="str">
        <f t="shared" si="429"/>
        <v>0.00133333333333333-0.763356813359602i</v>
      </c>
      <c r="N1463">
        <f t="shared" si="430"/>
        <v>90.760165925018526</v>
      </c>
      <c r="O1463">
        <f t="shared" si="431"/>
        <v>41.50935615585059</v>
      </c>
      <c r="P1463" s="3">
        <f t="shared" si="432"/>
        <v>41.50935615585059</v>
      </c>
      <c r="Q1463" s="3">
        <f t="shared" si="433"/>
        <v>-89.239834074981474</v>
      </c>
      <c r="R1463">
        <f t="shared" si="434"/>
        <v>90.760165925018526</v>
      </c>
      <c r="S1463">
        <f t="shared" si="435"/>
        <v>0.21745255758938781</v>
      </c>
      <c r="T1463">
        <f t="shared" si="418"/>
        <v>41.50935615585059</v>
      </c>
    </row>
    <row r="1464" spans="1:20" x14ac:dyDescent="0.25">
      <c r="A1464">
        <f t="shared" si="419"/>
        <v>1371.4866347707105</v>
      </c>
      <c r="B1464">
        <f t="shared" si="436"/>
        <v>218.27887730822746</v>
      </c>
      <c r="C1464" t="str">
        <f t="shared" si="420"/>
        <v>1.57846849968715-118.517894450441i</v>
      </c>
      <c r="D1464" t="str">
        <f t="shared" si="421"/>
        <v>3.97499953269518-72.9149425768854i</v>
      </c>
      <c r="E1464" t="str">
        <f t="shared" si="422"/>
        <v>162.465149449263+0.0974228330908541i</v>
      </c>
      <c r="F1464" t="str">
        <f t="shared" si="423"/>
        <v>1.45495494864951-684.249154173199i</v>
      </c>
      <c r="G1464" t="str">
        <f t="shared" si="424"/>
        <v>0.999999995666232-0.0000658313581836963i</v>
      </c>
      <c r="H1464" t="str">
        <f t="shared" si="425"/>
        <v>600.400035386101+20.1279935473144i</v>
      </c>
      <c r="I1464" t="str">
        <f t="shared" si="426"/>
        <v>41.3173078990151-1158.86679591905i</v>
      </c>
      <c r="K1464" t="str">
        <f t="shared" si="427"/>
        <v>0.0199642369852604-0.000833865553955485i</v>
      </c>
      <c r="L1464" t="str">
        <f t="shared" si="428"/>
        <v>0.00005-1.29279396564188i</v>
      </c>
      <c r="M1464" t="str">
        <f t="shared" si="429"/>
        <v>0.00133333333333333-0.760467038612872i</v>
      </c>
      <c r="N1464">
        <f t="shared" si="430"/>
        <v>90.763042886746476</v>
      </c>
      <c r="O1464">
        <f t="shared" si="431"/>
        <v>41.476448828955554</v>
      </c>
      <c r="P1464" s="3">
        <f t="shared" si="432"/>
        <v>41.476448828955554</v>
      </c>
      <c r="Q1464" s="3">
        <f t="shared" si="433"/>
        <v>-89.236957113253524</v>
      </c>
      <c r="R1464">
        <f t="shared" si="434"/>
        <v>90.763042886746476</v>
      </c>
      <c r="S1464">
        <f t="shared" si="435"/>
        <v>0.21827887730822745</v>
      </c>
      <c r="T1464">
        <f t="shared" si="418"/>
        <v>41.476448828955554</v>
      </c>
    </row>
    <row r="1465" spans="1:20" x14ac:dyDescent="0.25">
      <c r="A1465">
        <f t="shared" si="419"/>
        <v>1376.6982839828393</v>
      </c>
      <c r="B1465">
        <f t="shared" si="436"/>
        <v>219.10833704199874</v>
      </c>
      <c r="C1465" t="str">
        <f t="shared" si="420"/>
        <v>1.57845050757693-118.06965187955i</v>
      </c>
      <c r="D1465" t="str">
        <f t="shared" si="421"/>
        <v>3.97499952913692-72.6389250395659i</v>
      </c>
      <c r="E1465" t="str">
        <f t="shared" si="422"/>
        <v>162.465116129027+0.0977950318488099i</v>
      </c>
      <c r="F1465" t="str">
        <f t="shared" si="423"/>
        <v>1.45495494860151-681.658851267705i</v>
      </c>
      <c r="G1465" t="str">
        <f t="shared" si="424"/>
        <v>0.999999995633233-0.0000660815173426137i</v>
      </c>
      <c r="H1465" t="str">
        <f t="shared" si="425"/>
        <v>600.403082753921+20.2045055038379i</v>
      </c>
      <c r="I1465" t="str">
        <f t="shared" si="426"/>
        <v>41.3173696402731-1154.48500727346i</v>
      </c>
      <c r="K1465" t="str">
        <f t="shared" si="427"/>
        <v>0.0199639651740861-0.000837022536893378i</v>
      </c>
      <c r="L1465" t="str">
        <f t="shared" si="428"/>
        <v>0.00005-1.28789994584766i</v>
      </c>
      <c r="M1465" t="str">
        <f t="shared" si="429"/>
        <v>0.00133333333333333-0.7575882034398i</v>
      </c>
      <c r="N1465">
        <f t="shared" si="430"/>
        <v>90.765930647841742</v>
      </c>
      <c r="O1465">
        <f t="shared" si="431"/>
        <v>41.443541778647692</v>
      </c>
      <c r="P1465" s="3">
        <f t="shared" si="432"/>
        <v>41.443541778647692</v>
      </c>
      <c r="Q1465" s="3">
        <f t="shared" si="433"/>
        <v>-89.234069352158258</v>
      </c>
      <c r="R1465">
        <f t="shared" si="434"/>
        <v>90.765930647841742</v>
      </c>
      <c r="S1465">
        <f t="shared" si="435"/>
        <v>0.21910833704199872</v>
      </c>
      <c r="T1465">
        <f t="shared" si="418"/>
        <v>41.443541778647692</v>
      </c>
    </row>
    <row r="1466" spans="1:20" x14ac:dyDescent="0.25">
      <c r="A1466">
        <f t="shared" si="419"/>
        <v>1381.9297374619741</v>
      </c>
      <c r="B1466">
        <f t="shared" si="436"/>
        <v>219.94094872275835</v>
      </c>
      <c r="C1466" t="str">
        <f t="shared" si="420"/>
        <v>1.57843237899708-117.623107768224i</v>
      </c>
      <c r="D1466" t="str">
        <f t="shared" si="421"/>
        <v>3.97499952555157-72.3639524375699i</v>
      </c>
      <c r="E1466" t="str">
        <f t="shared" si="422"/>
        <v>162.465082556423+0.0981686676978289i</v>
      </c>
      <c r="F1466" t="str">
        <f t="shared" si="423"/>
        <v>1.45495494855313-679.078354253639i</v>
      </c>
      <c r="G1466" t="str">
        <f t="shared" si="424"/>
        <v>0.999999995599983-0.0000663326271063101i</v>
      </c>
      <c r="H1466" t="str">
        <f t="shared" si="425"/>
        <v>600.406153345962+20.2813084984783i</v>
      </c>
      <c r="I1466" t="str">
        <f t="shared" si="426"/>
        <v>41.317431851641-1150.11982631944i</v>
      </c>
      <c r="K1466" t="str">
        <f t="shared" si="427"/>
        <v>0.0199636913009145-0.000840191382740933i</v>
      </c>
      <c r="L1466" t="str">
        <f t="shared" si="428"/>
        <v>0.00005-1.28302445292654i</v>
      </c>
      <c r="M1466" t="str">
        <f t="shared" si="429"/>
        <v>0.00133333333333333-0.754720266427379i</v>
      </c>
      <c r="N1466">
        <f t="shared" si="430"/>
        <v>90.768829247827469</v>
      </c>
      <c r="O1466">
        <f t="shared" si="431"/>
        <v>41.410635007012658</v>
      </c>
      <c r="P1466" s="3">
        <f t="shared" si="432"/>
        <v>41.410635007012658</v>
      </c>
      <c r="Q1466" s="3">
        <f t="shared" si="433"/>
        <v>-89.231170752172531</v>
      </c>
      <c r="R1466">
        <f t="shared" si="434"/>
        <v>90.768829247827469</v>
      </c>
      <c r="S1466">
        <f t="shared" si="435"/>
        <v>0.21994094872275835</v>
      </c>
      <c r="T1466">
        <f t="shared" si="418"/>
        <v>41.410635007012658</v>
      </c>
    </row>
    <row r="1467" spans="1:20" x14ac:dyDescent="0.25">
      <c r="A1467">
        <f t="shared" si="419"/>
        <v>1387.1810704643297</v>
      </c>
      <c r="B1467">
        <f t="shared" si="436"/>
        <v>220.77672432790484</v>
      </c>
      <c r="C1467" t="str">
        <f t="shared" si="420"/>
        <v>1.57841411291647-117.178255692638i</v>
      </c>
      <c r="D1467" t="str">
        <f t="shared" si="421"/>
        <v>3.9749995219389-72.0900208153237i</v>
      </c>
      <c r="E1467" t="str">
        <f t="shared" si="422"/>
        <v>162.465048729548+0.0985437463578697i</v>
      </c>
      <c r="F1467" t="str">
        <f t="shared" si="423"/>
        <v>1.45495494850438-676.507626009677i</v>
      </c>
      <c r="G1467" t="str">
        <f t="shared" si="424"/>
        <v>0.999999995566479-0.0000665846910870832i</v>
      </c>
      <c r="H1467" t="str">
        <f t="shared" si="425"/>
        <v>600.409247339373+20.3584036405288i</v>
      </c>
      <c r="I1467" t="str">
        <f t="shared" si="426"/>
        <v>41.317494536698-1145.77119026282i</v>
      </c>
      <c r="K1467" t="str">
        <f t="shared" si="427"/>
        <v>0.0199634153501619-0.000843372135054438i</v>
      </c>
      <c r="L1467" t="str">
        <f t="shared" si="428"/>
        <v>0.00005-1.27816741674292i</v>
      </c>
      <c r="M1467" t="str">
        <f t="shared" si="429"/>
        <v>0.00133333333333333-0.751863186319364i</v>
      </c>
      <c r="N1467">
        <f t="shared" si="430"/>
        <v>90.771738726359672</v>
      </c>
      <c r="O1467">
        <f t="shared" si="431"/>
        <v>41.37772851615162</v>
      </c>
      <c r="P1467" s="3">
        <f t="shared" si="432"/>
        <v>41.37772851615162</v>
      </c>
      <c r="Q1467" s="3">
        <f t="shared" si="433"/>
        <v>-89.228261273640328</v>
      </c>
      <c r="R1467">
        <f t="shared" si="434"/>
        <v>90.771738726359672</v>
      </c>
      <c r="S1467">
        <f t="shared" si="435"/>
        <v>0.22077672432790485</v>
      </c>
      <c r="T1467">
        <f t="shared" si="418"/>
        <v>41.37772851615162</v>
      </c>
    </row>
    <row r="1468" spans="1:20" x14ac:dyDescent="0.25">
      <c r="A1468">
        <f t="shared" si="419"/>
        <v>1392.4523585320942</v>
      </c>
      <c r="B1468">
        <f t="shared" si="436"/>
        <v>221.61567588035089</v>
      </c>
      <c r="C1468" t="str">
        <f t="shared" si="420"/>
        <v>1.57839570829641-116.735089253308i</v>
      </c>
      <c r="D1468" t="str">
        <f t="shared" si="421"/>
        <v>3.97499951829875-71.8171262322296i</v>
      </c>
      <c r="E1468" t="str">
        <f t="shared" si="422"/>
        <v>162.465014646487+0.0989202735736419i</v>
      </c>
      <c r="F1468" t="str">
        <f t="shared" si="423"/>
        <v>1.45495494845527-673.946629555039i</v>
      </c>
      <c r="G1468" t="str">
        <f t="shared" si="424"/>
        <v>0.99999999553272-0.0000668377129109577i</v>
      </c>
      <c r="H1468" t="str">
        <f t="shared" si="425"/>
        <v>600.412364912658+20.4357920435361i</v>
      </c>
      <c r="I1468" t="str">
        <f t="shared" si="426"/>
        <v>41.3175576990512-1141.43903654746i</v>
      </c>
      <c r="K1468" t="str">
        <f t="shared" si="427"/>
        <v>0.0199631373061277-0.000846564837538378i</v>
      </c>
      <c r="L1468" t="str">
        <f t="shared" si="428"/>
        <v>0.00005-1.2733287674267i</v>
      </c>
      <c r="M1468" t="str">
        <f t="shared" si="429"/>
        <v>0.00133333333333333-0.749016922015706i</v>
      </c>
      <c r="N1468">
        <f t="shared" si="430"/>
        <v>90.774659123227835</v>
      </c>
      <c r="O1468">
        <f t="shared" si="431"/>
        <v>41.344822308181541</v>
      </c>
      <c r="P1468" s="3">
        <f t="shared" si="432"/>
        <v>41.344822308181541</v>
      </c>
      <c r="Q1468" s="3">
        <f t="shared" si="433"/>
        <v>-89.225340876772165</v>
      </c>
      <c r="R1468">
        <f t="shared" si="434"/>
        <v>90.774659123227835</v>
      </c>
      <c r="S1468">
        <f t="shared" si="435"/>
        <v>0.22161567588035089</v>
      </c>
      <c r="T1468">
        <f t="shared" si="418"/>
        <v>41.344822308181541</v>
      </c>
    </row>
    <row r="1469" spans="1:20" x14ac:dyDescent="0.25">
      <c r="A1469">
        <f t="shared" si="419"/>
        <v>1397.7436774945161</v>
      </c>
      <c r="B1469">
        <f t="shared" si="436"/>
        <v>222.45781544869624</v>
      </c>
      <c r="C1469" t="str">
        <f t="shared" si="420"/>
        <v>1.57837716409022-116.293602074996i</v>
      </c>
      <c r="D1469" t="str">
        <f t="shared" si="421"/>
        <v>3.97499951463084-71.5452647626065i</v>
      </c>
      <c r="E1469" t="str">
        <f t="shared" si="422"/>
        <v>162.464980305311+0.0992982551145645i</v>
      </c>
      <c r="F1469" t="str">
        <f t="shared" si="423"/>
        <v>1.45495494840577-671.395328048922i</v>
      </c>
      <c r="G1469" t="str">
        <f t="shared" si="424"/>
        <v>0.999999995498704-0.0000670916962177372i</v>
      </c>
      <c r="H1469" t="str">
        <f t="shared" si="425"/>
        <v>600.415506245679+20.5134748253169i</v>
      </c>
      <c r="I1469" t="str">
        <f t="shared" si="426"/>
        <v>41.3176213423335-1137.12330285427i</v>
      </c>
      <c r="K1469" t="str">
        <f t="shared" si="427"/>
        <v>0.0199628571529937-0.000849769534045831i</v>
      </c>
      <c r="L1469" t="str">
        <f t="shared" si="428"/>
        <v>0.00005-1.26850843537228i</v>
      </c>
      <c r="M1469" t="str">
        <f t="shared" si="429"/>
        <v>0.00133333333333333-0.746181432571933i</v>
      </c>
      <c r="N1469">
        <f t="shared" si="430"/>
        <v>90.777590478355037</v>
      </c>
      <c r="O1469">
        <f t="shared" si="431"/>
        <v>41.311916385235136</v>
      </c>
      <c r="P1469" s="3">
        <f t="shared" si="432"/>
        <v>41.311916385235136</v>
      </c>
      <c r="Q1469" s="3">
        <f t="shared" si="433"/>
        <v>-89.222409521644963</v>
      </c>
      <c r="R1469">
        <f t="shared" si="434"/>
        <v>90.777590478355037</v>
      </c>
      <c r="S1469">
        <f t="shared" si="435"/>
        <v>0.22245781544869625</v>
      </c>
      <c r="T1469">
        <f t="shared" si="418"/>
        <v>41.311916385235136</v>
      </c>
    </row>
    <row r="1470" spans="1:20" x14ac:dyDescent="0.25">
      <c r="A1470">
        <f t="shared" si="419"/>
        <v>1403.0551034689954</v>
      </c>
      <c r="B1470">
        <f t="shared" si="436"/>
        <v>223.3031551474013</v>
      </c>
      <c r="C1470" t="str">
        <f t="shared" si="420"/>
        <v>1.5783584792436-115.853787806618i</v>
      </c>
      <c r="D1470" t="str">
        <f t="shared" si="421"/>
        <v>3.97499951093502-71.2744324956369i</v>
      </c>
      <c r="E1470" t="str">
        <f t="shared" si="422"/>
        <v>162.464945704076+0.0996776967750951i</v>
      </c>
      <c r="F1470" t="str">
        <f t="shared" si="423"/>
        <v>1.4549549483559-668.853684790006i</v>
      </c>
      <c r="G1470" t="str">
        <f t="shared" si="424"/>
        <v>0.999999995464429-0.0000673466446610563i</v>
      </c>
      <c r="H1470" t="str">
        <f t="shared" si="425"/>
        <v>600.418671519681+20.5914531079752i</v>
      </c>
      <c r="I1470" t="str">
        <f t="shared" si="426"/>
        <v>41.3176854702075-1132.82392710045i</v>
      </c>
      <c r="K1470" t="str">
        <f t="shared" si="427"/>
        <v>0.0199625748748229-0.000852986268578796i</v>
      </c>
      <c r="L1470" t="str">
        <f t="shared" si="428"/>
        <v>0.00005-1.26370635123758i</v>
      </c>
      <c r="M1470" t="str">
        <f t="shared" si="429"/>
        <v>0.00133333333333333-0.743356677198579i</v>
      </c>
      <c r="N1470">
        <f t="shared" si="430"/>
        <v>90.780532831798297</v>
      </c>
      <c r="O1470">
        <f t="shared" si="431"/>
        <v>41.279010749460937</v>
      </c>
      <c r="P1470" s="3">
        <f t="shared" si="432"/>
        <v>41.279010749460937</v>
      </c>
      <c r="Q1470" s="3">
        <f t="shared" si="433"/>
        <v>-89.219467168201703</v>
      </c>
      <c r="R1470">
        <f t="shared" si="434"/>
        <v>90.780532831798297</v>
      </c>
      <c r="S1470">
        <f t="shared" si="435"/>
        <v>0.22330315514740129</v>
      </c>
      <c r="T1470">
        <f t="shared" si="418"/>
        <v>41.279010749460937</v>
      </c>
    </row>
    <row r="1471" spans="1:20" x14ac:dyDescent="0.25">
      <c r="A1471">
        <f t="shared" si="419"/>
        <v>1408.3867128621775</v>
      </c>
      <c r="B1471">
        <f t="shared" si="436"/>
        <v>224.15170713696142</v>
      </c>
      <c r="C1471" t="str">
        <f t="shared" si="420"/>
        <v>1.57833965269411-115.415640121156i</v>
      </c>
      <c r="D1471" t="str">
        <f t="shared" si="421"/>
        <v>3.97499950721107-71.0046255353073i</v>
      </c>
      <c r="E1471" t="str">
        <f t="shared" si="422"/>
        <v>162.464910840824+0.100058604374633i</v>
      </c>
      <c r="F1471" t="str">
        <f t="shared" si="423"/>
        <v>1.45495494830565-666.321663215898i</v>
      </c>
      <c r="G1471" t="str">
        <f t="shared" si="424"/>
        <v>0.999999995429893-0.0000676025619084336i</v>
      </c>
      <c r="H1471" t="str">
        <f t="shared" si="425"/>
        <v>600.421860917289+20.6697280179188i</v>
      </c>
      <c r="I1471" t="str">
        <f t="shared" si="426"/>
        <v>41.3177500863636-1128.54084743847i</v>
      </c>
      <c r="K1471" t="str">
        <f t="shared" si="427"/>
        <v>0.0199622904555589-0.000856215085288614i</v>
      </c>
      <c r="L1471" t="str">
        <f t="shared" si="428"/>
        <v>0.00005-1.258922445943i</v>
      </c>
      <c r="M1471" t="str">
        <f t="shared" si="429"/>
        <v>0.00133333333333333-0.740542615260585i</v>
      </c>
      <c r="N1471">
        <f t="shared" si="430"/>
        <v>90.783486223748866</v>
      </c>
      <c r="O1471">
        <f t="shared" si="431"/>
        <v>41.246105403023698</v>
      </c>
      <c r="P1471" s="3">
        <f t="shared" si="432"/>
        <v>41.246105403023698</v>
      </c>
      <c r="Q1471" s="3">
        <f t="shared" si="433"/>
        <v>-89.216513776251134</v>
      </c>
      <c r="R1471">
        <f t="shared" si="434"/>
        <v>90.783486223748866</v>
      </c>
      <c r="S1471">
        <f t="shared" si="435"/>
        <v>0.22415170713696142</v>
      </c>
      <c r="T1471">
        <f t="shared" si="418"/>
        <v>41.246105403023698</v>
      </c>
    </row>
    <row r="1472" spans="1:20" x14ac:dyDescent="0.25">
      <c r="A1472">
        <f t="shared" si="419"/>
        <v>1413.7385823710538</v>
      </c>
      <c r="B1472">
        <f t="shared" si="436"/>
        <v>225.00348362408187</v>
      </c>
      <c r="C1472" t="str">
        <f t="shared" si="420"/>
        <v>1.57832068337158-114.979152715564i</v>
      </c>
      <c r="D1472" t="str">
        <f t="shared" si="421"/>
        <v>3.97499950345878-70.7358400003543i</v>
      </c>
      <c r="E1472" t="str">
        <f t="shared" si="422"/>
        <v>162.464875713582+0.100440983757866i</v>
      </c>
      <c r="F1472" t="str">
        <f t="shared" si="423"/>
        <v>1.45495494825503-663.799226902618i</v>
      </c>
      <c r="G1472" t="str">
        <f t="shared" si="424"/>
        <v>0.999999995395095-0.0000678594516413243i</v>
      </c>
      <c r="H1472" t="str">
        <f t="shared" si="425"/>
        <v>600.425074622523+20.748300685875i</v>
      </c>
      <c r="I1472" t="str">
        <f t="shared" si="426"/>
        <v>41.3178151945184-1124.27400225524i</v>
      </c>
      <c r="K1472" t="str">
        <f t="shared" si="427"/>
        <v>0.019962003879025-0.000859456028476267i</v>
      </c>
      <c r="L1472" t="str">
        <f t="shared" si="428"/>
        <v>0.00005-1.25415665067045i</v>
      </c>
      <c r="M1472" t="str">
        <f t="shared" si="429"/>
        <v>0.00133333333333333-0.737739206276733i</v>
      </c>
      <c r="N1472">
        <f t="shared" si="430"/>
        <v>90.786450694532633</v>
      </c>
      <c r="O1472">
        <f t="shared" si="431"/>
        <v>41.213200348104237</v>
      </c>
      <c r="P1472" s="3">
        <f t="shared" si="432"/>
        <v>41.213200348104237</v>
      </c>
      <c r="Q1472" s="3">
        <f t="shared" si="433"/>
        <v>-89.213549305467367</v>
      </c>
      <c r="R1472">
        <f t="shared" si="434"/>
        <v>90.786450694532633</v>
      </c>
      <c r="S1472">
        <f t="shared" si="435"/>
        <v>0.22500348362408187</v>
      </c>
      <c r="T1472">
        <f t="shared" si="418"/>
        <v>41.213200348104237</v>
      </c>
    </row>
    <row r="1473" spans="1:20" x14ac:dyDescent="0.25">
      <c r="A1473">
        <f t="shared" si="419"/>
        <v>1419.1107889840639</v>
      </c>
      <c r="B1473">
        <f t="shared" si="436"/>
        <v>225.85849686185338</v>
      </c>
      <c r="C1473" t="str">
        <f t="shared" si="420"/>
        <v>1.57830157019769-114.544319310676i</v>
      </c>
      <c r="D1473" t="str">
        <f t="shared" si="421"/>
        <v>3.9749994996779-70.4680720242071i</v>
      </c>
      <c r="E1473" t="str">
        <f t="shared" si="422"/>
        <v>162.464840320362+0.100824840794764i</v>
      </c>
      <c r="F1473" t="str">
        <f t="shared" si="423"/>
        <v>1.45495494820402-661.286339564066i</v>
      </c>
      <c r="G1473" t="str">
        <f t="shared" si="424"/>
        <v>0.999999995360031-0.0000681173175551728i</v>
      </c>
      <c r="H1473" t="str">
        <f t="shared" si="425"/>
        <v>600.42831282081+20.8271722469092i</v>
      </c>
      <c r="I1473" t="str">
        <f t="shared" si="426"/>
        <v>41.3178807984178-1120.0233301712i</v>
      </c>
      <c r="K1473" t="str">
        <f t="shared" si="427"/>
        <v>0.0199617151289232-0.000862709142592793i</v>
      </c>
      <c r="L1473" t="str">
        <f t="shared" si="428"/>
        <v>0.00005-1.24940889686237i</v>
      </c>
      <c r="M1473" t="str">
        <f t="shared" si="429"/>
        <v>0.00133333333333333-0.734946409919043i</v>
      </c>
      <c r="N1473">
        <f t="shared" si="430"/>
        <v>90.789426284610329</v>
      </c>
      <c r="O1473">
        <f t="shared" si="431"/>
        <v>41.180295586899518</v>
      </c>
      <c r="P1473" s="3">
        <f t="shared" si="432"/>
        <v>41.180295586899518</v>
      </c>
      <c r="Q1473" s="3">
        <f t="shared" si="433"/>
        <v>-89.210573715389671</v>
      </c>
      <c r="R1473">
        <f t="shared" si="434"/>
        <v>90.789426284610329</v>
      </c>
      <c r="S1473">
        <f t="shared" si="435"/>
        <v>0.22585849686185339</v>
      </c>
      <c r="T1473">
        <f t="shared" si="418"/>
        <v>41.180295586899518</v>
      </c>
    </row>
    <row r="1474" spans="1:20" x14ac:dyDescent="0.25">
      <c r="A1474">
        <f t="shared" si="419"/>
        <v>1424.5034099822033</v>
      </c>
      <c r="B1474">
        <f t="shared" si="436"/>
        <v>226.71675914992844</v>
      </c>
      <c r="C1474" t="str">
        <f t="shared" si="420"/>
        <v>1.5782823120861-114.111133651119i</v>
      </c>
      <c r="D1474" t="str">
        <f t="shared" si="421"/>
        <v>3.97499949586822-70.2013177549337i</v>
      </c>
      <c r="E1474" t="str">
        <f t="shared" si="422"/>
        <v>162.46480465916+0.10121018138083i</v>
      </c>
      <c r="F1474" t="str">
        <f t="shared" si="423"/>
        <v>1.4549549481526-658.782965051519i</v>
      </c>
      <c r="G1474" t="str">
        <f t="shared" si="424"/>
        <v>0.9999999953247-0.0000683761633594667i</v>
      </c>
      <c r="H1474" t="str">
        <f t="shared" si="425"/>
        <v>600.431575698996+20.9063438404407i</v>
      </c>
      <c r="I1474" t="str">
        <f t="shared" si="426"/>
        <v>41.3179469018365-1115.78877003949i</v>
      </c>
      <c r="K1474" t="str">
        <f t="shared" si="427"/>
        <v>0.0199614241888333-0.000865974472239625i</v>
      </c>
      <c r="L1474" t="str">
        <f t="shared" si="428"/>
        <v>0.00005-1.24467911622073i</v>
      </c>
      <c r="M1474" t="str">
        <f t="shared" si="429"/>
        <v>0.00133333333333333-0.732164186012195i</v>
      </c>
      <c r="N1474">
        <f t="shared" si="430"/>
        <v>90.792413034577862</v>
      </c>
      <c r="O1474">
        <f t="shared" si="431"/>
        <v>41.147391121622967</v>
      </c>
      <c r="P1474" s="3">
        <f t="shared" si="432"/>
        <v>41.147391121622967</v>
      </c>
      <c r="Q1474" s="3">
        <f t="shared" si="433"/>
        <v>-89.207586965422138</v>
      </c>
      <c r="R1474">
        <f t="shared" si="434"/>
        <v>90.792413034577862</v>
      </c>
      <c r="S1474">
        <f t="shared" si="435"/>
        <v>0.22671675914992845</v>
      </c>
      <c r="T1474">
        <f t="shared" si="418"/>
        <v>41.147391121622967</v>
      </c>
    </row>
    <row r="1475" spans="1:20" x14ac:dyDescent="0.25">
      <c r="A1475">
        <f t="shared" si="419"/>
        <v>1429.9165229401358</v>
      </c>
      <c r="B1475">
        <f t="shared" si="436"/>
        <v>227.57828283469817</v>
      </c>
      <c r="C1475" t="str">
        <f t="shared" si="420"/>
        <v>1.57826290794227-113.679589505223i</v>
      </c>
      <c r="D1475" t="str">
        <f t="shared" si="421"/>
        <v>3.97499949202952-69.9355733551842i</v>
      </c>
      <c r="E1475" t="str">
        <f t="shared" si="422"/>
        <v>162.464768727961+0.101597011437016i</v>
      </c>
      <c r="F1475" t="str">
        <f t="shared" si="423"/>
        <v>1.4549549481008-656.289067353091i</v>
      </c>
      <c r="G1475" t="str">
        <f t="shared" si="424"/>
        <v>0.999999995289101-0.0000686359927777892i</v>
      </c>
      <c r="H1475" t="str">
        <f t="shared" si="425"/>
        <v>600.434863445354+20.9858166102605i</v>
      </c>
      <c r="I1475" t="str">
        <f t="shared" si="426"/>
        <v>41.3180135085783-1111.57026094499i</v>
      </c>
      <c r="K1475" t="str">
        <f t="shared" si="427"/>
        <v>0.0199611310422121-0.00086925206216897i</v>
      </c>
      <c r="L1475" t="str">
        <f t="shared" si="428"/>
        <v>0.00005-1.23996724070605i</v>
      </c>
      <c r="M1475" t="str">
        <f t="shared" si="429"/>
        <v>0.00133333333333333-0.729392494532972i</v>
      </c>
      <c r="N1475">
        <f t="shared" si="430"/>
        <v>90.795410985166612</v>
      </c>
      <c r="O1475">
        <f t="shared" si="431"/>
        <v>41.114486954504613</v>
      </c>
      <c r="P1475" s="3">
        <f t="shared" si="432"/>
        <v>41.114486954504613</v>
      </c>
      <c r="Q1475" s="3">
        <f t="shared" si="433"/>
        <v>-89.204589014833388</v>
      </c>
      <c r="R1475">
        <f t="shared" si="434"/>
        <v>90.795410985166612</v>
      </c>
      <c r="S1475">
        <f t="shared" si="435"/>
        <v>0.22757828283469816</v>
      </c>
      <c r="T1475">
        <f t="shared" si="418"/>
        <v>41.114486954504613</v>
      </c>
    </row>
    <row r="1476" spans="1:20" x14ac:dyDescent="0.25">
      <c r="A1476">
        <f t="shared" si="419"/>
        <v>1435.3502057273083</v>
      </c>
      <c r="B1476">
        <f t="shared" si="436"/>
        <v>228.44308030947002</v>
      </c>
      <c r="C1476" t="str">
        <f t="shared" si="420"/>
        <v>1.57824335666349-113.24968066493i</v>
      </c>
      <c r="D1476" t="str">
        <f t="shared" si="421"/>
        <v>3.97499948816162-69.6708350021369i</v>
      </c>
      <c r="E1476" t="str">
        <f t="shared" si="422"/>
        <v>162.464732524733+0.101985336910056i</v>
      </c>
      <c r="F1476" t="str">
        <f t="shared" si="423"/>
        <v>1.45495494804861-653.804610593233i</v>
      </c>
      <c r="G1476" t="str">
        <f t="shared" si="424"/>
        <v>0.99999999525323-0.0000688968095478735i</v>
      </c>
      <c r="H1476" t="str">
        <f t="shared" si="425"/>
        <v>600.438176249597+21.0655917045476i</v>
      </c>
      <c r="I1476" t="str">
        <f t="shared" si="426"/>
        <v>41.3180806224755-1107.36774220351i</v>
      </c>
      <c r="K1476" t="str">
        <f t="shared" si="427"/>
        <v>0.0199608356723924-0.000872541957284157i</v>
      </c>
      <c r="L1476" t="str">
        <f t="shared" si="428"/>
        <v>0.00005-1.23527320253641i</v>
      </c>
      <c r="M1476" t="str">
        <f t="shared" si="429"/>
        <v>0.00133333333333333-0.726631295609656i</v>
      </c>
      <c r="N1476">
        <f t="shared" si="430"/>
        <v>90.79842017724377</v>
      </c>
      <c r="O1476">
        <f t="shared" si="431"/>
        <v>41.08158308779111</v>
      </c>
      <c r="P1476" s="3">
        <f t="shared" si="432"/>
        <v>41.08158308779111</v>
      </c>
      <c r="Q1476" s="3">
        <f t="shared" si="433"/>
        <v>-89.20157982275623</v>
      </c>
      <c r="R1476">
        <f t="shared" si="434"/>
        <v>90.79842017724377</v>
      </c>
      <c r="S1476">
        <f t="shared" si="435"/>
        <v>0.22844308030947003</v>
      </c>
      <c r="T1476">
        <f t="shared" si="418"/>
        <v>41.08158308779111</v>
      </c>
    </row>
    <row r="1477" spans="1:20" x14ac:dyDescent="0.25">
      <c r="A1477">
        <f t="shared" si="419"/>
        <v>1440.804536509072</v>
      </c>
      <c r="B1477">
        <f t="shared" si="436"/>
        <v>229.31116401464601</v>
      </c>
      <c r="C1477" t="str">
        <f t="shared" si="420"/>
        <v>1.57822365713886-112.821400945702i</v>
      </c>
      <c r="D1477" t="str">
        <f t="shared" si="421"/>
        <v>3.97499948426427-69.4070988874413i</v>
      </c>
      <c r="E1477" t="str">
        <f t="shared" si="422"/>
        <v>162.464696047426+0.102375163772559i</v>
      </c>
      <c r="F1477" t="str">
        <f t="shared" si="423"/>
        <v>1.45495494799603-651.329559032197i</v>
      </c>
      <c r="G1477" t="str">
        <f t="shared" si="424"/>
        <v>0.999999995217085-0.0000691586174216557i</v>
      </c>
      <c r="H1477" t="str">
        <f t="shared" si="425"/>
        <v>600.441514302883+21.1456702758861i</v>
      </c>
      <c r="I1477" t="str">
        <f t="shared" si="426"/>
        <v>41.3181482473888-1103.18115336088i</v>
      </c>
      <c r="K1477" t="str">
        <f t="shared" si="427"/>
        <v>0.0199605380625823-0.000875844202639991i</v>
      </c>
      <c r="L1477" t="str">
        <f t="shared" si="428"/>
        <v>0.00005-1.2305969341865i</v>
      </c>
      <c r="M1477" t="str">
        <f t="shared" si="429"/>
        <v>0.00133333333333333-0.723880549521472i</v>
      </c>
      <c r="N1477">
        <f t="shared" si="430"/>
        <v>90.801440651812584</v>
      </c>
      <c r="O1477">
        <f t="shared" si="431"/>
        <v>41.048679523745676</v>
      </c>
      <c r="P1477" s="3">
        <f t="shared" si="432"/>
        <v>41.048679523745676</v>
      </c>
      <c r="Q1477" s="3">
        <f t="shared" si="433"/>
        <v>-89.198559348187416</v>
      </c>
      <c r="R1477">
        <f t="shared" si="434"/>
        <v>90.801440651812584</v>
      </c>
      <c r="S1477">
        <f t="shared" si="435"/>
        <v>0.22931116401464602</v>
      </c>
      <c r="T1477">
        <f t="shared" si="418"/>
        <v>41.048679523745676</v>
      </c>
    </row>
    <row r="1478" spans="1:20" x14ac:dyDescent="0.25">
      <c r="A1478">
        <f t="shared" si="419"/>
        <v>1446.2795937478065</v>
      </c>
      <c r="B1478">
        <f t="shared" si="436"/>
        <v>230.18254643790166</v>
      </c>
      <c r="C1478" t="str">
        <f t="shared" si="420"/>
        <v>1.57820380824906-112.394744186435i</v>
      </c>
      <c r="D1478" t="str">
        <f t="shared" si="421"/>
        <v>3.97499948033722-69.1443612171644i</v>
      </c>
      <c r="E1478" t="str">
        <f t="shared" si="422"/>
        <v>162.464659293978+0.102766498023163i</v>
      </c>
      <c r="F1478" t="str">
        <f t="shared" si="423"/>
        <v>1.45495494794304-648.863877065531i</v>
      </c>
      <c r="G1478" t="str">
        <f t="shared" si="424"/>
        <v>0.999999995180666-0.0000694214201653297i</v>
      </c>
      <c r="H1478" t="str">
        <f t="shared" si="425"/>
        <v>600.44487779784+21.2260534812841i</v>
      </c>
      <c r="I1478" t="str">
        <f t="shared" si="426"/>
        <v>41.31821638721-1099.0104341921i</v>
      </c>
      <c r="K1478" t="str">
        <f t="shared" si="427"/>
        <v>0.0199602381958638-0.000879158843443134i</v>
      </c>
      <c r="L1478" t="str">
        <f t="shared" si="428"/>
        <v>0.00005-1.22593836838663i</v>
      </c>
      <c r="M1478" t="str">
        <f t="shared" si="429"/>
        <v>0.00133333333333333-0.721140216698019i</v>
      </c>
      <c r="N1478">
        <f t="shared" si="430"/>
        <v>90.804472450012781</v>
      </c>
      <c r="O1478">
        <f t="shared" si="431"/>
        <v>41.015776264648373</v>
      </c>
      <c r="P1478" s="3">
        <f t="shared" si="432"/>
        <v>41.015776264648373</v>
      </c>
      <c r="Q1478" s="3">
        <f t="shared" si="433"/>
        <v>-89.195527549987219</v>
      </c>
      <c r="R1478">
        <f t="shared" si="434"/>
        <v>90.804472450012781</v>
      </c>
      <c r="S1478">
        <f t="shared" si="435"/>
        <v>0.23018254643790168</v>
      </c>
      <c r="T1478">
        <f t="shared" si="418"/>
        <v>41.015776264648373</v>
      </c>
    </row>
    <row r="1479" spans="1:20" x14ac:dyDescent="0.25">
      <c r="A1479">
        <f t="shared" si="419"/>
        <v>1451.7754562040482</v>
      </c>
      <c r="B1479">
        <f t="shared" si="436"/>
        <v>231.0572401143657</v>
      </c>
      <c r="C1479" t="str">
        <f t="shared" si="420"/>
        <v>1.57818380886647-111.969704249375i</v>
      </c>
      <c r="D1479" t="str">
        <f t="shared" si="421"/>
        <v>3.97499947638027-68.8826182117374i</v>
      </c>
      <c r="E1479" t="str">
        <f t="shared" si="422"/>
        <v>162.464622262313+0.103159345686494i</v>
      </c>
      <c r="F1479" t="str">
        <f t="shared" si="423"/>
        <v>1.45495494788965-646.407529223579i</v>
      </c>
      <c r="G1479" t="str">
        <f t="shared" si="424"/>
        <v>0.99999999514397-0.0000696852215594008i</v>
      </c>
      <c r="H1479" t="str">
        <f t="shared" si="425"/>
        <v>600.448266928561+21.3067424821881i</v>
      </c>
      <c r="I1479" t="str">
        <f t="shared" si="426"/>
        <v>41.3182850458587-1094.85552470047i</v>
      </c>
      <c r="K1479" t="str">
        <f t="shared" si="427"/>
        <v>0.0199599360551925-0.000882485925052439i</v>
      </c>
      <c r="L1479" t="str">
        <f t="shared" si="428"/>
        <v>0.00005-1.22129743812177i</v>
      </c>
      <c r="M1479" t="str">
        <f t="shared" si="429"/>
        <v>0.00133333333333333-0.71841025771869i</v>
      </c>
      <c r="N1479">
        <f t="shared" si="430"/>
        <v>90.807515613120671</v>
      </c>
      <c r="O1479">
        <f t="shared" si="431"/>
        <v>40.982873312796677</v>
      </c>
      <c r="P1479" s="3">
        <f t="shared" si="432"/>
        <v>40.982873312796677</v>
      </c>
      <c r="Q1479" s="3">
        <f t="shared" si="433"/>
        <v>-89.192484386879329</v>
      </c>
      <c r="R1479">
        <f t="shared" si="434"/>
        <v>90.807515613120671</v>
      </c>
      <c r="S1479">
        <f t="shared" si="435"/>
        <v>0.23105724011436571</v>
      </c>
      <c r="T1479">
        <f t="shared" si="418"/>
        <v>40.982873312796677</v>
      </c>
    </row>
    <row r="1480" spans="1:20" x14ac:dyDescent="0.25">
      <c r="A1480">
        <f t="shared" si="419"/>
        <v>1457.2922029376236</v>
      </c>
      <c r="B1480">
        <f t="shared" si="436"/>
        <v>231.93525762680028</v>
      </c>
      <c r="C1480" t="str">
        <f t="shared" si="420"/>
        <v>1.57816365785503-111.546275020018i</v>
      </c>
      <c r="D1480" t="str">
        <f t="shared" si="421"/>
        <v>3.97499947239322-68.6218661058991i</v>
      </c>
      <c r="E1480" t="str">
        <f t="shared" si="422"/>
        <v>162.464584950335+0.103553712813552i</v>
      </c>
      <c r="F1480" t="str">
        <f t="shared" si="423"/>
        <v>1.45495494783586-643.960480170951i</v>
      </c>
      <c r="G1480" t="str">
        <f t="shared" si="424"/>
        <v>0.999999995106994-0.00006995002539874i</v>
      </c>
      <c r="H1480" t="str">
        <f t="shared" si="425"/>
        <v>600.451681890623+21.3877384445032i</v>
      </c>
      <c r="I1480" t="str">
        <f t="shared" si="426"/>
        <v>41.3183542272857-1090.7163651167i</v>
      </c>
      <c r="K1480" t="str">
        <f t="shared" si="427"/>
        <v>0.0199596316233962-0.000885825492979332i</v>
      </c>
      <c r="L1480" t="str">
        <f t="shared" si="428"/>
        <v>0.00005-1.21667407663058i</v>
      </c>
      <c r="M1480" t="str">
        <f t="shared" si="429"/>
        <v>0.00133333333333333-0.715690633312105i</v>
      </c>
      <c r="N1480">
        <f t="shared" si="430"/>
        <v>90.810570182549611</v>
      </c>
      <c r="O1480">
        <f t="shared" si="431"/>
        <v>40.949970670504634</v>
      </c>
      <c r="P1480" s="3">
        <f t="shared" si="432"/>
        <v>40.949970670504634</v>
      </c>
      <c r="Q1480" s="3">
        <f t="shared" si="433"/>
        <v>-89.189429817450389</v>
      </c>
      <c r="R1480">
        <f t="shared" si="434"/>
        <v>90.810570182549611</v>
      </c>
      <c r="S1480">
        <f t="shared" si="435"/>
        <v>0.23193525762680028</v>
      </c>
      <c r="T1480">
        <f t="shared" si="418"/>
        <v>40.949970670504634</v>
      </c>
    </row>
    <row r="1481" spans="1:20" x14ac:dyDescent="0.25">
      <c r="A1481">
        <f t="shared" si="419"/>
        <v>1462.8299133087867</v>
      </c>
      <c r="B1481">
        <f t="shared" si="436"/>
        <v>232.81661160578213</v>
      </c>
      <c r="C1481" t="str">
        <f t="shared" si="420"/>
        <v>1.57814335407016-111.124450407033i</v>
      </c>
      <c r="D1481" t="str">
        <f t="shared" si="421"/>
        <v>3.97499946837577-68.3621011486421i</v>
      </c>
      <c r="E1481" t="str">
        <f t="shared" si="422"/>
        <v>162.464547355935+0.103949605481749i</v>
      </c>
      <c r="F1481" t="str">
        <f t="shared" si="423"/>
        <v>1.45495494778164-641.522694706018i</v>
      </c>
      <c r="G1481" t="str">
        <f t="shared" si="424"/>
        <v>0.999999995069736-0.0000702158354926392i</v>
      </c>
      <c r="H1481" t="str">
        <f t="shared" si="425"/>
        <v>600.455122881101+21.4690425386087i</v>
      </c>
      <c r="I1481" t="str">
        <f t="shared" si="426"/>
        <v>41.3184239354706-1086.59289589809i</v>
      </c>
      <c r="K1481" t="str">
        <f t="shared" si="427"/>
        <v>0.0199593248831742-0.000889177592888148i</v>
      </c>
      <c r="L1481" t="str">
        <f t="shared" si="428"/>
        <v>0.00005-1.21206821740444i</v>
      </c>
      <c r="M1481" t="str">
        <f t="shared" si="429"/>
        <v>0.00133333333333333-0.712981304355555i</v>
      </c>
      <c r="N1481">
        <f t="shared" si="430"/>
        <v>90.813636199850293</v>
      </c>
      <c r="O1481">
        <f t="shared" si="431"/>
        <v>40.917068340103867</v>
      </c>
      <c r="P1481" s="3">
        <f t="shared" si="432"/>
        <v>40.917068340103867</v>
      </c>
      <c r="Q1481" s="3">
        <f t="shared" si="433"/>
        <v>-89.186363800149707</v>
      </c>
      <c r="R1481">
        <f t="shared" si="434"/>
        <v>90.813636199850293</v>
      </c>
      <c r="S1481">
        <f t="shared" si="435"/>
        <v>0.23281661160578213</v>
      </c>
      <c r="T1481">
        <f t="shared" si="418"/>
        <v>40.917068340103867</v>
      </c>
    </row>
    <row r="1482" spans="1:20" x14ac:dyDescent="0.25">
      <c r="A1482">
        <f t="shared" si="419"/>
        <v>1468.3886669793601</v>
      </c>
      <c r="B1482">
        <f t="shared" si="436"/>
        <v>233.7013147298841</v>
      </c>
      <c r="C1482" t="str">
        <f t="shared" si="420"/>
        <v>1.57812289635861-110.70422434217i</v>
      </c>
      <c r="D1482" t="str">
        <f t="shared" si="421"/>
        <v>3.97499946432776-68.1033196031615i</v>
      </c>
      <c r="E1482" t="str">
        <f t="shared" si="422"/>
        <v>162.46450947699+0.104347029794879i</v>
      </c>
      <c r="F1482" t="str">
        <f t="shared" si="423"/>
        <v>1.45495494772702-639.094137760428i</v>
      </c>
      <c r="G1482" t="str">
        <f t="shared" si="424"/>
        <v>0.999999995032195-0.0000704826556648652i</v>
      </c>
      <c r="H1482" t="str">
        <f t="shared" si="425"/>
        <v>600.458590098576+21.5506559393768i</v>
      </c>
      <c r="I1482" t="str">
        <f t="shared" si="426"/>
        <v>41.3184941744253-1082.48505772767i</v>
      </c>
      <c r="K1482" t="str">
        <f t="shared" si="427"/>
        <v>0.0199590158170961-0.000892542270596499i</v>
      </c>
      <c r="L1482" t="str">
        <f t="shared" si="428"/>
        <v>0.00005-1.20747979418653i</v>
      </c>
      <c r="M1482" t="str">
        <f t="shared" si="429"/>
        <v>0.00133333333333333-0.71028223187443i</v>
      </c>
      <c r="N1482">
        <f t="shared" si="430"/>
        <v>90.816713706710843</v>
      </c>
      <c r="O1482">
        <f t="shared" si="431"/>
        <v>40.88416632394334</v>
      </c>
      <c r="P1482" s="3">
        <f t="shared" si="432"/>
        <v>40.88416632394334</v>
      </c>
      <c r="Q1482" s="3">
        <f t="shared" si="433"/>
        <v>-89.183286293289157</v>
      </c>
      <c r="R1482">
        <f t="shared" si="434"/>
        <v>90.816713706710843</v>
      </c>
      <c r="S1482">
        <f t="shared" si="435"/>
        <v>0.23370131472988409</v>
      </c>
      <c r="T1482">
        <f t="shared" si="418"/>
        <v>40.88416632394334</v>
      </c>
    </row>
    <row r="1483" spans="1:20" x14ac:dyDescent="0.25">
      <c r="A1483">
        <f t="shared" si="419"/>
        <v>1473.9685439138816</v>
      </c>
      <c r="B1483">
        <f t="shared" si="436"/>
        <v>234.58937972585767</v>
      </c>
      <c r="C1483" t="str">
        <f t="shared" si="420"/>
        <v>1.57810228355873-110.285590780171i</v>
      </c>
      <c r="D1483" t="str">
        <f t="shared" si="421"/>
        <v>3.97499946024892-67.8455177467971i</v>
      </c>
      <c r="E1483" t="str">
        <f t="shared" si="422"/>
        <v>162.464471311359+0.104745991883624i</v>
      </c>
      <c r="F1483" t="str">
        <f t="shared" si="423"/>
        <v>1.45495494767199-636.674774398568i</v>
      </c>
      <c r="G1483" t="str">
        <f t="shared" si="424"/>
        <v>0.999999994994368-0.0000707504897537154i</v>
      </c>
      <c r="H1483" t="str">
        <f t="shared" si="425"/>
        <v>600.462083743143+21.6325798261889i</v>
      </c>
      <c r="I1483" t="str">
        <f t="shared" si="426"/>
        <v>41.3185649481899-1078.3927915133i</v>
      </c>
      <c r="K1483" t="str">
        <f t="shared" si="427"/>
        <v>0.0199587044076013-0.000895919572075616i</v>
      </c>
      <c r="L1483" t="str">
        <f t="shared" si="428"/>
        <v>0.00005-1.20290874097084i</v>
      </c>
      <c r="M1483" t="str">
        <f t="shared" si="429"/>
        <v>0.00133333333333333-0.707593377041671i</v>
      </c>
      <c r="N1483">
        <f t="shared" si="430"/>
        <v>90.819802744957443</v>
      </c>
      <c r="O1483">
        <f t="shared" si="431"/>
        <v>40.851264624389387</v>
      </c>
      <c r="P1483" s="3">
        <f t="shared" si="432"/>
        <v>40.851264624389387</v>
      </c>
      <c r="Q1483" s="3">
        <f t="shared" si="433"/>
        <v>-89.180197255042557</v>
      </c>
      <c r="R1483">
        <f t="shared" si="434"/>
        <v>90.819802744957443</v>
      </c>
      <c r="S1483">
        <f t="shared" si="435"/>
        <v>0.23458937972585767</v>
      </c>
      <c r="T1483">
        <f t="shared" si="418"/>
        <v>40.851264624389387</v>
      </c>
    </row>
    <row r="1484" spans="1:20" x14ac:dyDescent="0.25">
      <c r="A1484">
        <f t="shared" si="419"/>
        <v>1479.5696243807545</v>
      </c>
      <c r="B1484">
        <f t="shared" si="436"/>
        <v>235.48081936881593</v>
      </c>
      <c r="C1484" t="str">
        <f t="shared" si="420"/>
        <v>1.57808151449997-109.868543698686i</v>
      </c>
      <c r="D1484" t="str">
        <f t="shared" si="421"/>
        <v>3.97499945613903-67.588691870983i</v>
      </c>
      <c r="E1484" t="str">
        <f t="shared" si="422"/>
        <v>162.464432856884+0.105146497905331i</v>
      </c>
      <c r="F1484" t="str">
        <f t="shared" si="423"/>
        <v>1.45495494761653-634.264569817085i</v>
      </c>
      <c r="G1484" t="str">
        <f t="shared" si="424"/>
        <v>0.999999994956253-0.0000710193416120726i</v>
      </c>
      <c r="H1484" t="str">
        <f t="shared" si="425"/>
        <v>600.465604016435+21.7148153829548i</v>
      </c>
      <c r="I1484" t="str">
        <f t="shared" si="426"/>
        <v>41.3186362608372-1074.31603838689i</v>
      </c>
      <c r="K1484" t="str">
        <f t="shared" si="427"/>
        <v>0.0199583906369974-0.000899309543450706i</v>
      </c>
      <c r="L1484" t="str">
        <f t="shared" si="428"/>
        <v>0.00005-1.19835499200124i</v>
      </c>
      <c r="M1484" t="str">
        <f t="shared" si="429"/>
        <v>0.00133333333333333-0.704914701177196i</v>
      </c>
      <c r="N1484">
        <f t="shared" si="430"/>
        <v>90.82290335655432</v>
      </c>
      <c r="O1484">
        <f t="shared" si="431"/>
        <v>40.818363243826042</v>
      </c>
      <c r="P1484" s="3">
        <f t="shared" si="432"/>
        <v>40.818363243826042</v>
      </c>
      <c r="Q1484" s="3">
        <f t="shared" si="433"/>
        <v>-89.17709664344568</v>
      </c>
      <c r="R1484">
        <f t="shared" si="434"/>
        <v>90.82290335655432</v>
      </c>
      <c r="S1484">
        <f t="shared" si="435"/>
        <v>0.23548081936881593</v>
      </c>
      <c r="T1484">
        <f t="shared" si="418"/>
        <v>40.818363243826042</v>
      </c>
    </row>
    <row r="1485" spans="1:20" x14ac:dyDescent="0.25">
      <c r="A1485">
        <f t="shared" si="419"/>
        <v>1485.1919889534013</v>
      </c>
      <c r="B1485">
        <f t="shared" si="436"/>
        <v>236.37564648241744</v>
      </c>
      <c r="C1485" t="str">
        <f t="shared" si="420"/>
        <v>1.57806058800321-109.453077098185i</v>
      </c>
      <c r="D1485" t="str">
        <f t="shared" si="421"/>
        <v>3.97499945199783-67.3328382811923i</v>
      </c>
      <c r="E1485" t="str">
        <f t="shared" si="422"/>
        <v>162.464394111395+0.1055485540444i</v>
      </c>
      <c r="F1485" t="str">
        <f t="shared" si="423"/>
        <v>1.45495494756065-631.863489344375i</v>
      </c>
      <c r="G1485" t="str">
        <f t="shared" si="424"/>
        <v>0.999999994917848-0.0000712892151074607i</v>
      </c>
      <c r="H1485" t="str">
        <f t="shared" si="425"/>
        <v>600.469151121617+21.7973637981288i</v>
      </c>
      <c r="I1485" t="str">
        <f t="shared" si="426"/>
        <v>41.3187081164692-1070.25473970349i</v>
      </c>
      <c r="K1485" t="str">
        <f t="shared" si="427"/>
        <v>0.0199580744874599-0.000902712231001303i</v>
      </c>
      <c r="L1485" t="str">
        <f t="shared" si="428"/>
        <v>0.00005-1.19381848177051i</v>
      </c>
      <c r="M1485" t="str">
        <f t="shared" si="429"/>
        <v>0.00133333333333333-0.702246165747358i</v>
      </c>
      <c r="N1485">
        <f t="shared" si="430"/>
        <v>90.826015583604288</v>
      </c>
      <c r="O1485">
        <f t="shared" si="431"/>
        <v>40.785462184655074</v>
      </c>
      <c r="P1485" s="3">
        <f t="shared" si="432"/>
        <v>40.785462184655074</v>
      </c>
      <c r="Q1485" s="3">
        <f t="shared" si="433"/>
        <v>-89.173984416395712</v>
      </c>
      <c r="R1485">
        <f t="shared" si="434"/>
        <v>90.826015583604288</v>
      </c>
      <c r="S1485">
        <f t="shared" si="435"/>
        <v>0.23637564648241743</v>
      </c>
      <c r="T1485">
        <f t="shared" si="418"/>
        <v>40.785462184655074</v>
      </c>
    </row>
    <row r="1486" spans="1:20" x14ac:dyDescent="0.25">
      <c r="A1486">
        <f t="shared" si="419"/>
        <v>1490.8357185114241</v>
      </c>
      <c r="B1486">
        <f t="shared" si="436"/>
        <v>237.27387393905062</v>
      </c>
      <c r="C1486" t="str">
        <f t="shared" si="420"/>
        <v>1.57803950288026-109.039185001871i</v>
      </c>
      <c r="D1486" t="str">
        <f t="shared" si="421"/>
        <v>3.9749994478251-67.0779532968858i</v>
      </c>
      <c r="E1486" t="str">
        <f t="shared" si="422"/>
        <v>162.464355072702+0.10595216651222i</v>
      </c>
      <c r="F1486" t="str">
        <f t="shared" si="423"/>
        <v>1.45495494750436-629.471498440093i</v>
      </c>
      <c r="G1486" t="str">
        <f t="shared" si="424"/>
        <v>0.99999999487915-0.0000715601141220998i</v>
      </c>
      <c r="H1486" t="str">
        <f t="shared" si="425"/>
        <v>600.472725263414+21.8802262647291i</v>
      </c>
      <c r="I1486" t="str">
        <f t="shared" si="426"/>
        <v>41.3187805192212-1066.20883704048i</v>
      </c>
      <c r="K1486" t="str">
        <f t="shared" si="427"/>
        <v>0.0199577559410307-0.000906127681161636i</v>
      </c>
      <c r="L1486" t="str">
        <f t="shared" si="428"/>
        <v>0.00005-1.18929914501943i</v>
      </c>
      <c r="M1486" t="str">
        <f t="shared" si="429"/>
        <v>0.00133333333333333-0.699587732364375i</v>
      </c>
      <c r="N1486">
        <f t="shared" si="430"/>
        <v>90.8291394683487</v>
      </c>
      <c r="O1486">
        <f t="shared" si="431"/>
        <v>40.752561449296053</v>
      </c>
      <c r="P1486" s="3">
        <f t="shared" si="432"/>
        <v>40.752561449296053</v>
      </c>
      <c r="Q1486" s="3">
        <f t="shared" si="433"/>
        <v>-89.1708605316513</v>
      </c>
      <c r="R1486">
        <f t="shared" si="434"/>
        <v>90.8291394683487</v>
      </c>
      <c r="S1486">
        <f t="shared" si="435"/>
        <v>0.23727387393905061</v>
      </c>
      <c r="T1486">
        <f t="shared" si="418"/>
        <v>40.752561449296053</v>
      </c>
    </row>
    <row r="1487" spans="1:20" x14ac:dyDescent="0.25">
      <c r="A1487">
        <f t="shared" si="419"/>
        <v>1496.5008942417676</v>
      </c>
      <c r="B1487">
        <f t="shared" si="436"/>
        <v>238.17551466001902</v>
      </c>
      <c r="C1487" t="str">
        <f t="shared" si="420"/>
        <v>1.57801825793433-108.626861455594i</v>
      </c>
      <c r="D1487" t="str">
        <f t="shared" si="421"/>
        <v>3.97499944362058-66.8240332514567i</v>
      </c>
      <c r="E1487" t="str">
        <f t="shared" si="422"/>
        <v>162.464315738599+0.106357341547618i</v>
      </c>
      <c r="F1487" t="str">
        <f t="shared" si="423"/>
        <v>1.45495494744761-627.088562694642i</v>
      </c>
      <c r="G1487" t="str">
        <f t="shared" si="424"/>
        <v>0.999999994840158-0.0000718320425529628i</v>
      </c>
      <c r="H1487" t="str">
        <f t="shared" si="425"/>
        <v>600.476326648113+21.9634039803544i</v>
      </c>
      <c r="I1487" t="str">
        <f t="shared" si="426"/>
        <v>41.3188534732581-1062.17827219674i</v>
      </c>
      <c r="K1487" t="str">
        <f t="shared" si="427"/>
        <v>0.0199574349796175-0.000909555940520943i</v>
      </c>
      <c r="L1487" t="str">
        <f t="shared" si="428"/>
        <v>0.00005-1.18479691673584i</v>
      </c>
      <c r="M1487" t="str">
        <f t="shared" si="429"/>
        <v>0.00133333333333333-0.696939362785786i</v>
      </c>
      <c r="N1487">
        <f t="shared" si="430"/>
        <v>90.832275053168217</v>
      </c>
      <c r="O1487">
        <f t="shared" si="431"/>
        <v>40.719661040186502</v>
      </c>
      <c r="P1487" s="3">
        <f t="shared" si="432"/>
        <v>40.719661040186502</v>
      </c>
      <c r="Q1487" s="3">
        <f t="shared" si="433"/>
        <v>-89.167724946831783</v>
      </c>
      <c r="R1487">
        <f t="shared" si="434"/>
        <v>90.832275053168217</v>
      </c>
      <c r="S1487">
        <f t="shared" si="435"/>
        <v>0.23817551466001902</v>
      </c>
      <c r="T1487">
        <f t="shared" si="418"/>
        <v>40.719661040186502</v>
      </c>
    </row>
    <row r="1488" spans="1:20" x14ac:dyDescent="0.25">
      <c r="A1488">
        <f t="shared" si="419"/>
        <v>1502.1875976398862</v>
      </c>
      <c r="B1488">
        <f t="shared" si="436"/>
        <v>239.08058161572708</v>
      </c>
      <c r="C1488" t="str">
        <f t="shared" si="420"/>
        <v>1.57799685195954-108.216100527771i</v>
      </c>
      <c r="D1488" t="str">
        <f t="shared" si="421"/>
        <v>3.97499943938406-66.5710744921805i</v>
      </c>
      <c r="E1488" t="str">
        <f t="shared" si="422"/>
        <v>162.464276106866+0.106764085416616i</v>
      </c>
      <c r="F1488" t="str">
        <f t="shared" si="423"/>
        <v>1.45495494739044-624.714647828695i</v>
      </c>
      <c r="G1488" t="str">
        <f t="shared" si="424"/>
        <v>0.999999994800868-0.0000721050043118311i</v>
      </c>
      <c r="H1488" t="str">
        <f t="shared" si="425"/>
        <v>600.479955483577+22.0468981472023i</v>
      </c>
      <c r="I1488" t="str">
        <f t="shared" si="426"/>
        <v>41.3189269827775-1058.16298719177i</v>
      </c>
      <c r="K1488" t="str">
        <f t="shared" si="427"/>
        <v>0.0199571115849926-0.000912997055823841i</v>
      </c>
      <c r="L1488" t="str">
        <f t="shared" si="428"/>
        <v>0.00005-1.18031173215365i</v>
      </c>
      <c r="M1488" t="str">
        <f t="shared" si="429"/>
        <v>0.00133333333333333-0.694301018913916i</v>
      </c>
      <c r="N1488">
        <f t="shared" si="430"/>
        <v>90.835422380582642</v>
      </c>
      <c r="O1488">
        <f t="shared" si="431"/>
        <v>40.686760959782447</v>
      </c>
      <c r="P1488" s="3">
        <f t="shared" si="432"/>
        <v>40.686760959782447</v>
      </c>
      <c r="Q1488" s="3">
        <f t="shared" si="433"/>
        <v>-89.164577619417358</v>
      </c>
      <c r="R1488">
        <f t="shared" si="434"/>
        <v>90.835422380582642</v>
      </c>
      <c r="S1488">
        <f t="shared" si="435"/>
        <v>0.23908058161572709</v>
      </c>
      <c r="T1488">
        <f t="shared" si="418"/>
        <v>40.686760959782447</v>
      </c>
    </row>
    <row r="1489" spans="1:20" x14ac:dyDescent="0.25">
      <c r="A1489">
        <f t="shared" si="419"/>
        <v>1507.8959105109179</v>
      </c>
      <c r="B1489">
        <f t="shared" si="436"/>
        <v>239.98908782586685</v>
      </c>
      <c r="C1489" t="str">
        <f t="shared" si="420"/>
        <v>1.57797528374091-107.806896309291i</v>
      </c>
      <c r="D1489" t="str">
        <f t="shared" si="421"/>
        <v>3.97499943511529-66.3190733801606i</v>
      </c>
      <c r="E1489" t="str">
        <f t="shared" si="422"/>
        <v>162.464236175267+0.107172404412807i</v>
      </c>
      <c r="F1489" t="str">
        <f t="shared" si="423"/>
        <v>1.45495494733285-622.349719692691i</v>
      </c>
      <c r="G1489" t="str">
        <f t="shared" si="424"/>
        <v>0.99999999476128-0.0000723790033253508i</v>
      </c>
      <c r="H1489" t="str">
        <f t="shared" si="425"/>
        <v>600.483611979265+22.130709972088i</v>
      </c>
      <c r="I1489" t="str">
        <f t="shared" si="426"/>
        <v>41.3190010520095-1054.1629242649i</v>
      </c>
      <c r="K1489" t="str">
        <f t="shared" si="427"/>
        <v>0.0199567857387918-0.000916451073970673i</v>
      </c>
      <c r="L1489" t="str">
        <f t="shared" si="428"/>
        <v>0.00005-1.175843526752i</v>
      </c>
      <c r="M1489" t="str">
        <f t="shared" si="429"/>
        <v>0.00133333333333333-0.691672662795291i</v>
      </c>
      <c r="N1489">
        <f t="shared" si="430"/>
        <v>90.838581493251411</v>
      </c>
      <c r="O1489">
        <f t="shared" si="431"/>
        <v>40.653861210557807</v>
      </c>
      <c r="P1489" s="3">
        <f t="shared" si="432"/>
        <v>40.653861210557807</v>
      </c>
      <c r="Q1489" s="3">
        <f t="shared" si="433"/>
        <v>-89.161418506748589</v>
      </c>
      <c r="R1489">
        <f t="shared" si="434"/>
        <v>90.838581493251411</v>
      </c>
      <c r="S1489">
        <f t="shared" si="435"/>
        <v>0.23998908782586684</v>
      </c>
      <c r="T1489">
        <f t="shared" si="418"/>
        <v>40.653861210557807</v>
      </c>
    </row>
    <row r="1490" spans="1:20" x14ac:dyDescent="0.25">
      <c r="A1490">
        <f t="shared" si="419"/>
        <v>1513.6259149708594</v>
      </c>
      <c r="B1490">
        <f t="shared" si="436"/>
        <v>240.90104635960515</v>
      </c>
      <c r="C1490" t="str">
        <f t="shared" si="420"/>
        <v>1.57795355205464-107.399242913437i</v>
      </c>
      <c r="D1490" t="str">
        <f t="shared" si="421"/>
        <v>3.97499943081402-66.0680262902762i</v>
      </c>
      <c r="E1490" t="str">
        <f t="shared" si="422"/>
        <v>162.464195941545+0.107582304857603i</v>
      </c>
      <c r="F1490" t="str">
        <f t="shared" si="423"/>
        <v>1.45495494727481-619.993744266342i</v>
      </c>
      <c r="G1490" t="str">
        <f t="shared" si="424"/>
        <v>0.99999999472139-0.0000726540435350889i</v>
      </c>
      <c r="H1490" t="str">
        <f t="shared" si="425"/>
        <v>600.487296346225+22.2148406664606i</v>
      </c>
      <c r="I1490" t="str">
        <f t="shared" si="426"/>
        <v>41.3190756852141-1050.17802587443i</v>
      </c>
      <c r="K1490" t="str">
        <f t="shared" si="427"/>
        <v>0.0199564574225139-0.000919918042017836i</v>
      </c>
      <c r="L1490" t="str">
        <f t="shared" si="428"/>
        <v>0.00005-1.17139223625423i</v>
      </c>
      <c r="M1490" t="str">
        <f t="shared" si="429"/>
        <v>0.00133333333333333-0.689054256620136i</v>
      </c>
      <c r="N1490">
        <f t="shared" si="430"/>
        <v>90.841752433973994</v>
      </c>
      <c r="O1490">
        <f t="shared" si="431"/>
        <v>40.62096179500508</v>
      </c>
      <c r="P1490" s="3">
        <f t="shared" si="432"/>
        <v>40.62096179500508</v>
      </c>
      <c r="Q1490" s="3">
        <f t="shared" si="433"/>
        <v>-89.158247566026006</v>
      </c>
      <c r="R1490">
        <f t="shared" si="434"/>
        <v>90.841752433973994</v>
      </c>
      <c r="S1490">
        <f t="shared" si="435"/>
        <v>0.24090104635960516</v>
      </c>
      <c r="T1490">
        <f t="shared" si="418"/>
        <v>40.62096179500508</v>
      </c>
    </row>
    <row r="1491" spans="1:20" x14ac:dyDescent="0.25">
      <c r="A1491">
        <f t="shared" si="419"/>
        <v>1519.3776934477487</v>
      </c>
      <c r="B1491">
        <f t="shared" si="436"/>
        <v>241.81647033577164</v>
      </c>
      <c r="C1491" t="str">
        <f t="shared" si="420"/>
        <v>1.57793165566752-106.993134475797i</v>
      </c>
      <c r="D1491" t="str">
        <f t="shared" si="421"/>
        <v>3.97499942647998-65.8179296111304i</v>
      </c>
      <c r="E1491" t="str">
        <f t="shared" si="422"/>
        <v>162.46415540343+0.107993793100141i</v>
      </c>
      <c r="F1491" t="str">
        <f t="shared" si="423"/>
        <v>1.45495494721633-617.646687658151i</v>
      </c>
      <c r="G1491" t="str">
        <f t="shared" si="424"/>
        <v>0.999999994681196-0.0000729301288975908i</v>
      </c>
      <c r="H1491" t="str">
        <f t="shared" si="425"/>
        <v>600.491008797136+22.2992914464238i</v>
      </c>
      <c r="I1491" t="str">
        <f t="shared" si="426"/>
        <v>41.3191508866866-1046.20823469683i</v>
      </c>
      <c r="K1491" t="str">
        <f t="shared" si="427"/>
        <v>0.0199561266175189-0.000923398007178142i</v>
      </c>
      <c r="L1491" t="str">
        <f t="shared" si="428"/>
        <v>0.00005-1.16695779662705i</v>
      </c>
      <c r="M1491" t="str">
        <f t="shared" si="429"/>
        <v>0.00133333333333333-0.686445762721793i</v>
      </c>
      <c r="N1491">
        <f t="shared" si="430"/>
        <v>90.844935245689882</v>
      </c>
      <c r="O1491">
        <f t="shared" si="431"/>
        <v>40.588062715635125</v>
      </c>
      <c r="P1491" s="3">
        <f t="shared" si="432"/>
        <v>40.588062715635125</v>
      </c>
      <c r="Q1491" s="3">
        <f t="shared" si="433"/>
        <v>-89.155064754310118</v>
      </c>
      <c r="R1491">
        <f t="shared" si="434"/>
        <v>90.844935245689882</v>
      </c>
      <c r="S1491">
        <f t="shared" si="435"/>
        <v>0.24181647033577164</v>
      </c>
      <c r="T1491">
        <f t="shared" si="418"/>
        <v>40.588062715635125</v>
      </c>
    </row>
    <row r="1492" spans="1:20" x14ac:dyDescent="0.25">
      <c r="A1492">
        <f t="shared" si="419"/>
        <v>1525.1513286828501</v>
      </c>
      <c r="B1492">
        <f t="shared" si="436"/>
        <v>242.73537292304758</v>
      </c>
      <c r="C1492" t="str">
        <f t="shared" si="420"/>
        <v>1.57790959333721-106.588565154185i</v>
      </c>
      <c r="D1492" t="str">
        <f t="shared" si="421"/>
        <v>3.97499942211295-65.5687797449989i</v>
      </c>
      <c r="E1492" t="str">
        <f t="shared" si="422"/>
        <v>162.464114558635+0.108406875517461i</v>
      </c>
      <c r="F1492" t="str">
        <f t="shared" si="423"/>
        <v>1.45495494715741-615.308516104922i</v>
      </c>
      <c r="G1492" t="str">
        <f t="shared" si="424"/>
        <v>0.999999994640697-0.0000732072633844369i</v>
      </c>
      <c r="H1492" t="str">
        <f t="shared" si="425"/>
        <v>600.494749546284+22.3840635327521i</v>
      </c>
      <c r="I1492" t="str">
        <f t="shared" si="426"/>
        <v>41.3192266607536-1042.25349362587i</v>
      </c>
      <c r="K1492" t="str">
        <f t="shared" si="427"/>
        <v>0.0199557933050279-0.000926891016821162i</v>
      </c>
      <c r="L1492" t="str">
        <f t="shared" si="428"/>
        <v>0.00005-1.16254014407955i</v>
      </c>
      <c r="M1492" t="str">
        <f t="shared" si="429"/>
        <v>0.00133333333333333-0.683847143576202i</v>
      </c>
      <c r="N1492">
        <f t="shared" si="430"/>
        <v>90.848129971479068</v>
      </c>
      <c r="O1492">
        <f t="shared" si="431"/>
        <v>40.555163974977745</v>
      </c>
      <c r="P1492" s="3">
        <f t="shared" si="432"/>
        <v>40.555163974977745</v>
      </c>
      <c r="Q1492" s="3">
        <f t="shared" si="433"/>
        <v>-89.151870028520932</v>
      </c>
      <c r="R1492">
        <f t="shared" si="434"/>
        <v>90.848129971479068</v>
      </c>
      <c r="S1492">
        <f t="shared" si="435"/>
        <v>0.24273537292304759</v>
      </c>
      <c r="T1492">
        <f t="shared" si="418"/>
        <v>40.555163974977745</v>
      </c>
    </row>
    <row r="1493" spans="1:20" x14ac:dyDescent="0.25">
      <c r="A1493">
        <f t="shared" si="419"/>
        <v>1530.9469037318449</v>
      </c>
      <c r="B1493">
        <f t="shared" si="436"/>
        <v>243.65776734015517</v>
      </c>
      <c r="C1493" t="str">
        <f t="shared" si="420"/>
        <v>1.57788736381219-106.185529128551i</v>
      </c>
      <c r="D1493" t="str">
        <f t="shared" si="421"/>
        <v>3.97499941771268-65.3205731077772i</v>
      </c>
      <c r="E1493" t="str">
        <f t="shared" si="422"/>
        <v>162.464073404854+0.108821558514894i</v>
      </c>
      <c r="F1493" t="str">
        <f t="shared" si="423"/>
        <v>1.45495494709804-612.979195971272i</v>
      </c>
      <c r="G1493" t="str">
        <f t="shared" si="424"/>
        <v>0.999999994599889-0.000073485450982299i</v>
      </c>
      <c r="H1493" t="str">
        <f t="shared" si="425"/>
        <v>600.498518809609+22.4691581509096i</v>
      </c>
      <c r="I1493" t="str">
        <f t="shared" si="426"/>
        <v>41.319303011774-1038.31374577185i</v>
      </c>
      <c r="K1493" t="str">
        <f t="shared" si="427"/>
        <v>0.0199554574661212-0.000930397118473527i</v>
      </c>
      <c r="L1493" t="str">
        <f t="shared" si="428"/>
        <v>0.00005-1.15813921506231i</v>
      </c>
      <c r="M1493" t="str">
        <f t="shared" si="429"/>
        <v>0.00133333333333333-0.681258361801359i</v>
      </c>
      <c r="N1493">
        <f t="shared" si="430"/>
        <v>90.851336654562346</v>
      </c>
      <c r="O1493">
        <f t="shared" si="431"/>
        <v>40.522265575581301</v>
      </c>
      <c r="P1493" s="3">
        <f t="shared" si="432"/>
        <v>40.522265575581301</v>
      </c>
      <c r="Q1493" s="3">
        <f t="shared" si="433"/>
        <v>-89.148663345437654</v>
      </c>
      <c r="R1493">
        <f t="shared" si="434"/>
        <v>90.851336654562346</v>
      </c>
      <c r="S1493">
        <f t="shared" si="435"/>
        <v>0.24365776734015518</v>
      </c>
      <c r="T1493">
        <f t="shared" si="418"/>
        <v>40.522265575581301</v>
      </c>
    </row>
    <row r="1494" spans="1:20" x14ac:dyDescent="0.25">
      <c r="A1494">
        <f t="shared" si="419"/>
        <v>1536.7645019660263</v>
      </c>
      <c r="B1494">
        <f t="shared" si="436"/>
        <v>244.58366685604778</v>
      </c>
      <c r="C1494" t="str">
        <f t="shared" si="420"/>
        <v>1.57786496583149-105.784020600898i</v>
      </c>
      <c r="D1494" t="str">
        <f t="shared" si="421"/>
        <v>3.97499941327887-65.0733061289286i</v>
      </c>
      <c r="E1494" t="str">
        <f t="shared" si="422"/>
        <v>162.464031939765+0.109237848526027i</v>
      </c>
      <c r="F1494" t="str">
        <f t="shared" si="423"/>
        <v>1.45495494703821-610.658693749142i</v>
      </c>
      <c r="G1494" t="str">
        <f t="shared" si="424"/>
        <v>0.99999999455877-0.0000737646956929986i</v>
      </c>
      <c r="H1494" t="str">
        <f t="shared" si="425"/>
        <v>600.502316804696+22.5545765310692i</v>
      </c>
      <c r="I1494" t="str">
        <f t="shared" si="426"/>
        <v>41.3193799441408-1034.38893446076i</v>
      </c>
      <c r="K1494" t="str">
        <f t="shared" si="427"/>
        <v>0.0199551190817379-0.000933916359819328i</v>
      </c>
      <c r="L1494" t="str">
        <f t="shared" si="428"/>
        <v>0.00005-1.1537549462665i</v>
      </c>
      <c r="M1494" t="str">
        <f t="shared" si="429"/>
        <v>0.00133333333333333-0.67867938015676i</v>
      </c>
      <c r="N1494">
        <f t="shared" si="430"/>
        <v>90.854555338301523</v>
      </c>
      <c r="O1494">
        <f t="shared" si="431"/>
        <v>40.489367520012998</v>
      </c>
      <c r="P1494" s="3">
        <f t="shared" si="432"/>
        <v>40.489367520012998</v>
      </c>
      <c r="Q1494" s="3">
        <f t="shared" si="433"/>
        <v>-89.145444661698477</v>
      </c>
      <c r="R1494">
        <f t="shared" si="434"/>
        <v>90.854555338301523</v>
      </c>
      <c r="S1494">
        <f t="shared" si="435"/>
        <v>0.24458366685604779</v>
      </c>
      <c r="T1494">
        <f t="shared" si="418"/>
        <v>40.489367520012998</v>
      </c>
    </row>
    <row r="1495" spans="1:20" x14ac:dyDescent="0.25">
      <c r="A1495">
        <f t="shared" si="419"/>
        <v>1542.604207073497</v>
      </c>
      <c r="B1495">
        <f t="shared" si="436"/>
        <v>245.51308479010078</v>
      </c>
      <c r="C1495" t="str">
        <f t="shared" si="420"/>
        <v>1.57784239812469-105.384033795207i</v>
      </c>
      <c r="D1495" t="str">
        <f t="shared" si="421"/>
        <v>3.97499940881131-64.8269752514358i</v>
      </c>
      <c r="E1495" t="str">
        <f t="shared" si="422"/>
        <v>162.46399016103+0.109655752012704i</v>
      </c>
      <c r="F1495" t="str">
        <f t="shared" si="423"/>
        <v>1.45495494697793-608.346976057339i</v>
      </c>
      <c r="G1495" t="str">
        <f t="shared" si="424"/>
        <v>0.999999994517338-0.0000740450015335642i</v>
      </c>
      <c r="H1495" t="str">
        <f t="shared" si="425"/>
        <v>600.506143750795+22.6403199081302i</v>
      </c>
      <c r="I1495" t="str">
        <f t="shared" si="426"/>
        <v>41.3194574622809-1030.47900323345i</v>
      </c>
      <c r="K1495" t="str">
        <f t="shared" si="427"/>
        <v>0.0199547781326746-0.000937448788700397i</v>
      </c>
      <c r="L1495" t="str">
        <f t="shared" si="428"/>
        <v>0.00005-1.14938727462293i</v>
      </c>
      <c r="M1495" t="str">
        <f t="shared" si="429"/>
        <v>0.00133333333333333-0.676110161542899i</v>
      </c>
      <c r="N1495">
        <f t="shared" si="430"/>
        <v>90.857786066199552</v>
      </c>
      <c r="O1495">
        <f t="shared" si="431"/>
        <v>40.456469810859588</v>
      </c>
      <c r="P1495" s="3">
        <f t="shared" si="432"/>
        <v>40.456469810859588</v>
      </c>
      <c r="Q1495" s="3">
        <f t="shared" si="433"/>
        <v>-89.142213933800448</v>
      </c>
      <c r="R1495">
        <f t="shared" si="434"/>
        <v>90.857786066199552</v>
      </c>
      <c r="S1495">
        <f t="shared" si="435"/>
        <v>0.24551308479010078</v>
      </c>
      <c r="T1495">
        <f t="shared" si="418"/>
        <v>40.456469810859588</v>
      </c>
    </row>
    <row r="1496" spans="1:20" x14ac:dyDescent="0.25">
      <c r="A1496">
        <f t="shared" si="419"/>
        <v>1548.4661030603763</v>
      </c>
      <c r="B1496">
        <f t="shared" si="436"/>
        <v>246.44603451230316</v>
      </c>
      <c r="C1496" t="str">
        <f t="shared" si="420"/>
        <v>1.57781965941202-104.985562957342i</v>
      </c>
      <c r="D1496" t="str">
        <f t="shared" si="421"/>
        <v>3.97499940430975-64.581576931746i</v>
      </c>
      <c r="E1496" t="str">
        <f t="shared" si="422"/>
        <v>162.463948066292+0.110075275465555i</v>
      </c>
      <c r="F1496" t="str">
        <f t="shared" si="423"/>
        <v>1.45495494691719-606.044009641023i</v>
      </c>
      <c r="G1496" t="str">
        <f t="shared" si="424"/>
        <v>0.99999999447559-0.0000743263725362888i</v>
      </c>
      <c r="H1496" t="str">
        <f t="shared" si="425"/>
        <v>600.50999986883+22.7263895217372i</v>
      </c>
      <c r="I1496" t="str">
        <f t="shared" si="426"/>
        <v>41.3195355706537-1026.58389584484i</v>
      </c>
      <c r="K1496" t="str">
        <f t="shared" si="427"/>
        <v>0.0199544345995844-0.000940994453116678i</v>
      </c>
      <c r="L1496" t="str">
        <f t="shared" si="428"/>
        <v>0.00005-1.14503613730118i</v>
      </c>
      <c r="M1496" t="str">
        <f t="shared" si="429"/>
        <v>0.00133333333333333-0.673550669000696i</v>
      </c>
      <c r="N1496">
        <f t="shared" si="430"/>
        <v>90.861028881901163</v>
      </c>
      <c r="O1496">
        <f t="shared" si="431"/>
        <v>40.423572450726638</v>
      </c>
      <c r="P1496" s="3">
        <f t="shared" si="432"/>
        <v>40.423572450726638</v>
      </c>
      <c r="Q1496" s="3">
        <f t="shared" si="433"/>
        <v>-89.138971118098837</v>
      </c>
      <c r="R1496">
        <f t="shared" si="434"/>
        <v>90.861028881901163</v>
      </c>
      <c r="S1496">
        <f t="shared" si="435"/>
        <v>0.24644603451230315</v>
      </c>
      <c r="T1496">
        <f t="shared" si="418"/>
        <v>40.423572450726638</v>
      </c>
    </row>
    <row r="1497" spans="1:20" x14ac:dyDescent="0.25">
      <c r="A1497">
        <f t="shared" si="419"/>
        <v>1554.3502742520059</v>
      </c>
      <c r="B1497">
        <f t="shared" si="436"/>
        <v>247.38252944344993</v>
      </c>
      <c r="C1497" t="str">
        <f t="shared" si="420"/>
        <v>1.57779674840405-104.588602354974i</v>
      </c>
      <c r="D1497" t="str">
        <f t="shared" si="421"/>
        <v>3.97499939977389-64.3371076397218i</v>
      </c>
      <c r="E1497" t="str">
        <f t="shared" si="422"/>
        <v>162.463905653176+0.110496425403886i</v>
      </c>
      <c r="F1497" t="str">
        <f t="shared" si="423"/>
        <v>1.45495494685598-603.749761371249i</v>
      </c>
      <c r="G1497" t="str">
        <f t="shared" si="424"/>
        <v>0.999999994433525-0.0000746088127487882i</v>
      </c>
      <c r="H1497" t="str">
        <f t="shared" si="425"/>
        <v>600.513885381416+22.8127866162985i</v>
      </c>
      <c r="I1497" t="str">
        <f t="shared" si="426"/>
        <v>41.3196142737529-1022.7035562631i</v>
      </c>
      <c r="K1497" t="str">
        <f t="shared" si="427"/>
        <v>0.0199540884629759-0.000944553401226541i</v>
      </c>
      <c r="L1497" t="str">
        <f t="shared" si="428"/>
        <v>0.00005-1.14070147170869i</v>
      </c>
      <c r="M1497" t="str">
        <f t="shared" si="429"/>
        <v>0.00133333333333333-0.671000865710996i</v>
      </c>
      <c r="N1497">
        <f t="shared" si="430"/>
        <v>90.864283829192772</v>
      </c>
      <c r="O1497">
        <f t="shared" si="431"/>
        <v>40.390675442239171</v>
      </c>
      <c r="P1497" s="3">
        <f t="shared" si="432"/>
        <v>40.390675442239171</v>
      </c>
      <c r="Q1497" s="3">
        <f t="shared" si="433"/>
        <v>-89.135716170807228</v>
      </c>
      <c r="R1497">
        <f t="shared" si="434"/>
        <v>90.864283829192772</v>
      </c>
      <c r="S1497">
        <f t="shared" si="435"/>
        <v>0.24738252944344993</v>
      </c>
      <c r="T1497">
        <f t="shared" si="418"/>
        <v>40.390675442239171</v>
      </c>
    </row>
    <row r="1498" spans="1:20" x14ac:dyDescent="0.25">
      <c r="A1498">
        <f t="shared" si="419"/>
        <v>1560.2568052941635</v>
      </c>
      <c r="B1498">
        <f t="shared" si="436"/>
        <v>248.32258305533503</v>
      </c>
      <c r="C1498" t="str">
        <f t="shared" si="420"/>
        <v>1.57777366380172-104.193146277496i</v>
      </c>
      <c r="D1498" t="str">
        <f t="shared" si="421"/>
        <v>3.97499939520353-64.0935638585909i</v>
      </c>
      <c r="E1498" t="str">
        <f t="shared" si="422"/>
        <v>162.463862919292+0.110919208375827i</v>
      </c>
      <c r="F1498" t="str">
        <f t="shared" si="423"/>
        <v>1.45495494679432-601.464198244489i</v>
      </c>
      <c r="G1498" t="str">
        <f t="shared" si="424"/>
        <v>0.99999999439114-0.0000748923262340593i</v>
      </c>
      <c r="H1498" t="str">
        <f t="shared" si="425"/>
        <v>600.517800512875+22.8995124410056i</v>
      </c>
      <c r="I1498" t="str">
        <f t="shared" si="426"/>
        <v>41.3196935761076-1018.83792866886i</v>
      </c>
      <c r="K1498" t="str">
        <f t="shared" si="427"/>
        <v>0.0199537397032119-0.000948125681347129i</v>
      </c>
      <c r="L1498" t="str">
        <f t="shared" si="428"/>
        <v>0.00005-1.13638321548983i</v>
      </c>
      <c r="M1498" t="str">
        <f t="shared" si="429"/>
        <v>0.00133333333333333-0.668460714994019i</v>
      </c>
      <c r="N1498">
        <f t="shared" si="430"/>
        <v>90.867550952002958</v>
      </c>
      <c r="O1498">
        <f t="shared" si="431"/>
        <v>40.357778788041628</v>
      </c>
      <c r="P1498" s="3">
        <f t="shared" si="432"/>
        <v>40.357778788041628</v>
      </c>
      <c r="Q1498" s="3">
        <f t="shared" si="433"/>
        <v>-89.132449047997042</v>
      </c>
      <c r="R1498">
        <f t="shared" si="434"/>
        <v>90.867550952002958</v>
      </c>
      <c r="S1498">
        <f t="shared" si="435"/>
        <v>0.24832258305533503</v>
      </c>
      <c r="T1498">
        <f t="shared" si="418"/>
        <v>40.357778788041628</v>
      </c>
    </row>
    <row r="1499" spans="1:20" x14ac:dyDescent="0.25">
      <c r="A1499">
        <f t="shared" si="419"/>
        <v>1566.1857811542816</v>
      </c>
      <c r="B1499">
        <f t="shared" si="436"/>
        <v>249.26620887094532</v>
      </c>
      <c r="C1499" t="str">
        <f t="shared" si="420"/>
        <v>1.57775040429634-103.799189035945i</v>
      </c>
      <c r="D1499" t="str">
        <f t="shared" si="421"/>
        <v>3.97499939059834-63.8509420848934i</v>
      </c>
      <c r="E1499" t="str">
        <f t="shared" si="422"/>
        <v>162.463819862231+0.111343630958666i</v>
      </c>
      <c r="F1499" t="str">
        <f t="shared" si="423"/>
        <v>1.45495494673218-599.187287382143i</v>
      </c>
      <c r="G1499" t="str">
        <f t="shared" si="424"/>
        <v>0.999999994348431-0.000075176917070538i</v>
      </c>
      <c r="H1499" t="str">
        <f t="shared" si="425"/>
        <v>600.521745489236+22.9865682498509i</v>
      </c>
      <c r="I1499" t="str">
        <f t="shared" si="426"/>
        <v>41.3197734822794-1014.98695745436i</v>
      </c>
      <c r="K1499" t="str">
        <f t="shared" si="427"/>
        <v>0.0199533883005088-0.000951711341954677i</v>
      </c>
      <c r="L1499" t="str">
        <f t="shared" si="428"/>
        <v>0.00005-1.13208130652503i</v>
      </c>
      <c r="M1499" t="str">
        <f t="shared" si="429"/>
        <v>0.00133333333333333-0.665930180308842i</v>
      </c>
      <c r="N1499">
        <f t="shared" si="430"/>
        <v>90.87083029440268</v>
      </c>
      <c r="O1499">
        <f t="shared" si="431"/>
        <v>40.324882490798345</v>
      </c>
      <c r="P1499" s="3">
        <f t="shared" si="432"/>
        <v>40.324882490798345</v>
      </c>
      <c r="Q1499" s="3">
        <f t="shared" si="433"/>
        <v>-89.12916970559732</v>
      </c>
      <c r="R1499">
        <f t="shared" si="434"/>
        <v>90.87083029440268</v>
      </c>
      <c r="S1499">
        <f t="shared" si="435"/>
        <v>0.24926620887094533</v>
      </c>
      <c r="T1499">
        <f t="shared" si="418"/>
        <v>40.324882490798345</v>
      </c>
    </row>
    <row r="1500" spans="1:20" x14ac:dyDescent="0.25">
      <c r="A1500">
        <f t="shared" si="419"/>
        <v>1572.1372871226677</v>
      </c>
      <c r="B1500">
        <f t="shared" si="436"/>
        <v>250.21342046465492</v>
      </c>
      <c r="C1500" t="str">
        <f t="shared" si="420"/>
        <v>1.57772696856945-103.406724962912i</v>
      </c>
      <c r="D1500" t="str">
        <f t="shared" si="421"/>
        <v>3.97499938595808-63.6092388284341i</v>
      </c>
      <c r="E1500" t="str">
        <f t="shared" si="422"/>
        <v>162.463776479563+0.111769699758912i</v>
      </c>
      <c r="F1500" t="str">
        <f t="shared" si="423"/>
        <v>1.45495494666956-596.918996030088i</v>
      </c>
      <c r="G1500" t="str">
        <f t="shared" si="424"/>
        <v>0.999999994305397-0.0000754625893521586i</v>
      </c>
      <c r="H1500" t="str">
        <f t="shared" si="425"/>
        <v>600.525720538267+23.0739553016472i</v>
      </c>
      <c r="I1500" t="str">
        <f t="shared" si="426"/>
        <v>41.3198539968661-1011.15058722273i</v>
      </c>
      <c r="K1500" t="str">
        <f t="shared" si="427"/>
        <v>0.019953034234935-0.000955310431684831i</v>
      </c>
      <c r="L1500" t="str">
        <f t="shared" si="428"/>
        <v>0.00005-1.1277956829299i</v>
      </c>
      <c r="M1500" t="str">
        <f t="shared" si="429"/>
        <v>0.00133333333333333-0.663409225252885i</v>
      </c>
      <c r="N1500">
        <f t="shared" si="430"/>
        <v>90.874121900605573</v>
      </c>
      <c r="O1500">
        <f t="shared" si="431"/>
        <v>40.291986553192999</v>
      </c>
      <c r="P1500" s="3">
        <f t="shared" si="432"/>
        <v>40.291986553192999</v>
      </c>
      <c r="Q1500" s="3">
        <f t="shared" si="433"/>
        <v>-89.125878099394427</v>
      </c>
      <c r="R1500">
        <f t="shared" si="434"/>
        <v>90.874121900605573</v>
      </c>
      <c r="S1500">
        <f t="shared" si="435"/>
        <v>0.25021342046465489</v>
      </c>
      <c r="T1500">
        <f t="shared" si="418"/>
        <v>40.291986553192999</v>
      </c>
    </row>
    <row r="1501" spans="1:20" x14ac:dyDescent="0.25">
      <c r="A1501">
        <f t="shared" si="419"/>
        <v>1578.111408813734</v>
      </c>
      <c r="B1501">
        <f t="shared" si="436"/>
        <v>251.16423146242062</v>
      </c>
      <c r="C1501" t="str">
        <f t="shared" si="420"/>
        <v>1.57770335529262-103.015748412473i</v>
      </c>
      <c r="D1501" t="str">
        <f t="shared" si="421"/>
        <v>3.97499938128251-63.3684506122308i</v>
      </c>
      <c r="E1501" t="str">
        <f t="shared" si="422"/>
        <v>162.463732768848+0.112197421412168i</v>
      </c>
      <c r="F1501" t="str">
        <f t="shared" si="423"/>
        <v>1.45495494660648-594.659291558194i</v>
      </c>
      <c r="G1501" t="str">
        <f t="shared" si="424"/>
        <v>0.999999994262036-0.0000757493471884122i</v>
      </c>
      <c r="H1501" t="str">
        <f t="shared" si="425"/>
        <v>600.529725889469+23.1616748600465i</v>
      </c>
      <c r="I1501" t="str">
        <f t="shared" si="426"/>
        <v>41.3199351245002-1007.3287627871i</v>
      </c>
      <c r="K1501" t="str">
        <f t="shared" si="427"/>
        <v>0.0199526774864102-0.000958922999333005i</v>
      </c>
      <c r="L1501" t="str">
        <f t="shared" si="428"/>
        <v>0.00005-1.12352628305429i</v>
      </c>
      <c r="M1501" t="str">
        <f t="shared" si="429"/>
        <v>0.00133333333333333-0.660897813561349i</v>
      </c>
      <c r="N1501">
        <f t="shared" si="430"/>
        <v>90.877425814967978</v>
      </c>
      <c r="O1501">
        <f t="shared" si="431"/>
        <v>40.259090977929837</v>
      </c>
      <c r="P1501" s="3">
        <f t="shared" si="432"/>
        <v>40.259090977929837</v>
      </c>
      <c r="Q1501" s="3">
        <f t="shared" si="433"/>
        <v>-89.122574185032022</v>
      </c>
      <c r="R1501">
        <f t="shared" si="434"/>
        <v>90.877425814967978</v>
      </c>
      <c r="S1501">
        <f t="shared" si="435"/>
        <v>0.25116423146242062</v>
      </c>
      <c r="T1501">
        <f t="shared" si="418"/>
        <v>40.259090977929837</v>
      </c>
    </row>
    <row r="1502" spans="1:20" x14ac:dyDescent="0.25">
      <c r="A1502">
        <f t="shared" si="419"/>
        <v>1584.1082321672263</v>
      </c>
      <c r="B1502">
        <f t="shared" si="436"/>
        <v>252.11865554197783</v>
      </c>
      <c r="C1502" t="str">
        <f t="shared" si="420"/>
        <v>1.57767956312773-102.62625376009i</v>
      </c>
      <c r="D1502" t="str">
        <f t="shared" si="421"/>
        <v>3.9749993765713-63.1285739724633i</v>
      </c>
      <c r="E1502" t="str">
        <f t="shared" si="422"/>
        <v>162.463688727617+0.112626802584009i</v>
      </c>
      <c r="F1502" t="str">
        <f t="shared" si="423"/>
        <v>1.4549549465429-592.408141459845i</v>
      </c>
      <c r="G1502" t="str">
        <f t="shared" si="424"/>
        <v>0.999999994218345-0.0000760371947044061i</v>
      </c>
      <c r="H1502" t="str">
        <f t="shared" si="425"/>
        <v>600.533761774102+23.2497281935589i</v>
      </c>
      <c r="I1502" t="str">
        <f t="shared" si="426"/>
        <v>41.3200168698484-1003.52142916989i</v>
      </c>
      <c r="K1502" t="str">
        <f t="shared" si="427"/>
        <v>0.0199523180347042-0.000962549093854674i</v>
      </c>
      <c r="L1502" t="str">
        <f t="shared" si="428"/>
        <v>0.00005-1.11927304548146i</v>
      </c>
      <c r="M1502" t="str">
        <f t="shared" si="429"/>
        <v>0.00133333333333333-0.658395909106743i</v>
      </c>
      <c r="N1502">
        <f t="shared" si="430"/>
        <v>90.880742081989723</v>
      </c>
      <c r="O1502">
        <f t="shared" si="431"/>
        <v>40.2261957677323</v>
      </c>
      <c r="P1502" s="3">
        <f t="shared" si="432"/>
        <v>40.2261957677323</v>
      </c>
      <c r="Q1502" s="3">
        <f t="shared" si="433"/>
        <v>-89.119257918010277</v>
      </c>
      <c r="R1502">
        <f t="shared" si="434"/>
        <v>90.880742081989723</v>
      </c>
      <c r="S1502">
        <f t="shared" si="435"/>
        <v>0.25211865554197782</v>
      </c>
      <c r="T1502">
        <f t="shared" si="418"/>
        <v>40.2261957677323</v>
      </c>
    </row>
    <row r="1503" spans="1:20" x14ac:dyDescent="0.25">
      <c r="A1503">
        <f t="shared" si="419"/>
        <v>1590.1278434494618</v>
      </c>
      <c r="B1503">
        <f t="shared" si="436"/>
        <v>253.07670643303734</v>
      </c>
      <c r="C1503" t="str">
        <f t="shared" si="420"/>
        <v>1.57765559072651-102.238235402551i</v>
      </c>
      <c r="D1503" t="str">
        <f t="shared" si="421"/>
        <v>3.97499937182426-62.8896054584267i</v>
      </c>
      <c r="E1503" t="str">
        <f t="shared" si="422"/>
        <v>162.463644353394+0.113057849969281i</v>
      </c>
      <c r="F1503" t="str">
        <f t="shared" si="423"/>
        <v>1.45495494647885-590.165513351502i</v>
      </c>
      <c r="G1503" t="str">
        <f t="shared" si="424"/>
        <v>0.999999994174321-0.0000763261360409226i</v>
      </c>
      <c r="H1503" t="str">
        <f t="shared" si="425"/>
        <v>600.537828425199+23.3381165755723i</v>
      </c>
      <c r="I1503" t="str">
        <f t="shared" si="426"/>
        <v>41.320099237615-999.72853160197i</v>
      </c>
      <c r="K1503" t="str">
        <f t="shared" si="427"/>
        <v>0.0199519558594356-0.00096618876436571i</v>
      </c>
      <c r="L1503" t="str">
        <f t="shared" si="428"/>
        <v>0.00005-1.11503590902716i</v>
      </c>
      <c r="M1503" t="str">
        <f t="shared" si="429"/>
        <v>0.00133333333333333-0.655903475898332i</v>
      </c>
      <c r="N1503">
        <f t="shared" si="430"/>
        <v>90.884070746313782</v>
      </c>
      <c r="O1503">
        <f t="shared" si="431"/>
        <v>40.193300925344921</v>
      </c>
      <c r="P1503" s="3">
        <f t="shared" si="432"/>
        <v>40.193300925344921</v>
      </c>
      <c r="Q1503" s="3">
        <f t="shared" si="433"/>
        <v>-89.115929253686218</v>
      </c>
      <c r="R1503">
        <f t="shared" si="434"/>
        <v>90.884070746313782</v>
      </c>
      <c r="S1503">
        <f t="shared" si="435"/>
        <v>0.25307670643303737</v>
      </c>
      <c r="T1503">
        <f t="shared" si="418"/>
        <v>40.193300925344921</v>
      </c>
    </row>
    <row r="1504" spans="1:20" x14ac:dyDescent="0.25">
      <c r="A1504">
        <f t="shared" si="419"/>
        <v>1596.1703292545697</v>
      </c>
      <c r="B1504">
        <f t="shared" si="436"/>
        <v>254.03839791748288</v>
      </c>
      <c r="C1504" t="str">
        <f t="shared" si="420"/>
        <v>1.5776314367307-101.851687757872i</v>
      </c>
      <c r="D1504" t="str">
        <f t="shared" si="421"/>
        <v>3.97499936704105-62.6515416324779i</v>
      </c>
      <c r="E1504" t="str">
        <f t="shared" si="422"/>
        <v>162.463599643676+0.113490570292957i</v>
      </c>
      <c r="F1504" t="str">
        <f t="shared" si="423"/>
        <v>1.45495494641431-587.931374972199i</v>
      </c>
      <c r="G1504" t="str">
        <f t="shared" si="424"/>
        <v>0.999999994129962-0.0000766161753544794i</v>
      </c>
      <c r="H1504" t="str">
        <f t="shared" si="425"/>
        <v>600.541926077566+23.4268412843705i</v>
      </c>
      <c r="I1504" t="str">
        <f t="shared" si="426"/>
        <v>41.3201822325379-995.950015521872i</v>
      </c>
      <c r="K1504" t="str">
        <f t="shared" si="427"/>
        <v>0.0199515909400712-0.000969842060142714i</v>
      </c>
      <c r="L1504" t="str">
        <f t="shared" si="428"/>
        <v>0.00005-1.11081481273875i</v>
      </c>
      <c r="M1504" t="str">
        <f t="shared" si="429"/>
        <v>0.00133333333333333-0.653420478081621i</v>
      </c>
      <c r="N1504">
        <f t="shared" si="430"/>
        <v>90.887411852726942</v>
      </c>
      <c r="O1504">
        <f t="shared" si="431"/>
        <v>40.160406453532062</v>
      </c>
      <c r="P1504" s="3">
        <f t="shared" si="432"/>
        <v>40.160406453532062</v>
      </c>
      <c r="Q1504" s="3">
        <f t="shared" si="433"/>
        <v>-89.112588147273058</v>
      </c>
      <c r="R1504">
        <f t="shared" si="434"/>
        <v>90.887411852726942</v>
      </c>
      <c r="S1504">
        <f t="shared" si="435"/>
        <v>0.25403839791748289</v>
      </c>
      <c r="T1504">
        <f t="shared" si="418"/>
        <v>40.160406453532062</v>
      </c>
    </row>
    <row r="1505" spans="1:20" x14ac:dyDescent="0.25">
      <c r="A1505">
        <f t="shared" si="419"/>
        <v>1602.235776505737</v>
      </c>
      <c r="B1505">
        <f t="shared" si="436"/>
        <v>255.00374382956932</v>
      </c>
      <c r="C1505" t="str">
        <f t="shared" si="420"/>
        <v>1.57760709977186-101.466605265223i</v>
      </c>
      <c r="D1505" t="str">
        <f t="shared" si="421"/>
        <v>3.97499936222141-62.414379069989i</v>
      </c>
      <c r="E1505" t="str">
        <f t="shared" si="422"/>
        <v>162.463554595946+0.113924970309915i</v>
      </c>
      <c r="F1505" t="str">
        <f t="shared" si="423"/>
        <v>1.45495494634928-585.705694183108i</v>
      </c>
      <c r="G1505" t="str">
        <f t="shared" si="424"/>
        <v>0.999999994085265-0.000076907316817389i</v>
      </c>
      <c r="H1505" t="str">
        <f t="shared" si="425"/>
        <v>600.54605496782+23.515903603154i</v>
      </c>
      <c r="I1505" t="str">
        <f t="shared" si="426"/>
        <v>41.3202658593932-992.185826575047i</v>
      </c>
      <c r="K1505" t="str">
        <f t="shared" si="427"/>
        <v>0.0199512232559241-0.000973509030623307i</v>
      </c>
      <c r="L1505" t="str">
        <f t="shared" si="428"/>
        <v>0.00005-1.10660969589436i</v>
      </c>
      <c r="M1505" t="str">
        <f t="shared" si="429"/>
        <v>0.00133333333333333-0.650946879937857i</v>
      </c>
      <c r="N1505">
        <f t="shared" si="430"/>
        <v>90.890765446159904</v>
      </c>
      <c r="O1505">
        <f t="shared" si="431"/>
        <v>40.12751235507853</v>
      </c>
      <c r="P1505" s="3">
        <f t="shared" si="432"/>
        <v>40.12751235507853</v>
      </c>
      <c r="Q1505" s="3">
        <f t="shared" si="433"/>
        <v>-89.109234553840096</v>
      </c>
      <c r="R1505">
        <f t="shared" si="434"/>
        <v>90.890765446159904</v>
      </c>
      <c r="S1505">
        <f t="shared" si="435"/>
        <v>0.25500374382956931</v>
      </c>
      <c r="T1505">
        <f t="shared" si="418"/>
        <v>40.12751235507853</v>
      </c>
    </row>
    <row r="1506" spans="1:20" x14ac:dyDescent="0.25">
      <c r="A1506">
        <f t="shared" si="419"/>
        <v>1608.3242724564589</v>
      </c>
      <c r="B1506">
        <f t="shared" si="436"/>
        <v>255.97275805612168</v>
      </c>
      <c r="C1506" t="str">
        <f t="shared" si="420"/>
        <v>1.57758257847141-101.082982384852i</v>
      </c>
      <c r="D1506" t="str">
        <f t="shared" si="421"/>
        <v>3.97499935736509-62.1781143592972i</v>
      </c>
      <c r="E1506" t="str">
        <f t="shared" si="422"/>
        <v>162.463509207667+0.114361056805125i</v>
      </c>
      <c r="F1506" t="str">
        <f t="shared" si="423"/>
        <v>1.45495494628375-583.488438967064i</v>
      </c>
      <c r="G1506" t="str">
        <f t="shared" si="424"/>
        <v>0.999999994040227-0.0000771995646178181i</v>
      </c>
      <c r="H1506" t="str">
        <f t="shared" si="425"/>
        <v>600.55021533437+23.6053048200574i</v>
      </c>
      <c r="I1506" t="str">
        <f t="shared" si="426"/>
        <v>41.3203501229915-988.435910613021i</v>
      </c>
      <c r="K1506" t="str">
        <f t="shared" si="427"/>
        <v>0.0199508527861536-0.000977189725406479i</v>
      </c>
      <c r="L1506" t="str">
        <f t="shared" si="428"/>
        <v>0.00005-1.10242049800195i</v>
      </c>
      <c r="M1506" t="str">
        <f t="shared" si="429"/>
        <v>0.00133333333333333-0.6484826458835i</v>
      </c>
      <c r="N1506">
        <f t="shared" si="430"/>
        <v>90.894131571687524</v>
      </c>
      <c r="O1506">
        <f t="shared" si="431"/>
        <v>40.094618632790102</v>
      </c>
      <c r="P1506" s="3">
        <f t="shared" si="432"/>
        <v>40.094618632790102</v>
      </c>
      <c r="Q1506" s="3">
        <f t="shared" si="433"/>
        <v>-89.105868428312476</v>
      </c>
      <c r="R1506">
        <f t="shared" si="434"/>
        <v>90.894131571687524</v>
      </c>
      <c r="S1506">
        <f t="shared" si="435"/>
        <v>0.25597275805612169</v>
      </c>
      <c r="T1506">
        <f t="shared" si="418"/>
        <v>40.094618632790102</v>
      </c>
    </row>
    <row r="1507" spans="1:20" x14ac:dyDescent="0.25">
      <c r="A1507">
        <f t="shared" si="419"/>
        <v>1614.4359046917932</v>
      </c>
      <c r="B1507">
        <f t="shared" si="436"/>
        <v>256.94545453673493</v>
      </c>
      <c r="C1507" t="str">
        <f t="shared" si="420"/>
        <v>1.5775578714405-100.700813598001i</v>
      </c>
      <c r="D1507" t="str">
        <f t="shared" si="421"/>
        <v>3.97499935247179-61.9427441016553i</v>
      </c>
      <c r="E1507" t="str">
        <f t="shared" si="422"/>
        <v>162.463463476283+0.114798836594093i</v>
      </c>
      <c r="F1507" t="str">
        <f t="shared" si="423"/>
        <v>1.45495494621773-581.279577428107i</v>
      </c>
      <c r="G1507" t="str">
        <f t="shared" si="424"/>
        <v>0.999999993994847-0.0000774929229598492i</v>
      </c>
      <c r="H1507" t="str">
        <f t="shared" si="425"/>
        <v>600.554407417462+23.6950462281706i</v>
      </c>
      <c r="I1507" t="str">
        <f t="shared" si="426"/>
        <v>41.3204350281811-984.700213692675i</v>
      </c>
      <c r="K1507" t="str">
        <f t="shared" si="427"/>
        <v>0.0199504795097631-0.000980884194252867i</v>
      </c>
      <c r="L1507" t="str">
        <f t="shared" si="428"/>
        <v>0.00005-1.09824715879851i</v>
      </c>
      <c r="M1507" t="str">
        <f t="shared" si="429"/>
        <v>0.00133333333333333-0.646027740469715i</v>
      </c>
      <c r="N1507">
        <f t="shared" si="430"/>
        <v>90.897510274529168</v>
      </c>
      <c r="O1507">
        <f t="shared" si="431"/>
        <v>40.061725289493296</v>
      </c>
      <c r="P1507" s="3">
        <f t="shared" si="432"/>
        <v>40.061725289493296</v>
      </c>
      <c r="Q1507" s="3">
        <f t="shared" si="433"/>
        <v>-89.102489725470832</v>
      </c>
      <c r="R1507">
        <f t="shared" si="434"/>
        <v>90.897510274529168</v>
      </c>
      <c r="S1507">
        <f t="shared" si="435"/>
        <v>0.25694545453673495</v>
      </c>
      <c r="T1507">
        <f t="shared" si="418"/>
        <v>40.061725289493296</v>
      </c>
    </row>
    <row r="1508" spans="1:20" x14ac:dyDescent="0.25">
      <c r="A1508">
        <f t="shared" si="419"/>
        <v>1620.5707611296223</v>
      </c>
      <c r="B1508">
        <f t="shared" si="436"/>
        <v>257.92184726397454</v>
      </c>
      <c r="C1508" t="str">
        <f t="shared" si="420"/>
        <v>1.5775329772799-100.320093406824i</v>
      </c>
      <c r="D1508" t="str">
        <f t="shared" si="421"/>
        <v>3.97499934754123-61.7082649111827i</v>
      </c>
      <c r="E1508" t="str">
        <f t="shared" si="422"/>
        <v>162.46341739922+0.115238316522691i</v>
      </c>
      <c r="F1508" t="str">
        <f t="shared" si="423"/>
        <v>1.4549549461512-579.079077791019i</v>
      </c>
      <c r="G1508" t="str">
        <f t="shared" si="424"/>
        <v>0.999999993949121-0.0000777873960635398i</v>
      </c>
      <c r="H1508" t="str">
        <f t="shared" si="425"/>
        <v>600.558631459177+23.7851291255573i</v>
      </c>
      <c r="I1508" t="str">
        <f t="shared" si="426"/>
        <v>41.3205205798467-980.978682075427i</v>
      </c>
      <c r="K1508" t="str">
        <f t="shared" si="427"/>
        <v>0.0199501034055995-0.000984592487085101i</v>
      </c>
      <c r="L1508" t="str">
        <f t="shared" si="428"/>
        <v>0.00005-1.09408961824917i</v>
      </c>
      <c r="M1508" t="str">
        <f t="shared" si="429"/>
        <v>0.00133333333333333-0.643582128381864i</v>
      </c>
      <c r="N1508">
        <f t="shared" si="430"/>
        <v>90.900901600048854</v>
      </c>
      <c r="O1508">
        <f t="shared" si="431"/>
        <v>40.028832328035328</v>
      </c>
      <c r="P1508" s="3">
        <f t="shared" si="432"/>
        <v>40.028832328035328</v>
      </c>
      <c r="Q1508" s="3">
        <f t="shared" si="433"/>
        <v>-89.099098399951146</v>
      </c>
      <c r="R1508">
        <f t="shared" si="434"/>
        <v>90.900901600048854</v>
      </c>
      <c r="S1508">
        <f t="shared" si="435"/>
        <v>0.25792184726397455</v>
      </c>
      <c r="T1508">
        <f t="shared" si="418"/>
        <v>40.028832328035328</v>
      </c>
    </row>
    <row r="1509" spans="1:20" x14ac:dyDescent="0.25">
      <c r="A1509">
        <f t="shared" si="419"/>
        <v>1626.7289300219149</v>
      </c>
      <c r="B1509">
        <f t="shared" si="436"/>
        <v>258.90195028357766</v>
      </c>
      <c r="C1509" t="str">
        <f t="shared" si="420"/>
        <v>1.5775078945799-99.9408163343142i</v>
      </c>
      <c r="D1509" t="str">
        <f t="shared" si="421"/>
        <v>3.97499934257313-61.4746734148179i</v>
      </c>
      <c r="E1509" t="str">
        <f t="shared" si="422"/>
        <v>162.463370973885+0.115679503467448i</v>
      </c>
      <c r="F1509" t="str">
        <f t="shared" si="423"/>
        <v>1.45495494608417-576.886908400877i</v>
      </c>
      <c r="G1509" t="str">
        <f t="shared" si="424"/>
        <v>0.999999993903047-0.0000780829881649836i</v>
      </c>
      <c r="H1509" t="str">
        <f t="shared" si="425"/>
        <v>600.562887703443+23.875554815275i</v>
      </c>
      <c r="I1509" t="str">
        <f t="shared" si="426"/>
        <v>41.3206067829107-977.271262226481i</v>
      </c>
      <c r="K1509" t="str">
        <f t="shared" si="427"/>
        <v>0.0199497244523521-0.000988314653988108i</v>
      </c>
      <c r="L1509" t="str">
        <f t="shared" si="428"/>
        <v>0.00005-1.08994781654629i</v>
      </c>
      <c r="M1509" t="str">
        <f t="shared" si="429"/>
        <v>0.00133333333333333-0.641145774438996i</v>
      </c>
      <c r="N1509">
        <f t="shared" si="430"/>
        <v>90.904305593755495</v>
      </c>
      <c r="O1509">
        <f t="shared" si="431"/>
        <v>39.995939751284752</v>
      </c>
      <c r="P1509" s="3">
        <f t="shared" si="432"/>
        <v>39.995939751284752</v>
      </c>
      <c r="Q1509" s="3">
        <f t="shared" si="433"/>
        <v>-89.095694406244505</v>
      </c>
      <c r="R1509">
        <f t="shared" si="434"/>
        <v>90.904305593755495</v>
      </c>
      <c r="S1509">
        <f t="shared" si="435"/>
        <v>0.25890195028357765</v>
      </c>
      <c r="T1509">
        <f t="shared" si="418"/>
        <v>39.995939751284752</v>
      </c>
    </row>
    <row r="1510" spans="1:20" x14ac:dyDescent="0.25">
      <c r="A1510">
        <f t="shared" si="419"/>
        <v>1632.9104999559981</v>
      </c>
      <c r="B1510">
        <f t="shared" si="436"/>
        <v>259.88577769465525</v>
      </c>
      <c r="C1510" t="str">
        <f t="shared" si="420"/>
        <v>1.5774826219204-99.5629769242205i</v>
      </c>
      <c r="D1510" t="str">
        <f t="shared" si="421"/>
        <v>3.97499933756717-61.2419662522683i</v>
      </c>
      <c r="E1510" t="str">
        <f t="shared" si="422"/>
        <v>162.463324197665+0.116122404335851i</v>
      </c>
      <c r="F1510" t="str">
        <f t="shared" si="423"/>
        <v>1.45495494601662-574.703037722584i</v>
      </c>
      <c r="G1510" t="str">
        <f t="shared" si="424"/>
        <v>0.999999993856622-0.0000783797035163717i</v>
      </c>
      <c r="H1510" t="str">
        <f t="shared" si="425"/>
        <v>600.567176396064+23.9663246053942i</v>
      </c>
      <c r="I1510" t="str">
        <f t="shared" si="426"/>
        <v>41.3206936423319-973.577900814054i</v>
      </c>
      <c r="K1510" t="str">
        <f t="shared" si="427"/>
        <v>0.019949342628551-0.000992050745209381i</v>
      </c>
      <c r="L1510" t="str">
        <f t="shared" si="428"/>
        <v>0.00005-1.08582169410868i</v>
      </c>
      <c r="M1510" t="str">
        <f t="shared" si="429"/>
        <v>0.00133333333333333-0.638718643593341i</v>
      </c>
      <c r="N1510">
        <f t="shared" si="430"/>
        <v>90.907722301303252</v>
      </c>
      <c r="O1510">
        <f t="shared" si="431"/>
        <v>39.963047562131244</v>
      </c>
      <c r="P1510" s="3">
        <f t="shared" si="432"/>
        <v>39.963047562131244</v>
      </c>
      <c r="Q1510" s="3">
        <f t="shared" si="433"/>
        <v>-89.092277698696748</v>
      </c>
      <c r="R1510">
        <f t="shared" si="434"/>
        <v>90.907722301303252</v>
      </c>
      <c r="S1510">
        <f t="shared" si="435"/>
        <v>0.25988577769465526</v>
      </c>
      <c r="T1510">
        <f t="shared" si="418"/>
        <v>39.963047562131244</v>
      </c>
    </row>
    <row r="1511" spans="1:20" x14ac:dyDescent="0.25">
      <c r="A1511">
        <f t="shared" si="419"/>
        <v>1639.115559855831</v>
      </c>
      <c r="B1511">
        <f t="shared" si="436"/>
        <v>260.87334364989493</v>
      </c>
      <c r="C1511" t="str">
        <f t="shared" si="420"/>
        <v>1.57745715787067-99.1865697409712i</v>
      </c>
      <c r="D1511" t="str">
        <f t="shared" si="421"/>
        <v>3.97499933252313-61.010140075964i</v>
      </c>
      <c r="E1511" t="str">
        <f t="shared" si="422"/>
        <v>162.463277067927+0.116567026066367i</v>
      </c>
      <c r="F1511" t="str">
        <f t="shared" si="423"/>
        <v>1.45495494594856-572.527434340434i</v>
      </c>
      <c r="G1511" t="str">
        <f t="shared" si="424"/>
        <v>0.999999993809844-0.0000786775463860536i</v>
      </c>
      <c r="H1511" t="str">
        <f t="shared" si="425"/>
        <v>600.571497784718+24.0574398090193i</v>
      </c>
      <c r="I1511" t="str">
        <f t="shared" si="426"/>
        <v>41.3207811631088-969.898544708614i</v>
      </c>
      <c r="K1511" t="str">
        <f t="shared" si="427"/>
        <v>0.0199489579125664-0.000995800811159349i</v>
      </c>
      <c r="L1511" t="str">
        <f t="shared" si="428"/>
        <v>0.00005-1.08171119158067i</v>
      </c>
      <c r="M1511" t="str">
        <f t="shared" si="429"/>
        <v>0.00133333333333333-0.636300700929807i</v>
      </c>
      <c r="N1511">
        <f t="shared" si="430"/>
        <v>90.911151768491649</v>
      </c>
      <c r="O1511">
        <f t="shared" si="431"/>
        <v>39.930155763485956</v>
      </c>
      <c r="P1511" s="3">
        <f t="shared" si="432"/>
        <v>39.930155763485956</v>
      </c>
      <c r="Q1511" s="3">
        <f t="shared" si="433"/>
        <v>-89.088848231508351</v>
      </c>
      <c r="R1511">
        <f t="shared" si="434"/>
        <v>90.911151768491649</v>
      </c>
      <c r="S1511">
        <f t="shared" si="435"/>
        <v>0.26087334364989495</v>
      </c>
      <c r="T1511">
        <f t="shared" si="418"/>
        <v>39.930155763485956</v>
      </c>
    </row>
    <row r="1512" spans="1:20" x14ac:dyDescent="0.25">
      <c r="A1512">
        <f t="shared" si="419"/>
        <v>1645.3441989832831</v>
      </c>
      <c r="B1512">
        <f t="shared" si="436"/>
        <v>261.86466235576455</v>
      </c>
      <c r="C1512" t="str">
        <f t="shared" si="420"/>
        <v>1.57743150098926-98.8115893695958i</v>
      </c>
      <c r="D1512" t="str">
        <f t="shared" si="421"/>
        <v>3.97499932744067-60.7791915510072i</v>
      </c>
      <c r="E1512" t="str">
        <f t="shared" si="422"/>
        <v>162.463229582022+0.117013375628528i</v>
      </c>
      <c r="F1512" t="str">
        <f t="shared" si="423"/>
        <v>1.45495494587998-570.360066957638i</v>
      </c>
      <c r="G1512" t="str">
        <f t="shared" si="424"/>
        <v>0.999999993762709-0.0000789765210585981i</v>
      </c>
      <c r="H1512" t="str">
        <f t="shared" si="425"/>
        <v>600.575852118979+24.1489017443068i</v>
      </c>
      <c r="I1512" t="str">
        <f t="shared" si="426"/>
        <v>41.3208693502762-966.233140982091i</v>
      </c>
      <c r="K1512" t="str">
        <f t="shared" si="427"/>
        <v>0.0199485702826073-0.000999564902411632i</v>
      </c>
      <c r="L1512" t="str">
        <f t="shared" si="428"/>
        <v>0.00005-1.07761624983131i</v>
      </c>
      <c r="M1512" t="str">
        <f t="shared" si="429"/>
        <v>0.00133333333333333-0.633891911665479i</v>
      </c>
      <c r="N1512">
        <f t="shared" si="430"/>
        <v>90.914594041265886</v>
      </c>
      <c r="O1512">
        <f t="shared" si="431"/>
        <v>39.897264358281646</v>
      </c>
      <c r="P1512" s="3">
        <f t="shared" si="432"/>
        <v>39.897264358281646</v>
      </c>
      <c r="Q1512" s="3">
        <f t="shared" si="433"/>
        <v>-89.085405958734114</v>
      </c>
      <c r="R1512">
        <f t="shared" si="434"/>
        <v>90.914594041265886</v>
      </c>
      <c r="S1512">
        <f t="shared" si="435"/>
        <v>0.26186466235576455</v>
      </c>
      <c r="T1512">
        <f t="shared" si="418"/>
        <v>39.897264358281646</v>
      </c>
    </row>
    <row r="1513" spans="1:20" x14ac:dyDescent="0.25">
      <c r="A1513">
        <f t="shared" si="419"/>
        <v>1651.5965069394197</v>
      </c>
      <c r="B1513">
        <f t="shared" si="436"/>
        <v>262.85974807271646</v>
      </c>
      <c r="C1513" t="str">
        <f t="shared" si="420"/>
        <v>1.57740564982405-98.4380304156441i</v>
      </c>
      <c r="D1513" t="str">
        <f t="shared" si="421"/>
        <v>3.9749993223195-60.5491173551258i</v>
      </c>
      <c r="E1513" t="str">
        <f t="shared" si="422"/>
        <v>162.463181737276+0.117461460023385i</v>
      </c>
      <c r="F1513" t="str">
        <f t="shared" si="423"/>
        <v>1.45495494581088-568.200904395888i</v>
      </c>
      <c r="G1513" t="str">
        <f t="shared" si="424"/>
        <v>0.999999993715216-0.0000792766318348556i</v>
      </c>
      <c r="H1513" t="str">
        <f t="shared" si="425"/>
        <v>600.580239650328+24.2407117344865i</v>
      </c>
      <c r="I1513" t="str">
        <f t="shared" si="426"/>
        <v>41.3209582089077-962.581636907135i</v>
      </c>
      <c r="K1513" t="str">
        <f t="shared" si="427"/>
        <v>0.0199481797167203-0.00100334306970337i</v>
      </c>
      <c r="L1513" t="str">
        <f t="shared" si="428"/>
        <v>0.00005-1.07353680995349i</v>
      </c>
      <c r="M1513" t="str">
        <f t="shared" si="429"/>
        <v>0.00133333333333333-0.63149224114911i</v>
      </c>
      <c r="N1513">
        <f t="shared" si="430"/>
        <v>90.918049165717036</v>
      </c>
      <c r="O1513">
        <f t="shared" si="431"/>
        <v>39.864373349472586</v>
      </c>
      <c r="P1513" s="3">
        <f t="shared" si="432"/>
        <v>39.864373349472586</v>
      </c>
      <c r="Q1513" s="3">
        <f t="shared" si="433"/>
        <v>-89.081950834282964</v>
      </c>
      <c r="R1513">
        <f t="shared" si="434"/>
        <v>90.918049165717036</v>
      </c>
      <c r="S1513">
        <f t="shared" si="435"/>
        <v>0.26285974807271645</v>
      </c>
      <c r="T1513">
        <f t="shared" si="418"/>
        <v>39.864373349472586</v>
      </c>
    </row>
    <row r="1514" spans="1:20" x14ac:dyDescent="0.25">
      <c r="A1514">
        <f t="shared" si="419"/>
        <v>1657.8725736657896</v>
      </c>
      <c r="B1514">
        <f t="shared" si="436"/>
        <v>263.85861511539281</v>
      </c>
      <c r="C1514" t="str">
        <f t="shared" si="420"/>
        <v>1.57737960291219-98.0658875051126i</v>
      </c>
      <c r="D1514" t="str">
        <f t="shared" si="421"/>
        <v>3.97499931715935-60.3199141786253i</v>
      </c>
      <c r="E1514" t="str">
        <f t="shared" si="422"/>
        <v>162.463133531+0.117911286283465i</v>
      </c>
      <c r="F1514" t="str">
        <f t="shared" si="423"/>
        <v>1.45495494574125-566.049915594906i</v>
      </c>
      <c r="G1514" t="str">
        <f t="shared" si="424"/>
        <v>0.99999999366736-0.0000795778830320198i</v>
      </c>
      <c r="H1514" t="str">
        <f t="shared" si="425"/>
        <v>600.584660632179+24.3328711078808i</v>
      </c>
      <c r="I1514" t="str">
        <f t="shared" si="426"/>
        <v>41.3210477441155-958.943979956368i</v>
      </c>
      <c r="K1514" t="str">
        <f t="shared" si="427"/>
        <v>0.0199477861927882-0.00100713536393548i</v>
      </c>
      <c r="L1514" t="str">
        <f t="shared" si="428"/>
        <v>0.00005-1.06947281326309i</v>
      </c>
      <c r="M1514" t="str">
        <f t="shared" si="429"/>
        <v>0.00133333333333333-0.629101654860641i</v>
      </c>
      <c r="N1514">
        <f t="shared" si="430"/>
        <v>90.92151718808239</v>
      </c>
      <c r="O1514">
        <f t="shared" si="431"/>
        <v>39.831482740035071</v>
      </c>
      <c r="P1514" s="3">
        <f t="shared" si="432"/>
        <v>39.831482740035071</v>
      </c>
      <c r="Q1514" s="3">
        <f t="shared" si="433"/>
        <v>-89.07848281191761</v>
      </c>
      <c r="R1514">
        <f t="shared" si="434"/>
        <v>90.92151718808239</v>
      </c>
      <c r="S1514">
        <f t="shared" si="435"/>
        <v>0.26385861511539282</v>
      </c>
      <c r="T1514">
        <f t="shared" si="418"/>
        <v>39.831482740035071</v>
      </c>
    </row>
    <row r="1515" spans="1:20" x14ac:dyDescent="0.25">
      <c r="A1515">
        <f t="shared" si="419"/>
        <v>1664.1724894457197</v>
      </c>
      <c r="B1515">
        <f t="shared" si="436"/>
        <v>264.86127785283134</v>
      </c>
      <c r="C1515" t="str">
        <f t="shared" si="420"/>
        <v>1.57735335877975-97.6951552843664i</v>
      </c>
      <c r="D1515" t="str">
        <f t="shared" si="421"/>
        <v>3.9749993119599-60.0915787243412i</v>
      </c>
      <c r="E1515" t="str">
        <f t="shared" si="422"/>
        <v>162.463084960485+0.118362861472932i</v>
      </c>
      <c r="F1515" t="str">
        <f t="shared" si="423"/>
        <v>1.45495494567109-563.907069611997i</v>
      </c>
      <c r="G1515" t="str">
        <f t="shared" si="424"/>
        <v>0.999999993619141-0.0000798802789836898i</v>
      </c>
      <c r="H1515" t="str">
        <f t="shared" si="425"/>
        <v>600.589115319878+24.4253811979255i</v>
      </c>
      <c r="I1515" t="str">
        <f t="shared" si="426"/>
        <v>41.3211379610513-955.320117801609i</v>
      </c>
      <c r="K1515" t="str">
        <f t="shared" si="427"/>
        <v>0.0199473896885292-0.00101094183617301i</v>
      </c>
      <c r="L1515" t="str">
        <f t="shared" si="428"/>
        <v>0.00005-1.06542420129816i</v>
      </c>
      <c r="M1515" t="str">
        <f t="shared" si="429"/>
        <v>0.00133333333333333-0.626720118410679i</v>
      </c>
      <c r="N1515">
        <f t="shared" si="430"/>
        <v>90.924998154745438</v>
      </c>
      <c r="O1515">
        <f t="shared" si="431"/>
        <v>39.798592532967497</v>
      </c>
      <c r="P1515" s="3">
        <f t="shared" si="432"/>
        <v>39.798592532967497</v>
      </c>
      <c r="Q1515" s="3">
        <f t="shared" si="433"/>
        <v>-89.075001845254562</v>
      </c>
      <c r="R1515">
        <f t="shared" si="434"/>
        <v>90.924998154745438</v>
      </c>
      <c r="S1515">
        <f t="shared" si="435"/>
        <v>0.26486127785283131</v>
      </c>
      <c r="T1515">
        <f t="shared" si="418"/>
        <v>39.798592532967497</v>
      </c>
    </row>
    <row r="1516" spans="1:20" x14ac:dyDescent="0.25">
      <c r="A1516">
        <f t="shared" si="419"/>
        <v>1670.4963449056133</v>
      </c>
      <c r="B1516">
        <f t="shared" si="436"/>
        <v>265.86775070867208</v>
      </c>
      <c r="C1516" t="str">
        <f t="shared" si="420"/>
        <v>1.57732691594202-97.3258284200575i</v>
      </c>
      <c r="D1516" t="str">
        <f t="shared" si="421"/>
        <v>3.97499930672086-59.8641077075913i</v>
      </c>
      <c r="E1516" t="str">
        <f t="shared" si="422"/>
        <v>162.463036022996+0.118816192688007i</v>
      </c>
      <c r="F1516" t="str">
        <f t="shared" si="423"/>
        <v>1.4549549456004-561.772335621604i</v>
      </c>
      <c r="G1516" t="str">
        <f t="shared" si="424"/>
        <v>0.999999993570554-0.000080183824039932i</v>
      </c>
      <c r="H1516" t="str">
        <f t="shared" si="425"/>
        <v>600.593603970725+24.518243343189i</v>
      </c>
      <c r="I1516" t="str">
        <f t="shared" si="426"/>
        <v>41.3212288649051-951.709998313128i</v>
      </c>
      <c r="K1516" t="str">
        <f t="shared" si="427"/>
        <v>0.0199469901814955-0.00101476253764539i</v>
      </c>
      <c r="L1516" t="str">
        <f t="shared" si="428"/>
        <v>0.00005-1.06139091581805i</v>
      </c>
      <c r="M1516" t="str">
        <f t="shared" si="429"/>
        <v>0.00133333333333333-0.624347597540029i</v>
      </c>
      <c r="N1516">
        <f t="shared" si="430"/>
        <v>90.928492112236412</v>
      </c>
      <c r="O1516">
        <f t="shared" si="431"/>
        <v>39.765702731290141</v>
      </c>
      <c r="P1516" s="3">
        <f t="shared" si="432"/>
        <v>39.765702731290141</v>
      </c>
      <c r="Q1516" s="3">
        <f t="shared" si="433"/>
        <v>-89.071507887763588</v>
      </c>
      <c r="R1516">
        <f t="shared" si="434"/>
        <v>90.928492112236412</v>
      </c>
      <c r="S1516">
        <f t="shared" si="435"/>
        <v>0.26586775070867208</v>
      </c>
      <c r="T1516">
        <f t="shared" ref="T1516:T1579" si="437">P1516</f>
        <v>39.765702731290141</v>
      </c>
    </row>
    <row r="1517" spans="1:20" x14ac:dyDescent="0.25">
      <c r="A1517">
        <f t="shared" ref="A1517:A1580" si="438">2*PI()*B1517</f>
        <v>1676.8442310162548</v>
      </c>
      <c r="B1517">
        <f t="shared" si="436"/>
        <v>266.87804816136503</v>
      </c>
      <c r="C1517" t="str">
        <f t="shared" ref="C1517:C1580" si="439">IMPRODUCT(D1517,E1517,$C$40,,K1517,$C$41)</f>
        <v>1.57730027290307-96.9579015990571i</v>
      </c>
      <c r="D1517" t="str">
        <f t="shared" ref="D1517:D1580" si="440">IMDIV(IMPRODUCT($C$37,$C$38,COMPLEX(1,A1517/$C$38)),IMSUM(-1*A1517*A1517/$C$39,COMPLEX(0,1*A1517)))</f>
        <v>3.97499930144194-59.6374978561284i</v>
      </c>
      <c r="E1517" t="str">
        <f t="shared" ref="E1517:E1580" si="441">IMDIV(IMPRODUCT(IMSUM(F1517,G1517),$C$29,H1517),IMSUM(1,I1517))</f>
        <v>162.462986715788+0.11927128705672i</v>
      </c>
      <c r="F1517" t="str">
        <f t="shared" ref="F1517:F1580" si="442">IMDIV(IMPRODUCT($C$14,$C$15,COMPLEX(1,A1517/$C$15)),IMSUM(-1*A1517*A1517/$C$16,COMPLEX(0,A1517)))</f>
        <v>1.45495494552917-559.645682914858i</v>
      </c>
      <c r="G1517" t="str">
        <f t="shared" ref="G1517:G1580" si="443">IMDIV(1,COMPLEX(1,A1517*$C$9*$C$10))</f>
        <v>0.999999993521598-0.0000804885225673432i</v>
      </c>
      <c r="H1517" t="str">
        <f t="shared" ref="H1517:H1580" si="444">IMDIV($C$3,IMSUM(K1517,COMPLEX(0,$C$28*A1517)))</f>
        <v>600.598126843992+24.611458887394i</v>
      </c>
      <c r="I1517" t="str">
        <f t="shared" ref="I1517:I1580" si="445">IMPRODUCT(F1517,$C$29,H1517,$C$31)</f>
        <v>41.3213204609078-948.11356955889i</v>
      </c>
      <c r="K1517" t="str">
        <f t="shared" ref="K1517:K1580" si="446">IF($C$26&lt;=0,IMDIV(1,IMSUM(IMDIV(1,L1517),1/$C$18)),IMDIV(1,IMSUM(IMDIV(1,L1517),1/$C$18,IMDIV(1,M1517))))</f>
        <v>0.0199465876490721-0.00101859751974676i</v>
      </c>
      <c r="L1517" t="str">
        <f t="shared" ref="L1517:L1580" si="447">IMSUM($C$21/$C$22,IMDIV(1,COMPLEX(0,$C$20*$C$22*A1517)))</f>
        <v>0.00005-1.0573728988026i</v>
      </c>
      <c r="M1517" t="str">
        <f t="shared" ref="M1517:M1580" si="448">IMSUM($C$25/$C$26,IMDIV(1,COMPLEX(0,$C$24*$C$26*A1517)))</f>
        <v>0.00133333333333333-0.621984058119174i</v>
      </c>
      <c r="N1517">
        <f t="shared" ref="N1517:N1580" si="449">ABS(R1517)</f>
        <v>90.931999107232215</v>
      </c>
      <c r="O1517">
        <f t="shared" ref="O1517:O1580" si="450">ABS(P1517)</f>
        <v>39.732813338046057</v>
      </c>
      <c r="P1517" s="3">
        <f t="shared" ref="P1517:P1580" si="451">20*LOG10(IMABS(C1517))</f>
        <v>39.732813338046057</v>
      </c>
      <c r="Q1517" s="3">
        <f t="shared" ref="Q1517:Q1580" si="452">IMARGUMENT(C1517)*180/PI()</f>
        <v>-89.068000892767785</v>
      </c>
      <c r="R1517">
        <f t="shared" ref="R1517:R1580" si="453">IF(Q1517&lt;0,Q1517+180,Q1517-180)</f>
        <v>90.931999107232215</v>
      </c>
      <c r="S1517">
        <f t="shared" ref="S1517:S1580" si="454">B1517/1000</f>
        <v>0.26687804816136501</v>
      </c>
      <c r="T1517">
        <f t="shared" si="437"/>
        <v>39.732813338046057</v>
      </c>
    </row>
    <row r="1518" spans="1:20" x14ac:dyDescent="0.25">
      <c r="A1518">
        <f t="shared" si="438"/>
        <v>1683.2162390941164</v>
      </c>
      <c r="B1518">
        <f t="shared" ref="B1518:B1581" si="455">B1517*(1+B$42)</f>
        <v>267.8921847443782</v>
      </c>
      <c r="C1518" t="str">
        <f t="shared" si="439"/>
        <v>1.577273428156-96.5913695283679i</v>
      </c>
      <c r="D1518" t="str">
        <f t="shared" si="440"/>
        <v>3.97499929612279-59.4117459100937i</v>
      </c>
      <c r="E1518" t="str">
        <f t="shared" si="441"/>
        <v>162.462937036086+0.119728151739595i</v>
      </c>
      <c r="F1518" t="str">
        <f t="shared" si="442"/>
        <v>1.4549549454574-557.527080899144i</v>
      </c>
      <c r="G1518" t="str">
        <f t="shared" si="443"/>
        <v>0.999999993472268-0.0000807943789491136i</v>
      </c>
      <c r="H1518" t="str">
        <f t="shared" si="444"/>
        <v>600.602684200936+24.7050291794355i</v>
      </c>
      <c r="I1518" t="str">
        <f t="shared" si="445"/>
        <v>41.3214127543276-944.530779803821i</v>
      </c>
      <c r="K1518" t="str">
        <f t="shared" si="446"/>
        <v>0.0199461820684755-0.00102244683403619i</v>
      </c>
      <c r="L1518" t="str">
        <f t="shared" si="447"/>
        <v>0.00005-1.05337009245128i</v>
      </c>
      <c r="M1518" t="str">
        <f t="shared" si="448"/>
        <v>0.00133333333333333-0.619629466147813i</v>
      </c>
      <c r="N1518">
        <f t="shared" si="449"/>
        <v>90.935519186556888</v>
      </c>
      <c r="O1518">
        <f t="shared" si="450"/>
        <v>39.699924356300336</v>
      </c>
      <c r="P1518" s="3">
        <f t="shared" si="451"/>
        <v>39.699924356300336</v>
      </c>
      <c r="Q1518" s="3">
        <f t="shared" si="452"/>
        <v>-89.064480813443112</v>
      </c>
      <c r="R1518">
        <f t="shared" si="453"/>
        <v>90.935519186556888</v>
      </c>
      <c r="S1518">
        <f t="shared" si="454"/>
        <v>0.2678921847443782</v>
      </c>
      <c r="T1518">
        <f t="shared" si="437"/>
        <v>39.699924356300336</v>
      </c>
    </row>
    <row r="1519" spans="1:20" x14ac:dyDescent="0.25">
      <c r="A1519">
        <f t="shared" si="438"/>
        <v>1689.6124608026739</v>
      </c>
      <c r="B1519">
        <f t="shared" si="455"/>
        <v>268.91017504640683</v>
      </c>
      <c r="C1519" t="str">
        <f t="shared" si="439"/>
        <v>1.57724638018262-96.2262269350591i</v>
      </c>
      <c r="D1519" t="str">
        <f t="shared" si="440"/>
        <v>3.97499929076318-59.1868486219703i</v>
      </c>
      <c r="E1519" t="str">
        <f t="shared" si="441"/>
        <v>162.4628869811+0.12018679392941i</v>
      </c>
      <c r="F1519" t="str">
        <f t="shared" si="442"/>
        <v>1.45495494538508-555.416499097669i</v>
      </c>
      <c r="G1519" t="str">
        <f t="shared" si="443"/>
        <v>0.999999993422563-0.0000811013975850891i</v>
      </c>
      <c r="H1519" t="str">
        <f t="shared" si="444"/>
        <v>600.60727630481+24.7989555734039i</v>
      </c>
      <c r="I1519" t="str">
        <f t="shared" si="445"/>
        <v>41.3215057504755-940.961577509066i</v>
      </c>
      <c r="K1519" t="str">
        <f t="shared" si="446"/>
        <v>0.0199457734167527-0.00102631053223805i</v>
      </c>
      <c r="L1519" t="str">
        <f t="shared" si="447"/>
        <v>0.00005-1.04938243918239i</v>
      </c>
      <c r="M1519" t="str">
        <f t="shared" si="448"/>
        <v>0.00133333333333333-0.617283787754349i</v>
      </c>
      <c r="N1519">
        <f t="shared" si="449"/>
        <v>90.939052397181669</v>
      </c>
      <c r="O1519">
        <f t="shared" si="450"/>
        <v>39.667035789141153</v>
      </c>
      <c r="P1519" s="3">
        <f t="shared" si="451"/>
        <v>39.667035789141153</v>
      </c>
      <c r="Q1519" s="3">
        <f t="shared" si="452"/>
        <v>-89.060947602818331</v>
      </c>
      <c r="R1519">
        <f t="shared" si="453"/>
        <v>90.939052397181669</v>
      </c>
      <c r="S1519">
        <f t="shared" si="454"/>
        <v>0.26891017504640685</v>
      </c>
      <c r="T1519">
        <f t="shared" si="437"/>
        <v>39.667035789141153</v>
      </c>
    </row>
    <row r="1520" spans="1:20" x14ac:dyDescent="0.25">
      <c r="A1520">
        <f t="shared" si="438"/>
        <v>1696.0329881537243</v>
      </c>
      <c r="B1520">
        <f t="shared" si="455"/>
        <v>269.93203371158319</v>
      </c>
      <c r="C1520" t="str">
        <f t="shared" si="439"/>
        <v>1.57721912745344-95.8624685661806i</v>
      </c>
      <c r="D1520" t="str">
        <f t="shared" si="440"/>
        <v>3.97499928536274-58.9628027565345i</v>
      </c>
      <c r="E1520" t="str">
        <f t="shared" si="441"/>
        <v>162.462836548018+0.120647220851683i</v>
      </c>
      <c r="F1520" t="str">
        <f t="shared" si="442"/>
        <v>1.45495494531221-553.313907148998i</v>
      </c>
      <c r="G1520" t="str">
        <f t="shared" si="443"/>
        <v>0.99999999337248-0.0000814095828918351i</v>
      </c>
      <c r="H1520" t="str">
        <f t="shared" si="444"/>
        <v>600.611903420887+24.8932394286042i</v>
      </c>
      <c r="I1520" t="str">
        <f t="shared" si="445"/>
        <v>41.3215994547019-937.405911331224i</v>
      </c>
      <c r="K1520" t="str">
        <f t="shared" si="446"/>
        <v>0.0199453616707796-0.00103018866624224i</v>
      </c>
      <c r="L1520" t="str">
        <f t="shared" si="447"/>
        <v>0.00005-1.04540988163219i</v>
      </c>
      <c r="M1520" t="str">
        <f t="shared" si="448"/>
        <v>0.00133333333333333-0.614946989195405i</v>
      </c>
      <c r="N1520">
        <f t="shared" si="449"/>
        <v>90.942598786225304</v>
      </c>
      <c r="O1520">
        <f t="shared" si="450"/>
        <v>39.634147639679142</v>
      </c>
      <c r="P1520" s="3">
        <f t="shared" si="451"/>
        <v>39.634147639679142</v>
      </c>
      <c r="Q1520" s="3">
        <f t="shared" si="452"/>
        <v>-89.057401213774696</v>
      </c>
      <c r="R1520">
        <f t="shared" si="453"/>
        <v>90.942598786225304</v>
      </c>
      <c r="S1520">
        <f t="shared" si="454"/>
        <v>0.2699320337115832</v>
      </c>
      <c r="T1520">
        <f t="shared" si="437"/>
        <v>39.634147639679142</v>
      </c>
    </row>
    <row r="1521" spans="1:20" x14ac:dyDescent="0.25">
      <c r="A1521">
        <f t="shared" si="438"/>
        <v>1702.4779135087085</v>
      </c>
      <c r="B1521">
        <f t="shared" si="455"/>
        <v>270.95777543968723</v>
      </c>
      <c r="C1521" t="str">
        <f t="shared" si="439"/>
        <v>1.57719166842753-95.500089188695i</v>
      </c>
      <c r="D1521" t="str">
        <f t="shared" si="440"/>
        <v>3.97499927992117-58.7396050908114i</v>
      </c>
      <c r="E1521" t="str">
        <f t="shared" si="441"/>
        <v>162.462785734007+0.121109439764533i</v>
      </c>
      <c r="F1521" t="str">
        <f t="shared" si="442"/>
        <v>1.45495494523878-551.219274806641i</v>
      </c>
      <c r="G1521" t="str">
        <f t="shared" si="443"/>
        <v>0.999999993322015-0.0000817189393027001i</v>
      </c>
      <c r="H1521" t="str">
        <f t="shared" si="444"/>
        <v>600.616565816465+24.9878821095765i</v>
      </c>
      <c r="I1521" t="str">
        <f t="shared" si="445"/>
        <v>41.321693872398-933.863730121628i</v>
      </c>
      <c r="K1521" t="str">
        <f t="shared" si="446"/>
        <v>0.0199449468072603-0.0010340812881045i</v>
      </c>
      <c r="L1521" t="str">
        <f t="shared" si="447"/>
        <v>0.00005-1.0414523626541i</v>
      </c>
      <c r="M1521" t="str">
        <f t="shared" si="448"/>
        <v>0.00133333333333333-0.612619036855354i</v>
      </c>
      <c r="N1521">
        <f t="shared" si="449"/>
        <v>90.946158400954118</v>
      </c>
      <c r="O1521">
        <f t="shared" si="450"/>
        <v>39.601259911048153</v>
      </c>
      <c r="P1521" s="3">
        <f t="shared" si="451"/>
        <v>39.601259911048153</v>
      </c>
      <c r="Q1521" s="3">
        <f t="shared" si="452"/>
        <v>-89.053841599045882</v>
      </c>
      <c r="R1521">
        <f t="shared" si="453"/>
        <v>90.946158400954118</v>
      </c>
      <c r="S1521">
        <f t="shared" si="454"/>
        <v>0.27095777543968724</v>
      </c>
      <c r="T1521">
        <f t="shared" si="437"/>
        <v>39.601259911048153</v>
      </c>
    </row>
    <row r="1522" spans="1:20" x14ac:dyDescent="0.25">
      <c r="A1522">
        <f t="shared" si="438"/>
        <v>1708.9473295800417</v>
      </c>
      <c r="B1522">
        <f t="shared" si="455"/>
        <v>271.98741498635803</v>
      </c>
      <c r="C1522" t="str">
        <f t="shared" si="439"/>
        <v>1.5771640015527-95.1390835893991i</v>
      </c>
      <c r="D1522" t="str">
        <f t="shared" si="440"/>
        <v>3.97499927443818-58.5172524140281i</v>
      </c>
      <c r="E1522" t="str">
        <f t="shared" si="441"/>
        <v>162.462734536214+0.121573457959213i</v>
      </c>
      <c r="F1522" t="str">
        <f t="shared" si="442"/>
        <v>1.4549549451648-549.132571938612i</v>
      </c>
      <c r="G1522" t="str">
        <f t="shared" si="443"/>
        <v>0.999999993271166-0.0000820294712678793i</v>
      </c>
      <c r="H1522" t="str">
        <f t="shared" si="444"/>
        <v>600.621263760892+25.0828849861163i</v>
      </c>
      <c r="I1522" t="str">
        <f t="shared" si="445"/>
        <v>41.3217890089953-930.334982925616i</v>
      </c>
      <c r="K1522" t="str">
        <f t="shared" si="446"/>
        <v>0.0199445288027253-0.00103798845004664i</v>
      </c>
      <c r="L1522" t="str">
        <f t="shared" si="447"/>
        <v>0.00005-1.03750982531789i</v>
      </c>
      <c r="M1522" t="str">
        <f t="shared" si="448"/>
        <v>0.00133333333333333-0.610299897245822i</v>
      </c>
      <c r="N1522">
        <f t="shared" si="449"/>
        <v>90.949731288782473</v>
      </c>
      <c r="O1522">
        <f t="shared" si="450"/>
        <v>39.568372606405205</v>
      </c>
      <c r="P1522" s="3">
        <f t="shared" si="451"/>
        <v>39.568372606405205</v>
      </c>
      <c r="Q1522" s="3">
        <f t="shared" si="452"/>
        <v>-89.050268711217527</v>
      </c>
      <c r="R1522">
        <f t="shared" si="453"/>
        <v>90.949731288782473</v>
      </c>
      <c r="S1522">
        <f t="shared" si="454"/>
        <v>0.27198741498635803</v>
      </c>
      <c r="T1522">
        <f t="shared" si="437"/>
        <v>39.568372606405205</v>
      </c>
    </row>
    <row r="1523" spans="1:20" x14ac:dyDescent="0.25">
      <c r="A1523">
        <f t="shared" si="438"/>
        <v>1715.4413294324456</v>
      </c>
      <c r="B1523">
        <f t="shared" si="455"/>
        <v>273.02096716330618</v>
      </c>
      <c r="C1523" t="str">
        <f t="shared" si="439"/>
        <v>1.57713612526512-94.7794465748484i</v>
      </c>
      <c r="D1523" t="str">
        <f t="shared" si="440"/>
        <v>3.97499926891341-58.2957415275661i</v>
      </c>
      <c r="E1523" t="str">
        <f t="shared" si="441"/>
        <v>162.462682951765+0.122039282760072i</v>
      </c>
      <c r="F1523" t="str">
        <f t="shared" si="442"/>
        <v>1.45495494509026-547.053768526985i</v>
      </c>
      <c r="G1523" t="str">
        <f t="shared" si="443"/>
        <v>0.999999993219929-0.0000823411832544784i</v>
      </c>
      <c r="H1523" t="str">
        <f t="shared" si="444"/>
        <v>600.625997525573+25.1782494332964i</v>
      </c>
      <c r="I1523" t="str">
        <f t="shared" si="445"/>
        <v>41.3218848699668-926.819618981767i</v>
      </c>
      <c r="K1523" t="str">
        <f t="shared" si="446"/>
        <v>0.0199441076335307-0.00104191020445687i</v>
      </c>
      <c r="L1523" t="str">
        <f t="shared" si="447"/>
        <v>0.00005-1.03358221290884i</v>
      </c>
      <c r="M1523" t="str">
        <f t="shared" si="448"/>
        <v>0.00133333333333333-0.6079895370052i</v>
      </c>
      <c r="N1523">
        <f t="shared" si="449"/>
        <v>90.953317497272764</v>
      </c>
      <c r="O1523">
        <f t="shared" si="450"/>
        <v>39.535485728930553</v>
      </c>
      <c r="P1523" s="3">
        <f t="shared" si="451"/>
        <v>39.535485728930553</v>
      </c>
      <c r="Q1523" s="3">
        <f t="shared" si="452"/>
        <v>-89.046682502727236</v>
      </c>
      <c r="R1523">
        <f t="shared" si="453"/>
        <v>90.953317497272764</v>
      </c>
      <c r="S1523">
        <f t="shared" si="454"/>
        <v>0.27302096716330621</v>
      </c>
      <c r="T1523">
        <f t="shared" si="437"/>
        <v>39.535485728930553</v>
      </c>
    </row>
    <row r="1524" spans="1:20" x14ac:dyDescent="0.25">
      <c r="A1524">
        <f t="shared" si="438"/>
        <v>1721.9600064842891</v>
      </c>
      <c r="B1524">
        <f t="shared" si="455"/>
        <v>274.05844683852678</v>
      </c>
      <c r="C1524" t="str">
        <f t="shared" si="439"/>
        <v>1.57710803798922-94.4211729712821i</v>
      </c>
      <c r="D1524" t="str">
        <f t="shared" si="440"/>
        <v>3.97499926334661-58.0750692449175i</v>
      </c>
      <c r="E1524" t="str">
        <f t="shared" si="441"/>
        <v>162.462630977763+0.122506921524846i</v>
      </c>
      <c r="F1524" t="str">
        <f t="shared" si="442"/>
        <v>1.45495494501515-544.98283466748i</v>
      </c>
      <c r="G1524" t="str">
        <f t="shared" si="443"/>
        <v>0.999999993168303-0.0000826540797465783i</v>
      </c>
      <c r="H1524" t="str">
        <f t="shared" si="444"/>
        <v>600.630767384001+25.2739768314882i</v>
      </c>
      <c r="I1524" t="str">
        <f t="shared" si="445"/>
        <v>41.3219814608295-923.317587721225i</v>
      </c>
      <c r="K1524" t="str">
        <f t="shared" si="446"/>
        <v>0.0199436832758563-0.00104584660389006i</v>
      </c>
      <c r="L1524" t="str">
        <f t="shared" si="447"/>
        <v>0.00005-1.02966946892692i</v>
      </c>
      <c r="M1524" t="str">
        <f t="shared" si="448"/>
        <v>0.00133333333333333-0.605687922898186i</v>
      </c>
      <c r="N1524">
        <f t="shared" si="449"/>
        <v>90.95691707413566</v>
      </c>
      <c r="O1524">
        <f t="shared" si="450"/>
        <v>39.50259928182787</v>
      </c>
      <c r="P1524" s="3">
        <f t="shared" si="451"/>
        <v>39.50259928182787</v>
      </c>
      <c r="Q1524" s="3">
        <f t="shared" si="452"/>
        <v>-89.04308292586434</v>
      </c>
      <c r="R1524">
        <f t="shared" si="453"/>
        <v>90.95691707413566</v>
      </c>
      <c r="S1524">
        <f t="shared" si="454"/>
        <v>0.27405844683852676</v>
      </c>
      <c r="T1524">
        <f t="shared" si="437"/>
        <v>39.50259928182787</v>
      </c>
    </row>
    <row r="1525" spans="1:20" x14ac:dyDescent="0.25">
      <c r="A1525">
        <f t="shared" si="438"/>
        <v>1728.5034545089295</v>
      </c>
      <c r="B1525">
        <f t="shared" si="455"/>
        <v>275.09986893651319</v>
      </c>
      <c r="C1525" t="str">
        <f t="shared" si="439"/>
        <v>1.57707973813794-94.0642576245518i</v>
      </c>
      <c r="D1525" t="str">
        <f t="shared" si="440"/>
        <v>3.97499925773741-57.8552323916371i</v>
      </c>
      <c r="E1525" t="str">
        <f t="shared" si="441"/>
        <v>162.462578611292+0.122976381644657i</v>
      </c>
      <c r="F1525" t="str">
        <f t="shared" si="442"/>
        <v>1.45495494493945-542.919740569015i</v>
      </c>
      <c r="G1525" t="str">
        <f t="shared" si="443"/>
        <v>0.999999993116284-0.0000829681652452993i</v>
      </c>
      <c r="H1525" t="str">
        <f t="shared" si="444"/>
        <v>600.635573611747+25.3700685663796i</v>
      </c>
      <c r="I1525" t="str">
        <f t="shared" si="445"/>
        <v>41.3220787871384-919.828838766898i</v>
      </c>
      <c r="K1525" t="str">
        <f t="shared" si="446"/>
        <v>0.0199432557057053-0.00104979770106796i</v>
      </c>
      <c r="L1525" t="str">
        <f t="shared" si="447"/>
        <v>0.00005-1.02577153708599i</v>
      </c>
      <c r="M1525" t="str">
        <f t="shared" si="448"/>
        <v>0.00133333333333333-0.60339502181529i</v>
      </c>
      <c r="N1525">
        <f t="shared" si="449"/>
        <v>90.96053006723038</v>
      </c>
      <c r="O1525">
        <f t="shared" si="450"/>
        <v>39.469713268324675</v>
      </c>
      <c r="P1525" s="3">
        <f t="shared" si="451"/>
        <v>39.469713268324675</v>
      </c>
      <c r="Q1525" s="3">
        <f t="shared" si="452"/>
        <v>-89.03946993276962</v>
      </c>
      <c r="R1525">
        <f t="shared" si="453"/>
        <v>90.96053006723038</v>
      </c>
      <c r="S1525">
        <f t="shared" si="454"/>
        <v>0.27509986893651317</v>
      </c>
      <c r="T1525">
        <f t="shared" si="437"/>
        <v>39.469713268324675</v>
      </c>
    </row>
    <row r="1526" spans="1:20" x14ac:dyDescent="0.25">
      <c r="A1526">
        <f t="shared" si="438"/>
        <v>1735.0717676360634</v>
      </c>
      <c r="B1526">
        <f t="shared" si="455"/>
        <v>276.14524843847192</v>
      </c>
      <c r="C1526" t="str">
        <f t="shared" si="439"/>
        <v>1.57705122411225-93.7086954000428i</v>
      </c>
      <c r="D1526" t="str">
        <f t="shared" si="440"/>
        <v>3.9749992520855-57.6362278052981i</v>
      </c>
      <c r="E1526" t="str">
        <f t="shared" si="441"/>
        <v>162.462525849413+0.12344767054459i</v>
      </c>
      <c r="F1526" t="str">
        <f t="shared" si="442"/>
        <v>1.45495494486319-540.86445655329i</v>
      </c>
      <c r="G1526" t="str">
        <f t="shared" si="443"/>
        <v>0.999999993063868-0.0000832834442688661i</v>
      </c>
      <c r="H1526" t="str">
        <f t="shared" si="444"/>
        <v>600.64041648651+25.4665260290003i</v>
      </c>
      <c r="I1526" t="str">
        <f t="shared" si="445"/>
        <v>41.3221768544944-916.353321932811i</v>
      </c>
      <c r="K1526" t="str">
        <f t="shared" si="446"/>
        <v>0.0199428248989019-0.00105376354887954i</v>
      </c>
      <c r="L1526" t="str">
        <f t="shared" si="447"/>
        <v>0.00005-1.021888361313i</v>
      </c>
      <c r="M1526" t="str">
        <f t="shared" si="448"/>
        <v>0.00133333333333333-0.601110800772353i</v>
      </c>
      <c r="N1526">
        <f t="shared" si="449"/>
        <v>90.964156524564785</v>
      </c>
      <c r="O1526">
        <f t="shared" si="450"/>
        <v>39.4368276916721</v>
      </c>
      <c r="P1526" s="3">
        <f t="shared" si="451"/>
        <v>39.4368276916721</v>
      </c>
      <c r="Q1526" s="3">
        <f t="shared" si="452"/>
        <v>-89.035843475435215</v>
      </c>
      <c r="R1526">
        <f t="shared" si="453"/>
        <v>90.964156524564785</v>
      </c>
      <c r="S1526">
        <f t="shared" si="454"/>
        <v>0.27614524843847194</v>
      </c>
      <c r="T1526">
        <f t="shared" si="437"/>
        <v>39.4368276916721</v>
      </c>
    </row>
    <row r="1527" spans="1:20" x14ac:dyDescent="0.25">
      <c r="A1527">
        <f t="shared" si="438"/>
        <v>1741.6650403530805</v>
      </c>
      <c r="B1527">
        <f t="shared" si="455"/>
        <v>277.19460038253811</v>
      </c>
      <c r="C1527" t="str">
        <f t="shared" si="439"/>
        <v>1.57702249430134-93.3544811826027i</v>
      </c>
      <c r="D1527" t="str">
        <f t="shared" si="440"/>
        <v>3.97499924639055-57.4180523354457i</v>
      </c>
      <c r="E1527" t="str">
        <f t="shared" si="441"/>
        <v>162.462472689165+0.123920795683483i</v>
      </c>
      <c r="F1527" t="str">
        <f t="shared" si="442"/>
        <v>1.45495494478635-538.816953054352i</v>
      </c>
      <c r="G1527" t="str">
        <f t="shared" si="443"/>
        <v>0.999999993011053-0.0000835999213526725i</v>
      </c>
      <c r="H1527" t="str">
        <f t="shared" si="444"/>
        <v>600.645296288101+25.5633506157395i</v>
      </c>
      <c r="I1527" t="str">
        <f t="shared" si="445"/>
        <v>41.322275668539-912.890987223321i</v>
      </c>
      <c r="K1527" t="str">
        <f t="shared" si="446"/>
        <v>0.0199423908310909-0.0010577442003812i</v>
      </c>
      <c r="L1527" t="str">
        <f t="shared" si="447"/>
        <v>0.00005-1.01801988574716i</v>
      </c>
      <c r="M1527" t="str">
        <f t="shared" si="448"/>
        <v>0.00133333333333333-0.598835226910097i</v>
      </c>
      <c r="N1527">
        <f t="shared" si="449"/>
        <v>90.967796494295769</v>
      </c>
      <c r="O1527">
        <f t="shared" si="450"/>
        <v>39.403942555145306</v>
      </c>
      <c r="P1527" s="3">
        <f t="shared" si="451"/>
        <v>39.403942555145306</v>
      </c>
      <c r="Q1527" s="3">
        <f t="shared" si="452"/>
        <v>-89.032203505704231</v>
      </c>
      <c r="R1527">
        <f t="shared" si="453"/>
        <v>90.967796494295769</v>
      </c>
      <c r="S1527">
        <f t="shared" si="454"/>
        <v>0.27719460038253813</v>
      </c>
      <c r="T1527">
        <f t="shared" si="437"/>
        <v>39.403942555145306</v>
      </c>
    </row>
    <row r="1528" spans="1:20" x14ac:dyDescent="0.25">
      <c r="A1528">
        <f t="shared" si="438"/>
        <v>1748.2833675064221</v>
      </c>
      <c r="B1528">
        <f t="shared" si="455"/>
        <v>278.24793986399175</v>
      </c>
      <c r="C1528" t="str">
        <f t="shared" si="439"/>
        <v>1.57699354708243-93.0016098764715i</v>
      </c>
      <c r="D1528" t="str">
        <f t="shared" si="440"/>
        <v>3.97499924065224-57.2007028435529i</v>
      </c>
      <c r="E1528" t="str">
        <f t="shared" si="441"/>
        <v>162.462419127569+0.124395764554242i</v>
      </c>
      <c r="F1528" t="str">
        <f t="shared" si="442"/>
        <v>1.45495494470893-536.777200618179i</v>
      </c>
      <c r="G1528" t="str">
        <f t="shared" si="443"/>
        <v>0.999999992957836-0.0000839176010493468i</v>
      </c>
      <c r="H1528" t="str">
        <f t="shared" si="444"/>
        <v>600.650213298475+25.6605437283686i</v>
      </c>
      <c r="I1528" t="str">
        <f t="shared" si="445"/>
        <v>41.322375234957-909.441784832432i</v>
      </c>
      <c r="K1528" t="str">
        <f t="shared" si="446"/>
        <v>0.0199419534777361-0.00106173970879705i</v>
      </c>
      <c r="L1528" t="str">
        <f t="shared" si="447"/>
        <v>0.00005-1.01416605473915i</v>
      </c>
      <c r="M1528" t="str">
        <f t="shared" si="448"/>
        <v>0.00133333333333333-0.596568267493619i</v>
      </c>
      <c r="N1528">
        <f t="shared" si="449"/>
        <v>90.97145002472918</v>
      </c>
      <c r="O1528">
        <f t="shared" si="450"/>
        <v>39.371057862043955</v>
      </c>
      <c r="P1528" s="3">
        <f t="shared" si="451"/>
        <v>39.371057862043955</v>
      </c>
      <c r="Q1528" s="3">
        <f t="shared" si="452"/>
        <v>-89.02854997527082</v>
      </c>
      <c r="R1528">
        <f t="shared" si="453"/>
        <v>90.97145002472918</v>
      </c>
      <c r="S1528">
        <f t="shared" si="454"/>
        <v>0.27824793986399177</v>
      </c>
      <c r="T1528">
        <f t="shared" si="437"/>
        <v>39.371057862043955</v>
      </c>
    </row>
    <row r="1529" spans="1:20" x14ac:dyDescent="0.25">
      <c r="A1529">
        <f t="shared" si="438"/>
        <v>1754.9268443029466</v>
      </c>
      <c r="B1529">
        <f t="shared" si="455"/>
        <v>279.30528203547493</v>
      </c>
      <c r="C1529" t="str">
        <f t="shared" si="439"/>
        <v>1.57696438082064-92.6500764051984i</v>
      </c>
      <c r="D1529" t="str">
        <f t="shared" si="440"/>
        <v>3.97499923487022-56.9841762029739i</v>
      </c>
      <c r="E1529" t="str">
        <f t="shared" si="441"/>
        <v>162.462365161619+0.124872584684202i</v>
      </c>
      <c r="F1529" t="str">
        <f t="shared" si="442"/>
        <v>1.4549549446309-534.745169902244i</v>
      </c>
      <c r="G1529" t="str">
        <f t="shared" si="443"/>
        <v>0.999999992904214-0.0000842364879288173i</v>
      </c>
      <c r="H1529" t="str">
        <f t="shared" si="444"/>
        <v>600.655167801754+25.7581067740626i</v>
      </c>
      <c r="I1529" t="str">
        <f t="shared" si="445"/>
        <v>41.3224755594766-906.005665143075i</v>
      </c>
      <c r="K1529" t="str">
        <f t="shared" si="446"/>
        <v>0.0199415128141186-0.00106575012751915i</v>
      </c>
      <c r="L1529" t="str">
        <f t="shared" si="447"/>
        <v>0.00005-1.01032681285032i</v>
      </c>
      <c r="M1529" t="str">
        <f t="shared" si="448"/>
        <v>0.00133333333333333-0.594309889911953i</v>
      </c>
      <c r="N1529">
        <f t="shared" si="449"/>
        <v>90.975117164320181</v>
      </c>
      <c r="O1529">
        <f t="shared" si="450"/>
        <v>39.33817361569151</v>
      </c>
      <c r="P1529" s="3">
        <f t="shared" si="451"/>
        <v>39.33817361569151</v>
      </c>
      <c r="Q1529" s="3">
        <f t="shared" si="452"/>
        <v>-89.024882835679819</v>
      </c>
      <c r="R1529">
        <f t="shared" si="453"/>
        <v>90.975117164320181</v>
      </c>
      <c r="S1529">
        <f t="shared" si="454"/>
        <v>0.27930528203547494</v>
      </c>
      <c r="T1529">
        <f t="shared" si="437"/>
        <v>39.33817361569151</v>
      </c>
    </row>
    <row r="1530" spans="1:20" x14ac:dyDescent="0.25">
      <c r="A1530">
        <f t="shared" si="438"/>
        <v>1761.5955663112979</v>
      </c>
      <c r="B1530">
        <f t="shared" si="455"/>
        <v>280.36664210720977</v>
      </c>
      <c r="C1530" t="str">
        <f t="shared" si="439"/>
        <v>1.57693499386901-92.2998757115781i</v>
      </c>
      <c r="D1530" t="str">
        <f t="shared" si="440"/>
        <v>3.97499922904419-56.7684692989008i</v>
      </c>
      <c r="E1530" t="str">
        <f t="shared" si="441"/>
        <v>162.462310788288+0.125351263635193i</v>
      </c>
      <c r="F1530" t="str">
        <f t="shared" si="442"/>
        <v>1.45495494455229-532.720831675107i</v>
      </c>
      <c r="G1530" t="str">
        <f t="shared" si="443"/>
        <v>0.999999992850183-0.0000845565865783782i</v>
      </c>
      <c r="H1530" t="str">
        <f t="shared" si="444"/>
        <v>600.660160084229+25.8560411654215i</v>
      </c>
      <c r="I1530" t="str">
        <f t="shared" si="445"/>
        <v>41.3225766478705-902.582578726391i</v>
      </c>
      <c r="K1530" t="str">
        <f t="shared" si="446"/>
        <v>0.0199410688153361-0.0010697755101078i</v>
      </c>
      <c r="L1530" t="str">
        <f t="shared" si="447"/>
        <v>0.00005-1.00650210485189i</v>
      </c>
      <c r="M1530" t="str">
        <f t="shared" si="448"/>
        <v>0.00133333333333333-0.592060061677581i</v>
      </c>
      <c r="N1530">
        <f t="shared" si="449"/>
        <v>90.978797961673436</v>
      </c>
      <c r="O1530">
        <f t="shared" si="450"/>
        <v>39.305289819436254</v>
      </c>
      <c r="P1530" s="3">
        <f t="shared" si="451"/>
        <v>39.305289819436254</v>
      </c>
      <c r="Q1530" s="3">
        <f t="shared" si="452"/>
        <v>-89.021202038326564</v>
      </c>
      <c r="R1530">
        <f t="shared" si="453"/>
        <v>90.978797961673436</v>
      </c>
      <c r="S1530">
        <f t="shared" si="454"/>
        <v>0.2803666421072098</v>
      </c>
      <c r="T1530">
        <f t="shared" si="437"/>
        <v>39.305289819436254</v>
      </c>
    </row>
    <row r="1531" spans="1:20" x14ac:dyDescent="0.25">
      <c r="A1531">
        <f t="shared" si="438"/>
        <v>1768.2896294632808</v>
      </c>
      <c r="B1531">
        <f t="shared" si="455"/>
        <v>281.43203534721715</v>
      </c>
      <c r="C1531" t="str">
        <f t="shared" si="439"/>
        <v>1.5769053845683-91.9510027575747i</v>
      </c>
      <c r="D1531" t="str">
        <f t="shared" si="440"/>
        <v>3.9749992231738-56.553579028317i</v>
      </c>
      <c r="E1531" t="str">
        <f t="shared" si="441"/>
        <v>162.46225600453+0.125831809003556i</v>
      </c>
      <c r="F1531" t="str">
        <f t="shared" si="442"/>
        <v>1.45495494447308-530.704156815982i</v>
      </c>
      <c r="G1531" t="str">
        <f t="shared" si="443"/>
        <v>0.999999992795742-0.0000848779016027552i</v>
      </c>
      <c r="H1531" t="str">
        <f t="shared" si="444"/>
        <v>600.665190434386+25.9543483204909i</v>
      </c>
      <c r="I1531" t="str">
        <f t="shared" si="445"/>
        <v>41.322678505954-899.172476341015i</v>
      </c>
      <c r="K1531" t="str">
        <f t="shared" si="446"/>
        <v>0.0199406214563012-0.00107381591029174i</v>
      </c>
      <c r="L1531" t="str">
        <f t="shared" si="447"/>
        <v>0.00005-1.00269187572413i</v>
      </c>
      <c r="M1531" t="str">
        <f t="shared" si="448"/>
        <v>0.00133333333333333-0.589818750425962i</v>
      </c>
      <c r="N1531">
        <f t="shared" si="449"/>
        <v>90.982492465543189</v>
      </c>
      <c r="O1531">
        <f t="shared" si="450"/>
        <v>39.272406476651177</v>
      </c>
      <c r="P1531" s="3">
        <f t="shared" si="451"/>
        <v>39.272406476651177</v>
      </c>
      <c r="Q1531" s="3">
        <f t="shared" si="452"/>
        <v>-89.017507534456811</v>
      </c>
      <c r="R1531">
        <f t="shared" si="453"/>
        <v>90.982492465543189</v>
      </c>
      <c r="S1531">
        <f t="shared" si="454"/>
        <v>0.28143203534721717</v>
      </c>
      <c r="T1531">
        <f t="shared" si="437"/>
        <v>39.272406476651177</v>
      </c>
    </row>
    <row r="1532" spans="1:20" x14ac:dyDescent="0.25">
      <c r="A1532">
        <f t="shared" si="438"/>
        <v>1775.0091300552413</v>
      </c>
      <c r="B1532">
        <f t="shared" si="455"/>
        <v>282.50147708153656</v>
      </c>
      <c r="C1532" t="str">
        <f t="shared" si="439"/>
        <v>1.57687555124695-91.6034525242489i</v>
      </c>
      <c r="D1532" t="str">
        <f t="shared" si="440"/>
        <v>3.97499921725871-56.3395022999539i</v>
      </c>
      <c r="E1532" t="str">
        <f t="shared" si="441"/>
        <v>162.462200807275+0.126314228420666i</v>
      </c>
      <c r="F1532" t="str">
        <f t="shared" si="442"/>
        <v>1.45495494439327-528.695116314321i</v>
      </c>
      <c r="G1532" t="str">
        <f t="shared" si="443"/>
        <v>0.999999992740885-0.0000852004376241719i</v>
      </c>
      <c r="H1532" t="str">
        <f t="shared" si="444"/>
        <v>600.670259142915+26.0530296627849i</v>
      </c>
      <c r="I1532" t="str">
        <f t="shared" si="445"/>
        <v>41.3227811395875-895.77530893236i</v>
      </c>
      <c r="K1532" t="str">
        <f t="shared" si="446"/>
        <v>0.0199401707117402-0.00107787138196845i</v>
      </c>
      <c r="L1532" t="str">
        <f t="shared" si="447"/>
        <v>0.00005-0.998896070655639i</v>
      </c>
      <c r="M1532" t="str">
        <f t="shared" si="448"/>
        <v>0.00133333333333333-0.587585923915082i</v>
      </c>
      <c r="N1532">
        <f t="shared" si="449"/>
        <v>90.986200724833523</v>
      </c>
      <c r="O1532">
        <f t="shared" si="450"/>
        <v>39.239523590734102</v>
      </c>
      <c r="P1532" s="3">
        <f t="shared" si="451"/>
        <v>39.239523590734102</v>
      </c>
      <c r="Q1532" s="3">
        <f t="shared" si="452"/>
        <v>-89.013799275166477</v>
      </c>
      <c r="R1532">
        <f t="shared" si="453"/>
        <v>90.986200724833523</v>
      </c>
      <c r="S1532">
        <f t="shared" si="454"/>
        <v>0.28250147708153656</v>
      </c>
      <c r="T1532">
        <f t="shared" si="437"/>
        <v>39.239523590734102</v>
      </c>
    </row>
    <row r="1533" spans="1:20" x14ac:dyDescent="0.25">
      <c r="A1533">
        <f t="shared" si="438"/>
        <v>1781.7541647494511</v>
      </c>
      <c r="B1533">
        <f t="shared" si="455"/>
        <v>283.57498269444642</v>
      </c>
      <c r="C1533" t="str">
        <f t="shared" si="439"/>
        <v>1.57684549222113-91.2572200116837i</v>
      </c>
      <c r="D1533" t="str">
        <f t="shared" si="440"/>
        <v>3.97499921129857-56.1262360342459i</v>
      </c>
      <c r="E1533" t="str">
        <f t="shared" si="441"/>
        <v>162.462145193428+0.126798529553095i</v>
      </c>
      <c r="F1533" t="str">
        <f t="shared" si="442"/>
        <v>1.45495494431285-526.693681269405i</v>
      </c>
      <c r="G1533" t="str">
        <f t="shared" si="443"/>
        <v>0.999999992685611-0.0000855241992824164i</v>
      </c>
      <c r="H1533" t="str">
        <f t="shared" si="444"/>
        <v>600.675366502743+26.1520866213065i</v>
      </c>
      <c r="I1533" t="str">
        <f t="shared" si="445"/>
        <v>41.3228845546754-892.391027631952i</v>
      </c>
      <c r="K1533" t="str">
        <f t="shared" si="446"/>
        <v>0.0199397165561915-0.00108194197920432i</v>
      </c>
      <c r="L1533" t="str">
        <f t="shared" si="447"/>
        <v>0.00005-0.995114635042482i</v>
      </c>
      <c r="M1533" t="str">
        <f t="shared" si="448"/>
        <v>0.00133333333333333-0.58536155002499i</v>
      </c>
      <c r="N1533">
        <f t="shared" si="449"/>
        <v>90.989922788598619</v>
      </c>
      <c r="O1533">
        <f t="shared" si="450"/>
        <v>39.206641165107669</v>
      </c>
      <c r="P1533" s="3">
        <f t="shared" si="451"/>
        <v>39.206641165107669</v>
      </c>
      <c r="Q1533" s="3">
        <f t="shared" si="452"/>
        <v>-89.010077211401381</v>
      </c>
      <c r="R1533">
        <f t="shared" si="453"/>
        <v>90.989922788598619</v>
      </c>
      <c r="S1533">
        <f t="shared" si="454"/>
        <v>0.28357498269444642</v>
      </c>
      <c r="T1533">
        <f t="shared" si="437"/>
        <v>39.206641165107669</v>
      </c>
    </row>
    <row r="1534" spans="1:20" x14ac:dyDescent="0.25">
      <c r="A1534">
        <f t="shared" si="438"/>
        <v>1788.5248305754992</v>
      </c>
      <c r="B1534">
        <f t="shared" si="455"/>
        <v>284.65256762868535</v>
      </c>
      <c r="C1534" t="str">
        <f t="shared" si="439"/>
        <v>1.57681520579445-90.9123002389175i</v>
      </c>
      <c r="D1534" t="str">
        <f t="shared" si="440"/>
        <v>3.97499920529305-55.913777163286i</v>
      </c>
      <c r="E1534" t="str">
        <f t="shared" si="441"/>
        <v>162.462089159874+0.127284720102566i</v>
      </c>
      <c r="F1534" t="str">
        <f t="shared" si="442"/>
        <v>1.45495494423182-524.699822889917i</v>
      </c>
      <c r="G1534" t="str">
        <f t="shared" si="443"/>
        <v>0.999999992629916-0.0000858491912349083i</v>
      </c>
      <c r="H1534" t="str">
        <f t="shared" si="444"/>
        <v>600.680512809028+26.2515206305702i</v>
      </c>
      <c r="I1534" t="str">
        <f t="shared" si="445"/>
        <v>41.3229887571672-889.019583756668i</v>
      </c>
      <c r="K1534" t="str">
        <f t="shared" si="446"/>
        <v>0.0199392589640048-0.00108602775623498i</v>
      </c>
      <c r="L1534" t="str">
        <f t="shared" si="447"/>
        <v>0.00005-0.99134751448743i</v>
      </c>
      <c r="M1534" t="str">
        <f t="shared" si="448"/>
        <v>0.00133333333333333-0.583145596757311i</v>
      </c>
      <c r="N1534">
        <f t="shared" si="449"/>
        <v>90.993658706042737</v>
      </c>
      <c r="O1534">
        <f t="shared" si="450"/>
        <v>39.173759203220015</v>
      </c>
      <c r="P1534" s="3">
        <f t="shared" si="451"/>
        <v>39.173759203220015</v>
      </c>
      <c r="Q1534" s="3">
        <f t="shared" si="452"/>
        <v>-89.006341293957263</v>
      </c>
      <c r="R1534">
        <f t="shared" si="453"/>
        <v>90.993658706042737</v>
      </c>
      <c r="S1534">
        <f t="shared" si="454"/>
        <v>0.28465256762868535</v>
      </c>
      <c r="T1534">
        <f t="shared" si="437"/>
        <v>39.173759203220015</v>
      </c>
    </row>
    <row r="1535" spans="1:20" x14ac:dyDescent="0.25">
      <c r="A1535">
        <f t="shared" si="438"/>
        <v>1795.3212249316862</v>
      </c>
      <c r="B1535">
        <f t="shared" si="455"/>
        <v>285.73424738567434</v>
      </c>
      <c r="C1535" t="str">
        <f t="shared" si="439"/>
        <v>1.57678469025786-90.5686882438694i</v>
      </c>
      <c r="D1535" t="str">
        <f t="shared" si="440"/>
        <v>3.9749991992418-55.7021226307822i</v>
      </c>
      <c r="E1535" t="str">
        <f t="shared" si="441"/>
        <v>162.462032703476+0.127772807806227i</v>
      </c>
      <c r="F1535" t="str">
        <f t="shared" si="442"/>
        <v>1.45495494415016-522.713512493535i</v>
      </c>
      <c r="G1535" t="str">
        <f t="shared" si="443"/>
        <v>0.999999992573797-0.0000861754181567648i</v>
      </c>
      <c r="H1535" t="str">
        <f t="shared" si="444"/>
        <v>600.685698359194+26.3513331306236i</v>
      </c>
      <c r="I1535" t="str">
        <f t="shared" si="445"/>
        <v>41.3230937530575-885.66092880808i</v>
      </c>
      <c r="K1535" t="str">
        <f t="shared" si="446"/>
        <v>0.0199387979093391-0.00109012876746546i</v>
      </c>
      <c r="L1535" t="str">
        <f t="shared" si="447"/>
        <v>0.00005-0.987594654799193i</v>
      </c>
      <c r="M1535" t="str">
        <f t="shared" si="448"/>
        <v>0.00133333333333333-0.580938032234819i</v>
      </c>
      <c r="N1535">
        <f t="shared" si="449"/>
        <v>90.997408526520417</v>
      </c>
      <c r="O1535">
        <f t="shared" si="450"/>
        <v>39.140877708544643</v>
      </c>
      <c r="P1535" s="3">
        <f t="shared" si="451"/>
        <v>39.140877708544643</v>
      </c>
      <c r="Q1535" s="3">
        <f t="shared" si="452"/>
        <v>-89.002591473479583</v>
      </c>
      <c r="R1535">
        <f t="shared" si="453"/>
        <v>90.997408526520417</v>
      </c>
      <c r="S1535">
        <f t="shared" si="454"/>
        <v>0.28573424738567432</v>
      </c>
      <c r="T1535">
        <f t="shared" si="437"/>
        <v>39.140877708544643</v>
      </c>
    </row>
    <row r="1536" spans="1:20" x14ac:dyDescent="0.25">
      <c r="A1536">
        <f t="shared" si="438"/>
        <v>1802.1434455864267</v>
      </c>
      <c r="B1536">
        <f t="shared" si="455"/>
        <v>286.82003752573991</v>
      </c>
      <c r="C1536" t="str">
        <f t="shared" si="439"/>
        <v>1.57675394388966-90.2263790832661i</v>
      </c>
      <c r="D1536" t="str">
        <f t="shared" si="440"/>
        <v>3.97499919314447-55.491269392013i</v>
      </c>
      <c r="E1536" t="str">
        <f t="shared" si="441"/>
        <v>162.46197582107+0.128262800437071i</v>
      </c>
      <c r="F1536" t="str">
        <f t="shared" si="442"/>
        <v>1.45495494406789-520.734721506519i</v>
      </c>
      <c r="G1536" t="str">
        <f t="shared" si="443"/>
        <v>0.999999992517251-0.0000865028847408691i</v>
      </c>
      <c r="H1536" t="str">
        <f t="shared" si="444"/>
        <v>600.690923452945+26.4515255670702i</v>
      </c>
      <c r="I1536" t="str">
        <f t="shared" si="445"/>
        <v>41.3231995483881-882.315014471749i</v>
      </c>
      <c r="K1536" t="str">
        <f t="shared" si="446"/>
        <v>0.0199383333661617-0.00109424506747048i</v>
      </c>
      <c r="L1536" t="str">
        <f t="shared" si="447"/>
        <v>0.00005-0.983856001991628i</v>
      </c>
      <c r="M1536" t="str">
        <f t="shared" si="448"/>
        <v>0.00133333333333333-0.578738824700954i</v>
      </c>
      <c r="N1536">
        <f t="shared" si="449"/>
        <v>91.001172299536762</v>
      </c>
      <c r="O1536">
        <f t="shared" si="450"/>
        <v>39.107996684580456</v>
      </c>
      <c r="P1536" s="3">
        <f t="shared" si="451"/>
        <v>39.107996684580456</v>
      </c>
      <c r="Q1536" s="3">
        <f t="shared" si="452"/>
        <v>-88.998827700463238</v>
      </c>
      <c r="R1536">
        <f t="shared" si="453"/>
        <v>91.001172299536762</v>
      </c>
      <c r="S1536">
        <f t="shared" si="454"/>
        <v>0.28682003752573992</v>
      </c>
      <c r="T1536">
        <f t="shared" si="437"/>
        <v>39.107996684580456</v>
      </c>
    </row>
    <row r="1537" spans="1:20" x14ac:dyDescent="0.25">
      <c r="A1537">
        <f t="shared" si="438"/>
        <v>1808.991590679655</v>
      </c>
      <c r="B1537">
        <f t="shared" si="455"/>
        <v>287.90995366833772</v>
      </c>
      <c r="C1537" t="str">
        <f t="shared" si="439"/>
        <v>1.5767229649555-89.8853678325738i</v>
      </c>
      <c r="D1537" t="str">
        <f t="shared" si="440"/>
        <v>3.97499918700072-55.2812144137837i</v>
      </c>
      <c r="E1537" t="str">
        <f t="shared" si="441"/>
        <v>162.461918509472+0.128754705804039i</v>
      </c>
      <c r="F1537" t="str">
        <f t="shared" si="442"/>
        <v>1.45495494398499-518.763421463295i</v>
      </c>
      <c r="G1537" t="str">
        <f t="shared" si="443"/>
        <v>0.999999992460274-0.0000868315956979369i</v>
      </c>
      <c r="H1537" t="str">
        <f t="shared" si="444"/>
        <v>600.696188392278+26.5520993910897i</v>
      </c>
      <c r="I1537" t="str">
        <f t="shared" si="445"/>
        <v>41.3233061492449-878.981792616516i</v>
      </c>
      <c r="K1537" t="str">
        <f t="shared" si="446"/>
        <v>0.0199378653082467-0.00109837671099463i</v>
      </c>
      <c r="L1537" t="str">
        <f t="shared" si="447"/>
        <v>0.00005-0.980131502282944i</v>
      </c>
      <c r="M1537" t="str">
        <f t="shared" si="448"/>
        <v>0.00133333333333333-0.576547942519383i</v>
      </c>
      <c r="N1537">
        <f t="shared" si="449"/>
        <v>91.004950074747569</v>
      </c>
      <c r="O1537">
        <f t="shared" si="450"/>
        <v>39.075116134852216</v>
      </c>
      <c r="P1537" s="3">
        <f t="shared" si="451"/>
        <v>39.075116134852216</v>
      </c>
      <c r="Q1537" s="3">
        <f t="shared" si="452"/>
        <v>-88.995049925252431</v>
      </c>
      <c r="R1537">
        <f t="shared" si="453"/>
        <v>91.004950074747569</v>
      </c>
      <c r="S1537">
        <f t="shared" si="454"/>
        <v>0.28790995366833771</v>
      </c>
      <c r="T1537">
        <f t="shared" si="437"/>
        <v>39.075116134852216</v>
      </c>
    </row>
    <row r="1538" spans="1:20" x14ac:dyDescent="0.25">
      <c r="A1538">
        <f t="shared" si="438"/>
        <v>1815.8657587242378</v>
      </c>
      <c r="B1538">
        <f t="shared" si="455"/>
        <v>289.00401149227741</v>
      </c>
      <c r="C1538" t="str">
        <f t="shared" si="439"/>
        <v>1.57669175170806-89.545649585926i</v>
      </c>
      <c r="D1538" t="str">
        <f t="shared" si="440"/>
        <v>3.97499918081019-55.0719546743831i</v>
      </c>
      <c r="E1538" t="str">
        <f t="shared" si="441"/>
        <v>162.461860765474+0.129248531752012i</v>
      </c>
      <c r="F1538" t="str">
        <f t="shared" si="442"/>
        <v>1.45495494390146-516.799584006051i</v>
      </c>
      <c r="G1538" t="str">
        <f t="shared" si="443"/>
        <v>0.999999992402863-0.0000871615557565851i</v>
      </c>
      <c r="H1538" t="str">
        <f t="shared" si="444"/>
        <v>600.701493481507+26.6530560594616i</v>
      </c>
      <c r="I1538" t="str">
        <f t="shared" si="445"/>
        <v>41.3234135617609-875.661215293827i</v>
      </c>
      <c r="K1538" t="str">
        <f t="shared" si="446"/>
        <v>0.0199373937091735-0.00110252375295261i</v>
      </c>
      <c r="L1538" t="str">
        <f t="shared" si="447"/>
        <v>0.00005-0.976421102094988i</v>
      </c>
      <c r="M1538" t="str">
        <f t="shared" si="448"/>
        <v>0.00133333333333333-0.574365354173522i</v>
      </c>
      <c r="N1538">
        <f t="shared" si="449"/>
        <v>91.008741901959382</v>
      </c>
      <c r="O1538">
        <f t="shared" si="450"/>
        <v>39.042236062910625</v>
      </c>
      <c r="P1538" s="3">
        <f t="shared" si="451"/>
        <v>39.042236062910625</v>
      </c>
      <c r="Q1538" s="3">
        <f t="shared" si="452"/>
        <v>-88.991258098040618</v>
      </c>
      <c r="R1538">
        <f t="shared" si="453"/>
        <v>91.008741901959382</v>
      </c>
      <c r="S1538">
        <f t="shared" si="454"/>
        <v>0.28900401149227739</v>
      </c>
      <c r="T1538">
        <f t="shared" si="437"/>
        <v>39.042236062910625</v>
      </c>
    </row>
    <row r="1539" spans="1:20" x14ac:dyDescent="0.25">
      <c r="A1539">
        <f t="shared" si="438"/>
        <v>1822.7660486073898</v>
      </c>
      <c r="B1539">
        <f t="shared" si="455"/>
        <v>290.10222673594808</v>
      </c>
      <c r="C1539" t="str">
        <f t="shared" si="439"/>
        <v>1.57666030238714-89.2072194560538i</v>
      </c>
      <c r="D1539" t="str">
        <f t="shared" si="440"/>
        <v>3.97499917457252-54.8634871635394i</v>
      </c>
      <c r="E1539" t="str">
        <f t="shared" si="441"/>
        <v>162.461802585844+0.129744286162334i</v>
      </c>
      <c r="F1539" t="str">
        <f t="shared" si="442"/>
        <v>1.45495494381729-514.843180884325i</v>
      </c>
      <c r="G1539" t="str">
        <f t="shared" si="443"/>
        <v>0.999999992345015-0.0000874927696633989i</v>
      </c>
      <c r="H1539" t="str">
        <f t="shared" si="444"/>
        <v>600.706839027266+26.7543970345868i</v>
      </c>
      <c r="I1539" t="str">
        <f t="shared" si="445"/>
        <v>41.3235217921156-872.353234737016i</v>
      </c>
      <c r="K1539" t="str">
        <f t="shared" si="446"/>
        <v>0.0199369185423259-0.00110668624842949i</v>
      </c>
      <c r="L1539" t="str">
        <f t="shared" si="447"/>
        <v>0.00005-0.972724748052386i</v>
      </c>
      <c r="M1539" t="str">
        <f t="shared" si="448"/>
        <v>0.00133333333333333-0.572191028266109i</v>
      </c>
      <c r="N1539">
        <f t="shared" si="449"/>
        <v>91.012547831129694</v>
      </c>
      <c r="O1539">
        <f t="shared" si="450"/>
        <v>39.009356472332577</v>
      </c>
      <c r="P1539" s="3">
        <f t="shared" si="451"/>
        <v>39.009356472332577</v>
      </c>
      <c r="Q1539" s="3">
        <f t="shared" si="452"/>
        <v>-88.987452168870306</v>
      </c>
      <c r="R1539">
        <f t="shared" si="453"/>
        <v>91.012547831129694</v>
      </c>
      <c r="S1539">
        <f t="shared" si="454"/>
        <v>0.2901022267359481</v>
      </c>
      <c r="T1539">
        <f t="shared" si="437"/>
        <v>39.009356472332577</v>
      </c>
    </row>
    <row r="1540" spans="1:20" x14ac:dyDescent="0.25">
      <c r="A1540">
        <f t="shared" si="438"/>
        <v>1829.692559592098</v>
      </c>
      <c r="B1540">
        <f t="shared" si="455"/>
        <v>291.20461519754468</v>
      </c>
      <c r="C1540" t="str">
        <f t="shared" si="439"/>
        <v>1.57662861521949-88.870072574213i</v>
      </c>
      <c r="D1540" t="str">
        <f t="shared" si="440"/>
        <v>3.97499916828735-54.6558088823773i</v>
      </c>
      <c r="E1540" t="str">
        <f t="shared" si="441"/>
        <v>162.461743967327+0.130241976952886i</v>
      </c>
      <c r="F1540" t="str">
        <f t="shared" si="442"/>
        <v>1.45495494373249-512.8941839546i</v>
      </c>
      <c r="G1540" t="str">
        <f t="shared" si="443"/>
        <v>0.999999992286727-0.0000878252421830006i</v>
      </c>
      <c r="H1540" t="str">
        <f t="shared" si="444"/>
        <v>600.712225338553+26.8561237845103i</v>
      </c>
      <c r="I1540" t="str">
        <f t="shared" si="445"/>
        <v>41.3236308465355-869.057803360657i</v>
      </c>
      <c r="K1540" t="str">
        <f t="shared" si="446"/>
        <v>0.0199364397808898-0.00111086425268086i</v>
      </c>
      <c r="L1540" t="str">
        <f t="shared" si="447"/>
        <v>0.00005-0.96904238698186i</v>
      </c>
      <c r="M1540" t="str">
        <f t="shared" si="448"/>
        <v>0.00133333333333333-0.570024933518741i</v>
      </c>
      <c r="N1540">
        <f t="shared" si="449"/>
        <v>91.016367912367201</v>
      </c>
      <c r="O1540">
        <f t="shared" si="450"/>
        <v>38.976477366721085</v>
      </c>
      <c r="P1540" s="3">
        <f t="shared" si="451"/>
        <v>38.976477366721085</v>
      </c>
      <c r="Q1540" s="3">
        <f t="shared" si="452"/>
        <v>-88.983632087632799</v>
      </c>
      <c r="R1540">
        <f t="shared" si="453"/>
        <v>91.016367912367201</v>
      </c>
      <c r="S1540">
        <f t="shared" si="454"/>
        <v>0.2912046151975447</v>
      </c>
      <c r="T1540">
        <f t="shared" si="437"/>
        <v>38.976477366721085</v>
      </c>
    </row>
    <row r="1541" spans="1:20" x14ac:dyDescent="0.25">
      <c r="A1541">
        <f t="shared" si="438"/>
        <v>1836.645391318548</v>
      </c>
      <c r="B1541">
        <f t="shared" si="455"/>
        <v>292.31119273529538</v>
      </c>
      <c r="C1541" t="str">
        <f t="shared" si="439"/>
        <v>1.57659668841866-88.534204090117i</v>
      </c>
      <c r="D1541" t="str">
        <f t="shared" si="440"/>
        <v>3.97499916195433-54.4489168433754i</v>
      </c>
      <c r="E1541" t="str">
        <f t="shared" si="441"/>
        <v>162.461684906643+0.130741612078168i</v>
      </c>
      <c r="F1541" t="str">
        <f t="shared" si="442"/>
        <v>1.45495494364703-510.952565179903i</v>
      </c>
      <c r="G1541" t="str">
        <f t="shared" si="443"/>
        <v>0.999999992227995-0.0000881589780981182i</v>
      </c>
      <c r="H1541" t="str">
        <f t="shared" si="444"/>
        <v>600.717652726729+26.9582377829436i</v>
      </c>
      <c r="I1541" t="str">
        <f t="shared" si="445"/>
        <v>41.3237407312952-865.774873759861i</v>
      </c>
      <c r="K1541" t="str">
        <f t="shared" si="446"/>
        <v>0.0199359573978525-0.00111505782113309i</v>
      </c>
      <c r="L1541" t="str">
        <f t="shared" si="447"/>
        <v>0.00005-0.965373965911395i</v>
      </c>
      <c r="M1541" t="str">
        <f t="shared" si="448"/>
        <v>0.00133333333333333-0.567867038771409i</v>
      </c>
      <c r="N1541">
        <f t="shared" si="449"/>
        <v>91.020202195931731</v>
      </c>
      <c r="O1541">
        <f t="shared" si="450"/>
        <v>38.943598749705778</v>
      </c>
      <c r="P1541" s="3">
        <f t="shared" si="451"/>
        <v>38.943598749705778</v>
      </c>
      <c r="Q1541" s="3">
        <f t="shared" si="452"/>
        <v>-88.979797804068269</v>
      </c>
      <c r="R1541">
        <f t="shared" si="453"/>
        <v>91.020202195931731</v>
      </c>
      <c r="S1541">
        <f t="shared" si="454"/>
        <v>0.29231119273529538</v>
      </c>
      <c r="T1541">
        <f t="shared" si="437"/>
        <v>38.943598749705778</v>
      </c>
    </row>
    <row r="1542" spans="1:20" x14ac:dyDescent="0.25">
      <c r="A1542">
        <f t="shared" si="438"/>
        <v>1843.6246438055587</v>
      </c>
      <c r="B1542">
        <f t="shared" si="455"/>
        <v>293.4219752676895</v>
      </c>
      <c r="C1542" t="str">
        <f t="shared" si="439"/>
        <v>1.57656452018503-88.199609171867i</v>
      </c>
      <c r="D1542" t="str">
        <f t="shared" si="440"/>
        <v>3.97499915557308-54.242808070322i</v>
      </c>
      <c r="E1542" t="str">
        <f t="shared" si="441"/>
        <v>162.46162540049+0.131243199529771i</v>
      </c>
      <c r="F1542" t="str">
        <f t="shared" si="442"/>
        <v>1.45495494356093-509.018296629396i</v>
      </c>
      <c r="G1542" t="str">
        <f t="shared" si="443"/>
        <v>0.999999992168815-0.0000884939822096541i</v>
      </c>
      <c r="H1542" t="str">
        <f t="shared" si="444"/>
        <v>600.723121505528+27.0607405092867i</v>
      </c>
      <c r="I1542" t="str">
        <f t="shared" si="445"/>
        <v>41.3238514527161-862.504398709568i</v>
      </c>
      <c r="K1542" t="str">
        <f t="shared" si="446"/>
        <v>0.0199354713660013-0.00111926700938355i</v>
      </c>
      <c r="L1542" t="str">
        <f t="shared" si="447"/>
        <v>0.00005-0.961719432069534i</v>
      </c>
      <c r="M1542" t="str">
        <f t="shared" si="448"/>
        <v>0.00133333333333333-0.565717312982076i</v>
      </c>
      <c r="N1542">
        <f t="shared" si="449"/>
        <v>91.024050732234599</v>
      </c>
      <c r="O1542">
        <f t="shared" si="450"/>
        <v>38.910720624943096</v>
      </c>
      <c r="P1542" s="3">
        <f t="shared" si="451"/>
        <v>38.910720624943096</v>
      </c>
      <c r="Q1542" s="3">
        <f t="shared" si="452"/>
        <v>-88.975949267765401</v>
      </c>
      <c r="R1542">
        <f t="shared" si="453"/>
        <v>91.024050732234599</v>
      </c>
      <c r="S1542">
        <f t="shared" si="454"/>
        <v>0.29342197526768948</v>
      </c>
      <c r="T1542">
        <f t="shared" si="437"/>
        <v>38.910720624943096</v>
      </c>
    </row>
    <row r="1543" spans="1:20" x14ac:dyDescent="0.25">
      <c r="A1543">
        <f t="shared" si="438"/>
        <v>1850.6304174520196</v>
      </c>
      <c r="B1543">
        <f t="shared" si="455"/>
        <v>294.53697877370672</v>
      </c>
      <c r="C1543" t="str">
        <f t="shared" si="439"/>
        <v>1.57653210870571-87.8662830058791i</v>
      </c>
      <c r="D1543" t="str">
        <f t="shared" si="440"/>
        <v>3.97499914914325-54.0374795982733i</v>
      </c>
      <c r="E1543" t="str">
        <f t="shared" si="441"/>
        <v>162.46156544554+0.131746747336468i</v>
      </c>
      <c r="F1543" t="str">
        <f t="shared" si="442"/>
        <v>1.45495494347417-507.091350477975i</v>
      </c>
      <c r="G1543" t="str">
        <f t="shared" si="443"/>
        <v>0.999999992109185-0.0000888302593367537i</v>
      </c>
      <c r="H1543" t="str">
        <f t="shared" si="444"/>
        <v>600.728631991104+27.1636334486514i</v>
      </c>
      <c r="I1543" t="str">
        <f t="shared" si="445"/>
        <v>41.3239630171681-859.246331163916i</v>
      </c>
      <c r="K1543" t="str">
        <f t="shared" si="446"/>
        <v>0.0199349816579214-0.00112349187320076i</v>
      </c>
      <c r="L1543" t="str">
        <f t="shared" si="447"/>
        <v>0.00005-0.958078732884568i</v>
      </c>
      <c r="M1543" t="str">
        <f t="shared" si="448"/>
        <v>0.00133333333333333-0.563575725226216i</v>
      </c>
      <c r="N1543">
        <f t="shared" si="449"/>
        <v>91.027913571838582</v>
      </c>
      <c r="O1543">
        <f t="shared" si="450"/>
        <v>38.877842996116129</v>
      </c>
      <c r="P1543" s="3">
        <f t="shared" si="451"/>
        <v>38.877842996116129</v>
      </c>
      <c r="Q1543" s="3">
        <f t="shared" si="452"/>
        <v>-88.972086428161418</v>
      </c>
      <c r="R1543">
        <f t="shared" si="453"/>
        <v>91.027913571838582</v>
      </c>
      <c r="S1543">
        <f t="shared" si="454"/>
        <v>0.29453697877370671</v>
      </c>
      <c r="T1543">
        <f t="shared" si="437"/>
        <v>38.877842996116129</v>
      </c>
    </row>
    <row r="1544" spans="1:20" x14ac:dyDescent="0.25">
      <c r="A1544">
        <f t="shared" si="438"/>
        <v>1857.6628130383376</v>
      </c>
      <c r="B1544">
        <f t="shared" si="455"/>
        <v>295.65621929304683</v>
      </c>
      <c r="C1544" t="str">
        <f t="shared" si="439"/>
        <v>1.5764994521543-87.5342207968182i</v>
      </c>
      <c r="D1544" t="str">
        <f t="shared" si="440"/>
        <v>3.97499914266445-53.8329284735102i</v>
      </c>
      <c r="E1544" t="str">
        <f t="shared" si="441"/>
        <v>162.461505038441+0.132252263564368i</v>
      </c>
      <c r="F1544" t="str">
        <f t="shared" si="442"/>
        <v>1.45495494338676-505.171699005873i</v>
      </c>
      <c r="G1544" t="str">
        <f t="shared" si="443"/>
        <v>0.999999992049101-0.0000891678143168759i</v>
      </c>
      <c r="H1544" t="str">
        <f t="shared" si="444"/>
        <v>600.734184502023+27.2669180918836i</v>
      </c>
      <c r="I1544" t="str">
        <f t="shared" si="445"/>
        <v>41.3240754310695-856.000624255529i</v>
      </c>
      <c r="K1544" t="str">
        <f t="shared" si="446"/>
        <v>0.0199344882459951-0.00112773246852464i</v>
      </c>
      <c r="L1544" t="str">
        <f t="shared" si="447"/>
        <v>0.00005-0.954451815983832i</v>
      </c>
      <c r="M1544" t="str">
        <f t="shared" si="448"/>
        <v>0.00133333333333333-0.56144224469637i</v>
      </c>
      <c r="N1544">
        <f t="shared" si="449"/>
        <v>91.031790765458126</v>
      </c>
      <c r="O1544">
        <f t="shared" si="450"/>
        <v>38.844965866935127</v>
      </c>
      <c r="P1544" s="3">
        <f t="shared" si="451"/>
        <v>38.844965866935127</v>
      </c>
      <c r="Q1544" s="3">
        <f t="shared" si="452"/>
        <v>-88.968209234541874</v>
      </c>
      <c r="R1544">
        <f t="shared" si="453"/>
        <v>91.031790765458126</v>
      </c>
      <c r="S1544">
        <f t="shared" si="454"/>
        <v>0.29565621929304681</v>
      </c>
      <c r="T1544">
        <f t="shared" si="437"/>
        <v>38.844965866935127</v>
      </c>
    </row>
    <row r="1545" spans="1:20" x14ac:dyDescent="0.25">
      <c r="A1545">
        <f t="shared" si="438"/>
        <v>1864.7219317278832</v>
      </c>
      <c r="B1545">
        <f t="shared" si="455"/>
        <v>296.77971292636039</v>
      </c>
      <c r="C1545" t="str">
        <f t="shared" si="439"/>
        <v>1.57646654869091-87.2034177675268i</v>
      </c>
      <c r="D1545" t="str">
        <f t="shared" si="440"/>
        <v>3.97499913613633-53.6291517534964i</v>
      </c>
      <c r="E1545" t="str">
        <f t="shared" si="441"/>
        <v>162.461444175815+0.132759756317275i</v>
      </c>
      <c r="F1545" t="str">
        <f t="shared" si="442"/>
        <v>1.45495494329867-503.259314598262i</v>
      </c>
      <c r="G1545" t="str">
        <f t="shared" si="443"/>
        <v>0.999999991988559-0.0000895066520058611i</v>
      </c>
      <c r="H1545" t="str">
        <f t="shared" si="444"/>
        <v>600.739779359301+27.3705959355867i</v>
      </c>
      <c r="I1545" t="str">
        <f t="shared" si="445"/>
        <v>41.324188700888-852.76723129487i</v>
      </c>
      <c r="K1545" t="str">
        <f t="shared" si="446"/>
        <v>0.0199339911023999-0.00113198885146669i</v>
      </c>
      <c r="L1545" t="str">
        <f t="shared" si="447"/>
        <v>0.00005-0.950838629192893i</v>
      </c>
      <c r="M1545" t="str">
        <f t="shared" si="448"/>
        <v>0.00133333333333333-0.559316840701705i</v>
      </c>
      <c r="N1545">
        <f t="shared" si="449"/>
        <v>91.035682363959552</v>
      </c>
      <c r="O1545">
        <f t="shared" si="450"/>
        <v>38.812089241137471</v>
      </c>
      <c r="P1545" s="3">
        <f t="shared" si="451"/>
        <v>38.812089241137471</v>
      </c>
      <c r="Q1545" s="3">
        <f t="shared" si="452"/>
        <v>-88.964317636040448</v>
      </c>
      <c r="R1545">
        <f t="shared" si="453"/>
        <v>91.035682363959552</v>
      </c>
      <c r="S1545">
        <f t="shared" si="454"/>
        <v>0.29677971292636041</v>
      </c>
      <c r="T1545">
        <f t="shared" si="437"/>
        <v>38.812089241137471</v>
      </c>
    </row>
    <row r="1546" spans="1:20" x14ac:dyDescent="0.25">
      <c r="A1546">
        <f t="shared" si="438"/>
        <v>1871.8078750684492</v>
      </c>
      <c r="B1546">
        <f t="shared" si="455"/>
        <v>297.90747583548057</v>
      </c>
      <c r="C1546" t="str">
        <f t="shared" si="439"/>
        <v>1.576433396462-86.8738691589601i</v>
      </c>
      <c r="D1546" t="str">
        <f t="shared" si="440"/>
        <v>3.97499912955849-53.4261465068349i</v>
      </c>
      <c r="E1546" t="str">
        <f t="shared" si="441"/>
        <v>162.461382854264+0.133269233736682i</v>
      </c>
      <c r="F1546" t="str">
        <f t="shared" si="442"/>
        <v>1.45495494320991-501.354169744845i</v>
      </c>
      <c r="G1546" t="str">
        <f t="shared" si="443"/>
        <v>0.999999991927557-0.0000898467772780025i</v>
      </c>
      <c r="H1546" t="str">
        <f t="shared" si="444"/>
        <v>600.745416886402+27.4746684821439i</v>
      </c>
      <c r="I1546" t="str">
        <f t="shared" si="445"/>
        <v>41.32430283314-849.546105769524i</v>
      </c>
      <c r="K1546" t="str">
        <f t="shared" si="446"/>
        <v>0.0199334901991075-0.0011362610783102i</v>
      </c>
      <c r="L1546" t="str">
        <f t="shared" si="447"/>
        <v>0.00005-0.94723912053486i</v>
      </c>
      <c r="M1546" t="str">
        <f t="shared" si="448"/>
        <v>0.00133333333333333-0.557199482667567i</v>
      </c>
      <c r="N1546">
        <f t="shared" si="449"/>
        <v>91.039588418360893</v>
      </c>
      <c r="O1546">
        <f t="shared" si="450"/>
        <v>38.779213122488272</v>
      </c>
      <c r="P1546" s="3">
        <f t="shared" si="451"/>
        <v>38.779213122488272</v>
      </c>
      <c r="Q1546" s="3">
        <f t="shared" si="452"/>
        <v>-88.960411581639107</v>
      </c>
      <c r="R1546">
        <f t="shared" si="453"/>
        <v>91.039588418360893</v>
      </c>
      <c r="S1546">
        <f t="shared" si="454"/>
        <v>0.29790747583548055</v>
      </c>
      <c r="T1546">
        <f t="shared" si="437"/>
        <v>38.779213122488272</v>
      </c>
    </row>
    <row r="1547" spans="1:20" x14ac:dyDescent="0.25">
      <c r="A1547">
        <f t="shared" si="438"/>
        <v>1878.9207449937094</v>
      </c>
      <c r="B1547">
        <f t="shared" si="455"/>
        <v>299.03952424365542</v>
      </c>
      <c r="C1547" t="str">
        <f t="shared" si="439"/>
        <v>1.57639999360047-86.5455702301125i</v>
      </c>
      <c r="D1547" t="str">
        <f t="shared" si="440"/>
        <v>3.97499912293056-53.2239098132273i</v>
      </c>
      <c r="E1547" t="str">
        <f t="shared" si="441"/>
        <v>162.461321070361+0.133780704002276i</v>
      </c>
      <c r="F1547" t="str">
        <f t="shared" si="442"/>
        <v>1.45495494312048-499.456237039477i</v>
      </c>
      <c r="G1547" t="str">
        <f t="shared" si="443"/>
        <v>0.999999991866089-0.0000901881950261154i</v>
      </c>
      <c r="H1547" t="str">
        <f t="shared" si="444"/>
        <v>600.751097409277+27.5791372397408i</v>
      </c>
      <c r="I1547" t="str">
        <f t="shared" si="445"/>
        <v>41.3244178343909-846.337201343587i</v>
      </c>
      <c r="K1547" t="str">
        <f t="shared" si="446"/>
        <v>0.0199329855078818-0.00114054920551038i</v>
      </c>
      <c r="L1547" t="str">
        <f t="shared" si="447"/>
        <v>0.00005-0.943653238229594i</v>
      </c>
      <c r="M1547" t="str">
        <f t="shared" si="448"/>
        <v>0.00133333333333333-0.555090140135054i</v>
      </c>
      <c r="N1547">
        <f t="shared" si="449"/>
        <v>91.043508979832382</v>
      </c>
      <c r="O1547">
        <f t="shared" si="450"/>
        <v>38.746337514780059</v>
      </c>
      <c r="P1547" s="3">
        <f t="shared" si="451"/>
        <v>38.746337514780059</v>
      </c>
      <c r="Q1547" s="3">
        <f t="shared" si="452"/>
        <v>-88.956491020167618</v>
      </c>
      <c r="R1547">
        <f t="shared" si="453"/>
        <v>91.043508979832382</v>
      </c>
      <c r="S1547">
        <f t="shared" si="454"/>
        <v>0.29903952424365543</v>
      </c>
      <c r="T1547">
        <f t="shared" si="437"/>
        <v>38.746337514780059</v>
      </c>
    </row>
    <row r="1548" spans="1:20" x14ac:dyDescent="0.25">
      <c r="A1548">
        <f t="shared" si="438"/>
        <v>1886.0606438246857</v>
      </c>
      <c r="B1548">
        <f t="shared" si="455"/>
        <v>300.17587443578134</v>
      </c>
      <c r="C1548" t="str">
        <f t="shared" si="439"/>
        <v>1.5763663382252-86.2185162579521i</v>
      </c>
      <c r="D1548" t="str">
        <f t="shared" si="440"/>
        <v>3.97499911625216-53.0224387634308i</v>
      </c>
      <c r="E1548" t="str">
        <f t="shared" si="441"/>
        <v>162.461258820655+0.134294175331995i</v>
      </c>
      <c r="F1548" t="str">
        <f t="shared" si="442"/>
        <v>1.45495494303037-497.565489179758i</v>
      </c>
      <c r="G1548" t="str">
        <f t="shared" si="443"/>
        <v>0.999999991804154-0.0000905309101616075i</v>
      </c>
      <c r="H1548" t="str">
        <f t="shared" si="444"/>
        <v>600.756821256374+27.6840037223905i</v>
      </c>
      <c r="I1548" t="str">
        <f t="shared" si="445"/>
        <v>41.3245337112578-843.140471856962i</v>
      </c>
      <c r="K1548" t="str">
        <f t="shared" si="446"/>
        <v>0.0199324770002777-0.00114485328969464i</v>
      </c>
      <c r="L1548" t="str">
        <f t="shared" si="447"/>
        <v>0.00005-0.940080930692961i</v>
      </c>
      <c r="M1548" t="str">
        <f t="shared" si="448"/>
        <v>0.00133333333333333-0.552988782760563i</v>
      </c>
      <c r="N1548">
        <f t="shared" si="449"/>
        <v>91.047444099696293</v>
      </c>
      <c r="O1548">
        <f t="shared" si="450"/>
        <v>38.713462421833199</v>
      </c>
      <c r="P1548" s="3">
        <f t="shared" si="451"/>
        <v>38.713462421833199</v>
      </c>
      <c r="Q1548" s="3">
        <f t="shared" si="452"/>
        <v>-88.952555900303707</v>
      </c>
      <c r="R1548">
        <f t="shared" si="453"/>
        <v>91.047444099696293</v>
      </c>
      <c r="S1548">
        <f t="shared" si="454"/>
        <v>0.30017587443578136</v>
      </c>
      <c r="T1548">
        <f t="shared" si="437"/>
        <v>38.713462421833199</v>
      </c>
    </row>
    <row r="1549" spans="1:20" x14ac:dyDescent="0.25">
      <c r="A1549">
        <f t="shared" si="438"/>
        <v>1893.2276742712195</v>
      </c>
      <c r="B1549">
        <f t="shared" si="455"/>
        <v>301.3165427586373</v>
      </c>
      <c r="C1549" t="str">
        <f t="shared" si="439"/>
        <v>1.5763324284413-85.8927025373524i</v>
      </c>
      <c r="D1549" t="str">
        <f t="shared" si="440"/>
        <v>3.97499910952293-52.8217304592171i</v>
      </c>
      <c r="E1549" t="str">
        <f t="shared" si="441"/>
        <v>162.461196101669+0.134809655982289i</v>
      </c>
      <c r="F1549" t="str">
        <f t="shared" si="442"/>
        <v>1.45495494293957-495.681898966648i</v>
      </c>
      <c r="G1549" t="str">
        <f t="shared" si="443"/>
        <v>0.999999991741748-0.0000908749276145504i</v>
      </c>
      <c r="H1549" t="str">
        <f t="shared" si="444"/>
        <v>600.762588758659+27.7892694499546i</v>
      </c>
      <c r="I1549" t="str">
        <f t="shared" si="445"/>
        <v>41.3246504704072-839.955871324713i</v>
      </c>
      <c r="K1549" t="str">
        <f t="shared" si="446"/>
        <v>0.0199319646476395-0.00114917338766268i</v>
      </c>
      <c r="L1549" t="str">
        <f t="shared" si="447"/>
        <v>0.00005-0.936522146536119i</v>
      </c>
      <c r="M1549" t="str">
        <f t="shared" si="448"/>
        <v>0.00133333333333333-0.550895380315364i</v>
      </c>
      <c r="N1549">
        <f t="shared" si="449"/>
        <v>91.05139382942717</v>
      </c>
      <c r="O1549">
        <f t="shared" si="450"/>
        <v>38.680587847496149</v>
      </c>
      <c r="P1549" s="3">
        <f t="shared" si="451"/>
        <v>38.680587847496149</v>
      </c>
      <c r="Q1549" s="3">
        <f t="shared" si="452"/>
        <v>-88.94860617057283</v>
      </c>
      <c r="R1549">
        <f t="shared" si="453"/>
        <v>91.05139382942717</v>
      </c>
      <c r="S1549">
        <f t="shared" si="454"/>
        <v>0.30131654275863728</v>
      </c>
      <c r="T1549">
        <f t="shared" si="437"/>
        <v>38.680587847496149</v>
      </c>
    </row>
    <row r="1550" spans="1:20" x14ac:dyDescent="0.25">
      <c r="A1550">
        <f t="shared" si="438"/>
        <v>1900.4219394334502</v>
      </c>
      <c r="B1550">
        <f t="shared" si="455"/>
        <v>302.46154562112014</v>
      </c>
      <c r="C1550" t="str">
        <f t="shared" si="439"/>
        <v>1.5762982623399-85.5681243810238i</v>
      </c>
      <c r="D1550" t="str">
        <f t="shared" si="440"/>
        <v>3.97499910274245-52.6217820133293i</v>
      </c>
      <c r="E1550" t="str">
        <f t="shared" si="441"/>
        <v>162.461132909902+0.135327154248363i</v>
      </c>
      <c r="F1550" t="str">
        <f t="shared" si="442"/>
        <v>1.45495494284808-493.805439304065i</v>
      </c>
      <c r="G1550" t="str">
        <f t="shared" si="443"/>
        <v>0.999999991678865-0.0000912202523337496i</v>
      </c>
      <c r="H1550" t="str">
        <f t="shared" si="444"/>
        <v>600.768400249632+27.8949359481673i</v>
      </c>
      <c r="I1550" t="str">
        <f t="shared" si="445"/>
        <v>41.3247681185553-836.783353936379i</v>
      </c>
      <c r="K1550" t="str">
        <f t="shared" si="446"/>
        <v>0.0199314484210995-0.0011535095563867i</v>
      </c>
      <c r="L1550" t="str">
        <f t="shared" si="447"/>
        <v>0.00005-0.932976834564771i</v>
      </c>
      <c r="M1550" t="str">
        <f t="shared" si="448"/>
        <v>0.00133333333333333-0.548809902685162i</v>
      </c>
      <c r="N1550">
        <f t="shared" si="449"/>
        <v>91.055358220651939</v>
      </c>
      <c r="O1550">
        <f t="shared" si="450"/>
        <v>38.647713795645494</v>
      </c>
      <c r="P1550" s="3">
        <f t="shared" si="451"/>
        <v>38.647713795645494</v>
      </c>
      <c r="Q1550" s="3">
        <f t="shared" si="452"/>
        <v>-88.944641779348061</v>
      </c>
      <c r="R1550">
        <f t="shared" si="453"/>
        <v>91.055358220651939</v>
      </c>
      <c r="S1550">
        <f t="shared" si="454"/>
        <v>0.30246154562112015</v>
      </c>
      <c r="T1550">
        <f t="shared" si="437"/>
        <v>38.647713795645494</v>
      </c>
    </row>
    <row r="1551" spans="1:20" x14ac:dyDescent="0.25">
      <c r="A1551">
        <f t="shared" si="438"/>
        <v>1907.6435428032974</v>
      </c>
      <c r="B1551">
        <f t="shared" si="455"/>
        <v>303.61089949448041</v>
      </c>
      <c r="C1551" t="str">
        <f t="shared" si="439"/>
        <v>1.57626383799787-85.2447771194479i</v>
      </c>
      <c r="D1551" t="str">
        <f t="shared" si="440"/>
        <v>3.97499909591033-52.4225905494421i</v>
      </c>
      <c r="E1551" t="str">
        <f t="shared" si="441"/>
        <v>162.461069241826+0.135846678464382i</v>
      </c>
      <c r="F1551" t="str">
        <f t="shared" si="442"/>
        <v>1.45495494275589-491.936083198509i</v>
      </c>
      <c r="G1551" t="str">
        <f t="shared" si="443"/>
        <v>0.999999991615505-0.0000915668892868162i</v>
      </c>
      <c r="H1551" t="str">
        <f t="shared" si="444"/>
        <v>600.774256065346+28.0010047486598i</v>
      </c>
      <c r="I1551" t="str">
        <f t="shared" si="445"/>
        <v>41.3248866624716-833.622874055339i</v>
      </c>
      <c r="K1551" t="str">
        <f t="shared" si="446"/>
        <v>0.0199309282915765-0.00115786185301161i</v>
      </c>
      <c r="L1551" t="str">
        <f t="shared" si="447"/>
        <v>0.00005-0.929444943778417i</v>
      </c>
      <c r="M1551" t="str">
        <f t="shared" si="448"/>
        <v>0.00133333333333333-0.546732319869658i</v>
      </c>
      <c r="N1551">
        <f t="shared" si="449"/>
        <v>91.059337325149855</v>
      </c>
      <c r="O1551">
        <f t="shared" si="450"/>
        <v>38.614840270186392</v>
      </c>
      <c r="P1551" s="3">
        <f t="shared" si="451"/>
        <v>38.614840270186392</v>
      </c>
      <c r="Q1551" s="3">
        <f t="shared" si="452"/>
        <v>-88.940662674850145</v>
      </c>
      <c r="R1551">
        <f t="shared" si="453"/>
        <v>91.059337325149855</v>
      </c>
      <c r="S1551">
        <f t="shared" si="454"/>
        <v>0.30361089949448039</v>
      </c>
      <c r="T1551">
        <f t="shared" si="437"/>
        <v>38.614840270186392</v>
      </c>
    </row>
    <row r="1552" spans="1:20" x14ac:dyDescent="0.25">
      <c r="A1552">
        <f t="shared" si="438"/>
        <v>1914.8925882659501</v>
      </c>
      <c r="B1552">
        <f t="shared" si="455"/>
        <v>304.76462091255945</v>
      </c>
      <c r="C1552" t="str">
        <f t="shared" si="439"/>
        <v>1.57622915347801-84.9226561008086i</v>
      </c>
      <c r="D1552" t="str">
        <f t="shared" si="440"/>
        <v>3.9749990890262-52.2241532021196i</v>
      </c>
      <c r="E1552" t="str">
        <f t="shared" si="441"/>
        <v>162.461005093889+0.136368237003641i</v>
      </c>
      <c r="F1552" t="str">
        <f t="shared" si="442"/>
        <v>1.454954942663-490.073803758666i</v>
      </c>
      <c r="G1552" t="str">
        <f t="shared" si="443"/>
        <v>0.999999991551661-0.0000919148434602379i</v>
      </c>
      <c r="H1552" t="str">
        <f t="shared" si="444"/>
        <v>600.780156544439+28.1074773889822i</v>
      </c>
      <c r="I1552" t="str">
        <f t="shared" si="445"/>
        <v>41.3250061089756-830.47438621816i</v>
      </c>
      <c r="K1552" t="str">
        <f t="shared" si="446"/>
        <v>0.0199304042297739-0.00116223033485511i</v>
      </c>
      <c r="L1552" t="str">
        <f t="shared" si="447"/>
        <v>0.00005-0.925926423369609i</v>
      </c>
      <c r="M1552" t="str">
        <f t="shared" si="448"/>
        <v>0.00133333333333333-0.544662601982126i</v>
      </c>
      <c r="N1552">
        <f t="shared" si="449"/>
        <v>91.063331194852807</v>
      </c>
      <c r="O1552">
        <f t="shared" si="450"/>
        <v>38.581967275052534</v>
      </c>
      <c r="P1552" s="3">
        <f t="shared" si="451"/>
        <v>38.581967275052534</v>
      </c>
      <c r="Q1552" s="3">
        <f t="shared" si="452"/>
        <v>-88.936668805147193</v>
      </c>
      <c r="R1552">
        <f t="shared" si="453"/>
        <v>91.063331194852807</v>
      </c>
      <c r="S1552">
        <f t="shared" si="454"/>
        <v>0.30476462091255946</v>
      </c>
      <c r="T1552">
        <f t="shared" si="437"/>
        <v>38.581967275052534</v>
      </c>
    </row>
    <row r="1553" spans="1:20" x14ac:dyDescent="0.25">
      <c r="A1553">
        <f t="shared" si="438"/>
        <v>1922.1691801013608</v>
      </c>
      <c r="B1553">
        <f t="shared" si="455"/>
        <v>305.92272647202719</v>
      </c>
      <c r="C1553" t="str">
        <f t="shared" si="439"/>
        <v>1.57619420682881-84.6017566909271i</v>
      </c>
      <c r="D1553" t="str">
        <f t="shared" si="440"/>
        <v>3.97499908208964-52.0264671167737i</v>
      </c>
      <c r="E1553" t="str">
        <f t="shared" si="441"/>
        <v>162.460940462514+0.136891838278935i</v>
      </c>
      <c r="F1553" t="str">
        <f t="shared" si="442"/>
        <v>1.45495494256941-488.218574195019i</v>
      </c>
      <c r="G1553" t="str">
        <f t="shared" si="443"/>
        <v>0.999999991487332-0.0000922641198594515i</v>
      </c>
      <c r="H1553" t="str">
        <f t="shared" si="444"/>
        <v>600.786102028134+28.2143554126276i</v>
      </c>
      <c r="I1553" t="str">
        <f t="shared" si="445"/>
        <v>41.3251264649382-827.337845133908i</v>
      </c>
      <c r="K1553" t="str">
        <f t="shared" si="446"/>
        <v>0.0199298762061788-0.00116661505940792i</v>
      </c>
      <c r="L1553" t="str">
        <f t="shared" si="447"/>
        <v>0.00005-0.922421222723262i</v>
      </c>
      <c r="M1553" t="str">
        <f t="shared" si="448"/>
        <v>0.00133333333333333-0.54260071924898i</v>
      </c>
      <c r="N1553">
        <f t="shared" si="449"/>
        <v>91.067339881845299</v>
      </c>
      <c r="O1553">
        <f t="shared" si="450"/>
        <v>38.549094814206633</v>
      </c>
      <c r="P1553" s="3">
        <f t="shared" si="451"/>
        <v>38.549094814206633</v>
      </c>
      <c r="Q1553" s="3">
        <f t="shared" si="452"/>
        <v>-88.932660118154701</v>
      </c>
      <c r="R1553">
        <f t="shared" si="453"/>
        <v>91.067339881845299</v>
      </c>
      <c r="S1553">
        <f t="shared" si="454"/>
        <v>0.30592272647202717</v>
      </c>
      <c r="T1553">
        <f t="shared" si="437"/>
        <v>38.549094814206633</v>
      </c>
    </row>
    <row r="1554" spans="1:20" x14ac:dyDescent="0.25">
      <c r="A1554">
        <f t="shared" si="438"/>
        <v>1929.4734229857461</v>
      </c>
      <c r="B1554">
        <f t="shared" si="455"/>
        <v>307.08523283262093</v>
      </c>
      <c r="C1554" t="str">
        <f t="shared" si="439"/>
        <v>1.57615899608425-84.2820742731896i</v>
      </c>
      <c r="D1554" t="str">
        <f t="shared" si="440"/>
        <v>3.97499907510027-51.8295294496237i</v>
      </c>
      <c r="E1554" t="str">
        <f t="shared" si="441"/>
        <v>162.460875344092+0.137417490742755i</v>
      </c>
      <c r="F1554" t="str">
        <f t="shared" si="442"/>
        <v>1.4549549424751-486.370367819467i</v>
      </c>
      <c r="G1554" t="str">
        <f t="shared" si="443"/>
        <v>0.999999991422513-0.0000926147235089142i</v>
      </c>
      <c r="H1554" t="str">
        <f t="shared" si="444"/>
        <v>600.792092860279+28.3216403690575i</v>
      </c>
      <c r="I1554" t="str">
        <f t="shared" si="445"/>
        <v>41.3252477372844-824.213205683539i</v>
      </c>
      <c r="K1554" t="str">
        <f t="shared" si="446"/>
        <v>0.0199293441910597-0.00117101608433392i</v>
      </c>
      <c r="L1554" t="str">
        <f t="shared" si="447"/>
        <v>0.00005-0.918929291415884i</v>
      </c>
      <c r="M1554" t="str">
        <f t="shared" si="448"/>
        <v>0.00133333333333333-0.540546642009344i</v>
      </c>
      <c r="N1554">
        <f t="shared" si="449"/>
        <v>91.071363438364543</v>
      </c>
      <c r="O1554">
        <f t="shared" si="450"/>
        <v>38.516222891639956</v>
      </c>
      <c r="P1554" s="3">
        <f t="shared" si="451"/>
        <v>38.516222891639956</v>
      </c>
      <c r="Q1554" s="3">
        <f t="shared" si="452"/>
        <v>-88.928636561635457</v>
      </c>
      <c r="R1554">
        <f t="shared" si="453"/>
        <v>91.071363438364543</v>
      </c>
      <c r="S1554">
        <f t="shared" si="454"/>
        <v>0.30708523283262096</v>
      </c>
      <c r="T1554">
        <f t="shared" si="437"/>
        <v>38.516222891639956</v>
      </c>
    </row>
    <row r="1555" spans="1:20" x14ac:dyDescent="0.25">
      <c r="A1555">
        <f t="shared" si="438"/>
        <v>1936.8054219930918</v>
      </c>
      <c r="B1555">
        <f t="shared" si="455"/>
        <v>308.25215671738488</v>
      </c>
      <c r="C1555" t="str">
        <f t="shared" si="439"/>
        <v>1.57612351926386-83.9636042484903i</v>
      </c>
      <c r="D1555" t="str">
        <f t="shared" si="440"/>
        <v>3.97499906805769-51.6333373676554i</v>
      </c>
      <c r="E1555" t="str">
        <f t="shared" si="441"/>
        <v>162.460809734995+0.137945202887409i</v>
      </c>
      <c r="F1555" t="str">
        <f t="shared" si="442"/>
        <v>1.45495494238007-484.529158044946i</v>
      </c>
      <c r="G1555" t="str">
        <f t="shared" si="443"/>
        <v>0.9999999913572-0.0000929666594521762i</v>
      </c>
      <c r="H1555" t="str">
        <f t="shared" si="444"/>
        <v>600.798129387353+28.4293338137232i</v>
      </c>
      <c r="I1555" t="str">
        <f t="shared" si="445"/>
        <v>41.3253699329911-821.100422919233i</v>
      </c>
      <c r="K1555" t="str">
        <f t="shared" si="446"/>
        <v>0.0199288081544656-0.00117543346747029i</v>
      </c>
      <c r="L1555" t="str">
        <f t="shared" si="447"/>
        <v>0.00005-0.91545057921487i</v>
      </c>
      <c r="M1555" t="str">
        <f t="shared" si="448"/>
        <v>0.00133333333333333-0.538500340714627i</v>
      </c>
      <c r="N1555">
        <f t="shared" si="449"/>
        <v>91.075401916800487</v>
      </c>
      <c r="O1555">
        <f t="shared" si="450"/>
        <v>38.48335151137357</v>
      </c>
      <c r="P1555" s="3">
        <f t="shared" si="451"/>
        <v>38.48335151137357</v>
      </c>
      <c r="Q1555" s="3">
        <f t="shared" si="452"/>
        <v>-88.924598083199513</v>
      </c>
      <c r="R1555">
        <f t="shared" si="453"/>
        <v>91.075401916800487</v>
      </c>
      <c r="S1555">
        <f t="shared" si="454"/>
        <v>0.30825215671738487</v>
      </c>
      <c r="T1555">
        <f t="shared" si="437"/>
        <v>38.48335151137357</v>
      </c>
    </row>
    <row r="1556" spans="1:20" x14ac:dyDescent="0.25">
      <c r="A1556">
        <f t="shared" si="438"/>
        <v>1944.1652825966657</v>
      </c>
      <c r="B1556">
        <f t="shared" si="455"/>
        <v>309.42351491291095</v>
      </c>
      <c r="C1556" t="str">
        <f t="shared" si="439"/>
        <v>1.57608777437253-83.646342035156i</v>
      </c>
      <c r="D1556" t="str">
        <f t="shared" si="440"/>
        <v>3.97499906096145-51.4378880485794i</v>
      </c>
      <c r="E1556" t="str">
        <f t="shared" si="441"/>
        <v>162.460743631564+0.138474983245486i</v>
      </c>
      <c r="F1556" t="str">
        <f t="shared" si="442"/>
        <v>1.45495494228432-482.694918385028i</v>
      </c>
      <c r="G1556" t="str">
        <f t="shared" si="443"/>
        <v>0.99999999129139-0.0000933199327519531i</v>
      </c>
      <c r="H1556" t="str">
        <f t="shared" si="444"/>
        <v>600.804211958491+28.5374373080913i</v>
      </c>
      <c r="I1556" t="str">
        <f t="shared" si="445"/>
        <v>41.3254930590878-817.999452063723i</v>
      </c>
      <c r="K1556" t="str">
        <f t="shared" si="446"/>
        <v>0.019928268066224-0.00117986726682766i</v>
      </c>
      <c r="L1556" t="str">
        <f t="shared" si="447"/>
        <v>0.00005-0.911985036077771i</v>
      </c>
      <c r="M1556" t="str">
        <f t="shared" si="448"/>
        <v>0.00133333333333333-0.536461785928102i</v>
      </c>
      <c r="N1556">
        <f t="shared" si="449"/>
        <v>91.079455369695964</v>
      </c>
      <c r="O1556">
        <f t="shared" si="450"/>
        <v>38.450480677457584</v>
      </c>
      <c r="P1556" s="3">
        <f t="shared" si="451"/>
        <v>38.450480677457584</v>
      </c>
      <c r="Q1556" s="3">
        <f t="shared" si="452"/>
        <v>-88.920544630304036</v>
      </c>
      <c r="R1556">
        <f t="shared" si="453"/>
        <v>91.079455369695964</v>
      </c>
      <c r="S1556">
        <f t="shared" si="454"/>
        <v>0.30942351491291092</v>
      </c>
      <c r="T1556">
        <f t="shared" si="437"/>
        <v>38.450480677457584</v>
      </c>
    </row>
    <row r="1557" spans="1:20" x14ac:dyDescent="0.25">
      <c r="A1557">
        <f t="shared" si="438"/>
        <v>1951.553110670533</v>
      </c>
      <c r="B1557">
        <f t="shared" si="455"/>
        <v>310.59932426957999</v>
      </c>
      <c r="C1557" t="str">
        <f t="shared" si="439"/>
        <v>1.57605175940044-83.3302830688856i</v>
      </c>
      <c r="D1557" t="str">
        <f t="shared" si="440"/>
        <v>3.97499905381122-51.2431786807922i</v>
      </c>
      <c r="E1557" t="str">
        <f t="shared" si="441"/>
        <v>162.460677030114+0.139006840389773i</v>
      </c>
      <c r="F1557" t="str">
        <f t="shared" si="442"/>
        <v>1.45495494218784-480.867622453566i</v>
      </c>
      <c r="G1557" t="str">
        <f t="shared" si="443"/>
        <v>0.999999991225079-0.0000936745484901988i</v>
      </c>
      <c r="H1557" t="str">
        <f t="shared" si="444"/>
        <v>600.810340925511+28.6459524196673i</v>
      </c>
      <c r="I1557" t="str">
        <f t="shared" si="445"/>
        <v>41.3256171226588-814.910248509707i</v>
      </c>
      <c r="K1557" t="str">
        <f t="shared" si="446"/>
        <v>0.0199277238959394-0.00118431754059025i</v>
      </c>
      <c r="L1557" t="str">
        <f t="shared" si="447"/>
        <v>0.00005-0.908532612151596i</v>
      </c>
      <c r="M1557" t="str">
        <f t="shared" si="448"/>
        <v>0.00133333333333333-0.534430948324467i</v>
      </c>
      <c r="N1557">
        <f t="shared" si="449"/>
        <v>91.083523849746797</v>
      </c>
      <c r="O1557">
        <f t="shared" si="450"/>
        <v>38.417610393971898</v>
      </c>
      <c r="P1557" s="3">
        <f t="shared" si="451"/>
        <v>38.417610393971898</v>
      </c>
      <c r="Q1557" s="3">
        <f t="shared" si="452"/>
        <v>-88.916476150253203</v>
      </c>
      <c r="R1557">
        <f t="shared" si="453"/>
        <v>91.083523849746797</v>
      </c>
      <c r="S1557">
        <f t="shared" si="454"/>
        <v>0.31059932426957998</v>
      </c>
      <c r="T1557">
        <f t="shared" si="437"/>
        <v>38.417610393971898</v>
      </c>
    </row>
    <row r="1558" spans="1:20" x14ac:dyDescent="0.25">
      <c r="A1558">
        <f t="shared" si="438"/>
        <v>1958.9690124910808</v>
      </c>
      <c r="B1558">
        <f t="shared" si="455"/>
        <v>311.77960170180438</v>
      </c>
      <c r="C1558" t="str">
        <f t="shared" si="439"/>
        <v>1.57601547232298-83.0154228026829i</v>
      </c>
      <c r="D1558" t="str">
        <f t="shared" si="440"/>
        <v>3.97499904660652-51.0492064633335i</v>
      </c>
      <c r="E1558" t="str">
        <f t="shared" si="441"/>
        <v>162.460609926935+0.13954078293384i</v>
      </c>
      <c r="F1558" t="str">
        <f t="shared" si="442"/>
        <v>1.45495494209063-479.047243964291i</v>
      </c>
      <c r="G1558" t="str">
        <f t="shared" si="443"/>
        <v>0.999999991158263-0.0000940305117681788i</v>
      </c>
      <c r="H1558" t="str">
        <f t="shared" si="444"/>
        <v>600.816516642918+28.7548807220189i</v>
      </c>
      <c r="I1558" t="str">
        <f t="shared" si="445"/>
        <v>41.3257421308402-811.83276781914i</v>
      </c>
      <c r="K1558" t="str">
        <f t="shared" si="446"/>
        <v>0.019927175612992-0.00118878434711601i</v>
      </c>
      <c r="L1558" t="str">
        <f t="shared" si="447"/>
        <v>0.00005-0.905093257772061i</v>
      </c>
      <c r="M1558" t="str">
        <f t="shared" si="448"/>
        <v>0.00133333333333333-0.532407798689448i</v>
      </c>
      <c r="N1558">
        <f t="shared" si="449"/>
        <v>91.087607409801734</v>
      </c>
      <c r="O1558">
        <f t="shared" si="450"/>
        <v>38.384740665026278</v>
      </c>
      <c r="P1558" s="3">
        <f t="shared" si="451"/>
        <v>38.384740665026278</v>
      </c>
      <c r="Q1558" s="3">
        <f t="shared" si="452"/>
        <v>-88.912392590198266</v>
      </c>
      <c r="R1558">
        <f t="shared" si="453"/>
        <v>91.087607409801734</v>
      </c>
      <c r="S1558">
        <f t="shared" si="454"/>
        <v>0.31177960170180435</v>
      </c>
      <c r="T1558">
        <f t="shared" si="437"/>
        <v>38.384740665026278</v>
      </c>
    </row>
    <row r="1559" spans="1:20" x14ac:dyDescent="0.25">
      <c r="A1559">
        <f t="shared" si="438"/>
        <v>1966.413094738547</v>
      </c>
      <c r="B1559">
        <f t="shared" si="455"/>
        <v>312.96436418827125</v>
      </c>
      <c r="C1559" t="str">
        <f t="shared" si="439"/>
        <v>1.57597891110054-82.7017567067911i</v>
      </c>
      <c r="D1559" t="str">
        <f t="shared" si="440"/>
        <v>3.97499903934696-50.8559686058483i</v>
      </c>
      <c r="E1559" t="str">
        <f t="shared" si="441"/>
        <v>162.460542318288+0.140076819532036i</v>
      </c>
      <c r="F1559" t="str">
        <f t="shared" si="442"/>
        <v>1.45495494199267-477.233756730447i</v>
      </c>
      <c r="G1559" t="str">
        <f t="shared" si="443"/>
        <v>0.999999991090938-0.0000943878277065433i</v>
      </c>
      <c r="H1559" t="str">
        <f t="shared" si="444"/>
        <v>600.822739467941+28.864223794802i</v>
      </c>
      <c r="I1559" t="str">
        <f t="shared" si="445"/>
        <v>41.325868090824-808.766965722645i</v>
      </c>
      <c r="K1559" t="str">
        <f t="shared" si="446"/>
        <v>0.0199266231865357-0.00119326774493675i</v>
      </c>
      <c r="L1559" t="str">
        <f t="shared" si="447"/>
        <v>0.00005-0.901666923462903i</v>
      </c>
      <c r="M1559" t="str">
        <f t="shared" si="448"/>
        <v>0.00133333333333333-0.530392307919354i</v>
      </c>
      <c r="N1559">
        <f t="shared" si="449"/>
        <v>91.09170610286256</v>
      </c>
      <c r="O1559">
        <f t="shared" si="450"/>
        <v>38.351871494760552</v>
      </c>
      <c r="P1559" s="3">
        <f t="shared" si="451"/>
        <v>38.351871494760552</v>
      </c>
      <c r="Q1559" s="3">
        <f t="shared" si="452"/>
        <v>-88.90829389713744</v>
      </c>
      <c r="R1559">
        <f t="shared" si="453"/>
        <v>91.09170610286256</v>
      </c>
      <c r="S1559">
        <f t="shared" si="454"/>
        <v>0.31296436418827123</v>
      </c>
      <c r="T1559">
        <f t="shared" si="437"/>
        <v>38.351871494760552</v>
      </c>
    </row>
    <row r="1560" spans="1:20" x14ac:dyDescent="0.25">
      <c r="A1560">
        <f t="shared" si="438"/>
        <v>1973.8854644985533</v>
      </c>
      <c r="B1560">
        <f t="shared" si="455"/>
        <v>314.15362877218666</v>
      </c>
      <c r="C1560" t="str">
        <f t="shared" si="439"/>
        <v>1.57594207367845-82.3892802686276i</v>
      </c>
      <c r="D1560" t="str">
        <f t="shared" si="440"/>
        <v>3.97499903203213-50.6634623285452i</v>
      </c>
      <c r="E1560" t="str">
        <f t="shared" si="441"/>
        <v>162.460474200408+0.140614958879825i</v>
      </c>
      <c r="F1560" t="str">
        <f t="shared" si="442"/>
        <v>1.45495494189397-475.427134664415i</v>
      </c>
      <c r="G1560" t="str">
        <f t="shared" si="443"/>
        <v>0.9999999910231-0.0000947465014454008i</v>
      </c>
      <c r="H1560" t="str">
        <f t="shared" si="444"/>
        <v>600.829009760551+28.9739832237841i</v>
      </c>
      <c r="I1560" t="str">
        <f t="shared" si="445"/>
        <v>41.3259950098573-805.712798118867i</v>
      </c>
      <c r="K1560" t="str">
        <f t="shared" si="446"/>
        <v>0.0199260665854966-0.00119776779275827i</v>
      </c>
      <c r="L1560" t="str">
        <f t="shared" si="447"/>
        <v>0.00005-0.898253559935152i</v>
      </c>
      <c r="M1560" t="str">
        <f t="shared" si="448"/>
        <v>0.00133333333333333-0.528384447020677i</v>
      </c>
      <c r="N1560">
        <f t="shared" si="449"/>
        <v>91.095819982084208</v>
      </c>
      <c r="O1560">
        <f t="shared" si="450"/>
        <v>38.319002887344816</v>
      </c>
      <c r="P1560" s="3">
        <f t="shared" si="451"/>
        <v>38.319002887344816</v>
      </c>
      <c r="Q1560" s="3">
        <f t="shared" si="452"/>
        <v>-88.904180017915792</v>
      </c>
      <c r="R1560">
        <f t="shared" si="453"/>
        <v>91.095819982084208</v>
      </c>
      <c r="S1560">
        <f t="shared" si="454"/>
        <v>0.31415362877218667</v>
      </c>
      <c r="T1560">
        <f t="shared" si="437"/>
        <v>38.319002887344816</v>
      </c>
    </row>
    <row r="1561" spans="1:20" x14ac:dyDescent="0.25">
      <c r="A1561">
        <f t="shared" si="438"/>
        <v>1981.3862292636479</v>
      </c>
      <c r="B1561">
        <f t="shared" si="455"/>
        <v>315.34741256152097</v>
      </c>
      <c r="C1561" t="str">
        <f t="shared" si="439"/>
        <v>1.57590495798703-82.077988992718i</v>
      </c>
      <c r="D1561" t="str">
        <f t="shared" si="440"/>
        <v>3.97499902466159-50.4716848621563i</v>
      </c>
      <c r="E1561" t="str">
        <f t="shared" si="441"/>
        <v>162.460405569502+0.14115520971418i</v>
      </c>
      <c r="F1561" t="str">
        <f t="shared" si="442"/>
        <v>1.45495494179452-473.627351777325i</v>
      </c>
      <c r="G1561" t="str">
        <f t="shared" si="443"/>
        <v>0.999999990954746-0.0000951065381443923i</v>
      </c>
      <c r="H1561" t="str">
        <f t="shared" si="444"/>
        <v>600.835327883474+29.0841606008684i</v>
      </c>
      <c r="I1561" t="str">
        <f t="shared" si="445"/>
        <v>41.326122895241-802.67022107381i</v>
      </c>
      <c r="K1561" t="str">
        <f t="shared" si="446"/>
        <v>0.0199255057785715-0.00120228454946047i</v>
      </c>
      <c r="L1561" t="str">
        <f t="shared" si="447"/>
        <v>0.00005-0.894853118086419i</v>
      </c>
      <c r="M1561" t="str">
        <f t="shared" si="448"/>
        <v>0.00133333333333333-0.526384187109658i</v>
      </c>
      <c r="N1561">
        <f t="shared" si="449"/>
        <v>91.099949100774765</v>
      </c>
      <c r="O1561">
        <f t="shared" si="450"/>
        <v>38.286134846979564</v>
      </c>
      <c r="P1561" s="3">
        <f t="shared" si="451"/>
        <v>38.286134846979564</v>
      </c>
      <c r="Q1561" s="3">
        <f t="shared" si="452"/>
        <v>-88.900050899225235</v>
      </c>
      <c r="R1561">
        <f t="shared" si="453"/>
        <v>91.099949100774765</v>
      </c>
      <c r="S1561">
        <f t="shared" si="454"/>
        <v>0.31534741256152099</v>
      </c>
      <c r="T1561">
        <f t="shared" si="437"/>
        <v>38.286134846979564</v>
      </c>
    </row>
    <row r="1562" spans="1:20" x14ac:dyDescent="0.25">
      <c r="A1562">
        <f t="shared" si="438"/>
        <v>1988.9154969348499</v>
      </c>
      <c r="B1562">
        <f t="shared" si="455"/>
        <v>316.54573272925478</v>
      </c>
      <c r="C1562" t="str">
        <f t="shared" si="439"/>
        <v>1.57586756194122-81.7678784006331i</v>
      </c>
      <c r="D1562" t="str">
        <f t="shared" si="440"/>
        <v>3.97499901723494-50.2806334478988i</v>
      </c>
      <c r="E1562" t="str">
        <f t="shared" si="441"/>
        <v>162.460336421748+0.141697580813494i</v>
      </c>
      <c r="F1562" t="str">
        <f t="shared" si="442"/>
        <v>1.45495494169431-471.8343821787i</v>
      </c>
      <c r="G1562" t="str">
        <f t="shared" si="443"/>
        <v>0.999999990885872-0.0000954679429827657i</v>
      </c>
      <c r="H1562" t="str">
        <f t="shared" si="444"/>
        <v>600.841694202222+29.1947575241188i</v>
      </c>
      <c r="I1562" t="str">
        <f t="shared" si="445"/>
        <v>41.3262517543325-799.639190820247i</v>
      </c>
      <c r="K1562" t="str">
        <f t="shared" si="446"/>
        <v>0.0199249407342261-0.00120681807409745i</v>
      </c>
      <c r="L1562" t="str">
        <f t="shared" si="447"/>
        <v>0.00005-0.891465549000216i</v>
      </c>
      <c r="M1562" t="str">
        <f t="shared" si="448"/>
        <v>0.00133333333333333-0.524391499411895i</v>
      </c>
      <c r="N1562">
        <f t="shared" si="449"/>
        <v>91.104093512395508</v>
      </c>
      <c r="O1562">
        <f t="shared" si="450"/>
        <v>38.253267377896037</v>
      </c>
      <c r="P1562" s="3">
        <f t="shared" si="451"/>
        <v>38.253267377896037</v>
      </c>
      <c r="Q1562" s="3">
        <f t="shared" si="452"/>
        <v>-88.895906487604492</v>
      </c>
      <c r="R1562">
        <f t="shared" si="453"/>
        <v>91.104093512395508</v>
      </c>
      <c r="S1562">
        <f t="shared" si="454"/>
        <v>0.31654573272925479</v>
      </c>
      <c r="T1562">
        <f t="shared" si="437"/>
        <v>38.253267377896037</v>
      </c>
    </row>
    <row r="1563" spans="1:20" x14ac:dyDescent="0.25">
      <c r="A1563">
        <f t="shared" si="438"/>
        <v>1996.4733758232021</v>
      </c>
      <c r="B1563">
        <f t="shared" si="455"/>
        <v>317.74860651362593</v>
      </c>
      <c r="C1563" t="str">
        <f t="shared" si="439"/>
        <v>1.57582988344056-81.4589440309247i</v>
      </c>
      <c r="D1563" t="str">
        <f t="shared" si="440"/>
        <v>3.97499900975174-50.0903053374339i</v>
      </c>
      <c r="E1563" t="str">
        <f t="shared" si="441"/>
        <v>162.4602667533+0.142242080998079i</v>
      </c>
      <c r="F1563" t="str">
        <f t="shared" si="442"/>
        <v>1.45495494159334-470.048200076069i</v>
      </c>
      <c r="G1563" t="str">
        <f t="shared" si="443"/>
        <v>0.999999990816473-0.0000958307211594497i</v>
      </c>
      <c r="H1563" t="str">
        <f t="shared" si="444"/>
        <v>600.848109085108+29.3057755977852i</v>
      </c>
      <c r="I1563" t="str">
        <f t="shared" si="445"/>
        <v>41.3263815945453-796.619663757059i</v>
      </c>
      <c r="K1563" t="str">
        <f t="shared" si="446"/>
        <v>0.0199243714206935-0.00121136842589768i</v>
      </c>
      <c r="L1563" t="str">
        <f t="shared" si="447"/>
        <v>0.00005-0.888090803945225i</v>
      </c>
      <c r="M1563" t="str">
        <f t="shared" si="448"/>
        <v>0.00133333333333333-0.522406355261898i</v>
      </c>
      <c r="N1563">
        <f t="shared" si="449"/>
        <v>91.108253270560809</v>
      </c>
      <c r="O1563">
        <f t="shared" si="450"/>
        <v>38.220400484356503</v>
      </c>
      <c r="P1563" s="3">
        <f t="shared" si="451"/>
        <v>38.220400484356503</v>
      </c>
      <c r="Q1563" s="3">
        <f t="shared" si="452"/>
        <v>-88.891746729439191</v>
      </c>
      <c r="R1563">
        <f t="shared" si="453"/>
        <v>91.108253270560809</v>
      </c>
      <c r="S1563">
        <f t="shared" si="454"/>
        <v>0.31774860651362591</v>
      </c>
      <c r="T1563">
        <f t="shared" si="437"/>
        <v>38.220400484356503</v>
      </c>
    </row>
    <row r="1564" spans="1:20" x14ac:dyDescent="0.25">
      <c r="A1564">
        <f t="shared" si="438"/>
        <v>2004.0599746513303</v>
      </c>
      <c r="B1564">
        <f t="shared" si="455"/>
        <v>318.9560512183777</v>
      </c>
      <c r="C1564" t="str">
        <f t="shared" si="439"/>
        <v>1.57579192036931-81.1511814390588i</v>
      </c>
      <c r="D1564" t="str">
        <f t="shared" si="440"/>
        <v>3.97499900221156-49.9006977928276i</v>
      </c>
      <c r="E1564" t="str">
        <f t="shared" si="441"/>
        <v>162.460196560281+0.142788719130471i</v>
      </c>
      <c r="F1564" t="str">
        <f t="shared" si="442"/>
        <v>1.4549549414916-468.268779774602i</v>
      </c>
      <c r="G1564" t="str">
        <f t="shared" si="443"/>
        <v>0.999999990746545-0.000096194877893129i</v>
      </c>
      <c r="H1564" t="str">
        <f t="shared" si="444"/>
        <v>600.854572903271+29.4172164323268i</v>
      </c>
      <c r="I1564" t="str">
        <f t="shared" si="445"/>
        <v>41.3265124233484-793.611596448619i</v>
      </c>
      <c r="K1564" t="str">
        <f t="shared" si="446"/>
        <v>0.0199237978059724-0.00121593566426401i</v>
      </c>
      <c r="L1564" t="str">
        <f t="shared" si="447"/>
        <v>0.00005-0.884728834374605i</v>
      </c>
      <c r="M1564" t="str">
        <f t="shared" si="448"/>
        <v>0.00133333333333333-0.520428726102707i</v>
      </c>
      <c r="N1564">
        <f t="shared" si="449"/>
        <v>91.112428429038516</v>
      </c>
      <c r="O1564">
        <f t="shared" si="450"/>
        <v>38.187534170654203</v>
      </c>
      <c r="P1564" s="3">
        <f t="shared" si="451"/>
        <v>38.187534170654203</v>
      </c>
      <c r="Q1564" s="3">
        <f t="shared" si="452"/>
        <v>-88.887571570961484</v>
      </c>
      <c r="R1564">
        <f t="shared" si="453"/>
        <v>91.112428429038516</v>
      </c>
      <c r="S1564">
        <f t="shared" si="454"/>
        <v>0.31895605121837767</v>
      </c>
      <c r="T1564">
        <f t="shared" si="437"/>
        <v>38.187534170654203</v>
      </c>
    </row>
    <row r="1565" spans="1:20" x14ac:dyDescent="0.25">
      <c r="A1565">
        <f t="shared" si="438"/>
        <v>2011.6754025550053</v>
      </c>
      <c r="B1565">
        <f t="shared" si="455"/>
        <v>320.16808421300755</v>
      </c>
      <c r="C1565" t="str">
        <f t="shared" si="439"/>
        <v>1.57575367059593-80.8445861973538i</v>
      </c>
      <c r="D1565" t="str">
        <f t="shared" si="440"/>
        <v>3.97499899461395-49.7118080865118i</v>
      </c>
      <c r="E1565" t="str">
        <f t="shared" si="441"/>
        <v>162.460125838785+0.143337504115511i</v>
      </c>
      <c r="F1565" t="str">
        <f t="shared" si="442"/>
        <v>1.45495494138908-466.49609567674i</v>
      </c>
      <c r="G1565" t="str">
        <f t="shared" si="443"/>
        <v>0.999999990676086-0.0000965604184223192i</v>
      </c>
      <c r="H1565" t="str">
        <f t="shared" si="444"/>
        <v>600.861086030692+29.5290816444384i</v>
      </c>
      <c r="I1565" t="str">
        <f t="shared" si="445"/>
        <v>41.3266442482685-790.614945624165i</v>
      </c>
      <c r="K1565" t="str">
        <f t="shared" si="446"/>
        <v>0.0199232198578257-0.00122051984877387i</v>
      </c>
      <c r="L1565" t="str">
        <f t="shared" si="447"/>
        <v>0.00005-0.881379591925291i</v>
      </c>
      <c r="M1565" t="str">
        <f t="shared" si="448"/>
        <v>0.00133333333333333-0.518458583485464i</v>
      </c>
      <c r="N1565">
        <f t="shared" si="449"/>
        <v>91.116619041749573</v>
      </c>
      <c r="O1565">
        <f t="shared" si="450"/>
        <v>38.154668441113756</v>
      </c>
      <c r="P1565" s="3">
        <f t="shared" si="451"/>
        <v>38.154668441113756</v>
      </c>
      <c r="Q1565" s="3">
        <f t="shared" si="452"/>
        <v>-88.883380958250427</v>
      </c>
      <c r="R1565">
        <f t="shared" si="453"/>
        <v>91.116619041749573</v>
      </c>
      <c r="S1565">
        <f t="shared" si="454"/>
        <v>0.32016808421300752</v>
      </c>
      <c r="T1565">
        <f t="shared" si="437"/>
        <v>38.154668441113756</v>
      </c>
    </row>
    <row r="1566" spans="1:20" x14ac:dyDescent="0.25">
      <c r="A1566">
        <f t="shared" si="438"/>
        <v>2019.3197690847144</v>
      </c>
      <c r="B1566">
        <f t="shared" si="455"/>
        <v>321.38472293301697</v>
      </c>
      <c r="C1566" t="str">
        <f t="shared" si="439"/>
        <v>1.57571513197334-80.5391538949177i</v>
      </c>
      <c r="D1566" t="str">
        <f t="shared" si="440"/>
        <v>3.97499898695852-49.5236335012451i</v>
      </c>
      <c r="E1566" t="str">
        <f t="shared" si="441"/>
        <v>162.460054584882+0.143888444900624i</v>
      </c>
      <c r="F1566" t="str">
        <f t="shared" si="442"/>
        <v>1.45495494128579-464.730122281832i</v>
      </c>
      <c r="G1566" t="str">
        <f t="shared" si="443"/>
        <v>0.999999990605089-0.0000969273480054425i</v>
      </c>
      <c r="H1566" t="str">
        <f t="shared" si="444"/>
        <v>600.867648844228+29.6413728570747i</v>
      </c>
      <c r="I1566" t="str">
        <f t="shared" si="445"/>
        <v>41.3267770768896-787.629668177195i</v>
      </c>
      <c r="K1566" t="str">
        <f t="shared" si="446"/>
        <v>0.0199226375437783-0.00122512103917926i</v>
      </c>
      <c r="L1566" t="str">
        <f t="shared" si="447"/>
        <v>0.00005-0.878043028417302i</v>
      </c>
      <c r="M1566" t="str">
        <f t="shared" si="448"/>
        <v>0.00133333333333333-0.516495899069003i</v>
      </c>
      <c r="N1566">
        <f t="shared" si="449"/>
        <v>91.120825162768284</v>
      </c>
      <c r="O1566">
        <f t="shared" si="450"/>
        <v>38.121803300091528</v>
      </c>
      <c r="P1566" s="3">
        <f t="shared" si="451"/>
        <v>38.121803300091528</v>
      </c>
      <c r="Q1566" s="3">
        <f t="shared" si="452"/>
        <v>-88.879174837231716</v>
      </c>
      <c r="R1566">
        <f t="shared" si="453"/>
        <v>91.120825162768284</v>
      </c>
      <c r="S1566">
        <f t="shared" si="454"/>
        <v>0.32138472293301695</v>
      </c>
      <c r="T1566">
        <f t="shared" si="437"/>
        <v>38.121803300091528</v>
      </c>
    </row>
    <row r="1567" spans="1:20" x14ac:dyDescent="0.25">
      <c r="A1567">
        <f t="shared" si="438"/>
        <v>2026.9931842072365</v>
      </c>
      <c r="B1567">
        <f t="shared" si="455"/>
        <v>322.60598488016245</v>
      </c>
      <c r="C1567" t="str">
        <f t="shared" si="439"/>
        <v>1.57567630233846-80.2348801375782i</v>
      </c>
      <c r="D1567" t="str">
        <f t="shared" si="440"/>
        <v>3.97499897924476-49.3361713300721i</v>
      </c>
      <c r="E1567" t="str">
        <f t="shared" si="441"/>
        <v>162.459982794607+0.144441550476212i</v>
      </c>
      <c r="F1567" t="str">
        <f t="shared" si="442"/>
        <v>1.4549549411817-462.97083418575i</v>
      </c>
      <c r="G1567" t="str">
        <f t="shared" si="443"/>
        <v>0.999999990533552-0.000097295671920903i</v>
      </c>
      <c r="H1567" t="str">
        <f t="shared" si="444"/>
        <v>600.874261723627+29.7540916994764i</v>
      </c>
      <c r="I1567" t="str">
        <f t="shared" si="445"/>
        <v>41.3269109168535-784.655721164812i</v>
      </c>
      <c r="K1567" t="str">
        <f t="shared" si="446"/>
        <v>0.0199220508311158-0.00122973929540693i</v>
      </c>
      <c r="L1567" t="str">
        <f t="shared" si="447"/>
        <v>0.00005-0.874719095853062i</v>
      </c>
      <c r="M1567" t="str">
        <f t="shared" si="448"/>
        <v>0.00133333333333333-0.514540644619447i</v>
      </c>
      <c r="N1567">
        <f t="shared" si="449"/>
        <v>91.125046846322235</v>
      </c>
      <c r="O1567">
        <f t="shared" si="450"/>
        <v>38.088938751975149</v>
      </c>
      <c r="P1567" s="3">
        <f t="shared" si="451"/>
        <v>38.088938751975149</v>
      </c>
      <c r="Q1567" s="3">
        <f t="shared" si="452"/>
        <v>-88.874953153677765</v>
      </c>
      <c r="R1567">
        <f t="shared" si="453"/>
        <v>91.125046846322235</v>
      </c>
      <c r="S1567">
        <f t="shared" si="454"/>
        <v>0.32260598488016246</v>
      </c>
      <c r="T1567">
        <f t="shared" si="437"/>
        <v>38.088938751975149</v>
      </c>
    </row>
    <row r="1568" spans="1:20" x14ac:dyDescent="0.25">
      <c r="A1568">
        <f t="shared" si="438"/>
        <v>2034.695758307224</v>
      </c>
      <c r="B1568">
        <f t="shared" si="455"/>
        <v>323.83188762270709</v>
      </c>
      <c r="C1568" t="str">
        <f t="shared" si="439"/>
        <v>1.57563717951264-79.9317605478327i</v>
      </c>
      <c r="D1568" t="str">
        <f t="shared" si="440"/>
        <v>3.9749989714723-49.1494188762873i</v>
      </c>
      <c r="E1568" t="str">
        <f t="shared" si="441"/>
        <v>162.459910463975+0.144996829875699i</v>
      </c>
      <c r="F1568" t="str">
        <f t="shared" si="442"/>
        <v>1.45495494107683-461.218206080552i</v>
      </c>
      <c r="G1568" t="str">
        <f t="shared" si="443"/>
        <v>0.99999999046147-0.0000976653954671625i</v>
      </c>
      <c r="H1568" t="str">
        <f t="shared" si="444"/>
        <v>600.880925051536+29.8672398071925i</v>
      </c>
      <c r="I1568" t="str">
        <f t="shared" si="445"/>
        <v>41.3270457758588-781.693061807136i</v>
      </c>
      <c r="K1568" t="str">
        <f t="shared" si="446"/>
        <v>0.0199214596868831-0.00123437467755837i</v>
      </c>
      <c r="L1568" t="str">
        <f t="shared" si="447"/>
        <v>0.00005-0.871407746416681i</v>
      </c>
      <c r="M1568" t="str">
        <f t="shared" si="448"/>
        <v>0.00133333333333333-0.512592792009809i</v>
      </c>
      <c r="N1568">
        <f t="shared" si="449"/>
        <v>91.129284146792415</v>
      </c>
      <c r="O1568">
        <f t="shared" si="450"/>
        <v>38.056074801185147</v>
      </c>
      <c r="P1568" s="3">
        <f t="shared" si="451"/>
        <v>38.056074801185147</v>
      </c>
      <c r="Q1568" s="3">
        <f t="shared" si="452"/>
        <v>-88.870715853207585</v>
      </c>
      <c r="R1568">
        <f t="shared" si="453"/>
        <v>91.129284146792415</v>
      </c>
      <c r="S1568">
        <f t="shared" si="454"/>
        <v>0.32383188762270709</v>
      </c>
      <c r="T1568">
        <f t="shared" si="437"/>
        <v>38.056074801185147</v>
      </c>
    </row>
    <row r="1569" spans="1:20" x14ac:dyDescent="0.25">
      <c r="A1569">
        <f t="shared" si="438"/>
        <v>2042.4276021887915</v>
      </c>
      <c r="B1569">
        <f t="shared" si="455"/>
        <v>325.06244879567339</v>
      </c>
      <c r="C1569" t="str">
        <f t="shared" si="439"/>
        <v>1.5755977613008-79.6297907647669i</v>
      </c>
      <c r="D1569" t="str">
        <f t="shared" si="440"/>
        <v>3.97499896364063-48.9633734533935i</v>
      </c>
      <c r="E1569" t="str">
        <f t="shared" si="441"/>
        <v>162.459837588961+0.145554292176213i</v>
      </c>
      <c r="F1569" t="str">
        <f t="shared" si="442"/>
        <v>1.45495494097115-459.472212754088i</v>
      </c>
      <c r="G1569" t="str">
        <f t="shared" si="443"/>
        <v>0.99999999038884-0.0000980365239628172i</v>
      </c>
      <c r="H1569" t="str">
        <f t="shared" si="444"/>
        <v>600.887639213559+29.9808188221105i</v>
      </c>
      <c r="I1569" t="str">
        <f t="shared" si="445"/>
        <v>41.3271816616648-778.741647486682i</v>
      </c>
      <c r="K1569" t="str">
        <f t="shared" si="446"/>
        <v>0.0199208640778817-0.00123902724590997i</v>
      </c>
      <c r="L1569" t="str">
        <f t="shared" si="447"/>
        <v>0.00005-0.868108932473278i</v>
      </c>
      <c r="M1569" t="str">
        <f t="shared" si="448"/>
        <v>0.00133333333333333-0.510652313219577i</v>
      </c>
      <c r="N1569">
        <f t="shared" si="449"/>
        <v>91.133537118712979</v>
      </c>
      <c r="O1569">
        <f t="shared" si="450"/>
        <v>38.023211452173207</v>
      </c>
      <c r="P1569" s="3">
        <f t="shared" si="451"/>
        <v>38.023211452173207</v>
      </c>
      <c r="Q1569" s="3">
        <f t="shared" si="452"/>
        <v>-88.866462881287021</v>
      </c>
      <c r="R1569">
        <f t="shared" si="453"/>
        <v>91.133537118712979</v>
      </c>
      <c r="S1569">
        <f t="shared" si="454"/>
        <v>0.32506244879567336</v>
      </c>
      <c r="T1569">
        <f t="shared" si="437"/>
        <v>38.023211452173207</v>
      </c>
    </row>
    <row r="1570" spans="1:20" x14ac:dyDescent="0.25">
      <c r="A1570">
        <f t="shared" si="438"/>
        <v>2050.1888270771092</v>
      </c>
      <c r="B1570">
        <f t="shared" si="455"/>
        <v>326.29768610109699</v>
      </c>
      <c r="C1570" t="str">
        <f t="shared" si="439"/>
        <v>1.57555804549201-79.32896644401i</v>
      </c>
      <c r="D1570" t="str">
        <f t="shared" si="440"/>
        <v>3.97499895574933-48.7780323850649i</v>
      </c>
      <c r="E1570" t="str">
        <f t="shared" si="441"/>
        <v>162.459764165521+0.146113946498264i</v>
      </c>
      <c r="F1570" t="str">
        <f t="shared" si="442"/>
        <v>1.45495494086467-457.732829089661i</v>
      </c>
      <c r="G1570" t="str">
        <f t="shared" si="443"/>
        <v>0.999999990315656-0.000098409062746674i</v>
      </c>
      <c r="H1570" t="str">
        <f t="shared" si="444"/>
        <v>600.894404598242+30.094830392477i</v>
      </c>
      <c r="I1570" t="str">
        <f t="shared" si="445"/>
        <v>41.3273185820883-775.801435747737i</v>
      </c>
      <c r="K1570" t="str">
        <f t="shared" si="446"/>
        <v>0.0199202639706691-0.00124369706091302i</v>
      </c>
      <c r="L1570" t="str">
        <f t="shared" si="447"/>
        <v>0.00005-0.864822606568319i</v>
      </c>
      <c r="M1570" t="str">
        <f t="shared" si="448"/>
        <v>0.00133333333333333-0.508719180334306i</v>
      </c>
      <c r="N1570">
        <f t="shared" si="449"/>
        <v>91.137805816771518</v>
      </c>
      <c r="O1570">
        <f t="shared" si="450"/>
        <v>37.990348709424332</v>
      </c>
      <c r="P1570" s="3">
        <f t="shared" si="451"/>
        <v>37.990348709424332</v>
      </c>
      <c r="Q1570" s="3">
        <f t="shared" si="452"/>
        <v>-88.862194183228482</v>
      </c>
      <c r="R1570">
        <f t="shared" si="453"/>
        <v>91.137805816771518</v>
      </c>
      <c r="S1570">
        <f t="shared" si="454"/>
        <v>0.326297686101097</v>
      </c>
      <c r="T1570">
        <f t="shared" si="437"/>
        <v>37.990348709424332</v>
      </c>
    </row>
    <row r="1571" spans="1:20" x14ac:dyDescent="0.25">
      <c r="A1571">
        <f t="shared" si="438"/>
        <v>2057.9795446200023</v>
      </c>
      <c r="B1571">
        <f t="shared" si="455"/>
        <v>327.53761730828114</v>
      </c>
      <c r="C1571" t="str">
        <f t="shared" si="439"/>
        <v>1.57551802985897-79.02928325766i</v>
      </c>
      <c r="D1571" t="str">
        <f t="shared" si="440"/>
        <v>3.97499894779796-48.5933930051082i</v>
      </c>
      <c r="E1571" t="str">
        <f t="shared" si="441"/>
        <v>162.459690189575+0.146675802006441i</v>
      </c>
      <c r="F1571" t="str">
        <f t="shared" si="442"/>
        <v>1.45495494075738-456.000030065653i</v>
      </c>
      <c r="G1571" t="str">
        <f t="shared" si="443"/>
        <v>0.999999990241916-0.0000987830171778271i</v>
      </c>
      <c r="H1571" t="str">
        <f t="shared" si="444"/>
        <v>600.901221597117+30.2092761729261i</v>
      </c>
      <c r="I1571" t="str">
        <f t="shared" si="445"/>
        <v>41.3274565450058-772.87238429576i</v>
      </c>
      <c r="K1571" t="str">
        <f t="shared" si="446"/>
        <v>0.0199196593315563-0.0012483841831938i</v>
      </c>
      <c r="L1571" t="str">
        <f t="shared" si="447"/>
        <v>0.00005-0.861548721426898i</v>
      </c>
      <c r="M1571" t="str">
        <f t="shared" si="448"/>
        <v>0.00133333333333333-0.506793365545233i</v>
      </c>
      <c r="N1571">
        <f t="shared" si="449"/>
        <v>91.142090295808842</v>
      </c>
      <c r="O1571">
        <f t="shared" si="450"/>
        <v>37.957486577455754</v>
      </c>
      <c r="P1571" s="3">
        <f t="shared" si="451"/>
        <v>37.957486577455754</v>
      </c>
      <c r="Q1571" s="3">
        <f t="shared" si="452"/>
        <v>-88.857909704191158</v>
      </c>
      <c r="R1571">
        <f t="shared" si="453"/>
        <v>91.142090295808842</v>
      </c>
      <c r="S1571">
        <f t="shared" si="454"/>
        <v>0.32753761730828113</v>
      </c>
      <c r="T1571">
        <f t="shared" si="437"/>
        <v>37.957486577455754</v>
      </c>
    </row>
    <row r="1572" spans="1:20" x14ac:dyDescent="0.25">
      <c r="A1572">
        <f t="shared" si="438"/>
        <v>2065.7998668895584</v>
      </c>
      <c r="B1572">
        <f t="shared" si="455"/>
        <v>328.78226025405263</v>
      </c>
      <c r="C1572" t="str">
        <f t="shared" si="439"/>
        <v>1.57547771215796-78.7307368942263i</v>
      </c>
      <c r="D1572" t="str">
        <f t="shared" si="440"/>
        <v>3.97499893978602-48.4094526574236i</v>
      </c>
      <c r="E1572" t="str">
        <f t="shared" si="441"/>
        <v>162.459615657017+0.147239867909614i</v>
      </c>
      <c r="F1572" t="str">
        <f t="shared" si="442"/>
        <v>1.45495494064928-454.273790755167i</v>
      </c>
      <c r="G1572" t="str">
        <f t="shared" si="443"/>
        <v>0.999999990167613-0.0000991583926357351i</v>
      </c>
      <c r="H1572" t="str">
        <f t="shared" si="444"/>
        <v>600.908090604726+30.324157824505i</v>
      </c>
      <c r="I1572" t="str">
        <f t="shared" si="445"/>
        <v>41.3275955583549-769.954450996775i</v>
      </c>
      <c r="K1572" t="str">
        <f t="shared" si="446"/>
        <v>0.0199190501266062-0.00125308867355364i</v>
      </c>
      <c r="L1572" t="str">
        <f t="shared" si="447"/>
        <v>0.00005-0.858287229953076i</v>
      </c>
      <c r="M1572" t="str">
        <f t="shared" si="448"/>
        <v>0.00133333333333333-0.504874841148867i</v>
      </c>
      <c r="N1572">
        <f t="shared" si="449"/>
        <v>91.146390610819026</v>
      </c>
      <c r="O1572">
        <f t="shared" si="450"/>
        <v>37.924625060817689</v>
      </c>
      <c r="P1572" s="3">
        <f t="shared" si="451"/>
        <v>37.924625060817689</v>
      </c>
      <c r="Q1572" s="3">
        <f t="shared" si="452"/>
        <v>-88.853609389180974</v>
      </c>
      <c r="R1572">
        <f t="shared" si="453"/>
        <v>91.146390610819026</v>
      </c>
      <c r="S1572">
        <f t="shared" si="454"/>
        <v>0.32878226025405261</v>
      </c>
      <c r="T1572">
        <f t="shared" si="437"/>
        <v>37.924625060817689</v>
      </c>
    </row>
    <row r="1573" spans="1:20" x14ac:dyDescent="0.25">
      <c r="A1573">
        <f t="shared" si="438"/>
        <v>2073.6499063837387</v>
      </c>
      <c r="B1573">
        <f t="shared" si="455"/>
        <v>330.03163284301803</v>
      </c>
      <c r="C1573" t="str">
        <f t="shared" si="439"/>
        <v>1.57543709012895-78.4333230585689i</v>
      </c>
      <c r="D1573" t="str">
        <f t="shared" si="440"/>
        <v>3.97499893171309-48.2262086959678i</v>
      </c>
      <c r="E1573" t="str">
        <f t="shared" si="441"/>
        <v>162.459540563711+0.147806153461066i</v>
      </c>
      <c r="F1573" t="str">
        <f t="shared" si="442"/>
        <v>1.45495494054035-452.554086325672i</v>
      </c>
      <c r="G1573" t="str">
        <f t="shared" si="443"/>
        <v>0.999999990092745-0.0000995351945202989i</v>
      </c>
      <c r="H1573" t="str">
        <f t="shared" si="444"/>
        <v>600.915012018626+30.4394770146979i</v>
      </c>
      <c r="I1573" t="str">
        <f t="shared" si="445"/>
        <v>41.3277356301317-767.047593876748i</v>
      </c>
      <c r="K1573" t="str">
        <f t="shared" si="446"/>
        <v>0.0199184363216323-0.00125781059296895i</v>
      </c>
      <c r="L1573" t="str">
        <f t="shared" si="447"/>
        <v>0.00005-0.855038085229203i</v>
      </c>
      <c r="M1573" t="str">
        <f t="shared" si="448"/>
        <v>0.00133333333333333-0.50296357954659i</v>
      </c>
      <c r="N1573">
        <f t="shared" si="449"/>
        <v>91.150706816949466</v>
      </c>
      <c r="O1573">
        <f t="shared" si="450"/>
        <v>37.891764164093722</v>
      </c>
      <c r="P1573" s="3">
        <f t="shared" si="451"/>
        <v>37.891764164093722</v>
      </c>
      <c r="Q1573" s="3">
        <f t="shared" si="452"/>
        <v>-88.849293183050534</v>
      </c>
      <c r="R1573">
        <f t="shared" si="453"/>
        <v>91.150706816949466</v>
      </c>
      <c r="S1573">
        <f t="shared" si="454"/>
        <v>0.33003163284301801</v>
      </c>
      <c r="T1573">
        <f t="shared" si="437"/>
        <v>37.891764164093722</v>
      </c>
    </row>
    <row r="1574" spans="1:20" x14ac:dyDescent="0.25">
      <c r="A1574">
        <f t="shared" si="438"/>
        <v>2081.5297760279968</v>
      </c>
      <c r="B1574">
        <f t="shared" si="455"/>
        <v>331.28575304782152</v>
      </c>
      <c r="C1574" t="str">
        <f t="shared" si="439"/>
        <v>1.57539616149496-78.13703747183i</v>
      </c>
      <c r="D1574" t="str">
        <f t="shared" si="440"/>
        <v>3.97499892357868-48.0436584847146i</v>
      </c>
      <c r="E1574" t="str">
        <f t="shared" si="441"/>
        <v>162.459464905488+0.148374667958864i</v>
      </c>
      <c r="F1574" t="str">
        <f t="shared" si="442"/>
        <v>1.45495494043058-450.840892038642i</v>
      </c>
      <c r="G1574" t="str">
        <f t="shared" si="443"/>
        <v>0.999999990017307-0.0000999134282519388i</v>
      </c>
      <c r="H1574" t="str">
        <f t="shared" si="444"/>
        <v>600.921986239443+30.5552354174552i</v>
      </c>
      <c r="I1574" t="str">
        <f t="shared" si="445"/>
        <v>41.3278767683961-764.151771121016i</v>
      </c>
      <c r="K1574" t="str">
        <f t="shared" si="446"/>
        <v>0.019917817882196-0.00126255000259129i</v>
      </c>
      <c r="L1574" t="str">
        <f t="shared" si="447"/>
        <v>0.00005-0.851801240515247i</v>
      </c>
      <c r="M1574" t="str">
        <f t="shared" si="448"/>
        <v>0.00133333333333333-0.501059553244264i</v>
      </c>
      <c r="N1574">
        <f t="shared" si="449"/>
        <v>91.155038969500595</v>
      </c>
      <c r="O1574">
        <f t="shared" si="450"/>
        <v>37.85890389190029</v>
      </c>
      <c r="P1574" s="3">
        <f t="shared" si="451"/>
        <v>37.85890389190029</v>
      </c>
      <c r="Q1574" s="3">
        <f t="shared" si="452"/>
        <v>-88.844961030499405</v>
      </c>
      <c r="R1574">
        <f t="shared" si="453"/>
        <v>91.155038969500595</v>
      </c>
      <c r="S1574">
        <f t="shared" si="454"/>
        <v>0.33128575304782154</v>
      </c>
      <c r="T1574">
        <f t="shared" si="437"/>
        <v>37.85890389190029</v>
      </c>
    </row>
    <row r="1575" spans="1:20" x14ac:dyDescent="0.25">
      <c r="A1575">
        <f t="shared" si="438"/>
        <v>2089.4395891769036</v>
      </c>
      <c r="B1575">
        <f t="shared" si="455"/>
        <v>332.54463890940326</v>
      </c>
      <c r="C1575" t="str">
        <f t="shared" si="439"/>
        <v>1.5753549239627-77.8418758713814i</v>
      </c>
      <c r="D1575" t="str">
        <f t="shared" si="440"/>
        <v>3.97499891538235-47.8617993976183i</v>
      </c>
      <c r="E1575" t="str">
        <f t="shared" si="441"/>
        <v>162.459388678151+0.148945420746191i</v>
      </c>
      <c r="F1575" t="str">
        <f t="shared" si="442"/>
        <v>1.45495494031999-449.134183249204i</v>
      </c>
      <c r="G1575" t="str">
        <f t="shared" si="443"/>
        <v>0.999999989941294-0.000100293099271672i</v>
      </c>
      <c r="H1575" t="str">
        <f t="shared" si="444"/>
        <v>600.929013670858+30.6714347132148i</v>
      </c>
      <c r="I1575" t="str">
        <f t="shared" si="445"/>
        <v>41.3280189812659-761.266941073646i</v>
      </c>
      <c r="K1575" t="str">
        <f t="shared" si="446"/>
        <v>0.019917194773606-0.00126730696374736i</v>
      </c>
      <c r="L1575" t="str">
        <f t="shared" si="447"/>
        <v>0.00005-0.848576649248106i</v>
      </c>
      <c r="M1575" t="str">
        <f t="shared" si="448"/>
        <v>0.00133333333333333-0.499162734851824i</v>
      </c>
      <c r="N1575">
        <f t="shared" si="449"/>
        <v>91.159387123926265</v>
      </c>
      <c r="O1575">
        <f t="shared" si="450"/>
        <v>37.826044248887925</v>
      </c>
      <c r="P1575" s="3">
        <f t="shared" si="451"/>
        <v>37.826044248887925</v>
      </c>
      <c r="Q1575" s="3">
        <f t="shared" si="452"/>
        <v>-88.840612876073735</v>
      </c>
      <c r="R1575">
        <f t="shared" si="453"/>
        <v>91.159387123926265</v>
      </c>
      <c r="S1575">
        <f t="shared" si="454"/>
        <v>0.33254463890940328</v>
      </c>
      <c r="T1575">
        <f t="shared" si="437"/>
        <v>37.826044248887925</v>
      </c>
    </row>
    <row r="1576" spans="1:20" x14ac:dyDescent="0.25">
      <c r="A1576">
        <f t="shared" si="438"/>
        <v>2097.3794596157759</v>
      </c>
      <c r="B1576">
        <f t="shared" si="455"/>
        <v>333.80830853725899</v>
      </c>
      <c r="C1576" t="str">
        <f t="shared" si="439"/>
        <v>1.57531337522177-77.5478340107561i</v>
      </c>
      <c r="D1576" t="str">
        <f t="shared" si="440"/>
        <v>3.97499890712358-47.6806288185743i</v>
      </c>
      <c r="E1576" t="str">
        <f t="shared" si="441"/>
        <v>162.459311877474+0.149518421211507i</v>
      </c>
      <c r="F1576" t="str">
        <f t="shared" si="442"/>
        <v>1.45495494020855-447.433935405775i</v>
      </c>
      <c r="G1576" t="str">
        <f t="shared" si="443"/>
        <v>0.999999989864703-0.000100674213041194i</v>
      </c>
      <c r="H1576" t="str">
        <f t="shared" si="444"/>
        <v>600.936094719662+30.788076588933i</v>
      </c>
      <c r="I1576" t="str">
        <f t="shared" si="445"/>
        <v>41.3281622769227-758.393062236859i</v>
      </c>
      <c r="K1576" t="str">
        <f t="shared" si="446"/>
        <v>0.0199165669609155-0.00127208153793907i</v>
      </c>
      <c r="L1576" t="str">
        <f t="shared" si="447"/>
        <v>0.00005-0.845364265040946i</v>
      </c>
      <c r="M1576" t="str">
        <f t="shared" si="448"/>
        <v>0.00133333333333333-0.49727309708291i</v>
      </c>
      <c r="N1576">
        <f t="shared" si="449"/>
        <v>91.163751335833254</v>
      </c>
      <c r="O1576">
        <f t="shared" si="450"/>
        <v>37.793185239740701</v>
      </c>
      <c r="P1576" s="3">
        <f t="shared" si="451"/>
        <v>37.793185239740701</v>
      </c>
      <c r="Q1576" s="3">
        <f t="shared" si="452"/>
        <v>-88.836248664166746</v>
      </c>
      <c r="R1576">
        <f t="shared" si="453"/>
        <v>91.163751335833254</v>
      </c>
      <c r="S1576">
        <f t="shared" si="454"/>
        <v>0.33380830853725901</v>
      </c>
      <c r="T1576">
        <f t="shared" si="437"/>
        <v>37.793185239740701</v>
      </c>
    </row>
    <row r="1577" spans="1:20" x14ac:dyDescent="0.25">
      <c r="A1577">
        <f t="shared" si="438"/>
        <v>2105.3495015623157</v>
      </c>
      <c r="B1577">
        <f t="shared" si="455"/>
        <v>335.07678010970056</v>
      </c>
      <c r="C1577" t="str">
        <f t="shared" si="439"/>
        <v>1.57527151294491-77.2549076595917i</v>
      </c>
      <c r="D1577" t="str">
        <f t="shared" si="440"/>
        <v>3.97499889880194-47.5001441413836i</v>
      </c>
      <c r="E1577" t="str">
        <f t="shared" si="441"/>
        <v>162.459234499199+0.150093678788825i</v>
      </c>
      <c r="F1577" t="str">
        <f t="shared" si="442"/>
        <v>1.45495494009627-445.740124049722i</v>
      </c>
      <c r="G1577" t="str">
        <f t="shared" si="443"/>
        <v>0.999999989787528-0.000101056775042952i</v>
      </c>
      <c r="H1577" t="str">
        <f t="shared" si="444"/>
        <v>600.943229795765+30.9051627381074i</v>
      </c>
      <c r="I1577" t="str">
        <f t="shared" si="445"/>
        <v>41.3283066636096-755.53009327044i</v>
      </c>
      <c r="K1577" t="str">
        <f t="shared" si="446"/>
        <v>0.0199159344089209-0.00127687378684354i</v>
      </c>
      <c r="L1577" t="str">
        <f t="shared" si="447"/>
        <v>0.00005-0.842164041682552i</v>
      </c>
      <c r="M1577" t="str">
        <f t="shared" si="448"/>
        <v>0.00133333333333333-0.495390612754443i</v>
      </c>
      <c r="N1577">
        <f t="shared" si="449"/>
        <v>91.168131660981473</v>
      </c>
      <c r="O1577">
        <f t="shared" si="450"/>
        <v>37.760326869176978</v>
      </c>
      <c r="P1577" s="3">
        <f t="shared" si="451"/>
        <v>37.760326869176978</v>
      </c>
      <c r="Q1577" s="3">
        <f t="shared" si="452"/>
        <v>-88.831868339018527</v>
      </c>
      <c r="R1577">
        <f t="shared" si="453"/>
        <v>91.168131660981473</v>
      </c>
      <c r="S1577">
        <f t="shared" si="454"/>
        <v>0.33507678010970054</v>
      </c>
      <c r="T1577">
        <f t="shared" si="437"/>
        <v>37.760326869176978</v>
      </c>
    </row>
    <row r="1578" spans="1:20" x14ac:dyDescent="0.25">
      <c r="A1578">
        <f t="shared" si="438"/>
        <v>2113.3498296682524</v>
      </c>
      <c r="B1578">
        <f t="shared" si="455"/>
        <v>336.35007187411742</v>
      </c>
      <c r="C1578" t="str">
        <f t="shared" si="439"/>
        <v>1.57522933478773-76.9630926035644i</v>
      </c>
      <c r="D1578" t="str">
        <f t="shared" si="440"/>
        <v>3.97499889041695-47.3203427697133i</v>
      </c>
      <c r="E1578" t="str">
        <f t="shared" si="441"/>
        <v>162.459156539036+0.150671202958233i</v>
      </c>
      <c r="F1578" t="str">
        <f t="shared" si="442"/>
        <v>1.45495493998313-444.052724815001i</v>
      </c>
      <c r="G1578" t="str">
        <f t="shared" si="443"/>
        <v>0.999999989709766-0.000101440790780227i</v>
      </c>
      <c r="H1578" t="str">
        <f t="shared" si="444"/>
        <v>600.950419312229+31.0226948608063i</v>
      </c>
      <c r="I1578" t="str">
        <f t="shared" si="445"/>
        <v>41.3284521496342-752.677992991133i</v>
      </c>
      <c r="K1578" t="str">
        <f t="shared" si="446"/>
        <v>0.0199152970821597-0.00128168377231313i</v>
      </c>
      <c r="L1578" t="str">
        <f t="shared" si="447"/>
        <v>0.00005-0.838975933136638i</v>
      </c>
      <c r="M1578" t="str">
        <f t="shared" si="448"/>
        <v>0.00133333333333333-0.493515254786256i</v>
      </c>
      <c r="N1578">
        <f t="shared" si="449"/>
        <v>91.172528155283871</v>
      </c>
      <c r="O1578">
        <f t="shared" si="450"/>
        <v>37.727469141949086</v>
      </c>
      <c r="P1578" s="3">
        <f t="shared" si="451"/>
        <v>37.727469141949086</v>
      </c>
      <c r="Q1578" s="3">
        <f t="shared" si="452"/>
        <v>-88.827471844716129</v>
      </c>
      <c r="R1578">
        <f t="shared" si="453"/>
        <v>91.172528155283871</v>
      </c>
      <c r="S1578">
        <f t="shared" si="454"/>
        <v>0.33635007187411742</v>
      </c>
      <c r="T1578">
        <f t="shared" si="437"/>
        <v>37.727469141949086</v>
      </c>
    </row>
    <row r="1579" spans="1:20" x14ac:dyDescent="0.25">
      <c r="A1579">
        <f t="shared" si="438"/>
        <v>2121.3805590209918</v>
      </c>
      <c r="B1579">
        <f t="shared" si="455"/>
        <v>337.62820214723905</v>
      </c>
      <c r="C1579" t="str">
        <f t="shared" si="439"/>
        <v>1.57518683838867-76.6723846443334i</v>
      </c>
      <c r="D1579" t="str">
        <f t="shared" si="440"/>
        <v>3.9749988819681-47.1412221170601i</v>
      </c>
      <c r="E1579" t="str">
        <f t="shared" si="441"/>
        <v>162.459077992665+0.151251003245835i</v>
      </c>
      <c r="F1579" t="str">
        <f t="shared" si="442"/>
        <v>1.45495493986912-442.371713427804i</v>
      </c>
      <c r="G1579" t="str">
        <f t="shared" si="443"/>
        <v>0.999999989631411-0.000101826265777213i</v>
      </c>
      <c r="H1579" t="str">
        <f t="shared" si="444"/>
        <v>600.957663685276+31.1406746636916i</v>
      </c>
      <c r="I1579" t="str">
        <f t="shared" si="445"/>
        <v>41.3285987433648-749.836720372031i</v>
      </c>
      <c r="K1579" t="str">
        <f t="shared" si="446"/>
        <v>0.0199146549449091-0.00128651155637543i</v>
      </c>
      <c r="L1579" t="str">
        <f t="shared" si="447"/>
        <v>0.00005-0.835799893541178i</v>
      </c>
      <c r="M1579" t="str">
        <f t="shared" si="448"/>
        <v>0.00133333333333333-0.491646996200693i</v>
      </c>
      <c r="N1579">
        <f t="shared" si="449"/>
        <v>91.176940874806292</v>
      </c>
      <c r="O1579">
        <f t="shared" si="450"/>
        <v>37.69461206284408</v>
      </c>
      <c r="P1579" s="3">
        <f t="shared" si="451"/>
        <v>37.69461206284408</v>
      </c>
      <c r="Q1579" s="3">
        <f t="shared" si="452"/>
        <v>-88.823059125193708</v>
      </c>
      <c r="R1579">
        <f t="shared" si="453"/>
        <v>91.176940874806292</v>
      </c>
      <c r="S1579">
        <f t="shared" si="454"/>
        <v>0.33762820214723904</v>
      </c>
      <c r="T1579">
        <f t="shared" si="437"/>
        <v>37.69461206284408</v>
      </c>
    </row>
    <row r="1580" spans="1:20" x14ac:dyDescent="0.25">
      <c r="A1580">
        <f t="shared" si="438"/>
        <v>2129.4418051452717</v>
      </c>
      <c r="B1580">
        <f t="shared" si="455"/>
        <v>338.91118931539859</v>
      </c>
      <c r="C1580" t="str">
        <f t="shared" si="439"/>
        <v>1.57514402136882-76.3827795994787i</v>
      </c>
      <c r="D1580" t="str">
        <f t="shared" si="440"/>
        <v>3.97499887345492-46.9627796067135i</v>
      </c>
      <c r="E1580" t="str">
        <f t="shared" si="441"/>
        <v>162.458998855736+0.151833089224233i</v>
      </c>
      <c r="F1580" t="str">
        <f t="shared" si="442"/>
        <v>1.45495493975425-440.697065706219i</v>
      </c>
      <c r="G1580" t="str">
        <f t="shared" si="443"/>
        <v>0.99999998955246-0.000102213205579096i</v>
      </c>
      <c r="H1580" t="str">
        <f t="shared" si="444"/>
        <v>600.964963334331+31.2591038600484i</v>
      </c>
      <c r="I1580" t="str">
        <f t="shared" si="445"/>
        <v>41.3287464532352-747.00623454202i</v>
      </c>
      <c r="K1580" t="str">
        <f t="shared" si="446"/>
        <v>0.0199140079611837-0.00129135720123327i</v>
      </c>
      <c r="L1580" t="str">
        <f t="shared" si="447"/>
        <v>0.00005-0.832635877207791i</v>
      </c>
      <c r="M1580" t="str">
        <f t="shared" si="448"/>
        <v>0.00133333333333333-0.489785810122228i</v>
      </c>
      <c r="N1580">
        <f t="shared" si="449"/>
        <v>91.181369875767473</v>
      </c>
      <c r="O1580">
        <f t="shared" si="450"/>
        <v>37.661755636683843</v>
      </c>
      <c r="P1580" s="3">
        <f t="shared" si="451"/>
        <v>37.661755636683843</v>
      </c>
      <c r="Q1580" s="3">
        <f t="shared" si="452"/>
        <v>-88.818630124232527</v>
      </c>
      <c r="R1580">
        <f t="shared" si="453"/>
        <v>91.181369875767473</v>
      </c>
      <c r="S1580">
        <f t="shared" si="454"/>
        <v>0.3389111893153986</v>
      </c>
      <c r="T1580">
        <f t="shared" ref="T1580:T1643" si="456">P1580</f>
        <v>37.661755636683843</v>
      </c>
    </row>
    <row r="1581" spans="1:20" x14ac:dyDescent="0.25">
      <c r="A1581">
        <f t="shared" ref="A1581:A1644" si="457">2*PI()*B1581</f>
        <v>2137.5336840048235</v>
      </c>
      <c r="B1581">
        <f t="shared" si="455"/>
        <v>340.1990518347971</v>
      </c>
      <c r="C1581" t="str">
        <f t="shared" ref="C1581:C1644" si="458">IMPRODUCT(D1581,E1581,$C$40,,K1581,$C$41)</f>
        <v>1.5751008813319-76.0942733024397i</v>
      </c>
      <c r="D1581" t="str">
        <f t="shared" ref="D1581:D1644" si="459">IMDIV(IMPRODUCT($C$37,$C$38,COMPLEX(1,A1581/$C$38)),IMSUM(-1*A1581*A1581/$C$39,COMPLEX(0,1*A1581)))</f>
        <v>3.97499886487691-46.785012671718i</v>
      </c>
      <c r="E1581" t="str">
        <f t="shared" ref="E1581:E1644" si="460">IMDIV(IMPRODUCT(IMSUM(F1581,G1581),$C$29,H1581),IMSUM(1,I1581))</f>
        <v>162.458919123867+0.152417470512863i</v>
      </c>
      <c r="F1581" t="str">
        <f t="shared" ref="F1581:F1644" si="461">IMDIV(IMPRODUCT($C$14,$C$15,COMPLEX(1,A1581/$C$15)),IMSUM(-1*A1581*A1581/$C$16,COMPLEX(0,A1581)))</f>
        <v>1.45495493963851-439.028757559878i</v>
      </c>
      <c r="G1581" t="str">
        <f t="shared" ref="G1581:G1644" si="462">IMDIV(1,COMPLEX(1,A1581*$C$9*$C$10))</f>
        <v>0.999999989472908-0.000102601615752135i</v>
      </c>
      <c r="H1581" t="str">
        <f t="shared" ref="H1581:H1644" si="463">IMDIV($C$3,IMSUM(K1581,COMPLEX(0,$C$28*A1581)))</f>
        <v>600.972318682041+31.3779841698096i</v>
      </c>
      <c r="I1581" t="str">
        <f t="shared" ref="I1581:I1644" si="464">IMPRODUCT(F1581,$C$29,H1581,$C$31)</f>
        <v>41.3288952877422-744.18649478518i</v>
      </c>
      <c r="K1581" t="str">
        <f t="shared" ref="K1581:K1644" si="465">IF($C$26&lt;=0,IMDIV(1,IMSUM(IMDIV(1,L1581),1/$C$18)),IMDIV(1,IMSUM(IMDIV(1,L1581),1/$C$18,IMDIV(1,M1581))))</f>
        <v>0.0199133560947338-0.00129622076926469i</v>
      </c>
      <c r="L1581" t="str">
        <f t="shared" ref="L1581:L1644" si="466">IMSUM($C$21/$C$22,IMDIV(1,COMPLEX(0,$C$20*$C$22*A1581)))</f>
        <v>0.00005-0.829483838621029i</v>
      </c>
      <c r="M1581" t="str">
        <f t="shared" ref="M1581:M1644" si="467">IMSUM($C$25/$C$26,IMDIV(1,COMPLEX(0,$C$24*$C$26*A1581)))</f>
        <v>0.00133333333333333-0.487931669777077i</v>
      </c>
      <c r="N1581">
        <f t="shared" ref="N1581:N1644" si="468">ABS(R1581)</f>
        <v>91.185815214538948</v>
      </c>
      <c r="O1581">
        <f t="shared" ref="O1581:O1644" si="469">ABS(P1581)</f>
        <v>37.628899868325142</v>
      </c>
      <c r="P1581" s="3">
        <f t="shared" ref="P1581:P1644" si="470">20*LOG10(IMABS(C1581))</f>
        <v>37.628899868325142</v>
      </c>
      <c r="Q1581" s="3">
        <f t="shared" ref="Q1581:Q1644" si="471">IMARGUMENT(C1581)*180/PI()</f>
        <v>-88.814184785461052</v>
      </c>
      <c r="R1581">
        <f t="shared" ref="R1581:R1644" si="472">IF(Q1581&lt;0,Q1581+180,Q1581-180)</f>
        <v>91.185815214538948</v>
      </c>
      <c r="S1581">
        <f t="shared" ref="S1581:S1644" si="473">B1581/1000</f>
        <v>0.34019905183479709</v>
      </c>
      <c r="T1581">
        <f t="shared" si="456"/>
        <v>37.628899868325142</v>
      </c>
    </row>
    <row r="1582" spans="1:20" x14ac:dyDescent="0.25">
      <c r="A1582">
        <f t="shared" si="457"/>
        <v>2145.6563120040423</v>
      </c>
      <c r="B1582">
        <f t="shared" ref="B1582:B1645" si="474">B1581*(1+B$42)</f>
        <v>341.49180823176937</v>
      </c>
      <c r="C1582" t="str">
        <f t="shared" si="458"/>
        <v>1.57505741586401-75.8068616024558i</v>
      </c>
      <c r="D1582" t="str">
        <f t="shared" si="459"/>
        <v>3.97499885623358-46.6079187548365i</v>
      </c>
      <c r="E1582" t="str">
        <f t="shared" si="460"/>
        <v>162.458838792641+0.153004156778182i</v>
      </c>
      <c r="F1582" t="str">
        <f t="shared" si="461"/>
        <v>1.45495493952188-437.366764989606i</v>
      </c>
      <c r="G1582" t="str">
        <f t="shared" si="462"/>
        <v>0.99999998939275-0.000102991501883737i</v>
      </c>
      <c r="H1582" t="str">
        <f t="shared" si="463"/>
        <v>600.979730154287+31.4973173195844i</v>
      </c>
      <c r="I1582" t="str">
        <f t="shared" si="464"/>
        <v>41.3290452554478-741.377460540174i</v>
      </c>
      <c r="K1582" t="str">
        <f t="shared" si="465"/>
        <v>0.0199126993090439-0.00130110232302299i</v>
      </c>
      <c r="L1582" t="str">
        <f t="shared" si="466"/>
        <v>0.00005-0.826343732437765i</v>
      </c>
      <c r="M1582" t="str">
        <f t="shared" si="467"/>
        <v>0.00133333333333333-0.486084548492802i</v>
      </c>
      <c r="N1582">
        <f t="shared" si="468"/>
        <v>91.190276947644932</v>
      </c>
      <c r="O1582">
        <f t="shared" si="469"/>
        <v>37.596044762659979</v>
      </c>
      <c r="P1582" s="3">
        <f t="shared" si="470"/>
        <v>37.596044762659979</v>
      </c>
      <c r="Q1582" s="3">
        <f t="shared" si="471"/>
        <v>-88.809723052355068</v>
      </c>
      <c r="R1582">
        <f t="shared" si="472"/>
        <v>91.190276947644932</v>
      </c>
      <c r="S1582">
        <f t="shared" si="473"/>
        <v>0.34149180823176939</v>
      </c>
      <c r="T1582">
        <f t="shared" si="456"/>
        <v>37.596044762659979</v>
      </c>
    </row>
    <row r="1583" spans="1:20" x14ac:dyDescent="0.25">
      <c r="A1583">
        <f t="shared" si="457"/>
        <v>2153.8098059896574</v>
      </c>
      <c r="B1583">
        <f t="shared" si="474"/>
        <v>342.7894771030501</v>
      </c>
      <c r="C1583" t="str">
        <f t="shared" si="458"/>
        <v>1.57501362253352-75.5205403645088i</v>
      </c>
      <c r="D1583" t="str">
        <f t="shared" si="459"/>
        <v>3.97499884752444-46.4314953085136i</v>
      </c>
      <c r="E1583" t="str">
        <f t="shared" si="460"/>
        <v>162.458757857616+0.153593157733871i</v>
      </c>
      <c r="F1583" t="str">
        <f t="shared" si="461"/>
        <v>1.45495493940437-435.711064087083i</v>
      </c>
      <c r="G1583" t="str">
        <f t="shared" si="462"/>
        <v>0.999999989311982-0.000103382869582546i</v>
      </c>
      <c r="H1583" t="str">
        <f t="shared" si="463"/>
        <v>600.98719818023+31.6171050426851i</v>
      </c>
      <c r="I1583" t="str">
        <f t="shared" si="464"/>
        <v>41.3291963649799-738.579091399701i</v>
      </c>
      <c r="K1583" t="str">
        <f t="shared" si="465"/>
        <v>0.0199120375673301-0.00130600192523663i</v>
      </c>
      <c r="L1583" t="str">
        <f t="shared" si="466"/>
        <v>0.00005-0.823215513486515i</v>
      </c>
      <c r="M1583" t="str">
        <f t="shared" si="467"/>
        <v>0.00133333333333333-0.484244419697952i</v>
      </c>
      <c r="N1583">
        <f t="shared" si="468"/>
        <v>91.194755131762179</v>
      </c>
      <c r="O1583">
        <f t="shared" si="469"/>
        <v>37.563190324616052</v>
      </c>
      <c r="P1583" s="3">
        <f t="shared" si="470"/>
        <v>37.563190324616052</v>
      </c>
      <c r="Q1583" s="3">
        <f t="shared" si="471"/>
        <v>-88.805244868237821</v>
      </c>
      <c r="R1583">
        <f t="shared" si="472"/>
        <v>91.194755131762179</v>
      </c>
      <c r="S1583">
        <f t="shared" si="473"/>
        <v>0.34278947710305008</v>
      </c>
      <c r="T1583">
        <f t="shared" si="456"/>
        <v>37.563190324616052</v>
      </c>
    </row>
    <row r="1584" spans="1:20" x14ac:dyDescent="0.25">
      <c r="A1584">
        <f t="shared" si="457"/>
        <v>2161.9942832524184</v>
      </c>
      <c r="B1584">
        <f t="shared" si="474"/>
        <v>344.09207711604171</v>
      </c>
      <c r="C1584" t="str">
        <f t="shared" si="458"/>
        <v>1.57496949889109-75.2353054692589i</v>
      </c>
      <c r="D1584" t="str">
        <f t="shared" si="459"/>
        <v>3.97499883874899-46.255739794839i</v>
      </c>
      <c r="E1584" t="str">
        <f t="shared" si="460"/>
        <v>162.458676314311+0.154184483141482i</v>
      </c>
      <c r="F1584" t="str">
        <f t="shared" si="461"/>
        <v>1.45495493928596-434.061631034496i</v>
      </c>
      <c r="G1584" t="str">
        <f t="shared" si="462"/>
        <v>0.999999989230599-0.000103775724478514i</v>
      </c>
      <c r="H1584" t="str">
        <f t="shared" si="463"/>
        <v>600.994723192327+31.7373490791525i</v>
      </c>
      <c r="I1584" t="str">
        <f t="shared" si="464"/>
        <v>41.3293486250309-735.791347109903i</v>
      </c>
      <c r="K1584" t="str">
        <f t="shared" si="465"/>
        <v>0.0199113708325387-0.00131091963880923i</v>
      </c>
      <c r="L1584" t="str">
        <f t="shared" si="466"/>
        <v>0.00005-0.820099136766806i</v>
      </c>
      <c r="M1584" t="str">
        <f t="shared" si="467"/>
        <v>0.00133333333333333-0.482411256921648i</v>
      </c>
      <c r="N1584">
        <f t="shared" si="468"/>
        <v>91.199249823720081</v>
      </c>
      <c r="O1584">
        <f t="shared" si="469"/>
        <v>37.530336559156503</v>
      </c>
      <c r="P1584" s="3">
        <f t="shared" si="470"/>
        <v>37.530336559156503</v>
      </c>
      <c r="Q1584" s="3">
        <f t="shared" si="471"/>
        <v>-88.800750176279919</v>
      </c>
      <c r="R1584">
        <f t="shared" si="472"/>
        <v>91.199249823720081</v>
      </c>
      <c r="S1584">
        <f t="shared" si="473"/>
        <v>0.34409207711604173</v>
      </c>
      <c r="T1584">
        <f t="shared" si="456"/>
        <v>37.530336559156503</v>
      </c>
    </row>
    <row r="1585" spans="1:20" x14ac:dyDescent="0.25">
      <c r="A1585">
        <f t="shared" si="457"/>
        <v>2170.2098615287778</v>
      </c>
      <c r="B1585">
        <f t="shared" si="474"/>
        <v>345.39962700908268</v>
      </c>
      <c r="C1585" t="str">
        <f t="shared" si="458"/>
        <v>1.57492504246936-74.9511528129886i</v>
      </c>
      <c r="D1585" t="str">
        <f t="shared" si="459"/>
        <v>3.97499882990671-46.0806496855103i</v>
      </c>
      <c r="E1585" t="str">
        <f t="shared" si="460"/>
        <v>162.458594158215+0.154778142810486i</v>
      </c>
      <c r="F1585" t="str">
        <f t="shared" si="461"/>
        <v>1.45495493916665-432.418442104197i</v>
      </c>
      <c r="G1585" t="str">
        <f t="shared" si="462"/>
        <v>0.999999989148596-0.000104170072222989i</v>
      </c>
      <c r="H1585" t="str">
        <f t="shared" si="463"/>
        <v>601.00230562635+31.8580511757854i</v>
      </c>
      <c r="I1585" t="str">
        <f t="shared" si="464"/>
        <v>41.3295020443604-733.014187569773i</v>
      </c>
      <c r="K1585" t="str">
        <f t="shared" si="465"/>
        <v>0.0199106990673443-0.00131585552681957i</v>
      </c>
      <c r="L1585" t="str">
        <f t="shared" si="466"/>
        <v>0.00005-0.816994557448499i</v>
      </c>
      <c r="M1585" t="str">
        <f t="shared" si="467"/>
        <v>0.00133333333333333-0.480585033793235i</v>
      </c>
      <c r="N1585">
        <f t="shared" si="468"/>
        <v>91.203761080500286</v>
      </c>
      <c r="O1585">
        <f t="shared" si="469"/>
        <v>37.497483471280518</v>
      </c>
      <c r="P1585" s="3">
        <f t="shared" si="470"/>
        <v>37.497483471280518</v>
      </c>
      <c r="Q1585" s="3">
        <f t="shared" si="471"/>
        <v>-88.796238919499714</v>
      </c>
      <c r="R1585">
        <f t="shared" si="472"/>
        <v>91.203761080500286</v>
      </c>
      <c r="S1585">
        <f t="shared" si="473"/>
        <v>0.34539962700908267</v>
      </c>
      <c r="T1585">
        <f t="shared" si="456"/>
        <v>37.497483471280518</v>
      </c>
    </row>
    <row r="1586" spans="1:20" x14ac:dyDescent="0.25">
      <c r="A1586">
        <f t="shared" si="457"/>
        <v>2178.456659002587</v>
      </c>
      <c r="B1586">
        <f t="shared" si="474"/>
        <v>346.71214559171722</v>
      </c>
      <c r="C1586" t="str">
        <f t="shared" si="458"/>
        <v>1.57488025078295-74.6680783075461i</v>
      </c>
      <c r="D1586" t="str">
        <f t="shared" si="459"/>
        <v>3.97499882099711-45.9062224617977i</v>
      </c>
      <c r="E1586" t="str">
        <f t="shared" si="460"/>
        <v>162.458511384789+0.155374146598266i</v>
      </c>
      <c r="F1586" t="str">
        <f t="shared" si="461"/>
        <v>1.45495493904643-430.781473658361i</v>
      </c>
      <c r="G1586" t="str">
        <f t="shared" si="462"/>
        <v>0.999999989065969-0.000104565918488797i</v>
      </c>
      <c r="H1586" t="str">
        <f t="shared" si="463"/>
        <v>601.009945921416+31.9792130861653i</v>
      </c>
      <c r="I1586" t="str">
        <f t="shared" si="464"/>
        <v>41.329656631793-730.247572830584i</v>
      </c>
      <c r="K1586" t="str">
        <f t="shared" si="465"/>
        <v>0.0199100222341479-0.00132080965252148i</v>
      </c>
      <c r="L1586" t="str">
        <f t="shared" si="466"/>
        <v>0.00005-0.813901730871187i</v>
      </c>
      <c r="M1586" t="str">
        <f t="shared" si="467"/>
        <v>0.00133333333333333-0.478765724041875i</v>
      </c>
      <c r="N1586">
        <f t="shared" si="468"/>
        <v>91.208288959236697</v>
      </c>
      <c r="O1586">
        <f t="shared" si="469"/>
        <v>37.464631066023898</v>
      </c>
      <c r="P1586" s="3">
        <f t="shared" si="470"/>
        <v>37.464631066023898</v>
      </c>
      <c r="Q1586" s="3">
        <f t="shared" si="471"/>
        <v>-88.791711040763303</v>
      </c>
      <c r="R1586">
        <f t="shared" si="472"/>
        <v>91.208288959236697</v>
      </c>
      <c r="S1586">
        <f t="shared" si="473"/>
        <v>0.3467121455917172</v>
      </c>
      <c r="T1586">
        <f t="shared" si="456"/>
        <v>37.464631066023898</v>
      </c>
    </row>
    <row r="1587" spans="1:20" x14ac:dyDescent="0.25">
      <c r="A1587">
        <f t="shared" si="457"/>
        <v>2186.7347943067971</v>
      </c>
      <c r="B1587">
        <f t="shared" si="474"/>
        <v>348.02965174496575</v>
      </c>
      <c r="C1587" t="str">
        <f t="shared" si="458"/>
        <v>1.57483512132823-74.3860778802783i</v>
      </c>
      <c r="D1587" t="str">
        <f t="shared" si="459"/>
        <v>3.97499881201966-45.732455614507i</v>
      </c>
      <c r="E1587" t="str">
        <f t="shared" si="460"/>
        <v>162.458427989454+0.155972504411242i</v>
      </c>
      <c r="F1587" t="str">
        <f t="shared" si="461"/>
        <v>1.45495493892529-429.150702148647i</v>
      </c>
      <c r="G1587" t="str">
        <f t="shared" si="462"/>
        <v>0.999999988982712-0.000104963268970315i</v>
      </c>
      <c r="H1587" t="str">
        <f t="shared" si="463"/>
        <v>601.017644520025+32.1008365706871i</v>
      </c>
      <c r="I1587" t="str">
        <f t="shared" si="464"/>
        <v>41.3298123962224-727.491463095332i</v>
      </c>
      <c r="K1587" t="str">
        <f t="shared" si="465"/>
        <v>0.0199093402950745-0.00132578207934384i</v>
      </c>
      <c r="L1587" t="str">
        <f t="shared" si="466"/>
        <v>0.00005-0.810820612543525i</v>
      </c>
      <c r="M1587" t="str">
        <f t="shared" si="467"/>
        <v>0.00133333333333333-0.476953301496189i</v>
      </c>
      <c r="N1587">
        <f t="shared" si="468"/>
        <v>91.212833517215429</v>
      </c>
      <c r="O1587">
        <f t="shared" si="469"/>
        <v>37.431779348458313</v>
      </c>
      <c r="P1587" s="3">
        <f t="shared" si="470"/>
        <v>37.431779348458313</v>
      </c>
      <c r="Q1587" s="3">
        <f t="shared" si="471"/>
        <v>-88.787166482784571</v>
      </c>
      <c r="R1587">
        <f t="shared" si="472"/>
        <v>91.212833517215429</v>
      </c>
      <c r="S1587">
        <f t="shared" si="473"/>
        <v>0.34802965174496575</v>
      </c>
      <c r="T1587">
        <f t="shared" si="456"/>
        <v>37.431779348458313</v>
      </c>
    </row>
    <row r="1588" spans="1:20" x14ac:dyDescent="0.25">
      <c r="A1588">
        <f t="shared" si="457"/>
        <v>2195.0443865251627</v>
      </c>
      <c r="B1588">
        <f t="shared" si="474"/>
        <v>349.35216442159663</v>
      </c>
      <c r="C1588" t="str">
        <f t="shared" si="458"/>
        <v>1.5747896515833-74.1051474739806i</v>
      </c>
      <c r="D1588" t="str">
        <f t="shared" si="459"/>
        <v>3.97499880297387-45.5593466439438i</v>
      </c>
      <c r="E1588" t="str">
        <f t="shared" si="460"/>
        <v>162.458343967603+0.156573226204364i</v>
      </c>
      <c r="F1588" t="str">
        <f t="shared" si="461"/>
        <v>1.45495493880324-427.526104115861i</v>
      </c>
      <c r="G1588" t="str">
        <f t="shared" si="462"/>
        <v>0.999999988898821-0.000105362129383564i</v>
      </c>
      <c r="H1588" t="str">
        <f t="shared" si="463"/>
        <v>601.025401868067+32.2229233965845i</v>
      </c>
      <c r="I1588" t="str">
        <f t="shared" si="464"/>
        <v>41.3299693466097-724.745818718145i</v>
      </c>
      <c r="K1588" t="str">
        <f t="shared" si="465"/>
        <v>0.0199086532119718-0.00133077287089049i</v>
      </c>
      <c r="L1588" t="str">
        <f t="shared" si="466"/>
        <v>0.00005-0.807751158142582i</v>
      </c>
      <c r="M1588" t="str">
        <f t="shared" si="467"/>
        <v>0.00133333333333333-0.47514774008387i</v>
      </c>
      <c r="N1588">
        <f t="shared" si="468"/>
        <v>91.217394811874513</v>
      </c>
      <c r="O1588">
        <f t="shared" si="469"/>
        <v>37.39892832369258</v>
      </c>
      <c r="P1588" s="3">
        <f t="shared" si="470"/>
        <v>37.39892832369258</v>
      </c>
      <c r="Q1588" s="3">
        <f t="shared" si="471"/>
        <v>-88.782605188125487</v>
      </c>
      <c r="R1588">
        <f t="shared" si="472"/>
        <v>91.217394811874513</v>
      </c>
      <c r="S1588">
        <f t="shared" si="473"/>
        <v>0.34935216442159661</v>
      </c>
      <c r="T1588">
        <f t="shared" si="456"/>
        <v>37.39892832369258</v>
      </c>
    </row>
    <row r="1589" spans="1:20" x14ac:dyDescent="0.25">
      <c r="A1589">
        <f t="shared" si="457"/>
        <v>2203.3855551939587</v>
      </c>
      <c r="B1589">
        <f t="shared" si="474"/>
        <v>350.67970264639871</v>
      </c>
      <c r="C1589" t="str">
        <f t="shared" si="458"/>
        <v>1.57474383900788-73.8252830468336i</v>
      </c>
      <c r="D1589" t="str">
        <f t="shared" si="459"/>
        <v>3.97499879385918-45.3868930598772i</v>
      </c>
      <c r="E1589" t="str">
        <f t="shared" si="460"/>
        <v>162.458259314594+0.157176321981929i</v>
      </c>
      <c r="F1589" t="str">
        <f t="shared" si="461"/>
        <v>1.45495493868025-425.907656189611i</v>
      </c>
      <c r="G1589" t="str">
        <f t="shared" si="462"/>
        <v>0.999999988814292-0.000105762505466282i</v>
      </c>
      <c r="H1589" t="str">
        <f t="shared" si="463"/>
        <v>601.033218414857+32.3454753379567i</v>
      </c>
      <c r="I1589" t="str">
        <f t="shared" si="464"/>
        <v>41.3301274919821-722.010600203706i</v>
      </c>
      <c r="K1589" t="str">
        <f t="shared" si="465"/>
        <v>0.019907960946408-0.00133578209094016i</v>
      </c>
      <c r="L1589" t="str">
        <f t="shared" si="466"/>
        <v>0.00005-0.804693323513232i</v>
      </c>
      <c r="M1589" t="str">
        <f t="shared" si="467"/>
        <v>0.00133333333333333-0.473349013831312i</v>
      </c>
      <c r="N1589">
        <f t="shared" si="468"/>
        <v>91.221972900803948</v>
      </c>
      <c r="O1589">
        <f t="shared" si="469"/>
        <v>37.366077996872328</v>
      </c>
      <c r="P1589" s="3">
        <f t="shared" si="470"/>
        <v>37.366077996872328</v>
      </c>
      <c r="Q1589" s="3">
        <f t="shared" si="471"/>
        <v>-88.778027099196052</v>
      </c>
      <c r="R1589">
        <f t="shared" si="472"/>
        <v>91.221972900803948</v>
      </c>
      <c r="S1589">
        <f t="shared" si="473"/>
        <v>0.35067970264639869</v>
      </c>
      <c r="T1589">
        <f t="shared" si="456"/>
        <v>37.366077996872328</v>
      </c>
    </row>
    <row r="1590" spans="1:20" x14ac:dyDescent="0.25">
      <c r="A1590">
        <f t="shared" si="457"/>
        <v>2211.7584203036959</v>
      </c>
      <c r="B1590">
        <f t="shared" si="474"/>
        <v>352.01228551645505</v>
      </c>
      <c r="C1590" t="str">
        <f t="shared" si="458"/>
        <v>1.57469768104295-73.5464805723467i</v>
      </c>
      <c r="D1590" t="str">
        <f t="shared" si="459"/>
        <v>3.97499878467509-45.2150923815047i</v>
      </c>
      <c r="E1590" t="str">
        <f t="shared" si="460"/>
        <v>162.458174025752+0.157781801797578i</v>
      </c>
      <c r="F1590" t="str">
        <f t="shared" si="461"/>
        <v>1.45495493855633-424.295335087984i</v>
      </c>
      <c r="G1590" t="str">
        <f t="shared" si="462"/>
        <v>0.999999988729119-0.000106164402978011i</v>
      </c>
      <c r="H1590" t="str">
        <f t="shared" si="463"/>
        <v>601.041094613166+32.4684941757999i</v>
      </c>
      <c r="I1590" t="str">
        <f t="shared" si="464"/>
        <v>41.3302868414388-719.285768206717i</v>
      </c>
      <c r="K1590" t="str">
        <f t="shared" si="465"/>
        <v>0.0199072634596696-0.00134080980344642i</v>
      </c>
      <c r="L1590" t="str">
        <f t="shared" si="466"/>
        <v>0.00005-0.801647064667497i</v>
      </c>
      <c r="M1590" t="str">
        <f t="shared" si="467"/>
        <v>0.00133333333333333-0.471557096863232i</v>
      </c>
      <c r="N1590">
        <f t="shared" si="468"/>
        <v>91.226567841745236</v>
      </c>
      <c r="O1590">
        <f t="shared" si="469"/>
        <v>37.333228373180454</v>
      </c>
      <c r="P1590" s="3">
        <f t="shared" si="470"/>
        <v>37.333228373180454</v>
      </c>
      <c r="Q1590" s="3">
        <f t="shared" si="471"/>
        <v>-88.773432158254764</v>
      </c>
      <c r="R1590">
        <f t="shared" si="472"/>
        <v>91.226567841745236</v>
      </c>
      <c r="S1590">
        <f t="shared" si="473"/>
        <v>0.35201228551645503</v>
      </c>
      <c r="T1590">
        <f t="shared" si="456"/>
        <v>37.333228373180454</v>
      </c>
    </row>
    <row r="1591" spans="1:20" x14ac:dyDescent="0.25">
      <c r="A1591">
        <f t="shared" si="457"/>
        <v>2220.1631023008499</v>
      </c>
      <c r="B1591">
        <f t="shared" si="474"/>
        <v>353.34993220141757</v>
      </c>
      <c r="C1591" t="str">
        <f t="shared" si="458"/>
        <v>1.57465117511084-73.268736039299i</v>
      </c>
      <c r="D1591" t="str">
        <f t="shared" si="459"/>
        <v>3.97499877542108-45.043942137416i</v>
      </c>
      <c r="E1591" t="str">
        <f t="shared" si="460"/>
        <v>162.458088096367+0.158389675754916i</v>
      </c>
      <c r="F1591" t="str">
        <f t="shared" si="461"/>
        <v>1.45495493843147-422.6891176172i</v>
      </c>
      <c r="G1591" t="str">
        <f t="shared" si="462"/>
        <v>0.999999988643298-0.000106567827700182i</v>
      </c>
      <c r="H1591" t="str">
        <f t="shared" si="463"/>
        <v>601.049030919243+32.5919816980317i</v>
      </c>
      <c r="I1591" t="str">
        <f t="shared" si="464"/>
        <v>41.3304474041463-716.571283531306i</v>
      </c>
      <c r="K1591" t="str">
        <f t="shared" si="465"/>
        <v>0.0199065607127597-0.00134585607253758i</v>
      </c>
      <c r="L1591" t="str">
        <f t="shared" si="466"/>
        <v>0.00005-0.798612337783915i</v>
      </c>
      <c r="M1591" t="str">
        <f t="shared" si="467"/>
        <v>0.00133333333333333-0.469771963402302i</v>
      </c>
      <c r="N1591">
        <f t="shared" si="468"/>
        <v>91.231179692591567</v>
      </c>
      <c r="O1591">
        <f t="shared" si="469"/>
        <v>37.300379457837266</v>
      </c>
      <c r="P1591" s="3">
        <f t="shared" si="470"/>
        <v>37.300379457837266</v>
      </c>
      <c r="Q1591" s="3">
        <f t="shared" si="471"/>
        <v>-88.768820307408433</v>
      </c>
      <c r="R1591">
        <f t="shared" si="472"/>
        <v>91.231179692591567</v>
      </c>
      <c r="S1591">
        <f t="shared" si="473"/>
        <v>0.35334993220141758</v>
      </c>
      <c r="T1591">
        <f t="shared" si="456"/>
        <v>37.300379457837266</v>
      </c>
    </row>
    <row r="1592" spans="1:20" x14ac:dyDescent="0.25">
      <c r="A1592">
        <f t="shared" si="457"/>
        <v>2228.5997220895933</v>
      </c>
      <c r="B1592">
        <f t="shared" si="474"/>
        <v>354.69266194378298</v>
      </c>
      <c r="C1592" t="str">
        <f t="shared" si="458"/>
        <v>1.5746043186152-72.9920454516839i</v>
      </c>
      <c r="D1592" t="str">
        <f t="shared" si="459"/>
        <v>3.97499876609661-44.8734398655572i</v>
      </c>
      <c r="E1592" t="str">
        <f t="shared" si="460"/>
        <v>162.458001521698+0.158999954007515i</v>
      </c>
      <c r="F1592" t="str">
        <f t="shared" si="461"/>
        <v>1.45495493830565-421.088980671279i</v>
      </c>
      <c r="G1592" t="str">
        <f t="shared" si="462"/>
        <v>0.999999988556823-0.000106972785436191i</v>
      </c>
      <c r="H1592" t="str">
        <f t="shared" si="463"/>
        <v>601.057027792834+32.7159396995199i</v>
      </c>
      <c r="I1592" t="str">
        <f t="shared" si="464"/>
        <v>41.33060918934-713.867107130459i</v>
      </c>
      <c r="K1592" t="str">
        <f t="shared" si="465"/>
        <v>0.0199058526663962-0.00135092096251656i</v>
      </c>
      <c r="L1592" t="str">
        <f t="shared" si="466"/>
        <v>0.00005-0.795589099206929i</v>
      </c>
      <c r="M1592" t="str">
        <f t="shared" si="467"/>
        <v>0.00133333333333333-0.467993587768782i</v>
      </c>
      <c r="N1592">
        <f t="shared" si="468"/>
        <v>91.235808511387475</v>
      </c>
      <c r="O1592">
        <f t="shared" si="469"/>
        <v>37.267531256101009</v>
      </c>
      <c r="P1592" s="3">
        <f t="shared" si="470"/>
        <v>37.267531256101009</v>
      </c>
      <c r="Q1592" s="3">
        <f t="shared" si="471"/>
        <v>-88.764191488612525</v>
      </c>
      <c r="R1592">
        <f t="shared" si="472"/>
        <v>91.235808511387475</v>
      </c>
      <c r="S1592">
        <f t="shared" si="473"/>
        <v>0.35469266194378296</v>
      </c>
      <c r="T1592">
        <f t="shared" si="456"/>
        <v>37.267531256101009</v>
      </c>
    </row>
    <row r="1593" spans="1:20" x14ac:dyDescent="0.25">
      <c r="A1593">
        <f t="shared" si="457"/>
        <v>2237.0684010335335</v>
      </c>
      <c r="B1593">
        <f t="shared" si="474"/>
        <v>356.04049405916936</v>
      </c>
      <c r="C1593" t="str">
        <f t="shared" si="458"/>
        <v>1.57455710894051-72.7164048286481i</v>
      </c>
      <c r="D1593" t="str">
        <f t="shared" si="459"/>
        <v>3.97499875670113-44.7035831131958i</v>
      </c>
      <c r="E1593" t="str">
        <f t="shared" si="460"/>
        <v>162.457914296969+0.159612646759466i</v>
      </c>
      <c r="F1593" t="str">
        <f t="shared" si="461"/>
        <v>1.45495493817887-419.494901231714i</v>
      </c>
      <c r="G1593" t="str">
        <f t="shared" si="462"/>
        <v>0.99999998846969-0.000107379282011494i</v>
      </c>
      <c r="H1593" t="str">
        <f t="shared" si="463"/>
        <v>601.065085697231+32.8403699821129i</v>
      </c>
      <c r="I1593" t="str">
        <f t="shared" si="464"/>
        <v>41.3307722063277-711.173200105488i</v>
      </c>
      <c r="K1593" t="str">
        <f t="shared" si="465"/>
        <v>0.0199051392810091-0.00135600453786084i</v>
      </c>
      <c r="L1593" t="str">
        <f t="shared" si="466"/>
        <v>0.00005-0.792577305446235i</v>
      </c>
      <c r="M1593" t="str">
        <f t="shared" si="467"/>
        <v>0.00133333333333333-0.466221944380137i</v>
      </c>
      <c r="N1593">
        <f t="shared" si="468"/>
        <v>91.240454356328641</v>
      </c>
      <c r="O1593">
        <f t="shared" si="469"/>
        <v>37.234683773267719</v>
      </c>
      <c r="P1593" s="3">
        <f t="shared" si="470"/>
        <v>37.234683773267719</v>
      </c>
      <c r="Q1593" s="3">
        <f t="shared" si="471"/>
        <v>-88.759545643671359</v>
      </c>
      <c r="R1593">
        <f t="shared" si="472"/>
        <v>91.240454356328641</v>
      </c>
      <c r="S1593">
        <f t="shared" si="473"/>
        <v>0.35604049405916938</v>
      </c>
      <c r="T1593">
        <f t="shared" si="456"/>
        <v>37.234683773267719</v>
      </c>
    </row>
    <row r="1594" spans="1:20" x14ac:dyDescent="0.25">
      <c r="A1594">
        <f t="shared" si="457"/>
        <v>2245.5692609574612</v>
      </c>
      <c r="B1594">
        <f t="shared" si="474"/>
        <v>357.39344793659421</v>
      </c>
      <c r="C1594" t="str">
        <f t="shared" si="458"/>
        <v>1.57450954345225-72.4418102044367i</v>
      </c>
      <c r="D1594" t="str">
        <f t="shared" si="459"/>
        <v>3.97499874723411-44.5343694368854i</v>
      </c>
      <c r="E1594" t="str">
        <f t="shared" si="460"/>
        <v>162.457826417367+0.160227764265603i</v>
      </c>
      <c r="F1594" t="str">
        <f t="shared" si="461"/>
        <v>1.45495493805113-417.906856367138i</v>
      </c>
      <c r="G1594" t="str">
        <f t="shared" si="462"/>
        <v>0.999999988381893-0.000107787323273673i</v>
      </c>
      <c r="H1594" t="str">
        <f t="shared" si="463"/>
        <v>601.073205099271+32.9652743546647i</v>
      </c>
      <c r="I1594" t="str">
        <f t="shared" si="464"/>
        <v>41.3309364644862-708.489523705439i</v>
      </c>
      <c r="K1594" t="str">
        <f t="shared" si="465"/>
        <v>0.0199044205167394-0.00136110686322234i</v>
      </c>
      <c r="L1594" t="str">
        <f t="shared" si="466"/>
        <v>0.00005-0.789576913176162i</v>
      </c>
      <c r="M1594" t="str">
        <f t="shared" si="467"/>
        <v>0.00133333333333333-0.464457007750685i</v>
      </c>
      <c r="N1594">
        <f t="shared" si="468"/>
        <v>91.245117285761765</v>
      </c>
      <c r="O1594">
        <f t="shared" si="469"/>
        <v>37.201837014671746</v>
      </c>
      <c r="P1594" s="3">
        <f t="shared" si="470"/>
        <v>37.201837014671746</v>
      </c>
      <c r="Q1594" s="3">
        <f t="shared" si="471"/>
        <v>-88.754882714238235</v>
      </c>
      <c r="R1594">
        <f t="shared" si="472"/>
        <v>91.245117285761765</v>
      </c>
      <c r="S1594">
        <f t="shared" si="473"/>
        <v>0.35739344793659422</v>
      </c>
      <c r="T1594">
        <f t="shared" si="456"/>
        <v>37.201837014671746</v>
      </c>
    </row>
    <row r="1595" spans="1:20" x14ac:dyDescent="0.25">
      <c r="A1595">
        <f t="shared" si="457"/>
        <v>2254.1024241490995</v>
      </c>
      <c r="B1595">
        <f t="shared" si="474"/>
        <v>358.75154303875325</v>
      </c>
      <c r="C1595" t="str">
        <f t="shared" si="458"/>
        <v>1.57446161949654-72.1682576283348i</v>
      </c>
      <c r="D1595" t="str">
        <f t="shared" si="459"/>
        <v>3.97499873769499-44.3657964024306i</v>
      </c>
      <c r="E1595" t="str">
        <f t="shared" si="460"/>
        <v>162.457737878047+0.160845316831866i</v>
      </c>
      <c r="F1595" t="str">
        <f t="shared" si="461"/>
        <v>1.45495493792242-416.324823232992i</v>
      </c>
      <c r="G1595" t="str">
        <f t="shared" si="462"/>
        <v>0.999999988293428-0.000108196915092542i</v>
      </c>
      <c r="H1595" t="str">
        <f t="shared" si="463"/>
        <v>601.081386469394+33.0906546330677i</v>
      </c>
      <c r="I1595" t="str">
        <f t="shared" si="464"/>
        <v>41.3311019732665-705.816039326565i</v>
      </c>
      <c r="K1595" t="str">
        <f t="shared" si="465"/>
        <v>0.0199036963334361-0.00136622800342727i</v>
      </c>
      <c r="L1595" t="str">
        <f t="shared" si="466"/>
        <v>0.00005-0.786587879235072i</v>
      </c>
      <c r="M1595" t="str">
        <f t="shared" si="467"/>
        <v>0.00133333333333333-0.462698752491217i</v>
      </c>
      <c r="N1595">
        <f t="shared" si="468"/>
        <v>91.249797358184296</v>
      </c>
      <c r="O1595">
        <f t="shared" si="469"/>
        <v>37.168990985685902</v>
      </c>
      <c r="P1595" s="3">
        <f t="shared" si="470"/>
        <v>37.168990985685902</v>
      </c>
      <c r="Q1595" s="3">
        <f t="shared" si="471"/>
        <v>-88.750202641815704</v>
      </c>
      <c r="R1595">
        <f t="shared" si="472"/>
        <v>91.249797358184296</v>
      </c>
      <c r="S1595">
        <f t="shared" si="473"/>
        <v>0.35875154303875323</v>
      </c>
      <c r="T1595">
        <f t="shared" si="456"/>
        <v>37.168990985685902</v>
      </c>
    </row>
    <row r="1596" spans="1:20" x14ac:dyDescent="0.25">
      <c r="A1596">
        <f t="shared" si="457"/>
        <v>2262.6680133608661</v>
      </c>
      <c r="B1596">
        <f t="shared" si="474"/>
        <v>360.11479890230055</v>
      </c>
      <c r="C1596" t="str">
        <f t="shared" si="458"/>
        <v>1.57441333440042-71.8957431646126i</v>
      </c>
      <c r="D1596" t="str">
        <f t="shared" si="459"/>
        <v>3.97499872808325-44.1978615848516i</v>
      </c>
      <c r="E1596" t="str">
        <f t="shared" si="460"/>
        <v>162.457648674129+0.161465314815666i</v>
      </c>
      <c r="F1596" t="str">
        <f t="shared" si="461"/>
        <v>1.45495493779272-414.748779071199i</v>
      </c>
      <c r="G1596" t="str">
        <f t="shared" si="462"/>
        <v>0.999999988204288-0.000108608063360213i</v>
      </c>
      <c r="H1596" t="str">
        <f t="shared" si="463"/>
        <v>601.08963028164+33.2165126402752i</v>
      </c>
      <c r="I1596" t="str">
        <f t="shared" si="464"/>
        <v>41.3312687421876-703.152708511742i</v>
      </c>
      <c r="K1596" t="str">
        <f t="shared" si="465"/>
        <v>0.0199029666906552-0.00137136802347602i</v>
      </c>
      <c r="L1596" t="str">
        <f t="shared" si="466"/>
        <v>0.00005-0.783610160624695i</v>
      </c>
      <c r="M1596" t="str">
        <f t="shared" si="467"/>
        <v>0.00133333333333333-0.460947153308645i</v>
      </c>
      <c r="N1596">
        <f t="shared" si="468"/>
        <v>91.254494632244445</v>
      </c>
      <c r="O1596">
        <f t="shared" si="469"/>
        <v>37.136145691721929</v>
      </c>
      <c r="P1596" s="3">
        <f t="shared" si="470"/>
        <v>37.136145691721929</v>
      </c>
      <c r="Q1596" s="3">
        <f t="shared" si="471"/>
        <v>-88.745505367755555</v>
      </c>
      <c r="R1596">
        <f t="shared" si="472"/>
        <v>91.254494632244445</v>
      </c>
      <c r="S1596">
        <f t="shared" si="473"/>
        <v>0.36011479890230053</v>
      </c>
      <c r="T1596">
        <f t="shared" si="456"/>
        <v>37.136145691721929</v>
      </c>
    </row>
    <row r="1597" spans="1:20" x14ac:dyDescent="0.25">
      <c r="A1597">
        <f t="shared" si="457"/>
        <v>2271.2661518116374</v>
      </c>
      <c r="B1597">
        <f t="shared" si="474"/>
        <v>361.48323513812932</v>
      </c>
      <c r="C1597" t="str">
        <f t="shared" si="458"/>
        <v>1.57436468547111-71.6242628924674i</v>
      </c>
      <c r="D1597" t="str">
        <f t="shared" si="459"/>
        <v>3.97499871839832-44.0305625683498i</v>
      </c>
      <c r="E1597" t="str">
        <f t="shared" si="460"/>
        <v>162.4575588007+0.162087768625925i</v>
      </c>
      <c r="F1597" t="str">
        <f t="shared" si="461"/>
        <v>1.45495493766204-413.178701209834i</v>
      </c>
      <c r="G1597" t="str">
        <f t="shared" si="462"/>
        <v>0.999999988114471-0.000109020773991189i</v>
      </c>
      <c r="H1597" t="str">
        <f t="shared" si="463"/>
        <v>601.097937013702+33.3428502063358i</v>
      </c>
      <c r="I1597" t="str">
        <f t="shared" si="464"/>
        <v>41.3314367808435-700.499492949936i</v>
      </c>
      <c r="K1597" t="str">
        <f t="shared" si="465"/>
        <v>0.0199022315476567-0.00137652698854302i</v>
      </c>
      <c r="L1597" t="str">
        <f t="shared" si="466"/>
        <v>0.00005-0.780643714509562i</v>
      </c>
      <c r="M1597" t="str">
        <f t="shared" si="467"/>
        <v>0.00133333333333333-0.459202185005623i</v>
      </c>
      <c r="N1597">
        <f t="shared" si="468"/>
        <v>91.259209166740618</v>
      </c>
      <c r="O1597">
        <f t="shared" si="469"/>
        <v>37.103301138230634</v>
      </c>
      <c r="P1597" s="3">
        <f t="shared" si="470"/>
        <v>37.103301138230634</v>
      </c>
      <c r="Q1597" s="3">
        <f t="shared" si="471"/>
        <v>-88.740790833259382</v>
      </c>
      <c r="R1597">
        <f t="shared" si="472"/>
        <v>91.259209166740618</v>
      </c>
      <c r="S1597">
        <f t="shared" si="473"/>
        <v>0.3614832351381293</v>
      </c>
      <c r="T1597">
        <f t="shared" si="456"/>
        <v>37.103301138230634</v>
      </c>
    </row>
    <row r="1598" spans="1:20" x14ac:dyDescent="0.25">
      <c r="A1598">
        <f t="shared" si="457"/>
        <v>2279.896963188522</v>
      </c>
      <c r="B1598">
        <f t="shared" si="474"/>
        <v>362.85687143165421</v>
      </c>
      <c r="C1598" t="str">
        <f t="shared" si="458"/>
        <v>1.57431566999639-71.3538129059643i</v>
      </c>
      <c r="D1598" t="str">
        <f t="shared" si="459"/>
        <v>3.97499870863965-43.8638969462726i</v>
      </c>
      <c r="E1598" t="str">
        <f t="shared" si="460"/>
        <v>162.457468252806+0.162712688724011i</v>
      </c>
      <c r="F1598" t="str">
        <f t="shared" si="461"/>
        <v>1.45495493753037-411.614567062801i</v>
      </c>
      <c r="G1598" t="str">
        <f t="shared" si="462"/>
        <v>0.999999988023969-0.000109435052922451i</v>
      </c>
      <c r="H1598" t="str">
        <f t="shared" si="463"/>
        <v>601.106307146943+33.46966916842i</v>
      </c>
      <c r="I1598" t="str">
        <f t="shared" si="464"/>
        <v>41.3316060989012-697.856354475649i</v>
      </c>
      <c r="K1598" t="str">
        <f t="shared" si="465"/>
        <v>0.0199014908634031-0.00138170496397659i</v>
      </c>
      <c r="L1598" t="str">
        <f t="shared" si="466"/>
        <v>0.00005-0.777688498216336i</v>
      </c>
      <c r="M1598" t="str">
        <f t="shared" si="467"/>
        <v>0.00133333333333333-0.457463822480198i</v>
      </c>
      <c r="N1598">
        <f t="shared" si="468"/>
        <v>91.263941020621502</v>
      </c>
      <c r="O1598">
        <f t="shared" si="469"/>
        <v>37.070457330701799</v>
      </c>
      <c r="P1598" s="3">
        <f t="shared" si="470"/>
        <v>37.070457330701799</v>
      </c>
      <c r="Q1598" s="3">
        <f t="shared" si="471"/>
        <v>-88.736058979378498</v>
      </c>
      <c r="R1598">
        <f t="shared" si="472"/>
        <v>91.263941020621502</v>
      </c>
      <c r="S1598">
        <f t="shared" si="473"/>
        <v>0.36285687143165424</v>
      </c>
      <c r="T1598">
        <f t="shared" si="456"/>
        <v>37.070457330701799</v>
      </c>
    </row>
    <row r="1599" spans="1:20" x14ac:dyDescent="0.25">
      <c r="A1599">
        <f t="shared" si="457"/>
        <v>2288.5605716486384</v>
      </c>
      <c r="B1599">
        <f t="shared" si="474"/>
        <v>364.23572754309453</v>
      </c>
      <c r="C1599" t="str">
        <f t="shared" si="458"/>
        <v>1.57426628524415-71.0843893139846i</v>
      </c>
      <c r="D1599" t="str">
        <f t="shared" si="459"/>
        <v>3.97499869880666-43.697862321079i</v>
      </c>
      <c r="E1599" t="str">
        <f t="shared" si="460"/>
        <v>162.457377025461+0.163340085623451i</v>
      </c>
      <c r="F1599" t="str">
        <f t="shared" si="461"/>
        <v>1.45495493739769-410.056354129503i</v>
      </c>
      <c r="G1599" t="str">
        <f t="shared" si="462"/>
        <v>0.999999987932778-0.00010985090611354i</v>
      </c>
      <c r="H1599" t="str">
        <f t="shared" si="463"/>
        <v>601.114741166423+33.5969713708483i</v>
      </c>
      <c r="I1599" t="str">
        <f t="shared" si="464"/>
        <v>41.3317767061001-695.223255068358i</v>
      </c>
      <c r="K1599" t="str">
        <f t="shared" si="465"/>
        <v>0.0199007445965572-0.0013869020152988i</v>
      </c>
      <c r="L1599" t="str">
        <f t="shared" si="466"/>
        <v>0.00005-0.774744469233253i</v>
      </c>
      <c r="M1599" t="str">
        <f t="shared" si="467"/>
        <v>0.00133333333333333-0.455732040725443i</v>
      </c>
      <c r="N1599">
        <f t="shared" si="468"/>
        <v>91.268690252985692</v>
      </c>
      <c r="O1599">
        <f t="shared" si="469"/>
        <v>37.037614274664989</v>
      </c>
      <c r="P1599" s="3">
        <f t="shared" si="470"/>
        <v>37.037614274664989</v>
      </c>
      <c r="Q1599" s="3">
        <f t="shared" si="471"/>
        <v>-88.731309747014308</v>
      </c>
      <c r="R1599">
        <f t="shared" si="472"/>
        <v>91.268690252985692</v>
      </c>
      <c r="S1599">
        <f t="shared" si="473"/>
        <v>0.36423572754309452</v>
      </c>
      <c r="T1599">
        <f t="shared" si="456"/>
        <v>37.037614274664989</v>
      </c>
    </row>
    <row r="1600" spans="1:20" x14ac:dyDescent="0.25">
      <c r="A1600">
        <f t="shared" si="457"/>
        <v>2297.2571018209032</v>
      </c>
      <c r="B1600">
        <f t="shared" si="474"/>
        <v>365.61982330775828</v>
      </c>
      <c r="C1600" t="str">
        <f t="shared" si="458"/>
        <v>1.57421652846248-70.8159882401701i</v>
      </c>
      <c r="D1600" t="str">
        <f t="shared" si="459"/>
        <v>3.97499868889881-43.5324563043053i</v>
      </c>
      <c r="E1600" t="str">
        <f t="shared" si="460"/>
        <v>162.457285113647+0.163969969890557i</v>
      </c>
      <c r="F1600" t="str">
        <f t="shared" si="461"/>
        <v>1.454954937264-408.504039994526i</v>
      </c>
      <c r="G1600" t="str">
        <f t="shared" si="462"/>
        <v>0.999999987840893-0.000110268339546638i</v>
      </c>
      <c r="H1600" t="str">
        <f t="shared" si="463"/>
        <v>601.123239560928+33.7247586651218i</v>
      </c>
      <c r="I1600" t="str">
        <f t="shared" si="464"/>
        <v>41.3319486122546-692.600156851979i</v>
      </c>
      <c r="K1600" t="str">
        <f t="shared" si="465"/>
        <v>0.0198999927054801-0.00139211820820528i</v>
      </c>
      <c r="L1600" t="str">
        <f t="shared" si="466"/>
        <v>0.00005-0.771811585209455i</v>
      </c>
      <c r="M1600" t="str">
        <f t="shared" si="467"/>
        <v>0.00133333333333333-0.454006814829092i</v>
      </c>
      <c r="N1600">
        <f t="shared" si="468"/>
        <v>91.273456923081412</v>
      </c>
      <c r="O1600">
        <f t="shared" si="469"/>
        <v>37.004771975689891</v>
      </c>
      <c r="P1600" s="3">
        <f t="shared" si="470"/>
        <v>37.004771975689891</v>
      </c>
      <c r="Q1600" s="3">
        <f t="shared" si="471"/>
        <v>-88.726543076918588</v>
      </c>
      <c r="R1600">
        <f t="shared" si="472"/>
        <v>91.273456923081412</v>
      </c>
      <c r="S1600">
        <f t="shared" si="473"/>
        <v>0.36561982330775827</v>
      </c>
      <c r="T1600">
        <f t="shared" si="456"/>
        <v>37.004771975689891</v>
      </c>
    </row>
    <row r="1601" spans="1:20" x14ac:dyDescent="0.25">
      <c r="A1601">
        <f t="shared" si="457"/>
        <v>2305.9866788078225</v>
      </c>
      <c r="B1601">
        <f t="shared" si="474"/>
        <v>367.00917863632776</v>
      </c>
      <c r="C1601" t="str">
        <f t="shared" si="458"/>
        <v>1.57416639687927-70.5486058228598i</v>
      </c>
      <c r="D1601" t="str">
        <f t="shared" si="459"/>
        <v>3.97499867891551-43.3676765165303i</v>
      </c>
      <c r="E1601" t="str">
        <f t="shared" si="460"/>
        <v>162.457192512303+0.164602352144808i</v>
      </c>
      <c r="F1601" t="str">
        <f t="shared" si="461"/>
        <v>1.4549549371293-406.957602327308i</v>
      </c>
      <c r="G1601" t="str">
        <f t="shared" si="462"/>
        <v>0.999999987748308-0.000110687359226668i</v>
      </c>
      <c r="H1601" t="str">
        <f t="shared" si="463"/>
        <v>601.131802823016+33.8530329099511i</v>
      </c>
      <c r="I1601" t="str">
        <f t="shared" si="464"/>
        <v>41.3321218272539-689.987022094335i</v>
      </c>
      <c r="K1601" t="str">
        <f t="shared" si="465"/>
        <v>0.0198992351482285-0.00139735360856504i</v>
      </c>
      <c r="L1601" t="str">
        <f t="shared" si="466"/>
        <v>0.00005-0.76888980395443i</v>
      </c>
      <c r="M1601" t="str">
        <f t="shared" si="467"/>
        <v>0.00133333333333333-0.452288119973193i</v>
      </c>
      <c r="N1601">
        <f t="shared" si="468"/>
        <v>91.278241090306381</v>
      </c>
      <c r="O1601">
        <f t="shared" si="469"/>
        <v>36.971930439385694</v>
      </c>
      <c r="P1601" s="3">
        <f t="shared" si="470"/>
        <v>36.971930439385694</v>
      </c>
      <c r="Q1601" s="3">
        <f t="shared" si="471"/>
        <v>-88.721758909693619</v>
      </c>
      <c r="R1601">
        <f t="shared" si="472"/>
        <v>91.278241090306381</v>
      </c>
      <c r="S1601">
        <f t="shared" si="473"/>
        <v>0.36700917863632776</v>
      </c>
      <c r="T1601">
        <f t="shared" si="456"/>
        <v>36.971930439385694</v>
      </c>
    </row>
    <row r="1602" spans="1:20" x14ac:dyDescent="0.25">
      <c r="A1602">
        <f t="shared" si="457"/>
        <v>2314.7494281872923</v>
      </c>
      <c r="B1602">
        <f t="shared" si="474"/>
        <v>368.40381351514583</v>
      </c>
      <c r="C1602" t="str">
        <f t="shared" si="458"/>
        <v>1.57411588770239-70.2822382150447i</v>
      </c>
      <c r="D1602" t="str">
        <f t="shared" si="459"/>
        <v>3.9749986688562-43.2035205873415i</v>
      </c>
      <c r="E1602" t="str">
        <f t="shared" si="460"/>
        <v>162.457099216338+0.165237243058972i</v>
      </c>
      <c r="F1602" t="str">
        <f t="shared" si="461"/>
        <v>1.45495493699357-405.417018881826i</v>
      </c>
      <c r="G1602" t="str">
        <f t="shared" si="462"/>
        <v>0.999999987655019-0.000111107971181364i</v>
      </c>
      <c r="H1602" t="str">
        <f t="shared" si="463"/>
        <v>601.140431449012+33.9817959712845i</v>
      </c>
      <c r="I1602" t="str">
        <f t="shared" si="464"/>
        <v>41.3322963610617-687.383813206578i</v>
      </c>
      <c r="K1602" t="str">
        <f t="shared" si="465"/>
        <v>0.0198984718825537-0.00140260828242031i</v>
      </c>
      <c r="L1602" t="str">
        <f t="shared" si="466"/>
        <v>0.00005-0.765979083437368i</v>
      </c>
      <c r="M1602" t="str">
        <f t="shared" si="467"/>
        <v>0.00133333333333333-0.450575931433744i</v>
      </c>
      <c r="N1602">
        <f t="shared" si="468"/>
        <v>91.283042814207462</v>
      </c>
      <c r="O1602">
        <f t="shared" si="469"/>
        <v>36.93908967140257</v>
      </c>
      <c r="P1602" s="3">
        <f t="shared" si="470"/>
        <v>36.93908967140257</v>
      </c>
      <c r="Q1602" s="3">
        <f t="shared" si="471"/>
        <v>-88.716957185792538</v>
      </c>
      <c r="R1602">
        <f t="shared" si="472"/>
        <v>91.283042814207462</v>
      </c>
      <c r="S1602">
        <f t="shared" si="473"/>
        <v>0.36840381351514584</v>
      </c>
      <c r="T1602">
        <f t="shared" si="456"/>
        <v>36.93908967140257</v>
      </c>
    </row>
    <row r="1603" spans="1:20" x14ac:dyDescent="0.25">
      <c r="A1603">
        <f t="shared" si="457"/>
        <v>2323.5454760144044</v>
      </c>
      <c r="B1603">
        <f t="shared" si="474"/>
        <v>369.80374800650338</v>
      </c>
      <c r="C1603" t="str">
        <f t="shared" si="458"/>
        <v>1.57406499811922-70.0168815843028i</v>
      </c>
      <c r="D1603" t="str">
        <f t="shared" si="459"/>
        <v>3.97499865872029-43.0399861553007i</v>
      </c>
      <c r="E1603" t="str">
        <f t="shared" si="460"/>
        <v>162.457005220619+0.165874653360001i</v>
      </c>
      <c r="F1603" t="str">
        <f t="shared" si="461"/>
        <v>1.4549549368568-403.882267496269i</v>
      </c>
      <c r="G1603" t="str">
        <f t="shared" si="462"/>
        <v>0.999999987561018-0.000111530181461369i</v>
      </c>
      <c r="H1603" t="str">
        <f t="shared" si="463"/>
        <v>601.149125939073+34.1110497223397i</v>
      </c>
      <c r="I1603" t="str">
        <f t="shared" si="464"/>
        <v>41.3324722237186-684.790492742688i</v>
      </c>
      <c r="K1603" t="str">
        <f t="shared" si="465"/>
        <v>0.0198977028658983-0.00140788229598635i</v>
      </c>
      <c r="L1603" t="str">
        <f t="shared" si="466"/>
        <v>0.00005-0.76307938178658i</v>
      </c>
      <c r="M1603" t="str">
        <f t="shared" si="467"/>
        <v>0.00133333333333333-0.44887022458034i</v>
      </c>
      <c r="N1603">
        <f t="shared" si="468"/>
        <v>91.287862154480479</v>
      </c>
      <c r="O1603">
        <f t="shared" si="469"/>
        <v>36.906249677430836</v>
      </c>
      <c r="P1603" s="3">
        <f t="shared" si="470"/>
        <v>36.906249677430836</v>
      </c>
      <c r="Q1603" s="3">
        <f t="shared" si="471"/>
        <v>-88.712137845519521</v>
      </c>
      <c r="R1603">
        <f t="shared" si="472"/>
        <v>91.287862154480479</v>
      </c>
      <c r="S1603">
        <f t="shared" si="473"/>
        <v>0.3698037480065034</v>
      </c>
      <c r="T1603">
        <f t="shared" si="456"/>
        <v>36.906249677430836</v>
      </c>
    </row>
    <row r="1604" spans="1:20" x14ac:dyDescent="0.25">
      <c r="A1604">
        <f t="shared" si="457"/>
        <v>2332.3749488232593</v>
      </c>
      <c r="B1604">
        <f t="shared" si="474"/>
        <v>371.20900224892813</v>
      </c>
      <c r="C1604" t="str">
        <f t="shared" si="458"/>
        <v>1.57401372529682-69.7525321127512i</v>
      </c>
      <c r="D1604" t="str">
        <f t="shared" si="459"/>
        <v>3.97499864850719-42.8770708679101i</v>
      </c>
      <c r="E1604" t="str">
        <f t="shared" si="460"/>
        <v>162.456910519981+0.166514593828474i</v>
      </c>
      <c r="F1604" t="str">
        <f t="shared" si="461"/>
        <v>1.45495493671899-402.353326092721i</v>
      </c>
      <c r="G1604" t="str">
        <f t="shared" si="462"/>
        <v>0.999999987466302-0.000111953996140318i</v>
      </c>
      <c r="H1604" t="str">
        <f t="shared" si="463"/>
        <v>601.157886797192+34.2407960436308i</v>
      </c>
      <c r="I1604" t="str">
        <f t="shared" si="464"/>
        <v>41.33264942534-682.207023398899i</v>
      </c>
      <c r="K1604" t="str">
        <f t="shared" si="465"/>
        <v>0.0198969280553949-0.00141317571565117i</v>
      </c>
      <c r="L1604" t="str">
        <f t="shared" si="466"/>
        <v>0.00005-0.760190657288879i</v>
      </c>
      <c r="M1604" t="str">
        <f t="shared" si="467"/>
        <v>0.00133333333333333-0.447170974875812i</v>
      </c>
      <c r="N1604">
        <f t="shared" si="468"/>
        <v>91.292699170969811</v>
      </c>
      <c r="O1604">
        <f t="shared" si="469"/>
        <v>36.873410463202092</v>
      </c>
      <c r="P1604" s="3">
        <f t="shared" si="470"/>
        <v>36.873410463202092</v>
      </c>
      <c r="Q1604" s="3">
        <f t="shared" si="471"/>
        <v>-88.707300829030189</v>
      </c>
      <c r="R1604">
        <f t="shared" si="472"/>
        <v>91.292699170969811</v>
      </c>
      <c r="S1604">
        <f t="shared" si="473"/>
        <v>0.37120900224892811</v>
      </c>
      <c r="T1604">
        <f t="shared" si="456"/>
        <v>36.873410463202092</v>
      </c>
    </row>
    <row r="1605" spans="1:20" x14ac:dyDescent="0.25">
      <c r="A1605">
        <f t="shared" si="457"/>
        <v>2341.2379736287876</v>
      </c>
      <c r="B1605">
        <f t="shared" si="474"/>
        <v>372.61959645747407</v>
      </c>
      <c r="C1605" t="str">
        <f t="shared" si="458"/>
        <v>1.5739620663815-69.4891859969875i</v>
      </c>
      <c r="D1605" t="str">
        <f t="shared" si="459"/>
        <v>3.97499863821633-42.7147723815789i</v>
      </c>
      <c r="E1605" t="str">
        <f t="shared" si="460"/>
        <v>162.45681510922+0.167157075299841i</v>
      </c>
      <c r="F1605" t="str">
        <f t="shared" si="461"/>
        <v>1.45495493658013-400.83017267685i</v>
      </c>
      <c r="G1605" t="str">
        <f t="shared" si="462"/>
        <v>0.999999987370865-0.000112379421314927i</v>
      </c>
      <c r="H1605" t="str">
        <f t="shared" si="463"/>
        <v>601.166714531244+34.3710368230009i</v>
      </c>
      <c r="I1605" t="str">
        <f t="shared" si="464"/>
        <v>41.3328279761204-679.633368013199i</v>
      </c>
      <c r="K1605" t="str">
        <f t="shared" si="465"/>
        <v>0.0198961474078635-0.00141848860797544i</v>
      </c>
      <c r="L1605" t="str">
        <f t="shared" si="466"/>
        <v>0.00005-0.757312868388999i</v>
      </c>
      <c r="M1605" t="str">
        <f t="shared" si="467"/>
        <v>0.00133333333333333-0.445478157875884i</v>
      </c>
      <c r="N1605">
        <f t="shared" si="468"/>
        <v>91.29755392366819</v>
      </c>
      <c r="O1605">
        <f t="shared" si="469"/>
        <v>36.840572034489064</v>
      </c>
      <c r="P1605" s="3">
        <f t="shared" si="470"/>
        <v>36.840572034489064</v>
      </c>
      <c r="Q1605" s="3">
        <f t="shared" si="471"/>
        <v>-88.70244607633181</v>
      </c>
      <c r="R1605">
        <f t="shared" si="472"/>
        <v>91.29755392366819</v>
      </c>
      <c r="S1605">
        <f t="shared" si="473"/>
        <v>0.37261959645747406</v>
      </c>
      <c r="T1605">
        <f t="shared" si="456"/>
        <v>36.840572034489064</v>
      </c>
    </row>
    <row r="1606" spans="1:20" x14ac:dyDescent="0.25">
      <c r="A1606">
        <f t="shared" si="457"/>
        <v>2350.1346779285773</v>
      </c>
      <c r="B1606">
        <f t="shared" si="474"/>
        <v>374.03555092401251</v>
      </c>
      <c r="C1606" t="str">
        <f t="shared" si="458"/>
        <v>1.57391001849891-69.226839448035i</v>
      </c>
      <c r="D1606" t="str">
        <f t="shared" si="459"/>
        <v>3.97499862784711-42.5530883615886i</v>
      </c>
      <c r="E1606" t="str">
        <f t="shared" si="460"/>
        <v>162.456718983095+0.167802108664237i</v>
      </c>
      <c r="F1606" t="str">
        <f t="shared" si="461"/>
        <v>1.45495493644022-399.312785337581i</v>
      </c>
      <c r="G1606" t="str">
        <f t="shared" si="462"/>
        <v>0.999999987274702-0.000112806463105076i</v>
      </c>
      <c r="H1606" t="str">
        <f t="shared" si="463"/>
        <v>601.175609653002+34.5017739556494i</v>
      </c>
      <c r="I1606" t="str">
        <f t="shared" si="464"/>
        <v>41.33300788633-677.069489564758i</v>
      </c>
      <c r="K1606" t="str">
        <f t="shared" si="465"/>
        <v>0.0198953608798096-0.00142382103969216i</v>
      </c>
      <c r="L1606" t="str">
        <f t="shared" si="466"/>
        <v>0.00005-0.754445973688982i</v>
      </c>
      <c r="M1606" t="str">
        <f t="shared" si="467"/>
        <v>0.00133333333333333-0.443791749228814i</v>
      </c>
      <c r="N1606">
        <f t="shared" si="468"/>
        <v>91.302426472716377</v>
      </c>
      <c r="O1606">
        <f t="shared" si="469"/>
        <v>36.807734397105868</v>
      </c>
      <c r="P1606" s="3">
        <f t="shared" si="470"/>
        <v>36.807734397105868</v>
      </c>
      <c r="Q1606" s="3">
        <f t="shared" si="471"/>
        <v>-88.697573527283623</v>
      </c>
      <c r="R1606">
        <f t="shared" si="472"/>
        <v>91.302426472716377</v>
      </c>
      <c r="S1606">
        <f t="shared" si="473"/>
        <v>0.37403555092401253</v>
      </c>
      <c r="T1606">
        <f t="shared" si="456"/>
        <v>36.807734397105868</v>
      </c>
    </row>
    <row r="1607" spans="1:20" x14ac:dyDescent="0.25">
      <c r="A1607">
        <f t="shared" si="457"/>
        <v>2359.065189704706</v>
      </c>
      <c r="B1607">
        <f t="shared" si="474"/>
        <v>375.45688601752374</v>
      </c>
      <c r="C1607" t="str">
        <f t="shared" si="458"/>
        <v>1.5738575787538-68.9654886912885i</v>
      </c>
      <c r="D1607" t="str">
        <f t="shared" si="459"/>
        <v>3.97499861739894-42.3920164820604i</v>
      </c>
      <c r="E1607" t="str">
        <f t="shared" si="460"/>
        <v>162.456622136327+0.168449704867086i</v>
      </c>
      <c r="F1607" t="str">
        <f t="shared" si="461"/>
        <v>1.45495493629924-397.801142246788i</v>
      </c>
      <c r="G1607" t="str">
        <f t="shared" si="462"/>
        <v>0.999999987177806-0.000113235127653903i</v>
      </c>
      <c r="H1607" t="str">
        <f t="shared" si="463"/>
        <v>601.184572678186+34.6330093441638i</v>
      </c>
      <c r="I1607" t="str">
        <f t="shared" si="464"/>
        <v>41.3331891663182-674.515351173432i</v>
      </c>
      <c r="K1607" t="str">
        <f t="shared" si="465"/>
        <v>0.0198945684274216-0.00142917307770644i</v>
      </c>
      <c r="L1607" t="str">
        <f t="shared" si="466"/>
        <v>0.00005-0.751589931947585i</v>
      </c>
      <c r="M1607" t="str">
        <f t="shared" si="467"/>
        <v>0.00133333333333333-0.442111724675049i</v>
      </c>
      <c r="N1607">
        <f t="shared" si="468"/>
        <v>91.307316878402958</v>
      </c>
      <c r="O1607">
        <f t="shared" si="469"/>
        <v>36.774897556908371</v>
      </c>
      <c r="P1607" s="3">
        <f t="shared" si="470"/>
        <v>36.774897556908371</v>
      </c>
      <c r="Q1607" s="3">
        <f t="shared" si="471"/>
        <v>-88.692683121597042</v>
      </c>
      <c r="R1607">
        <f t="shared" si="472"/>
        <v>91.307316878402958</v>
      </c>
      <c r="S1607">
        <f t="shared" si="473"/>
        <v>0.37545688601752375</v>
      </c>
      <c r="T1607">
        <f t="shared" si="456"/>
        <v>36.774897556908371</v>
      </c>
    </row>
    <row r="1608" spans="1:20" x14ac:dyDescent="0.25">
      <c r="A1608">
        <f t="shared" si="457"/>
        <v>2368.0296374255836</v>
      </c>
      <c r="B1608">
        <f t="shared" si="474"/>
        <v>376.88362218439033</v>
      </c>
      <c r="C1608" t="str">
        <f t="shared" si="458"/>
        <v>1.57380474422982-68.705129966462i</v>
      </c>
      <c r="D1608" t="str">
        <f t="shared" si="459"/>
        <v>3.97499860687123-42.2315544259215i</v>
      </c>
      <c r="E1608" t="str">
        <f t="shared" si="460"/>
        <v>162.456524563601+0.169099874909302i</v>
      </c>
      <c r="F1608" t="str">
        <f t="shared" si="461"/>
        <v>1.45495493615719-396.29522165898i</v>
      </c>
      <c r="G1608" t="str">
        <f t="shared" si="462"/>
        <v>0.999999987080172-0.00011366542112789i</v>
      </c>
      <c r="H1608" t="str">
        <f t="shared" si="463"/>
        <v>601.193604126471+34.7647448985496i</v>
      </c>
      <c r="I1608" t="str">
        <f t="shared" si="464"/>
        <v>41.3333718265133-671.970916099202i</v>
      </c>
      <c r="K1608" t="str">
        <f t="shared" si="465"/>
        <v>0.0198937700065692-0.00143454478909531i</v>
      </c>
      <c r="L1608" t="str">
        <f t="shared" si="466"/>
        <v>0.00005-0.748744702079679i</v>
      </c>
      <c r="M1608" t="str">
        <f t="shared" si="467"/>
        <v>0.00133333333333333-0.44043806004687i</v>
      </c>
      <c r="N1608">
        <f t="shared" si="468"/>
        <v>91.312225201163727</v>
      </c>
      <c r="O1608">
        <f t="shared" si="469"/>
        <v>36.742061519794682</v>
      </c>
      <c r="P1608" s="3">
        <f t="shared" si="470"/>
        <v>36.742061519794682</v>
      </c>
      <c r="Q1608" s="3">
        <f t="shared" si="471"/>
        <v>-88.687774798836273</v>
      </c>
      <c r="R1608">
        <f t="shared" si="472"/>
        <v>91.312225201163727</v>
      </c>
      <c r="S1608">
        <f t="shared" si="473"/>
        <v>0.37688362218439031</v>
      </c>
      <c r="T1608">
        <f t="shared" si="456"/>
        <v>36.742061519794682</v>
      </c>
    </row>
    <row r="1609" spans="1:20" x14ac:dyDescent="0.25">
      <c r="A1609">
        <f t="shared" si="457"/>
        <v>2377.0281500478013</v>
      </c>
      <c r="B1609">
        <f t="shared" si="474"/>
        <v>378.31577994869104</v>
      </c>
      <c r="C1609" t="str">
        <f t="shared" si="458"/>
        <v>1.57375151198946-68.4457595275298i</v>
      </c>
      <c r="D1609" t="str">
        <f t="shared" si="459"/>
        <v>3.97499859626333-42.0716998848708i</v>
      </c>
      <c r="E1609" t="str">
        <f t="shared" si="460"/>
        <v>162.456426259562+0.169752629847863i</v>
      </c>
      <c r="F1609" t="str">
        <f t="shared" si="461"/>
        <v>1.45495493601406-394.795001910979i</v>
      </c>
      <c r="G1609" t="str">
        <f t="shared" si="462"/>
        <v>0.999999986981795-0.000114097349716951i</v>
      </c>
      <c r="H1609" t="str">
        <f t="shared" si="463"/>
        <v>601.20270452154+34.8969825362597i</v>
      </c>
      <c r="I1609" t="str">
        <f t="shared" si="464"/>
        <v>41.3335558774218-669.436147741663i</v>
      </c>
      <c r="K1609" t="str">
        <f t="shared" si="465"/>
        <v>0.0198929655728006-0.0014399362411074i</v>
      </c>
      <c r="L1609" t="str">
        <f t="shared" si="466"/>
        <v>0.00005-0.745910243155688i</v>
      </c>
      <c r="M1609" t="str">
        <f t="shared" si="467"/>
        <v>0.00133333333333333-0.438770731268052i</v>
      </c>
      <c r="N1609">
        <f t="shared" si="468"/>
        <v>91.317151501581733</v>
      </c>
      <c r="O1609">
        <f t="shared" si="469"/>
        <v>36.70922629170488</v>
      </c>
      <c r="P1609" s="3">
        <f t="shared" si="470"/>
        <v>36.70922629170488</v>
      </c>
      <c r="Q1609" s="3">
        <f t="shared" si="471"/>
        <v>-88.682848498418267</v>
      </c>
      <c r="R1609">
        <f t="shared" si="472"/>
        <v>91.317151501581733</v>
      </c>
      <c r="S1609">
        <f t="shared" si="473"/>
        <v>0.37831577994869103</v>
      </c>
      <c r="T1609">
        <f t="shared" si="456"/>
        <v>36.70922629170488</v>
      </c>
    </row>
    <row r="1610" spans="1:20" x14ac:dyDescent="0.25">
      <c r="A1610">
        <f t="shared" si="457"/>
        <v>2386.0608570179829</v>
      </c>
      <c r="B1610">
        <f t="shared" si="474"/>
        <v>379.75337991249609</v>
      </c>
      <c r="C1610" t="str">
        <f t="shared" si="458"/>
        <v>1.57369787907389-68.187373642678i</v>
      </c>
      <c r="D1610" t="str">
        <f t="shared" si="459"/>
        <v>3.97499858557466-41.9124505593474i</v>
      </c>
      <c r="E1610" t="str">
        <f t="shared" si="460"/>
        <v>162.456327218819+0.170407980795993i</v>
      </c>
      <c r="F1610" t="str">
        <f t="shared" si="461"/>
        <v>1.45495493586983-393.300461421624i</v>
      </c>
      <c r="G1610" t="str">
        <f t="shared" si="462"/>
        <v>0.999999986882668-0.000114530919634523i</v>
      </c>
      <c r="H1610" t="str">
        <f t="shared" si="463"/>
        <v>601.211874391096+35.0297241822264i</v>
      </c>
      <c r="I1610" t="str">
        <f t="shared" si="464"/>
        <v>41.3337413296319-666.911009639495i</v>
      </c>
      <c r="K1610" t="str">
        <f t="shared" si="465"/>
        <v>0.0198921550813407-0.00144534750116271i</v>
      </c>
      <c r="L1610" t="str">
        <f t="shared" si="466"/>
        <v>0.00005-0.743086514400966i</v>
      </c>
      <c r="M1610" t="str">
        <f t="shared" si="467"/>
        <v>0.00133333333333333-0.437109714353509i</v>
      </c>
      <c r="N1610">
        <f t="shared" si="468"/>
        <v>91.322095840386623</v>
      </c>
      <c r="O1610">
        <f t="shared" si="469"/>
        <v>36.67639187862197</v>
      </c>
      <c r="P1610" s="3">
        <f t="shared" si="470"/>
        <v>36.67639187862197</v>
      </c>
      <c r="Q1610" s="3">
        <f t="shared" si="471"/>
        <v>-88.677904159613377</v>
      </c>
      <c r="R1610">
        <f t="shared" si="472"/>
        <v>91.322095840386623</v>
      </c>
      <c r="S1610">
        <f t="shared" si="473"/>
        <v>0.37975337991249608</v>
      </c>
      <c r="T1610">
        <f t="shared" si="456"/>
        <v>36.67639187862197</v>
      </c>
    </row>
    <row r="1611" spans="1:20" x14ac:dyDescent="0.25">
      <c r="A1611">
        <f t="shared" si="457"/>
        <v>2395.1278882746515</v>
      </c>
      <c r="B1611">
        <f t="shared" si="474"/>
        <v>381.19644275616361</v>
      </c>
      <c r="C1611" t="str">
        <f t="shared" si="458"/>
        <v>1.57364384250274-67.9299685942467i</v>
      </c>
      <c r="D1611" t="str">
        <f t="shared" si="459"/>
        <v>3.97499857480461-41.7538041584962i</v>
      </c>
      <c r="E1611" t="str">
        <f t="shared" si="460"/>
        <v>162.456227435941+0.17106593892347i</v>
      </c>
      <c r="F1611" t="str">
        <f t="shared" si="461"/>
        <v>1.4549549357245-391.811578691446i</v>
      </c>
      <c r="G1611" t="str">
        <f t="shared" si="462"/>
        <v>0.999999986782787-0.000114966137117651i</v>
      </c>
      <c r="H1611" t="str">
        <f t="shared" si="463"/>
        <v>601.221114266908+35.1629717688906i</v>
      </c>
      <c r="I1611" t="str">
        <f t="shared" si="464"/>
        <v>41.3339281938111-664.395465469936i</v>
      </c>
      <c r="K1611" t="str">
        <f t="shared" si="465"/>
        <v>0.0198913384870886-0.00145077863685231i</v>
      </c>
      <c r="L1611" t="str">
        <f t="shared" si="466"/>
        <v>0.00005-0.740273475195224i</v>
      </c>
      <c r="M1611" t="str">
        <f t="shared" si="467"/>
        <v>0.00133333333333333-0.435454985408954i</v>
      </c>
      <c r="N1611">
        <f t="shared" si="468"/>
        <v>91.32705827845443</v>
      </c>
      <c r="O1611">
        <f t="shared" si="469"/>
        <v>36.643558286571668</v>
      </c>
      <c r="P1611" s="3">
        <f t="shared" si="470"/>
        <v>36.643558286571668</v>
      </c>
      <c r="Q1611" s="3">
        <f t="shared" si="471"/>
        <v>-88.67294172154557</v>
      </c>
      <c r="R1611">
        <f t="shared" si="472"/>
        <v>91.32705827845443</v>
      </c>
      <c r="S1611">
        <f t="shared" si="473"/>
        <v>0.3811964427561636</v>
      </c>
      <c r="T1611">
        <f t="shared" si="456"/>
        <v>36.643558286571668</v>
      </c>
    </row>
    <row r="1612" spans="1:20" x14ac:dyDescent="0.25">
      <c r="A1612">
        <f t="shared" si="457"/>
        <v>2404.2293742500951</v>
      </c>
      <c r="B1612">
        <f t="shared" si="474"/>
        <v>382.64498923863704</v>
      </c>
      <c r="C1612" t="str">
        <f t="shared" si="458"/>
        <v>1.57358939927416-67.6735406786794i</v>
      </c>
      <c r="D1612" t="str">
        <f t="shared" si="459"/>
        <v>3.97499856395254-41.5957584001354i</v>
      </c>
      <c r="E1612" t="str">
        <f t="shared" si="460"/>
        <v>162.45612690546+0.171726515457316i</v>
      </c>
      <c r="F1612" t="str">
        <f t="shared" si="461"/>
        <v>1.45495493557807-390.328332302367i</v>
      </c>
      <c r="G1612" t="str">
        <f t="shared" si="462"/>
        <v>0.999999986682145-0.000115403008427084i</v>
      </c>
      <c r="H1612" t="str">
        <f t="shared" si="463"/>
        <v>601.23042468483+35.2967272362325i</v>
      </c>
      <c r="I1612" t="str">
        <f t="shared" si="464"/>
        <v>41.3341164807076-661.889479048256i</v>
      </c>
      <c r="K1612" t="str">
        <f t="shared" si="465"/>
        <v>0.0198905157446157-0.00145622971593805i</v>
      </c>
      <c r="L1612" t="str">
        <f t="shared" si="466"/>
        <v>0.00005-0.737471085071951i</v>
      </c>
      <c r="M1612" t="str">
        <f t="shared" si="467"/>
        <v>0.00133333333333333-0.433806520630559i</v>
      </c>
      <c r="N1612">
        <f t="shared" si="468"/>
        <v>91.332038876807289</v>
      </c>
      <c r="O1612">
        <f t="shared" si="469"/>
        <v>36.610725521623046</v>
      </c>
      <c r="P1612" s="3">
        <f t="shared" si="470"/>
        <v>36.610725521623046</v>
      </c>
      <c r="Q1612" s="3">
        <f t="shared" si="471"/>
        <v>-88.667961123192711</v>
      </c>
      <c r="R1612">
        <f t="shared" si="472"/>
        <v>91.332038876807289</v>
      </c>
      <c r="S1612">
        <f t="shared" si="473"/>
        <v>0.38264498923863705</v>
      </c>
      <c r="T1612">
        <f t="shared" si="456"/>
        <v>36.610725521623046</v>
      </c>
    </row>
    <row r="1613" spans="1:20" x14ac:dyDescent="0.25">
      <c r="A1613">
        <f t="shared" si="457"/>
        <v>2413.3654458722458</v>
      </c>
      <c r="B1613">
        <f t="shared" si="474"/>
        <v>384.09904019774388</v>
      </c>
      <c r="C1613" t="str">
        <f t="shared" si="458"/>
        <v>1.5735345463643-67.4180862064661i</v>
      </c>
      <c r="D1613" t="str">
        <f t="shared" si="459"/>
        <v>3.97499855301784-41.4383110107239i</v>
      </c>
      <c r="E1613" t="str">
        <f t="shared" si="460"/>
        <v>162.456025621866+0.172389721681975i</v>
      </c>
      <c r="F1613" t="str">
        <f t="shared" si="461"/>
        <v>1.45495493543053-388.850700917393i</v>
      </c>
      <c r="G1613" t="str">
        <f t="shared" si="462"/>
        <v>0.999999986580737-0.00011584153984736i</v>
      </c>
      <c r="H1613" t="str">
        <f t="shared" si="463"/>
        <v>601.239806184844+35.4309925318047i</v>
      </c>
      <c r="I1613" t="str">
        <f t="shared" si="464"/>
        <v>41.3343062011537-659.393014327257i</v>
      </c>
      <c r="K1613" t="str">
        <f t="shared" si="465"/>
        <v>0.0198896868081629-0.0014617008063523i</v>
      </c>
      <c r="L1613" t="str">
        <f t="shared" si="466"/>
        <v>0.00005-0.734679303717819i</v>
      </c>
      <c r="M1613" t="str">
        <f t="shared" si="467"/>
        <v>0.00133333333333333-0.432164296304601i</v>
      </c>
      <c r="N1613">
        <f t="shared" si="468"/>
        <v>91.337037696612839</v>
      </c>
      <c r="O1613">
        <f t="shared" si="469"/>
        <v>36.57789358988839</v>
      </c>
      <c r="P1613" s="3">
        <f t="shared" si="470"/>
        <v>36.57789358988839</v>
      </c>
      <c r="Q1613" s="3">
        <f t="shared" si="471"/>
        <v>-88.662962303387161</v>
      </c>
      <c r="R1613">
        <f t="shared" si="472"/>
        <v>91.337037696612839</v>
      </c>
      <c r="S1613">
        <f t="shared" si="473"/>
        <v>0.38409904019774388</v>
      </c>
      <c r="T1613">
        <f t="shared" si="456"/>
        <v>36.57789358988839</v>
      </c>
    </row>
    <row r="1614" spans="1:20" x14ac:dyDescent="0.25">
      <c r="A1614">
        <f t="shared" si="457"/>
        <v>2422.5362345665599</v>
      </c>
      <c r="B1614">
        <f t="shared" si="474"/>
        <v>385.55861655049529</v>
      </c>
      <c r="C1614" t="str">
        <f t="shared" si="458"/>
        <v>1.57347928072761-67.1636015020945i</v>
      </c>
      <c r="D1614" t="str">
        <f t="shared" si="459"/>
        <v>3.9749985419999-41.2814597253281i</v>
      </c>
      <c r="E1614" t="str">
        <f t="shared" si="460"/>
        <v>162.455923579615+0.173055568939509i</v>
      </c>
      <c r="F1614" t="str">
        <f t="shared" si="461"/>
        <v>1.45495493528187-387.378663280298i</v>
      </c>
      <c r="G1614" t="str">
        <f t="shared" si="462"/>
        <v>0.999999986478557-0.000116281737686898i</v>
      </c>
      <c r="H1614" t="str">
        <f t="shared" si="463"/>
        <v>601.249259311087+35.5657696107603i</v>
      </c>
      <c r="I1614" t="str">
        <f t="shared" si="464"/>
        <v>41.3344973660618-656.906035396725i</v>
      </c>
      <c r="K1614" t="str">
        <f t="shared" si="465"/>
        <v>0.0198888516316387-0.00146719197619755i</v>
      </c>
      <c r="L1614" t="str">
        <f t="shared" si="466"/>
        <v>0.00005-0.731898090972127i</v>
      </c>
      <c r="M1614" t="str">
        <f t="shared" si="467"/>
        <v>0.00133333333333333-0.430528288807133i</v>
      </c>
      <c r="N1614">
        <f t="shared" si="468"/>
        <v>91.342054799184098</v>
      </c>
      <c r="O1614">
        <f t="shared" si="469"/>
        <v>36.545062497524043</v>
      </c>
      <c r="P1614" s="3">
        <f t="shared" si="470"/>
        <v>36.545062497524043</v>
      </c>
      <c r="Q1614" s="3">
        <f t="shared" si="471"/>
        <v>-88.657945200815902</v>
      </c>
      <c r="R1614">
        <f t="shared" si="472"/>
        <v>91.342054799184098</v>
      </c>
      <c r="S1614">
        <f t="shared" si="473"/>
        <v>0.38555861655049528</v>
      </c>
      <c r="T1614">
        <f t="shared" si="456"/>
        <v>36.545062497524043</v>
      </c>
    </row>
    <row r="1615" spans="1:20" x14ac:dyDescent="0.25">
      <c r="A1615">
        <f t="shared" si="457"/>
        <v>2431.7418722579127</v>
      </c>
      <c r="B1615">
        <f t="shared" si="474"/>
        <v>387.02373929338717</v>
      </c>
      <c r="C1615" t="str">
        <f t="shared" si="458"/>
        <v>1.57342359929634-66.9100829039924i</v>
      </c>
      <c r="D1615" t="str">
        <f t="shared" si="459"/>
        <v>3.97499853089805-41.1252022875895i</v>
      </c>
      <c r="E1615" t="str">
        <f t="shared" si="460"/>
        <v>162.455820773118+0.173724068630484i</v>
      </c>
      <c r="F1615" t="str">
        <f t="shared" si="461"/>
        <v>1.45495493513207-385.912198215327i</v>
      </c>
      <c r="G1615" t="str">
        <f t="shared" si="462"/>
        <v>0.999999986375599-0.000116723608278091i</v>
      </c>
      <c r="H1615" t="str">
        <f t="shared" si="463"/>
        <v>601.258784611882+35.7010604358858i</v>
      </c>
      <c r="I1615" t="str">
        <f t="shared" si="464"/>
        <v>41.3346899864282-654.428506482935i</v>
      </c>
      <c r="K1615" t="str">
        <f t="shared" si="465"/>
        <v>0.0198880101686169-0.00147270329374617i</v>
      </c>
      <c r="L1615" t="str">
        <f t="shared" si="466"/>
        <v>0.00005-0.729127406826189i</v>
      </c>
      <c r="M1615" t="str">
        <f t="shared" si="467"/>
        <v>0.00133333333333333-0.428898474603639i</v>
      </c>
      <c r="N1615">
        <f t="shared" si="468"/>
        <v>91.347090245978833</v>
      </c>
      <c r="O1615">
        <f t="shared" si="469"/>
        <v>36.512232250730101</v>
      </c>
      <c r="P1615" s="3">
        <f t="shared" si="470"/>
        <v>36.512232250730101</v>
      </c>
      <c r="Q1615" s="3">
        <f t="shared" si="471"/>
        <v>-88.652909754021167</v>
      </c>
      <c r="R1615">
        <f t="shared" si="472"/>
        <v>91.347090245978833</v>
      </c>
      <c r="S1615">
        <f t="shared" si="473"/>
        <v>0.38702373929338718</v>
      </c>
      <c r="T1615">
        <f t="shared" si="456"/>
        <v>36.512232250730101</v>
      </c>
    </row>
    <row r="1616" spans="1:20" x14ac:dyDescent="0.25">
      <c r="A1616">
        <f t="shared" si="457"/>
        <v>2440.9824913724929</v>
      </c>
      <c r="B1616">
        <f t="shared" si="474"/>
        <v>388.49442950270202</v>
      </c>
      <c r="C1616" t="str">
        <f t="shared" si="458"/>
        <v>1.57336749898046-66.6575267644789i</v>
      </c>
      <c r="D1616" t="str">
        <f t="shared" si="459"/>
        <v>3.97499851971167-40.9695364496924i</v>
      </c>
      <c r="E1616" t="str">
        <f t="shared" si="460"/>
        <v>162.455717196751+0.174395232213672i</v>
      </c>
      <c r="F1616" t="str">
        <f t="shared" si="461"/>
        <v>1.45495493498113-384.451284626887i</v>
      </c>
      <c r="G1616" t="str">
        <f t="shared" si="462"/>
        <v>0.999999986271857-0.000117167157977392i</v>
      </c>
      <c r="H1616" t="str">
        <f t="shared" si="463"/>
        <v>601.268382639774+35.8368669776326i</v>
      </c>
      <c r="I1616" t="str">
        <f t="shared" si="464"/>
        <v>41.3348840733334-651.960391948128i</v>
      </c>
      <c r="K1616" t="str">
        <f t="shared" si="465"/>
        <v>0.0198871623723341-0.00147823482744005i</v>
      </c>
      <c r="L1616" t="str">
        <f t="shared" si="466"/>
        <v>0.00005-0.726367211422779i</v>
      </c>
      <c r="M1616" t="str">
        <f t="shared" si="467"/>
        <v>0.00133333333333333-0.427274830248694i</v>
      </c>
      <c r="N1616">
        <f t="shared" si="468"/>
        <v>91.35214409859924</v>
      </c>
      <c r="O1616">
        <f t="shared" si="469"/>
        <v>36.479402855751204</v>
      </c>
      <c r="P1616" s="3">
        <f t="shared" si="470"/>
        <v>36.479402855751204</v>
      </c>
      <c r="Q1616" s="3">
        <f t="shared" si="471"/>
        <v>-88.64785590140076</v>
      </c>
      <c r="R1616">
        <f t="shared" si="472"/>
        <v>91.35214409859924</v>
      </c>
      <c r="S1616">
        <f t="shared" si="473"/>
        <v>0.38849442950270202</v>
      </c>
      <c r="T1616">
        <f t="shared" si="456"/>
        <v>36.479402855751204</v>
      </c>
    </row>
    <row r="1617" spans="1:20" x14ac:dyDescent="0.25">
      <c r="A1617">
        <f t="shared" si="457"/>
        <v>2450.2582248397084</v>
      </c>
      <c r="B1617">
        <f t="shared" si="474"/>
        <v>389.97070833481229</v>
      </c>
      <c r="C1617" t="str">
        <f t="shared" si="458"/>
        <v>1.57331097666767-66.4059294497087i</v>
      </c>
      <c r="D1617" t="str">
        <f t="shared" si="459"/>
        <v>3.9749985084401-40.8144599723314i</v>
      </c>
      <c r="E1617" t="str">
        <f t="shared" si="460"/>
        <v>162.455612844845+0.175069071207203i</v>
      </c>
      <c r="F1617" t="str">
        <f t="shared" si="461"/>
        <v>1.45495493482903-382.995901499245i</v>
      </c>
      <c r="G1617" t="str">
        <f t="shared" si="462"/>
        <v>0.999999986167325-0.000117612393165412i</v>
      </c>
      <c r="H1617" t="str">
        <f t="shared" si="463"/>
        <v>601.278053951557+35.9731912141472i</v>
      </c>
      <c r="I1617" t="str">
        <f t="shared" si="464"/>
        <v>41.3350796379414-649.501656289999i</v>
      </c>
      <c r="K1617" t="str">
        <f t="shared" si="465"/>
        <v>0.0198863081956876-0.00148378664589023i</v>
      </c>
      <c r="L1617" t="str">
        <f t="shared" si="466"/>
        <v>0.00005-0.723617465055568i</v>
      </c>
      <c r="M1617" t="str">
        <f t="shared" si="467"/>
        <v>0.00133333333333333-0.42565733238563i</v>
      </c>
      <c r="N1617">
        <f t="shared" si="468"/>
        <v>91.35721641879158</v>
      </c>
      <c r="O1617">
        <f t="shared" si="469"/>
        <v>36.446574318876429</v>
      </c>
      <c r="P1617" s="3">
        <f t="shared" si="470"/>
        <v>36.446574318876429</v>
      </c>
      <c r="Q1617" s="3">
        <f t="shared" si="471"/>
        <v>-88.64278358120842</v>
      </c>
      <c r="R1617">
        <f t="shared" si="472"/>
        <v>91.35721641879158</v>
      </c>
      <c r="S1617">
        <f t="shared" si="473"/>
        <v>0.38997070833481229</v>
      </c>
      <c r="T1617">
        <f t="shared" si="456"/>
        <v>36.446574318876429</v>
      </c>
    </row>
    <row r="1618" spans="1:20" x14ac:dyDescent="0.25">
      <c r="A1618">
        <f t="shared" si="457"/>
        <v>2459.5692060940992</v>
      </c>
      <c r="B1618">
        <f t="shared" si="474"/>
        <v>391.45259702648457</v>
      </c>
      <c r="C1618" t="str">
        <f t="shared" si="458"/>
        <v>1.57325402922311-66.1552873396227i</v>
      </c>
      <c r="D1618" t="str">
        <f t="shared" si="459"/>
        <v>3.97499849708271-40.6599706246795i</v>
      </c>
      <c r="E1618" t="str">
        <f t="shared" si="460"/>
        <v>162.455507711695+0.175745597188435i</v>
      </c>
      <c r="F1618" t="str">
        <f t="shared" si="461"/>
        <v>1.45495493467579-381.546027896228i</v>
      </c>
      <c r="G1618" t="str">
        <f t="shared" si="462"/>
        <v>0.999999986061997-0.000118059320247006i</v>
      </c>
      <c r="H1618" t="str">
        <f t="shared" si="463"/>
        <v>601.287799108314+36.1100351313043i</v>
      </c>
      <c r="I1618" t="str">
        <f t="shared" si="464"/>
        <v>41.3352766915022-647.052264141194i</v>
      </c>
      <c r="K1618" t="str">
        <f t="shared" si="465"/>
        <v>0.0198854475912329-0.00148935881787656i</v>
      </c>
      <c r="L1618" t="str">
        <f t="shared" si="466"/>
        <v>0.00005-0.720878128168531i</v>
      </c>
      <c r="M1618" t="str">
        <f t="shared" si="467"/>
        <v>0.00133333333333333-0.424045957746194i</v>
      </c>
      <c r="N1618">
        <f t="shared" si="468"/>
        <v>91.362307268445733</v>
      </c>
      <c r="O1618">
        <f t="shared" si="469"/>
        <v>36.413746646439989</v>
      </c>
      <c r="P1618" s="3">
        <f t="shared" si="470"/>
        <v>36.413746646439989</v>
      </c>
      <c r="Q1618" s="3">
        <f t="shared" si="471"/>
        <v>-88.637692731554267</v>
      </c>
      <c r="R1618">
        <f t="shared" si="472"/>
        <v>91.362307268445733</v>
      </c>
      <c r="S1618">
        <f t="shared" si="473"/>
        <v>0.39145259702648455</v>
      </c>
      <c r="T1618">
        <f t="shared" si="456"/>
        <v>36.413746646439989</v>
      </c>
    </row>
    <row r="1619" spans="1:20" x14ac:dyDescent="0.25">
      <c r="A1619">
        <f t="shared" si="457"/>
        <v>2468.9155690772568</v>
      </c>
      <c r="B1619">
        <f t="shared" si="474"/>
        <v>392.94011689518521</v>
      </c>
      <c r="C1619" t="str">
        <f t="shared" si="458"/>
        <v>1.5731966534892-65.9055968278947i</v>
      </c>
      <c r="D1619" t="str">
        <f t="shared" si="459"/>
        <v>3.97499848563884-40.5060661843554i</v>
      </c>
      <c r="E1619" t="str">
        <f t="shared" si="460"/>
        <v>162.455401791557+0.176424821794227i</v>
      </c>
      <c r="F1619" t="str">
        <f t="shared" si="461"/>
        <v>1.45495493452137-380.101642960916i</v>
      </c>
      <c r="G1619" t="str">
        <f t="shared" si="462"/>
        <v>0.999999985955867-0.000118507945651367i</v>
      </c>
      <c r="H1619" t="str">
        <f t="shared" si="463"/>
        <v>601.297618675447+36.2474007227364i</v>
      </c>
      <c r="I1619" t="str">
        <f t="shared" si="464"/>
        <v>41.3354752453495-644.61218026879i</v>
      </c>
      <c r="K1619" t="str">
        <f t="shared" si="465"/>
        <v>0.0198845805111814-0.00149495141234731i</v>
      </c>
      <c r="L1619" t="str">
        <f t="shared" si="466"/>
        <v>0.00005-0.718149161355381i</v>
      </c>
      <c r="M1619" t="str">
        <f t="shared" si="467"/>
        <v>0.00133333333333333-0.422440683150224i</v>
      </c>
      <c r="N1619">
        <f t="shared" si="468"/>
        <v>91.367416709594622</v>
      </c>
      <c r="O1619">
        <f t="shared" si="469"/>
        <v>36.380919844821385</v>
      </c>
      <c r="P1619" s="3">
        <f t="shared" si="470"/>
        <v>36.380919844821385</v>
      </c>
      <c r="Q1619" s="3">
        <f t="shared" si="471"/>
        <v>-88.632583290405378</v>
      </c>
      <c r="R1619">
        <f t="shared" si="472"/>
        <v>91.367416709594622</v>
      </c>
      <c r="S1619">
        <f t="shared" si="473"/>
        <v>0.39294011689518521</v>
      </c>
      <c r="T1619">
        <f t="shared" si="456"/>
        <v>36.380919844821385</v>
      </c>
    </row>
    <row r="1620" spans="1:20" x14ac:dyDescent="0.25">
      <c r="A1620">
        <f t="shared" si="457"/>
        <v>2478.2974482397503</v>
      </c>
      <c r="B1620">
        <f t="shared" si="474"/>
        <v>394.43328933938693</v>
      </c>
      <c r="C1620" t="str">
        <f t="shared" si="458"/>
        <v>1.57313884628554-65.6568543218766i</v>
      </c>
      <c r="D1620" t="str">
        <f t="shared" si="459"/>
        <v>3.97499847410784-40.3527444373922i</v>
      </c>
      <c r="E1620" t="str">
        <f t="shared" si="460"/>
        <v>162.455295078639+0.177106756722149i</v>
      </c>
      <c r="F1620" t="str">
        <f t="shared" si="461"/>
        <v>1.45495493436579-378.662725915348i</v>
      </c>
      <c r="G1620" t="str">
        <f t="shared" si="462"/>
        <v>0.999999985848928-0.000118958275832121i</v>
      </c>
      <c r="H1620" t="str">
        <f t="shared" si="463"/>
        <v>601.30751322271+36.385289989869i</v>
      </c>
      <c r="I1620" t="str">
        <f t="shared" si="464"/>
        <v>41.3356753109056-642.181369573799i</v>
      </c>
      <c r="K1620" t="str">
        <f t="shared" si="465"/>
        <v>0.0198837069073981-0.00150056449841883i</v>
      </c>
      <c r="L1620" t="str">
        <f t="shared" si="466"/>
        <v>0.00005-0.715430525359015i</v>
      </c>
      <c r="M1620" t="str">
        <f t="shared" si="467"/>
        <v>0.00133333333333333-0.420841485505303i</v>
      </c>
      <c r="N1620">
        <f t="shared" si="468"/>
        <v>91.372544804413948</v>
      </c>
      <c r="O1620">
        <f t="shared" si="469"/>
        <v>36.348093920445301</v>
      </c>
      <c r="P1620" s="3">
        <f t="shared" si="470"/>
        <v>36.348093920445301</v>
      </c>
      <c r="Q1620" s="3">
        <f t="shared" si="471"/>
        <v>-88.627455195586052</v>
      </c>
      <c r="R1620">
        <f t="shared" si="472"/>
        <v>91.372544804413948</v>
      </c>
      <c r="S1620">
        <f t="shared" si="473"/>
        <v>0.39443328933938693</v>
      </c>
      <c r="T1620">
        <f t="shared" si="456"/>
        <v>36.348093920445301</v>
      </c>
    </row>
    <row r="1621" spans="1:20" x14ac:dyDescent="0.25">
      <c r="A1621">
        <f t="shared" si="457"/>
        <v>2487.7149785430615</v>
      </c>
      <c r="B1621">
        <f t="shared" si="474"/>
        <v>395.9321358388766</v>
      </c>
      <c r="C1621" t="str">
        <f t="shared" si="458"/>
        <v>1.57308060440868-65.4090562425511i</v>
      </c>
      <c r="D1621" t="str">
        <f t="shared" si="459"/>
        <v>3.97499846248903-40.200003178205i</v>
      </c>
      <c r="E1621" t="str">
        <f t="shared" si="460"/>
        <v>162.455187567114+0.177791413729892i</v>
      </c>
      <c r="F1621" t="str">
        <f t="shared" si="461"/>
        <v>1.45495493420901-377.229256060219i</v>
      </c>
      <c r="G1621" t="str">
        <f t="shared" si="462"/>
        <v>0.999999985741176-0.000119410317267416i</v>
      </c>
      <c r="H1621" t="str">
        <f t="shared" si="463"/>
        <v>601.317483324245+36.5237049419498i</v>
      </c>
      <c r="I1621" t="str">
        <f t="shared" si="464"/>
        <v>41.3358768996787-639.759797090656i</v>
      </c>
      <c r="K1621" t="str">
        <f t="shared" si="465"/>
        <v>0.0198828267313991-0.0015061981453751i</v>
      </c>
      <c r="L1621" t="str">
        <f t="shared" si="466"/>
        <v>0.00005-0.712722181070944i</v>
      </c>
      <c r="M1621" t="str">
        <f t="shared" si="467"/>
        <v>0.00133333333333333-0.419248341806438i</v>
      </c>
      <c r="N1621">
        <f t="shared" si="468"/>
        <v>91.377691615221494</v>
      </c>
      <c r="O1621">
        <f t="shared" si="469"/>
        <v>36.315268879782522</v>
      </c>
      <c r="P1621" s="3">
        <f t="shared" si="470"/>
        <v>36.315268879782522</v>
      </c>
      <c r="Q1621" s="3">
        <f t="shared" si="471"/>
        <v>-88.622308384778506</v>
      </c>
      <c r="R1621">
        <f t="shared" si="472"/>
        <v>91.377691615221494</v>
      </c>
      <c r="S1621">
        <f t="shared" si="473"/>
        <v>0.3959321358388766</v>
      </c>
      <c r="T1621">
        <f t="shared" si="456"/>
        <v>36.315268879782522</v>
      </c>
    </row>
    <row r="1622" spans="1:20" x14ac:dyDescent="0.25">
      <c r="A1622">
        <f t="shared" si="457"/>
        <v>2497.1682954615253</v>
      </c>
      <c r="B1622">
        <f t="shared" si="474"/>
        <v>397.43667795506434</v>
      </c>
      <c r="C1622" t="str">
        <f t="shared" si="458"/>
        <v>1.57302192463211-65.1621990244787i</v>
      </c>
      <c r="D1622" t="str">
        <f t="shared" si="459"/>
        <v>3.97499845078174-40.0478402095595i</v>
      </c>
      <c r="E1622" t="str">
        <f t="shared" si="460"/>
        <v>162.455079251115+0.178478804636202i</v>
      </c>
      <c r="F1622" t="str">
        <f t="shared" si="461"/>
        <v>1.45495493405104-375.801212774582i</v>
      </c>
      <c r="G1622" t="str">
        <f t="shared" si="462"/>
        <v>0.999999985632603-0.000119864076460018i</v>
      </c>
      <c r="H1622" t="str">
        <f t="shared" si="463"/>
        <v>601.327529558614+36.6626475960816i</v>
      </c>
      <c r="I1622" t="str">
        <f t="shared" si="464"/>
        <v>41.3360800232636-637.347427986717i</v>
      </c>
      <c r="K1622" t="str">
        <f t="shared" si="465"/>
        <v>0.0198819399343493-0.00151185242266732i</v>
      </c>
      <c r="L1622" t="str">
        <f t="shared" si="466"/>
        <v>0.00005-0.710024089530729i</v>
      </c>
      <c r="M1622" t="str">
        <f t="shared" si="467"/>
        <v>0.00133333333333333-0.417661229135723i</v>
      </c>
      <c r="N1622">
        <f t="shared" si="468"/>
        <v>91.382857204476906</v>
      </c>
      <c r="O1622">
        <f t="shared" si="469"/>
        <v>36.282444729350033</v>
      </c>
      <c r="P1622" s="3">
        <f t="shared" si="470"/>
        <v>36.282444729350033</v>
      </c>
      <c r="Q1622" s="3">
        <f t="shared" si="471"/>
        <v>-88.617142795523094</v>
      </c>
      <c r="R1622">
        <f t="shared" si="472"/>
        <v>91.382857204476906</v>
      </c>
      <c r="S1622">
        <f t="shared" si="473"/>
        <v>0.39743667795506432</v>
      </c>
      <c r="T1622">
        <f t="shared" si="456"/>
        <v>36.282444729350033</v>
      </c>
    </row>
    <row r="1623" spans="1:20" x14ac:dyDescent="0.25">
      <c r="A1623">
        <f t="shared" si="457"/>
        <v>2506.6575349842792</v>
      </c>
      <c r="B1623">
        <f t="shared" si="474"/>
        <v>398.94693733129361</v>
      </c>
      <c r="C1623" t="str">
        <f t="shared" si="458"/>
        <v>1.57296280370596-64.9162791157438i</v>
      </c>
      <c r="D1623" t="str">
        <f t="shared" si="459"/>
        <v>3.97499843898531-39.8962533425404i</v>
      </c>
      <c r="E1623" t="str">
        <f t="shared" si="460"/>
        <v>162.454970124728+0.179168941321481i</v>
      </c>
      <c r="F1623" t="str">
        <f t="shared" si="461"/>
        <v>1.45495493389187-374.378575515557i</v>
      </c>
      <c r="G1623" t="str">
        <f t="shared" si="462"/>
        <v>0.999999985523203-0.000120319559937403i</v>
      </c>
      <c r="H1623" t="str">
        <f t="shared" si="463"/>
        <v>601.337652508835+36.8021199772556i</v>
      </c>
      <c r="I1623" t="str">
        <f t="shared" si="464"/>
        <v>41.3362846933449-634.944227561766i</v>
      </c>
      <c r="K1623" t="str">
        <f t="shared" si="465"/>
        <v>0.01988104646706-0.00151752739991356i</v>
      </c>
      <c r="L1623" t="str">
        <f t="shared" si="466"/>
        <v>0.00005-0.707336211925414i</v>
      </c>
      <c r="M1623" t="str">
        <f t="shared" si="467"/>
        <v>0.00133333333333333-0.416080124662007i</v>
      </c>
      <c r="N1623">
        <f t="shared" si="468"/>
        <v>91.388041634781047</v>
      </c>
      <c r="O1623">
        <f t="shared" si="469"/>
        <v>36.249621475711031</v>
      </c>
      <c r="P1623" s="3">
        <f t="shared" si="470"/>
        <v>36.249621475711031</v>
      </c>
      <c r="Q1623" s="3">
        <f t="shared" si="471"/>
        <v>-88.611958365218953</v>
      </c>
      <c r="R1623">
        <f t="shared" si="472"/>
        <v>91.388041634781047</v>
      </c>
      <c r="S1623">
        <f t="shared" si="473"/>
        <v>0.39894693733129361</v>
      </c>
      <c r="T1623">
        <f t="shared" si="456"/>
        <v>36.249621475711031</v>
      </c>
    </row>
    <row r="1624" spans="1:20" x14ac:dyDescent="0.25">
      <c r="A1624">
        <f t="shared" si="457"/>
        <v>2516.1828336172193</v>
      </c>
      <c r="B1624">
        <f t="shared" si="474"/>
        <v>400.46293569315253</v>
      </c>
      <c r="C1624" t="str">
        <f t="shared" si="458"/>
        <v>1.57290323835682-64.6712929779072i</v>
      </c>
      <c r="D1624" t="str">
        <f t="shared" si="459"/>
        <v>3.97499842709908-39.7452403965196i</v>
      </c>
      <c r="E1624" t="str">
        <f t="shared" si="460"/>
        <v>162.454860182002+0.179861835727476i</v>
      </c>
      <c r="F1624" t="str">
        <f t="shared" si="461"/>
        <v>1.45495493373148-372.961323818029i</v>
      </c>
      <c r="G1624" t="str">
        <f t="shared" si="462"/>
        <v>0.999999985412971-0.000120776774251853i</v>
      </c>
      <c r="H1624" t="str">
        <f t="shared" si="463"/>
        <v>601.347852762414+36.9421241183829i</v>
      </c>
      <c r="I1624" t="str">
        <f t="shared" si="464"/>
        <v>41.3364909216952-632.550161247505i</v>
      </c>
      <c r="K1624" t="str">
        <f t="shared" si="465"/>
        <v>0.0198801462799865-0.00152322314689826i</v>
      </c>
      <c r="L1624" t="str">
        <f t="shared" si="466"/>
        <v>0.00005-0.704658509588975i</v>
      </c>
      <c r="M1624" t="str">
        <f t="shared" si="467"/>
        <v>0.00133333333333333-0.414505005640573i</v>
      </c>
      <c r="N1624">
        <f t="shared" si="468"/>
        <v>91.393244968875393</v>
      </c>
      <c r="O1624">
        <f t="shared" si="469"/>
        <v>36.21679912547566</v>
      </c>
      <c r="P1624" s="3">
        <f t="shared" si="470"/>
        <v>36.21679912547566</v>
      </c>
      <c r="Q1624" s="3">
        <f t="shared" si="471"/>
        <v>-88.606755031124607</v>
      </c>
      <c r="R1624">
        <f t="shared" si="472"/>
        <v>91.393244968875393</v>
      </c>
      <c r="S1624">
        <f t="shared" si="473"/>
        <v>0.40046293569315256</v>
      </c>
      <c r="T1624">
        <f t="shared" si="456"/>
        <v>36.21679912547566</v>
      </c>
    </row>
    <row r="1625" spans="1:20" x14ac:dyDescent="0.25">
      <c r="A1625">
        <f t="shared" si="457"/>
        <v>2525.7443283849652</v>
      </c>
      <c r="B1625">
        <f t="shared" si="474"/>
        <v>401.98469484878655</v>
      </c>
      <c r="C1625" t="str">
        <f t="shared" si="458"/>
        <v>1.57284322528776-64.427237085951i</v>
      </c>
      <c r="D1625" t="str">
        <f t="shared" si="459"/>
        <v>3.97499841512232-39.5947991991252i</v>
      </c>
      <c r="E1625" t="str">
        <f t="shared" si="460"/>
        <v>162.454749416939+0.180557499858763i</v>
      </c>
      <c r="F1625" t="str">
        <f t="shared" si="461"/>
        <v>1.45495493356988-371.549437294356i</v>
      </c>
      <c r="G1625" t="str">
        <f t="shared" si="462"/>
        <v>0.999999985301899-0.000121235725980543i</v>
      </c>
      <c r="H1625" t="str">
        <f t="shared" si="463"/>
        <v>601.358130911388+37.0826620603283i</v>
      </c>
      <c r="I1625" t="str">
        <f t="shared" si="464"/>
        <v>41.3366987201776-630.165194607069i</v>
      </c>
      <c r="K1625" t="str">
        <f t="shared" si="465"/>
        <v>0.0198792393232254-0.00152893973357177i</v>
      </c>
      <c r="L1625" t="str">
        <f t="shared" si="466"/>
        <v>0.00005-0.701990944001767i</v>
      </c>
      <c r="M1625" t="str">
        <f t="shared" si="467"/>
        <v>0.00133333333333333-0.412935849412805i</v>
      </c>
      <c r="N1625">
        <f t="shared" si="468"/>
        <v>91.398467269641841</v>
      </c>
      <c r="O1625">
        <f t="shared" si="469"/>
        <v>36.183977685300825</v>
      </c>
      <c r="P1625" s="3">
        <f t="shared" si="470"/>
        <v>36.183977685300825</v>
      </c>
      <c r="Q1625" s="3">
        <f t="shared" si="471"/>
        <v>-88.601532730358159</v>
      </c>
      <c r="R1625">
        <f t="shared" si="472"/>
        <v>91.398467269641841</v>
      </c>
      <c r="S1625">
        <f t="shared" si="473"/>
        <v>0.40198469484878657</v>
      </c>
      <c r="T1625">
        <f t="shared" si="456"/>
        <v>36.183977685300825</v>
      </c>
    </row>
    <row r="1626" spans="1:20" x14ac:dyDescent="0.25">
      <c r="A1626">
        <f t="shared" si="457"/>
        <v>2535.3421568328281</v>
      </c>
      <c r="B1626">
        <f t="shared" si="474"/>
        <v>403.51223668921193</v>
      </c>
      <c r="C1626" t="str">
        <f t="shared" si="458"/>
        <v>1.57278276117793-64.1841079282334i</v>
      </c>
      <c r="D1626" t="str">
        <f t="shared" si="459"/>
        <v>3.97499840305436-39.4449275862102i</v>
      </c>
      <c r="E1626" t="str">
        <f t="shared" si="460"/>
        <v>162.454637823505+0.181255945781975i</v>
      </c>
      <c r="F1626" t="str">
        <f t="shared" si="461"/>
        <v>1.45495493340704-370.142895634077i</v>
      </c>
      <c r="G1626" t="str">
        <f t="shared" si="462"/>
        <v>0.999999985189981-0.00012169642172565i</v>
      </c>
      <c r="H1626" t="str">
        <f t="shared" si="463"/>
        <v>601.368487552347+37.2237358519418i</v>
      </c>
      <c r="I1626" t="str">
        <f t="shared" si="464"/>
        <v>41.3369081007448-627.789293334517i</v>
      </c>
      <c r="K1626" t="str">
        <f t="shared" si="465"/>
        <v>0.0198783255465126-0.00153467723004995i</v>
      </c>
      <c r="L1626" t="str">
        <f t="shared" si="466"/>
        <v>0.00005-0.699333476789968i</v>
      </c>
      <c r="M1626" t="str">
        <f t="shared" si="467"/>
        <v>0.00133333333333333-0.411372633405861i</v>
      </c>
      <c r="N1626">
        <f t="shared" si="468"/>
        <v>91.40370860010168</v>
      </c>
      <c r="O1626">
        <f t="shared" si="469"/>
        <v>36.151157161891213</v>
      </c>
      <c r="P1626" s="3">
        <f t="shared" si="470"/>
        <v>36.151157161891213</v>
      </c>
      <c r="Q1626" s="3">
        <f t="shared" si="471"/>
        <v>-88.59629139989832</v>
      </c>
      <c r="R1626">
        <f t="shared" si="472"/>
        <v>91.40370860010168</v>
      </c>
      <c r="S1626">
        <f t="shared" si="473"/>
        <v>0.40351223668921193</v>
      </c>
      <c r="T1626">
        <f t="shared" si="456"/>
        <v>36.151157161891213</v>
      </c>
    </row>
    <row r="1627" spans="1:20" x14ac:dyDescent="0.25">
      <c r="A1627">
        <f t="shared" si="457"/>
        <v>2544.9764570287925</v>
      </c>
      <c r="B1627">
        <f t="shared" si="474"/>
        <v>405.04558318863093</v>
      </c>
      <c r="C1627" t="str">
        <f t="shared" si="458"/>
        <v>1.57272184268271-63.9419020064327i</v>
      </c>
      <c r="D1627" t="str">
        <f t="shared" si="459"/>
        <v>3.97499839089454-39.295623401821i</v>
      </c>
      <c r="E1627" t="str">
        <f t="shared" si="460"/>
        <v>162.454525395619+0.181957185627081i</v>
      </c>
      <c r="F1627" t="str">
        <f t="shared" si="461"/>
        <v>1.45495493324297-368.741678603618i</v>
      </c>
      <c r="G1627" t="str">
        <f t="shared" si="462"/>
        <v>0.999999985077211-0.000122158868114431i</v>
      </c>
      <c r="H1627" t="str">
        <f t="shared" si="463"/>
        <v>601.378923286478+37.3653475500912i</v>
      </c>
      <c r="I1627" t="str">
        <f t="shared" si="464"/>
        <v>41.3371190754396-625.42242325435i</v>
      </c>
      <c r="K1627" t="str">
        <f t="shared" si="465"/>
        <v>0.0198774048992206-0.00154043570661364i</v>
      </c>
      <c r="L1627" t="str">
        <f t="shared" si="466"/>
        <v>0.00005-0.69668606972501i</v>
      </c>
      <c r="M1627" t="str">
        <f t="shared" si="467"/>
        <v>0.00133333333333333-0.409815335132358i</v>
      </c>
      <c r="N1627">
        <f t="shared" si="468"/>
        <v>91.408969023415622</v>
      </c>
      <c r="O1627">
        <f t="shared" si="469"/>
        <v>36.118337561998914</v>
      </c>
      <c r="P1627" s="3">
        <f t="shared" si="470"/>
        <v>36.118337561998914</v>
      </c>
      <c r="Q1627" s="3">
        <f t="shared" si="471"/>
        <v>-88.591030976584378</v>
      </c>
      <c r="R1627">
        <f t="shared" si="472"/>
        <v>91.408969023415622</v>
      </c>
      <c r="S1627">
        <f t="shared" si="473"/>
        <v>0.40504558318863093</v>
      </c>
      <c r="T1627">
        <f t="shared" si="456"/>
        <v>36.118337561998914</v>
      </c>
    </row>
    <row r="1628" spans="1:20" x14ac:dyDescent="0.25">
      <c r="A1628">
        <f t="shared" si="457"/>
        <v>2554.647367565502</v>
      </c>
      <c r="B1628">
        <f t="shared" si="474"/>
        <v>406.58475640474774</v>
      </c>
      <c r="C1628" t="str">
        <f t="shared" si="458"/>
        <v>1.57266046643316-63.7006158354986i</v>
      </c>
      <c r="D1628" t="str">
        <f t="shared" si="459"/>
        <v>3.97499837864209-39.1468844981668i</v>
      </c>
      <c r="E1628" t="str">
        <f t="shared" si="460"/>
        <v>162.454412127157+0.182661231587706i</v>
      </c>
      <c r="F1628" t="str">
        <f t="shared" si="461"/>
        <v>1.45495493307764-367.345766046i</v>
      </c>
      <c r="G1628" t="str">
        <f t="shared" si="462"/>
        <v>0.999999984963582-0.000122623071799332i</v>
      </c>
      <c r="H1628" t="str">
        <f t="shared" si="463"/>
        <v>601.389438719607+37.5074992196984i</v>
      </c>
      <c r="I1628" t="str">
        <f t="shared" si="464"/>
        <v>41.3373316563984-623.064550321017i</v>
      </c>
      <c r="K1628" t="str">
        <f t="shared" si="465"/>
        <v>0.0198764773303558-0.0015462152337082i</v>
      </c>
      <c r="L1628" t="str">
        <f t="shared" si="466"/>
        <v>0.00005-0.694048684723064i</v>
      </c>
      <c r="M1628" t="str">
        <f t="shared" si="467"/>
        <v>0.00133333333333333-0.408263932190037i</v>
      </c>
      <c r="N1628">
        <f t="shared" si="468"/>
        <v>91.414248602882779</v>
      </c>
      <c r="O1628">
        <f t="shared" si="469"/>
        <v>36.085518892423927</v>
      </c>
      <c r="P1628" s="3">
        <f t="shared" si="470"/>
        <v>36.085518892423927</v>
      </c>
      <c r="Q1628" s="3">
        <f t="shared" si="471"/>
        <v>-88.585751397117221</v>
      </c>
      <c r="R1628">
        <f t="shared" si="472"/>
        <v>91.414248602882779</v>
      </c>
      <c r="S1628">
        <f t="shared" si="473"/>
        <v>0.40658475640474773</v>
      </c>
      <c r="T1628">
        <f t="shared" si="456"/>
        <v>36.085518892423927</v>
      </c>
    </row>
    <row r="1629" spans="1:20" x14ac:dyDescent="0.25">
      <c r="A1629">
        <f t="shared" si="457"/>
        <v>2564.3550275622515</v>
      </c>
      <c r="B1629">
        <f t="shared" si="474"/>
        <v>408.12977847908581</v>
      </c>
      <c r="C1629" t="str">
        <f t="shared" si="458"/>
        <v>1.57259862903616-63.4602459436046i</v>
      </c>
      <c r="D1629" t="str">
        <f t="shared" si="459"/>
        <v>3.97499836629636-38.9987087355885i</v>
      </c>
      <c r="E1629" t="str">
        <f t="shared" si="460"/>
        <v>162.454298011956+0.183368095920999i</v>
      </c>
      <c r="F1629" t="str">
        <f t="shared" si="461"/>
        <v>1.45495493291106-365.955137880554i</v>
      </c>
      <c r="G1629" t="str">
        <f t="shared" si="462"/>
        <v>0.999999984849088-0.000123089039458077i</v>
      </c>
      <c r="H1629" t="str">
        <f t="shared" si="463"/>
        <v>601.400034462219+37.6501929337687i</v>
      </c>
      <c r="I1629" t="str">
        <f t="shared" si="464"/>
        <v>41.3375458558486-620.715640618424i</v>
      </c>
      <c r="K1629" t="str">
        <f t="shared" si="465"/>
        <v>0.0198755427885565-0.00155201588194302i</v>
      </c>
      <c r="L1629" t="str">
        <f t="shared" si="466"/>
        <v>0.00005-0.691421283844453i</v>
      </c>
      <c r="M1629" t="str">
        <f t="shared" si="467"/>
        <v>0.00133333333333333-0.406718402261443i</v>
      </c>
      <c r="N1629">
        <f t="shared" si="468"/>
        <v>91.41954740194025</v>
      </c>
      <c r="O1629">
        <f t="shared" si="469"/>
        <v>36.052701160014898</v>
      </c>
      <c r="P1629" s="3">
        <f t="shared" si="470"/>
        <v>36.052701160014898</v>
      </c>
      <c r="Q1629" s="3">
        <f t="shared" si="471"/>
        <v>-88.58045259805975</v>
      </c>
      <c r="R1629">
        <f t="shared" si="472"/>
        <v>91.41954740194025</v>
      </c>
      <c r="S1629">
        <f t="shared" si="473"/>
        <v>0.40812977847908583</v>
      </c>
      <c r="T1629">
        <f t="shared" si="456"/>
        <v>36.052701160014898</v>
      </c>
    </row>
    <row r="1630" spans="1:20" x14ac:dyDescent="0.25">
      <c r="A1630">
        <f t="shared" si="457"/>
        <v>2574.099576666988</v>
      </c>
      <c r="B1630">
        <f t="shared" si="474"/>
        <v>409.68067163730638</v>
      </c>
      <c r="C1630" t="str">
        <f t="shared" si="458"/>
        <v>1.57253632707416-63.2207888720932i</v>
      </c>
      <c r="D1630" t="str">
        <f t="shared" si="459"/>
        <v>3.97499835385665-38.851093982528i</v>
      </c>
      <c r="E1630" t="str">
        <f t="shared" si="460"/>
        <v>162.454183043804+0.18407779094885i</v>
      </c>
      <c r="F1630" t="str">
        <f t="shared" si="461"/>
        <v>1.45495493274321-364.569774102626i</v>
      </c>
      <c r="G1630" t="str">
        <f t="shared" si="462"/>
        <v>0.999999984733722-0.000123556777793763i</v>
      </c>
      <c r="H1630" t="str">
        <f t="shared" si="463"/>
        <v>601.410711129505+37.7934307734269i</v>
      </c>
      <c r="I1630" t="str">
        <f t="shared" si="464"/>
        <v>41.3377616861114-618.375660359443i</v>
      </c>
      <c r="K1630" t="str">
        <f t="shared" si="465"/>
        <v>0.01987460122209-0.00155783772209097i</v>
      </c>
      <c r="L1630" t="str">
        <f t="shared" si="466"/>
        <v>0.00005-0.68880382929314i</v>
      </c>
      <c r="M1630" t="str">
        <f t="shared" si="467"/>
        <v>0.00133333333333333-0.405178723113611i</v>
      </c>
      <c r="N1630">
        <f t="shared" si="468"/>
        <v>91.424865484162666</v>
      </c>
      <c r="O1630">
        <f t="shared" si="469"/>
        <v>36.019884371668709</v>
      </c>
      <c r="P1630" s="3">
        <f t="shared" si="470"/>
        <v>36.019884371668709</v>
      </c>
      <c r="Q1630" s="3">
        <f t="shared" si="471"/>
        <v>-88.575134515837334</v>
      </c>
      <c r="R1630">
        <f t="shared" si="472"/>
        <v>91.424865484162666</v>
      </c>
      <c r="S1630">
        <f t="shared" si="473"/>
        <v>0.40968067163730637</v>
      </c>
      <c r="T1630">
        <f t="shared" si="456"/>
        <v>36.019884371668709</v>
      </c>
    </row>
    <row r="1631" spans="1:20" x14ac:dyDescent="0.25">
      <c r="A1631">
        <f t="shared" si="457"/>
        <v>2583.8811550583227</v>
      </c>
      <c r="B1631">
        <f t="shared" si="474"/>
        <v>411.23745818952813</v>
      </c>
      <c r="C1631" t="str">
        <f t="shared" si="458"/>
        <v>1.57247355710495-62.98224117543i</v>
      </c>
      <c r="D1631" t="str">
        <f t="shared" si="459"/>
        <v>3.97499834132218-38.7040381154977i</v>
      </c>
      <c r="E1631" t="str">
        <f t="shared" si="460"/>
        <v>162.454067216448+0.184790329057847i</v>
      </c>
      <c r="F1631" t="str">
        <f t="shared" si="461"/>
        <v>1.45495493257408-363.189654783295i</v>
      </c>
      <c r="G1631" t="str">
        <f t="shared" si="462"/>
        <v>0.999999984617478-0.000124026293534962i</v>
      </c>
      <c r="H1631" t="str">
        <f t="shared" si="463"/>
        <v>601.421469341401+37.9372148279492i</v>
      </c>
      <c r="I1631" t="str">
        <f t="shared" si="464"/>
        <v>41.3379791596008-616.044575885441i</v>
      </c>
      <c r="K1631" t="str">
        <f t="shared" si="465"/>
        <v>0.0198736525788502-0.00156368082508786i</v>
      </c>
      <c r="L1631" t="str">
        <f t="shared" si="466"/>
        <v>0.00005-0.68619628341616i</v>
      </c>
      <c r="M1631" t="str">
        <f t="shared" si="467"/>
        <v>0.00133333333333333-0.40364487259774i</v>
      </c>
      <c r="N1631">
        <f t="shared" si="468"/>
        <v>91.430202913261411</v>
      </c>
      <c r="O1631">
        <f t="shared" si="469"/>
        <v>35.987068534331399</v>
      </c>
      <c r="P1631" s="3">
        <f t="shared" si="470"/>
        <v>35.987068534331399</v>
      </c>
      <c r="Q1631" s="3">
        <f t="shared" si="471"/>
        <v>-88.569797086738589</v>
      </c>
      <c r="R1631">
        <f t="shared" si="472"/>
        <v>91.430202913261411</v>
      </c>
      <c r="S1631">
        <f t="shared" si="473"/>
        <v>0.41123745818952812</v>
      </c>
      <c r="T1631">
        <f t="shared" si="456"/>
        <v>35.987068534331399</v>
      </c>
    </row>
    <row r="1632" spans="1:20" x14ac:dyDescent="0.25">
      <c r="A1632">
        <f t="shared" si="457"/>
        <v>2593.6999034475443</v>
      </c>
      <c r="B1632">
        <f t="shared" si="474"/>
        <v>412.80016053064833</v>
      </c>
      <c r="C1632" t="str">
        <f t="shared" si="458"/>
        <v>1.57241031566158-62.7445994211521i</v>
      </c>
      <c r="D1632" t="str">
        <f t="shared" si="459"/>
        <v>3.97499832869229-38.5575390190495i</v>
      </c>
      <c r="E1632" t="str">
        <f t="shared" si="460"/>
        <v>162.453950523591+0.185505722699706i</v>
      </c>
      <c r="F1632" t="str">
        <f t="shared" si="461"/>
        <v>1.45495493240366-361.814760069079i</v>
      </c>
      <c r="G1632" t="str">
        <f t="shared" si="462"/>
        <v>0.999999984500349-0.000124497593435813i</v>
      </c>
      <c r="H1632" t="str">
        <f t="shared" si="463"/>
        <v>601.432309722617+38.0815471947989i</v>
      </c>
      <c r="I1632" t="str">
        <f t="shared" si="464"/>
        <v>41.3381982888265-613.722353665775i</v>
      </c>
      <c r="K1632" t="str">
        <f t="shared" si="465"/>
        <v>0.0198726968063551-0.00156954526203196i</v>
      </c>
      <c r="L1632" t="str">
        <f t="shared" si="466"/>
        <v>0.00005-0.683598608703089i</v>
      </c>
      <c r="M1632" t="str">
        <f t="shared" si="467"/>
        <v>0.00133333333333333-0.402116828648874i</v>
      </c>
      <c r="N1632">
        <f t="shared" si="468"/>
        <v>91.435559753084036</v>
      </c>
      <c r="O1632">
        <f t="shared" si="469"/>
        <v>35.954253654998169</v>
      </c>
      <c r="P1632" s="3">
        <f t="shared" si="470"/>
        <v>35.954253654998169</v>
      </c>
      <c r="Q1632" s="3">
        <f t="shared" si="471"/>
        <v>-88.564440246915964</v>
      </c>
      <c r="R1632">
        <f t="shared" si="472"/>
        <v>91.435559753084036</v>
      </c>
      <c r="S1632">
        <f t="shared" si="473"/>
        <v>0.41280016053064833</v>
      </c>
      <c r="T1632">
        <f t="shared" si="456"/>
        <v>35.954253654998169</v>
      </c>
    </row>
    <row r="1633" spans="1:20" x14ac:dyDescent="0.25">
      <c r="A1633">
        <f t="shared" si="457"/>
        <v>2603.5559630806447</v>
      </c>
      <c r="B1633">
        <f t="shared" si="474"/>
        <v>414.3688011406648</v>
      </c>
      <c r="C1633" t="str">
        <f t="shared" si="458"/>
        <v>1.57234659925217-62.5078601898205i</v>
      </c>
      <c r="D1633" t="str">
        <f t="shared" si="459"/>
        <v>3.97499831596623-38.4115945857446i</v>
      </c>
      <c r="E1633" t="str">
        <f t="shared" si="460"/>
        <v>162.453832958894+0.186223984391964i</v>
      </c>
      <c r="F1633" t="str">
        <f t="shared" si="461"/>
        <v>1.45495493223195-360.445070181656i</v>
      </c>
      <c r="G1633" t="str">
        <f t="shared" si="462"/>
        <v>0.999999984382328-0.00012497068427612i</v>
      </c>
      <c r="H1633" t="str">
        <f t="shared" si="463"/>
        <v>601.443232902674+38.2264299796577i</v>
      </c>
      <c r="I1633" t="str">
        <f t="shared" si="464"/>
        <v>41.3384190863916-611.408960297317i</v>
      </c>
      <c r="K1633" t="str">
        <f t="shared" si="465"/>
        <v>0.0198717338517444-0.0015754311041834i</v>
      </c>
      <c r="L1633" t="str">
        <f t="shared" si="466"/>
        <v>0.00005-0.681010767785503i</v>
      </c>
      <c r="M1633" t="str">
        <f t="shared" si="467"/>
        <v>0.00133333333333333-0.40059456928559i</v>
      </c>
      <c r="N1633">
        <f t="shared" si="468"/>
        <v>91.44093606761372</v>
      </c>
      <c r="O1633">
        <f t="shared" si="469"/>
        <v>35.921439740714021</v>
      </c>
      <c r="P1633" s="3">
        <f t="shared" si="470"/>
        <v>35.921439740714021</v>
      </c>
      <c r="Q1633" s="3">
        <f t="shared" si="471"/>
        <v>-88.55906393238628</v>
      </c>
      <c r="R1633">
        <f t="shared" si="472"/>
        <v>91.44093606761372</v>
      </c>
      <c r="S1633">
        <f t="shared" si="473"/>
        <v>0.41436880114066482</v>
      </c>
      <c r="T1633">
        <f t="shared" si="456"/>
        <v>35.921439740714021</v>
      </c>
    </row>
    <row r="1634" spans="1:20" x14ac:dyDescent="0.25">
      <c r="A1634">
        <f t="shared" si="457"/>
        <v>2613.4494757403513</v>
      </c>
      <c r="B1634">
        <f t="shared" si="474"/>
        <v>415.94340258499932</v>
      </c>
      <c r="C1634" t="str">
        <f t="shared" si="458"/>
        <v>1.57228240435959-62.2720200749666i</v>
      </c>
      <c r="D1634" t="str">
        <f t="shared" si="459"/>
        <v>3.97499830314324-38.2662027161233i</v>
      </c>
      <c r="E1634" t="str">
        <f t="shared" si="460"/>
        <v>162.453714515969+0.186945126718237i</v>
      </c>
      <c r="F1634" t="str">
        <f t="shared" si="461"/>
        <v>1.45495493205892-359.080565417577i</v>
      </c>
      <c r="G1634" t="str">
        <f t="shared" si="462"/>
        <v>0.999999984263408-0.000125445572861451i</v>
      </c>
      <c r="H1634" t="str">
        <f t="shared" si="463"/>
        <v>601.454239515957+38.3718652964636i</v>
      </c>
      <c r="I1634" t="str">
        <f t="shared" si="464"/>
        <v>41.3386415649979-609.104362503993i</v>
      </c>
      <c r="K1634" t="str">
        <f t="shared" si="465"/>
        <v>0.0198707636617763-0.00158133842296357i</v>
      </c>
      <c r="L1634" t="str">
        <f t="shared" si="466"/>
        <v>0.00005-0.678432723436442i</v>
      </c>
      <c r="M1634" t="str">
        <f t="shared" si="467"/>
        <v>0.00133333333333333-0.399078072609672i</v>
      </c>
      <c r="N1634">
        <f t="shared" si="468"/>
        <v>91.446331920968504</v>
      </c>
      <c r="O1634">
        <f t="shared" si="469"/>
        <v>35.888626798573441</v>
      </c>
      <c r="P1634" s="3">
        <f t="shared" si="470"/>
        <v>35.888626798573441</v>
      </c>
      <c r="Q1634" s="3">
        <f t="shared" si="471"/>
        <v>-88.553668079031496</v>
      </c>
      <c r="R1634">
        <f t="shared" si="472"/>
        <v>91.446331920968504</v>
      </c>
      <c r="S1634">
        <f t="shared" si="473"/>
        <v>0.41594340258499934</v>
      </c>
      <c r="T1634">
        <f t="shared" si="456"/>
        <v>35.888626798573441</v>
      </c>
    </row>
    <row r="1635" spans="1:20" x14ac:dyDescent="0.25">
      <c r="A1635">
        <f t="shared" si="457"/>
        <v>2623.380583748165</v>
      </c>
      <c r="B1635">
        <f t="shared" si="474"/>
        <v>417.52398751482235</v>
      </c>
      <c r="C1635" t="str">
        <f t="shared" si="458"/>
        <v>1.5722177274417-62.0370756830482i</v>
      </c>
      <c r="D1635" t="str">
        <f t="shared" si="459"/>
        <v>3.97499829022264-38.1213613186748i</v>
      </c>
      <c r="E1635" t="str">
        <f t="shared" si="460"/>
        <v>162.453595188386+0.187669162328785i</v>
      </c>
      <c r="F1635" t="str">
        <f t="shared" si="461"/>
        <v>1.45495493188458-357.721226147983i</v>
      </c>
      <c r="G1635" t="str">
        <f t="shared" si="462"/>
        <v>0.999999984143583-0.000125922266023236i</v>
      </c>
      <c r="H1635" t="str">
        <f t="shared" si="463"/>
        <v>601.465330201732+38.5178552674401i</v>
      </c>
      <c r="I1635" t="str">
        <f t="shared" si="464"/>
        <v>41.3388657374408-606.808527136278i</v>
      </c>
      <c r="K1635" t="str">
        <f t="shared" si="465"/>
        <v>0.0198697861828258-0.00158726728995457i</v>
      </c>
      <c r="L1635" t="str">
        <f t="shared" si="466"/>
        <v>0.00005-0.67586443856988i</v>
      </c>
      <c r="M1635" t="str">
        <f t="shared" si="467"/>
        <v>0.00133333333333333-0.39756731680581i</v>
      </c>
      <c r="N1635">
        <f t="shared" si="468"/>
        <v>91.451747377400878</v>
      </c>
      <c r="O1635">
        <f t="shared" si="469"/>
        <v>35.855814835721475</v>
      </c>
      <c r="P1635" s="3">
        <f t="shared" si="470"/>
        <v>35.855814835721475</v>
      </c>
      <c r="Q1635" s="3">
        <f t="shared" si="471"/>
        <v>-88.548252622599122</v>
      </c>
      <c r="R1635">
        <f t="shared" si="472"/>
        <v>91.451747377400878</v>
      </c>
      <c r="S1635">
        <f t="shared" si="473"/>
        <v>0.41752398751482234</v>
      </c>
      <c r="T1635">
        <f t="shared" si="456"/>
        <v>35.855814835721475</v>
      </c>
    </row>
    <row r="1636" spans="1:20" x14ac:dyDescent="0.25">
      <c r="A1636">
        <f t="shared" si="457"/>
        <v>2633.3494299664076</v>
      </c>
      <c r="B1636">
        <f t="shared" si="474"/>
        <v>419.11057866737866</v>
      </c>
      <c r="C1636" t="str">
        <f t="shared" si="458"/>
        <v>1.57215256493062-61.8030236333981i</v>
      </c>
      <c r="D1636" t="str">
        <f t="shared" si="459"/>
        <v>3.97499827720363-37.9770683098071i</v>
      </c>
      <c r="E1636" t="str">
        <f t="shared" si="460"/>
        <v>162.45347496967+0.188396103940957i</v>
      </c>
      <c r="F1636" t="str">
        <f t="shared" si="461"/>
        <v>1.45495493170891-356.367032818325i</v>
      </c>
      <c r="G1636" t="str">
        <f t="shared" si="462"/>
        <v>0.999999984022845-0.000126400770618863i</v>
      </c>
      <c r="H1636" t="str">
        <f t="shared" si="463"/>
        <v>601.476505604196+38.6644020231354i</v>
      </c>
      <c r="I1636" t="str">
        <f t="shared" si="464"/>
        <v>41.3390916166155-604.521421170738i</v>
      </c>
      <c r="K1636" t="str">
        <f t="shared" si="465"/>
        <v>0.0198688013608815-0.00159321777689861i</v>
      </c>
      <c r="L1636" t="str">
        <f t="shared" si="466"/>
        <v>0.00005-0.673305876240167i</v>
      </c>
      <c r="M1636" t="str">
        <f t="shared" si="467"/>
        <v>0.00133333333333333-0.396062280141274i</v>
      </c>
      <c r="N1636">
        <f t="shared" si="468"/>
        <v>91.457182501296671</v>
      </c>
      <c r="O1636">
        <f t="shared" si="469"/>
        <v>35.823003859353683</v>
      </c>
      <c r="P1636" s="3">
        <f t="shared" si="470"/>
        <v>35.823003859353683</v>
      </c>
      <c r="Q1636" s="3">
        <f t="shared" si="471"/>
        <v>-88.542817498703329</v>
      </c>
      <c r="R1636">
        <f t="shared" si="472"/>
        <v>91.457182501296671</v>
      </c>
      <c r="S1636">
        <f t="shared" si="473"/>
        <v>0.41911057866737866</v>
      </c>
      <c r="T1636">
        <f t="shared" si="456"/>
        <v>35.823003859353683</v>
      </c>
    </row>
    <row r="1637" spans="1:20" x14ac:dyDescent="0.25">
      <c r="A1637">
        <f t="shared" si="457"/>
        <v>2643.35615780028</v>
      </c>
      <c r="B1637">
        <f t="shared" si="474"/>
        <v>420.70319886631472</v>
      </c>
      <c r="C1637" t="str">
        <f t="shared" si="458"/>
        <v>1.57208691323303-61.5698605581746i</v>
      </c>
      <c r="D1637" t="str">
        <f t="shared" si="459"/>
        <v>3.97499826408551-37.8333216138168i</v>
      </c>
      <c r="E1637" t="str">
        <f t="shared" si="460"/>
        <v>162.453353853299+0.189125964339587i</v>
      </c>
      <c r="F1637" t="str">
        <f t="shared" si="461"/>
        <v>1.45495493153191-355.017965948075i</v>
      </c>
      <c r="G1637" t="str">
        <f t="shared" si="462"/>
        <v>0.999999983901188-0.000126881093531778i</v>
      </c>
      <c r="H1637" t="str">
        <f t="shared" si="463"/>
        <v>601.487766372513+38.8115077024545i</v>
      </c>
      <c r="I1637" t="str">
        <f t="shared" si="464"/>
        <v>41.3393192155144-602.24301170954i</v>
      </c>
      <c r="K1637" t="str">
        <f t="shared" si="465"/>
        <v>0.0198678091415432-0.00159918995569738i</v>
      </c>
      <c r="L1637" t="str">
        <f t="shared" si="466"/>
        <v>0.00005-0.670756999641526i</v>
      </c>
      <c r="M1637" t="str">
        <f t="shared" si="467"/>
        <v>0.00133333333333333-0.394562940965604i</v>
      </c>
      <c r="N1637">
        <f t="shared" si="468"/>
        <v>91.462637357174842</v>
      </c>
      <c r="O1637">
        <f t="shared" si="469"/>
        <v>35.790193876716387</v>
      </c>
      <c r="P1637" s="3">
        <f t="shared" si="470"/>
        <v>35.790193876716387</v>
      </c>
      <c r="Q1637" s="3">
        <f t="shared" si="471"/>
        <v>-88.537362642825158</v>
      </c>
      <c r="R1637">
        <f t="shared" si="472"/>
        <v>91.462637357174842</v>
      </c>
      <c r="S1637">
        <f t="shared" si="473"/>
        <v>0.42070319886631474</v>
      </c>
      <c r="T1637">
        <f t="shared" si="456"/>
        <v>35.790193876716387</v>
      </c>
    </row>
    <row r="1638" spans="1:20" x14ac:dyDescent="0.25">
      <c r="A1638">
        <f t="shared" si="457"/>
        <v>2653.4009111999212</v>
      </c>
      <c r="B1638">
        <f t="shared" si="474"/>
        <v>422.30187102200671</v>
      </c>
      <c r="C1638" t="str">
        <f t="shared" si="458"/>
        <v>1.57202076872981-61.3375831023142i</v>
      </c>
      <c r="D1638" t="str">
        <f t="shared" si="459"/>
        <v>3.97499825086752-37.6901191628593i</v>
      </c>
      <c r="E1638" t="str">
        <f t="shared" si="460"/>
        <v>162.453231832706+0.189858756377393i</v>
      </c>
      <c r="F1638" t="str">
        <f t="shared" si="461"/>
        <v>1.45495493135356-353.674006130453i</v>
      </c>
      <c r="G1638" t="str">
        <f t="shared" si="462"/>
        <v>0.999999983778604-0.000127363241671586i</v>
      </c>
      <c r="H1638" t="str">
        <f t="shared" si="463"/>
        <v>601.499113160852+38.9591744526928i</v>
      </c>
      <c r="I1638" t="str">
        <f t="shared" si="464"/>
        <v>41.3395485472276-599.973265979987i</v>
      </c>
      <c r="K1638" t="str">
        <f t="shared" si="465"/>
        <v>0.0198668094700193-0.00160518389841138i</v>
      </c>
      <c r="L1638" t="str">
        <f t="shared" si="466"/>
        <v>0.00005-0.668217772107517i</v>
      </c>
      <c r="M1638" t="str">
        <f t="shared" si="467"/>
        <v>0.00133333333333333-0.393069277710306i</v>
      </c>
      <c r="N1638">
        <f t="shared" si="468"/>
        <v>91.468112009686521</v>
      </c>
      <c r="O1638">
        <f t="shared" si="469"/>
        <v>35.757384895107158</v>
      </c>
      <c r="P1638" s="3">
        <f t="shared" si="470"/>
        <v>35.757384895107158</v>
      </c>
      <c r="Q1638" s="3">
        <f t="shared" si="471"/>
        <v>-88.531887990313479</v>
      </c>
      <c r="R1638">
        <f t="shared" si="472"/>
        <v>91.468112009686521</v>
      </c>
      <c r="S1638">
        <f t="shared" si="473"/>
        <v>0.42230187102200673</v>
      </c>
      <c r="T1638">
        <f t="shared" si="456"/>
        <v>35.757384895107158</v>
      </c>
    </row>
    <row r="1639" spans="1:20" x14ac:dyDescent="0.25">
      <c r="A1639">
        <f t="shared" si="457"/>
        <v>2663.4838346624811</v>
      </c>
      <c r="B1639">
        <f t="shared" si="474"/>
        <v>423.90661813189035</v>
      </c>
      <c r="C1639" t="str">
        <f t="shared" si="458"/>
        <v>1.57195412777564-61.106187923483i</v>
      </c>
      <c r="D1639" t="str">
        <f t="shared" si="459"/>
        <v>3.97499823754884-37.5474588969193i</v>
      </c>
      <c r="E1639" t="str">
        <f t="shared" si="460"/>
        <v>162.453108901279+0.190594492975753i</v>
      </c>
      <c r="F1639" t="str">
        <f t="shared" si="461"/>
        <v>1.45495493117384-352.335134032145i</v>
      </c>
      <c r="G1639" t="str">
        <f t="shared" si="462"/>
        <v>0.999999983655087-0.000127847221974147i</v>
      </c>
      <c r="H1639" t="str">
        <f t="shared" si="463"/>
        <v>601.510546628431+39.1074044295752i</v>
      </c>
      <c r="I1639" t="str">
        <f t="shared" si="464"/>
        <v>41.3397796249471-597.712151334054i</v>
      </c>
      <c r="K1639" t="str">
        <f t="shared" si="465"/>
        <v>0.0198658022911239-0.00161119967725935i</v>
      </c>
      <c r="L1639" t="str">
        <f t="shared" si="466"/>
        <v>0.00005-0.665688157110498i</v>
      </c>
      <c r="M1639" t="str">
        <f t="shared" si="467"/>
        <v>0.00133333333333333-0.391581268888528i</v>
      </c>
      <c r="N1639">
        <f t="shared" si="468"/>
        <v>91.473606523614151</v>
      </c>
      <c r="O1639">
        <f t="shared" si="469"/>
        <v>35.724576921875105</v>
      </c>
      <c r="P1639" s="3">
        <f t="shared" si="470"/>
        <v>35.724576921875105</v>
      </c>
      <c r="Q1639" s="3">
        <f t="shared" si="471"/>
        <v>-88.526393476385849</v>
      </c>
      <c r="R1639">
        <f t="shared" si="472"/>
        <v>91.473606523614151</v>
      </c>
      <c r="S1639">
        <f t="shared" si="473"/>
        <v>0.42390661813189034</v>
      </c>
      <c r="T1639">
        <f t="shared" si="456"/>
        <v>35.724576921875105</v>
      </c>
    </row>
    <row r="1640" spans="1:20" x14ac:dyDescent="0.25">
      <c r="A1640">
        <f t="shared" si="457"/>
        <v>2673.6050732341987</v>
      </c>
      <c r="B1640">
        <f t="shared" si="474"/>
        <v>425.51746328079156</v>
      </c>
      <c r="C1640" t="str">
        <f t="shared" si="458"/>
        <v>1.57188698669946-60.8756716920285i</v>
      </c>
      <c r="D1640" t="str">
        <f t="shared" si="459"/>
        <v>3.97499822412878-37.4053387637809i</v>
      </c>
      <c r="E1640" t="str">
        <f t="shared" si="460"/>
        <v>162.452985052359+0.19133318712485i</v>
      </c>
      <c r="F1640" t="str">
        <f t="shared" si="461"/>
        <v>1.45495493099276-351.001330393028i</v>
      </c>
      <c r="G1640" t="str">
        <f t="shared" si="462"/>
        <v>0.99999998353063-0.000128333041401678i</v>
      </c>
      <c r="H1640" t="str">
        <f t="shared" si="463"/>
        <v>601.522067439546+39.2561997972865i</v>
      </c>
      <c r="I1640" t="str">
        <f t="shared" si="464"/>
        <v>41.3400124619637-595.459635247908i</v>
      </c>
      <c r="K1640" t="str">
        <f t="shared" si="465"/>
        <v>0.0198647875492746-0.00161723736461752i</v>
      </c>
      <c r="L1640" t="str">
        <f t="shared" si="466"/>
        <v>0.00005-0.663168118261105i</v>
      </c>
      <c r="M1640" t="str">
        <f t="shared" si="467"/>
        <v>0.00133333333333333-0.390098893094768i</v>
      </c>
      <c r="N1640">
        <f t="shared" si="468"/>
        <v>91.479120963871338</v>
      </c>
      <c r="O1640">
        <f t="shared" si="469"/>
        <v>35.691769964421248</v>
      </c>
      <c r="P1640" s="3">
        <f t="shared" si="470"/>
        <v>35.691769964421248</v>
      </c>
      <c r="Q1640" s="3">
        <f t="shared" si="471"/>
        <v>-88.520879036128662</v>
      </c>
      <c r="R1640">
        <f t="shared" si="472"/>
        <v>91.479120963871338</v>
      </c>
      <c r="S1640">
        <f t="shared" si="473"/>
        <v>0.42551746328079154</v>
      </c>
      <c r="T1640">
        <f t="shared" si="456"/>
        <v>35.691769964421248</v>
      </c>
    </row>
    <row r="1641" spans="1:20" x14ac:dyDescent="0.25">
      <c r="A1641">
        <f t="shared" si="457"/>
        <v>2683.7647725124884</v>
      </c>
      <c r="B1641">
        <f t="shared" si="474"/>
        <v>427.13442964125858</v>
      </c>
      <c r="C1641" t="str">
        <f t="shared" si="458"/>
        <v>1.57181934180354-60.6460310909319i</v>
      </c>
      <c r="D1641" t="str">
        <f t="shared" si="459"/>
        <v>3.97499821060653-37.2637567189985i</v>
      </c>
      <c r="E1641" t="str">
        <f t="shared" si="460"/>
        <v>162.45286027924+0.192074851884316i</v>
      </c>
      <c r="F1641" t="str">
        <f t="shared" si="461"/>
        <v>1.4549549308103-349.672576025889i</v>
      </c>
      <c r="G1641" t="str">
        <f t="shared" si="462"/>
        <v>0.999999983405225-0.000128820706942848i</v>
      </c>
      <c r="H1641" t="str">
        <f t="shared" si="463"/>
        <v>601.533676263619+39.4055627285089i</v>
      </c>
      <c r="I1641" t="str">
        <f t="shared" si="464"/>
        <v>41.3402470716694-593.215685321444i</v>
      </c>
      <c r="K1641" t="str">
        <f t="shared" si="465"/>
        <v>0.0198637651884895-0.001623297033019i</v>
      </c>
      <c r="L1641" t="str">
        <f t="shared" si="466"/>
        <v>0.00005-0.660657619307739i</v>
      </c>
      <c r="M1641" t="str">
        <f t="shared" si="467"/>
        <v>0.00133333333333333-0.388622129004552i</v>
      </c>
      <c r="N1641">
        <f t="shared" si="468"/>
        <v>91.484655395501306</v>
      </c>
      <c r="O1641">
        <f t="shared" si="469"/>
        <v>35.658964030198845</v>
      </c>
      <c r="P1641" s="3">
        <f t="shared" si="470"/>
        <v>35.658964030198845</v>
      </c>
      <c r="Q1641" s="3">
        <f t="shared" si="471"/>
        <v>-88.515344604498694</v>
      </c>
      <c r="R1641">
        <f t="shared" si="472"/>
        <v>91.484655395501306</v>
      </c>
      <c r="S1641">
        <f t="shared" si="473"/>
        <v>0.42713442964125858</v>
      </c>
      <c r="T1641">
        <f t="shared" si="456"/>
        <v>35.658964030198845</v>
      </c>
    </row>
    <row r="1642" spans="1:20" x14ac:dyDescent="0.25">
      <c r="A1642">
        <f t="shared" si="457"/>
        <v>2693.9630786480361</v>
      </c>
      <c r="B1642">
        <f t="shared" si="474"/>
        <v>428.75754047389535</v>
      </c>
      <c r="C1642" t="str">
        <f t="shared" si="458"/>
        <v>1.57175118936371-60.4172628157582i</v>
      </c>
      <c r="D1642" t="str">
        <f t="shared" si="459"/>
        <v>3.97499819698127-37.1227107258666i</v>
      </c>
      <c r="E1642" t="str">
        <f t="shared" si="460"/>
        <v>162.45273457517+0.192819500383707i</v>
      </c>
      <c r="F1642" t="str">
        <f t="shared" si="461"/>
        <v>1.45495493062645-348.348851816149i</v>
      </c>
      <c r="G1642" t="str">
        <f t="shared" si="462"/>
        <v>0.999999983278865-0.000129310225612892i</v>
      </c>
      <c r="H1642" t="str">
        <f t="shared" si="463"/>
        <v>601.545373775244+39.5554954044593i</v>
      </c>
      <c r="I1642" t="str">
        <f t="shared" si="464"/>
        <v>41.3404834675601-590.980269277825i</v>
      </c>
      <c r="K1642" t="str">
        <f t="shared" si="465"/>
        <v>0.0198627351523843-0.00162937875515303i</v>
      </c>
      <c r="L1642" t="str">
        <f t="shared" si="466"/>
        <v>0.00005-0.658156624136021i</v>
      </c>
      <c r="M1642" t="str">
        <f t="shared" si="467"/>
        <v>0.00133333333333333-0.387150955374129i</v>
      </c>
      <c r="N1642">
        <f t="shared" si="468"/>
        <v>91.490209883676698</v>
      </c>
      <c r="O1642">
        <f t="shared" si="469"/>
        <v>35.626159126713489</v>
      </c>
      <c r="P1642" s="3">
        <f t="shared" si="470"/>
        <v>35.626159126713489</v>
      </c>
      <c r="Q1642" s="3">
        <f t="shared" si="471"/>
        <v>-88.509790116323302</v>
      </c>
      <c r="R1642">
        <f t="shared" si="472"/>
        <v>91.490209883676698</v>
      </c>
      <c r="S1642">
        <f t="shared" si="473"/>
        <v>0.42875754047389536</v>
      </c>
      <c r="T1642">
        <f t="shared" si="456"/>
        <v>35.626159126713489</v>
      </c>
    </row>
    <row r="1643" spans="1:20" x14ac:dyDescent="0.25">
      <c r="A1643">
        <f t="shared" si="457"/>
        <v>2704.2001383468987</v>
      </c>
      <c r="B1643">
        <f t="shared" si="474"/>
        <v>430.38681912769619</v>
      </c>
      <c r="C1643" t="str">
        <f t="shared" si="458"/>
        <v>1.57168252562945-60.1893635746118i</v>
      </c>
      <c r="D1643" t="str">
        <f t="shared" si="459"/>
        <v>3.97499818325232-36.9821987553914i</v>
      </c>
      <c r="E1643" t="str">
        <f t="shared" si="460"/>
        <v>162.452607933348+0.193567145822913i</v>
      </c>
      <c r="F1643" t="str">
        <f t="shared" si="461"/>
        <v>1.45495493044121-347.030138721592i</v>
      </c>
      <c r="G1643" t="str">
        <f t="shared" si="462"/>
        <v>0.999999983151543-0.000129801604453694i</v>
      </c>
      <c r="H1643" t="str">
        <f t="shared" si="463"/>
        <v>601.557160654205+39.7060000149187i</v>
      </c>
      <c r="I1643" t="str">
        <f t="shared" si="464"/>
        <v>41.3407216632306-588.753354963003i</v>
      </c>
      <c r="K1643" t="str">
        <f t="shared" si="465"/>
        <v>0.0198616973841704-0.00163548260386428i</v>
      </c>
      <c r="L1643" t="str">
        <f t="shared" si="466"/>
        <v>0.00005-0.655665096768301i</v>
      </c>
      <c r="M1643" t="str">
        <f t="shared" si="467"/>
        <v>0.00133333333333333-0.385685351040176i</v>
      </c>
      <c r="N1643">
        <f t="shared" si="468"/>
        <v>91.495784493698835</v>
      </c>
      <c r="O1643">
        <f t="shared" si="469"/>
        <v>35.593355261523868</v>
      </c>
      <c r="P1643" s="3">
        <f t="shared" si="470"/>
        <v>35.593355261523868</v>
      </c>
      <c r="Q1643" s="3">
        <f t="shared" si="471"/>
        <v>-88.504215506301165</v>
      </c>
      <c r="R1643">
        <f t="shared" si="472"/>
        <v>91.495784493698835</v>
      </c>
      <c r="S1643">
        <f t="shared" si="473"/>
        <v>0.43038681912769616</v>
      </c>
      <c r="T1643">
        <f t="shared" si="456"/>
        <v>35.593355261523868</v>
      </c>
    </row>
    <row r="1644" spans="1:20" x14ac:dyDescent="0.25">
      <c r="A1644">
        <f t="shared" si="457"/>
        <v>2714.4760988726171</v>
      </c>
      <c r="B1644">
        <f t="shared" si="474"/>
        <v>432.02228904038145</v>
      </c>
      <c r="C1644" t="str">
        <f t="shared" si="458"/>
        <v>1.57161334682298-59.9623300880879i</v>
      </c>
      <c r="D1644" t="str">
        <f t="shared" si="459"/>
        <v>3.97499816941882-36.842218786261i</v>
      </c>
      <c r="E1644" t="str">
        <f t="shared" si="460"/>
        <v>162.45248034693+0.194317801472681i</v>
      </c>
      <c r="F1644" t="str">
        <f t="shared" si="461"/>
        <v>1.45495493025455-345.716417772087i</v>
      </c>
      <c r="G1644" t="str">
        <f t="shared" si="462"/>
        <v>0.999999983023252-0.000130294850533903i</v>
      </c>
      <c r="H1644" t="str">
        <f t="shared" si="463"/>
        <v>601.569037585541+39.8570787582759i</v>
      </c>
      <c r="I1644" t="str">
        <f t="shared" si="464"/>
        <v>41.3409616723829-586.534910345273i</v>
      </c>
      <c r="K1644" t="str">
        <f t="shared" si="465"/>
        <v>0.0198606518266513-0.00164160865215215i</v>
      </c>
      <c r="L1644" t="str">
        <f t="shared" si="466"/>
        <v>0.00005-0.653183001363119i</v>
      </c>
      <c r="M1644" t="str">
        <f t="shared" si="467"/>
        <v>0.00133333333333333-0.384225294919482i</v>
      </c>
      <c r="N1644">
        <f t="shared" si="468"/>
        <v>91.501379290996411</v>
      </c>
      <c r="O1644">
        <f t="shared" si="469"/>
        <v>35.560552442241963</v>
      </c>
      <c r="P1644" s="3">
        <f t="shared" si="470"/>
        <v>35.560552442241963</v>
      </c>
      <c r="Q1644" s="3">
        <f t="shared" si="471"/>
        <v>-88.498620709003589</v>
      </c>
      <c r="R1644">
        <f t="shared" si="472"/>
        <v>91.501379290996411</v>
      </c>
      <c r="S1644">
        <f t="shared" si="473"/>
        <v>0.43202228904038142</v>
      </c>
      <c r="T1644">
        <f t="shared" ref="T1644:T1707" si="475">P1644</f>
        <v>35.560552442241963</v>
      </c>
    </row>
    <row r="1645" spans="1:20" x14ac:dyDescent="0.25">
      <c r="A1645">
        <f t="shared" ref="A1645:A1708" si="476">2*PI()*B1645</f>
        <v>2724.7911080483332</v>
      </c>
      <c r="B1645">
        <f t="shared" si="474"/>
        <v>433.66397373873491</v>
      </c>
      <c r="C1645" t="str">
        <f t="shared" ref="C1645:C1708" si="477">IMPRODUCT(D1645,E1645,$C$40,,K1645,$C$41)</f>
        <v>1.57154364913972-59.7361590892228i</v>
      </c>
      <c r="D1645" t="str">
        <f t="shared" ref="D1645:D1708" si="478">IMDIV(IMPRODUCT($C$37,$C$38,COMPLEX(1,A1645/$C$38)),IMSUM(-1*A1645*A1645/$C$39,COMPLEX(0,1*A1645)))</f>
        <v>3.97499815547996-36.7027688048165i</v>
      </c>
      <c r="E1645" t="str">
        <f t="shared" ref="E1645:E1708" si="479">IMDIV(IMPRODUCT(IMSUM(F1645,G1645),$C$29,H1645),IMSUM(1,I1645))</f>
        <v>162.452351809019+0.195071480675204i</v>
      </c>
      <c r="F1645" t="str">
        <f t="shared" ref="F1645:F1708" si="480">IMDIV(IMPRODUCT($C$14,$C$15,COMPLEX(1,A1645/$C$15)),IMSUM(-1*A1645*A1645/$C$16,COMPLEX(0,A1645)))</f>
        <v>1.45495493006647-344.407670069317i</v>
      </c>
      <c r="G1645" t="str">
        <f t="shared" ref="G1645:G1708" si="481">IMDIV(1,COMPLEX(1,A1645*$C$9*$C$10))</f>
        <v>0.999999982893983-0.000130789970949025i</v>
      </c>
      <c r="H1645" t="str">
        <f t="shared" ref="H1645:H1708" si="482">IMDIV($C$3,IMSUM(K1645,COMPLEX(0,$C$28*A1645)))</f>
        <v>601.581005259572+40.0087338415566i</v>
      </c>
      <c r="I1645" t="str">
        <f t="shared" ref="I1645:I1708" si="483">IMPRODUCT(F1645,$C$29,H1645,$C$31)</f>
        <v>41.3412035088204-584.324903514803i</v>
      </c>
      <c r="K1645" t="str">
        <f t="shared" ref="K1645:K1708" si="484">IF($C$26&lt;=0,IMDIV(1,IMSUM(IMDIV(1,L1645),1/$C$18)),IMDIV(1,IMSUM(IMDIV(1,L1645),1/$C$18,IMDIV(1,M1645))))</f>
        <v>0.0198595984222204-0.00164775697316997i</v>
      </c>
      <c r="L1645" t="str">
        <f t="shared" ref="L1645:L1708" si="485">IMSUM($C$21/$C$22,IMDIV(1,COMPLEX(0,$C$20*$C$22*A1645)))</f>
        <v>0.00005-0.650710302214705i</v>
      </c>
      <c r="M1645" t="str">
        <f t="shared" ref="M1645:M1708" si="486">IMSUM($C$25/$C$26,IMDIV(1,COMPLEX(0,$C$24*$C$26*A1645)))</f>
        <v>0.00133333333333333-0.38277076600865i</v>
      </c>
      <c r="N1645">
        <f t="shared" ref="N1645:N1708" si="487">ABS(R1645)</f>
        <v>91.506994341125164</v>
      </c>
      <c r="O1645">
        <f t="shared" ref="O1645:O1708" si="488">ABS(P1645)</f>
        <v>35.527750676533032</v>
      </c>
      <c r="P1645" s="3">
        <f t="shared" ref="P1645:P1708" si="489">20*LOG10(IMABS(C1645))</f>
        <v>35.527750676533032</v>
      </c>
      <c r="Q1645" s="3">
        <f t="shared" ref="Q1645:Q1708" si="490">IMARGUMENT(C1645)*180/PI()</f>
        <v>-88.493005658874836</v>
      </c>
      <c r="R1645">
        <f t="shared" ref="R1645:R1708" si="491">IF(Q1645&lt;0,Q1645+180,Q1645-180)</f>
        <v>91.506994341125164</v>
      </c>
      <c r="S1645">
        <f t="shared" ref="S1645:S1708" si="492">B1645/1000</f>
        <v>0.43366397373873489</v>
      </c>
      <c r="T1645">
        <f t="shared" si="475"/>
        <v>35.527750676533032</v>
      </c>
    </row>
    <row r="1646" spans="1:20" x14ac:dyDescent="0.25">
      <c r="A1646">
        <f t="shared" si="476"/>
        <v>2735.1453142589171</v>
      </c>
      <c r="B1646">
        <f t="shared" ref="B1646:B1709" si="493">B1645*(1+B$42)</f>
        <v>435.31189683894212</v>
      </c>
      <c r="C1646" t="str">
        <f t="shared" si="477"/>
        <v>1.57147342874779-59.5108473234498i</v>
      </c>
      <c r="D1646" t="str">
        <f t="shared" si="478"/>
        <v>3.974998141435-36.5638468050231i</v>
      </c>
      <c r="E1646" t="str">
        <f t="shared" si="479"/>
        <v>162.452222312673+0.195828196844484i</v>
      </c>
      <c r="F1646" t="str">
        <f t="shared" si="480"/>
        <v>1.45495492987696-343.103876786507i</v>
      </c>
      <c r="G1646" t="str">
        <f t="shared" si="481"/>
        <v>0.999999982763731-0.00013128697282153i</v>
      </c>
      <c r="H1646" t="str">
        <f t="shared" si="482"/>
        <v>601.593064371953+40.1609674804655i</v>
      </c>
      <c r="I1646" t="str">
        <f t="shared" si="483"/>
        <v>41.3414471864547-582.123302683187i</v>
      </c>
      <c r="K1646" t="str">
        <f t="shared" si="484"/>
        <v>0.0198585371128579-0.00165392764022431i</v>
      </c>
      <c r="L1646" t="str">
        <f t="shared" si="485"/>
        <v>0.00005-0.648246963752445i</v>
      </c>
      <c r="M1646" t="str">
        <f t="shared" si="486"/>
        <v>0.00133333333333333-0.381321743383791i</v>
      </c>
      <c r="N1646">
        <f t="shared" si="487"/>
        <v>91.512629709766856</v>
      </c>
      <c r="O1646">
        <f t="shared" si="488"/>
        <v>35.494949972116395</v>
      </c>
      <c r="P1646" s="3">
        <f t="shared" si="489"/>
        <v>35.494949972116395</v>
      </c>
      <c r="Q1646" s="3">
        <f t="shared" si="490"/>
        <v>-88.487370290233144</v>
      </c>
      <c r="R1646">
        <f t="shared" si="491"/>
        <v>91.512629709766856</v>
      </c>
      <c r="S1646">
        <f t="shared" si="492"/>
        <v>0.43531189683894211</v>
      </c>
      <c r="T1646">
        <f t="shared" si="475"/>
        <v>35.494949972116395</v>
      </c>
    </row>
    <row r="1647" spans="1:20" x14ac:dyDescent="0.25">
      <c r="A1647">
        <f t="shared" si="476"/>
        <v>2745.538866453101</v>
      </c>
      <c r="B1647">
        <f t="shared" si="493"/>
        <v>436.96608204693013</v>
      </c>
      <c r="C1647" t="str">
        <f t="shared" si="477"/>
        <v>1.57140268178798-59.2863915485508i</v>
      </c>
      <c r="D1647" t="str">
        <f t="shared" si="478"/>
        <v>3.97499812728307-36.4254507884412i</v>
      </c>
      <c r="E1647" t="str">
        <f t="shared" si="479"/>
        <v>162.4520918509+0.196587963466946i</v>
      </c>
      <c r="F1647" t="str">
        <f t="shared" si="480"/>
        <v>1.454954929686-341.805019168153i</v>
      </c>
      <c r="G1647" t="str">
        <f t="shared" si="481"/>
        <v>0.999999982632486-0.000131785863300956i</v>
      </c>
      <c r="H1647" t="str">
        <f t="shared" si="482"/>
        <v>601.605215623698+40.3137818994162i</v>
      </c>
      <c r="I1647" t="str">
        <f t="shared" si="483"/>
        <v>41.3416927192998-579.930076182968i</v>
      </c>
      <c r="K1647" t="str">
        <f t="shared" si="484"/>
        <v>0.0198574678401285-0.0016601207267741i</v>
      </c>
      <c r="L1647" t="str">
        <f t="shared" si="485"/>
        <v>0.00005-0.645792950540391i</v>
      </c>
      <c r="M1647" t="str">
        <f t="shared" si="486"/>
        <v>0.00133333333333333-0.379878206200231i</v>
      </c>
      <c r="N1647">
        <f t="shared" si="487"/>
        <v>91.518285462728457</v>
      </c>
      <c r="O1647">
        <f t="shared" si="488"/>
        <v>35.462150336765568</v>
      </c>
      <c r="P1647" s="3">
        <f t="shared" si="489"/>
        <v>35.462150336765568</v>
      </c>
      <c r="Q1647" s="3">
        <f t="shared" si="490"/>
        <v>-88.481714537271543</v>
      </c>
      <c r="R1647">
        <f t="shared" si="491"/>
        <v>91.518285462728457</v>
      </c>
      <c r="S1647">
        <f t="shared" si="492"/>
        <v>0.4369660820469301</v>
      </c>
      <c r="T1647">
        <f t="shared" si="475"/>
        <v>35.462150336765568</v>
      </c>
    </row>
    <row r="1648" spans="1:20" x14ac:dyDescent="0.25">
      <c r="A1648">
        <f t="shared" si="476"/>
        <v>2755.971914145623</v>
      </c>
      <c r="B1648">
        <f t="shared" si="493"/>
        <v>438.62655315870848</v>
      </c>
      <c r="C1648" t="str">
        <f t="shared" si="477"/>
        <v>1.57133140437347-59.0627885346114i</v>
      </c>
      <c r="D1648" t="str">
        <f t="shared" si="478"/>
        <v>3.97499811302339-36.2875787641978i</v>
      </c>
      <c r="E1648" t="str">
        <f t="shared" si="479"/>
        <v>162.451960416663+0.197350794101805i</v>
      </c>
      <c r="F1648" t="str">
        <f t="shared" si="480"/>
        <v>1.4549549294936-340.511078529752i</v>
      </c>
      <c r="G1648" t="str">
        <f t="shared" si="481"/>
        <v>0.999999982500242-0.000132286649564006i</v>
      </c>
      <c r="H1648" t="str">
        <f t="shared" si="482"/>
        <v>601.61745972124+40.4671793315734i</v>
      </c>
      <c r="I1648" t="str">
        <f t="shared" si="483"/>
        <v>41.3419401214791-577.745192467204i</v>
      </c>
      <c r="K1648" t="str">
        <f t="shared" si="484"/>
        <v>0.0198563905451781-0.00166633630642992i</v>
      </c>
      <c r="L1648" t="str">
        <f t="shared" si="485"/>
        <v>0.00005-0.643348227276741i</v>
      </c>
      <c r="M1648" t="str">
        <f t="shared" si="486"/>
        <v>0.00133333333333333-0.378440133692201i</v>
      </c>
      <c r="N1648">
        <f t="shared" si="487"/>
        <v>91.523961665941229</v>
      </c>
      <c r="O1648">
        <f t="shared" si="488"/>
        <v>35.429351778308892</v>
      </c>
      <c r="P1648" s="3">
        <f t="shared" si="489"/>
        <v>35.429351778308892</v>
      </c>
      <c r="Q1648" s="3">
        <f t="shared" si="490"/>
        <v>-88.476038334058771</v>
      </c>
      <c r="R1648">
        <f t="shared" si="491"/>
        <v>91.523961665941229</v>
      </c>
      <c r="S1648">
        <f t="shared" si="492"/>
        <v>0.43862655315870847</v>
      </c>
      <c r="T1648">
        <f t="shared" si="475"/>
        <v>35.429351778308892</v>
      </c>
    </row>
    <row r="1649" spans="1:20" x14ac:dyDescent="0.25">
      <c r="A1649">
        <f t="shared" si="476"/>
        <v>2766.4446074193761</v>
      </c>
      <c r="B1649">
        <f t="shared" si="493"/>
        <v>440.29333406071157</v>
      </c>
      <c r="C1649" t="str">
        <f t="shared" si="477"/>
        <v>1.57125959258971-58.8400350639694i</v>
      </c>
      <c r="D1649" t="str">
        <f t="shared" si="478"/>
        <v>3.97499809865511-36.1502287489571i</v>
      </c>
      <c r="E1649" t="str">
        <f t="shared" si="479"/>
        <v>162.45182800287+0.198116702381768i</v>
      </c>
      <c r="F1649" t="str">
        <f t="shared" si="480"/>
        <v>1.45495492929972-339.222036257532i</v>
      </c>
      <c r="G1649" t="str">
        <f t="shared" si="481"/>
        <v>0.999999982366991-0.000132789338814654i</v>
      </c>
      <c r="H1649" t="str">
        <f t="shared" si="482"/>
        <v>601.62979737646+40.6211620188855i</v>
      </c>
      <c r="I1649" t="str">
        <f t="shared" si="483"/>
        <v>41.3421894072216-575.568620108997i</v>
      </c>
      <c r="K1649" t="str">
        <f t="shared" si="484"/>
        <v>0.0198553051687314-0.00167257445295314i</v>
      </c>
      <c r="L1649" t="str">
        <f t="shared" si="485"/>
        <v>0.00005-0.640912758793325i</v>
      </c>
      <c r="M1649" t="str">
        <f t="shared" si="486"/>
        <v>0.00133333333333333-0.377007505172544i</v>
      </c>
      <c r="N1649">
        <f t="shared" si="487"/>
        <v>91.529658385460053</v>
      </c>
      <c r="O1649">
        <f t="shared" si="488"/>
        <v>35.396554304629127</v>
      </c>
      <c r="P1649" s="3">
        <f t="shared" si="489"/>
        <v>35.396554304629127</v>
      </c>
      <c r="Q1649" s="3">
        <f t="shared" si="490"/>
        <v>-88.470341614539947</v>
      </c>
      <c r="R1649">
        <f t="shared" si="491"/>
        <v>91.529658385460053</v>
      </c>
      <c r="S1649">
        <f t="shared" si="492"/>
        <v>0.44029333406071158</v>
      </c>
      <c r="T1649">
        <f t="shared" si="475"/>
        <v>35.396554304629127</v>
      </c>
    </row>
    <row r="1650" spans="1:20" x14ac:dyDescent="0.25">
      <c r="A1650">
        <f t="shared" si="476"/>
        <v>2776.9570969275701</v>
      </c>
      <c r="B1650">
        <f t="shared" si="493"/>
        <v>441.9664487301423</v>
      </c>
      <c r="C1650" t="str">
        <f t="shared" si="477"/>
        <v>1.57118724249429-58.6181279311764i</v>
      </c>
      <c r="D1650" t="str">
        <f t="shared" si="478"/>
        <v>3.97499808417746-36.0133987668936i</v>
      </c>
      <c r="E1650" t="str">
        <f t="shared" si="479"/>
        <v>162.451694602386+0.198885702013415i</v>
      </c>
      <c r="F1650" t="str">
        <f t="shared" si="480"/>
        <v>1.45495492910437-337.93787380819i</v>
      </c>
      <c r="G1650" t="str">
        <f t="shared" si="481"/>
        <v>0.999999982232726-0.000133293938284253i</v>
      </c>
      <c r="H1650" t="str">
        <f t="shared" si="482"/>
        <v>601.642229306736+40.7757322121232i</v>
      </c>
      <c r="I1650" t="str">
        <f t="shared" si="483"/>
        <v>41.3424405908654-573.400327801059i</v>
      </c>
      <c r="K1650" t="str">
        <f t="shared" si="484"/>
        <v>0.019854211651089-0.00167883524025509i</v>
      </c>
      <c r="L1650" t="str">
        <f t="shared" si="485"/>
        <v>0.00005-0.638486510055116i</v>
      </c>
      <c r="M1650" t="str">
        <f t="shared" si="486"/>
        <v>0.00133333333333333-0.375580300032422i</v>
      </c>
      <c r="N1650">
        <f t="shared" si="487"/>
        <v>91.535375687462292</v>
      </c>
      <c r="O1650">
        <f t="shared" si="488"/>
        <v>35.36375792366502</v>
      </c>
      <c r="P1650" s="3">
        <f t="shared" si="489"/>
        <v>35.36375792366502</v>
      </c>
      <c r="Q1650" s="3">
        <f t="shared" si="490"/>
        <v>-88.464624312537708</v>
      </c>
      <c r="R1650">
        <f t="shared" si="491"/>
        <v>91.535375687462292</v>
      </c>
      <c r="S1650">
        <f t="shared" si="492"/>
        <v>0.44196644873014229</v>
      </c>
      <c r="T1650">
        <f t="shared" si="475"/>
        <v>35.36375792366502</v>
      </c>
    </row>
    <row r="1651" spans="1:20" x14ac:dyDescent="0.25">
      <c r="A1651">
        <f t="shared" si="476"/>
        <v>2787.5095338958949</v>
      </c>
      <c r="B1651">
        <f t="shared" si="493"/>
        <v>443.64592123531685</v>
      </c>
      <c r="C1651" t="str">
        <f t="shared" si="477"/>
        <v>1.57111435011655-58.3970639429431i</v>
      </c>
      <c r="D1651" t="str">
        <f t="shared" si="478"/>
        <v>3.97499806958955-35.8770868496617i</v>
      </c>
      <c r="E1651" t="str">
        <f t="shared" si="479"/>
        <v>162.451560208022+0.19965780677776i</v>
      </c>
      <c r="F1651" t="str">
        <f t="shared" si="480"/>
        <v>1.45495492890753-336.658572708617i</v>
      </c>
      <c r="G1651" t="str">
        <f t="shared" si="481"/>
        <v>0.999999982097438-0.000133800455231632i</v>
      </c>
      <c r="H1651" t="str">
        <f t="shared" si="482"/>
        <v>601.654756234985+40.9308921709165i</v>
      </c>
      <c r="I1651" t="str">
        <f t="shared" si="483"/>
        <v>41.3426936868575-571.240284355245i</v>
      </c>
      <c r="K1651" t="str">
        <f t="shared" si="484"/>
        <v>0.0198531099321244-0.00168511874239621i</v>
      </c>
      <c r="L1651" t="str">
        <f t="shared" si="485"/>
        <v>0.00005-0.636069446159711i</v>
      </c>
      <c r="M1651" t="str">
        <f t="shared" si="486"/>
        <v>0.00133333333333333-0.374158497741006i</v>
      </c>
      <c r="N1651">
        <f t="shared" si="487"/>
        <v>91.541113638246969</v>
      </c>
      <c r="O1651">
        <f t="shared" si="488"/>
        <v>35.330962643410388</v>
      </c>
      <c r="P1651" s="3">
        <f t="shared" si="489"/>
        <v>35.330962643410388</v>
      </c>
      <c r="Q1651" s="3">
        <f t="shared" si="490"/>
        <v>-88.458886361753031</v>
      </c>
      <c r="R1651">
        <f t="shared" si="491"/>
        <v>91.541113638246969</v>
      </c>
      <c r="S1651">
        <f t="shared" si="492"/>
        <v>0.44364592123531688</v>
      </c>
      <c r="T1651">
        <f t="shared" si="475"/>
        <v>35.330962643410388</v>
      </c>
    </row>
    <row r="1652" spans="1:20" x14ac:dyDescent="0.25">
      <c r="A1652">
        <f t="shared" si="476"/>
        <v>2798.1020701246994</v>
      </c>
      <c r="B1652">
        <f t="shared" si="493"/>
        <v>445.33177573601108</v>
      </c>
      <c r="C1652" t="str">
        <f t="shared" si="477"/>
        <v>1.57104091145754-58.1768399180989i</v>
      </c>
      <c r="D1652" t="str">
        <f t="shared" si="478"/>
        <v>3.97499805489055-35.7412910363687i</v>
      </c>
      <c r="E1652" t="str">
        <f t="shared" si="479"/>
        <v>162.451424812542+0.200433030530751i</v>
      </c>
      <c r="F1652" t="str">
        <f t="shared" si="480"/>
        <v>1.4549549287092-335.384114555636i</v>
      </c>
      <c r="G1652" t="str">
        <f t="shared" si="481"/>
        <v>0.99999998196112-0.000134308896943204i</v>
      </c>
      <c r="H1652" t="str">
        <f t="shared" si="482"/>
        <v>601.667378889709+41.0866441637924i</v>
      </c>
      <c r="I1652" t="str">
        <f t="shared" si="483"/>
        <v>41.3429487097557-569.088458702115i</v>
      </c>
      <c r="K1652" t="str">
        <f t="shared" si="484"/>
        <v>0.0198519999512813-0.00169142503358521i</v>
      </c>
      <c r="L1652" t="str">
        <f t="shared" si="485"/>
        <v>0.00005-0.633661532336829i</v>
      </c>
      <c r="M1652" t="str">
        <f t="shared" si="486"/>
        <v>0.00133333333333333-0.372742077845194i</v>
      </c>
      <c r="N1652">
        <f t="shared" si="487"/>
        <v>91.54687230423383</v>
      </c>
      <c r="O1652">
        <f t="shared" si="488"/>
        <v>35.298168471915304</v>
      </c>
      <c r="P1652" s="3">
        <f t="shared" si="489"/>
        <v>35.298168471915304</v>
      </c>
      <c r="Q1652" s="3">
        <f t="shared" si="490"/>
        <v>-88.45312769576617</v>
      </c>
      <c r="R1652">
        <f t="shared" si="491"/>
        <v>91.54687230423383</v>
      </c>
      <c r="S1652">
        <f t="shared" si="492"/>
        <v>0.44533177573601107</v>
      </c>
      <c r="T1652">
        <f t="shared" si="475"/>
        <v>35.298168471915304</v>
      </c>
    </row>
    <row r="1653" spans="1:20" x14ac:dyDescent="0.25">
      <c r="A1653">
        <f t="shared" si="476"/>
        <v>2808.7348579911736</v>
      </c>
      <c r="B1653">
        <f t="shared" si="493"/>
        <v>447.02403648380795</v>
      </c>
      <c r="C1653" t="str">
        <f t="shared" si="477"/>
        <v>1.57096692248986-57.9574526875436i</v>
      </c>
      <c r="D1653" t="str">
        <f t="shared" si="478"/>
        <v>3.97499804007965-35.6060093735464i</v>
      </c>
      <c r="E1653" t="str">
        <f t="shared" si="479"/>
        <v>162.451288408658+0.201211387203804i</v>
      </c>
      <c r="F1653" t="str">
        <f t="shared" si="480"/>
        <v>1.45495492850935-334.11448101574i</v>
      </c>
      <c r="G1653" t="str">
        <f t="shared" si="481"/>
        <v>0.999999981823764-0.000134819270733069i</v>
      </c>
      <c r="H1653" t="str">
        <f t="shared" si="482"/>
        <v>601.680098005036+41.24299046821i</v>
      </c>
      <c r="I1653" t="str">
        <f t="shared" si="483"/>
        <v>41.3432056742276-566.94481989049i</v>
      </c>
      <c r="K1653" t="str">
        <f t="shared" si="484"/>
        <v>0.0198508816475707-0.00169775418817813i</v>
      </c>
      <c r="L1653" t="str">
        <f t="shared" si="485"/>
        <v>0.00005-0.631262733947828i</v>
      </c>
      <c r="M1653" t="str">
        <f t="shared" si="486"/>
        <v>0.00133333333333333-0.37133101996931i</v>
      </c>
      <c r="N1653">
        <f t="shared" si="487"/>
        <v>91.552651751962443</v>
      </c>
      <c r="O1653">
        <f t="shared" si="488"/>
        <v>35.265375417286108</v>
      </c>
      <c r="P1653" s="3">
        <f t="shared" si="489"/>
        <v>35.265375417286108</v>
      </c>
      <c r="Q1653" s="3">
        <f t="shared" si="490"/>
        <v>-88.447348248037557</v>
      </c>
      <c r="R1653">
        <f t="shared" si="491"/>
        <v>91.552651751962443</v>
      </c>
      <c r="S1653">
        <f t="shared" si="492"/>
        <v>0.44702403648380795</v>
      </c>
      <c r="T1653">
        <f t="shared" si="475"/>
        <v>35.265375417286108</v>
      </c>
    </row>
    <row r="1654" spans="1:20" x14ac:dyDescent="0.25">
      <c r="A1654">
        <f t="shared" si="476"/>
        <v>2819.40805045154</v>
      </c>
      <c r="B1654">
        <f t="shared" si="493"/>
        <v>448.72272782244642</v>
      </c>
      <c r="C1654" t="str">
        <f t="shared" si="477"/>
        <v>1.5708923791575-57.7388990942027i</v>
      </c>
      <c r="D1654" t="str">
        <f t="shared" si="478"/>
        <v>3.97499802515597-35.4712399151225i</v>
      </c>
      <c r="E1654" t="str">
        <f t="shared" si="479"/>
        <v>162.451150989032+0.201992890804498i</v>
      </c>
      <c r="F1654" t="str">
        <f t="shared" si="480"/>
        <v>1.45495492830798-332.849653824823i</v>
      </c>
      <c r="G1654" t="str">
        <f t="shared" si="481"/>
        <v>0.999999981685362-0.000135331583943125i</v>
      </c>
      <c r="H1654" t="str">
        <f t="shared" si="482"/>
        <v>601.692914320755+41.3999333705996i</v>
      </c>
      <c r="I1654" t="str">
        <f t="shared" si="483"/>
        <v>41.343464595052-564.80933708699i</v>
      </c>
      <c r="K1654" t="str">
        <f t="shared" si="484"/>
        <v>0.0198497549595683-0.00170410628067746i</v>
      </c>
      <c r="L1654" t="str">
        <f t="shared" si="485"/>
        <v>0.00005-0.628873016485183i</v>
      </c>
      <c r="M1654" t="str">
        <f t="shared" si="486"/>
        <v>0.00133333333333333-0.369925303814813i</v>
      </c>
      <c r="N1654">
        <f t="shared" si="487"/>
        <v>91.558452048091283</v>
      </c>
      <c r="O1654">
        <f t="shared" si="488"/>
        <v>35.232583487685922</v>
      </c>
      <c r="P1654" s="3">
        <f t="shared" si="489"/>
        <v>35.232583487685922</v>
      </c>
      <c r="Q1654" s="3">
        <f t="shared" si="490"/>
        <v>-88.441547951908717</v>
      </c>
      <c r="R1654">
        <f t="shared" si="491"/>
        <v>91.558452048091283</v>
      </c>
      <c r="S1654">
        <f t="shared" si="492"/>
        <v>0.44872272782244643</v>
      </c>
      <c r="T1654">
        <f t="shared" si="475"/>
        <v>35.232583487685922</v>
      </c>
    </row>
    <row r="1655" spans="1:20" x14ac:dyDescent="0.25">
      <c r="A1655">
        <f t="shared" si="476"/>
        <v>2830.1218010432558</v>
      </c>
      <c r="B1655">
        <f t="shared" si="493"/>
        <v>450.4278741881717</v>
      </c>
      <c r="C1655" t="str">
        <f t="shared" si="477"/>
        <v>1.57081727737539-57.5211759929815i</v>
      </c>
      <c r="D1655" t="str">
        <f t="shared" si="478"/>
        <v>3.97499801011861-35.3369807223932i</v>
      </c>
      <c r="E1655" t="str">
        <f t="shared" si="479"/>
        <v>162.451012546277+0.202777555416782i</v>
      </c>
      <c r="F1655" t="str">
        <f t="shared" si="480"/>
        <v>1.45495492810508-331.589614787922i</v>
      </c>
      <c r="G1655" t="str">
        <f t="shared" si="481"/>
        <v>0.999999981545906-0.000135845843943164i</v>
      </c>
      <c r="H1655" t="str">
        <f t="shared" si="482"/>
        <v>601.705828582384+41.5574751664004i</v>
      </c>
      <c r="I1655" t="str">
        <f t="shared" si="483"/>
        <v>41.343725487121-562.681979575618i</v>
      </c>
      <c r="K1655" t="str">
        <f t="shared" si="484"/>
        <v>0.019848619825411-0.0017104813857312i</v>
      </c>
      <c r="L1655" t="str">
        <f t="shared" si="485"/>
        <v>0.00005-0.626492345572009i</v>
      </c>
      <c r="M1655" t="str">
        <f t="shared" si="486"/>
        <v>0.00133333333333333-0.368524909160006i</v>
      </c>
      <c r="N1655">
        <f t="shared" si="487"/>
        <v>91.564273259396472</v>
      </c>
      <c r="O1655">
        <f t="shared" si="488"/>
        <v>35.199792691334906</v>
      </c>
      <c r="P1655" s="3">
        <f t="shared" si="489"/>
        <v>35.199792691334906</v>
      </c>
      <c r="Q1655" s="3">
        <f t="shared" si="490"/>
        <v>-88.435726740603528</v>
      </c>
      <c r="R1655">
        <f t="shared" si="491"/>
        <v>91.564273259396472</v>
      </c>
      <c r="S1655">
        <f t="shared" si="492"/>
        <v>0.45042787418817171</v>
      </c>
      <c r="T1655">
        <f t="shared" si="475"/>
        <v>35.199792691334906</v>
      </c>
    </row>
    <row r="1656" spans="1:20" x14ac:dyDescent="0.25">
      <c r="A1656">
        <f t="shared" si="476"/>
        <v>2840.8762638872199</v>
      </c>
      <c r="B1656">
        <f t="shared" si="493"/>
        <v>452.13950011008677</v>
      </c>
      <c r="C1656" t="str">
        <f t="shared" si="477"/>
        <v>1.57074161302959-57.3042802507187i</v>
      </c>
      <c r="D1656" t="str">
        <f t="shared" si="478"/>
        <v>3.97499799496681-35.203229863995i</v>
      </c>
      <c r="E1656" t="str">
        <f t="shared" si="479"/>
        <v>162.450873072951+0.20356539520186i</v>
      </c>
      <c r="F1656" t="str">
        <f t="shared" si="480"/>
        <v>1.45495492790063-330.334345778953i</v>
      </c>
      <c r="G1656" t="str">
        <f t="shared" si="481"/>
        <v>0.999999981405389-0.000136362058130987i</v>
      </c>
      <c r="H1656" t="str">
        <f t="shared" si="482"/>
        <v>601.718841541189+41.7156181600992i</v>
      </c>
      <c r="I1656" t="str">
        <f t="shared" si="483"/>
        <v>41.3439883654406-560.562716757296i</v>
      </c>
      <c r="K1656" t="str">
        <f t="shared" si="484"/>
        <v>0.0198474761827946-0.00171687957813197i</v>
      </c>
      <c r="L1656" t="str">
        <f t="shared" si="485"/>
        <v>0.00005-0.624120686961557i</v>
      </c>
      <c r="M1656" t="str">
        <f t="shared" si="486"/>
        <v>0.00133333333333333-0.367129815859738i</v>
      </c>
      <c r="N1656">
        <f t="shared" si="487"/>
        <v>91.570115452771191</v>
      </c>
      <c r="O1656">
        <f t="shared" si="488"/>
        <v>35.167003036510543</v>
      </c>
      <c r="P1656" s="3">
        <f t="shared" si="489"/>
        <v>35.167003036510543</v>
      </c>
      <c r="Q1656" s="3">
        <f t="shared" si="490"/>
        <v>-88.429884547228809</v>
      </c>
      <c r="R1656">
        <f t="shared" si="491"/>
        <v>91.570115452771191</v>
      </c>
      <c r="S1656">
        <f t="shared" si="492"/>
        <v>0.45213950011008675</v>
      </c>
      <c r="T1656">
        <f t="shared" si="475"/>
        <v>35.167003036510543</v>
      </c>
    </row>
    <row r="1657" spans="1:20" x14ac:dyDescent="0.25">
      <c r="A1657">
        <f t="shared" si="476"/>
        <v>2851.6715936899918</v>
      </c>
      <c r="B1657">
        <f t="shared" si="493"/>
        <v>453.85763021050514</v>
      </c>
      <c r="C1657" t="str">
        <f t="shared" si="477"/>
        <v>1.57066538197678-57.0882087461434i</v>
      </c>
      <c r="D1657" t="str">
        <f t="shared" si="478"/>
        <v>3.97499797969962-35.0699854158768i</v>
      </c>
      <c r="E1657" t="str">
        <f t="shared" si="479"/>
        <v>162.450732561565+0.204356424398505i</v>
      </c>
      <c r="F1657" t="str">
        <f t="shared" si="480"/>
        <v>1.45495492769463-329.083828740449i</v>
      </c>
      <c r="G1657" t="str">
        <f t="shared" si="481"/>
        <v>0.999999981263801-0.000136880233932505i</v>
      </c>
      <c r="H1657" t="str">
        <f t="shared" si="482"/>
        <v>601.731953954245+41.8743646652661i</v>
      </c>
      <c r="I1657" t="str">
        <f t="shared" si="483"/>
        <v>41.3442532451297-558.451518149433i</v>
      </c>
      <c r="K1657" t="str">
        <f t="shared" si="484"/>
        <v>0.0198463239689706-0.00172330093281595i</v>
      </c>
      <c r="L1657" t="str">
        <f t="shared" si="485"/>
        <v>0.00005-0.621758006536715i</v>
      </c>
      <c r="M1657" t="str">
        <f t="shared" si="486"/>
        <v>0.00133333333333333-0.365740003845128i</v>
      </c>
      <c r="N1657">
        <f t="shared" si="487"/>
        <v>91.575978695224293</v>
      </c>
      <c r="O1657">
        <f t="shared" si="488"/>
        <v>35.134214531548267</v>
      </c>
      <c r="P1657" s="3">
        <f t="shared" si="489"/>
        <v>35.134214531548267</v>
      </c>
      <c r="Q1657" s="3">
        <f t="shared" si="490"/>
        <v>-88.424021304775707</v>
      </c>
      <c r="R1657">
        <f t="shared" si="491"/>
        <v>91.575978695224293</v>
      </c>
      <c r="S1657">
        <f t="shared" si="492"/>
        <v>0.45385763021050513</v>
      </c>
      <c r="T1657">
        <f t="shared" si="475"/>
        <v>35.134214531548267</v>
      </c>
    </row>
    <row r="1658" spans="1:20" x14ac:dyDescent="0.25">
      <c r="A1658">
        <f t="shared" si="476"/>
        <v>2862.5079457460138</v>
      </c>
      <c r="B1658">
        <f t="shared" si="493"/>
        <v>455.58228920530507</v>
      </c>
      <c r="C1658" t="str">
        <f t="shared" si="477"/>
        <v>1.5705885800443-56.8729583698278i</v>
      </c>
      <c r="D1658" t="str">
        <f t="shared" si="478"/>
        <v>3.97499796431618-34.9372454612724i</v>
      </c>
      <c r="E1658" t="str">
        <f t="shared" si="479"/>
        <v>162.450591004576+0.20515065732375i</v>
      </c>
      <c r="F1658" t="str">
        <f t="shared" si="480"/>
        <v>1.45495492748706-327.838045683304i</v>
      </c>
      <c r="G1658" t="str">
        <f t="shared" si="481"/>
        <v>0.999999981121135-0.000137400378801846i</v>
      </c>
      <c r="H1658" t="str">
        <f t="shared" si="482"/>
        <v>601.745166584476+42.0337170045946i</v>
      </c>
      <c r="I1658" t="str">
        <f t="shared" si="483"/>
        <v>41.3445201414229-556.348353385491i</v>
      </c>
      <c r="K1658" t="str">
        <f t="shared" si="484"/>
        <v>0.0198451631207433-0.00172974552486197i</v>
      </c>
      <c r="L1658" t="str">
        <f t="shared" si="485"/>
        <v>0.00005-0.619404270309541i</v>
      </c>
      <c r="M1658" t="str">
        <f t="shared" si="486"/>
        <v>0.00133333333333333-0.364355453123259i</v>
      </c>
      <c r="N1658">
        <f t="shared" si="487"/>
        <v>91.58186305387953</v>
      </c>
      <c r="O1658">
        <f t="shared" si="488"/>
        <v>35.101427184841512</v>
      </c>
      <c r="P1658" s="3">
        <f t="shared" si="489"/>
        <v>35.101427184841512</v>
      </c>
      <c r="Q1658" s="3">
        <f t="shared" si="490"/>
        <v>-88.41813694612047</v>
      </c>
      <c r="R1658">
        <f t="shared" si="491"/>
        <v>91.58186305387953</v>
      </c>
      <c r="S1658">
        <f t="shared" si="492"/>
        <v>0.45558228920530508</v>
      </c>
      <c r="T1658">
        <f t="shared" si="475"/>
        <v>35.101427184841512</v>
      </c>
    </row>
    <row r="1659" spans="1:20" x14ac:dyDescent="0.25">
      <c r="A1659">
        <f t="shared" si="476"/>
        <v>2873.3854759398487</v>
      </c>
      <c r="B1659">
        <f t="shared" si="493"/>
        <v>457.31350190428526</v>
      </c>
      <c r="C1659" t="str">
        <f t="shared" si="477"/>
        <v>1.57051120302965-56.6585260241435i</v>
      </c>
      <c r="D1659" t="str">
        <f t="shared" si="478"/>
        <v>3.97499794881557-34.8050080906731i</v>
      </c>
      <c r="E1659" t="str">
        <f t="shared" si="479"/>
        <v>162.450448394388+0.205948108373393i</v>
      </c>
      <c r="F1659" t="str">
        <f t="shared" si="480"/>
        <v>1.4549549272779-326.596978686507i</v>
      </c>
      <c r="G1659" t="str">
        <f t="shared" si="481"/>
        <v>0.999999980977384-0.000137922500221466i</v>
      </c>
      <c r="H1659" t="str">
        <f t="shared" si="482"/>
        <v>601.758480200701+42.19367750994i</v>
      </c>
      <c r="I1659" t="str">
        <f t="shared" si="483"/>
        <v>41.3447890696705-554.253192214535i</v>
      </c>
      <c r="K1659" t="str">
        <f t="shared" si="484"/>
        <v>0.0198439935744669-0.00173621342949051i</v>
      </c>
      <c r="L1659" t="str">
        <f t="shared" si="485"/>
        <v>0.00005-0.617059444420743i</v>
      </c>
      <c r="M1659" t="str">
        <f t="shared" si="486"/>
        <v>0.00133333333333333-0.362976143776906i</v>
      </c>
      <c r="N1659">
        <f t="shared" si="487"/>
        <v>91.587768595974211</v>
      </c>
      <c r="O1659">
        <f t="shared" si="488"/>
        <v>35.068641004842249</v>
      </c>
      <c r="P1659" s="3">
        <f t="shared" si="489"/>
        <v>35.068641004842249</v>
      </c>
      <c r="Q1659" s="3">
        <f t="shared" si="490"/>
        <v>-88.412231404025789</v>
      </c>
      <c r="R1659">
        <f t="shared" si="491"/>
        <v>91.587768595974211</v>
      </c>
      <c r="S1659">
        <f t="shared" si="492"/>
        <v>0.45731350190428527</v>
      </c>
      <c r="T1659">
        <f t="shared" si="475"/>
        <v>35.068641004842249</v>
      </c>
    </row>
    <row r="1660" spans="1:20" x14ac:dyDescent="0.25">
      <c r="A1660">
        <f t="shared" si="476"/>
        <v>2884.3043407484206</v>
      </c>
      <c r="B1660">
        <f t="shared" si="493"/>
        <v>459.05129321152157</v>
      </c>
      <c r="C1660" t="str">
        <f t="shared" si="477"/>
        <v>1.57043324670083-56.4449086232181i</v>
      </c>
      <c r="D1660" t="str">
        <f t="shared" si="478"/>
        <v>3.97499793319697-34.6732714017999i</v>
      </c>
      <c r="E1660" t="str">
        <f t="shared" si="479"/>
        <v>162.450304723357+0.206748792022471i</v>
      </c>
      <c r="F1660" t="str">
        <f t="shared" si="480"/>
        <v>1.45495492706716-325.360609896897i</v>
      </c>
      <c r="G1660" t="str">
        <f t="shared" si="481"/>
        <v>0.999999980832537-0.000138446605702254i</v>
      </c>
      <c r="H1660" t="str">
        <f t="shared" si="482"/>
        <v>601.771895577681+42.3542485223565i</v>
      </c>
      <c r="I1660" t="str">
        <f t="shared" si="483"/>
        <v>41.3450600453397-552.166004500822i</v>
      </c>
      <c r="K1660" t="str">
        <f t="shared" si="484"/>
        <v>0.0198428152660425-0.0017427047220626i</v>
      </c>
      <c r="L1660" t="str">
        <f t="shared" si="485"/>
        <v>0.00005-0.614723495139212i</v>
      </c>
      <c r="M1660" t="str">
        <f t="shared" si="486"/>
        <v>0.00133333333333333-0.361602055964242i</v>
      </c>
      <c r="N1660">
        <f t="shared" si="487"/>
        <v>91.593695388858535</v>
      </c>
      <c r="O1660">
        <f t="shared" si="488"/>
        <v>35.03585600006155</v>
      </c>
      <c r="P1660" s="3">
        <f t="shared" si="489"/>
        <v>35.03585600006155</v>
      </c>
      <c r="Q1660" s="3">
        <f t="shared" si="490"/>
        <v>-88.406304611141465</v>
      </c>
      <c r="R1660">
        <f t="shared" si="491"/>
        <v>91.593695388858535</v>
      </c>
      <c r="S1660">
        <f t="shared" si="492"/>
        <v>0.45905129321152155</v>
      </c>
      <c r="T1660">
        <f t="shared" si="475"/>
        <v>35.03585600006155</v>
      </c>
    </row>
    <row r="1661" spans="1:20" x14ac:dyDescent="0.25">
      <c r="A1661">
        <f t="shared" si="476"/>
        <v>2895.2646972432644</v>
      </c>
      <c r="B1661">
        <f t="shared" si="493"/>
        <v>460.79568812572535</v>
      </c>
      <c r="C1661" t="str">
        <f t="shared" si="477"/>
        <v>1.5703547067956-56.2321030928867i</v>
      </c>
      <c r="D1661" t="str">
        <f t="shared" si="478"/>
        <v>3.97499791745944-34.5420334995763i</v>
      </c>
      <c r="E1661" t="str">
        <f t="shared" si="479"/>
        <v>162.45015998378+0.207552722826091i</v>
      </c>
      <c r="F1661" t="str">
        <f t="shared" si="480"/>
        <v>1.45495492685481-324.128921528891i</v>
      </c>
      <c r="G1661" t="str">
        <f t="shared" si="481"/>
        <v>0.999999980686587-0.00013897270278364i</v>
      </c>
      <c r="H1661" t="str">
        <f t="shared" si="482"/>
        <v>601.785413496165+42.5154323921379i</v>
      </c>
      <c r="I1661" t="str">
        <f t="shared" si="483"/>
        <v>41.3453330840151-550.086760223343i</v>
      </c>
      <c r="K1661" t="str">
        <f t="shared" si="484"/>
        <v>0.0198416281309151-0.00174921947807885i</v>
      </c>
      <c r="L1661" t="str">
        <f t="shared" si="485"/>
        <v>0.00005-0.612396388861539i</v>
      </c>
      <c r="M1661" t="str">
        <f t="shared" si="486"/>
        <v>0.00133333333333333-0.360233169918552i</v>
      </c>
      <c r="N1661">
        <f t="shared" si="487"/>
        <v>91.599643499994158</v>
      </c>
      <c r="O1661">
        <f t="shared" si="488"/>
        <v>35.00307217906937</v>
      </c>
      <c r="P1661" s="3">
        <f t="shared" si="489"/>
        <v>35.00307217906937</v>
      </c>
      <c r="Q1661" s="3">
        <f t="shared" si="490"/>
        <v>-88.400356500005842</v>
      </c>
      <c r="R1661">
        <f t="shared" si="491"/>
        <v>91.599643499994158</v>
      </c>
      <c r="S1661">
        <f t="shared" si="492"/>
        <v>0.46079568812572536</v>
      </c>
      <c r="T1661">
        <f t="shared" si="475"/>
        <v>35.00307217906937</v>
      </c>
    </row>
    <row r="1662" spans="1:20" x14ac:dyDescent="0.25">
      <c r="A1662">
        <f t="shared" si="476"/>
        <v>2906.2667030927892</v>
      </c>
      <c r="B1662">
        <f t="shared" si="493"/>
        <v>462.54671174060314</v>
      </c>
      <c r="C1662" t="str">
        <f t="shared" si="477"/>
        <v>1.57027557902147-56.0201063706517i</v>
      </c>
      <c r="D1662" t="str">
        <f t="shared" si="478"/>
        <v>3.97499790160206-34.411292496101i</v>
      </c>
      <c r="E1662" t="str">
        <f t="shared" si="479"/>
        <v>162.450014167906+0.20835991541973i</v>
      </c>
      <c r="F1662" t="str">
        <f t="shared" si="480"/>
        <v>1.45495492664084-322.901895864239i</v>
      </c>
      <c r="G1662" t="str">
        <f t="shared" si="481"/>
        <v>0.999999980539527-0.000139500799033702i</v>
      </c>
      <c r="H1662" t="str">
        <f t="shared" si="482"/>
        <v>601.79903474294+42.6772314788559i</v>
      </c>
      <c r="I1662" t="str">
        <f t="shared" si="483"/>
        <v>41.3456082014002-548.015429475409i</v>
      </c>
      <c r="K1662" t="str">
        <f t="shared" si="484"/>
        <v>0.0198404321040706-0.00175575777317837i</v>
      </c>
      <c r="L1662" t="str">
        <f t="shared" si="485"/>
        <v>0.00005-0.610078092111516i</v>
      </c>
      <c r="M1662" t="str">
        <f t="shared" si="486"/>
        <v>0.00133333333333333-0.358869465947949i</v>
      </c>
      <c r="N1662">
        <f t="shared" si="487"/>
        <v>91.605612996953099</v>
      </c>
      <c r="O1662">
        <f t="shared" si="488"/>
        <v>34.970289550495508</v>
      </c>
      <c r="P1662" s="3">
        <f t="shared" si="489"/>
        <v>34.970289550495508</v>
      </c>
      <c r="Q1662" s="3">
        <f t="shared" si="490"/>
        <v>-88.394387003046901</v>
      </c>
      <c r="R1662">
        <f t="shared" si="491"/>
        <v>91.605612996953099</v>
      </c>
      <c r="S1662">
        <f t="shared" si="492"/>
        <v>0.46254671174060313</v>
      </c>
      <c r="T1662">
        <f t="shared" si="475"/>
        <v>34.970289550495508</v>
      </c>
    </row>
    <row r="1663" spans="1:20" x14ac:dyDescent="0.25">
      <c r="A1663">
        <f t="shared" si="476"/>
        <v>2917.310516564542</v>
      </c>
      <c r="B1663">
        <f t="shared" si="493"/>
        <v>464.30438924521746</v>
      </c>
      <c r="C1663" t="str">
        <f t="shared" si="477"/>
        <v>1.57019585905563-55.8089154056367i</v>
      </c>
      <c r="D1663" t="str">
        <f t="shared" si="478"/>
        <v>3.97499788562395-34.2810465106208i</v>
      </c>
      <c r="E1663" t="str">
        <f t="shared" si="479"/>
        <v>162.44986726793+0.209170384519879i</v>
      </c>
      <c r="F1663" t="str">
        <f t="shared" si="480"/>
        <v>1.45495492642525-321.679515251765i</v>
      </c>
      <c r="G1663" t="str">
        <f t="shared" si="481"/>
        <v>0.999999980391346-0.00014003090204928i</v>
      </c>
      <c r="H1663" t="str">
        <f t="shared" si="482"/>
        <v>601.812760110875+42.8396481513993i</v>
      </c>
      <c r="I1663" t="str">
        <f t="shared" si="483"/>
        <v>41.3458854133184-545.951982464213i</v>
      </c>
      <c r="K1663" t="str">
        <f t="shared" si="484"/>
        <v>0.0198392271200328-0.00176231968313767i</v>
      </c>
      <c r="L1663" t="str">
        <f t="shared" si="485"/>
        <v>0.00005-0.607768571539665i</v>
      </c>
      <c r="M1663" t="str">
        <f t="shared" si="486"/>
        <v>0.00133333333333333-0.357510924435097i</v>
      </c>
      <c r="N1663">
        <f t="shared" si="487"/>
        <v>91.611603947416754</v>
      </c>
      <c r="O1663">
        <f t="shared" si="488"/>
        <v>34.937508123029723</v>
      </c>
      <c r="P1663" s="3">
        <f t="shared" si="489"/>
        <v>34.937508123029723</v>
      </c>
      <c r="Q1663" s="3">
        <f t="shared" si="490"/>
        <v>-88.388396052583246</v>
      </c>
      <c r="R1663">
        <f t="shared" si="491"/>
        <v>91.611603947416754</v>
      </c>
      <c r="S1663">
        <f t="shared" si="492"/>
        <v>0.46430438924521744</v>
      </c>
      <c r="T1663">
        <f t="shared" si="475"/>
        <v>34.937508123029723</v>
      </c>
    </row>
    <row r="1664" spans="1:20" x14ac:dyDescent="0.25">
      <c r="A1664">
        <f t="shared" si="476"/>
        <v>2928.3962965274873</v>
      </c>
      <c r="B1664">
        <f t="shared" si="493"/>
        <v>466.06874592434929</v>
      </c>
      <c r="C1664" t="str">
        <f t="shared" si="477"/>
        <v>1.57011554254453-55.5985271585416i</v>
      </c>
      <c r="D1664" t="str">
        <f t="shared" si="478"/>
        <v>3.97499786952416-34.1512936695034i</v>
      </c>
      <c r="E1664" t="str">
        <f t="shared" si="479"/>
        <v>162.44971927599+0.209984144924743i</v>
      </c>
      <c r="F1664" t="str">
        <f t="shared" si="480"/>
        <v>1.45495492620801-320.461762107113i</v>
      </c>
      <c r="G1664" t="str">
        <f t="shared" si="481"/>
        <v>0.999999980242037-0.00014056301945608i</v>
      </c>
      <c r="H1664" t="str">
        <f t="shared" si="482"/>
        <v>601.826590398967+43.0026847880132i</v>
      </c>
      <c r="I1664" t="str">
        <f t="shared" si="483"/>
        <v>41.3461647357129-543.896389510403i</v>
      </c>
      <c r="K1664" t="str">
        <f t="shared" si="484"/>
        <v>0.0198380131128604-0.00176890528386957i</v>
      </c>
      <c r="L1664" t="str">
        <f t="shared" si="485"/>
        <v>0.00005-0.605467793922759i</v>
      </c>
      <c r="M1664" t="str">
        <f t="shared" si="486"/>
        <v>0.00133333333333333-0.356157525836916i</v>
      </c>
      <c r="N1664">
        <f t="shared" si="487"/>
        <v>91.61761641917461</v>
      </c>
      <c r="O1664">
        <f t="shared" si="488"/>
        <v>34.904727905421971</v>
      </c>
      <c r="P1664" s="3">
        <f t="shared" si="489"/>
        <v>34.904727905421971</v>
      </c>
      <c r="Q1664" s="3">
        <f t="shared" si="490"/>
        <v>-88.38238358082539</v>
      </c>
      <c r="R1664">
        <f t="shared" si="491"/>
        <v>91.61761641917461</v>
      </c>
      <c r="S1664">
        <f t="shared" si="492"/>
        <v>0.46606874592434927</v>
      </c>
      <c r="T1664">
        <f t="shared" si="475"/>
        <v>34.904727905421971</v>
      </c>
    </row>
    <row r="1665" spans="1:20" x14ac:dyDescent="0.25">
      <c r="A1665">
        <f t="shared" si="476"/>
        <v>2939.5242024542918</v>
      </c>
      <c r="B1665">
        <f t="shared" si="493"/>
        <v>467.83980715886184</v>
      </c>
      <c r="C1665" t="str">
        <f t="shared" si="477"/>
        <v>1.57003462510404-55.3889386016023i</v>
      </c>
      <c r="D1665" t="str">
        <f t="shared" si="478"/>
        <v>3.97499785330179-34.0220321062108i</v>
      </c>
      <c r="E1665" t="str">
        <f t="shared" si="479"/>
        <v>162.449570184176+0.210801211514778i</v>
      </c>
      <c r="F1665" t="str">
        <f t="shared" si="480"/>
        <v>1.45495492598912-319.248618912497i</v>
      </c>
      <c r="G1665" t="str">
        <f t="shared" si="481"/>
        <v>0.999999980091591-0.000141097158908786i</v>
      </c>
      <c r="H1665" t="str">
        <f t="shared" si="482"/>
        <v>601.840526412394+43.1663437763384i</v>
      </c>
      <c r="I1665" t="str">
        <f t="shared" si="483"/>
        <v>41.3464461846483-541.848621047662i</v>
      </c>
      <c r="K1665" t="str">
        <f t="shared" si="484"/>
        <v>0.019836790016144-0.00177551465142204i</v>
      </c>
      <c r="L1665" t="str">
        <f t="shared" si="485"/>
        <v>0.00005-0.603175726163337i</v>
      </c>
      <c r="M1665" t="str">
        <f t="shared" si="486"/>
        <v>0.00133333333333333-0.354809250684315i</v>
      </c>
      <c r="N1665">
        <f t="shared" si="487"/>
        <v>91.623650480123302</v>
      </c>
      <c r="O1665">
        <f t="shared" si="488"/>
        <v>34.871948906483318</v>
      </c>
      <c r="P1665" s="3">
        <f t="shared" si="489"/>
        <v>34.871948906483318</v>
      </c>
      <c r="Q1665" s="3">
        <f t="shared" si="490"/>
        <v>-88.376349519876698</v>
      </c>
      <c r="R1665">
        <f t="shared" si="491"/>
        <v>91.623650480123302</v>
      </c>
      <c r="S1665">
        <f t="shared" si="492"/>
        <v>0.46783980715886186</v>
      </c>
      <c r="T1665">
        <f t="shared" si="475"/>
        <v>34.871948906483318</v>
      </c>
    </row>
    <row r="1666" spans="1:20" x14ac:dyDescent="0.25">
      <c r="A1666">
        <f t="shared" si="476"/>
        <v>2950.6943944236182</v>
      </c>
      <c r="B1666">
        <f t="shared" si="493"/>
        <v>469.61759842606551</v>
      </c>
      <c r="C1666" t="str">
        <f t="shared" si="477"/>
        <v>1.56995310231876-55.1801467185413i</v>
      </c>
      <c r="D1666" t="str">
        <f t="shared" si="478"/>
        <v>3.97499783695589-33.8932599612718i</v>
      </c>
      <c r="E1666" t="str">
        <f t="shared" si="479"/>
        <v>162.449419984517+0.211621599253119i</v>
      </c>
      <c r="F1666" t="str">
        <f t="shared" si="480"/>
        <v>1.45495492576856-318.040068216443i</v>
      </c>
      <c r="G1666" t="str">
        <f t="shared" si="481"/>
        <v>0.99999997994-0.000141633328091169i</v>
      </c>
      <c r="H1666" t="str">
        <f t="shared" si="482"/>
        <v>601.85456896256+43.3306275134525i</v>
      </c>
      <c r="I1666" t="str">
        <f t="shared" si="483"/>
        <v>41.3467297763119-539.808647622268i</v>
      </c>
      <c r="K1666" t="str">
        <f t="shared" si="484"/>
        <v>0.0198355577630029-0.0017821478619771i</v>
      </c>
      <c r="L1666" t="str">
        <f t="shared" si="485"/>
        <v>0.00005-0.600892335289238i</v>
      </c>
      <c r="M1666" t="str">
        <f t="shared" si="486"/>
        <v>0.00133333333333333-0.353466079581904i</v>
      </c>
      <c r="N1666">
        <f t="shared" si="487"/>
        <v>91.629706198265055</v>
      </c>
      <c r="O1666">
        <f t="shared" si="488"/>
        <v>34.839171135085437</v>
      </c>
      <c r="P1666" s="3">
        <f t="shared" si="489"/>
        <v>34.839171135085437</v>
      </c>
      <c r="Q1666" s="3">
        <f t="shared" si="490"/>
        <v>-88.370293801734945</v>
      </c>
      <c r="R1666">
        <f t="shared" si="491"/>
        <v>91.629706198265055</v>
      </c>
      <c r="S1666">
        <f t="shared" si="492"/>
        <v>0.46961759842606549</v>
      </c>
      <c r="T1666">
        <f t="shared" si="475"/>
        <v>34.839171135085437</v>
      </c>
    </row>
    <row r="1667" spans="1:20" x14ac:dyDescent="0.25">
      <c r="A1667">
        <f t="shared" si="476"/>
        <v>2961.9070331224275</v>
      </c>
      <c r="B1667">
        <f t="shared" si="493"/>
        <v>471.40214530008456</v>
      </c>
      <c r="C1667" t="str">
        <f t="shared" si="477"/>
        <v>1.56987096974227-54.9721485045305i</v>
      </c>
      <c r="D1667" t="str">
        <f t="shared" si="478"/>
        <v>3.97499782048552-33.764975382256i</v>
      </c>
      <c r="E1667" t="str">
        <f t="shared" si="479"/>
        <v>162.449268668994+0.212445323186468i</v>
      </c>
      <c r="F1667" t="str">
        <f t="shared" si="480"/>
        <v>1.45495492554632-316.836092633544i</v>
      </c>
      <c r="G1667" t="str">
        <f t="shared" si="481"/>
        <v>0.999999979787254-0.0001421715347162i</v>
      </c>
      <c r="H1667" t="str">
        <f t="shared" si="482"/>
        <v>601.868718867143+43.4955384059068i</v>
      </c>
      <c r="I1667" t="str">
        <f t="shared" si="483"/>
        <v>41.3470155270125-537.776439892687i</v>
      </c>
      <c r="K1667" t="str">
        <f t="shared" si="484"/>
        <v>0.0198343162860822-0.0017888049918496i</v>
      </c>
      <c r="L1667" t="str">
        <f t="shared" si="485"/>
        <v>0.00005-0.598617588453116i</v>
      </c>
      <c r="M1667" t="str">
        <f t="shared" si="486"/>
        <v>0.00133333333333333-0.352127993207716i</v>
      </c>
      <c r="N1667">
        <f t="shared" si="487"/>
        <v>91.635783641706823</v>
      </c>
      <c r="O1667">
        <f t="shared" si="488"/>
        <v>34.806394600161987</v>
      </c>
      <c r="P1667" s="3">
        <f t="shared" si="489"/>
        <v>34.806394600161987</v>
      </c>
      <c r="Q1667" s="3">
        <f t="shared" si="490"/>
        <v>-88.364216358293177</v>
      </c>
      <c r="R1667">
        <f t="shared" si="491"/>
        <v>91.635783641706823</v>
      </c>
      <c r="S1667">
        <f t="shared" si="492"/>
        <v>0.47140214530008456</v>
      </c>
      <c r="T1667">
        <f t="shared" si="475"/>
        <v>34.806394600161987</v>
      </c>
    </row>
    <row r="1668" spans="1:20" x14ac:dyDescent="0.25">
      <c r="A1668">
        <f t="shared" si="476"/>
        <v>2973.1622798482931</v>
      </c>
      <c r="B1668">
        <f t="shared" si="493"/>
        <v>473.19347345222491</v>
      </c>
      <c r="C1668" t="str">
        <f t="shared" si="477"/>
        <v>1.56978822289659-54.7649409661419i</v>
      </c>
      <c r="D1668" t="str">
        <f t="shared" si="478"/>
        <v>3.97499780388976-33.6371765237466i</v>
      </c>
      <c r="E1668" t="str">
        <f t="shared" si="479"/>
        <v>162.449116229527+0.213272398445416i</v>
      </c>
      <c r="F1668" t="str">
        <f t="shared" si="480"/>
        <v>1.45495492532239-315.636674844208i</v>
      </c>
      <c r="G1668" t="str">
        <f t="shared" si="481"/>
        <v>0.999999979633346-0.000142711786526156i</v>
      </c>
      <c r="H1668" t="str">
        <f t="shared" si="482"/>
        <v>601.882976950152+43.6610788697718i</v>
      </c>
      <c r="I1668" t="str">
        <f t="shared" si="483"/>
        <v>41.3473034531859-535.751968629147i</v>
      </c>
      <c r="K1668" t="str">
        <f t="shared" si="484"/>
        <v>0.0198330655175494-0.00179548611748608i</v>
      </c>
      <c r="L1668" t="str">
        <f t="shared" si="485"/>
        <v>0.00005-0.596351452931973i</v>
      </c>
      <c r="M1668" t="str">
        <f t="shared" si="486"/>
        <v>0.00133333333333333-0.350794972312927i</v>
      </c>
      <c r="N1668">
        <f t="shared" si="487"/>
        <v>91.641882878658762</v>
      </c>
      <c r="O1668">
        <f t="shared" si="488"/>
        <v>34.773619310708042</v>
      </c>
      <c r="P1668" s="3">
        <f t="shared" si="489"/>
        <v>34.773619310708042</v>
      </c>
      <c r="Q1668" s="3">
        <f t="shared" si="490"/>
        <v>-88.358117121341238</v>
      </c>
      <c r="R1668">
        <f t="shared" si="491"/>
        <v>91.641882878658762</v>
      </c>
      <c r="S1668">
        <f t="shared" si="492"/>
        <v>0.4731934734522249</v>
      </c>
      <c r="T1668">
        <f t="shared" si="475"/>
        <v>34.773619310708042</v>
      </c>
    </row>
    <row r="1669" spans="1:20" x14ac:dyDescent="0.25">
      <c r="A1669">
        <f t="shared" si="476"/>
        <v>2984.4602965117165</v>
      </c>
      <c r="B1669">
        <f t="shared" si="493"/>
        <v>474.99160865134337</v>
      </c>
      <c r="C1669" t="str">
        <f t="shared" si="477"/>
        <v>1.56970485727219-54.5585211213093i</v>
      </c>
      <c r="D1669" t="str">
        <f t="shared" si="478"/>
        <v>3.97499778716762-33.5098615473141i</v>
      </c>
      <c r="E1669" t="str">
        <f t="shared" si="479"/>
        <v>162.448962657986+0.214102840245325i</v>
      </c>
      <c r="F1669" t="str">
        <f t="shared" si="480"/>
        <v>1.45495492509675-314.441797594404i</v>
      </c>
      <c r="G1669" t="str">
        <f t="shared" si="481"/>
        <v>0.999999979478265-0.000143254091292739i</v>
      </c>
      <c r="H1669" t="str">
        <f t="shared" si="482"/>
        <v>601.897344041965+43.8272513306715i</v>
      </c>
      <c r="I1669" t="str">
        <f t="shared" si="483"/>
        <v>41.3475935713897-533.735204713205i</v>
      </c>
      <c r="K1669" t="str">
        <f t="shared" si="484"/>
        <v>0.0198318053890917-0.00180219131546351i</v>
      </c>
      <c r="L1669" t="str">
        <f t="shared" si="485"/>
        <v>0.00005-0.594093896126692i</v>
      </c>
      <c r="M1669" t="str">
        <f t="shared" si="486"/>
        <v>0.00133333333333333-0.349466997721585i</v>
      </c>
      <c r="N1669">
        <f t="shared" si="487"/>
        <v>91.648003977433163</v>
      </c>
      <c r="O1669">
        <f t="shared" si="488"/>
        <v>34.740845275781261</v>
      </c>
      <c r="P1669" s="3">
        <f t="shared" si="489"/>
        <v>34.740845275781261</v>
      </c>
      <c r="Q1669" s="3">
        <f t="shared" si="490"/>
        <v>-88.351996022566837</v>
      </c>
      <c r="R1669">
        <f t="shared" si="491"/>
        <v>91.648003977433163</v>
      </c>
      <c r="S1669">
        <f t="shared" si="492"/>
        <v>0.47499160865134338</v>
      </c>
      <c r="T1669">
        <f t="shared" si="475"/>
        <v>34.740845275781261</v>
      </c>
    </row>
    <row r="1670" spans="1:20" x14ac:dyDescent="0.25">
      <c r="A1670">
        <f t="shared" si="476"/>
        <v>2995.8012456384613</v>
      </c>
      <c r="B1670">
        <f t="shared" si="493"/>
        <v>476.79657676421851</v>
      </c>
      <c r="C1670" t="str">
        <f t="shared" si="477"/>
        <v>1.56962086832764-54.3528859992818i</v>
      </c>
      <c r="D1670" t="str">
        <f t="shared" si="478"/>
        <v>3.97499777031813-33.3830286214899i</v>
      </c>
      <c r="E1670" t="str">
        <f t="shared" si="479"/>
        <v>162.448807946182+0.214936663886688i</v>
      </c>
      <c r="F1670" t="str">
        <f t="shared" si="480"/>
        <v>1.4549549248694-313.251443695427i</v>
      </c>
      <c r="G1670" t="str">
        <f t="shared" si="481"/>
        <v>0.999999979322003-0.000143798456817182i</v>
      </c>
      <c r="H1670" t="str">
        <f t="shared" si="482"/>
        <v>601.911820979392+43.9940582238292i</v>
      </c>
      <c r="I1670" t="str">
        <f t="shared" si="483"/>
        <v>41.3478858983107-531.726119137362i</v>
      </c>
      <c r="K1670" t="str">
        <f t="shared" si="484"/>
        <v>0.0198305358319125-0.00180892066248807i</v>
      </c>
      <c r="L1670" t="str">
        <f t="shared" si="485"/>
        <v>0.00005-0.59184488556156i</v>
      </c>
      <c r="M1670" t="str">
        <f t="shared" si="486"/>
        <v>0.00133333333333333-0.348144050330328i</v>
      </c>
      <c r="N1670">
        <f t="shared" si="487"/>
        <v>91.654147006443054</v>
      </c>
      <c r="O1670">
        <f t="shared" si="488"/>
        <v>34.708072504501722</v>
      </c>
      <c r="P1670" s="3">
        <f t="shared" si="489"/>
        <v>34.708072504501722</v>
      </c>
      <c r="Q1670" s="3">
        <f t="shared" si="490"/>
        <v>-88.345852993556946</v>
      </c>
      <c r="R1670">
        <f t="shared" si="491"/>
        <v>91.654147006443054</v>
      </c>
      <c r="S1670">
        <f t="shared" si="492"/>
        <v>0.47679657676421849</v>
      </c>
      <c r="T1670">
        <f t="shared" si="475"/>
        <v>34.708072504501722</v>
      </c>
    </row>
    <row r="1671" spans="1:20" x14ac:dyDescent="0.25">
      <c r="A1671">
        <f t="shared" si="476"/>
        <v>3007.1852903718877</v>
      </c>
      <c r="B1671">
        <f t="shared" si="493"/>
        <v>478.60840375592255</v>
      </c>
      <c r="C1671" t="str">
        <f t="shared" si="477"/>
        <v>1.56953625148967-54.1480326405824i</v>
      </c>
      <c r="D1671" t="str">
        <f t="shared" si="478"/>
        <v>3.97499775334038-33.2566759217396i</v>
      </c>
      <c r="E1671" t="str">
        <f t="shared" si="479"/>
        <v>162.448652085871+0.215773884755857i</v>
      </c>
      <c r="F1671" t="str">
        <f t="shared" si="480"/>
        <v>1.45495492464032-312.065596023632i</v>
      </c>
      <c r="G1671" t="str">
        <f t="shared" si="481"/>
        <v>0.999999979164552-0.00014434489093036i</v>
      </c>
      <c r="H1671" t="str">
        <f t="shared" si="482"/>
        <v>601.926408605711+44.1615019941042i</v>
      </c>
      <c r="I1671" t="str">
        <f t="shared" si="483"/>
        <v>41.34818045076-529.724683004599i</v>
      </c>
      <c r="K1671" t="str">
        <f t="shared" si="484"/>
        <v>0.0198292567767286-0.00181567423539389i</v>
      </c>
      <c r="L1671" t="str">
        <f t="shared" si="485"/>
        <v>0.00005-0.589604388883802i</v>
      </c>
      <c r="M1671" t="str">
        <f t="shared" si="486"/>
        <v>0.00133333333333333-0.346826111108117i</v>
      </c>
      <c r="N1671">
        <f t="shared" si="487"/>
        <v>91.660312034201127</v>
      </c>
      <c r="O1671">
        <f t="shared" si="488"/>
        <v>34.675301006052528</v>
      </c>
      <c r="P1671" s="3">
        <f t="shared" si="489"/>
        <v>34.675301006052528</v>
      </c>
      <c r="Q1671" s="3">
        <f t="shared" si="490"/>
        <v>-88.339687965798873</v>
      </c>
      <c r="R1671">
        <f t="shared" si="491"/>
        <v>91.660312034201127</v>
      </c>
      <c r="S1671">
        <f t="shared" si="492"/>
        <v>0.47860840375592256</v>
      </c>
      <c r="T1671">
        <f t="shared" si="475"/>
        <v>34.675301006052528</v>
      </c>
    </row>
    <row r="1672" spans="1:20" x14ac:dyDescent="0.25">
      <c r="A1672">
        <f t="shared" si="476"/>
        <v>3018.6125944753012</v>
      </c>
      <c r="B1672">
        <f t="shared" si="493"/>
        <v>480.42711569019508</v>
      </c>
      <c r="C1672" t="str">
        <f t="shared" si="477"/>
        <v>1.56945100215254-53.9439580969662i</v>
      </c>
      <c r="D1672" t="str">
        <f t="shared" si="478"/>
        <v>3.97499773623332-33.1308016304374i</v>
      </c>
      <c r="E1672" t="str">
        <f t="shared" si="479"/>
        <v>162.448495068754+0.21661451832583i</v>
      </c>
      <c r="F1672" t="str">
        <f t="shared" si="480"/>
        <v>1.45495492440949-310.884237520204i</v>
      </c>
      <c r="G1672" t="str">
        <f t="shared" si="481"/>
        <v>0.999999979005902-0.000144893401492908i</v>
      </c>
      <c r="H1672" t="str">
        <f t="shared" si="482"/>
        <v>601.94110777073+44.3295850960356i</v>
      </c>
      <c r="I1672" t="str">
        <f t="shared" si="483"/>
        <v>41.3484772456779-527.730867528003i</v>
      </c>
      <c r="K1672" t="str">
        <f t="shared" si="484"/>
        <v>0.0198279681537668-0.00182245211114178i</v>
      </c>
      <c r="L1672" t="str">
        <f t="shared" si="485"/>
        <v>0.00005-0.587372373863121i</v>
      </c>
      <c r="M1672" t="str">
        <f t="shared" si="486"/>
        <v>0.00133333333333333-0.345513161095953i</v>
      </c>
      <c r="N1672">
        <f t="shared" si="487"/>
        <v>91.666499129318041</v>
      </c>
      <c r="O1672">
        <f t="shared" si="488"/>
        <v>34.642530789680379</v>
      </c>
      <c r="P1672" s="3">
        <f t="shared" si="489"/>
        <v>34.642530789680379</v>
      </c>
      <c r="Q1672" s="3">
        <f t="shared" si="490"/>
        <v>-88.333500870681959</v>
      </c>
      <c r="R1672">
        <f t="shared" si="491"/>
        <v>91.666499129318041</v>
      </c>
      <c r="S1672">
        <f t="shared" si="492"/>
        <v>0.48042711569019508</v>
      </c>
      <c r="T1672">
        <f t="shared" si="475"/>
        <v>34.642530789680379</v>
      </c>
    </row>
    <row r="1673" spans="1:20" x14ac:dyDescent="0.25">
      <c r="A1673">
        <f t="shared" si="476"/>
        <v>3030.0833223343075</v>
      </c>
      <c r="B1673">
        <f t="shared" si="493"/>
        <v>482.25273872981785</v>
      </c>
      <c r="C1673" t="str">
        <f t="shared" si="477"/>
        <v>1.56936511567819-53.7406594313751i</v>
      </c>
      <c r="D1673" t="str">
        <f t="shared" si="478"/>
        <v>3.97499771899601-33.0054039368392i</v>
      </c>
      <c r="E1673" t="str">
        <f t="shared" si="479"/>
        <v>162.448336886474+0.217458580156504i</v>
      </c>
      <c r="F1673" t="str">
        <f t="shared" si="480"/>
        <v>1.4549549241769-309.707351190904i</v>
      </c>
      <c r="G1673" t="str">
        <f t="shared" si="481"/>
        <v>0.999999978846043-0.000145443996395331i</v>
      </c>
      <c r="H1673" t="str">
        <f t="shared" si="482"/>
        <v>601.955919330838+44.4983099938825i</v>
      </c>
      <c r="I1673" t="str">
        <f t="shared" si="483"/>
        <v>41.3487763001337-525.744644030333i</v>
      </c>
      <c r="K1673" t="str">
        <f t="shared" si="484"/>
        <v>0.0198266698927607-0.0018292543668179i</v>
      </c>
      <c r="L1673" t="str">
        <f t="shared" si="485"/>
        <v>0.00005-0.585148808391234i</v>
      </c>
      <c r="M1673" t="str">
        <f t="shared" si="486"/>
        <v>0.00133333333333333-0.344205181406609i</v>
      </c>
      <c r="N1673">
        <f t="shared" si="487"/>
        <v>91.672708360501346</v>
      </c>
      <c r="O1673">
        <f t="shared" si="488"/>
        <v>34.609761864695486</v>
      </c>
      <c r="P1673" s="3">
        <f t="shared" si="489"/>
        <v>34.609761864695486</v>
      </c>
      <c r="Q1673" s="3">
        <f t="shared" si="490"/>
        <v>-88.327291639498654</v>
      </c>
      <c r="R1673">
        <f t="shared" si="491"/>
        <v>91.672708360501346</v>
      </c>
      <c r="S1673">
        <f t="shared" si="492"/>
        <v>0.48225273872981783</v>
      </c>
      <c r="T1673">
        <f t="shared" si="475"/>
        <v>34.609761864695486</v>
      </c>
    </row>
    <row r="1674" spans="1:20" x14ac:dyDescent="0.25">
      <c r="A1674">
        <f t="shared" si="476"/>
        <v>3041.5976389591779</v>
      </c>
      <c r="B1674">
        <f t="shared" si="493"/>
        <v>484.08529913699118</v>
      </c>
      <c r="C1674" t="str">
        <f t="shared" si="477"/>
        <v>1.56927858739591-53.5381337178985i</v>
      </c>
      <c r="D1674" t="str">
        <f t="shared" si="478"/>
        <v>3.97499770162745-32.8804810370572i</v>
      </c>
      <c r="E1674" t="str">
        <f t="shared" si="479"/>
        <v>162.448177530618+0.218306085895686i</v>
      </c>
      <c r="F1674" t="str">
        <f t="shared" si="480"/>
        <v>1.45495492394254-308.534920105828i</v>
      </c>
      <c r="G1674" t="str">
        <f t="shared" si="481"/>
        <v>0.999999978684968-0.000145996683558117i</v>
      </c>
      <c r="H1674" t="str">
        <f t="shared" si="482"/>
        <v>601.970844149045+44.6676791616648i</v>
      </c>
      <c r="I1674" t="str">
        <f t="shared" si="483"/>
        <v>41.3490776313259-523.765983943611i</v>
      </c>
      <c r="K1674" t="str">
        <f t="shared" si="484"/>
        <v>0.0198253619229479-0.00183608107963246i</v>
      </c>
      <c r="L1674" t="str">
        <f t="shared" si="485"/>
        <v>0.00005-0.582933660481403i</v>
      </c>
      <c r="M1674" t="str">
        <f t="shared" si="486"/>
        <v>0.00133333333333333-0.342902153224356i</v>
      </c>
      <c r="N1674">
        <f t="shared" si="487"/>
        <v>91.67893979655409</v>
      </c>
      <c r="O1674">
        <f t="shared" si="488"/>
        <v>34.576994240472473</v>
      </c>
      <c r="P1674" s="3">
        <f t="shared" si="489"/>
        <v>34.576994240472473</v>
      </c>
      <c r="Q1674" s="3">
        <f t="shared" si="490"/>
        <v>-88.32106020344591</v>
      </c>
      <c r="R1674">
        <f t="shared" si="491"/>
        <v>91.67893979655409</v>
      </c>
      <c r="S1674">
        <f t="shared" si="492"/>
        <v>0.48408529913699117</v>
      </c>
      <c r="T1674">
        <f t="shared" si="475"/>
        <v>34.576994240472473</v>
      </c>
    </row>
    <row r="1675" spans="1:20" x14ac:dyDescent="0.25">
      <c r="A1675">
        <f t="shared" si="476"/>
        <v>3053.1557099872225</v>
      </c>
      <c r="B1675">
        <f t="shared" si="493"/>
        <v>485.92482327371175</v>
      </c>
      <c r="C1675" t="str">
        <f t="shared" si="477"/>
        <v>1.56919141260212-53.3363780417289i</v>
      </c>
      <c r="D1675" t="str">
        <f t="shared" si="478"/>
        <v>3.97499768412666-32.7560311340336i</v>
      </c>
      <c r="E1675" t="str">
        <f t="shared" si="479"/>
        <v>162.448016992716+0.219157051279473i</v>
      </c>
      <c r="F1675" t="str">
        <f t="shared" si="480"/>
        <v>1.4549549237064-307.36692739916i</v>
      </c>
      <c r="G1675" t="str">
        <f t="shared" si="481"/>
        <v>0.999999978522666-0.000146551470931852i</v>
      </c>
      <c r="H1675" t="str">
        <f t="shared" si="482"/>
        <v>601.985883095052+44.8376950832058i</v>
      </c>
      <c r="I1675" t="str">
        <f t="shared" si="483"/>
        <v>41.3493812565841-521.794858808714i</v>
      </c>
      <c r="K1675" t="str">
        <f t="shared" si="484"/>
        <v>0.0198240441730662-0.00184293232691833i</v>
      </c>
      <c r="L1675" t="str">
        <f t="shared" si="485"/>
        <v>0.00005-0.580726898267987i</v>
      </c>
      <c r="M1675" t="str">
        <f t="shared" si="486"/>
        <v>0.00133333333333333-0.341604057804698i</v>
      </c>
      <c r="N1675">
        <f t="shared" si="487"/>
        <v>91.685193506373423</v>
      </c>
      <c r="O1675">
        <f t="shared" si="488"/>
        <v>34.544227926450418</v>
      </c>
      <c r="P1675" s="3">
        <f t="shared" si="489"/>
        <v>34.544227926450418</v>
      </c>
      <c r="Q1675" s="3">
        <f t="shared" si="490"/>
        <v>-88.314806493626577</v>
      </c>
      <c r="R1675">
        <f t="shared" si="491"/>
        <v>91.685193506373423</v>
      </c>
      <c r="S1675">
        <f t="shared" si="492"/>
        <v>0.48592482327371173</v>
      </c>
      <c r="T1675">
        <f t="shared" si="475"/>
        <v>34.544227926450418</v>
      </c>
    </row>
    <row r="1676" spans="1:20" x14ac:dyDescent="0.25">
      <c r="A1676">
        <f t="shared" si="476"/>
        <v>3064.7577016851742</v>
      </c>
      <c r="B1676">
        <f t="shared" si="493"/>
        <v>487.77133760215185</v>
      </c>
      <c r="C1676" t="str">
        <f t="shared" si="477"/>
        <v>1.56910358656012-53.1353894991198i</v>
      </c>
      <c r="D1676" t="str">
        <f t="shared" si="478"/>
        <v>3.97499766649259-32.6320524375145i</v>
      </c>
      <c r="E1676" t="str">
        <f t="shared" si="479"/>
        <v>162.447855264239+0.220011492133129i</v>
      </c>
      <c r="F1676" t="str">
        <f t="shared" si="480"/>
        <v>1.45495492346846-306.203356268933i</v>
      </c>
      <c r="G1676" t="str">
        <f t="shared" si="481"/>
        <v>0.999999978359128-0.000147108366497335i</v>
      </c>
      <c r="H1676" t="str">
        <f t="shared" si="482"/>
        <v>602.001037045286+45.0083602521739i</v>
      </c>
      <c r="I1676" t="str">
        <f t="shared" si="483"/>
        <v>41.3496871933699-519.831240274964i</v>
      </c>
      <c r="K1676" t="str">
        <f t="shared" si="484"/>
        <v>0.0198227165713509-0.0018498081861297i</v>
      </c>
      <c r="L1676" t="str">
        <f t="shared" si="485"/>
        <v>0.00005-0.578528490005963i</v>
      </c>
      <c r="M1676" t="str">
        <f t="shared" si="486"/>
        <v>0.00133333333333333-0.340310876474096i</v>
      </c>
      <c r="N1676">
        <f t="shared" si="487"/>
        <v>91.691469558949066</v>
      </c>
      <c r="O1676">
        <f t="shared" si="488"/>
        <v>34.511462932133277</v>
      </c>
      <c r="P1676" s="3">
        <f t="shared" si="489"/>
        <v>34.511462932133277</v>
      </c>
      <c r="Q1676" s="3">
        <f t="shared" si="490"/>
        <v>-88.308530441050934</v>
      </c>
      <c r="R1676">
        <f t="shared" si="491"/>
        <v>91.691469558949066</v>
      </c>
      <c r="S1676">
        <f t="shared" si="492"/>
        <v>0.48777133760215186</v>
      </c>
      <c r="T1676">
        <f t="shared" si="475"/>
        <v>34.511462932133277</v>
      </c>
    </row>
    <row r="1677" spans="1:20" x14ac:dyDescent="0.25">
      <c r="A1677">
        <f t="shared" si="476"/>
        <v>3076.403780951578</v>
      </c>
      <c r="B1677">
        <f t="shared" si="493"/>
        <v>489.62486868504004</v>
      </c>
      <c r="C1677" t="str">
        <f t="shared" si="477"/>
        <v>1.56901510449999-52.9351651973447i</v>
      </c>
      <c r="D1677" t="str">
        <f t="shared" si="478"/>
        <v>3.97499764872424-32.5085431640249i</v>
      </c>
      <c r="E1677" t="str">
        <f t="shared" si="479"/>
        <v>162.4476923366+0.220869424371556i</v>
      </c>
      <c r="F1677" t="str">
        <f t="shared" si="480"/>
        <v>1.45495492322871-305.044189976785i</v>
      </c>
      <c r="G1677" t="str">
        <f t="shared" si="481"/>
        <v>0.999999978194345-0.000147667378265692i</v>
      </c>
      <c r="H1677" t="str">
        <f t="shared" si="482"/>
        <v>602.01630688297+45.1796771721238i</v>
      </c>
      <c r="I1677" t="str">
        <f t="shared" si="483"/>
        <v>41.3499954592774-517.875100099724i</v>
      </c>
      <c r="K1677" t="str">
        <f t="shared" si="484"/>
        <v>0.0198213790455312-0.00185670873484064i</v>
      </c>
      <c r="L1677" t="str">
        <f t="shared" si="485"/>
        <v>0.00005-0.576338404070496i</v>
      </c>
      <c r="M1677" t="str">
        <f t="shared" si="486"/>
        <v>0.00133333333333333-0.339022590629704i</v>
      </c>
      <c r="N1677">
        <f t="shared" si="487"/>
        <v>91.697768023362002</v>
      </c>
      <c r="O1677">
        <f t="shared" si="488"/>
        <v>34.478699267090342</v>
      </c>
      <c r="P1677" s="3">
        <f t="shared" si="489"/>
        <v>34.478699267090342</v>
      </c>
      <c r="Q1677" s="3">
        <f t="shared" si="490"/>
        <v>-88.302231976637998</v>
      </c>
      <c r="R1677">
        <f t="shared" si="491"/>
        <v>91.697768023362002</v>
      </c>
      <c r="S1677">
        <f t="shared" si="492"/>
        <v>0.48962486868504002</v>
      </c>
      <c r="T1677">
        <f t="shared" si="475"/>
        <v>34.478699267090342</v>
      </c>
    </row>
    <row r="1678" spans="1:20" x14ac:dyDescent="0.25">
      <c r="A1678">
        <f t="shared" si="476"/>
        <v>3088.0941153191939</v>
      </c>
      <c r="B1678">
        <f t="shared" si="493"/>
        <v>491.4854431860432</v>
      </c>
      <c r="C1678" t="str">
        <f t="shared" si="477"/>
        <v>1.56892596161829-52.7357022546566i</v>
      </c>
      <c r="D1678" t="str">
        <f t="shared" si="478"/>
        <v>3.97499763082062-32.3855015368425i</v>
      </c>
      <c r="E1678" t="str">
        <f t="shared" si="479"/>
        <v>162.447528201158+0.221730864000009i</v>
      </c>
      <c r="F1678" t="str">
        <f t="shared" si="480"/>
        <v>1.45495492298713-303.889411847722i</v>
      </c>
      <c r="G1678" t="str">
        <f t="shared" si="481"/>
        <v>0.999999978028307-0.00014822851427849i</v>
      </c>
      <c r="H1678" t="str">
        <f t="shared" si="482"/>
        <v>602.03169349816+45.3516483565408i</v>
      </c>
      <c r="I1678" t="str">
        <f t="shared" si="483"/>
        <v>41.3503060720359-515.926410147989i</v>
      </c>
      <c r="K1678" t="str">
        <f t="shared" si="484"/>
        <v>0.0198200315228272-0.00186363405074374i</v>
      </c>
      <c r="L1678" t="str">
        <f t="shared" si="485"/>
        <v>0.00005-0.574156608956459i</v>
      </c>
      <c r="M1678" t="str">
        <f t="shared" si="486"/>
        <v>0.00133333333333333-0.337739181739095i</v>
      </c>
      <c r="N1678">
        <f t="shared" si="487"/>
        <v>91.704088968782983</v>
      </c>
      <c r="O1678">
        <f t="shared" si="488"/>
        <v>34.445936940956962</v>
      </c>
      <c r="P1678" s="3">
        <f t="shared" si="489"/>
        <v>34.445936940956962</v>
      </c>
      <c r="Q1678" s="3">
        <f t="shared" si="490"/>
        <v>-88.295911031217017</v>
      </c>
      <c r="R1678">
        <f t="shared" si="491"/>
        <v>91.704088968782983</v>
      </c>
      <c r="S1678">
        <f t="shared" si="492"/>
        <v>0.4914854431860432</v>
      </c>
      <c r="T1678">
        <f t="shared" si="475"/>
        <v>34.445936940956962</v>
      </c>
    </row>
    <row r="1679" spans="1:20" x14ac:dyDescent="0.25">
      <c r="A1679">
        <f t="shared" si="476"/>
        <v>3099.8288729574069</v>
      </c>
      <c r="B1679">
        <f t="shared" si="493"/>
        <v>493.35308787015015</v>
      </c>
      <c r="C1679" t="str">
        <f t="shared" si="477"/>
        <v>1.56883615307784-52.5369978002423i</v>
      </c>
      <c r="D1679" t="str">
        <f t="shared" si="478"/>
        <v>3.97499761278063-32.2629257859719i</v>
      </c>
      <c r="E1679" t="str">
        <f t="shared" si="479"/>
        <v>162.447362849208+0.222595827114729i</v>
      </c>
      <c r="F1679" t="str">
        <f t="shared" si="480"/>
        <v>1.45495492274371-302.73900526987i</v>
      </c>
      <c r="G1679" t="str">
        <f t="shared" si="481"/>
        <v>0.999999977861005-0.000148791782607855i</v>
      </c>
      <c r="H1679" t="str">
        <f t="shared" si="482"/>
        <v>602.047197787811+45.5242763288796i</v>
      </c>
      <c r="I1679" t="str">
        <f t="shared" si="483"/>
        <v>41.3506190495071-513.985142391976i</v>
      </c>
      <c r="K1679" t="str">
        <f t="shared" si="484"/>
        <v>0.0198186739299465-0.00187058421164856i</v>
      </c>
      <c r="L1679" t="str">
        <f t="shared" si="485"/>
        <v>0.00005-0.571983073278004i</v>
      </c>
      <c r="M1679" t="str">
        <f t="shared" si="486"/>
        <v>0.00133333333333333-0.336460631340003i</v>
      </c>
      <c r="N1679">
        <f t="shared" si="487"/>
        <v>91.71043246447104</v>
      </c>
      <c r="O1679">
        <f t="shared" si="488"/>
        <v>34.413175963434185</v>
      </c>
      <c r="P1679" s="3">
        <f t="shared" si="489"/>
        <v>34.413175963434185</v>
      </c>
      <c r="Q1679" s="3">
        <f t="shared" si="490"/>
        <v>-88.28956753552896</v>
      </c>
      <c r="R1679">
        <f t="shared" si="491"/>
        <v>91.71043246447104</v>
      </c>
      <c r="S1679">
        <f t="shared" si="492"/>
        <v>0.49335308787015014</v>
      </c>
      <c r="T1679">
        <f t="shared" si="475"/>
        <v>34.413175963434185</v>
      </c>
    </row>
    <row r="1680" spans="1:20" x14ac:dyDescent="0.25">
      <c r="A1680">
        <f t="shared" si="476"/>
        <v>3111.6082226746453</v>
      </c>
      <c r="B1680">
        <f t="shared" si="493"/>
        <v>495.22782960405675</v>
      </c>
      <c r="C1680" t="str">
        <f t="shared" si="477"/>
        <v>1.56874567400764-52.3390489741851i</v>
      </c>
      <c r="D1680" t="str">
        <f t="shared" si="478"/>
        <v>3.97499759460331-32.1408141481201i</v>
      </c>
      <c r="E1680" t="str">
        <f t="shared" si="479"/>
        <v>162.447196271989+0.223464329903687i</v>
      </c>
      <c r="F1680" t="str">
        <f t="shared" si="480"/>
        <v>1.45495492249844-301.592953694247i</v>
      </c>
      <c r="G1680" t="str">
        <f t="shared" si="481"/>
        <v>0.999999977692429-0.000149357191356587i</v>
      </c>
      <c r="H1680" t="str">
        <f t="shared" si="482"/>
        <v>602.062820655828+45.697563622611i</v>
      </c>
      <c r="I1680" t="str">
        <f t="shared" si="483"/>
        <v>41.350934409691-512.05126891074i</v>
      </c>
      <c r="K1680" t="str">
        <f t="shared" si="484"/>
        <v>0.0198173061930809-0.00187755929548024i</v>
      </c>
      <c r="L1680" t="str">
        <f t="shared" si="485"/>
        <v>0.00005-0.569817765768086i</v>
      </c>
      <c r="M1680" t="str">
        <f t="shared" si="486"/>
        <v>0.00133333333333333-0.33518692104005i</v>
      </c>
      <c r="N1680">
        <f t="shared" si="487"/>
        <v>91.71679857977206</v>
      </c>
      <c r="O1680">
        <f t="shared" si="488"/>
        <v>34.38041634428987</v>
      </c>
      <c r="P1680" s="3">
        <f t="shared" si="489"/>
        <v>34.38041634428987</v>
      </c>
      <c r="Q1680" s="3">
        <f t="shared" si="490"/>
        <v>-88.28320142022794</v>
      </c>
      <c r="R1680">
        <f t="shared" si="491"/>
        <v>91.71679857977206</v>
      </c>
      <c r="S1680">
        <f t="shared" si="492"/>
        <v>0.49522782960405676</v>
      </c>
      <c r="T1680">
        <f t="shared" si="475"/>
        <v>34.38041634428987</v>
      </c>
    </row>
    <row r="1681" spans="1:20" x14ac:dyDescent="0.25">
      <c r="A1681">
        <f t="shared" si="476"/>
        <v>3123.4323339208086</v>
      </c>
      <c r="B1681">
        <f t="shared" si="493"/>
        <v>497.10969535655215</v>
      </c>
      <c r="C1681" t="str">
        <f t="shared" si="477"/>
        <v>1.56865451950239-52.1418529274222i</v>
      </c>
      <c r="D1681" t="str">
        <f t="shared" si="478"/>
        <v>3.97499757628756-32.0191648666701i</v>
      </c>
      <c r="E1681" t="str">
        <f t="shared" si="479"/>
        <v>162.447028460682+0.224336388647226i</v>
      </c>
      <c r="F1681" t="str">
        <f t="shared" si="480"/>
        <v>1.4549549222513-300.451240634514i</v>
      </c>
      <c r="G1681" t="str">
        <f t="shared" si="481"/>
        <v>0.999999977522569-0.000149924748658276i</v>
      </c>
      <c r="H1681" t="str">
        <f t="shared" si="482"/>
        <v>602.078563013111+45.8715127812625i</v>
      </c>
      <c r="I1681" t="str">
        <f t="shared" si="483"/>
        <v>41.3512521707232-510.124761889744i</v>
      </c>
      <c r="K1681" t="str">
        <f t="shared" si="484"/>
        <v>0.0198159282379033-0.00188455938027799i</v>
      </c>
      <c r="L1681" t="str">
        <f t="shared" si="485"/>
        <v>0.00005-0.567660655278028i</v>
      </c>
      <c r="M1681" t="str">
        <f t="shared" si="486"/>
        <v>0.00133333333333333-0.333918032516488i</v>
      </c>
      <c r="N1681">
        <f t="shared" si="487"/>
        <v>91.723187384116983</v>
      </c>
      <c r="O1681">
        <f t="shared" si="488"/>
        <v>34.347658093358895</v>
      </c>
      <c r="P1681" s="3">
        <f t="shared" si="489"/>
        <v>34.347658093358895</v>
      </c>
      <c r="Q1681" s="3">
        <f t="shared" si="490"/>
        <v>-88.276812615883017</v>
      </c>
      <c r="R1681">
        <f t="shared" si="491"/>
        <v>91.723187384116983</v>
      </c>
      <c r="S1681">
        <f t="shared" si="492"/>
        <v>0.49710969535655214</v>
      </c>
      <c r="T1681">
        <f t="shared" si="475"/>
        <v>34.347658093358895</v>
      </c>
    </row>
    <row r="1682" spans="1:20" x14ac:dyDescent="0.25">
      <c r="A1682">
        <f t="shared" si="476"/>
        <v>3135.3013767897078</v>
      </c>
      <c r="B1682">
        <f t="shared" si="493"/>
        <v>498.99871219890707</v>
      </c>
      <c r="C1682" t="str">
        <f t="shared" si="477"/>
        <v>1.56856268462262-51.945406821701i</v>
      </c>
      <c r="D1682" t="str">
        <f t="shared" si="478"/>
        <v>3.97499755783236-31.897976191656i</v>
      </c>
      <c r="E1682" t="str">
        <f t="shared" si="479"/>
        <v>162.446859406404+0.225212019718763i</v>
      </c>
      <c r="F1682" t="str">
        <f t="shared" si="480"/>
        <v>1.45495492200228-299.313849666747i</v>
      </c>
      <c r="G1682" t="str">
        <f t="shared" si="481"/>
        <v>0.999999977351416-0.000150494462677419i</v>
      </c>
      <c r="H1682" t="str">
        <f t="shared" si="482"/>
        <v>602.094425777629+46.0461263584622i</v>
      </c>
      <c r="I1682" t="str">
        <f t="shared" si="483"/>
        <v>41.3515723508783-508.205593620494i</v>
      </c>
      <c r="K1682" t="str">
        <f t="shared" si="484"/>
        <v>0.0198145399895641-0.00189158454419351i</v>
      </c>
      <c r="L1682" t="str">
        <f t="shared" si="485"/>
        <v>0.00005-0.565511710777075i</v>
      </c>
      <c r="M1682" t="str">
        <f t="shared" si="486"/>
        <v>0.00133333333333333-0.332653947515928i</v>
      </c>
      <c r="N1682">
        <f t="shared" si="487"/>
        <v>91.729598947020691</v>
      </c>
      <c r="O1682">
        <f t="shared" si="488"/>
        <v>34.314901220543099</v>
      </c>
      <c r="P1682" s="3">
        <f t="shared" si="489"/>
        <v>34.314901220543099</v>
      </c>
      <c r="Q1682" s="3">
        <f t="shared" si="490"/>
        <v>-88.270401052979309</v>
      </c>
      <c r="R1682">
        <f t="shared" si="491"/>
        <v>91.729598947020691</v>
      </c>
      <c r="S1682">
        <f t="shared" si="492"/>
        <v>0.49899871219890707</v>
      </c>
      <c r="T1682">
        <f t="shared" si="475"/>
        <v>34.314901220543099</v>
      </c>
    </row>
    <row r="1683" spans="1:20" x14ac:dyDescent="0.25">
      <c r="A1683">
        <f t="shared" si="476"/>
        <v>3147.2155220215086</v>
      </c>
      <c r="B1683">
        <f t="shared" si="493"/>
        <v>500.8949073052629</v>
      </c>
      <c r="C1683" t="str">
        <f t="shared" si="477"/>
        <v>1.56847016439418-51.7497078295422i</v>
      </c>
      <c r="D1683" t="str">
        <f t="shared" si="478"/>
        <v>3.97499753923663-31.7772463797382i</v>
      </c>
      <c r="E1683" t="str">
        <f t="shared" si="479"/>
        <v>162.446689100216+0.226091239585405i</v>
      </c>
      <c r="F1683" t="str">
        <f t="shared" si="480"/>
        <v>1.45495492175137-298.180764429194i</v>
      </c>
      <c r="G1683" t="str">
        <f t="shared" si="481"/>
        <v>0.99999997717896-0.000151066341609541i</v>
      </c>
      <c r="H1683" t="str">
        <f t="shared" si="482"/>
        <v>602.110409874459+46.2214069179803i</v>
      </c>
      <c r="I1683" t="str">
        <f t="shared" si="483"/>
        <v>41.3518949685679-506.293736500109i</v>
      </c>
      <c r="K1683" t="str">
        <f t="shared" si="484"/>
        <v>0.019813141372688-0.00189863486548946i</v>
      </c>
      <c r="L1683" t="str">
        <f t="shared" si="485"/>
        <v>0.00005-0.563370901351939i</v>
      </c>
      <c r="M1683" t="str">
        <f t="shared" si="486"/>
        <v>0.00133333333333333-0.331394647854082i</v>
      </c>
      <c r="N1683">
        <f t="shared" si="487"/>
        <v>91.736033338080077</v>
      </c>
      <c r="O1683">
        <f t="shared" si="488"/>
        <v>34.282145735812392</v>
      </c>
      <c r="P1683" s="3">
        <f t="shared" si="489"/>
        <v>34.282145735812392</v>
      </c>
      <c r="Q1683" s="3">
        <f t="shared" si="490"/>
        <v>-88.263966661919923</v>
      </c>
      <c r="R1683">
        <f t="shared" si="491"/>
        <v>91.736033338080077</v>
      </c>
      <c r="S1683">
        <f t="shared" si="492"/>
        <v>0.50089490730526287</v>
      </c>
      <c r="T1683">
        <f t="shared" si="475"/>
        <v>34.282145735812392</v>
      </c>
    </row>
    <row r="1684" spans="1:20" x14ac:dyDescent="0.25">
      <c r="A1684">
        <f t="shared" si="476"/>
        <v>3159.1749410051902</v>
      </c>
      <c r="B1684">
        <f t="shared" si="493"/>
        <v>502.79830795302291</v>
      </c>
      <c r="C1684" t="str">
        <f t="shared" si="477"/>
        <v>1.56837695380815-51.5547531341962i</v>
      </c>
      <c r="D1684" t="str">
        <f t="shared" si="478"/>
        <v>3.97499752049934-31.6569736941778i</v>
      </c>
      <c r="E1684" t="str">
        <f t="shared" si="479"/>
        <v>162.446517533118+0.226974064808722i</v>
      </c>
      <c r="F1684" t="str">
        <f t="shared" si="480"/>
        <v>1.45495492149854-297.051968622044i</v>
      </c>
      <c r="G1684" t="str">
        <f t="shared" si="481"/>
        <v>0.99999997700519-0.000151640393681307i</v>
      </c>
      <c r="H1684" t="str">
        <f t="shared" si="482"/>
        <v>602.126516235856+46.397357033777i</v>
      </c>
      <c r="I1684" t="str">
        <f t="shared" si="483"/>
        <v>41.3522200423465-504.389163030952i</v>
      </c>
      <c r="K1684" t="str">
        <f t="shared" si="484"/>
        <v>0.0198117323113706-0.00190571042253793i</v>
      </c>
      <c r="L1684" t="str">
        <f t="shared" si="485"/>
        <v>0.00005-0.561238196206354i</v>
      </c>
      <c r="M1684" t="str">
        <f t="shared" si="486"/>
        <v>0.00133333333333333-0.330140115415503i</v>
      </c>
      <c r="N1684">
        <f t="shared" si="487"/>
        <v>91.742490626972511</v>
      </c>
      <c r="O1684">
        <f t="shared" si="488"/>
        <v>34.249391649204703</v>
      </c>
      <c r="P1684" s="3">
        <f t="shared" si="489"/>
        <v>34.249391649204703</v>
      </c>
      <c r="Q1684" s="3">
        <f t="shared" si="490"/>
        <v>-88.257509373027489</v>
      </c>
      <c r="R1684">
        <f t="shared" si="491"/>
        <v>91.742490626972511</v>
      </c>
      <c r="S1684">
        <f t="shared" si="492"/>
        <v>0.50279830795302294</v>
      </c>
      <c r="T1684">
        <f t="shared" si="475"/>
        <v>34.249391649204703</v>
      </c>
    </row>
    <row r="1685" spans="1:20" x14ac:dyDescent="0.25">
      <c r="A1685">
        <f t="shared" si="476"/>
        <v>3171.1798057810101</v>
      </c>
      <c r="B1685">
        <f t="shared" si="493"/>
        <v>504.70894152324439</v>
      </c>
      <c r="C1685" t="str">
        <f t="shared" si="477"/>
        <v>1.56828304782053-51.360539929603i</v>
      </c>
      <c r="D1685" t="str">
        <f t="shared" si="478"/>
        <v>3.97499750161931-31.5371564048116i</v>
      </c>
      <c r="E1685" t="str">
        <f t="shared" si="479"/>
        <v>162.446344696048+0.227860512045383i</v>
      </c>
      <c r="F1685" t="str">
        <f t="shared" si="480"/>
        <v>1.45495492124379-295.92744600719i</v>
      </c>
      <c r="G1685" t="str">
        <f t="shared" si="481"/>
        <v>0.999999976830098-0.000152216627150644i</v>
      </c>
      <c r="H1685" t="str">
        <f t="shared" si="482"/>
        <v>602.14274580129+46.5739792900409i</v>
      </c>
      <c r="I1685" t="str">
        <f t="shared" si="483"/>
        <v>41.3525475909075-502.491845820209i</v>
      </c>
      <c r="K1685" t="str">
        <f t="shared" si="484"/>
        <v>0.0198103127291753-0.00191281129381877i</v>
      </c>
      <c r="L1685" t="str">
        <f t="shared" si="485"/>
        <v>0.00005-0.559113564660644i</v>
      </c>
      <c r="M1685" t="str">
        <f t="shared" si="486"/>
        <v>0.00133333333333333-0.328890332153321i</v>
      </c>
      <c r="N1685">
        <f t="shared" si="487"/>
        <v>91.748970883454277</v>
      </c>
      <c r="O1685">
        <f t="shared" si="488"/>
        <v>34.216638970826459</v>
      </c>
      <c r="P1685" s="3">
        <f t="shared" si="489"/>
        <v>34.216638970826459</v>
      </c>
      <c r="Q1685" s="3">
        <f t="shared" si="490"/>
        <v>-88.251029116545723</v>
      </c>
      <c r="R1685">
        <f t="shared" si="491"/>
        <v>91.748970883454277</v>
      </c>
      <c r="S1685">
        <f t="shared" si="492"/>
        <v>0.50470894152324441</v>
      </c>
      <c r="T1685">
        <f t="shared" si="475"/>
        <v>34.216638970826459</v>
      </c>
    </row>
    <row r="1686" spans="1:20" x14ac:dyDescent="0.25">
      <c r="A1686">
        <f t="shared" si="476"/>
        <v>3183.2302890429783</v>
      </c>
      <c r="B1686">
        <f t="shared" si="493"/>
        <v>506.62683550103276</v>
      </c>
      <c r="C1686" t="str">
        <f t="shared" si="477"/>
        <v>1.56818844135229-51.1670654203528i</v>
      </c>
      <c r="D1686" t="str">
        <f t="shared" si="478"/>
        <v>3.97499748259556-31.417792788028i</v>
      </c>
      <c r="E1686" t="str">
        <f t="shared" si="479"/>
        <v>162.446170579885+0.228750598047957i</v>
      </c>
      <c r="F1686" t="str">
        <f t="shared" si="480"/>
        <v>1.4549549209871-294.807180407997i</v>
      </c>
      <c r="G1686" t="str">
        <f t="shared" si="481"/>
        <v>0.999999976653672-0.00015279505030686i</v>
      </c>
      <c r="H1686" t="str">
        <f t="shared" si="482"/>
        <v>602.159099517525+46.7512762812367i</v>
      </c>
      <c r="I1686" t="str">
        <f t="shared" si="483"/>
        <v>41.3528776330872-500.601757579517i</v>
      </c>
      <c r="K1686" t="str">
        <f t="shared" si="484"/>
        <v>0.0198088825491295-0.00191993755791798i</v>
      </c>
      <c r="L1686" t="str">
        <f t="shared" si="485"/>
        <v>0.00005-0.55699697615127i</v>
      </c>
      <c r="M1686" t="str">
        <f t="shared" si="486"/>
        <v>0.00133333333333333-0.327645280088982i</v>
      </c>
      <c r="N1686">
        <f t="shared" si="487"/>
        <v>91.755474177358991</v>
      </c>
      <c r="O1686">
        <f t="shared" si="488"/>
        <v>34.183887710853234</v>
      </c>
      <c r="P1686" s="3">
        <f t="shared" si="489"/>
        <v>34.183887710853234</v>
      </c>
      <c r="Q1686" s="3">
        <f t="shared" si="490"/>
        <v>-88.244525822641009</v>
      </c>
      <c r="R1686">
        <f t="shared" si="491"/>
        <v>91.755474177358991</v>
      </c>
      <c r="S1686">
        <f t="shared" si="492"/>
        <v>0.50662683550103271</v>
      </c>
      <c r="T1686">
        <f t="shared" si="475"/>
        <v>34.183887710853234</v>
      </c>
    </row>
    <row r="1687" spans="1:20" x14ac:dyDescent="0.25">
      <c r="A1687">
        <f t="shared" si="476"/>
        <v>3195.3265641413414</v>
      </c>
      <c r="B1687">
        <f t="shared" si="493"/>
        <v>508.55201747593668</v>
      </c>
      <c r="C1687" t="str">
        <f t="shared" si="477"/>
        <v>1.56809312928878-50.9743268216435i</v>
      </c>
      <c r="D1687" t="str">
        <f t="shared" si="478"/>
        <v>3.97499746342697-31.2988811267411i</v>
      </c>
      <c r="E1687" t="str">
        <f t="shared" si="479"/>
        <v>162.445995175445+0.22964433966545i</v>
      </c>
      <c r="F1687" t="str">
        <f t="shared" si="480"/>
        <v>1.45495492072845-293.691155709068i</v>
      </c>
      <c r="G1687" t="str">
        <f t="shared" si="481"/>
        <v>0.999999976475903-0.00015337567147076i</v>
      </c>
      <c r="H1687" t="str">
        <f t="shared" si="482"/>
        <v>602.175578338662+46.9292506121488i</v>
      </c>
      <c r="I1687" t="str">
        <f t="shared" si="483"/>
        <v>41.3532101878659-498.718871124561i</v>
      </c>
      <c r="K1687" t="str">
        <f t="shared" si="484"/>
        <v>0.0198074416937215-0.00192708929352607i</v>
      </c>
      <c r="L1687" t="str">
        <f t="shared" si="485"/>
        <v>0.00005-0.554888400230393i</v>
      </c>
      <c r="M1687" t="str">
        <f t="shared" si="486"/>
        <v>0.00133333333333333-0.326404941311996i</v>
      </c>
      <c r="N1687">
        <f t="shared" si="487"/>
        <v>91.762000578595789</v>
      </c>
      <c r="O1687">
        <f t="shared" si="488"/>
        <v>34.151137879529749</v>
      </c>
      <c r="P1687" s="3">
        <f t="shared" si="489"/>
        <v>34.151137879529749</v>
      </c>
      <c r="Q1687" s="3">
        <f t="shared" si="490"/>
        <v>-88.237999421404211</v>
      </c>
      <c r="R1687">
        <f t="shared" si="491"/>
        <v>91.762000578595789</v>
      </c>
      <c r="S1687">
        <f t="shared" si="492"/>
        <v>0.5085520174759367</v>
      </c>
      <c r="T1687">
        <f t="shared" si="475"/>
        <v>34.151137879529749</v>
      </c>
    </row>
    <row r="1688" spans="1:20" x14ac:dyDescent="0.25">
      <c r="A1688">
        <f t="shared" si="476"/>
        <v>3207.4688050850787</v>
      </c>
      <c r="B1688">
        <f t="shared" si="493"/>
        <v>510.48451514234523</v>
      </c>
      <c r="C1688" t="str">
        <f t="shared" si="477"/>
        <v>1.56799710647966-50.782321359242i</v>
      </c>
      <c r="D1688" t="str">
        <f t="shared" si="478"/>
        <v>3.97499744411238-31.1804197103667i</v>
      </c>
      <c r="E1688" t="str">
        <f t="shared" si="479"/>
        <v>162.445818473484+0.230541753844309i</v>
      </c>
      <c r="F1688" t="str">
        <f t="shared" si="480"/>
        <v>1.45495492046784-292.579355856013i</v>
      </c>
      <c r="G1688" t="str">
        <f t="shared" si="481"/>
        <v>0.99999997629678-0.000153958498994772i</v>
      </c>
      <c r="H1688" t="str">
        <f t="shared" si="482"/>
        <v>602.192183226205+47.1079048979244i</v>
      </c>
      <c r="I1688" t="str">
        <f t="shared" si="483"/>
        <v>41.3535452743672-496.843159374688i</v>
      </c>
      <c r="K1688" t="str">
        <f t="shared" si="484"/>
        <v>0.0198059900848969-0.00193426657943634i</v>
      </c>
      <c r="L1688" t="str">
        <f t="shared" si="485"/>
        <v>0.00005-0.552787806565447i</v>
      </c>
      <c r="M1688" t="str">
        <f t="shared" si="486"/>
        <v>0.00133333333333333-0.325169297979674i</v>
      </c>
      <c r="N1688">
        <f t="shared" si="487"/>
        <v>91.768550157147516</v>
      </c>
      <c r="O1688">
        <f t="shared" si="488"/>
        <v>34.118389487170589</v>
      </c>
      <c r="P1688" s="3">
        <f t="shared" si="489"/>
        <v>34.118389487170589</v>
      </c>
      <c r="Q1688" s="3">
        <f t="shared" si="490"/>
        <v>-88.231449842852484</v>
      </c>
      <c r="R1688">
        <f t="shared" si="491"/>
        <v>91.768550157147516</v>
      </c>
      <c r="S1688">
        <f t="shared" si="492"/>
        <v>0.51048451514234527</v>
      </c>
      <c r="T1688">
        <f t="shared" si="475"/>
        <v>34.118389487170589</v>
      </c>
    </row>
    <row r="1689" spans="1:20" x14ac:dyDescent="0.25">
      <c r="A1689">
        <f t="shared" si="476"/>
        <v>3219.6571865444021</v>
      </c>
      <c r="B1689">
        <f t="shared" si="493"/>
        <v>512.4243562998862</v>
      </c>
      <c r="C1689" t="str">
        <f t="shared" si="477"/>
        <v>1.56790036773881-50.5910462694438i</v>
      </c>
      <c r="D1689" t="str">
        <f t="shared" si="478"/>
        <v>3.97499742465074-31.0624068347977i</v>
      </c>
      <c r="E1689" t="str">
        <f t="shared" si="479"/>
        <v>162.445640464695+0.231442857628793i</v>
      </c>
      <c r="F1689" t="str">
        <f t="shared" si="480"/>
        <v>1.45495492020524-291.471764855219i</v>
      </c>
      <c r="G1689" t="str">
        <f t="shared" si="481"/>
        <v>0.999999976116293-0.000154543541263058i</v>
      </c>
      <c r="H1689" t="str">
        <f t="shared" si="482"/>
        <v>602.208915149115+47.2872417641199i</v>
      </c>
      <c r="I1689" t="str">
        <f t="shared" si="483"/>
        <v>41.3538829118614-494.974595352519i</v>
      </c>
      <c r="K1689" t="str">
        <f t="shared" si="484"/>
        <v>0.0198045276440553-0.00194146949454319i</v>
      </c>
      <c r="L1689" t="str">
        <f t="shared" si="485"/>
        <v>0.00005-0.550695164938679i</v>
      </c>
      <c r="M1689" t="str">
        <f t="shared" si="486"/>
        <v>0.00133333333333333-0.32393833231687i</v>
      </c>
      <c r="N1689">
        <f t="shared" si="487"/>
        <v>91.775122983069338</v>
      </c>
      <c r="O1689">
        <f t="shared" si="488"/>
        <v>34.085642544160521</v>
      </c>
      <c r="P1689" s="3">
        <f t="shared" si="489"/>
        <v>34.085642544160521</v>
      </c>
      <c r="Q1689" s="3">
        <f t="shared" si="490"/>
        <v>-88.224877016930662</v>
      </c>
      <c r="R1689">
        <f t="shared" si="491"/>
        <v>91.775122983069338</v>
      </c>
      <c r="S1689">
        <f t="shared" si="492"/>
        <v>0.51242435629988625</v>
      </c>
      <c r="T1689">
        <f t="shared" si="475"/>
        <v>34.085642544160521</v>
      </c>
    </row>
    <row r="1690" spans="1:20" x14ac:dyDescent="0.25">
      <c r="A1690">
        <f t="shared" si="476"/>
        <v>3231.8918838532713</v>
      </c>
      <c r="B1690">
        <f t="shared" si="493"/>
        <v>514.37156885382581</v>
      </c>
      <c r="C1690" t="str">
        <f t="shared" si="477"/>
        <v>1.56780290784398-50.4004987990328i</v>
      </c>
      <c r="D1690" t="str">
        <f t="shared" si="478"/>
        <v>3.97499740504092-30.9448408023791i</v>
      </c>
      <c r="E1690" t="str">
        <f t="shared" si="479"/>
        <v>162.445461139708+0.23234766816206i</v>
      </c>
      <c r="F1690" t="str">
        <f t="shared" si="480"/>
        <v>1.45495491994064-290.368366773615i</v>
      </c>
      <c r="G1690" t="str">
        <f t="shared" si="481"/>
        <v>0.999999975934432-0.000155130806691646i</v>
      </c>
      <c r="H1690" t="str">
        <f t="shared" si="482"/>
        <v>602.225775083863+47.4672638467442i</v>
      </c>
      <c r="I1690" t="str">
        <f t="shared" si="483"/>
        <v>41.3542231197639-493.113152183548i</v>
      </c>
      <c r="K1690" t="str">
        <f t="shared" si="484"/>
        <v>0.019803054292047-0.00194869811784038i</v>
      </c>
      <c r="L1690" t="str">
        <f t="shared" si="485"/>
        <v>0.00005-0.548610445246742i</v>
      </c>
      <c r="M1690" t="str">
        <f t="shared" si="486"/>
        <v>0.00133333333333333-0.32271202661573i</v>
      </c>
      <c r="N1690">
        <f t="shared" si="487"/>
        <v>91.781719126486834</v>
      </c>
      <c r="O1690">
        <f t="shared" si="488"/>
        <v>34.052897060954912</v>
      </c>
      <c r="P1690" s="3">
        <f t="shared" si="489"/>
        <v>34.052897060954912</v>
      </c>
      <c r="Q1690" s="3">
        <f t="shared" si="490"/>
        <v>-88.218280873513166</v>
      </c>
      <c r="R1690">
        <f t="shared" si="491"/>
        <v>91.781719126486834</v>
      </c>
      <c r="S1690">
        <f t="shared" si="492"/>
        <v>0.51437156885382584</v>
      </c>
      <c r="T1690">
        <f t="shared" si="475"/>
        <v>34.052897060954912</v>
      </c>
    </row>
    <row r="1691" spans="1:20" x14ac:dyDescent="0.25">
      <c r="A1691">
        <f t="shared" si="476"/>
        <v>3244.1730730119139</v>
      </c>
      <c r="B1691">
        <f t="shared" si="493"/>
        <v>516.32618081547037</v>
      </c>
      <c r="C1691" t="str">
        <f t="shared" si="477"/>
        <v>1.56770472153646-50.2106762052417i</v>
      </c>
      <c r="D1691" t="str">
        <f t="shared" si="478"/>
        <v>3.97499738528179-30.8277199218842i</v>
      </c>
      <c r="E1691" t="str">
        <f t="shared" si="479"/>
        <v>162.445280489093+0.233256202686531i</v>
      </c>
      <c r="F1691" t="str">
        <f t="shared" si="480"/>
        <v>1.45495491967402-289.269145738452i</v>
      </c>
      <c r="G1691" t="str">
        <f t="shared" si="481"/>
        <v>0.999999975751186-0.000155720303728539i</v>
      </c>
      <c r="H1691" t="str">
        <f t="shared" si="482"/>
        <v>602.242764014508+47.6479737923051i</v>
      </c>
      <c r="I1691" t="str">
        <f t="shared" si="483"/>
        <v>41.3545659176393-491.258803095783i</v>
      </c>
      <c r="K1691" t="str">
        <f t="shared" si="484"/>
        <v>0.019801569949169-0.00195595252841922i</v>
      </c>
      <c r="L1691" t="str">
        <f t="shared" si="485"/>
        <v>0.00005-0.54653361750024i</v>
      </c>
      <c r="M1691" t="str">
        <f t="shared" si="486"/>
        <v>0.00133333333333333-0.321490363235436i</v>
      </c>
      <c r="N1691">
        <f t="shared" si="487"/>
        <v>91.78833865759394</v>
      </c>
      <c r="O1691">
        <f t="shared" si="488"/>
        <v>34.020153048080132</v>
      </c>
      <c r="P1691" s="3">
        <f t="shared" si="489"/>
        <v>34.020153048080132</v>
      </c>
      <c r="Q1691" s="3">
        <f t="shared" si="490"/>
        <v>-88.21166134240606</v>
      </c>
      <c r="R1691">
        <f t="shared" si="491"/>
        <v>91.78833865759394</v>
      </c>
      <c r="S1691">
        <f t="shared" si="492"/>
        <v>0.51632618081547033</v>
      </c>
      <c r="T1691">
        <f t="shared" si="475"/>
        <v>34.020153048080132</v>
      </c>
    </row>
    <row r="1692" spans="1:20" x14ac:dyDescent="0.25">
      <c r="A1692">
        <f t="shared" si="476"/>
        <v>3256.5009306893589</v>
      </c>
      <c r="B1692">
        <f t="shared" si="493"/>
        <v>518.28822030256913</v>
      </c>
      <c r="C1692" t="str">
        <f t="shared" si="477"/>
        <v>1.56760580352099-50.0215757557121i</v>
      </c>
      <c r="D1692" t="str">
        <f t="shared" si="478"/>
        <v>3.97499736537215-30.7110425084897i</v>
      </c>
      <c r="E1692" t="str">
        <f t="shared" si="479"/>
        <v>162.445098503353+0.234168478545085i</v>
      </c>
      <c r="F1692" t="str">
        <f t="shared" si="480"/>
        <v>1.45495491940538-288.174085937064i</v>
      </c>
      <c r="G1692" t="str">
        <f t="shared" si="481"/>
        <v>0.999999975566545-0.000156312040853846i</v>
      </c>
      <c r="H1692" t="str">
        <f t="shared" si="482"/>
        <v>602.259882932733+47.8293742578541i</v>
      </c>
      <c r="I1692" t="str">
        <f t="shared" si="483"/>
        <v>41.3549113251998-489.411521419332i</v>
      </c>
      <c r="K1692" t="str">
        <f t="shared" si="484"/>
        <v>0.0198000745351623-0.00196323280546684i</v>
      </c>
      <c r="L1692" t="str">
        <f t="shared" si="485"/>
        <v>0.00005-0.544464651823311i</v>
      </c>
      <c r="M1692" t="str">
        <f t="shared" si="486"/>
        <v>0.00133333333333333-0.320273324601948i</v>
      </c>
      <c r="N1692">
        <f t="shared" si="487"/>
        <v>91.794981646651507</v>
      </c>
      <c r="O1692">
        <f t="shared" si="488"/>
        <v>33.987410516133963</v>
      </c>
      <c r="P1692" s="3">
        <f t="shared" si="489"/>
        <v>33.987410516133963</v>
      </c>
      <c r="Q1692" s="3">
        <f t="shared" si="490"/>
        <v>-88.205018353348493</v>
      </c>
      <c r="R1692">
        <f t="shared" si="491"/>
        <v>91.794981646651507</v>
      </c>
      <c r="S1692">
        <f t="shared" si="492"/>
        <v>0.51828822030256916</v>
      </c>
      <c r="T1692">
        <f t="shared" si="475"/>
        <v>33.987410516133963</v>
      </c>
    </row>
    <row r="1693" spans="1:20" x14ac:dyDescent="0.25">
      <c r="A1693">
        <f t="shared" si="476"/>
        <v>3268.8756342259785</v>
      </c>
      <c r="B1693">
        <f t="shared" si="493"/>
        <v>520.2577155397189</v>
      </c>
      <c r="C1693" t="str">
        <f t="shared" si="477"/>
        <v>1.56750614846573-49.8331947284557i</v>
      </c>
      <c r="D1693" t="str">
        <f t="shared" si="478"/>
        <v>3.97499734531096-30.5948068837519i</v>
      </c>
      <c r="E1693" t="str">
        <f t="shared" si="479"/>
        <v>162.444915172932+0.235084513181339i</v>
      </c>
      <c r="F1693" t="str">
        <f t="shared" si="480"/>
        <v>1.45495491913469-287.08317161665i</v>
      </c>
      <c r="G1693" t="str">
        <f t="shared" si="481"/>
        <v>0.999999975380498-0.000156906026579899i</v>
      </c>
      <c r="H1693" t="str">
        <f t="shared" si="482"/>
        <v>602.277132837925+48.0114679110317i</v>
      </c>
      <c r="I1693" t="str">
        <f t="shared" si="483"/>
        <v>41.3552593623081-487.571280586043i</v>
      </c>
      <c r="K1693" t="str">
        <f t="shared" si="484"/>
        <v>0.0197985679692077-0.00197053902826428i</v>
      </c>
      <c r="L1693" t="str">
        <f t="shared" si="485"/>
        <v>0.00005-0.54240351845319i</v>
      </c>
      <c r="M1693" t="str">
        <f t="shared" si="486"/>
        <v>0.00133333333333333-0.319060893207758i</v>
      </c>
      <c r="N1693">
        <f t="shared" si="487"/>
        <v>91.801648163985533</v>
      </c>
      <c r="O1693">
        <f t="shared" si="488"/>
        <v>33.954669475786091</v>
      </c>
      <c r="P1693" s="3">
        <f t="shared" si="489"/>
        <v>33.954669475786091</v>
      </c>
      <c r="Q1693" s="3">
        <f t="shared" si="490"/>
        <v>-88.198351836014467</v>
      </c>
      <c r="R1693">
        <f t="shared" si="491"/>
        <v>91.801648163985533</v>
      </c>
      <c r="S1693">
        <f t="shared" si="492"/>
        <v>0.52025771553971889</v>
      </c>
      <c r="T1693">
        <f t="shared" si="475"/>
        <v>33.954669475786091</v>
      </c>
    </row>
    <row r="1694" spans="1:20" x14ac:dyDescent="0.25">
      <c r="A1694">
        <f t="shared" si="476"/>
        <v>3281.2973616360377</v>
      </c>
      <c r="B1694">
        <f t="shared" si="493"/>
        <v>522.2346948587699</v>
      </c>
      <c r="C1694" t="str">
        <f t="shared" si="477"/>
        <v>1.56740575100157-49.6455304118134i</v>
      </c>
      <c r="D1694" t="str">
        <f t="shared" si="478"/>
        <v>3.97499732509702-30.4790113755823i</v>
      </c>
      <c r="E1694" t="str">
        <f t="shared" si="479"/>
        <v>162.444730488206+0.236004324140793i</v>
      </c>
      <c r="F1694" t="str">
        <f t="shared" si="480"/>
        <v>1.45495491886193-285.99638708404i</v>
      </c>
      <c r="G1694" t="str">
        <f t="shared" si="481"/>
        <v>0.999999975193035-0.000157502269451377i</v>
      </c>
      <c r="H1694" t="str">
        <f t="shared" si="482"/>
        <v>602.294514737225+48.1942574301146i</v>
      </c>
      <c r="I1694" t="str">
        <f t="shared" si="483"/>
        <v>41.3556100489782-485.738054129109i</v>
      </c>
      <c r="K1694" t="str">
        <f t="shared" si="484"/>
        <v>0.0197970501699227-0.0019778712761847i</v>
      </c>
      <c r="L1694" t="str">
        <f t="shared" si="485"/>
        <v>0.00005-0.540350187739776i</v>
      </c>
      <c r="M1694" t="str">
        <f t="shared" si="486"/>
        <v>0.00133333333333333-0.317853051611634i</v>
      </c>
      <c r="N1694">
        <f t="shared" si="487"/>
        <v>91.80833827998481</v>
      </c>
      <c r="O1694">
        <f t="shared" si="488"/>
        <v>33.921929937778337</v>
      </c>
      <c r="P1694" s="3">
        <f t="shared" si="489"/>
        <v>33.921929937778337</v>
      </c>
      <c r="Q1694" s="3">
        <f t="shared" si="490"/>
        <v>-88.19166172001519</v>
      </c>
      <c r="R1694">
        <f t="shared" si="491"/>
        <v>91.80833827998481</v>
      </c>
      <c r="S1694">
        <f t="shared" si="492"/>
        <v>0.52223469485876994</v>
      </c>
      <c r="T1694">
        <f t="shared" si="475"/>
        <v>33.921929937778337</v>
      </c>
    </row>
    <row r="1695" spans="1:20" x14ac:dyDescent="0.25">
      <c r="A1695">
        <f t="shared" si="476"/>
        <v>3293.7662916102545</v>
      </c>
      <c r="B1695">
        <f t="shared" si="493"/>
        <v>524.21918669923321</v>
      </c>
      <c r="C1695" t="str">
        <f t="shared" si="477"/>
        <v>1.56730460572215-49.4585801044187i</v>
      </c>
      <c r="D1695" t="str">
        <f t="shared" si="478"/>
        <v>3.97499730472913-30.3636543182237i</v>
      </c>
      <c r="E1695" t="str">
        <f t="shared" si="479"/>
        <v>162.444544439492+0.236927929071298i</v>
      </c>
      <c r="F1695" t="str">
        <f t="shared" si="480"/>
        <v>1.45495491858711-284.913716705475i</v>
      </c>
      <c r="G1695" t="str">
        <f t="shared" si="481"/>
        <v>0.999999975004144-0.000158100778045428i</v>
      </c>
      <c r="H1695" t="str">
        <f t="shared" si="482"/>
        <v>602.312029645596+48.3777455040599i</v>
      </c>
      <c r="I1695" t="str">
        <f t="shared" si="483"/>
        <v>41.355963405376-483.911815682698i</v>
      </c>
      <c r="K1695" t="str">
        <f t="shared" si="484"/>
        <v>0.0197955210553578-0.00198522962869145i</v>
      </c>
      <c r="L1695" t="str">
        <f t="shared" si="485"/>
        <v>0.00005-0.538304630145227i</v>
      </c>
      <c r="M1695" t="str">
        <f t="shared" si="486"/>
        <v>0.00133333333333333-0.316649782438368i</v>
      </c>
      <c r="N1695">
        <f t="shared" si="487"/>
        <v>91.815052065099337</v>
      </c>
      <c r="O1695">
        <f t="shared" si="488"/>
        <v>33.889191912925426</v>
      </c>
      <c r="P1695" s="3">
        <f t="shared" si="489"/>
        <v>33.889191912925426</v>
      </c>
      <c r="Q1695" s="3">
        <f t="shared" si="490"/>
        <v>-88.184947934900663</v>
      </c>
      <c r="R1695">
        <f t="shared" si="491"/>
        <v>91.815052065099337</v>
      </c>
      <c r="S1695">
        <f t="shared" si="492"/>
        <v>0.52421918669923318</v>
      </c>
      <c r="T1695">
        <f t="shared" si="475"/>
        <v>33.889191912925426</v>
      </c>
    </row>
    <row r="1696" spans="1:20" x14ac:dyDescent="0.25">
      <c r="A1696">
        <f t="shared" si="476"/>
        <v>3306.2826035183734</v>
      </c>
      <c r="B1696">
        <f t="shared" si="493"/>
        <v>526.21121960869027</v>
      </c>
      <c r="C1696" t="str">
        <f t="shared" si="477"/>
        <v>1.56720270718374-49.2723411151545i</v>
      </c>
      <c r="D1696" t="str">
        <f t="shared" si="478"/>
        <v>3.97499728420617-30.2487340522259i</v>
      </c>
      <c r="E1696" t="str">
        <f t="shared" si="479"/>
        <v>162.444357017037+0.237855345724011i</v>
      </c>
      <c r="F1696" t="str">
        <f t="shared" si="480"/>
        <v>1.45495491831019-283.835144906376i</v>
      </c>
      <c r="G1696" t="str">
        <f t="shared" si="481"/>
        <v>0.999999974813814-0.000158701560971795i</v>
      </c>
      <c r="H1696" t="str">
        <f t="shared" si="482"/>
        <v>602.32967858588+48.5619348325535i</v>
      </c>
      <c r="I1696" t="str">
        <f t="shared" si="483"/>
        <v>41.3563194518212-482.092538981562i</v>
      </c>
      <c r="K1696" t="str">
        <f t="shared" si="484"/>
        <v>0.019793980542993-0.00199261416533619i</v>
      </c>
      <c r="L1696" t="str">
        <f t="shared" si="485"/>
        <v>0.00005-0.536266816243501i</v>
      </c>
      <c r="M1696" t="str">
        <f t="shared" si="486"/>
        <v>0.00133333333333333-0.315451068378529i</v>
      </c>
      <c r="N1696">
        <f t="shared" si="487"/>
        <v>91.821789589838659</v>
      </c>
      <c r="O1696">
        <f t="shared" si="488"/>
        <v>33.856455412114784</v>
      </c>
      <c r="P1696" s="3">
        <f t="shared" si="489"/>
        <v>33.856455412114784</v>
      </c>
      <c r="Q1696" s="3">
        <f t="shared" si="490"/>
        <v>-88.178210410161341</v>
      </c>
      <c r="R1696">
        <f t="shared" si="491"/>
        <v>91.821789589838659</v>
      </c>
      <c r="S1696">
        <f t="shared" si="492"/>
        <v>0.52621121960869022</v>
      </c>
      <c r="T1696">
        <f t="shared" si="475"/>
        <v>33.856455412114784</v>
      </c>
    </row>
    <row r="1697" spans="1:20" x14ac:dyDescent="0.25">
      <c r="A1697">
        <f t="shared" si="476"/>
        <v>3318.8464774117433</v>
      </c>
      <c r="B1697">
        <f t="shared" si="493"/>
        <v>528.21082224320332</v>
      </c>
      <c r="C1697" t="str">
        <f t="shared" si="477"/>
        <v>1.56710004990487-49.0868107631197i</v>
      </c>
      <c r="D1697" t="str">
        <f t="shared" si="478"/>
        <v>3.97499726352695-30.1342489244225i</v>
      </c>
      <c r="E1697" t="str">
        <f t="shared" si="479"/>
        <v>162.444168211028+0.238786591954097i</v>
      </c>
      <c r="F1697" t="str">
        <f t="shared" si="480"/>
        <v>1.45495491803116-282.760656171128i</v>
      </c>
      <c r="G1697" t="str">
        <f t="shared" si="481"/>
        <v>0.999999974622035-0.000159304626872937i</v>
      </c>
      <c r="H1697" t="str">
        <f t="shared" si="482"/>
        <v>602.347462588857+48.7468281260548i</v>
      </c>
      <c r="I1697" t="str">
        <f t="shared" si="483"/>
        <v>41.3566782087881-480.280197860671i</v>
      </c>
      <c r="K1697" t="str">
        <f t="shared" si="484"/>
        <v>0.0197924285497344-0.0020000249657569i</v>
      </c>
      <c r="L1697" t="str">
        <f t="shared" si="485"/>
        <v>0.00005-0.534236716719966i</v>
      </c>
      <c r="M1697" t="str">
        <f t="shared" si="486"/>
        <v>0.00133333333333333-0.314256892188215i</v>
      </c>
      <c r="N1697">
        <f t="shared" si="487"/>
        <v>91.828550924769431</v>
      </c>
      <c r="O1697">
        <f t="shared" si="488"/>
        <v>33.82372044630786</v>
      </c>
      <c r="P1697" s="3">
        <f t="shared" si="489"/>
        <v>33.82372044630786</v>
      </c>
      <c r="Q1697" s="3">
        <f t="shared" si="490"/>
        <v>-88.171449075230569</v>
      </c>
      <c r="R1697">
        <f t="shared" si="491"/>
        <v>91.828550924769431</v>
      </c>
      <c r="S1697">
        <f t="shared" si="492"/>
        <v>0.52821082224320337</v>
      </c>
      <c r="T1697">
        <f t="shared" si="475"/>
        <v>33.82372044630786</v>
      </c>
    </row>
    <row r="1698" spans="1:20" x14ac:dyDescent="0.25">
      <c r="A1698">
        <f t="shared" si="476"/>
        <v>3331.4580940259079</v>
      </c>
      <c r="B1698">
        <f t="shared" si="493"/>
        <v>530.21802336772748</v>
      </c>
      <c r="C1698" t="str">
        <f t="shared" si="477"/>
        <v>1.56699662836601-48.9019863775849i</v>
      </c>
      <c r="D1698" t="str">
        <f t="shared" si="478"/>
        <v>3.97499724269023-30.0201972879063i</v>
      </c>
      <c r="E1698" t="str">
        <f t="shared" si="479"/>
        <v>162.443978011582+0.239721685721639i</v>
      </c>
      <c r="F1698" t="str">
        <f t="shared" si="480"/>
        <v>1.45495491775-281.690235042848i</v>
      </c>
      <c r="G1698" t="str">
        <f t="shared" si="481"/>
        <v>0.999999974428796-0.000159909984424153i</v>
      </c>
      <c r="H1698" t="str">
        <f t="shared" si="482"/>
        <v>602.365382693315+48.9324281058436i</v>
      </c>
      <c r="I1698" t="str">
        <f t="shared" si="483"/>
        <v>41.3570396969055-478.474766254831i</v>
      </c>
      <c r="K1698" t="str">
        <f t="shared" si="484"/>
        <v>0.0197908649919105-0.00200746210967594i</v>
      </c>
      <c r="L1698" t="str">
        <f t="shared" si="485"/>
        <v>0.00005-0.532214302370956i</v>
      </c>
      <c r="M1698" t="str">
        <f t="shared" si="486"/>
        <v>0.00133333333333333-0.313067236688797i</v>
      </c>
      <c r="N1698">
        <f t="shared" si="487"/>
        <v>91.835336140513661</v>
      </c>
      <c r="O1698">
        <f t="shared" si="488"/>
        <v>33.790987026539611</v>
      </c>
      <c r="P1698" s="3">
        <f t="shared" si="489"/>
        <v>33.790987026539611</v>
      </c>
      <c r="Q1698" s="3">
        <f t="shared" si="490"/>
        <v>-88.164663859486339</v>
      </c>
      <c r="R1698">
        <f t="shared" si="491"/>
        <v>91.835336140513661</v>
      </c>
      <c r="S1698">
        <f t="shared" si="492"/>
        <v>0.5302180233677275</v>
      </c>
      <c r="T1698">
        <f t="shared" si="475"/>
        <v>33.790987026539611</v>
      </c>
    </row>
    <row r="1699" spans="1:20" x14ac:dyDescent="0.25">
      <c r="A1699">
        <f t="shared" si="476"/>
        <v>3344.1176347832065</v>
      </c>
      <c r="B1699">
        <f t="shared" si="493"/>
        <v>532.23285185652492</v>
      </c>
      <c r="C1699" t="str">
        <f t="shared" si="477"/>
        <v>1.56689243700958-48.7178652979578i</v>
      </c>
      <c r="D1699" t="str">
        <f t="shared" si="478"/>
        <v>3.97499722169487-29.9065775020064i</v>
      </c>
      <c r="E1699" t="str">
        <f t="shared" si="479"/>
        <v>162.443786408756+0.240660645092176i</v>
      </c>
      <c r="F1699" t="str">
        <f t="shared" si="480"/>
        <v>1.45495491746671-280.623866123169i</v>
      </c>
      <c r="G1699" t="str">
        <f t="shared" si="481"/>
        <v>0.999999974234086-0.00016051764233371i</v>
      </c>
      <c r="H1699" t="str">
        <f t="shared" si="482"/>
        <v>602.383439946119+49.1187375040699i</v>
      </c>
      <c r="I1699" t="str">
        <f t="shared" si="483"/>
        <v>41.3574039369612-476.676218198317i</v>
      </c>
      <c r="K1699" t="str">
        <f t="shared" si="484"/>
        <v>0.0197892897852683-0.00201492567689801i</v>
      </c>
      <c r="L1699" t="str">
        <f t="shared" si="485"/>
        <v>0.00005-0.530199544103362i</v>
      </c>
      <c r="M1699" t="str">
        <f t="shared" si="486"/>
        <v>0.00133333333333333-0.311882084766684i</v>
      </c>
      <c r="N1699">
        <f t="shared" si="487"/>
        <v>91.842145307746875</v>
      </c>
      <c r="O1699">
        <f t="shared" si="488"/>
        <v>33.758255163919621</v>
      </c>
      <c r="P1699" s="3">
        <f t="shared" si="489"/>
        <v>33.758255163919621</v>
      </c>
      <c r="Q1699" s="3">
        <f t="shared" si="490"/>
        <v>-88.157854692253125</v>
      </c>
      <c r="R1699">
        <f t="shared" si="491"/>
        <v>91.842145307746875</v>
      </c>
      <c r="S1699">
        <f t="shared" si="492"/>
        <v>0.53223285185652491</v>
      </c>
      <c r="T1699">
        <f t="shared" si="475"/>
        <v>33.758255163919621</v>
      </c>
    </row>
    <row r="1700" spans="1:20" x14ac:dyDescent="0.25">
      <c r="A1700">
        <f t="shared" si="476"/>
        <v>3356.8252817953826</v>
      </c>
      <c r="B1700">
        <f t="shared" si="493"/>
        <v>534.25533669357969</v>
      </c>
      <c r="C1700" t="str">
        <f t="shared" si="477"/>
        <v>1.56678747023957-48.5344448737436i</v>
      </c>
      <c r="D1700" t="str">
        <f t="shared" si="478"/>
        <v>3.97499720053965-29.7933879322641i</v>
      </c>
      <c r="E1700" t="str">
        <f t="shared" si="479"/>
        <v>162.443593392538+0.241603488237799i</v>
      </c>
      <c r="F1700" t="str">
        <f t="shared" si="480"/>
        <v>1.45495491718126-279.561534072017i</v>
      </c>
      <c r="G1700" t="str">
        <f t="shared" si="481"/>
        <v>0.999999974037893-0.000161127609342966i</v>
      </c>
      <c r="H1700" t="str">
        <f t="shared" si="482"/>
        <v>602.401635402251+49.3057590637961i</v>
      </c>
      <c r="I1700" t="str">
        <f t="shared" si="483"/>
        <v>41.3577709498987-474.884527824489i</v>
      </c>
      <c r="K1700" t="str">
        <f t="shared" si="484"/>
        <v>0.0197877028449705-0.00202241574730814i</v>
      </c>
      <c r="L1700" t="str">
        <f t="shared" si="485"/>
        <v>0.00005-0.528192412934211i</v>
      </c>
      <c r="M1700" t="str">
        <f t="shared" si="486"/>
        <v>0.00133333333333333-0.310701419373066i</v>
      </c>
      <c r="N1700">
        <f t="shared" si="487"/>
        <v>91.848978497195816</v>
      </c>
      <c r="O1700">
        <f t="shared" si="488"/>
        <v>33.725524869632352</v>
      </c>
      <c r="P1700" s="3">
        <f t="shared" si="489"/>
        <v>33.725524869632352</v>
      </c>
      <c r="Q1700" s="3">
        <f t="shared" si="490"/>
        <v>-88.151021502804184</v>
      </c>
      <c r="R1700">
        <f t="shared" si="491"/>
        <v>91.848978497195816</v>
      </c>
      <c r="S1700">
        <f t="shared" si="492"/>
        <v>0.53425533669357972</v>
      </c>
      <c r="T1700">
        <f t="shared" si="475"/>
        <v>33.725524869632352</v>
      </c>
    </row>
    <row r="1701" spans="1:20" x14ac:dyDescent="0.25">
      <c r="A1701">
        <f t="shared" si="476"/>
        <v>3369.5812178662054</v>
      </c>
      <c r="B1701">
        <f t="shared" si="493"/>
        <v>536.28550697301534</v>
      </c>
      <c r="C1701" t="str">
        <f t="shared" si="477"/>
        <v>1.56668172242124-48.3517224645043i</v>
      </c>
      <c r="D1701" t="str">
        <f t="shared" si="478"/>
        <v>3.97499717922334-29.6806269504091i</v>
      </c>
      <c r="E1701" t="str">
        <f t="shared" si="479"/>
        <v>162.44339895285+0.24255023343763i</v>
      </c>
      <c r="F1701" t="str">
        <f t="shared" si="480"/>
        <v>1.45495491689363-278.503223607388i</v>
      </c>
      <c r="G1701" t="str">
        <f t="shared" si="481"/>
        <v>0.999999973840206-0.000161739894226496i</v>
      </c>
      <c r="H1701" t="str">
        <f t="shared" si="482"/>
        <v>602.419970124904+49.4934955390506i</v>
      </c>
      <c r="I1701" t="str">
        <f t="shared" si="483"/>
        <v>41.3581407568232-473.099669365431i</v>
      </c>
      <c r="K1701" t="str">
        <f t="shared" si="484"/>
        <v>0.019786104085591-0.0020299324008696i</v>
      </c>
      <c r="L1701" t="str">
        <f t="shared" si="485"/>
        <v>0.00005-0.526192879990249i</v>
      </c>
      <c r="M1701" t="str">
        <f t="shared" si="486"/>
        <v>0.00133333333333333-0.309525223523676i</v>
      </c>
      <c r="N1701">
        <f t="shared" si="487"/>
        <v>91.85583577963655</v>
      </c>
      <c r="O1701">
        <f t="shared" si="488"/>
        <v>33.692796154937113</v>
      </c>
      <c r="P1701" s="3">
        <f t="shared" si="489"/>
        <v>33.692796154937113</v>
      </c>
      <c r="Q1701" s="3">
        <f t="shared" si="490"/>
        <v>-88.14416422036345</v>
      </c>
      <c r="R1701">
        <f t="shared" si="491"/>
        <v>91.85583577963655</v>
      </c>
      <c r="S1701">
        <f t="shared" si="492"/>
        <v>0.53628550697301536</v>
      </c>
      <c r="T1701">
        <f t="shared" si="475"/>
        <v>33.692796154937113</v>
      </c>
    </row>
    <row r="1702" spans="1:20" x14ac:dyDescent="0.25">
      <c r="A1702">
        <f t="shared" si="476"/>
        <v>3382.3856264940969</v>
      </c>
      <c r="B1702">
        <f t="shared" si="493"/>
        <v>538.32339189951279</v>
      </c>
      <c r="C1702" t="str">
        <f t="shared" si="477"/>
        <v>1.56657518788099-48.1696954398242i</v>
      </c>
      <c r="D1702" t="str">
        <f t="shared" si="478"/>
        <v>3.97499715774473-29.5682929343371i</v>
      </c>
      <c r="E1702" t="str">
        <f t="shared" si="479"/>
        <v>162.443203079547+0.243500899079014i</v>
      </c>
      <c r="F1702" t="str">
        <f t="shared" si="480"/>
        <v>1.45495491660381-277.448919505131i</v>
      </c>
      <c r="G1702" t="str">
        <f t="shared" si="481"/>
        <v>0.999999973641014-0.000162354505792217i</v>
      </c>
      <c r="H1702" t="str">
        <f t="shared" si="482"/>
        <v>602.438445185527+49.6819496948712i</v>
      </c>
      <c r="I1702" t="str">
        <f t="shared" si="483"/>
        <v>41.3585133789992-471.321617151577i</v>
      </c>
      <c r="K1702" t="str">
        <f t="shared" si="484"/>
        <v>0.0197844934211118-0.0020374757176218i</v>
      </c>
      <c r="L1702" t="str">
        <f t="shared" si="485"/>
        <v>0.00005-0.524200916507521i</v>
      </c>
      <c r="M1702" t="str">
        <f t="shared" si="486"/>
        <v>0.00133333333333333-0.308353480298542i</v>
      </c>
      <c r="N1702">
        <f t="shared" si="487"/>
        <v>91.862717225892226</v>
      </c>
      <c r="O1702">
        <f t="shared" si="488"/>
        <v>33.660069031169222</v>
      </c>
      <c r="P1702" s="3">
        <f t="shared" si="489"/>
        <v>33.660069031169222</v>
      </c>
      <c r="Q1702" s="3">
        <f t="shared" si="490"/>
        <v>-88.137282774107774</v>
      </c>
      <c r="R1702">
        <f t="shared" si="491"/>
        <v>91.862717225892226</v>
      </c>
      <c r="S1702">
        <f t="shared" si="492"/>
        <v>0.53832339189951284</v>
      </c>
      <c r="T1702">
        <f t="shared" si="475"/>
        <v>33.660069031169222</v>
      </c>
    </row>
    <row r="1703" spans="1:20" x14ac:dyDescent="0.25">
      <c r="A1703">
        <f t="shared" si="476"/>
        <v>3395.2386918747748</v>
      </c>
      <c r="B1703">
        <f t="shared" si="493"/>
        <v>540.36902078873095</v>
      </c>
      <c r="C1703" t="str">
        <f t="shared" si="477"/>
        <v>1.5664678609061-47.9883611792695i</v>
      </c>
      <c r="D1703" t="str">
        <f t="shared" si="478"/>
        <v>3.97499713610257-29.4563842680855i</v>
      </c>
      <c r="E1703" t="str">
        <f t="shared" si="479"/>
        <v>162.443005762419+0.244455503657944i</v>
      </c>
      <c r="F1703" t="str">
        <f t="shared" si="480"/>
        <v>1.4549549163118-276.398606598728i</v>
      </c>
      <c r="G1703" t="str">
        <f t="shared" si="481"/>
        <v>0.999999973440305-0.000162971452881517i</v>
      </c>
      <c r="H1703" t="str">
        <f t="shared" si="482"/>
        <v>602.457061663898+49.8711243073541i</v>
      </c>
      <c r="I1703" t="str">
        <f t="shared" si="483"/>
        <v>41.3588888378529-469.550345611343i</v>
      </c>
      <c r="K1703" t="str">
        <f t="shared" si="484"/>
        <v>0.0197828707649192-0.00204504577767815i</v>
      </c>
      <c r="L1703" t="str">
        <f t="shared" si="485"/>
        <v>0.00005-0.522216493830964i</v>
      </c>
      <c r="M1703" t="str">
        <f t="shared" si="486"/>
        <v>0.00133333333333333-0.307186172841743i</v>
      </c>
      <c r="N1703">
        <f t="shared" si="487"/>
        <v>91.869622906831083</v>
      </c>
      <c r="O1703">
        <f t="shared" si="488"/>
        <v>33.627343509739916</v>
      </c>
      <c r="P1703" s="3">
        <f t="shared" si="489"/>
        <v>33.627343509739916</v>
      </c>
      <c r="Q1703" s="3">
        <f t="shared" si="490"/>
        <v>-88.130377093168917</v>
      </c>
      <c r="R1703">
        <f t="shared" si="491"/>
        <v>91.869622906831083</v>
      </c>
      <c r="S1703">
        <f t="shared" si="492"/>
        <v>0.54036902078873095</v>
      </c>
      <c r="T1703">
        <f t="shared" si="475"/>
        <v>33.627343509739916</v>
      </c>
    </row>
    <row r="1704" spans="1:20" x14ac:dyDescent="0.25">
      <c r="A1704">
        <f t="shared" si="476"/>
        <v>3408.140598903899</v>
      </c>
      <c r="B1704">
        <f t="shared" si="493"/>
        <v>542.42242306772812</v>
      </c>
      <c r="C1704" t="str">
        <f t="shared" si="477"/>
        <v>1.56635973574447-47.8077170723509i</v>
      </c>
      <c r="D1704" t="str">
        <f t="shared" si="478"/>
        <v>3.97499711429561-29.3448993418105i</v>
      </c>
      <c r="E1704" t="str">
        <f t="shared" si="479"/>
        <v>162.442806991187+0.24541406578028i</v>
      </c>
      <c r="F1704" t="str">
        <f t="shared" si="480"/>
        <v>1.45495491601755-275.352269779073i</v>
      </c>
      <c r="G1704" t="str">
        <f t="shared" si="481"/>
        <v>0.999999973238068-0.000163590744369382i</v>
      </c>
      <c r="H1704" t="str">
        <f t="shared" si="482"/>
        <v>602.47582064819+50.0610221637035i</v>
      </c>
      <c r="I1704" t="str">
        <f t="shared" si="483"/>
        <v>41.3592671549736-467.785829270758i</v>
      </c>
      <c r="K1704" t="str">
        <f t="shared" si="484"/>
        <v>0.0197812360298001-0.00205264266122391i</v>
      </c>
      <c r="L1704" t="str">
        <f t="shared" si="485"/>
        <v>0.00005-0.52023958341399i</v>
      </c>
      <c r="M1704" t="str">
        <f t="shared" si="486"/>
        <v>0.00133333333333333-0.30602328436117i</v>
      </c>
      <c r="N1704">
        <f t="shared" si="487"/>
        <v>91.876552893364291</v>
      </c>
      <c r="O1704">
        <f t="shared" si="488"/>
        <v>33.594619602136959</v>
      </c>
      <c r="P1704" s="3">
        <f t="shared" si="489"/>
        <v>33.594619602136959</v>
      </c>
      <c r="Q1704" s="3">
        <f t="shared" si="490"/>
        <v>-88.123447106635709</v>
      </c>
      <c r="R1704">
        <f t="shared" si="491"/>
        <v>91.876552893364291</v>
      </c>
      <c r="S1704">
        <f t="shared" si="492"/>
        <v>0.54242242306772814</v>
      </c>
      <c r="T1704">
        <f t="shared" si="475"/>
        <v>33.594619602136959</v>
      </c>
    </row>
    <row r="1705" spans="1:20" x14ac:dyDescent="0.25">
      <c r="A1705">
        <f t="shared" si="476"/>
        <v>3421.0915331797337</v>
      </c>
      <c r="B1705">
        <f t="shared" si="493"/>
        <v>544.48362827538551</v>
      </c>
      <c r="C1705" t="str">
        <f t="shared" si="477"/>
        <v>1.56625080660439-47.6277605184864i</v>
      </c>
      <c r="D1705" t="str">
        <f t="shared" si="478"/>
        <v>3.97499709232259-29.2338365517641i</v>
      </c>
      <c r="E1705" t="str">
        <f t="shared" si="479"/>
        <v>162.442606755505+0.246376604162154i</v>
      </c>
      <c r="F1705" t="str">
        <f t="shared" si="480"/>
        <v>1.45495491572106-274.309893994263i</v>
      </c>
      <c r="G1705" t="str">
        <f t="shared" si="481"/>
        <v>0.999999973034291-0.000164212389164523i</v>
      </c>
      <c r="H1705" t="str">
        <f t="shared" si="482"/>
        <v>602.494723235031+50.2516460622788i</v>
      </c>
      <c r="I1705" t="str">
        <f t="shared" si="483"/>
        <v>41.3596483521154-466.028042753102i</v>
      </c>
      <c r="K1705" t="str">
        <f t="shared" si="484"/>
        <v>0.0197795891279385-0.00206026644851397i</v>
      </c>
      <c r="L1705" t="str">
        <f t="shared" si="485"/>
        <v>0.00005-0.518270156818081i</v>
      </c>
      <c r="M1705" t="str">
        <f t="shared" si="486"/>
        <v>0.00133333333333333-0.304864798128283i</v>
      </c>
      <c r="N1705">
        <f t="shared" si="487"/>
        <v>91.883507256443693</v>
      </c>
      <c r="O1705">
        <f t="shared" si="488"/>
        <v>33.561897319925144</v>
      </c>
      <c r="P1705" s="3">
        <f t="shared" si="489"/>
        <v>33.561897319925144</v>
      </c>
      <c r="Q1705" s="3">
        <f t="shared" si="490"/>
        <v>-88.116492743556307</v>
      </c>
      <c r="R1705">
        <f t="shared" si="491"/>
        <v>91.883507256443693</v>
      </c>
      <c r="S1705">
        <f t="shared" si="492"/>
        <v>0.54448362827538554</v>
      </c>
      <c r="T1705">
        <f t="shared" si="475"/>
        <v>33.561897319925144</v>
      </c>
    </row>
    <row r="1706" spans="1:20" x14ac:dyDescent="0.25">
      <c r="A1706">
        <f t="shared" si="476"/>
        <v>3434.091681005817</v>
      </c>
      <c r="B1706">
        <f t="shared" si="493"/>
        <v>546.55266606283203</v>
      </c>
      <c r="C1706" t="str">
        <f t="shared" si="477"/>
        <v>1.56614106765443-47.4484889269622i</v>
      </c>
      <c r="D1706" t="str">
        <f t="shared" si="478"/>
        <v>3.97499707018229-29.1231943002706i</v>
      </c>
      <c r="E1706" t="str">
        <f t="shared" si="479"/>
        <v>162.442405044959+0.24734313763126i</v>
      </c>
      <c r="F1706" t="str">
        <f t="shared" si="480"/>
        <v>1.45495491542232-273.271464249369i</v>
      </c>
      <c r="G1706" t="str">
        <f t="shared" si="481"/>
        <v>0.999999972828962-0.000164836396209503i</v>
      </c>
      <c r="H1706" t="str">
        <f t="shared" si="482"/>
        <v>602.513770529582+50.4429988126441i</v>
      </c>
      <c r="I1706" t="str">
        <f t="shared" si="483"/>
        <v>41.3600324511969-464.276960778537i</v>
      </c>
      <c r="K1706" t="str">
        <f t="shared" si="484"/>
        <v>0.0197779299709115-0.00206791721987062i</v>
      </c>
      <c r="L1706" t="str">
        <f t="shared" si="485"/>
        <v>0.00005-0.516308185712374i</v>
      </c>
      <c r="M1706" t="str">
        <f t="shared" si="486"/>
        <v>0.00133333333333333-0.303710697477867i</v>
      </c>
      <c r="N1706">
        <f t="shared" si="487"/>
        <v>91.890486067059797</v>
      </c>
      <c r="O1706">
        <f t="shared" si="488"/>
        <v>33.529176674746459</v>
      </c>
      <c r="P1706" s="3">
        <f t="shared" si="489"/>
        <v>33.529176674746459</v>
      </c>
      <c r="Q1706" s="3">
        <f t="shared" si="490"/>
        <v>-88.109513932940203</v>
      </c>
      <c r="R1706">
        <f t="shared" si="491"/>
        <v>91.890486067059797</v>
      </c>
      <c r="S1706">
        <f t="shared" si="492"/>
        <v>0.54655266606283204</v>
      </c>
      <c r="T1706">
        <f t="shared" si="475"/>
        <v>33.529176674746459</v>
      </c>
    </row>
    <row r="1707" spans="1:20" x14ac:dyDescent="0.25">
      <c r="A1707">
        <f t="shared" si="476"/>
        <v>3447.1412293936392</v>
      </c>
      <c r="B1707">
        <f t="shared" si="493"/>
        <v>548.6295661938708</v>
      </c>
      <c r="C1707" t="str">
        <f t="shared" si="477"/>
        <v>1.56603051302294-47.2698997168977i</v>
      </c>
      <c r="D1707" t="str">
        <f t="shared" si="478"/>
        <v>3.97499704787339-29.0129709957042i</v>
      </c>
      <c r="E1707" t="str">
        <f t="shared" si="479"/>
        <v>162.442201849068+0.248313685127383i</v>
      </c>
      <c r="F1707" t="str">
        <f t="shared" si="480"/>
        <v>1.4549549151213-272.236965606233i</v>
      </c>
      <c r="G1707" t="str">
        <f t="shared" si="481"/>
        <v>0.99999997262207-0.000165462774480867i</v>
      </c>
      <c r="H1707" t="str">
        <f t="shared" si="482"/>
        <v>602.532963645597+50.6350832356164i</v>
      </c>
      <c r="I1707" t="str">
        <f t="shared" si="483"/>
        <v>41.3604194743037-462.532558163754i</v>
      </c>
      <c r="K1707" t="str">
        <f t="shared" si="484"/>
        <v>0.0197762584696859-0.00207559505568128i</v>
      </c>
      <c r="L1707" t="str">
        <f t="shared" si="485"/>
        <v>0.00005-0.514353641873256i</v>
      </c>
      <c r="M1707" t="str">
        <f t="shared" si="486"/>
        <v>0.00133333333333333-0.302560965807798i</v>
      </c>
      <c r="N1707">
        <f t="shared" si="487"/>
        <v>91.897489396239251</v>
      </c>
      <c r="O1707">
        <f t="shared" si="488"/>
        <v>33.496457678320994</v>
      </c>
      <c r="P1707" s="3">
        <f t="shared" si="489"/>
        <v>33.496457678320994</v>
      </c>
      <c r="Q1707" s="3">
        <f t="shared" si="490"/>
        <v>-88.102510603760749</v>
      </c>
      <c r="R1707">
        <f t="shared" si="491"/>
        <v>91.897489396239251</v>
      </c>
      <c r="S1707">
        <f t="shared" si="492"/>
        <v>0.54862956619387082</v>
      </c>
      <c r="T1707">
        <f t="shared" si="475"/>
        <v>33.496457678320994</v>
      </c>
    </row>
    <row r="1708" spans="1:20" x14ac:dyDescent="0.25">
      <c r="A1708">
        <f t="shared" si="476"/>
        <v>3460.2403660653354</v>
      </c>
      <c r="B1708">
        <f t="shared" si="493"/>
        <v>550.71435854540755</v>
      </c>
      <c r="C1708" t="str">
        <f t="shared" si="477"/>
        <v>1.56591913679783-47.0919903172053i</v>
      </c>
      <c r="D1708" t="str">
        <f t="shared" si="478"/>
        <v>3.97499702539459-28.9031650524657i</v>
      </c>
      <c r="E1708" t="str">
        <f t="shared" si="479"/>
        <v>162.441997157279+0.249288265703289i</v>
      </c>
      <c r="F1708" t="str">
        <f t="shared" si="480"/>
        <v>1.45495491481799-271.206383183243i</v>
      </c>
      <c r="G1708" t="str">
        <f t="shared" si="481"/>
        <v>0.999999972413602-0.000166091532989269i</v>
      </c>
      <c r="H1708" t="str">
        <f t="shared" si="482"/>
        <v>602.55230370549+50.8279021633172i</v>
      </c>
      <c r="I1708" t="str">
        <f t="shared" si="483"/>
        <v>41.3608094436903-460.794809821594i</v>
      </c>
      <c r="K1708" t="str">
        <f t="shared" si="484"/>
        <v>0.0197745745346143-0.00208330003639624i</v>
      </c>
      <c r="L1708" t="str">
        <f t="shared" si="485"/>
        <v>0.00005-0.512406497183957i</v>
      </c>
      <c r="M1708" t="str">
        <f t="shared" si="486"/>
        <v>0.00133333333333333-0.301415586578798i</v>
      </c>
      <c r="N1708">
        <f t="shared" si="487"/>
        <v>91.904517315042526</v>
      </c>
      <c r="O1708">
        <f t="shared" si="488"/>
        <v>33.463740342446819</v>
      </c>
      <c r="P1708" s="3">
        <f t="shared" si="489"/>
        <v>33.463740342446819</v>
      </c>
      <c r="Q1708" s="3">
        <f t="shared" si="490"/>
        <v>-88.095482684957474</v>
      </c>
      <c r="R1708">
        <f t="shared" si="491"/>
        <v>91.904517315042526</v>
      </c>
      <c r="S1708">
        <f t="shared" si="492"/>
        <v>0.55071435854540751</v>
      </c>
      <c r="T1708">
        <f t="shared" ref="T1708:T1771" si="494">P1708</f>
        <v>33.463740342446819</v>
      </c>
    </row>
    <row r="1709" spans="1:20" x14ac:dyDescent="0.25">
      <c r="A1709">
        <f t="shared" ref="A1709:A1772" si="495">2*PI()*B1709</f>
        <v>3473.3892794563835</v>
      </c>
      <c r="B1709">
        <f t="shared" si="493"/>
        <v>552.80707310788011</v>
      </c>
      <c r="C1709" t="str">
        <f t="shared" ref="C1709:C1772" si="496">IMPRODUCT(D1709,E1709,$C$40,,K1709,$C$41)</f>
        <v>1.56580693302678-46.9147581665552i</v>
      </c>
      <c r="D1709" t="str">
        <f t="shared" ref="D1709:D1772" si="497">IMDIV(IMPRODUCT($C$37,$C$38,COMPLEX(1,A1709/$C$38)),IMSUM(-1*A1709*A1709/$C$39,COMPLEX(0,1*A1709)))</f>
        <v>3.97499700274466-28.7937748909597i</v>
      </c>
      <c r="E1709" t="str">
        <f t="shared" ref="E1709:E1772" si="498">IMDIV(IMPRODUCT(IMSUM(F1709,G1709),$C$29,H1709),IMSUM(1,I1709))</f>
        <v>162.441790958973+0.250266898525852i</v>
      </c>
      <c r="F1709" t="str">
        <f t="shared" ref="F1709:F1772" si="499">IMDIV(IMPRODUCT($C$14,$C$15,COMPLEX(1,A1709/$C$15)),IMSUM(-1*A1709*A1709/$C$16,COMPLEX(0,A1709)))</f>
        <v>1.45495491451237-270.179702155127i</v>
      </c>
      <c r="G1709" t="str">
        <f t="shared" ref="G1709:G1772" si="500">IMDIV(1,COMPLEX(1,A1709*$C$9*$C$10))</f>
        <v>0.999999972203547-0.000166722680779607i</v>
      </c>
      <c r="H1709" t="str">
        <f t="shared" ref="H1709:H1772" si="501">IMDIV($C$3,IMSUM(K1709,COMPLEX(0,$C$28*A1709)))</f>
        <v>602.571791840411+51.0214584392184i</v>
      </c>
      <c r="I1709" t="str">
        <f t="shared" ref="I1709:I1772" si="502">IMPRODUCT(F1709,$C$29,H1709,$C$31)</f>
        <v>41.3612023817791-459.063690760711i</v>
      </c>
      <c r="K1709" t="str">
        <f t="shared" ref="K1709:K1772" si="503">IF($C$26&lt;=0,IMDIV(1,IMSUM(IMDIV(1,L1709),1/$C$18)),IMDIV(1,IMSUM(IMDIV(1,L1709),1/$C$18,IMDIV(1,M1709))))</f>
        <v>0.0197728780754314-0.00209103224252625i</v>
      </c>
      <c r="L1709" t="str">
        <f t="shared" ref="L1709:L1772" si="504">IMSUM($C$21/$C$22,IMDIV(1,COMPLEX(0,$C$20*$C$22*A1709)))</f>
        <v>0.00005-0.510466723634147i</v>
      </c>
      <c r="M1709" t="str">
        <f t="shared" ref="M1709:M1772" si="505">IMSUM($C$25/$C$26,IMDIV(1,COMPLEX(0,$C$24*$C$26*A1709)))</f>
        <v>0.00133333333333333-0.300274543314204i</v>
      </c>
      <c r="N1709">
        <f t="shared" ref="N1709:N1772" si="506">ABS(R1709)</f>
        <v>91.911569894562177</v>
      </c>
      <c r="O1709">
        <f t="shared" ref="O1709:O1772" si="507">ABS(P1709)</f>
        <v>33.431024679000856</v>
      </c>
      <c r="P1709" s="3">
        <f t="shared" ref="P1709:P1772" si="508">20*LOG10(IMABS(C1709))</f>
        <v>33.431024679000856</v>
      </c>
      <c r="Q1709" s="3">
        <f t="shared" ref="Q1709:Q1772" si="509">IMARGUMENT(C1709)*180/PI()</f>
        <v>-88.088430105437823</v>
      </c>
      <c r="R1709">
        <f t="shared" ref="R1709:R1772" si="510">IF(Q1709&lt;0,Q1709+180,Q1709-180)</f>
        <v>91.911569894562177</v>
      </c>
      <c r="S1709">
        <f t="shared" ref="S1709:S1772" si="511">B1709/1000</f>
        <v>0.55280707310788013</v>
      </c>
      <c r="T1709">
        <f t="shared" si="494"/>
        <v>33.431024679000856</v>
      </c>
    </row>
    <row r="1710" spans="1:20" x14ac:dyDescent="0.25">
      <c r="A1710">
        <f t="shared" si="495"/>
        <v>3486.5881587183185</v>
      </c>
      <c r="B1710">
        <f t="shared" ref="B1710:B1773" si="512">B1709*(1+B$42)</f>
        <v>554.90773998569011</v>
      </c>
      <c r="C1710" t="str">
        <f t="shared" si="496"/>
        <v>1.56569389571639-46.7382007133369i</v>
      </c>
      <c r="D1710" t="str">
        <f t="shared" si="497"/>
        <v>3.97499697992227-28.6847989375719i</v>
      </c>
      <c r="E1710" t="str">
        <f t="shared" si="498"/>
        <v>162.441583243461+0.251249602876504i</v>
      </c>
      <c r="F1710" t="str">
        <f t="shared" si="499"/>
        <v>1.45495491420442-269.156907752731i</v>
      </c>
      <c r="G1710" t="str">
        <f t="shared" si="500"/>
        <v>0.999999971991893-0.000167356226931148i</v>
      </c>
      <c r="H1710" t="str">
        <f t="shared" si="501"/>
        <v>602.591429190314+51.2157549181964i</v>
      </c>
      <c r="I1710" t="str">
        <f t="shared" si="502"/>
        <v>41.3615983111642-457.339176085192i</v>
      </c>
      <c r="K1710" t="str">
        <f t="shared" si="503"/>
        <v>0.0197711690012501-0.00209879175464019i</v>
      </c>
      <c r="L1710" t="str">
        <f t="shared" si="504"/>
        <v>0.00005-0.508534293319533i</v>
      </c>
      <c r="M1710" t="str">
        <f t="shared" si="505"/>
        <v>0.00133333333333333-0.299137819599725i</v>
      </c>
      <c r="N1710">
        <f t="shared" si="506"/>
        <v>91.918647205919882</v>
      </c>
      <c r="O1710">
        <f t="shared" si="507"/>
        <v>33.398310699938989</v>
      </c>
      <c r="P1710" s="3">
        <f t="shared" si="508"/>
        <v>33.398310699938989</v>
      </c>
      <c r="Q1710" s="3">
        <f t="shared" si="509"/>
        <v>-88.081352794080118</v>
      </c>
      <c r="R1710">
        <f t="shared" si="510"/>
        <v>91.918647205919882</v>
      </c>
      <c r="S1710">
        <f t="shared" si="511"/>
        <v>0.5549077399856901</v>
      </c>
      <c r="T1710">
        <f t="shared" si="494"/>
        <v>33.398310699938989</v>
      </c>
    </row>
    <row r="1711" spans="1:20" x14ac:dyDescent="0.25">
      <c r="A1711">
        <f t="shared" si="495"/>
        <v>3499.8371937214479</v>
      </c>
      <c r="B1711">
        <f t="shared" si="512"/>
        <v>557.01638939763575</v>
      </c>
      <c r="C1711" t="str">
        <f t="shared" si="496"/>
        <v>1.5655800188322-46.562315415624i</v>
      </c>
      <c r="D1711" t="str">
        <f t="shared" si="497"/>
        <v>3.97499695692608-28.5762356246468i</v>
      </c>
      <c r="E1711" t="str">
        <f t="shared" si="498"/>
        <v>162.441373999983+0.252236398152457i</v>
      </c>
      <c r="F1711" t="str">
        <f t="shared" si="499"/>
        <v>1.45495491389413-268.137985262816i</v>
      </c>
      <c r="G1711" t="str">
        <f t="shared" si="500"/>
        <v>0.999999971778626-0.000167992180557659i</v>
      </c>
      <c r="H1711" t="str">
        <f t="shared" si="501"/>
        <v>602.611216904016+51.4107944665789i</v>
      </c>
      <c r="I1711" t="str">
        <f t="shared" si="502"/>
        <v>41.3619972546112-455.621240994212i</v>
      </c>
      <c r="K1711" t="str">
        <f t="shared" si="503"/>
        <v>0.0197694472205581-0.0021065786533627i</v>
      </c>
      <c r="L1711" t="str">
        <f t="shared" si="504"/>
        <v>0.00005-0.506609178441454i</v>
      </c>
      <c r="M1711" t="str">
        <f t="shared" si="505"/>
        <v>0.00133333333333333-0.298005399083209i</v>
      </c>
      <c r="N1711">
        <f t="shared" si="506"/>
        <v>91.925749320264202</v>
      </c>
      <c r="O1711">
        <f t="shared" si="507"/>
        <v>33.365598417296873</v>
      </c>
      <c r="P1711" s="3">
        <f t="shared" si="508"/>
        <v>33.365598417296873</v>
      </c>
      <c r="Q1711" s="3">
        <f t="shared" si="509"/>
        <v>-88.074250679735798</v>
      </c>
      <c r="R1711">
        <f t="shared" si="510"/>
        <v>91.925749320264202</v>
      </c>
      <c r="S1711">
        <f t="shared" si="511"/>
        <v>0.55701638939763576</v>
      </c>
      <c r="T1711">
        <f t="shared" si="494"/>
        <v>33.365598417296873</v>
      </c>
    </row>
    <row r="1712" spans="1:20" x14ac:dyDescent="0.25">
      <c r="A1712">
        <f t="shared" si="495"/>
        <v>3513.1365750575897</v>
      </c>
      <c r="B1712">
        <f t="shared" si="512"/>
        <v>559.13305167734677</v>
      </c>
      <c r="C1712" t="str">
        <f t="shared" si="496"/>
        <v>1.56546529629867-46.3870997411355i</v>
      </c>
      <c r="D1712" t="str">
        <f t="shared" si="497"/>
        <v>3.9749969337548-28.4680833904645i</v>
      </c>
      <c r="E1712" t="str">
        <f t="shared" si="498"/>
        <v>162.44116321771+0.253227303867536i</v>
      </c>
      <c r="F1712" t="str">
        <f t="shared" si="499"/>
        <v>1.45495491358147-267.12292002784i</v>
      </c>
      <c r="G1712" t="str">
        <f t="shared" si="500"/>
        <v>0.999999971563737-0.000168630550807541i</v>
      </c>
      <c r="H1712" t="str">
        <f t="shared" si="501"/>
        <v>602.631156139281+51.6065799621956i</v>
      </c>
      <c r="I1712" t="str">
        <f t="shared" si="502"/>
        <v>41.3623992350578-453.909860781678i</v>
      </c>
      <c r="K1712" t="str">
        <f t="shared" si="503"/>
        <v>0.0197677126412138-0.00211439301937165i</v>
      </c>
      <c r="L1712" t="str">
        <f t="shared" si="504"/>
        <v>0.00005-0.504691351306491i</v>
      </c>
      <c r="M1712" t="str">
        <f t="shared" si="505"/>
        <v>0.00133333333333333-0.296877265474406i</v>
      </c>
      <c r="N1712">
        <f t="shared" si="506"/>
        <v>91.932876308768613</v>
      </c>
      <c r="O1712">
        <f t="shared" si="507"/>
        <v>33.332887843189987</v>
      </c>
      <c r="P1712" s="3">
        <f t="shared" si="508"/>
        <v>33.332887843189987</v>
      </c>
      <c r="Q1712" s="3">
        <f t="shared" si="509"/>
        <v>-88.067123691231387</v>
      </c>
      <c r="R1712">
        <f t="shared" si="510"/>
        <v>91.932876308768613</v>
      </c>
      <c r="S1712">
        <f t="shared" si="511"/>
        <v>0.55913305167734673</v>
      </c>
      <c r="T1712">
        <f t="shared" si="494"/>
        <v>33.332887843189987</v>
      </c>
    </row>
    <row r="1713" spans="1:20" x14ac:dyDescent="0.25">
      <c r="A1713">
        <f t="shared" si="495"/>
        <v>3526.4864940428083</v>
      </c>
      <c r="B1713">
        <f t="shared" si="512"/>
        <v>561.2577572737207</v>
      </c>
      <c r="C1713" t="str">
        <f t="shared" si="496"/>
        <v>1.56534972199839-46.2125511671999i</v>
      </c>
      <c r="D1713" t="str">
        <f t="shared" si="497"/>
        <v>3.97499691040706-28.3603406792189i</v>
      </c>
      <c r="E1713" t="str">
        <f t="shared" si="498"/>
        <v>162.440950885741+0.254222339652823i</v>
      </c>
      <c r="F1713" t="str">
        <f t="shared" si="499"/>
        <v>1.45495491326644-266.111697445748i</v>
      </c>
      <c r="G1713" t="str">
        <f t="shared" si="500"/>
        <v>0.99999997134721-0.000169271346863959i</v>
      </c>
      <c r="H1713" t="str">
        <f t="shared" si="501"/>
        <v>602.651248062886+51.8031142944318i</v>
      </c>
      <c r="I1713" t="str">
        <f t="shared" si="502"/>
        <v>41.3628042756179-452.205010835866i</v>
      </c>
      <c r="K1713" t="str">
        <f t="shared" si="503"/>
        <v>0.0197659651704425-0.00212223493339576i</v>
      </c>
      <c r="L1713" t="str">
        <f t="shared" si="504"/>
        <v>0.00005-0.502780784326053i</v>
      </c>
      <c r="M1713" t="str">
        <f t="shared" si="505"/>
        <v>0.00133333333333333-0.295753402544737i</v>
      </c>
      <c r="N1713">
        <f t="shared" si="506"/>
        <v>91.940028242628344</v>
      </c>
      <c r="O1713">
        <f t="shared" si="507"/>
        <v>33.300178989814249</v>
      </c>
      <c r="P1713" s="3">
        <f t="shared" si="508"/>
        <v>33.300178989814249</v>
      </c>
      <c r="Q1713" s="3">
        <f t="shared" si="509"/>
        <v>-88.059971757371656</v>
      </c>
      <c r="R1713">
        <f t="shared" si="510"/>
        <v>91.940028242628344</v>
      </c>
      <c r="S1713">
        <f t="shared" si="511"/>
        <v>0.56125775727372074</v>
      </c>
      <c r="T1713">
        <f t="shared" si="494"/>
        <v>33.300178989814249</v>
      </c>
    </row>
    <row r="1714" spans="1:20" x14ac:dyDescent="0.25">
      <c r="A1714">
        <f t="shared" si="495"/>
        <v>3539.8871427201711</v>
      </c>
      <c r="B1714">
        <f t="shared" si="512"/>
        <v>563.39053675136086</v>
      </c>
      <c r="C1714" t="str">
        <f t="shared" si="496"/>
        <v>1.56523328977248-46.0386671807198i</v>
      </c>
      <c r="D1714" t="str">
        <f t="shared" si="497"/>
        <v>3.97499688688157-28.2530059409949i</v>
      </c>
      <c r="E1714" t="str">
        <f t="shared" si="498"/>
        <v>162.440736993107+0.255221525257952i</v>
      </c>
      <c r="F1714" t="str">
        <f t="shared" si="499"/>
        <v>1.454954912949-265.104302969764i</v>
      </c>
      <c r="G1714" t="str">
        <f t="shared" si="500"/>
        <v>0.999999971129035-0.00016991457794497i</v>
      </c>
      <c r="H1714" t="str">
        <f t="shared" si="501"/>
        <v>602.67149385069+52.0004003642764i</v>
      </c>
      <c r="I1714" t="str">
        <f t="shared" si="502"/>
        <v>41.3632123995805-450.506666639078i</v>
      </c>
      <c r="K1714" t="str">
        <f t="shared" si="503"/>
        <v>0.0197642047148328-0.00213010447621203i</v>
      </c>
      <c r="L1714" t="str">
        <f t="shared" si="504"/>
        <v>0.00005-0.50087745001599i</v>
      </c>
      <c r="M1714" t="str">
        <f t="shared" si="505"/>
        <v>0.00133333333333333-0.294633794127053i</v>
      </c>
      <c r="N1714">
        <f t="shared" si="506"/>
        <v>91.947205193058693</v>
      </c>
      <c r="O1714">
        <f t="shared" si="507"/>
        <v>33.267471869446645</v>
      </c>
      <c r="P1714" s="3">
        <f t="shared" si="508"/>
        <v>33.267471869446645</v>
      </c>
      <c r="Q1714" s="3">
        <f t="shared" si="509"/>
        <v>-88.052794806941307</v>
      </c>
      <c r="R1714">
        <f t="shared" si="510"/>
        <v>91.947205193058693</v>
      </c>
      <c r="S1714">
        <f t="shared" si="511"/>
        <v>0.56339053675136086</v>
      </c>
      <c r="T1714">
        <f t="shared" si="494"/>
        <v>33.267471869446645</v>
      </c>
    </row>
    <row r="1715" spans="1:20" x14ac:dyDescent="0.25">
      <c r="A1715">
        <f t="shared" si="495"/>
        <v>3553.3387138625076</v>
      </c>
      <c r="B1715">
        <f t="shared" si="512"/>
        <v>565.53142079101599</v>
      </c>
      <c r="C1715" t="str">
        <f t="shared" si="496"/>
        <v>1.56511599341977-45.8654452781342i</v>
      </c>
      <c r="D1715" t="str">
        <f t="shared" si="497"/>
        <v>3.97499686317692-28.1460776317463i</v>
      </c>
      <c r="E1715" t="str">
        <f t="shared" si="498"/>
        <v>162.440521528766+0.25622488055161i</v>
      </c>
      <c r="F1715" t="str">
        <f t="shared" si="499"/>
        <v>1.45495491262915-264.10072210818i</v>
      </c>
      <c r="G1715" t="str">
        <f t="shared" si="500"/>
        <v>0.999999970909199-0.000170560253303665i</v>
      </c>
      <c r="H1715" t="str">
        <f t="shared" si="501"/>
        <v>602.691894687707+52.1984410843724i</v>
      </c>
      <c r="I1715" t="str">
        <f t="shared" si="502"/>
        <v>41.3636236304105-448.814803767279i</v>
      </c>
      <c r="K1715" t="str">
        <f t="shared" si="503"/>
        <v>0.0197624311803327-0.00213800172864319i</v>
      </c>
      <c r="L1715" t="str">
        <f t="shared" si="504"/>
        <v>0.00005-0.498981320996206i</v>
      </c>
      <c r="M1715" t="str">
        <f t="shared" si="505"/>
        <v>0.00133333333333333-0.293518424115415i</v>
      </c>
      <c r="N1715">
        <f t="shared" si="506"/>
        <v>91.954407231291796</v>
      </c>
      <c r="O1715">
        <f t="shared" si="507"/>
        <v>33.234766494445466</v>
      </c>
      <c r="P1715" s="3">
        <f t="shared" si="508"/>
        <v>33.234766494445466</v>
      </c>
      <c r="Q1715" s="3">
        <f t="shared" si="509"/>
        <v>-88.045592768708204</v>
      </c>
      <c r="R1715">
        <f t="shared" si="510"/>
        <v>91.954407231291796</v>
      </c>
      <c r="S1715">
        <f t="shared" si="511"/>
        <v>0.56553142079101604</v>
      </c>
      <c r="T1715">
        <f t="shared" si="494"/>
        <v>33.234766494445466</v>
      </c>
    </row>
    <row r="1716" spans="1:20" x14ac:dyDescent="0.25">
      <c r="A1716">
        <f t="shared" si="495"/>
        <v>3566.841400975185</v>
      </c>
      <c r="B1716">
        <f t="shared" si="512"/>
        <v>567.68044019002184</v>
      </c>
      <c r="C1716" t="str">
        <f t="shared" si="496"/>
        <v>1.56499782669692-45.6928829653809i</v>
      </c>
      <c r="D1716" t="str">
        <f t="shared" si="497"/>
        <v>3.97499683929179-28.0395542132734i</v>
      </c>
      <c r="E1716" t="str">
        <f t="shared" si="498"/>
        <v>162.440304481603+0.257232425522868i</v>
      </c>
      <c r="F1716" t="str">
        <f t="shared" si="499"/>
        <v>1.45495491230686-263.100940424148i</v>
      </c>
      <c r="G1716" t="str">
        <f t="shared" si="500"/>
        <v>0.999999970687689-0.000171208382228296i</v>
      </c>
      <c r="H1716" t="str">
        <f t="shared" si="501"/>
        <v>602.71245176819+52.397239379073i</v>
      </c>
      <c r="I1716" t="str">
        <f t="shared" si="502"/>
        <v>41.3640379917535-447.129397889765i</v>
      </c>
      <c r="K1716" t="str">
        <f t="shared" si="503"/>
        <v>0.0197606444722454-0.00214592677155515i</v>
      </c>
      <c r="L1716" t="str">
        <f t="shared" si="504"/>
        <v>0.00005-0.497092369990243i</v>
      </c>
      <c r="M1716" t="str">
        <f t="shared" si="505"/>
        <v>0.00133333333333333-0.292407276464848i</v>
      </c>
      <c r="N1716">
        <f t="shared" si="506"/>
        <v>91.96163442857474</v>
      </c>
      <c r="O1716">
        <f t="shared" si="507"/>
        <v>33.202062877250434</v>
      </c>
      <c r="P1716" s="3">
        <f t="shared" si="508"/>
        <v>33.202062877250434</v>
      </c>
      <c r="Q1716" s="3">
        <f t="shared" si="509"/>
        <v>-88.03836557142526</v>
      </c>
      <c r="R1716">
        <f t="shared" si="510"/>
        <v>91.96163442857474</v>
      </c>
      <c r="S1716">
        <f t="shared" si="511"/>
        <v>0.56768044019002184</v>
      </c>
      <c r="T1716">
        <f t="shared" si="494"/>
        <v>33.202062877250434</v>
      </c>
    </row>
    <row r="1717" spans="1:20" x14ac:dyDescent="0.25">
      <c r="A1717">
        <f t="shared" si="495"/>
        <v>3580.395398298891</v>
      </c>
      <c r="B1717">
        <f t="shared" si="512"/>
        <v>569.83762586274395</v>
      </c>
      <c r="C1717" t="str">
        <f t="shared" si="496"/>
        <v>1.56487878331809-45.5209777578645i</v>
      </c>
      <c r="D1717" t="str">
        <f t="shared" si="497"/>
        <v>3.97499681522481-27.9334341532012i</v>
      </c>
      <c r="E1717" t="str">
        <f t="shared" si="498"/>
        <v>162.440085840434+0.258244180281766i</v>
      </c>
      <c r="F1717" t="str">
        <f t="shared" si="499"/>
        <v>1.45495491198212-262.104943535474i</v>
      </c>
      <c r="G1717" t="str">
        <f t="shared" si="500"/>
        <v>0.999999970464492-0.000171858974042405i</v>
      </c>
      <c r="H1717" t="str">
        <f t="shared" si="501"/>
        <v>602.73316629568+52.5967981844867i</v>
      </c>
      <c r="I1717" t="str">
        <f t="shared" si="502"/>
        <v>41.3644555074325-445.45042476879i</v>
      </c>
      <c r="K1717" t="str">
        <f t="shared" si="503"/>
        <v>0.0197588444952262-0.00215387968585434i</v>
      </c>
      <c r="L1717" t="str">
        <f t="shared" si="504"/>
        <v>0.00005-0.495210569824909i</v>
      </c>
      <c r="M1717" t="str">
        <f t="shared" si="505"/>
        <v>0.00133333333333333-0.291300335191122i</v>
      </c>
      <c r="N1717">
        <f t="shared" si="506"/>
        <v>91.968886856166591</v>
      </c>
      <c r="O1717">
        <f t="shared" si="507"/>
        <v>33.16936103038401</v>
      </c>
      <c r="P1717" s="3">
        <f t="shared" si="508"/>
        <v>33.16936103038401</v>
      </c>
      <c r="Q1717" s="3">
        <f t="shared" si="509"/>
        <v>-88.031113143833409</v>
      </c>
      <c r="R1717">
        <f t="shared" si="510"/>
        <v>91.968886856166591</v>
      </c>
      <c r="S1717">
        <f t="shared" si="511"/>
        <v>0.569837625862744</v>
      </c>
      <c r="T1717">
        <f t="shared" si="494"/>
        <v>33.16936103038401</v>
      </c>
    </row>
    <row r="1718" spans="1:20" x14ac:dyDescent="0.25">
      <c r="A1718">
        <f t="shared" si="495"/>
        <v>3594.0009008124271</v>
      </c>
      <c r="B1718">
        <f t="shared" si="512"/>
        <v>572.00300884102239</v>
      </c>
      <c r="C1718" t="str">
        <f t="shared" si="496"/>
        <v>1.56475885695439-45.3497271804154i</v>
      </c>
      <c r="D1718" t="str">
        <f t="shared" si="497"/>
        <v>3.97499679097453-27.8277159249567i</v>
      </c>
      <c r="E1718" t="str">
        <f t="shared" si="498"/>
        <v>162.439865594001+0.259260165060369i</v>
      </c>
      <c r="F1718" t="str">
        <f t="shared" si="499"/>
        <v>1.45495491165491-261.112717114407i</v>
      </c>
      <c r="G1718" t="str">
        <f t="shared" si="500"/>
        <v>0.999999970239596-0.000172512038104969i</v>
      </c>
      <c r="H1718" t="str">
        <f t="shared" si="501"/>
        <v>602.75403948311+52.7971204485371i</v>
      </c>
      <c r="I1718" t="str">
        <f t="shared" si="502"/>
        <v>41.3648762014545-443.777860259239i</v>
      </c>
      <c r="K1718" t="str">
        <f t="shared" si="503"/>
        <v>0.0197570311532777-0.00216186055248509i</v>
      </c>
      <c r="L1718" t="str">
        <f t="shared" si="504"/>
        <v>0.00005-0.493335893429874i</v>
      </c>
      <c r="M1718" t="str">
        <f t="shared" si="505"/>
        <v>0.00133333333333333-0.290197584370514i</v>
      </c>
      <c r="N1718">
        <f t="shared" si="506"/>
        <v>91.976164585335695</v>
      </c>
      <c r="O1718">
        <f t="shared" si="507"/>
        <v>33.136660966450826</v>
      </c>
      <c r="P1718" s="3">
        <f t="shared" si="508"/>
        <v>33.136660966450826</v>
      </c>
      <c r="Q1718" s="3">
        <f t="shared" si="509"/>
        <v>-88.023835414664305</v>
      </c>
      <c r="R1718">
        <f t="shared" si="510"/>
        <v>91.976164585335695</v>
      </c>
      <c r="S1718">
        <f t="shared" si="511"/>
        <v>0.5720030088410224</v>
      </c>
      <c r="T1718">
        <f t="shared" si="494"/>
        <v>33.136660966450826</v>
      </c>
    </row>
    <row r="1719" spans="1:20" x14ac:dyDescent="0.25">
      <c r="A1719">
        <f t="shared" si="495"/>
        <v>3607.6581042355137</v>
      </c>
      <c r="B1719">
        <f t="shared" si="512"/>
        <v>574.17662027461824</v>
      </c>
      <c r="C1719" t="str">
        <f t="shared" si="496"/>
        <v>1.56463804123417-45.1791287672581i</v>
      </c>
      <c r="D1719" t="str">
        <f t="shared" si="497"/>
        <v>3.97499676653964-27.7223980077481i</v>
      </c>
      <c r="E1719" t="str">
        <f t="shared" si="498"/>
        <v>162.439643730972+0.260280400213804i</v>
      </c>
      <c r="F1719" t="str">
        <f t="shared" si="499"/>
        <v>1.4549549113252-260.124246887439i</v>
      </c>
      <c r="G1719" t="str">
        <f t="shared" si="500"/>
        <v>0.999999970012987-0.000173167583810526i</v>
      </c>
      <c r="H1719" t="str">
        <f t="shared" si="501"/>
        <v>602.775072552856+52.9982091310078i</v>
      </c>
      <c r="I1719" t="str">
        <f t="shared" si="502"/>
        <v>41.3653000980069-442.111680308273i</v>
      </c>
      <c r="K1719" t="str">
        <f t="shared" si="503"/>
        <v>0.0197552043497467-0.00216986945242689i</v>
      </c>
      <c r="L1719" t="str">
        <f t="shared" si="504"/>
        <v>0.00005-0.491468313837292i</v>
      </c>
      <c r="M1719" t="str">
        <f t="shared" si="505"/>
        <v>0.00133333333333333-0.289099008139584i</v>
      </c>
      <c r="N1719">
        <f t="shared" si="506"/>
        <v>91.983467687357546</v>
      </c>
      <c r="O1719">
        <f t="shared" si="507"/>
        <v>33.103962698138943</v>
      </c>
      <c r="P1719" s="3">
        <f t="shared" si="508"/>
        <v>33.103962698138943</v>
      </c>
      <c r="Q1719" s="3">
        <f t="shared" si="509"/>
        <v>-88.016532312642454</v>
      </c>
      <c r="R1719">
        <f t="shared" si="510"/>
        <v>91.983467687357546</v>
      </c>
      <c r="S1719">
        <f t="shared" si="511"/>
        <v>0.57417662027461824</v>
      </c>
      <c r="T1719">
        <f t="shared" si="494"/>
        <v>33.103962698138943</v>
      </c>
    </row>
    <row r="1720" spans="1:20" x14ac:dyDescent="0.25">
      <c r="A1720">
        <f t="shared" si="495"/>
        <v>3621.367205031609</v>
      </c>
      <c r="B1720">
        <f t="shared" si="512"/>
        <v>576.35849143166183</v>
      </c>
      <c r="C1720" t="str">
        <f t="shared" si="496"/>
        <v>1.56451632974232-45.0091800619731i</v>
      </c>
      <c r="D1720" t="str">
        <f t="shared" si="497"/>
        <v>3.97499674191865-27.6174788865414i</v>
      </c>
      <c r="E1720" t="str">
        <f t="shared" si="498"/>
        <v>162.439420239946+0.261304906221008i</v>
      </c>
      <c r="F1720" t="str">
        <f t="shared" si="499"/>
        <v>1.45495491099298-259.139518635091i</v>
      </c>
      <c r="G1720" t="str">
        <f t="shared" si="500"/>
        <v>0.999999969784653-0.000173825620589315i</v>
      </c>
      <c r="H1720" t="str">
        <f t="shared" si="501"/>
        <v>602.796266736823+53.2000672035994i</v>
      </c>
      <c r="I1720" t="str">
        <f t="shared" si="502"/>
        <v>41.3657272214614-440.451860954975i</v>
      </c>
      <c r="K1720" t="str">
        <f t="shared" si="503"/>
        <v>0.0197533639873199-0.00217790646669167i</v>
      </c>
      <c r="L1720" t="str">
        <f t="shared" si="504"/>
        <v>0.00005-0.489607804181402i</v>
      </c>
      <c r="M1720" t="str">
        <f t="shared" si="505"/>
        <v>0.00133333333333333-0.288004590694943i</v>
      </c>
      <c r="N1720">
        <f t="shared" si="506"/>
        <v>91.990796233511617</v>
      </c>
      <c r="O1720">
        <f t="shared" si="507"/>
        <v>33.071266238219877</v>
      </c>
      <c r="P1720" s="3">
        <f t="shared" si="508"/>
        <v>33.071266238219877</v>
      </c>
      <c r="Q1720" s="3">
        <f t="shared" si="509"/>
        <v>-88.009203766488383</v>
      </c>
      <c r="R1720">
        <f t="shared" si="510"/>
        <v>91.990796233511617</v>
      </c>
      <c r="S1720">
        <f t="shared" si="511"/>
        <v>0.57635849143166185</v>
      </c>
      <c r="T1720">
        <f t="shared" si="494"/>
        <v>33.071266238219877</v>
      </c>
    </row>
    <row r="1721" spans="1:20" x14ac:dyDescent="0.25">
      <c r="A1721">
        <f t="shared" si="495"/>
        <v>3635.1284004107292</v>
      </c>
      <c r="B1721">
        <f t="shared" si="512"/>
        <v>578.54865369910215</v>
      </c>
      <c r="C1721" t="str">
        <f t="shared" si="496"/>
        <v>1.56439371602025-44.839878617462i</v>
      </c>
      <c r="D1721" t="str">
        <f t="shared" si="497"/>
        <v>3.97499671711021-27.5129570520401i</v>
      </c>
      <c r="E1721" t="str">
        <f t="shared" si="498"/>
        <v>162.439195109444+0.26233370368599i</v>
      </c>
      <c r="F1721" t="str">
        <f t="shared" si="499"/>
        <v>1.45495491065824-258.158518191719i</v>
      </c>
      <c r="G1721" t="str">
        <f t="shared" si="500"/>
        <v>0.99999996955458-0.00017448615790741i</v>
      </c>
      <c r="H1721" t="str">
        <f t="shared" si="501"/>
        <v>602.817623276518+53.4026976499814i</v>
      </c>
      <c r="I1721" t="str">
        <f t="shared" si="502"/>
        <v>41.3661575963758-438.798378330028i</v>
      </c>
      <c r="K1721" t="str">
        <f t="shared" si="503"/>
        <v>0.0197515099680201-0.00218597167632105i</v>
      </c>
      <c r="L1721" t="str">
        <f t="shared" si="504"/>
        <v>0.00005-0.48775433769815i</v>
      </c>
      <c r="M1721" t="str">
        <f t="shared" si="505"/>
        <v>0.00133333333333333-0.286914316293029i</v>
      </c>
      <c r="N1721">
        <f t="shared" si="506"/>
        <v>91.998150295078943</v>
      </c>
      <c r="O1721">
        <f t="shared" si="507"/>
        <v>33.038571599549144</v>
      </c>
      <c r="P1721" s="3">
        <f t="shared" si="508"/>
        <v>33.038571599549144</v>
      </c>
      <c r="Q1721" s="3">
        <f t="shared" si="509"/>
        <v>-88.001849704921057</v>
      </c>
      <c r="R1721">
        <f t="shared" si="510"/>
        <v>91.998150295078943</v>
      </c>
      <c r="S1721">
        <f t="shared" si="511"/>
        <v>0.57854865369910213</v>
      </c>
      <c r="T1721">
        <f t="shared" si="494"/>
        <v>33.038571599549144</v>
      </c>
    </row>
    <row r="1722" spans="1:20" x14ac:dyDescent="0.25">
      <c r="A1722">
        <f t="shared" si="495"/>
        <v>3648.9418883322901</v>
      </c>
      <c r="B1722">
        <f t="shared" si="512"/>
        <v>580.74713858315874</v>
      </c>
      <c r="C1722" t="str">
        <f t="shared" si="496"/>
        <v>1.5642701935656-44.6712219959123i</v>
      </c>
      <c r="D1722" t="str">
        <f t="shared" si="497"/>
        <v>3.97499669211288-27.4088310006624i</v>
      </c>
      <c r="E1722" t="str">
        <f t="shared" si="498"/>
        <v>162.438968327917+0.263366813338423i</v>
      </c>
      <c r="F1722" t="str">
        <f t="shared" si="499"/>
        <v>1.45495491032094-257.181231445301i</v>
      </c>
      <c r="G1722" t="str">
        <f t="shared" si="500"/>
        <v>0.999999969322755-0.000175149205266855i</v>
      </c>
      <c r="H1722" t="str">
        <f t="shared" si="501"/>
        <v>602.839143423128+53.6061034658443i</v>
      </c>
      <c r="I1722" t="str">
        <f t="shared" si="502"/>
        <v>41.3665912474935-437.151208655349i</v>
      </c>
      <c r="K1722" t="str">
        <f t="shared" si="503"/>
        <v>0.0197496421932022-0.00219406516238345i</v>
      </c>
      <c r="L1722" t="str">
        <f t="shared" si="504"/>
        <v>0.00005-0.485907887724796i</v>
      </c>
      <c r="M1722" t="str">
        <f t="shared" si="505"/>
        <v>0.00133333333333333-0.28582816924988i</v>
      </c>
      <c r="N1722">
        <f t="shared" si="506"/>
        <v>92.00552994333934</v>
      </c>
      <c r="O1722">
        <f t="shared" si="507"/>
        <v>33.005878795066742</v>
      </c>
      <c r="P1722" s="3">
        <f t="shared" si="508"/>
        <v>33.005878795066742</v>
      </c>
      <c r="Q1722" s="3">
        <f t="shared" si="509"/>
        <v>-87.99447005666066</v>
      </c>
      <c r="R1722">
        <f t="shared" si="510"/>
        <v>92.00552994333934</v>
      </c>
      <c r="S1722">
        <f t="shared" si="511"/>
        <v>0.58074713858315874</v>
      </c>
      <c r="T1722">
        <f t="shared" si="494"/>
        <v>33.005878795066742</v>
      </c>
    </row>
    <row r="1723" spans="1:20" x14ac:dyDescent="0.25">
      <c r="A1723">
        <f t="shared" si="495"/>
        <v>3662.8078675079528</v>
      </c>
      <c r="B1723">
        <f t="shared" si="512"/>
        <v>582.95397770977479</v>
      </c>
      <c r="C1723" t="str">
        <f t="shared" si="496"/>
        <v>1.56414575583176-44.5032077687618i</v>
      </c>
      <c r="D1723" t="str">
        <f t="shared" si="497"/>
        <v>3.97499666692518-27.3050992345202i</v>
      </c>
      <c r="E1723" t="str">
        <f t="shared" si="498"/>
        <v>162.43873988374+0.264404256034864i</v>
      </c>
      <c r="F1723" t="str">
        <f t="shared" si="499"/>
        <v>1.45495490998108-256.207644337239i</v>
      </c>
      <c r="G1723" t="str">
        <f t="shared" si="500"/>
        <v>0.999999969089165-0.0001758147722058i</v>
      </c>
      <c r="H1723" t="str">
        <f t="shared" si="501"/>
        <v>602.860828437596+53.8102876589554i</v>
      </c>
      <c r="I1723" t="str">
        <f t="shared" si="502"/>
        <v>41.3670281997474-435.510328243766i</v>
      </c>
      <c r="K1723" t="str">
        <f t="shared" si="503"/>
        <v>0.0197477605635494-0.00220218700597135i</v>
      </c>
      <c r="L1723" t="str">
        <f t="shared" si="504"/>
        <v>0.00005-0.484068427699537i</v>
      </c>
      <c r="M1723" t="str">
        <f t="shared" si="505"/>
        <v>0.00133333333333333-0.284746133940904i</v>
      </c>
      <c r="N1723">
        <f t="shared" si="506"/>
        <v>92.012935249568301</v>
      </c>
      <c r="O1723">
        <f t="shared" si="507"/>
        <v>32.973187837797639</v>
      </c>
      <c r="P1723" s="3">
        <f t="shared" si="508"/>
        <v>32.973187837797639</v>
      </c>
      <c r="Q1723" s="3">
        <f t="shared" si="509"/>
        <v>-87.987064750431699</v>
      </c>
      <c r="R1723">
        <f t="shared" si="510"/>
        <v>92.012935249568301</v>
      </c>
      <c r="S1723">
        <f t="shared" si="511"/>
        <v>0.58295397770977475</v>
      </c>
      <c r="T1723">
        <f t="shared" si="494"/>
        <v>32.973187837797639</v>
      </c>
    </row>
    <row r="1724" spans="1:20" x14ac:dyDescent="0.25">
      <c r="A1724">
        <f t="shared" si="495"/>
        <v>3676.7265374044832</v>
      </c>
      <c r="B1724">
        <f t="shared" si="512"/>
        <v>585.16920282507192</v>
      </c>
      <c r="C1724" t="str">
        <f t="shared" si="496"/>
        <v>1.56402039622799-44.3358335166622i</v>
      </c>
      <c r="D1724" t="str">
        <f t="shared" si="497"/>
        <v>3.9749966415457-27.201760261397i</v>
      </c>
      <c r="E1724" t="str">
        <f t="shared" si="498"/>
        <v>162.438509765213+0.265446052759784i</v>
      </c>
      <c r="F1724" t="str">
        <f t="shared" si="499"/>
        <v>1.45495490963863-255.237742862156i</v>
      </c>
      <c r="G1724" t="str">
        <f t="shared" si="500"/>
        <v>0.999999968853796-0.000176482868298643i</v>
      </c>
      <c r="H1724" t="str">
        <f t="shared" si="501"/>
        <v>602.882679590705+54.0152532492104i</v>
      </c>
      <c r="I1724" t="str">
        <f t="shared" si="502"/>
        <v>41.3674684782592-433.875713498673i</v>
      </c>
      <c r="K1724" t="str">
        <f t="shared" si="503"/>
        <v>0.0197458649790689-0.0022103372881983i</v>
      </c>
      <c r="L1724" t="str">
        <f t="shared" si="504"/>
        <v>0.00005-0.482235931161125i</v>
      </c>
      <c r="M1724" t="str">
        <f t="shared" si="505"/>
        <v>0.00133333333333333-0.283668194800662i</v>
      </c>
      <c r="N1724">
        <f t="shared" si="506"/>
        <v>92.020366285034783</v>
      </c>
      <c r="O1724">
        <f t="shared" si="507"/>
        <v>32.940498740851893</v>
      </c>
      <c r="P1724" s="3">
        <f t="shared" si="508"/>
        <v>32.940498740851893</v>
      </c>
      <c r="Q1724" s="3">
        <f t="shared" si="509"/>
        <v>-87.979633714965217</v>
      </c>
      <c r="R1724">
        <f t="shared" si="510"/>
        <v>92.020366285034783</v>
      </c>
      <c r="S1724">
        <f t="shared" si="511"/>
        <v>0.5851692028250719</v>
      </c>
      <c r="T1724">
        <f t="shared" si="494"/>
        <v>32.940498740851893</v>
      </c>
    </row>
    <row r="1725" spans="1:20" x14ac:dyDescent="0.25">
      <c r="A1725">
        <f t="shared" si="495"/>
        <v>3690.6980982466207</v>
      </c>
      <c r="B1725">
        <f t="shared" si="512"/>
        <v>587.39284579580726</v>
      </c>
      <c r="C1725" t="str">
        <f t="shared" si="496"/>
        <v>1.56389410811888-44.1690968294463i</v>
      </c>
      <c r="D1725" t="str">
        <f t="shared" si="497"/>
        <v>3.97499661597298-27.0988125947271i</v>
      </c>
      <c r="E1725" t="str">
        <f t="shared" si="498"/>
        <v>162.438277960562+0.266492224626346i</v>
      </c>
      <c r="F1725" t="str">
        <f t="shared" si="499"/>
        <v>1.45495490929357-254.271513067694i</v>
      </c>
      <c r="G1725" t="str">
        <f t="shared" si="500"/>
        <v>0.999999968616635-0.000177153503156165i</v>
      </c>
      <c r="H1725" t="str">
        <f t="shared" si="501"/>
        <v>602.904698163144+54.2210032686889i</v>
      </c>
      <c r="I1725" t="str">
        <f t="shared" si="502"/>
        <v>41.3679121083425-432.247340913686i</v>
      </c>
      <c r="K1725" t="str">
        <f t="shared" si="503"/>
        <v>0.0197439553390884-0.00221851609019603i</v>
      </c>
      <c r="L1725" t="str">
        <f t="shared" si="504"/>
        <v>0.00005-0.480410371748482i</v>
      </c>
      <c r="M1725" t="str">
        <f t="shared" si="505"/>
        <v>0.00133333333333333-0.282594336322636i</v>
      </c>
      <c r="N1725">
        <f t="shared" si="506"/>
        <v>92.027823120997823</v>
      </c>
      <c r="O1725">
        <f t="shared" si="507"/>
        <v>32.9078115174256</v>
      </c>
      <c r="P1725" s="3">
        <f t="shared" si="508"/>
        <v>32.9078115174256</v>
      </c>
      <c r="Q1725" s="3">
        <f t="shared" si="509"/>
        <v>-87.972176879002177</v>
      </c>
      <c r="R1725">
        <f t="shared" si="510"/>
        <v>92.027823120997823</v>
      </c>
      <c r="S1725">
        <f t="shared" si="511"/>
        <v>0.58739284579580731</v>
      </c>
      <c r="T1725">
        <f t="shared" si="494"/>
        <v>32.9078115174256</v>
      </c>
    </row>
    <row r="1726" spans="1:20" x14ac:dyDescent="0.25">
      <c r="A1726">
        <f t="shared" si="495"/>
        <v>3704.7227510199577</v>
      </c>
      <c r="B1726">
        <f t="shared" si="512"/>
        <v>589.62493860983136</v>
      </c>
      <c r="C1726" t="str">
        <f t="shared" si="496"/>
        <v>1.56376688482424-44.0029953060921i</v>
      </c>
      <c r="D1726" t="str">
        <f t="shared" si="497"/>
        <v>3.97499659020552-26.9962547535738i</v>
      </c>
      <c r="E1726" t="str">
        <f t="shared" si="498"/>
        <v>162.438044457939+0.267542792877628i</v>
      </c>
      <c r="F1726" t="str">
        <f t="shared" si="499"/>
        <v>1.45495490894589-253.308941054312i</v>
      </c>
      <c r="G1726" t="str">
        <f t="shared" si="500"/>
        <v>0.999999968377669-0.000177826686425663i</v>
      </c>
      <c r="H1726" t="str">
        <f t="shared" si="501"/>
        <v>602.926885445596+54.4275407617057i</v>
      </c>
      <c r="I1726" t="str">
        <f t="shared" si="502"/>
        <v>41.3683591155013-430.625187072309i</v>
      </c>
      <c r="K1726" t="str">
        <f t="shared" si="503"/>
        <v>0.0197420315422519-0.00222672349311145i</v>
      </c>
      <c r="L1726" t="str">
        <f t="shared" si="504"/>
        <v>0.00005-0.478591723200319i</v>
      </c>
      <c r="M1726" t="str">
        <f t="shared" si="505"/>
        <v>0.00133333333333333-0.281524543059011i</v>
      </c>
      <c r="N1726">
        <f t="shared" si="506"/>
        <v>92.03530582870394</v>
      </c>
      <c r="O1726">
        <f t="shared" si="507"/>
        <v>32.875126180801139</v>
      </c>
      <c r="P1726" s="3">
        <f t="shared" si="508"/>
        <v>32.875126180801139</v>
      </c>
      <c r="Q1726" s="3">
        <f t="shared" si="509"/>
        <v>-87.96469417129606</v>
      </c>
      <c r="R1726">
        <f t="shared" si="510"/>
        <v>92.03530582870394</v>
      </c>
      <c r="S1726">
        <f t="shared" si="511"/>
        <v>0.58962493860983134</v>
      </c>
      <c r="T1726">
        <f t="shared" si="494"/>
        <v>32.875126180801139</v>
      </c>
    </row>
    <row r="1727" spans="1:20" x14ac:dyDescent="0.25">
      <c r="A1727">
        <f t="shared" si="495"/>
        <v>3718.8006974738337</v>
      </c>
      <c r="B1727">
        <f t="shared" si="512"/>
        <v>591.86551337654873</v>
      </c>
      <c r="C1727" t="str">
        <f t="shared" si="496"/>
        <v>1.56363871961878-43.837526554687i</v>
      </c>
      <c r="D1727" t="str">
        <f t="shared" si="497"/>
        <v>3.97499656424187-26.894085262608i</v>
      </c>
      <c r="E1727" t="str">
        <f t="shared" si="498"/>
        <v>162.437809245418+0.268597778887349i</v>
      </c>
      <c r="F1727" t="str">
        <f t="shared" si="499"/>
        <v>1.45495490859556-252.35001297509i</v>
      </c>
      <c r="G1727" t="str">
        <f t="shared" si="500"/>
        <v>0.999999968136882-0.0001785024277911i</v>
      </c>
      <c r="H1727" t="str">
        <f t="shared" si="501"/>
        <v>602.949242738818+54.6348687848705i</v>
      </c>
      <c r="I1727" t="str">
        <f t="shared" si="502"/>
        <v>41.3688095254361-429.009228647604i</v>
      </c>
      <c r="K1727" t="str">
        <f t="shared" si="503"/>
        <v>0.0197400934865156-0.00223495957810366i</v>
      </c>
      <c r="L1727" t="str">
        <f t="shared" si="504"/>
        <v>0.00005-0.476779959354772i</v>
      </c>
      <c r="M1727" t="str">
        <f t="shared" si="505"/>
        <v>0.00133333333333333-0.280458799620454i</v>
      </c>
      <c r="N1727">
        <f t="shared" si="506"/>
        <v>92.042814479384148</v>
      </c>
      <c r="O1727">
        <f t="shared" si="507"/>
        <v>32.842442744347473</v>
      </c>
      <c r="P1727" s="3">
        <f t="shared" si="508"/>
        <v>32.842442744347473</v>
      </c>
      <c r="Q1727" s="3">
        <f t="shared" si="509"/>
        <v>-87.957185520615852</v>
      </c>
      <c r="R1727">
        <f t="shared" si="510"/>
        <v>92.042814479384148</v>
      </c>
      <c r="S1727">
        <f t="shared" si="511"/>
        <v>0.59186551337654869</v>
      </c>
      <c r="T1727">
        <f t="shared" si="494"/>
        <v>32.842442744347473</v>
      </c>
    </row>
    <row r="1728" spans="1:20" x14ac:dyDescent="0.25">
      <c r="A1728">
        <f t="shared" si="495"/>
        <v>3732.9321401242346</v>
      </c>
      <c r="B1728">
        <f t="shared" si="512"/>
        <v>594.11460232737966</v>
      </c>
      <c r="C1728" t="str">
        <f t="shared" si="496"/>
        <v>1.56350960573176-43.6726881923946i</v>
      </c>
      <c r="D1728" t="str">
        <f t="shared" si="497"/>
        <v>3.97499653808052-26.7923026520874i</v>
      </c>
      <c r="E1728" t="str">
        <f t="shared" si="498"/>
        <v>162.437572310999+0.269657204161317i</v>
      </c>
      <c r="F1728" t="str">
        <f t="shared" si="499"/>
        <v>1.45495490824255-251.394715035524i</v>
      </c>
      <c r="G1728" t="str">
        <f t="shared" si="500"/>
        <v>0.999999967894262-0.000179180736973233i</v>
      </c>
      <c r="H1728" t="str">
        <f t="shared" si="501"/>
        <v>602.971771353716+54.8429904071394i</v>
      </c>
      <c r="I1728" t="str">
        <f t="shared" si="502"/>
        <v>41.3692633640415-427.399442401846i</v>
      </c>
      <c r="K1728" t="str">
        <f t="shared" si="503"/>
        <v>0.019738141069144-0.00224322442634091i</v>
      </c>
      <c r="L1728" t="str">
        <f t="shared" si="504"/>
        <v>0.00005-0.474975054149005i</v>
      </c>
      <c r="M1728" t="str">
        <f t="shared" si="505"/>
        <v>0.00133333333333333-0.279397090675885i</v>
      </c>
      <c r="N1728">
        <f t="shared" si="506"/>
        <v>92.050349144250802</v>
      </c>
      <c r="O1728">
        <f t="shared" si="507"/>
        <v>32.809761221520816</v>
      </c>
      <c r="P1728" s="3">
        <f t="shared" si="508"/>
        <v>32.809761221520816</v>
      </c>
      <c r="Q1728" s="3">
        <f t="shared" si="509"/>
        <v>-87.949650855749198</v>
      </c>
      <c r="R1728">
        <f t="shared" si="510"/>
        <v>92.050349144250802</v>
      </c>
      <c r="S1728">
        <f t="shared" si="511"/>
        <v>0.59411460232737967</v>
      </c>
      <c r="T1728">
        <f t="shared" si="494"/>
        <v>32.809761221520816</v>
      </c>
    </row>
    <row r="1729" spans="1:20" x14ac:dyDescent="0.25">
      <c r="A1729">
        <f t="shared" si="495"/>
        <v>3747.1172822567064</v>
      </c>
      <c r="B1729">
        <f t="shared" si="512"/>
        <v>596.37223781622367</v>
      </c>
      <c r="C1729" t="str">
        <f t="shared" si="496"/>
        <v>1.56337953634699-43.5084778454187i</v>
      </c>
      <c r="D1729" t="str">
        <f t="shared" si="497"/>
        <v>3.97499651171996-26.6909054578348i</v>
      </c>
      <c r="E1729" t="str">
        <f t="shared" si="498"/>
        <v>162.437333642605+0.270721090338014i</v>
      </c>
      <c r="F1729" t="str">
        <f t="shared" si="499"/>
        <v>1.45495490788686-250.443033493332i</v>
      </c>
      <c r="G1729" t="str">
        <f t="shared" si="500"/>
        <v>0.999999967649795-0.000179861623729761i</v>
      </c>
      <c r="H1729" t="str">
        <f t="shared" si="501"/>
        <v>602.994472611432+55.0519087098701i</v>
      </c>
      <c r="I1729" t="str">
        <f t="shared" si="502"/>
        <v>41.369720657409-425.795805186198i</v>
      </c>
      <c r="K1729" t="str">
        <f t="shared" si="503"/>
        <v>0.0197361741867059-0.00225151811899742i</v>
      </c>
      <c r="L1729" t="str">
        <f t="shared" si="504"/>
        <v>0.00005-0.473176981618854i</v>
      </c>
      <c r="M1729" t="str">
        <f t="shared" si="505"/>
        <v>0.00133333333333333-0.278339400952267i</v>
      </c>
      <c r="N1729">
        <f t="shared" si="506"/>
        <v>92.057909894494998</v>
      </c>
      <c r="O1729">
        <f t="shared" si="507"/>
        <v>32.777081625864895</v>
      </c>
      <c r="P1729" s="3">
        <f t="shared" si="508"/>
        <v>32.777081625864895</v>
      </c>
      <c r="Q1729" s="3">
        <f t="shared" si="509"/>
        <v>-87.942090105505002</v>
      </c>
      <c r="R1729">
        <f t="shared" si="510"/>
        <v>92.057909894494998</v>
      </c>
      <c r="S1729">
        <f t="shared" si="511"/>
        <v>0.59637223781622373</v>
      </c>
      <c r="T1729">
        <f t="shared" si="494"/>
        <v>32.777081625864895</v>
      </c>
    </row>
    <row r="1730" spans="1:20" x14ac:dyDescent="0.25">
      <c r="A1730">
        <f t="shared" si="495"/>
        <v>3761.3563279292825</v>
      </c>
      <c r="B1730">
        <f t="shared" si="512"/>
        <v>598.63845231992536</v>
      </c>
      <c r="C1730" t="str">
        <f t="shared" si="496"/>
        <v>1.56324850460229-43.3448931489705i</v>
      </c>
      <c r="D1730" t="str">
        <f t="shared" si="497"/>
        <v>3.97499648515869-26.5898922212178i</v>
      </c>
      <c r="E1730" t="str">
        <f t="shared" si="498"/>
        <v>162.437093228081+0.271789459189958i</v>
      </c>
      <c r="F1730" t="str">
        <f t="shared" si="499"/>
        <v>1.45495490752847-249.494954658258i</v>
      </c>
      <c r="G1730" t="str">
        <f t="shared" si="500"/>
        <v>0.999999967403467-0.000180545097855461i</v>
      </c>
      <c r="H1730" t="str">
        <f t="shared" si="501"/>
        <v>603.017347843421+55.261626786878i</v>
      </c>
      <c r="I1730" t="str">
        <f t="shared" si="502"/>
        <v>41.3701814318287-424.198293940381i</v>
      </c>
      <c r="K1730" t="str">
        <f t="shared" si="503"/>
        <v>0.0197341927350704-0.00225984073725033i</v>
      </c>
      <c r="L1730" t="str">
        <f t="shared" si="504"/>
        <v>0.00005-0.471385715898439i</v>
      </c>
      <c r="M1730" t="str">
        <f t="shared" si="505"/>
        <v>0.00133333333333333-0.277285715234376i</v>
      </c>
      <c r="N1730">
        <f t="shared" si="506"/>
        <v>92.065496801283146</v>
      </c>
      <c r="O1730">
        <f t="shared" si="507"/>
        <v>32.744403971011664</v>
      </c>
      <c r="P1730" s="3">
        <f t="shared" si="508"/>
        <v>32.744403971011664</v>
      </c>
      <c r="Q1730" s="3">
        <f t="shared" si="509"/>
        <v>-87.934503198716854</v>
      </c>
      <c r="R1730">
        <f t="shared" si="510"/>
        <v>92.065496801283146</v>
      </c>
      <c r="S1730">
        <f t="shared" si="511"/>
        <v>0.59863845231992541</v>
      </c>
      <c r="T1730">
        <f t="shared" si="494"/>
        <v>32.744403971011664</v>
      </c>
    </row>
    <row r="1731" spans="1:20" x14ac:dyDescent="0.25">
      <c r="A1731">
        <f t="shared" si="495"/>
        <v>3775.6494819754139</v>
      </c>
      <c r="B1731">
        <f t="shared" si="512"/>
        <v>600.91327843874114</v>
      </c>
      <c r="C1731" t="str">
        <f t="shared" si="496"/>
        <v>1.56311650358942-43.1819317472323i</v>
      </c>
      <c r="D1731" t="str">
        <f t="shared" si="497"/>
        <v>3.97499645839518-26.4892614891267i</v>
      </c>
      <c r="E1731" t="str">
        <f t="shared" si="498"/>
        <v>162.436851055198+0.272862332624531i</v>
      </c>
      <c r="F1731" t="str">
        <f t="shared" si="499"/>
        <v>1.45495490716734-248.550464891868i</v>
      </c>
      <c r="G1731" t="str">
        <f t="shared" si="500"/>
        <v>0.999999967155262-0.00018123116918233i</v>
      </c>
      <c r="H1731" t="str">
        <f t="shared" si="501"/>
        <v>603.040398391543+55.4721477444936i</v>
      </c>
      <c r="I1731" t="str">
        <f t="shared" si="502"/>
        <v>41.3706457137909-422.606885692337i</v>
      </c>
      <c r="K1731" t="str">
        <f t="shared" si="503"/>
        <v>0.0197321966094025-0.00226819236227645i</v>
      </c>
      <c r="L1731" t="str">
        <f t="shared" si="504"/>
        <v>0.00005-0.469601231219805i</v>
      </c>
      <c r="M1731" t="str">
        <f t="shared" si="505"/>
        <v>0.00133333333333333-0.276236018364591i</v>
      </c>
      <c r="N1731">
        <f t="shared" si="506"/>
        <v>92.073109935754189</v>
      </c>
      <c r="O1731">
        <f t="shared" si="507"/>
        <v>32.711728270681391</v>
      </c>
      <c r="P1731" s="3">
        <f t="shared" si="508"/>
        <v>32.711728270681391</v>
      </c>
      <c r="Q1731" s="3">
        <f t="shared" si="509"/>
        <v>-87.926890064245811</v>
      </c>
      <c r="R1731">
        <f t="shared" si="510"/>
        <v>92.073109935754189</v>
      </c>
      <c r="S1731">
        <f t="shared" si="511"/>
        <v>0.60091327843874109</v>
      </c>
      <c r="T1731">
        <f t="shared" si="494"/>
        <v>32.711728270681391</v>
      </c>
    </row>
    <row r="1732" spans="1:20" x14ac:dyDescent="0.25">
      <c r="A1732">
        <f t="shared" si="495"/>
        <v>3789.9969500069205</v>
      </c>
      <c r="B1732">
        <f t="shared" si="512"/>
        <v>603.19674889680834</v>
      </c>
      <c r="C1732" t="str">
        <f t="shared" si="496"/>
        <v>1.56298352635362-43.0195912933257i</v>
      </c>
      <c r="D1732" t="str">
        <f t="shared" si="497"/>
        <v>3.97499643142786-26.3890118139549i</v>
      </c>
      <c r="E1732" t="str">
        <f t="shared" si="498"/>
        <v>162.436607111647+0.273939732685235i</v>
      </c>
      <c r="F1732" t="str">
        <f t="shared" si="499"/>
        <v>1.45495490680347-247.60955060736i</v>
      </c>
      <c r="G1732" t="str">
        <f t="shared" si="500"/>
        <v>0.999999966905168-0.000181919847579725i</v>
      </c>
      <c r="H1732" t="str">
        <f t="shared" si="501"/>
        <v>603.063625608126+55.6834747016166i</v>
      </c>
      <c r="I1732" t="str">
        <f t="shared" si="502"/>
        <v>41.3711135299871-421.021557557896i</v>
      </c>
      <c r="K1732" t="str">
        <f t="shared" si="503"/>
        <v>0.0197301857041597-0.0022765730752491i</v>
      </c>
      <c r="L1732" t="str">
        <f t="shared" si="504"/>
        <v>0.00005-0.467823501912537i</v>
      </c>
      <c r="M1732" t="str">
        <f t="shared" si="505"/>
        <v>0.00133333333333333-0.275190295242668i</v>
      </c>
      <c r="N1732">
        <f t="shared" si="506"/>
        <v>92.080749369016118</v>
      </c>
      <c r="O1732">
        <f t="shared" si="507"/>
        <v>32.679054538683573</v>
      </c>
      <c r="P1732" s="3">
        <f t="shared" si="508"/>
        <v>32.679054538683573</v>
      </c>
      <c r="Q1732" s="3">
        <f t="shared" si="509"/>
        <v>-87.919250630983882</v>
      </c>
      <c r="R1732">
        <f t="shared" si="510"/>
        <v>92.080749369016118</v>
      </c>
      <c r="S1732">
        <f t="shared" si="511"/>
        <v>0.6031967488968083</v>
      </c>
      <c r="T1732">
        <f t="shared" si="494"/>
        <v>32.679054538683573</v>
      </c>
    </row>
    <row r="1733" spans="1:20" x14ac:dyDescent="0.25">
      <c r="A1733">
        <f t="shared" si="495"/>
        <v>3804.3989384169467</v>
      </c>
      <c r="B1733">
        <f t="shared" si="512"/>
        <v>605.4888965426162</v>
      </c>
      <c r="C1733" t="str">
        <f t="shared" si="496"/>
        <v>1.56284956589361-42.8578694492752i</v>
      </c>
      <c r="D1733" t="str">
        <f t="shared" si="497"/>
        <v>3.9749964042552-26.2891417535771i</v>
      </c>
      <c r="E1733" t="str">
        <f t="shared" si="498"/>
        <v>162.436361385042+0.275021681552443i</v>
      </c>
      <c r="F1733" t="str">
        <f t="shared" si="499"/>
        <v>1.45495490643682-246.672198269365i</v>
      </c>
      <c r="G1733" t="str">
        <f t="shared" si="500"/>
        <v>0.999999966653169-0.00018261114295451i</v>
      </c>
      <c r="H1733" t="str">
        <f t="shared" si="501"/>
        <v>603.087030856074+55.8956107897727i</v>
      </c>
      <c r="I1733" t="str">
        <f t="shared" si="502"/>
        <v>41.3715849073114-419.442286740458i</v>
      </c>
      <c r="K1733" t="str">
        <f t="shared" si="503"/>
        <v>0.0197281599130873-0.00228498295733475i</v>
      </c>
      <c r="L1733" t="str">
        <f t="shared" si="504"/>
        <v>0.00005-0.466052502403403i</v>
      </c>
      <c r="M1733" t="str">
        <f t="shared" si="505"/>
        <v>0.00133333333333333-0.274148530825532i</v>
      </c>
      <c r="N1733">
        <f t="shared" si="506"/>
        <v>92.088415172143314</v>
      </c>
      <c r="O1733">
        <f t="shared" si="507"/>
        <v>32.646382788916945</v>
      </c>
      <c r="P1733" s="3">
        <f t="shared" si="508"/>
        <v>32.646382788916945</v>
      </c>
      <c r="Q1733" s="3">
        <f t="shared" si="509"/>
        <v>-87.911584827856686</v>
      </c>
      <c r="R1733">
        <f t="shared" si="510"/>
        <v>92.088415172143314</v>
      </c>
      <c r="S1733">
        <f t="shared" si="511"/>
        <v>0.60548889654261617</v>
      </c>
      <c r="T1733">
        <f t="shared" si="494"/>
        <v>32.646382788916945</v>
      </c>
    </row>
    <row r="1734" spans="1:20" x14ac:dyDescent="0.25">
      <c r="A1734">
        <f t="shared" si="495"/>
        <v>3818.8556543829309</v>
      </c>
      <c r="B1734">
        <f t="shared" si="512"/>
        <v>607.78975434947813</v>
      </c>
      <c r="C1734" t="str">
        <f t="shared" si="496"/>
        <v>1.56271461516114-42.6967638859756i</v>
      </c>
      <c r="D1734" t="str">
        <f t="shared" si="497"/>
        <v>3.97499637687564-26.1896498713289i</v>
      </c>
      <c r="E1734" t="str">
        <f t="shared" si="498"/>
        <v>162.43611386292+0.276108201544926i</v>
      </c>
      <c r="F1734" t="str">
        <f t="shared" si="499"/>
        <v>1.45495490606738-245.738394393757i</v>
      </c>
      <c r="G1734" t="str">
        <f t="shared" si="500"/>
        <v>0.999999966399252-0.000183305065251193i</v>
      </c>
      <c r="H1734" t="str">
        <f t="shared" si="501"/>
        <v>603.110615508939+56.1085591531712i</v>
      </c>
      <c r="I1734" t="str">
        <f t="shared" si="502"/>
        <v>41.3720598728632-417.869050530669i</v>
      </c>
      <c r="K1734" t="str">
        <f t="shared" si="503"/>
        <v>0.0197261191292145-0.00229342208968977i</v>
      </c>
      <c r="L1734" t="str">
        <f t="shared" si="504"/>
        <v>0.00005-0.464288207215984i</v>
      </c>
      <c r="M1734" t="str">
        <f t="shared" si="505"/>
        <v>0.00133333333333333-0.273110710127049i</v>
      </c>
      <c r="N1734">
        <f t="shared" si="506"/>
        <v>92.09610741617297</v>
      </c>
      <c r="O1734">
        <f t="shared" si="507"/>
        <v>32.613713035370182</v>
      </c>
      <c r="P1734" s="3">
        <f t="shared" si="508"/>
        <v>32.613713035370182</v>
      </c>
      <c r="Q1734" s="3">
        <f t="shared" si="509"/>
        <v>-87.90389258382703</v>
      </c>
      <c r="R1734">
        <f t="shared" si="510"/>
        <v>92.09610741617297</v>
      </c>
      <c r="S1734">
        <f t="shared" si="511"/>
        <v>0.60778975434947813</v>
      </c>
      <c r="T1734">
        <f t="shared" si="494"/>
        <v>32.613713035370182</v>
      </c>
    </row>
    <row r="1735" spans="1:20" x14ac:dyDescent="0.25">
      <c r="A1735">
        <f t="shared" si="495"/>
        <v>3833.3673058695858</v>
      </c>
      <c r="B1735">
        <f t="shared" si="512"/>
        <v>610.09935541600612</v>
      </c>
      <c r="C1735" t="str">
        <f t="shared" si="496"/>
        <v>1.56257866706072-42.5362722831583i</v>
      </c>
      <c r="D1735" t="str">
        <f t="shared" si="497"/>
        <v>3.97499634928759-26.0905347359862i</v>
      </c>
      <c r="E1735" t="str">
        <f t="shared" si="498"/>
        <v>162.435864532737+0.277199315120525i</v>
      </c>
      <c r="F1735" t="str">
        <f t="shared" si="499"/>
        <v>1.45495490569513-244.808125547452i</v>
      </c>
      <c r="G1735" t="str">
        <f t="shared" si="500"/>
        <v>0.999999966143401-0.000184001624452071i</v>
      </c>
      <c r="H1735" t="str">
        <f t="shared" si="501"/>
        <v>603.134380950999+56.3223229487616i</v>
      </c>
      <c r="I1735" t="str">
        <f t="shared" si="502"/>
        <v>41.3725384539471-416.301826306074i</v>
      </c>
      <c r="K1735" t="str">
        <f t="shared" si="503"/>
        <v>0.0197240632448507-0.00230189055345709i</v>
      </c>
      <c r="L1735" t="str">
        <f t="shared" si="504"/>
        <v>0.00005-0.462530590970295i</v>
      </c>
      <c r="M1735" t="str">
        <f t="shared" si="505"/>
        <v>0.00133333333333333-0.272076818217821i</v>
      </c>
      <c r="N1735">
        <f t="shared" si="506"/>
        <v>92.103826172101975</v>
      </c>
      <c r="O1735">
        <f t="shared" si="507"/>
        <v>32.581045292122397</v>
      </c>
      <c r="P1735" s="3">
        <f t="shared" si="508"/>
        <v>32.581045292122397</v>
      </c>
      <c r="Q1735" s="3">
        <f t="shared" si="509"/>
        <v>-87.896173827898025</v>
      </c>
      <c r="R1735">
        <f t="shared" si="510"/>
        <v>92.103826172101975</v>
      </c>
      <c r="S1735">
        <f t="shared" si="511"/>
        <v>0.61009935541600613</v>
      </c>
      <c r="T1735">
        <f t="shared" si="494"/>
        <v>32.581045292122397</v>
      </c>
    </row>
    <row r="1736" spans="1:20" x14ac:dyDescent="0.25">
      <c r="A1736">
        <f t="shared" si="495"/>
        <v>3847.9341016318908</v>
      </c>
      <c r="B1736">
        <f t="shared" si="512"/>
        <v>612.41773296658698</v>
      </c>
      <c r="C1736" t="str">
        <f t="shared" si="496"/>
        <v>1.56244171444961-42.3763923293578i</v>
      </c>
      <c r="D1736" t="str">
        <f t="shared" si="497"/>
        <v>3.97499632148951-25.9917949217446i</v>
      </c>
      <c r="E1736" t="str">
        <f t="shared" si="498"/>
        <v>162.435613381875+0.278295044877467i</v>
      </c>
      <c r="F1736" t="str">
        <f t="shared" si="499"/>
        <v>1.45495490532004-243.881378348222i</v>
      </c>
      <c r="G1736" t="str">
        <f t="shared" si="500"/>
        <v>0.999999965885602-0.000184700830577373i</v>
      </c>
      <c r="H1736" t="str">
        <f t="shared" si="501"/>
        <v>603.158328577359+56.53690534629i</v>
      </c>
      <c r="I1736" t="str">
        <f t="shared" si="502"/>
        <v>41.3730206780754-414.740591530819i</v>
      </c>
      <c r="K1736" t="str">
        <f t="shared" si="503"/>
        <v>0.0197219921515808-0.00231038842976269i</v>
      </c>
      <c r="L1736" t="str">
        <f t="shared" si="504"/>
        <v>0.00005-0.460779628382442i</v>
      </c>
      <c r="M1736" t="str">
        <f t="shared" si="505"/>
        <v>0.00133333333333333-0.271046840224966i</v>
      </c>
      <c r="N1736">
        <f t="shared" si="506"/>
        <v>92.111571510883763</v>
      </c>
      <c r="O1736">
        <f t="shared" si="507"/>
        <v>32.548379573343617</v>
      </c>
      <c r="P1736" s="3">
        <f t="shared" si="508"/>
        <v>32.548379573343617</v>
      </c>
      <c r="Q1736" s="3">
        <f t="shared" si="509"/>
        <v>-87.888428489116237</v>
      </c>
      <c r="R1736">
        <f t="shared" si="510"/>
        <v>92.111571510883763</v>
      </c>
      <c r="S1736">
        <f t="shared" si="511"/>
        <v>0.61241773296658697</v>
      </c>
      <c r="T1736">
        <f t="shared" si="494"/>
        <v>32.548379573343617</v>
      </c>
    </row>
    <row r="1737" spans="1:20" x14ac:dyDescent="0.25">
      <c r="A1737">
        <f t="shared" si="495"/>
        <v>3862.5562512180923</v>
      </c>
      <c r="B1737">
        <f t="shared" si="512"/>
        <v>614.74492035186006</v>
      </c>
      <c r="C1737" t="str">
        <f t="shared" si="496"/>
        <v>1.56230375013699-42.2171217218755i</v>
      </c>
      <c r="D1737" t="str">
        <f t="shared" si="497"/>
        <v>3.97499629347974-25.8934290081986i</v>
      </c>
      <c r="E1737" t="str">
        <f t="shared" si="498"/>
        <v>162.43536039763+0.279395413555396i</v>
      </c>
      <c r="F1737" t="str">
        <f t="shared" si="499"/>
        <v>1.4549549049421-242.958139464496i</v>
      </c>
      <c r="G1737" t="str">
        <f t="shared" si="500"/>
        <v>0.99999996562584-0.000185402693685406i</v>
      </c>
      <c r="H1737" t="str">
        <f t="shared" si="501"/>
        <v>603.182459794034+56.7523095283605i</v>
      </c>
      <c r="I1737" t="str">
        <f t="shared" si="502"/>
        <v>41.3735065729707-413.185323755311i</v>
      </c>
      <c r="K1737" t="str">
        <f t="shared" si="503"/>
        <v>0.0197199057402613-0.00231891579971229i</v>
      </c>
      <c r="L1737" t="str">
        <f t="shared" si="504"/>
        <v>0.00005-0.459035294264239i</v>
      </c>
      <c r="M1737" t="str">
        <f t="shared" si="505"/>
        <v>0.00133333333333333-0.270020761331905i</v>
      </c>
      <c r="N1737">
        <f t="shared" si="506"/>
        <v>92.119343503424673</v>
      </c>
      <c r="O1737">
        <f t="shared" si="507"/>
        <v>32.515715893294718</v>
      </c>
      <c r="P1737" s="3">
        <f t="shared" si="508"/>
        <v>32.515715893294718</v>
      </c>
      <c r="Q1737" s="3">
        <f t="shared" si="509"/>
        <v>-87.880656496575327</v>
      </c>
      <c r="R1737">
        <f t="shared" si="510"/>
        <v>92.119343503424673</v>
      </c>
      <c r="S1737">
        <f t="shared" si="511"/>
        <v>0.61474492035186001</v>
      </c>
      <c r="T1737">
        <f t="shared" si="494"/>
        <v>32.515715893294718</v>
      </c>
    </row>
    <row r="1738" spans="1:20" x14ac:dyDescent="0.25">
      <c r="A1738">
        <f t="shared" si="495"/>
        <v>3877.2339649727205</v>
      </c>
      <c r="B1738">
        <f t="shared" si="512"/>
        <v>617.0809510491971</v>
      </c>
      <c r="C1738" t="str">
        <f t="shared" si="496"/>
        <v>1.56216476688435-42.0584581667499i</v>
      </c>
      <c r="D1738" t="str">
        <f t="shared" si="497"/>
        <v>3.97499626525668-25.7954355803214i</v>
      </c>
      <c r="E1738" t="str">
        <f t="shared" si="498"/>
        <v>162.435105567225+0.280500444036504i</v>
      </c>
      <c r="F1738" t="str">
        <f t="shared" si="499"/>
        <v>1.45495490456128-242.038395615173i</v>
      </c>
      <c r="G1738" t="str">
        <f t="shared" si="500"/>
        <v>0.9999999653641-0.0001861072238727i</v>
      </c>
      <c r="H1738" t="str">
        <f t="shared" si="501"/>
        <v>603.206776018032+56.9685386904884i</v>
      </c>
      <c r="I1738" t="str">
        <f t="shared" si="502"/>
        <v>41.3739961665651-411.636000615905i</v>
      </c>
      <c r="K1738" t="str">
        <f t="shared" si="503"/>
        <v>0.0197178039010162-0.00232747274438773i</v>
      </c>
      <c r="L1738" t="str">
        <f t="shared" si="504"/>
        <v>0.00005-0.457297563522853i</v>
      </c>
      <c r="M1738" t="str">
        <f t="shared" si="505"/>
        <v>0.00133333333333333-0.268998566778148i</v>
      </c>
      <c r="N1738">
        <f t="shared" si="506"/>
        <v>92.127142220580978</v>
      </c>
      <c r="O1738">
        <f t="shared" si="507"/>
        <v>32.483054266328608</v>
      </c>
      <c r="P1738" s="3">
        <f t="shared" si="508"/>
        <v>32.483054266328608</v>
      </c>
      <c r="Q1738" s="3">
        <f t="shared" si="509"/>
        <v>-87.872857779419022</v>
      </c>
      <c r="R1738">
        <f t="shared" si="510"/>
        <v>92.127142220580978</v>
      </c>
      <c r="S1738">
        <f t="shared" si="511"/>
        <v>0.61708095104919714</v>
      </c>
      <c r="T1738">
        <f t="shared" si="494"/>
        <v>32.483054266328608</v>
      </c>
    </row>
    <row r="1739" spans="1:20" x14ac:dyDescent="0.25">
      <c r="A1739">
        <f t="shared" si="495"/>
        <v>3891.9674540396172</v>
      </c>
      <c r="B1739">
        <f t="shared" si="512"/>
        <v>619.42585866318404</v>
      </c>
      <c r="C1739" t="str">
        <f t="shared" si="496"/>
        <v>1.56202475740485-41.9003993787215i</v>
      </c>
      <c r="D1739" t="str">
        <f t="shared" si="497"/>
        <v>3.97499623681873-25.6978132284448i</v>
      </c>
      <c r="E1739" t="str">
        <f t="shared" si="498"/>
        <v>162.434848877798+0.281610159346647i</v>
      </c>
      <c r="F1739" t="str">
        <f t="shared" si="499"/>
        <v>1.45495490417756-241.122133569429i</v>
      </c>
      <c r="G1739" t="str">
        <f t="shared" si="500"/>
        <v>0.999999965100367-0.000186814431274147i</v>
      </c>
      <c r="H1739" t="str">
        <f t="shared" si="501"/>
        <v>603.231278677438+57.1855960411617i</v>
      </c>
      <c r="I1739" t="str">
        <f t="shared" si="502"/>
        <v>41.3744894870037-410.092599834575i</v>
      </c>
      <c r="K1739" t="str">
        <f t="shared" si="503"/>
        <v>0.0197156865232331-0.00233605934484352i</v>
      </c>
      <c r="L1739" t="str">
        <f t="shared" si="504"/>
        <v>0.00005-0.455566411160443i</v>
      </c>
      <c r="M1739" t="str">
        <f t="shared" si="505"/>
        <v>0.00133333333333333-0.267980241859083i</v>
      </c>
      <c r="N1739">
        <f t="shared" si="506"/>
        <v>92.134967733155278</v>
      </c>
      <c r="O1739">
        <f t="shared" si="507"/>
        <v>32.450394706890343</v>
      </c>
      <c r="P1739" s="3">
        <f t="shared" si="508"/>
        <v>32.450394706890343</v>
      </c>
      <c r="Q1739" s="3">
        <f t="shared" si="509"/>
        <v>-87.865032266844722</v>
      </c>
      <c r="R1739">
        <f t="shared" si="510"/>
        <v>92.134967733155278</v>
      </c>
      <c r="S1739">
        <f t="shared" si="511"/>
        <v>0.619425858663184</v>
      </c>
      <c r="T1739">
        <f t="shared" si="494"/>
        <v>32.450394706890343</v>
      </c>
    </row>
    <row r="1740" spans="1:20" x14ac:dyDescent="0.25">
      <c r="A1740">
        <f t="shared" si="495"/>
        <v>3906.7569303649675</v>
      </c>
      <c r="B1740">
        <f t="shared" si="512"/>
        <v>621.77967692610412</v>
      </c>
      <c r="C1740" t="str">
        <f t="shared" si="496"/>
        <v>1.56188371436308-41.7429430812i</v>
      </c>
      <c r="D1740" t="str">
        <f t="shared" si="497"/>
        <v>3.97499620816424-25.6005605482385i</v>
      </c>
      <c r="E1740" t="str">
        <f t="shared" si="498"/>
        <v>162.434590316411+0.28272458265647i</v>
      </c>
      <c r="F1740" t="str">
        <f t="shared" si="499"/>
        <v>1.45495490379092-240.209340146527i</v>
      </c>
      <c r="G1740" t="str">
        <f t="shared" si="500"/>
        <v>0.999999964834626-0.000187524326063155i</v>
      </c>
      <c r="H1740" t="str">
        <f t="shared" si="501"/>
        <v>603.25596921152+57.4034848018987i</v>
      </c>
      <c r="I1740" t="str">
        <f t="shared" si="502"/>
        <v>41.3749865626453-408.555099218608i</v>
      </c>
      <c r="K1740" t="str">
        <f t="shared" si="503"/>
        <v>0.0197135534955584-0.00234467568210319i</v>
      </c>
      <c r="L1740" t="str">
        <f t="shared" si="504"/>
        <v>0.00005-0.453841812273802i</v>
      </c>
      <c r="M1740" t="str">
        <f t="shared" si="505"/>
        <v>0.00133333333333333-0.266965771925766i</v>
      </c>
      <c r="N1740">
        <f t="shared" si="506"/>
        <v>92.142820111893059</v>
      </c>
      <c r="O1740">
        <f t="shared" si="507"/>
        <v>32.417737229517641</v>
      </c>
      <c r="P1740" s="3">
        <f t="shared" si="508"/>
        <v>32.417737229517641</v>
      </c>
      <c r="Q1740" s="3">
        <f t="shared" si="509"/>
        <v>-87.857179888106941</v>
      </c>
      <c r="R1740">
        <f t="shared" si="510"/>
        <v>92.142820111893059</v>
      </c>
      <c r="S1740">
        <f t="shared" si="511"/>
        <v>0.62177967692610414</v>
      </c>
      <c r="T1740">
        <f t="shared" si="494"/>
        <v>32.417737229517641</v>
      </c>
    </row>
    <row r="1741" spans="1:20" x14ac:dyDescent="0.25">
      <c r="A1741">
        <f t="shared" si="495"/>
        <v>3921.6026067003545</v>
      </c>
      <c r="B1741">
        <f t="shared" si="512"/>
        <v>624.14243969842335</v>
      </c>
      <c r="C1741" t="str">
        <f t="shared" si="496"/>
        <v>1.56174163037491-41.5860870062307i</v>
      </c>
      <c r="D1741" t="str">
        <f t="shared" si="497"/>
        <v>3.97499617929156-25.50367614069i</v>
      </c>
      <c r="E1741" t="str">
        <f t="shared" si="498"/>
        <v>162.434329870042+0.283843737282568i</v>
      </c>
      <c r="F1741" t="str">
        <f t="shared" si="499"/>
        <v>1.45495490340134-239.300002215627i</v>
      </c>
      <c r="G1741" t="str">
        <f t="shared" si="500"/>
        <v>0.999999964566861-0.000188236918451792i</v>
      </c>
      <c r="H1741" t="str">
        <f t="shared" si="501"/>
        <v>603.280849070793+57.6222082073073i</v>
      </c>
      <c r="I1741" t="str">
        <f t="shared" si="502"/>
        <v>41.3754874220645-407.023476660268i</v>
      </c>
      <c r="K1741" t="str">
        <f t="shared" si="503"/>
        <v>0.019711404705894-0.0023533218371557i</v>
      </c>
      <c r="L1741" t="str">
        <f t="shared" si="504"/>
        <v>0.00005-0.452123742053996i</v>
      </c>
      <c r="M1741" t="str">
        <f t="shared" si="505"/>
        <v>0.00133333333333333-0.265955142384704i</v>
      </c>
      <c r="N1741">
        <f t="shared" si="506"/>
        <v>92.150699427479339</v>
      </c>
      <c r="O1741">
        <f t="shared" si="507"/>
        <v>32.385081848841246</v>
      </c>
      <c r="P1741" s="3">
        <f t="shared" si="508"/>
        <v>32.385081848841246</v>
      </c>
      <c r="Q1741" s="3">
        <f t="shared" si="509"/>
        <v>-87.849300572520661</v>
      </c>
      <c r="R1741">
        <f t="shared" si="510"/>
        <v>92.150699427479339</v>
      </c>
      <c r="S1741">
        <f t="shared" si="511"/>
        <v>0.62414243969842331</v>
      </c>
      <c r="T1741">
        <f t="shared" si="494"/>
        <v>32.385081848841246</v>
      </c>
    </row>
    <row r="1742" spans="1:20" x14ac:dyDescent="0.25">
      <c r="A1742">
        <f t="shared" si="495"/>
        <v>3936.5046966058162</v>
      </c>
      <c r="B1742">
        <f t="shared" si="512"/>
        <v>626.51418096927739</v>
      </c>
      <c r="C1742" t="str">
        <f t="shared" si="496"/>
        <v>1.5615984980071-41.429828894462i</v>
      </c>
      <c r="D1742" t="str">
        <f t="shared" si="497"/>
        <v>3.97499615019903-25.4071586120845i</v>
      </c>
      <c r="E1742" t="str">
        <f t="shared" si="498"/>
        <v>162.434067525591+0.284967646688624i</v>
      </c>
      <c r="F1742" t="str">
        <f t="shared" si="499"/>
        <v>1.45495490300878-238.394106695598i</v>
      </c>
      <c r="G1742" t="str">
        <f t="shared" si="500"/>
        <v>0.999999964297058-0.000188952218690929i</v>
      </c>
      <c r="H1742" t="str">
        <f t="shared" si="501"/>
        <v>603.305919717138+57.8417695051446i</v>
      </c>
      <c r="I1742" t="str">
        <f t="shared" si="502"/>
        <v>41.3759920940531-405.497710136499i</v>
      </c>
      <c r="K1742" t="str">
        <f t="shared" si="503"/>
        <v>0.0197092400413922-0.00236199789095172i</v>
      </c>
      <c r="L1742" t="str">
        <f t="shared" si="504"/>
        <v>0.00005-0.45041217578601i</v>
      </c>
      <c r="M1742" t="str">
        <f t="shared" si="505"/>
        <v>0.00133333333333333-0.264948338697652i</v>
      </c>
      <c r="N1742">
        <f t="shared" si="506"/>
        <v>92.158605750534974</v>
      </c>
      <c r="O1742">
        <f t="shared" si="507"/>
        <v>32.352428579585478</v>
      </c>
      <c r="P1742" s="3">
        <f t="shared" si="508"/>
        <v>32.352428579585478</v>
      </c>
      <c r="Q1742" s="3">
        <f t="shared" si="509"/>
        <v>-87.841394249465026</v>
      </c>
      <c r="R1742">
        <f t="shared" si="510"/>
        <v>92.158605750534974</v>
      </c>
      <c r="S1742">
        <f t="shared" si="511"/>
        <v>0.62651418096927736</v>
      </c>
      <c r="T1742">
        <f t="shared" si="494"/>
        <v>32.352428579585478</v>
      </c>
    </row>
    <row r="1743" spans="1:20" x14ac:dyDescent="0.25">
      <c r="A1743">
        <f t="shared" si="495"/>
        <v>3951.4634144529182</v>
      </c>
      <c r="B1743">
        <f t="shared" si="512"/>
        <v>628.89493485696062</v>
      </c>
      <c r="C1743" t="str">
        <f t="shared" si="496"/>
        <v>1.56145430977715-41.2741664951125i</v>
      </c>
      <c r="D1743" t="str">
        <f t="shared" si="497"/>
        <v>3.97499612088499-25.311006573985i</v>
      </c>
      <c r="E1743" t="str">
        <f t="shared" si="498"/>
        <v>162.433803269874+0.28609633448655i</v>
      </c>
      <c r="F1743" t="str">
        <f t="shared" si="499"/>
        <v>1.45495490261324-237.491640554828i</v>
      </c>
      <c r="G1743" t="str">
        <f t="shared" si="500"/>
        <v>0.9999999640252-0.000189670237070391i</v>
      </c>
      <c r="H1743" t="str">
        <f t="shared" si="501"/>
        <v>603.331182623869+58.0621719563763i</v>
      </c>
      <c r="I1743" t="str">
        <f t="shared" si="502"/>
        <v>41.3765006076218-403.977777708591i</v>
      </c>
      <c r="K1743" t="str">
        <f t="shared" si="503"/>
        <v>0.0197070593884523-0.00237070392439993i</v>
      </c>
      <c r="L1743" t="str">
        <f t="shared" si="504"/>
        <v>0.00005-0.448707088848385i</v>
      </c>
      <c r="M1743" t="str">
        <f t="shared" si="505"/>
        <v>0.00133333333333333-0.263945346381403i</v>
      </c>
      <c r="N1743">
        <f t="shared" si="506"/>
        <v>92.166539151613321</v>
      </c>
      <c r="O1743">
        <f t="shared" si="507"/>
        <v>32.319777436568671</v>
      </c>
      <c r="P1743" s="3">
        <f t="shared" si="508"/>
        <v>32.319777436568671</v>
      </c>
      <c r="Q1743" s="3">
        <f t="shared" si="509"/>
        <v>-87.833460848386679</v>
      </c>
      <c r="R1743">
        <f t="shared" si="510"/>
        <v>92.166539151613321</v>
      </c>
      <c r="S1743">
        <f t="shared" si="511"/>
        <v>0.62889493485696057</v>
      </c>
      <c r="T1743">
        <f t="shared" si="494"/>
        <v>32.319777436568671</v>
      </c>
    </row>
    <row r="1744" spans="1:20" x14ac:dyDescent="0.25">
      <c r="A1744">
        <f t="shared" si="495"/>
        <v>3966.4789754278395</v>
      </c>
      <c r="B1744">
        <f t="shared" si="512"/>
        <v>631.28473560941711</v>
      </c>
      <c r="C1744" t="str">
        <f t="shared" si="496"/>
        <v>1.56130905815289-41.1190975659383i</v>
      </c>
      <c r="D1744" t="str">
        <f t="shared" si="497"/>
        <v>3.97499609134773-25.2152186432122i</v>
      </c>
      <c r="E1744" t="str">
        <f t="shared" si="498"/>
        <v>162.433537089627+0.287229824437726i</v>
      </c>
      <c r="F1744" t="str">
        <f t="shared" si="499"/>
        <v>1.45495490221469-236.59259081104i</v>
      </c>
      <c r="G1744" t="str">
        <f t="shared" si="500"/>
        <v>0.999999963751272-0.000190390983919105i</v>
      </c>
      <c r="H1744" t="str">
        <f t="shared" si="501"/>
        <v>603.356639275843+58.2834188352363i</v>
      </c>
      <c r="I1744" t="str">
        <f t="shared" si="502"/>
        <v>41.3770129920016-402.463657521883i</v>
      </c>
      <c r="K1744" t="str">
        <f t="shared" si="503"/>
        <v>0.0197048626327158-0.00237944001836319i</v>
      </c>
      <c r="L1744" t="str">
        <f t="shared" si="504"/>
        <v>0.00005-0.447008456712877i</v>
      </c>
      <c r="M1744" t="str">
        <f t="shared" si="505"/>
        <v>0.00133333333333333-0.262946151007575i</v>
      </c>
      <c r="N1744">
        <f t="shared" si="506"/>
        <v>92.174499701196353</v>
      </c>
      <c r="O1744">
        <f t="shared" si="507"/>
        <v>32.287128434703639</v>
      </c>
      <c r="P1744" s="3">
        <f t="shared" si="508"/>
        <v>32.287128434703639</v>
      </c>
      <c r="Q1744" s="3">
        <f t="shared" si="509"/>
        <v>-87.825500298803647</v>
      </c>
      <c r="R1744">
        <f t="shared" si="510"/>
        <v>92.174499701196353</v>
      </c>
      <c r="S1744">
        <f t="shared" si="511"/>
        <v>0.63128473560941711</v>
      </c>
      <c r="T1744">
        <f t="shared" si="494"/>
        <v>32.287128434703639</v>
      </c>
    </row>
    <row r="1745" spans="1:20" x14ac:dyDescent="0.25">
      <c r="A1745">
        <f t="shared" si="495"/>
        <v>3981.5515955344654</v>
      </c>
      <c r="B1745">
        <f t="shared" si="512"/>
        <v>633.68361760473294</v>
      </c>
      <c r="C1745" t="str">
        <f t="shared" si="496"/>
        <v>1.56116273555226-40.9646198732002i</v>
      </c>
      <c r="D1745" t="str">
        <f t="shared" si="497"/>
        <v>3.97499606158556-25.1197934418244i</v>
      </c>
      <c r="E1745" t="str">
        <f t="shared" si="498"/>
        <v>162.433268971503+0.288368140454104i</v>
      </c>
      <c r="F1745" t="str">
        <f t="shared" si="499"/>
        <v>1.4549549018131-235.696944531099i</v>
      </c>
      <c r="G1745" t="str">
        <f t="shared" si="500"/>
        <v>0.999999963475258-0.000191114469605247i</v>
      </c>
      <c r="H1745" t="str">
        <f t="shared" si="501"/>
        <v>603.382291169536+58.5055134292891i</v>
      </c>
      <c r="I1745" t="str">
        <f t="shared" si="502"/>
        <v>41.3775292766463-400.955327805431i</v>
      </c>
      <c r="K1745" t="str">
        <f t="shared" si="503"/>
        <v>0.0197026496590627-0.00238820625365484i</v>
      </c>
      <c r="L1745" t="str">
        <f t="shared" si="504"/>
        <v>0.00005-0.445316254944089i</v>
      </c>
      <c r="M1745" t="str">
        <f t="shared" si="505"/>
        <v>0.00133333333333333-0.261950738202405i</v>
      </c>
      <c r="N1745">
        <f t="shared" si="506"/>
        <v>92.182487469691154</v>
      </c>
      <c r="O1745">
        <f t="shared" si="507"/>
        <v>32.25448158899809</v>
      </c>
      <c r="P1745" s="3">
        <f t="shared" si="508"/>
        <v>32.25448158899809</v>
      </c>
      <c r="Q1745" s="3">
        <f t="shared" si="509"/>
        <v>-87.817512530308846</v>
      </c>
      <c r="R1745">
        <f t="shared" si="510"/>
        <v>92.182487469691154</v>
      </c>
      <c r="S1745">
        <f t="shared" si="511"/>
        <v>0.63368361760473291</v>
      </c>
      <c r="T1745">
        <f t="shared" si="494"/>
        <v>32.25448158899809</v>
      </c>
    </row>
    <row r="1746" spans="1:20" x14ac:dyDescent="0.25">
      <c r="A1746">
        <f t="shared" si="495"/>
        <v>3996.6814915974965</v>
      </c>
      <c r="B1746">
        <f t="shared" si="512"/>
        <v>636.09161535163094</v>
      </c>
      <c r="C1746" t="str">
        <f t="shared" si="496"/>
        <v>1.56101533434313-40.8107311916314i</v>
      </c>
      <c r="D1746" t="str">
        <f t="shared" si="497"/>
        <v>3.97499603159676-25.0247295970982i</v>
      </c>
      <c r="E1746" t="str">
        <f t="shared" si="498"/>
        <v>162.432998902073+0.289511306599434i</v>
      </c>
      <c r="F1746" t="str">
        <f t="shared" si="499"/>
        <v>1.45495490140846-234.804688830836i</v>
      </c>
      <c r="G1746" t="str">
        <f t="shared" si="500"/>
        <v>0.999999963197143-0.000191840704536394i</v>
      </c>
      <c r="H1746" t="str">
        <f t="shared" si="501"/>
        <v>603.408139813156+58.7284590394877i</v>
      </c>
      <c r="I1746" t="str">
        <f t="shared" si="502"/>
        <v>41.3780494912336-399.452766871721i</v>
      </c>
      <c r="K1746" t="str">
        <f t="shared" si="503"/>
        <v>0.0197004203516067-0.00239700271103461i</v>
      </c>
      <c r="L1746" t="str">
        <f t="shared" si="504"/>
        <v>0.00005-0.443630459199132i</v>
      </c>
      <c r="M1746" t="str">
        <f t="shared" si="505"/>
        <v>0.00133333333333333-0.260959093646548i</v>
      </c>
      <c r="N1746">
        <f t="shared" si="506"/>
        <v>92.190502527426375</v>
      </c>
      <c r="O1746">
        <f t="shared" si="507"/>
        <v>32.221836914555098</v>
      </c>
      <c r="P1746" s="3">
        <f t="shared" si="508"/>
        <v>32.221836914555098</v>
      </c>
      <c r="Q1746" s="3">
        <f t="shared" si="509"/>
        <v>-87.809497472573625</v>
      </c>
      <c r="R1746">
        <f t="shared" si="510"/>
        <v>92.190502527426375</v>
      </c>
      <c r="S1746">
        <f t="shared" si="511"/>
        <v>0.63609161535163095</v>
      </c>
      <c r="T1746">
        <f t="shared" si="494"/>
        <v>32.221836914555098</v>
      </c>
    </row>
    <row r="1747" spans="1:20" x14ac:dyDescent="0.25">
      <c r="A1747">
        <f t="shared" si="495"/>
        <v>4011.8688812655669</v>
      </c>
      <c r="B1747">
        <f t="shared" si="512"/>
        <v>638.50876348996712</v>
      </c>
      <c r="C1747" t="str">
        <f t="shared" si="496"/>
        <v>1.560866846843-40.6574293044058i</v>
      </c>
      <c r="D1747" t="str">
        <f t="shared" si="497"/>
        <v>3.97499600137963-24.9300257415082i</v>
      </c>
      <c r="E1747" t="str">
        <f t="shared" si="498"/>
        <v>162.432726867827+0.290659347090482i</v>
      </c>
      <c r="F1747" t="str">
        <f t="shared" si="499"/>
        <v>1.45495490100073-233.915810874851i</v>
      </c>
      <c r="G1747" t="str">
        <f t="shared" si="500"/>
        <v>0.99999996291691-0.000192569699159667i</v>
      </c>
      <c r="H1747" t="str">
        <f t="shared" si="501"/>
        <v>603.434186726716+58.9522589802358i</v>
      </c>
      <c r="I1747" t="str">
        <f t="shared" si="502"/>
        <v>41.3785736656658-397.95595311633i</v>
      </c>
      <c r="K1747" t="str">
        <f t="shared" si="503"/>
        <v>0.0196981745936917-0.00240582947120491i</v>
      </c>
      <c r="L1747" t="str">
        <f t="shared" si="504"/>
        <v>0.00005-0.441951045227269i</v>
      </c>
      <c r="M1747" t="str">
        <f t="shared" si="505"/>
        <v>0.00133333333333333-0.259971203074864i</v>
      </c>
      <c r="N1747">
        <f t="shared" si="506"/>
        <v>92.198544944648276</v>
      </c>
      <c r="O1747">
        <f t="shared" si="507"/>
        <v>32.189194426573749</v>
      </c>
      <c r="P1747" s="3">
        <f t="shared" si="508"/>
        <v>32.189194426573749</v>
      </c>
      <c r="Q1747" s="3">
        <f t="shared" si="509"/>
        <v>-87.801455055351724</v>
      </c>
      <c r="R1747">
        <f t="shared" si="510"/>
        <v>92.198544944648276</v>
      </c>
      <c r="S1747">
        <f t="shared" si="511"/>
        <v>0.6385087634899671</v>
      </c>
      <c r="T1747">
        <f t="shared" si="494"/>
        <v>32.189194426573749</v>
      </c>
    </row>
    <row r="1748" spans="1:20" x14ac:dyDescent="0.25">
      <c r="A1748">
        <f t="shared" si="495"/>
        <v>4027.1139830143766</v>
      </c>
      <c r="B1748">
        <f t="shared" si="512"/>
        <v>640.93509679122906</v>
      </c>
      <c r="C1748" t="str">
        <f t="shared" si="496"/>
        <v>1.56071726531849-40.5047120031045i</v>
      </c>
      <c r="D1748" t="str">
        <f t="shared" si="497"/>
        <v>3.97499597093239-24.8356805127077i</v>
      </c>
      <c r="E1748" t="str">
        <f t="shared" si="498"/>
        <v>162.432452855169+0.291812286298227i</v>
      </c>
      <c r="F1748" t="str">
        <f t="shared" si="499"/>
        <v>1.4549549005899-233.030297876336i</v>
      </c>
      <c r="G1748" t="str">
        <f t="shared" si="500"/>
        <v>0.999999962634543-0.000193301463961892i</v>
      </c>
      <c r="H1748" t="str">
        <f t="shared" si="501"/>
        <v>603.460433442147+59.1769165794506i</v>
      </c>
      <c r="I1748" t="str">
        <f t="shared" si="502"/>
        <v>41.3791018300737-396.464865017637i</v>
      </c>
      <c r="K1748" t="str">
        <f t="shared" si="503"/>
        <v>0.0196959122678869-0.00241468661480673i</v>
      </c>
      <c r="L1748" t="str">
        <f t="shared" si="504"/>
        <v>0.00005-0.440277988869564i</v>
      </c>
      <c r="M1748" t="str">
        <f t="shared" si="505"/>
        <v>0.00133333333333333-0.258987052276215i</v>
      </c>
      <c r="N1748">
        <f t="shared" si="506"/>
        <v>92.20661479151687</v>
      </c>
      <c r="O1748">
        <f t="shared" si="507"/>
        <v>32.156554140349279</v>
      </c>
      <c r="P1748" s="3">
        <f t="shared" si="508"/>
        <v>32.156554140349279</v>
      </c>
      <c r="Q1748" s="3">
        <f t="shared" si="509"/>
        <v>-87.79338520848313</v>
      </c>
      <c r="R1748">
        <f t="shared" si="510"/>
        <v>92.20661479151687</v>
      </c>
      <c r="S1748">
        <f t="shared" si="511"/>
        <v>0.64093509679122906</v>
      </c>
      <c r="T1748">
        <f t="shared" si="494"/>
        <v>32.156554140349279</v>
      </c>
    </row>
    <row r="1749" spans="1:20" x14ac:dyDescent="0.25">
      <c r="A1749">
        <f t="shared" si="495"/>
        <v>4042.4170161498314</v>
      </c>
      <c r="B1749">
        <f t="shared" si="512"/>
        <v>643.37065015903579</v>
      </c>
      <c r="C1749" t="str">
        <f t="shared" si="496"/>
        <v>1.56056658198549-40.3525770876839i</v>
      </c>
      <c r="D1749" t="str">
        <f t="shared" si="497"/>
        <v>3.97499594025333-24.7416925535088i</v>
      </c>
      <c r="E1749" t="str">
        <f t="shared" si="498"/>
        <v>162.432176850421+0.292970148749044i</v>
      </c>
      <c r="F1749" t="str">
        <f t="shared" si="499"/>
        <v>1.45495490017594-232.148137096891i</v>
      </c>
      <c r="G1749" t="str">
        <f t="shared" si="500"/>
        <v>0.999999962350026-0.000194036009469741i</v>
      </c>
      <c r="H1749" t="str">
        <f t="shared" si="501"/>
        <v>603.486881503384+59.4024351786231i</v>
      </c>
      <c r="I1749" t="str">
        <f t="shared" si="502"/>
        <v>41.3796340148171-394.979481136511i</v>
      </c>
      <c r="K1749" t="str">
        <f t="shared" si="503"/>
        <v>0.0196936332559828-0.00242357422241562i</v>
      </c>
      <c r="L1749" t="str">
        <f t="shared" si="504"/>
        <v>0.00005-0.438611266058543i</v>
      </c>
      <c r="M1749" t="str">
        <f t="shared" si="505"/>
        <v>0.00133333333333333-0.25800662709326i</v>
      </c>
      <c r="N1749">
        <f t="shared" si="506"/>
        <v>92.214712138102556</v>
      </c>
      <c r="O1749">
        <f t="shared" si="507"/>
        <v>32.123916071273591</v>
      </c>
      <c r="P1749" s="3">
        <f t="shared" si="508"/>
        <v>32.123916071273591</v>
      </c>
      <c r="Q1749" s="3">
        <f t="shared" si="509"/>
        <v>-87.785287861897444</v>
      </c>
      <c r="R1749">
        <f t="shared" si="510"/>
        <v>92.214712138102556</v>
      </c>
      <c r="S1749">
        <f t="shared" si="511"/>
        <v>0.64337065015903583</v>
      </c>
      <c r="T1749">
        <f t="shared" si="494"/>
        <v>32.123916071273591</v>
      </c>
    </row>
    <row r="1750" spans="1:20" x14ac:dyDescent="0.25">
      <c r="A1750">
        <f t="shared" si="495"/>
        <v>4057.7782008112008</v>
      </c>
      <c r="B1750">
        <f t="shared" si="512"/>
        <v>645.81545862964015</v>
      </c>
      <c r="C1750" t="str">
        <f t="shared" si="496"/>
        <v>1.56041478900853-40.2010223664456i</v>
      </c>
      <c r="D1750" t="str">
        <f t="shared" si="497"/>
        <v>3.97499590934067-24.6480605118632i</v>
      </c>
      <c r="E1750" t="str">
        <f t="shared" si="498"/>
        <v>162.431898839823+0.294132959125989i</v>
      </c>
      <c r="F1750" t="str">
        <f t="shared" si="499"/>
        <v>1.45495489975883-231.269315846335i</v>
      </c>
      <c r="G1750" t="str">
        <f t="shared" si="500"/>
        <v>0.999999962063342-0.000194773346249888i</v>
      </c>
      <c r="H1750" t="str">
        <f t="shared" si="501"/>
        <v>603.513532466461+59.6288181328796i</v>
      </c>
      <c r="I1750" t="str">
        <f t="shared" si="502"/>
        <v>41.3801702504856-393.499780115992i</v>
      </c>
      <c r="K1750" t="str">
        <f t="shared" si="503"/>
        <v>0.0196913374389872-0.00243249237453768i</v>
      </c>
      <c r="L1750" t="str">
        <f t="shared" si="504"/>
        <v>0.00005-0.436950852817834i</v>
      </c>
      <c r="M1750" t="str">
        <f t="shared" si="505"/>
        <v>0.00133333333333333-0.257029913422255i</v>
      </c>
      <c r="N1750">
        <f t="shared" si="506"/>
        <v>92.222837054381642</v>
      </c>
      <c r="O1750">
        <f t="shared" si="507"/>
        <v>32.091280234836141</v>
      </c>
      <c r="P1750" s="3">
        <f t="shared" si="508"/>
        <v>32.091280234836141</v>
      </c>
      <c r="Q1750" s="3">
        <f t="shared" si="509"/>
        <v>-87.777162945618358</v>
      </c>
      <c r="R1750">
        <f t="shared" si="510"/>
        <v>92.222837054381642</v>
      </c>
      <c r="S1750">
        <f t="shared" si="511"/>
        <v>0.64581545862964018</v>
      </c>
      <c r="T1750">
        <f t="shared" si="494"/>
        <v>32.091280234836141</v>
      </c>
    </row>
    <row r="1751" spans="1:20" x14ac:dyDescent="0.25">
      <c r="A1751">
        <f t="shared" si="495"/>
        <v>4073.1977579742838</v>
      </c>
      <c r="B1751">
        <f t="shared" si="512"/>
        <v>648.26955737243281</v>
      </c>
      <c r="C1751" t="str">
        <f t="shared" si="496"/>
        <v>1.56026187850071-40.0500456560015i</v>
      </c>
      <c r="D1751" t="str">
        <f t="shared" si="497"/>
        <v>3.97499587819262-24.5547830408425i</v>
      </c>
      <c r="E1751" t="str">
        <f t="shared" si="498"/>
        <v>162.431618809528+0.295300742270163i</v>
      </c>
      <c r="F1751" t="str">
        <f t="shared" si="499"/>
        <v>1.45495489933854-230.39382148253i</v>
      </c>
      <c r="G1751" t="str">
        <f t="shared" si="500"/>
        <v>0.999999961774476-0.00019551348490916i</v>
      </c>
      <c r="H1751" t="str">
        <f t="shared" si="501"/>
        <v>603.540387899621+59.856068811045i</v>
      </c>
      <c r="I1751" t="str">
        <f t="shared" si="502"/>
        <v>41.3807105679015-392.025740681005i</v>
      </c>
      <c r="K1751" t="str">
        <f t="shared" si="503"/>
        <v>0.0196890246971204-0.0024414411516053i</v>
      </c>
      <c r="L1751" t="str">
        <f t="shared" si="504"/>
        <v>0.00005-0.435296725261838i</v>
      </c>
      <c r="M1751" t="str">
        <f t="shared" si="505"/>
        <v>0.00133333333333333-0.256056897212847i</v>
      </c>
      <c r="N1751">
        <f t="shared" si="506"/>
        <v>92.230989610232967</v>
      </c>
      <c r="O1751">
        <f t="shared" si="507"/>
        <v>32.058646646623728</v>
      </c>
      <c r="P1751" s="3">
        <f t="shared" si="508"/>
        <v>32.058646646623728</v>
      </c>
      <c r="Q1751" s="3">
        <f t="shared" si="509"/>
        <v>-87.769010389767033</v>
      </c>
      <c r="R1751">
        <f t="shared" si="510"/>
        <v>92.230989610232967</v>
      </c>
      <c r="S1751">
        <f t="shared" si="511"/>
        <v>0.64826955737243286</v>
      </c>
      <c r="T1751">
        <f t="shared" si="494"/>
        <v>32.058646646623728</v>
      </c>
    </row>
    <row r="1752" spans="1:20" x14ac:dyDescent="0.25">
      <c r="A1752">
        <f t="shared" si="495"/>
        <v>4088.6759094545864</v>
      </c>
      <c r="B1752">
        <f t="shared" si="512"/>
        <v>650.73298169044813</v>
      </c>
      <c r="C1752" t="str">
        <f t="shared" si="496"/>
        <v>1.5601078425232-39.8996447812443i</v>
      </c>
      <c r="D1752" t="str">
        <f t="shared" si="497"/>
        <v>3.97499584680739-24.461858798619i</v>
      </c>
      <c r="E1752" t="str">
        <f t="shared" si="498"/>
        <v>162.431336745606+0.296473523181636i</v>
      </c>
      <c r="F1752" t="str">
        <f t="shared" si="499"/>
        <v>1.45495489891505-229.521641411196i</v>
      </c>
      <c r="G1752" t="str">
        <f t="shared" si="500"/>
        <v>0.99999996148341-0.000196256436094691i</v>
      </c>
      <c r="H1752" t="str">
        <f t="shared" si="501"/>
        <v>603.5674493834+60.0841905957077i</v>
      </c>
      <c r="I1752" t="str">
        <f t="shared" si="502"/>
        <v>41.3812549981229-390.55734163804i</v>
      </c>
      <c r="K1752" t="str">
        <f t="shared" si="503"/>
        <v>0.0196866949098114-0.00245042063397317i</v>
      </c>
      <c r="L1752" t="str">
        <f t="shared" si="504"/>
        <v>0.00005-0.433648859595376i</v>
      </c>
      <c r="M1752" t="str">
        <f t="shared" si="505"/>
        <v>0.00133333333333333-0.255087564467868i</v>
      </c>
      <c r="N1752">
        <f t="shared" si="506"/>
        <v>92.239169875433419</v>
      </c>
      <c r="O1752">
        <f t="shared" si="507"/>
        <v>32.026015322321442</v>
      </c>
      <c r="P1752" s="3">
        <f t="shared" si="508"/>
        <v>32.026015322321442</v>
      </c>
      <c r="Q1752" s="3">
        <f t="shared" si="509"/>
        <v>-87.760830124566581</v>
      </c>
      <c r="R1752">
        <f t="shared" si="510"/>
        <v>92.239169875433419</v>
      </c>
      <c r="S1752">
        <f t="shared" si="511"/>
        <v>0.65073298169044813</v>
      </c>
      <c r="T1752">
        <f t="shared" si="494"/>
        <v>32.026015322321442</v>
      </c>
    </row>
    <row r="1753" spans="1:20" x14ac:dyDescent="0.25">
      <c r="A1753">
        <f t="shared" si="495"/>
        <v>4104.2128779105133</v>
      </c>
      <c r="B1753">
        <f t="shared" si="512"/>
        <v>653.2057670208718</v>
      </c>
      <c r="C1753" t="str">
        <f t="shared" si="496"/>
        <v>1.55995267308536-39.7498175753147i</v>
      </c>
      <c r="D1753" t="str">
        <f t="shared" si="497"/>
        <v>3.97499581518321-24.3692864484463i</v>
      </c>
      <c r="E1753" t="str">
        <f t="shared" si="498"/>
        <v>162.431052634041+0.297651327021023i</v>
      </c>
      <c r="F1753" t="str">
        <f t="shared" si="499"/>
        <v>1.45495489848834-228.65276308573i</v>
      </c>
      <c r="G1753" t="str">
        <f t="shared" si="500"/>
        <v>0.999999961190128-0.000197002210494074i</v>
      </c>
      <c r="H1753" t="str">
        <f t="shared" si="501"/>
        <v>603.594718510735+60.3131868832783i</v>
      </c>
      <c r="I1753" t="str">
        <f t="shared" si="502"/>
        <v>41.3818035724421-389.094561874854i</v>
      </c>
      <c r="K1753" t="str">
        <f t="shared" si="503"/>
        <v>0.0196843479556933-0.00245943090191381i</v>
      </c>
      <c r="L1753" t="str">
        <f t="shared" si="504"/>
        <v>0.00005-0.432007232113346i</v>
      </c>
      <c r="M1753" t="str">
        <f t="shared" si="505"/>
        <v>0.00133333333333333-0.254121901243145i</v>
      </c>
      <c r="N1753">
        <f t="shared" si="506"/>
        <v>92.24737791965461</v>
      </c>
      <c r="O1753">
        <f t="shared" si="507"/>
        <v>31.993386277712865</v>
      </c>
      <c r="P1753" s="3">
        <f t="shared" si="508"/>
        <v>31.993386277712865</v>
      </c>
      <c r="Q1753" s="3">
        <f t="shared" si="509"/>
        <v>-87.75262208034539</v>
      </c>
      <c r="R1753">
        <f t="shared" si="510"/>
        <v>92.24737791965461</v>
      </c>
      <c r="S1753">
        <f t="shared" si="511"/>
        <v>0.65320576702087185</v>
      </c>
      <c r="T1753">
        <f t="shared" si="494"/>
        <v>31.993386277712865</v>
      </c>
    </row>
    <row r="1754" spans="1:20" x14ac:dyDescent="0.25">
      <c r="A1754">
        <f t="shared" si="495"/>
        <v>4119.8088868465738</v>
      </c>
      <c r="B1754">
        <f t="shared" si="512"/>
        <v>655.68794893555116</v>
      </c>
      <c r="C1754" t="str">
        <f t="shared" si="496"/>
        <v>1.55979636214394-39.6005618795713i</v>
      </c>
      <c r="D1754" t="str">
        <f t="shared" si="497"/>
        <v>3.9749957833182-24.27706465864i</v>
      </c>
      <c r="E1754" t="str">
        <f t="shared" si="498"/>
        <v>162.430766460736+0.298834179110677i</v>
      </c>
      <c r="F1754" t="str">
        <f t="shared" si="499"/>
        <v>1.45495489805838-227.787174007026i</v>
      </c>
      <c r="G1754" t="str">
        <f t="shared" si="500"/>
        <v>0.999999960894612-0.000197750818835513i</v>
      </c>
      <c r="H1754" t="str">
        <f t="shared" si="501"/>
        <v>603.622196887058+60.5430610840574i</v>
      </c>
      <c r="I1754" t="str">
        <f t="shared" si="502"/>
        <v>41.3823563223905-387.637380360169i</v>
      </c>
      <c r="K1754" t="str">
        <f t="shared" si="503"/>
        <v>0.0196819837125993-0.00246847203561352i</v>
      </c>
      <c r="L1754" t="str">
        <f t="shared" si="504"/>
        <v>0.00005-0.430371819200384i</v>
      </c>
      <c r="M1754" t="str">
        <f t="shared" si="505"/>
        <v>0.00133333333333333-0.253159893647285i</v>
      </c>
      <c r="N1754">
        <f t="shared" si="506"/>
        <v>92.255613812457923</v>
      </c>
      <c r="O1754">
        <f t="shared" si="507"/>
        <v>31.960759528680853</v>
      </c>
      <c r="P1754" s="3">
        <f t="shared" si="508"/>
        <v>31.960759528680853</v>
      </c>
      <c r="Q1754" s="3">
        <f t="shared" si="509"/>
        <v>-87.744386187542077</v>
      </c>
      <c r="R1754">
        <f t="shared" si="510"/>
        <v>92.255613812457923</v>
      </c>
      <c r="S1754">
        <f t="shared" si="511"/>
        <v>0.65568794893555116</v>
      </c>
      <c r="T1754">
        <f t="shared" si="494"/>
        <v>31.960759528680853</v>
      </c>
    </row>
    <row r="1755" spans="1:20" x14ac:dyDescent="0.25">
      <c r="A1755">
        <f t="shared" si="495"/>
        <v>4135.4641606165906</v>
      </c>
      <c r="B1755">
        <f t="shared" si="512"/>
        <v>658.17956314150626</v>
      </c>
      <c r="C1755" t="str">
        <f t="shared" si="496"/>
        <v>1.5596389016033-39.4518755435565i</v>
      </c>
      <c r="D1755" t="str">
        <f t="shared" si="497"/>
        <v>3.97499575121057-24.1851921025587i</v>
      </c>
      <c r="E1755" t="str">
        <f t="shared" si="498"/>
        <v>162.430478211502+0.300022104935903i</v>
      </c>
      <c r="F1755" t="str">
        <f t="shared" si="499"/>
        <v>1.45495489762514-226.924861723292i</v>
      </c>
      <c r="G1755" t="str">
        <f t="shared" si="500"/>
        <v>0.999999960596847-0.00019850227188798i</v>
      </c>
      <c r="H1755" t="str">
        <f t="shared" si="501"/>
        <v>603.649886130406+60.7738166222973i</v>
      </c>
      <c r="I1755" t="str">
        <f t="shared" si="502"/>
        <v>41.3829132797385-386.185776143368i</v>
      </c>
      <c r="K1755" t="str">
        <f t="shared" si="503"/>
        <v>0.019679602057558-0.00247754411516784i</v>
      </c>
      <c r="L1755" t="str">
        <f t="shared" si="504"/>
        <v>0.00005-0.428742597330528i</v>
      </c>
      <c r="M1755" t="str">
        <f t="shared" si="505"/>
        <v>0.00133333333333333-0.252201527841487i</v>
      </c>
      <c r="N1755">
        <f t="shared" si="506"/>
        <v>92.263877623291307</v>
      </c>
      <c r="O1755">
        <f t="shared" si="507"/>
        <v>31.928135091207391</v>
      </c>
      <c r="P1755" s="3">
        <f t="shared" si="508"/>
        <v>31.928135091207391</v>
      </c>
      <c r="Q1755" s="3">
        <f t="shared" si="509"/>
        <v>-87.736122376708693</v>
      </c>
      <c r="R1755">
        <f t="shared" si="510"/>
        <v>92.263877623291307</v>
      </c>
      <c r="S1755">
        <f t="shared" si="511"/>
        <v>0.65817956314150627</v>
      </c>
      <c r="T1755">
        <f t="shared" si="494"/>
        <v>31.928135091207391</v>
      </c>
    </row>
    <row r="1756" spans="1:20" x14ac:dyDescent="0.25">
      <c r="A1756">
        <f t="shared" si="495"/>
        <v>4151.1789244269339</v>
      </c>
      <c r="B1756">
        <f t="shared" si="512"/>
        <v>660.680645481444</v>
      </c>
      <c r="C1756" t="str">
        <f t="shared" si="496"/>
        <v>1.5594802833147-39.3037564249682i</v>
      </c>
      <c r="D1756" t="str">
        <f t="shared" si="497"/>
        <v>3.97499571885844-24.0936674585849i</v>
      </c>
      <c r="E1756" t="str">
        <f t="shared" si="498"/>
        <v>162.430187872069+0.301215130146285i</v>
      </c>
      <c r="F1756" t="str">
        <f t="shared" si="499"/>
        <v>1.45495489718861-226.065813829879i</v>
      </c>
      <c r="G1756" t="str">
        <f t="shared" si="500"/>
        <v>0.999999960296813-0.000199256580461372i</v>
      </c>
      <c r="H1756" t="str">
        <f t="shared" si="501"/>
        <v>603.677787871511+61.0054569362672i</v>
      </c>
      <c r="I1756" t="str">
        <f t="shared" si="502"/>
        <v>41.383474476499-384.739728354202i</v>
      </c>
      <c r="K1756" t="str">
        <f t="shared" si="503"/>
        <v>0.0196772028667895-0.0024866472205773i</v>
      </c>
      <c r="L1756" t="str">
        <f t="shared" si="504"/>
        <v>0.00005-0.427119543066874i</v>
      </c>
      <c r="M1756" t="str">
        <f t="shared" si="505"/>
        <v>0.00133333333333333-0.251246790039338i</v>
      </c>
      <c r="N1756">
        <f t="shared" si="506"/>
        <v>92.272169421484406</v>
      </c>
      <c r="O1756">
        <f t="shared" si="507"/>
        <v>31.895512981374729</v>
      </c>
      <c r="P1756" s="3">
        <f t="shared" si="508"/>
        <v>31.895512981374729</v>
      </c>
      <c r="Q1756" s="3">
        <f t="shared" si="509"/>
        <v>-87.727830578515594</v>
      </c>
      <c r="R1756">
        <f t="shared" si="510"/>
        <v>92.272169421484406</v>
      </c>
      <c r="S1756">
        <f t="shared" si="511"/>
        <v>0.66068064548144401</v>
      </c>
      <c r="T1756">
        <f t="shared" si="494"/>
        <v>31.895512981374729</v>
      </c>
    </row>
    <row r="1757" spans="1:20" x14ac:dyDescent="0.25">
      <c r="A1757">
        <f t="shared" si="495"/>
        <v>4166.9534043397571</v>
      </c>
      <c r="B1757">
        <f t="shared" si="512"/>
        <v>663.19123193427356</v>
      </c>
      <c r="C1757" t="str">
        <f t="shared" si="496"/>
        <v>1.55932049907659-39.1562023896269i</v>
      </c>
      <c r="D1757" t="str">
        <f t="shared" si="497"/>
        <v>3.97499568625997-24.0024894101058i</v>
      </c>
      <c r="E1757" t="str">
        <f t="shared" si="498"/>
        <v>162.429895428081+0.302413280557213i</v>
      </c>
      <c r="F1757" t="str">
        <f t="shared" si="499"/>
        <v>1.45495489674875-225.210017969094i</v>
      </c>
      <c r="G1757" t="str">
        <f t="shared" si="500"/>
        <v>0.999999959994496-0.000200013755406657i</v>
      </c>
      <c r="H1757" t="str">
        <f t="shared" si="501"/>
        <v>603.705903753912+61.2379854783153i</v>
      </c>
      <c r="I1757" t="str">
        <f t="shared" si="502"/>
        <v>41.3840399449264-383.299216202485i</v>
      </c>
      <c r="K1757" t="str">
        <f t="shared" si="503"/>
        <v>0.0196747860157009-0.00249578143174283i</v>
      </c>
      <c r="L1757" t="str">
        <f t="shared" si="504"/>
        <v>0.00005-0.425502633061242i</v>
      </c>
      <c r="M1757" t="str">
        <f t="shared" si="505"/>
        <v>0.00133333333333333-0.250295666506613i</v>
      </c>
      <c r="N1757">
        <f t="shared" si="506"/>
        <v>92.280489276245135</v>
      </c>
      <c r="O1757">
        <f t="shared" si="507"/>
        <v>31.862893215365432</v>
      </c>
      <c r="P1757" s="3">
        <f t="shared" si="508"/>
        <v>31.862893215365432</v>
      </c>
      <c r="Q1757" s="3">
        <f t="shared" si="509"/>
        <v>-87.719510723754865</v>
      </c>
      <c r="R1757">
        <f t="shared" si="510"/>
        <v>92.280489276245135</v>
      </c>
      <c r="S1757">
        <f t="shared" si="511"/>
        <v>0.66319123193427354</v>
      </c>
      <c r="T1757">
        <f t="shared" si="494"/>
        <v>31.862893215365432</v>
      </c>
    </row>
    <row r="1758" spans="1:20" x14ac:dyDescent="0.25">
      <c r="A1758">
        <f t="shared" si="495"/>
        <v>4182.7878272762482</v>
      </c>
      <c r="B1758">
        <f t="shared" si="512"/>
        <v>665.71135861562379</v>
      </c>
      <c r="C1758" t="str">
        <f t="shared" si="496"/>
        <v>1.55915954063366-39.0092113114449i</v>
      </c>
      <c r="D1758" t="str">
        <f t="shared" si="497"/>
        <v>3.9749956534133-23.9116566454945i</v>
      </c>
      <c r="E1758" t="str">
        <f t="shared" si="498"/>
        <v>162.429600865093+0.303616582150655i</v>
      </c>
      <c r="F1758" t="str">
        <f t="shared" si="499"/>
        <v>1.45495489630554-224.357461830025i</v>
      </c>
      <c r="G1758" t="str">
        <f t="shared" si="500"/>
        <v>0.999999959689877-0.000200773807616043i</v>
      </c>
      <c r="H1758" t="str">
        <f t="shared" si="501"/>
        <v>603.73423543405+61.4714057149388i</v>
      </c>
      <c r="I1758" t="str">
        <f t="shared" si="502"/>
        <v>41.3846097175219-381.864218977792i</v>
      </c>
      <c r="K1758" t="str">
        <f t="shared" si="503"/>
        <v>0.019672351378882-0.00250494682846143i</v>
      </c>
      <c r="L1758" t="str">
        <f t="shared" si="504"/>
        <v>0.00005-0.423891844053838i</v>
      </c>
      <c r="M1758" t="str">
        <f t="shared" si="505"/>
        <v>0.00133333333333333-0.24934814356108i</v>
      </c>
      <c r="N1758">
        <f t="shared" si="506"/>
        <v>92.288837256654588</v>
      </c>
      <c r="O1758">
        <f t="shared" si="507"/>
        <v>31.830275809462908</v>
      </c>
      <c r="P1758" s="3">
        <f t="shared" si="508"/>
        <v>31.830275809462908</v>
      </c>
      <c r="Q1758" s="3">
        <f t="shared" si="509"/>
        <v>-87.711162743345412</v>
      </c>
      <c r="R1758">
        <f t="shared" si="510"/>
        <v>92.288837256654588</v>
      </c>
      <c r="S1758">
        <f t="shared" si="511"/>
        <v>0.6657113586156238</v>
      </c>
      <c r="T1758">
        <f t="shared" si="494"/>
        <v>31.830275809462908</v>
      </c>
    </row>
    <row r="1759" spans="1:20" x14ac:dyDescent="0.25">
      <c r="A1759">
        <f t="shared" si="495"/>
        <v>4198.6824210198974</v>
      </c>
      <c r="B1759">
        <f t="shared" si="512"/>
        <v>668.24106177836313</v>
      </c>
      <c r="C1759" t="str">
        <f t="shared" si="496"/>
        <v>1.558997399677-38.8627810723949i</v>
      </c>
      <c r="D1759" t="str">
        <f t="shared" si="497"/>
        <v>3.97499562031652-23.8211678580913i</v>
      </c>
      <c r="E1759" t="str">
        <f t="shared" si="498"/>
        <v>162.429304168574+0.304825061077247i</v>
      </c>
      <c r="F1759" t="str">
        <f t="shared" si="499"/>
        <v>1.45495489585896-223.508133148368i</v>
      </c>
      <c r="G1759" t="str">
        <f t="shared" si="500"/>
        <v>0.999999959382938-0.000201536748023124i</v>
      </c>
      <c r="H1759" t="str">
        <f t="shared" si="501"/>
        <v>603.762784581388+61.7057211268451i</v>
      </c>
      <c r="I1759" t="str">
        <f t="shared" si="502"/>
        <v>41.3851838270335-380.434716049184i</v>
      </c>
      <c r="K1759" t="str">
        <f t="shared" si="503"/>
        <v>0.0196698988301007-0.00251414349042141i</v>
      </c>
      <c r="L1759" t="str">
        <f t="shared" si="504"/>
        <v>0.00005-0.42228715287292i</v>
      </c>
      <c r="M1759" t="str">
        <f t="shared" si="505"/>
        <v>0.00133333333333333-0.248404207572306i</v>
      </c>
      <c r="N1759">
        <f t="shared" si="506"/>
        <v>92.297213431663323</v>
      </c>
      <c r="O1759">
        <f t="shared" si="507"/>
        <v>31.797660780051782</v>
      </c>
      <c r="P1759" s="3">
        <f t="shared" si="508"/>
        <v>31.797660780051782</v>
      </c>
      <c r="Q1759" s="3">
        <f t="shared" si="509"/>
        <v>-87.702786568336677</v>
      </c>
      <c r="R1759">
        <f t="shared" si="510"/>
        <v>92.297213431663323</v>
      </c>
      <c r="S1759">
        <f t="shared" si="511"/>
        <v>0.66824106177836318</v>
      </c>
      <c r="T1759">
        <f t="shared" si="494"/>
        <v>31.797660780051782</v>
      </c>
    </row>
    <row r="1760" spans="1:20" x14ac:dyDescent="0.25">
      <c r="A1760">
        <f t="shared" si="495"/>
        <v>4214.6374142197728</v>
      </c>
      <c r="B1760">
        <f t="shared" si="512"/>
        <v>670.78037781312094</v>
      </c>
      <c r="C1760" t="str">
        <f t="shared" si="496"/>
        <v>1.55883406784369-38.7169095624809i</v>
      </c>
      <c r="D1760" t="str">
        <f t="shared" si="497"/>
        <v>3.97499558696772-23.7310217461846i</v>
      </c>
      <c r="E1760" t="str">
        <f t="shared" si="498"/>
        <v>162.429005323907+0.306038743656939i</v>
      </c>
      <c r="F1760" t="str">
        <f t="shared" si="499"/>
        <v>1.45495489540897-222.662019706243i</v>
      </c>
      <c r="G1760" t="str">
        <f t="shared" si="500"/>
        <v>0.999999959073661-0.000202302587603044i</v>
      </c>
      <c r="H1760" t="str">
        <f t="shared" si="501"/>
        <v>603.79155287849+61.9409352090191i</v>
      </c>
      <c r="I1760" t="str">
        <f t="shared" si="502"/>
        <v>41.3857623064574-379.010686864879i</v>
      </c>
      <c r="K1760" t="str">
        <f t="shared" si="503"/>
        <v>0.0196674282422994-0.00252337149719797i</v>
      </c>
      <c r="L1760" t="str">
        <f t="shared" si="504"/>
        <v>0.00005-0.420688536434469i</v>
      </c>
      <c r="M1760" t="str">
        <f t="shared" si="505"/>
        <v>0.00133333333333333-0.247463844961452i</v>
      </c>
      <c r="N1760">
        <f t="shared" si="506"/>
        <v>92.305617870086706</v>
      </c>
      <c r="O1760">
        <f t="shared" si="507"/>
        <v>31.765048143618699</v>
      </c>
      <c r="P1760" s="3">
        <f t="shared" si="508"/>
        <v>31.765048143618699</v>
      </c>
      <c r="Q1760" s="3">
        <f t="shared" si="509"/>
        <v>-87.694382129913294</v>
      </c>
      <c r="R1760">
        <f t="shared" si="510"/>
        <v>92.305617870086706</v>
      </c>
      <c r="S1760">
        <f t="shared" si="511"/>
        <v>0.67078037781312094</v>
      </c>
      <c r="T1760">
        <f t="shared" si="494"/>
        <v>31.765048143618699</v>
      </c>
    </row>
    <row r="1761" spans="1:20" x14ac:dyDescent="0.25">
      <c r="A1761">
        <f t="shared" si="495"/>
        <v>4230.6530363938082</v>
      </c>
      <c r="B1761">
        <f t="shared" si="512"/>
        <v>673.3293432488108</v>
      </c>
      <c r="C1761" t="str">
        <f t="shared" si="496"/>
        <v>1.55866953671658-38.571594679705i</v>
      </c>
      <c r="D1761" t="str">
        <f t="shared" si="497"/>
        <v>3.97499555336498-23.6412170129922i</v>
      </c>
      <c r="E1761" t="str">
        <f t="shared" si="498"/>
        <v>162.428704316387+0.307257656380765i</v>
      </c>
      <c r="F1761" t="str">
        <f t="shared" si="499"/>
        <v>1.45495489495557-221.819109332024i</v>
      </c>
      <c r="G1761" t="str">
        <f t="shared" si="500"/>
        <v>0.99999995876203-0.000203071337372653i</v>
      </c>
      <c r="H1761" t="str">
        <f t="shared" si="501"/>
        <v>603.820542021157+62.1770514707887i</v>
      </c>
      <c r="I1761" t="str">
        <f t="shared" si="502"/>
        <v>41.3863451890408-377.59211095199i</v>
      </c>
      <c r="K1761" t="str">
        <f t="shared" si="503"/>
        <v>0.0196649394875897-0.00253263092824835i</v>
      </c>
      <c r="L1761" t="str">
        <f t="shared" si="504"/>
        <v>0.00005-0.41909597174185i</v>
      </c>
      <c r="M1761" t="str">
        <f t="shared" si="505"/>
        <v>0.00133333333333333-0.246527042201088i</v>
      </c>
      <c r="N1761">
        <f t="shared" si="506"/>
        <v>92.314050640600868</v>
      </c>
      <c r="O1761">
        <f t="shared" si="507"/>
        <v>31.732437916752268</v>
      </c>
      <c r="P1761" s="3">
        <f t="shared" si="508"/>
        <v>31.732437916752268</v>
      </c>
      <c r="Q1761" s="3">
        <f t="shared" si="509"/>
        <v>-87.685949359399132</v>
      </c>
      <c r="R1761">
        <f t="shared" si="510"/>
        <v>92.314050640600868</v>
      </c>
      <c r="S1761">
        <f t="shared" si="511"/>
        <v>0.67332934324881077</v>
      </c>
      <c r="T1761">
        <f t="shared" si="494"/>
        <v>31.732437916752268</v>
      </c>
    </row>
    <row r="1762" spans="1:20" x14ac:dyDescent="0.25">
      <c r="A1762">
        <f t="shared" si="495"/>
        <v>4246.7295179321045</v>
      </c>
      <c r="B1762">
        <f t="shared" si="512"/>
        <v>675.88799475315625</v>
      </c>
      <c r="C1762" t="str">
        <f t="shared" si="496"/>
        <v>1.55850379782399-38.4268343300387i</v>
      </c>
      <c r="D1762" t="str">
        <f t="shared" si="497"/>
        <v>3.97499551950639-23.551752366643i</v>
      </c>
      <c r="E1762" t="str">
        <f t="shared" si="498"/>
        <v>162.428401131221+0.308481825912124i</v>
      </c>
      <c r="F1762" t="str">
        <f t="shared" si="499"/>
        <v>1.45495489449871-220.979389900163i</v>
      </c>
      <c r="G1762" t="str">
        <f t="shared" si="500"/>
        <v>0.999999958448026-0.000203843008390661i</v>
      </c>
      <c r="H1762" t="str">
        <f t="shared" si="501"/>
        <v>603.849753718508+62.4140734358925i</v>
      </c>
      <c r="I1762" t="str">
        <f t="shared" si="502"/>
        <v>41.3869325082838-376.178967916212i</v>
      </c>
      <c r="K1762" t="str">
        <f t="shared" si="503"/>
        <v>0.0196624324372489-0.00254192186290722i</v>
      </c>
      <c r="L1762" t="str">
        <f t="shared" si="504"/>
        <v>0.00005-0.417509435885485i</v>
      </c>
      <c r="M1762" t="str">
        <f t="shared" si="505"/>
        <v>0.00133333333333333-0.245593785814991i</v>
      </c>
      <c r="N1762">
        <f t="shared" si="506"/>
        <v>92.322511811737996</v>
      </c>
      <c r="O1762">
        <f t="shared" si="507"/>
        <v>31.699830116143918</v>
      </c>
      <c r="P1762" s="3">
        <f t="shared" si="508"/>
        <v>31.699830116143918</v>
      </c>
      <c r="Q1762" s="3">
        <f t="shared" si="509"/>
        <v>-87.677488188262004</v>
      </c>
      <c r="R1762">
        <f t="shared" si="510"/>
        <v>92.322511811737996</v>
      </c>
      <c r="S1762">
        <f t="shared" si="511"/>
        <v>0.6758879947531562</v>
      </c>
      <c r="T1762">
        <f t="shared" si="494"/>
        <v>31.699830116143918</v>
      </c>
    </row>
    <row r="1763" spans="1:20" x14ac:dyDescent="0.25">
      <c r="A1763">
        <f t="shared" si="495"/>
        <v>4262.867090100247</v>
      </c>
      <c r="B1763">
        <f t="shared" si="512"/>
        <v>678.45636913321823</v>
      </c>
      <c r="C1763" t="str">
        <f t="shared" si="496"/>
        <v>1.55833684263932-38.2826264273914i</v>
      </c>
      <c r="D1763" t="str">
        <f t="shared" si="497"/>
        <v>3.97499548538998-23.4626265201578i</v>
      </c>
      <c r="E1763" t="str">
        <f t="shared" si="498"/>
        <v>162.428095753529+0.309711279088091i</v>
      </c>
      <c r="F1763" t="str">
        <f t="shared" si="499"/>
        <v>1.45495489403836-220.142849331014i</v>
      </c>
      <c r="G1763" t="str">
        <f t="shared" si="500"/>
        <v>0.999999958131631-0.000204617611757806i</v>
      </c>
      <c r="H1763" t="str">
        <f t="shared" si="501"/>
        <v>603.87918969311+62.6520046425467i</v>
      </c>
      <c r="I1763" t="str">
        <f t="shared" si="502"/>
        <v>41.3875242979415-374.771237441544i</v>
      </c>
      <c r="K1763" t="str">
        <f t="shared" si="503"/>
        <v>0.019659906961715-0.00255124438038187i</v>
      </c>
      <c r="L1763" t="str">
        <f t="shared" si="504"/>
        <v>0.00005-0.415928906042523i</v>
      </c>
      <c r="M1763" t="str">
        <f t="shared" si="505"/>
        <v>0.00133333333333333-0.244664062377955i</v>
      </c>
      <c r="N1763">
        <f t="shared" si="506"/>
        <v>92.331001451881804</v>
      </c>
      <c r="O1763">
        <f t="shared" si="507"/>
        <v>31.667224758588127</v>
      </c>
      <c r="P1763" s="3">
        <f t="shared" si="508"/>
        <v>31.667224758588127</v>
      </c>
      <c r="Q1763" s="3">
        <f t="shared" si="509"/>
        <v>-87.668998548118196</v>
      </c>
      <c r="R1763">
        <f t="shared" si="510"/>
        <v>92.331001451881804</v>
      </c>
      <c r="S1763">
        <f t="shared" si="511"/>
        <v>0.67845636913321827</v>
      </c>
      <c r="T1763">
        <f t="shared" si="494"/>
        <v>31.667224758588127</v>
      </c>
    </row>
    <row r="1764" spans="1:20" x14ac:dyDescent="0.25">
      <c r="A1764">
        <f t="shared" si="495"/>
        <v>4279.0659850426273</v>
      </c>
      <c r="B1764">
        <f t="shared" si="512"/>
        <v>681.03450333592446</v>
      </c>
      <c r="C1764" t="str">
        <f t="shared" si="496"/>
        <v>1.5581686625809-38.1389688935799i</v>
      </c>
      <c r="D1764" t="str">
        <f t="shared" si="497"/>
        <v>3.97499545101378-23.3738381914316i</v>
      </c>
      <c r="E1764" t="str">
        <f t="shared" si="498"/>
        <v>162.42778816834+0.310946042920949i</v>
      </c>
      <c r="F1764" t="str">
        <f t="shared" si="499"/>
        <v>1.45495489357452-219.30947559066i</v>
      </c>
      <c r="G1764" t="str">
        <f t="shared" si="500"/>
        <v>0.999999957812827-0.000205395158617005i</v>
      </c>
      <c r="H1764" t="str">
        <f t="shared" si="501"/>
        <v>603.908851681071+62.8908486435112i</v>
      </c>
      <c r="I1764" t="str">
        <f t="shared" si="502"/>
        <v>41.3881205920249-373.368899289987i</v>
      </c>
      <c r="K1764" t="str">
        <f t="shared" si="503"/>
        <v>0.0196573629305827-0.00256059855974731i</v>
      </c>
      <c r="L1764" t="str">
        <f t="shared" si="504"/>
        <v>0.00005-0.414354359476513i</v>
      </c>
      <c r="M1764" t="str">
        <f t="shared" si="505"/>
        <v>0.00133333333333333-0.243737858515596i</v>
      </c>
      <c r="N1764">
        <f t="shared" si="506"/>
        <v>92.339519629263236</v>
      </c>
      <c r="O1764">
        <f t="shared" si="507"/>
        <v>31.634621860982865</v>
      </c>
      <c r="P1764" s="3">
        <f t="shared" si="508"/>
        <v>31.634621860982865</v>
      </c>
      <c r="Q1764" s="3">
        <f t="shared" si="509"/>
        <v>-87.660480370736764</v>
      </c>
      <c r="R1764">
        <f t="shared" si="510"/>
        <v>92.339519629263236</v>
      </c>
      <c r="S1764">
        <f t="shared" si="511"/>
        <v>0.68103450333592441</v>
      </c>
      <c r="T1764">
        <f t="shared" si="494"/>
        <v>31.634621860982865</v>
      </c>
    </row>
    <row r="1765" spans="1:20" x14ac:dyDescent="0.25">
      <c r="A1765">
        <f t="shared" si="495"/>
        <v>4295.3264357857897</v>
      </c>
      <c r="B1765">
        <f t="shared" si="512"/>
        <v>683.62243444860098</v>
      </c>
      <c r="C1765" t="str">
        <f t="shared" si="496"/>
        <v>1.55799924901181-37.9958596582997i</v>
      </c>
      <c r="D1765" t="str">
        <f t="shared" si="497"/>
        <v>3.97499541637586-23.2853861032144i</v>
      </c>
      <c r="E1765" t="str">
        <f t="shared" si="498"/>
        <v>162.427478360597+0.312186144599305i</v>
      </c>
      <c r="F1765" t="str">
        <f t="shared" si="499"/>
        <v>1.45495489310714-218.479256690739i</v>
      </c>
      <c r="G1765" t="str">
        <f t="shared" si="500"/>
        <v>0.999999957491595-0.000206175660153519i</v>
      </c>
      <c r="H1765" t="str">
        <f t="shared" si="501"/>
        <v>603.938741432149+63.1306090061572i</v>
      </c>
      <c r="I1765" t="str">
        <f t="shared" si="502"/>
        <v>41.3887214248031-371.971933301253i</v>
      </c>
      <c r="K1765" t="str">
        <f t="shared" si="503"/>
        <v>0.0196548002125992-0.00256998447994143i</v>
      </c>
      <c r="L1765" t="str">
        <f t="shared" si="504"/>
        <v>0.00005-0.412785773537071i</v>
      </c>
      <c r="M1765" t="str">
        <f t="shared" si="505"/>
        <v>0.00133333333333333-0.24281516090416i</v>
      </c>
      <c r="N1765">
        <f t="shared" si="506"/>
        <v>92.34806641195577</v>
      </c>
      <c r="O1765">
        <f t="shared" si="507"/>
        <v>31.602021440330393</v>
      </c>
      <c r="P1765" s="3">
        <f t="shared" si="508"/>
        <v>31.602021440330393</v>
      </c>
      <c r="Q1765" s="3">
        <f t="shared" si="509"/>
        <v>-87.65193358804423</v>
      </c>
      <c r="R1765">
        <f t="shared" si="510"/>
        <v>92.34806641195577</v>
      </c>
      <c r="S1765">
        <f t="shared" si="511"/>
        <v>0.68362243444860094</v>
      </c>
      <c r="T1765">
        <f t="shared" si="494"/>
        <v>31.602021440330393</v>
      </c>
    </row>
    <row r="1766" spans="1:20" x14ac:dyDescent="0.25">
      <c r="A1766">
        <f t="shared" si="495"/>
        <v>4311.6486762417753</v>
      </c>
      <c r="B1766">
        <f t="shared" si="512"/>
        <v>686.22019969950566</v>
      </c>
      <c r="C1766" t="str">
        <f t="shared" si="496"/>
        <v>1.5578285932392-37.8532966590918i</v>
      </c>
      <c r="D1766" t="str">
        <f t="shared" si="497"/>
        <v>3.97499538147415-23.1972689830931i</v>
      </c>
      <c r="E1766" t="str">
        <f t="shared" si="498"/>
        <v>162.427166315154+0.313431611489839i</v>
      </c>
      <c r="F1766" t="str">
        <f t="shared" si="499"/>
        <v>1.4549548926362-217.652180688275i</v>
      </c>
      <c r="G1766" t="str">
        <f t="shared" si="500"/>
        <v>0.999999957167918-0.000206959127595114i</v>
      </c>
      <c r="H1766" t="str">
        <f t="shared" si="501"/>
        <v>603.968860709887+63.3712893125388i</v>
      </c>
      <c r="I1766" t="str">
        <f t="shared" si="502"/>
        <v>41.3893268308076-370.580319392499i</v>
      </c>
      <c r="K1766" t="str">
        <f t="shared" si="503"/>
        <v>0.019652218675659-0.00257940221975998i</v>
      </c>
      <c r="L1766" t="str">
        <f t="shared" si="504"/>
        <v>0.00005-0.411223125659566i</v>
      </c>
      <c r="M1766" t="str">
        <f t="shared" si="505"/>
        <v>0.00133333333333333-0.241895956270333i</v>
      </c>
      <c r="N1766">
        <f t="shared" si="506"/>
        <v>92.356641867870536</v>
      </c>
      <c r="O1766">
        <f t="shared" si="507"/>
        <v>31.569423513737025</v>
      </c>
      <c r="P1766" s="3">
        <f t="shared" si="508"/>
        <v>31.569423513737025</v>
      </c>
      <c r="Q1766" s="3">
        <f t="shared" si="509"/>
        <v>-87.643358132129464</v>
      </c>
      <c r="R1766">
        <f t="shared" si="510"/>
        <v>92.356641867870536</v>
      </c>
      <c r="S1766">
        <f t="shared" si="511"/>
        <v>0.68622019969950565</v>
      </c>
      <c r="T1766">
        <f t="shared" si="494"/>
        <v>31.569423513737025</v>
      </c>
    </row>
    <row r="1767" spans="1:20" x14ac:dyDescent="0.25">
      <c r="A1767">
        <f t="shared" si="495"/>
        <v>4328.0329412114943</v>
      </c>
      <c r="B1767">
        <f t="shared" si="512"/>
        <v>688.82783645836378</v>
      </c>
      <c r="C1767" t="str">
        <f t="shared" si="496"/>
        <v>1.55765668651456-37.711277841316i</v>
      </c>
      <c r="D1767" t="str">
        <f t="shared" si="497"/>
        <v>3.97499534630672-23.1094855634736i</v>
      </c>
      <c r="E1767" t="str">
        <f t="shared" si="498"/>
        <v>162.426852016773+0.31468247113863i</v>
      </c>
      <c r="F1767" t="str">
        <f t="shared" si="499"/>
        <v>1.45495489216168-216.828235685502i</v>
      </c>
      <c r="G1767" t="str">
        <f t="shared" si="500"/>
        <v>0.999999956841775-0.000207745572212222i</v>
      </c>
      <c r="H1767" t="str">
        <f t="shared" si="501"/>
        <v>603.999211291684+63.6128931594556i</v>
      </c>
      <c r="I1767" t="str">
        <f t="shared" si="502"/>
        <v>41.3899368448298-369.194037558008i</v>
      </c>
      <c r="K1767" t="str">
        <f t="shared" si="503"/>
        <v>0.0196496181868008-0.00258885185785163i</v>
      </c>
      <c r="L1767" t="str">
        <f t="shared" si="504"/>
        <v>0.00005-0.40966639336478i</v>
      </c>
      <c r="M1767" t="str">
        <f t="shared" si="505"/>
        <v>0.00133333333333333-0.240980231391047i</v>
      </c>
      <c r="N1767">
        <f t="shared" si="506"/>
        <v>92.365246064752171</v>
      </c>
      <c r="O1767">
        <f t="shared" si="507"/>
        <v>31.536828098414347</v>
      </c>
      <c r="P1767" s="3">
        <f t="shared" si="508"/>
        <v>31.536828098414347</v>
      </c>
      <c r="Q1767" s="3">
        <f t="shared" si="509"/>
        <v>-87.634753935247829</v>
      </c>
      <c r="R1767">
        <f t="shared" si="510"/>
        <v>92.365246064752171</v>
      </c>
      <c r="S1767">
        <f t="shared" si="511"/>
        <v>0.68882783645836376</v>
      </c>
      <c r="T1767">
        <f t="shared" si="494"/>
        <v>31.536828098414347</v>
      </c>
    </row>
    <row r="1768" spans="1:20" x14ac:dyDescent="0.25">
      <c r="A1768">
        <f t="shared" si="495"/>
        <v>4344.4794663880984</v>
      </c>
      <c r="B1768">
        <f t="shared" si="512"/>
        <v>691.44538223690563</v>
      </c>
      <c r="C1768" t="str">
        <f t="shared" si="496"/>
        <v>1.55748352003293-37.5698011581185i</v>
      </c>
      <c r="D1768" t="str">
        <f t="shared" si="497"/>
        <v>3.97499531087148-23.0220345815616i</v>
      </c>
      <c r="E1768" t="str">
        <f t="shared" si="498"/>
        <v>162.42653545013+0.315938751272338i</v>
      </c>
      <c r="F1768" t="str">
        <f t="shared" si="499"/>
        <v>1.45495489168355-216.007409829693i</v>
      </c>
      <c r="G1768" t="str">
        <f t="shared" si="500"/>
        <v>0.99999995651315-0.000208535005318098i</v>
      </c>
      <c r="H1768" t="str">
        <f t="shared" si="501"/>
        <v>604.029794968946+63.8554241585274i</v>
      </c>
      <c r="I1768" t="str">
        <f t="shared" si="502"/>
        <v>41.390551501927-367.813067868923i</v>
      </c>
      <c r="K1768" t="str">
        <f t="shared" si="503"/>
        <v>0.019646998612202-0.0025983334727128i</v>
      </c>
      <c r="L1768" t="str">
        <f t="shared" si="504"/>
        <v>0.00005-0.408115554258596i</v>
      </c>
      <c r="M1768" t="str">
        <f t="shared" si="505"/>
        <v>0.00133333333333333-0.240067973093292i</v>
      </c>
      <c r="N1768">
        <f t="shared" si="506"/>
        <v>92.373879070173416</v>
      </c>
      <c r="O1768">
        <f t="shared" si="507"/>
        <v>31.504235211679102</v>
      </c>
      <c r="P1768" s="3">
        <f t="shared" si="508"/>
        <v>31.504235211679102</v>
      </c>
      <c r="Q1768" s="3">
        <f t="shared" si="509"/>
        <v>-87.626120929826584</v>
      </c>
      <c r="R1768">
        <f t="shared" si="510"/>
        <v>92.373879070173416</v>
      </c>
      <c r="S1768">
        <f t="shared" si="511"/>
        <v>0.69144538223690566</v>
      </c>
      <c r="T1768">
        <f t="shared" si="494"/>
        <v>31.504235211679102</v>
      </c>
    </row>
    <row r="1769" spans="1:20" x14ac:dyDescent="0.25">
      <c r="A1769">
        <f t="shared" si="495"/>
        <v>4360.9884883603736</v>
      </c>
      <c r="B1769">
        <f t="shared" si="512"/>
        <v>694.07287468940592</v>
      </c>
      <c r="C1769" t="str">
        <f t="shared" si="496"/>
        <v>1.55730908493307-37.4288645704027i</v>
      </c>
      <c r="D1769" t="str">
        <f t="shared" si="497"/>
        <v>3.97499527516644-22.9349147793456i</v>
      </c>
      <c r="E1769" t="str">
        <f t="shared" si="498"/>
        <v>162.426216599807+0.317200479800171i</v>
      </c>
      <c r="F1769" t="str">
        <f t="shared" si="499"/>
        <v>1.45495489120177-215.189691312993i</v>
      </c>
      <c r="G1769" t="str">
        <f t="shared" si="500"/>
        <v>0.999999956182022-0.000209327438268992i</v>
      </c>
      <c r="H1769" t="str">
        <f t="shared" si="501"/>
        <v>604.060613547179+64.0988859362591i</v>
      </c>
      <c r="I1769" t="str">
        <f t="shared" si="502"/>
        <v>41.391170837422-366.437390472962i</v>
      </c>
      <c r="K1769" t="str">
        <f t="shared" si="503"/>
        <v>0.0196443598171748-0.00260784714268252i</v>
      </c>
      <c r="L1769" t="str">
        <f t="shared" si="504"/>
        <v>0.00005-0.406570586031676i</v>
      </c>
      <c r="M1769" t="str">
        <f t="shared" si="505"/>
        <v>0.00133333333333333-0.239159168253927i</v>
      </c>
      <c r="N1769">
        <f t="shared" si="506"/>
        <v>92.382540951531098</v>
      </c>
      <c r="O1769">
        <f t="shared" si="507"/>
        <v>31.471644870953774</v>
      </c>
      <c r="P1769" s="3">
        <f t="shared" si="508"/>
        <v>31.471644870953774</v>
      </c>
      <c r="Q1769" s="3">
        <f t="shared" si="509"/>
        <v>-87.617459048468902</v>
      </c>
      <c r="R1769">
        <f t="shared" si="510"/>
        <v>92.382540951531098</v>
      </c>
      <c r="S1769">
        <f t="shared" si="511"/>
        <v>0.69407287468940593</v>
      </c>
      <c r="T1769">
        <f t="shared" si="494"/>
        <v>31.471644870953774</v>
      </c>
    </row>
    <row r="1770" spans="1:20" x14ac:dyDescent="0.25">
      <c r="A1770">
        <f t="shared" si="495"/>
        <v>4377.5602446161429</v>
      </c>
      <c r="B1770">
        <f t="shared" si="512"/>
        <v>696.71035161322573</v>
      </c>
      <c r="C1770" t="str">
        <f t="shared" si="496"/>
        <v>1.55713337229682-37.2884660468004i</v>
      </c>
      <c r="D1770" t="str">
        <f t="shared" si="497"/>
        <v>3.97499523918953-22.8481249035779i</v>
      </c>
      <c r="E1770" t="str">
        <f t="shared" si="498"/>
        <v>162.4258954503+0.318467684814817i</v>
      </c>
      <c r="F1770" t="str">
        <f t="shared" si="499"/>
        <v>1.45495489071633-214.375068372248i</v>
      </c>
      <c r="G1770" t="str">
        <f t="shared" si="500"/>
        <v>0.999999955848372-0.000210122882464307i</v>
      </c>
      <c r="H1770" t="str">
        <f t="shared" si="501"/>
        <v>604.091668846105+64.343282134114i</v>
      </c>
      <c r="I1770" t="str">
        <f t="shared" si="502"/>
        <v>41.3917948869071-365.066985594126i</v>
      </c>
      <c r="K1770" t="str">
        <f t="shared" si="503"/>
        <v>0.019641701666162-0.00261739294593733i</v>
      </c>
      <c r="L1770" t="str">
        <f t="shared" si="504"/>
        <v>0.00005-0.405031466459132i</v>
      </c>
      <c r="M1770" t="str">
        <f t="shared" si="505"/>
        <v>0.00133333333333333-0.238253803799489i</v>
      </c>
      <c r="N1770">
        <f t="shared" si="506"/>
        <v>92.391231776040499</v>
      </c>
      <c r="O1770">
        <f t="shared" si="507"/>
        <v>31.439057093767278</v>
      </c>
      <c r="P1770" s="3">
        <f t="shared" si="508"/>
        <v>31.439057093767278</v>
      </c>
      <c r="Q1770" s="3">
        <f t="shared" si="509"/>
        <v>-87.608768223959501</v>
      </c>
      <c r="R1770">
        <f t="shared" si="510"/>
        <v>92.391231776040499</v>
      </c>
      <c r="S1770">
        <f t="shared" si="511"/>
        <v>0.6967103516132257</v>
      </c>
      <c r="T1770">
        <f t="shared" si="494"/>
        <v>31.439057093767278</v>
      </c>
    </row>
    <row r="1771" spans="1:20" x14ac:dyDescent="0.25">
      <c r="A1771">
        <f t="shared" si="495"/>
        <v>4394.1949735456847</v>
      </c>
      <c r="B1771">
        <f t="shared" si="512"/>
        <v>699.35785094935602</v>
      </c>
      <c r="C1771" t="str">
        <f t="shared" si="496"/>
        <v>1.55695637314882-37.1486035636406i</v>
      </c>
      <c r="D1771" t="str">
        <f t="shared" si="497"/>
        <v>3.97499520293865-22.7616637057571i</v>
      </c>
      <c r="E1771" t="str">
        <f t="shared" si="498"/>
        <v>162.425571986012+0.319740394594239i</v>
      </c>
      <c r="F1771" t="str">
        <f t="shared" si="499"/>
        <v>1.45495489022718-213.563529288832i</v>
      </c>
      <c r="G1771" t="str">
        <f t="shared" si="500"/>
        <v>0.999999955512182-0.000210921349346762i</v>
      </c>
      <c r="H1771" t="str">
        <f t="shared" si="501"/>
        <v>604.122962699793+64.5886164085835i</v>
      </c>
      <c r="I1771" t="str">
        <f t="shared" si="502"/>
        <v>41.3924236862451-363.701833532423i</v>
      </c>
      <c r="K1771" t="str">
        <f t="shared" si="503"/>
        <v>0.0196390240227319-0.0026269709604859i</v>
      </c>
      <c r="L1771" t="str">
        <f t="shared" si="504"/>
        <v>0.00005-0.40349817340021i</v>
      </c>
      <c r="M1771" t="str">
        <f t="shared" si="505"/>
        <v>0.00133333333333333-0.237351866706006i</v>
      </c>
      <c r="N1771">
        <f t="shared" si="506"/>
        <v>92.39995161073071</v>
      </c>
      <c r="O1771">
        <f t="shared" si="507"/>
        <v>31.406471897755001</v>
      </c>
      <c r="P1771" s="3">
        <f t="shared" si="508"/>
        <v>31.406471897755001</v>
      </c>
      <c r="Q1771" s="3">
        <f t="shared" si="509"/>
        <v>-87.60004838926929</v>
      </c>
      <c r="R1771">
        <f t="shared" si="510"/>
        <v>92.39995161073071</v>
      </c>
      <c r="S1771">
        <f t="shared" si="511"/>
        <v>0.69935785094935599</v>
      </c>
      <c r="T1771">
        <f t="shared" si="494"/>
        <v>31.406471897755001</v>
      </c>
    </row>
    <row r="1772" spans="1:20" x14ac:dyDescent="0.25">
      <c r="A1772">
        <f t="shared" si="495"/>
        <v>4410.8929144451586</v>
      </c>
      <c r="B1772">
        <f t="shared" si="512"/>
        <v>702.01541078296361</v>
      </c>
      <c r="C1772" t="str">
        <f t="shared" si="496"/>
        <v>1.55677807845675-37.0092751049207i</v>
      </c>
      <c r="D1772" t="str">
        <f t="shared" si="497"/>
        <v>3.97499516641176-22.6755299421096i</v>
      </c>
      <c r="E1772" t="str">
        <f t="shared" si="498"/>
        <v>162.425246191255+0.321018637603048i</v>
      </c>
      <c r="F1772" t="str">
        <f t="shared" si="499"/>
        <v>1.45495488973432-212.755062388482i</v>
      </c>
      <c r="G1772" t="str">
        <f t="shared" si="500"/>
        <v>0.999999955173433-0.000211722850402559i</v>
      </c>
      <c r="H1772" t="str">
        <f t="shared" si="501"/>
        <v>604.154496956747+64.834892431253i</v>
      </c>
      <c r="I1772" t="str">
        <f t="shared" si="502"/>
        <v>41.3930572715695-362.341914663576i</v>
      </c>
      <c r="K1772" t="str">
        <f t="shared" si="503"/>
        <v>0.0196363267495749-0.00263658126416374i</v>
      </c>
      <c r="L1772" t="str">
        <f t="shared" si="504"/>
        <v>0.00005-0.401970684797978i</v>
      </c>
      <c r="M1772" t="str">
        <f t="shared" si="505"/>
        <v>0.00133333333333333-0.236453343998811i</v>
      </c>
      <c r="N1772">
        <f t="shared" si="506"/>
        <v>92.408700522440313</v>
      </c>
      <c r="O1772">
        <f t="shared" si="507"/>
        <v>31.37388930065946</v>
      </c>
      <c r="P1772" s="3">
        <f t="shared" si="508"/>
        <v>31.37388930065946</v>
      </c>
      <c r="Q1772" s="3">
        <f t="shared" si="509"/>
        <v>-87.591299477559687</v>
      </c>
      <c r="R1772">
        <f t="shared" si="510"/>
        <v>92.408700522440313</v>
      </c>
      <c r="S1772">
        <f t="shared" si="511"/>
        <v>0.70201541078296359</v>
      </c>
      <c r="T1772">
        <f t="shared" ref="T1772:T1835" si="513">P1772</f>
        <v>31.37388930065946</v>
      </c>
    </row>
    <row r="1773" spans="1:20" x14ac:dyDescent="0.25">
      <c r="A1773">
        <f t="shared" ref="A1773:A1836" si="514">2*PI()*B1773</f>
        <v>4427.6543075200507</v>
      </c>
      <c r="B1773">
        <f t="shared" si="512"/>
        <v>704.68306934393888</v>
      </c>
      <c r="C1773" t="str">
        <f t="shared" ref="C1773:C1836" si="515">IMPRODUCT(D1773,E1773,$C$40,,K1773,$C$41)</f>
        <v>1.55659847913037-36.8704786622775i</v>
      </c>
      <c r="D1773" t="str">
        <f t="shared" ref="D1773:D1836" si="516">IMDIV(IMPRODUCT($C$37,$C$38,COMPLEX(1,A1773/$C$38)),IMSUM(-1*A1773*A1773/$C$39,COMPLEX(0,1*A1773)))</f>
        <v>3.97499512960674-22.5897223735725i</v>
      </c>
      <c r="E1773" t="str">
        <f t="shared" ref="E1773:E1836" si="517">IMDIV(IMPRODUCT(IMSUM(F1773,G1773),$C$29,H1773),IMSUM(1,I1773))</f>
        <v>162.42491805025+0.322302442494176i</v>
      </c>
      <c r="F1773" t="str">
        <f t="shared" ref="F1773:F1836" si="518">IMDIV(IMPRODUCT($C$14,$C$15,COMPLEX(1,A1773/$C$15)),IMSUM(-1*A1773*A1773/$C$16,COMPLEX(0,A1773)))</f>
        <v>1.4549548892377-211.949656041133i</v>
      </c>
      <c r="G1773" t="str">
        <f t="shared" ref="G1773:G1836" si="519">IMDIV(1,COMPLEX(1,A1773*$C$9*$C$10))</f>
        <v>0.999999954832103-0.000212527397161546i</v>
      </c>
      <c r="H1773" t="str">
        <f t="shared" ref="H1773:H1836" si="520">IMDIV($C$3,IMSUM(K1773,COMPLEX(0,$C$28*A1773)))</f>
        <v>604.18627348005+65.0821138888792i</v>
      </c>
      <c r="I1773" t="str">
        <f t="shared" ref="I1773:I1836" si="521">IMPRODUCT(F1773,$C$29,H1773,$C$31)</f>
        <v>41.3936956792904-360.987209438763i</v>
      </c>
      <c r="K1773" t="str">
        <f t="shared" ref="K1773:K1836" si="522">IF($C$26&lt;=0,IMDIV(1,IMSUM(IMDIV(1,L1773),1/$C$18)),IMDIV(1,IMSUM(IMDIV(1,L1773),1/$C$18,IMDIV(1,M1773))))</f>
        <v>0.0196336097084984-0.00264622393462784i</v>
      </c>
      <c r="L1773" t="str">
        <f t="shared" ref="L1773:L1836" si="523">IMSUM($C$21/$C$22,IMDIV(1,COMPLEX(0,$C$20*$C$22*A1773)))</f>
        <v>0.00005-0.400448978678998i</v>
      </c>
      <c r="M1773" t="str">
        <f t="shared" ref="M1773:M1836" si="524">IMSUM($C$25/$C$26,IMDIV(1,COMPLEX(0,$C$24*$C$26*A1773)))</f>
        <v>0.00133333333333333-0.235558222752351i</v>
      </c>
      <c r="N1773">
        <f t="shared" ref="N1773:N1836" si="525">ABS(R1773)</f>
        <v>92.417478577811409</v>
      </c>
      <c r="O1773">
        <f t="shared" ref="O1773:O1836" si="526">ABS(P1773)</f>
        <v>31.34130932033079</v>
      </c>
      <c r="P1773" s="3">
        <f t="shared" ref="P1773:P1836" si="527">20*LOG10(IMABS(C1773))</f>
        <v>31.34130932033079</v>
      </c>
      <c r="Q1773" s="3">
        <f t="shared" ref="Q1773:Q1836" si="528">IMARGUMENT(C1773)*180/PI()</f>
        <v>-87.582521422188591</v>
      </c>
      <c r="R1773">
        <f t="shared" ref="R1773:R1836" si="529">IF(Q1773&lt;0,Q1773+180,Q1773-180)</f>
        <v>92.417478577811409</v>
      </c>
      <c r="S1773">
        <f t="shared" ref="S1773:S1836" si="530">B1773/1000</f>
        <v>0.70468306934393887</v>
      </c>
      <c r="T1773">
        <f t="shared" si="513"/>
        <v>31.34130932033079</v>
      </c>
    </row>
    <row r="1774" spans="1:20" x14ac:dyDescent="0.25">
      <c r="A1774">
        <f t="shared" si="514"/>
        <v>4444.4793938886269</v>
      </c>
      <c r="B1774">
        <f t="shared" ref="B1774:B1837" si="531">B1773*(1+B$42)</f>
        <v>707.36086500744591</v>
      </c>
      <c r="C1774" t="str">
        <f t="shared" si="515"/>
        <v>1.55641756602167-36.7322122349575i</v>
      </c>
      <c r="D1774" t="str">
        <f t="shared" si="516"/>
        <v>3.97499509252147-22.504239765775i</v>
      </c>
      <c r="E1774" t="str">
        <f t="shared" si="517"/>
        <v>162.424587547129+0.323591838110054i</v>
      </c>
      <c r="F1774" t="str">
        <f t="shared" si="518"/>
        <v>1.4549548887373-211.147298660742i</v>
      </c>
      <c r="G1774" t="str">
        <f t="shared" si="519"/>
        <v>0.999999954488175-0.000213335001197388i</v>
      </c>
      <c r="H1774" t="str">
        <f t="shared" si="520"/>
        <v>604.218294147473+65.3302844834582i</v>
      </c>
      <c r="I1774" t="str">
        <f t="shared" si="521"/>
        <v>41.3943389460934-359.637698384314i</v>
      </c>
      <c r="K1774" t="str">
        <f t="shared" si="522"/>
        <v>0.0196308727604225-0.00265589904935115i</v>
      </c>
      <c r="L1774" t="str">
        <f t="shared" si="523"/>
        <v>0.00005-0.398933033153016i</v>
      </c>
      <c r="M1774" t="str">
        <f t="shared" si="524"/>
        <v>0.00133333333333333-0.23466649009001i</v>
      </c>
      <c r="N1774">
        <f t="shared" si="525"/>
        <v>92.426285843285186</v>
      </c>
      <c r="O1774">
        <f t="shared" si="526"/>
        <v>31.308731974727117</v>
      </c>
      <c r="P1774" s="3">
        <f t="shared" si="527"/>
        <v>31.308731974727117</v>
      </c>
      <c r="Q1774" s="3">
        <f t="shared" si="528"/>
        <v>-87.573714156714814</v>
      </c>
      <c r="R1774">
        <f t="shared" si="529"/>
        <v>92.426285843285186</v>
      </c>
      <c r="S1774">
        <f t="shared" si="530"/>
        <v>0.70736086500744588</v>
      </c>
      <c r="T1774">
        <f t="shared" si="513"/>
        <v>31.308731974727117</v>
      </c>
    </row>
    <row r="1775" spans="1:20" x14ac:dyDescent="0.25">
      <c r="A1775">
        <f t="shared" si="514"/>
        <v>4461.3684155854035</v>
      </c>
      <c r="B1775">
        <f t="shared" si="531"/>
        <v>710.0488362944742</v>
      </c>
      <c r="C1775" t="str">
        <f t="shared" si="515"/>
        <v>1.55623532992437-36.5944738297872i</v>
      </c>
      <c r="D1775" t="str">
        <f t="shared" si="516"/>
        <v>3.97499505515382-22.4190808890212i</v>
      </c>
      <c r="E1775" t="str">
        <f t="shared" si="517"/>
        <v>162.424254665928+0.324886853484464i</v>
      </c>
      <c r="F1775" t="str">
        <f t="shared" si="518"/>
        <v>1.45495488823309-210.34797870513i</v>
      </c>
      <c r="G1775" t="str">
        <f t="shared" si="519"/>
        <v>0.999999954141628-0.000214145674127727i</v>
      </c>
      <c r="H1775" t="str">
        <f t="shared" si="520"/>
        <v>604.250560851588+65.5794079322975i</v>
      </c>
      <c r="I1775" t="str">
        <f t="shared" si="521"/>
        <v>41.3949871089432-358.293362101447i</v>
      </c>
      <c r="K1775" t="str">
        <f t="shared" si="522"/>
        <v>0.0196281157653759-0.00266560668561716i</v>
      </c>
      <c r="L1775" t="str">
        <f t="shared" si="523"/>
        <v>0.00005-0.397422826412648i</v>
      </c>
      <c r="M1775" t="str">
        <f t="shared" si="524"/>
        <v>0.00133333333333333-0.233778133183911i</v>
      </c>
      <c r="N1775">
        <f t="shared" si="525"/>
        <v>92.435122385096491</v>
      </c>
      <c r="O1775">
        <f t="shared" si="526"/>
        <v>31.27615728191487</v>
      </c>
      <c r="P1775" s="3">
        <f t="shared" si="527"/>
        <v>31.27615728191487</v>
      </c>
      <c r="Q1775" s="3">
        <f t="shared" si="528"/>
        <v>-87.564877614903509</v>
      </c>
      <c r="R1775">
        <f t="shared" si="529"/>
        <v>92.435122385096491</v>
      </c>
      <c r="S1775">
        <f t="shared" si="530"/>
        <v>0.71004883629447424</v>
      </c>
      <c r="T1775">
        <f t="shared" si="513"/>
        <v>31.27615728191487</v>
      </c>
    </row>
    <row r="1776" spans="1:20" x14ac:dyDescent="0.25">
      <c r="A1776">
        <f t="shared" si="514"/>
        <v>4478.3216155646287</v>
      </c>
      <c r="B1776">
        <f t="shared" si="531"/>
        <v>712.74702187239325</v>
      </c>
      <c r="C1776" t="str">
        <f t="shared" si="515"/>
        <v>1.55605176157377-36.4572614611445i</v>
      </c>
      <c r="D1776" t="str">
        <f t="shared" si="516"/>
        <v>3.97499501750162-22.3342445182719i</v>
      </c>
      <c r="E1776" t="str">
        <f t="shared" si="517"/>
        <v>162.423919390596+0.326187517843835i</v>
      </c>
      <c r="F1776" t="str">
        <f t="shared" si="518"/>
        <v>1.45495488772504-209.551684675811i</v>
      </c>
      <c r="G1776" t="str">
        <f t="shared" si="519"/>
        <v>0.999999953792442-0.000214959427614351i</v>
      </c>
      <c r="H1776" t="str">
        <f t="shared" si="520"/>
        <v>604.283075499906+65.8294879680903i</v>
      </c>
      <c r="I1776" t="str">
        <f t="shared" si="521"/>
        <v>41.3956402050861-356.954181265992i</v>
      </c>
      <c r="K1776" t="str">
        <f t="shared" si="522"/>
        <v>0.019625338582491-0.0026753469205142i</v>
      </c>
      <c r="L1776" t="str">
        <f t="shared" si="523"/>
        <v>0.00005-0.395918336733063i</v>
      </c>
      <c r="M1776" t="str">
        <f t="shared" si="524"/>
        <v>0.00133333333333333-0.232893139254743i</v>
      </c>
      <c r="N1776">
        <f t="shared" si="525"/>
        <v>92.443988269268885</v>
      </c>
      <c r="O1776">
        <f t="shared" si="526"/>
        <v>31.243585260069359</v>
      </c>
      <c r="P1776" s="3">
        <f t="shared" si="527"/>
        <v>31.243585260069359</v>
      </c>
      <c r="Q1776" s="3">
        <f t="shared" si="528"/>
        <v>-87.556011730731115</v>
      </c>
      <c r="R1776">
        <f t="shared" si="529"/>
        <v>92.443988269268885</v>
      </c>
      <c r="S1776">
        <f t="shared" si="530"/>
        <v>0.71274702187239325</v>
      </c>
      <c r="T1776">
        <f t="shared" si="513"/>
        <v>31.243585260069359</v>
      </c>
    </row>
    <row r="1777" spans="1:20" x14ac:dyDescent="0.25">
      <c r="A1777">
        <f t="shared" si="514"/>
        <v>4495.3392377037744</v>
      </c>
      <c r="B1777">
        <f t="shared" si="531"/>
        <v>715.45546055550835</v>
      </c>
      <c r="C1777" t="str">
        <f t="shared" si="515"/>
        <v>1.55586685164656-36.3205731509298i</v>
      </c>
      <c r="D1777" t="str">
        <f t="shared" si="516"/>
        <v>3.97499497956275-22.2497294331276i</v>
      </c>
      <c r="E1777" t="str">
        <f t="shared" si="517"/>
        <v>162.423581704984+0.327493860609222i</v>
      </c>
      <c r="F1777" t="str">
        <f t="shared" si="518"/>
        <v>1.45495488721312-208.758405117827i</v>
      </c>
      <c r="G1777" t="str">
        <f t="shared" si="519"/>
        <v>0.999999953440598-0.000215776273363366i</v>
      </c>
      <c r="H1777" t="str">
        <f t="shared" si="520"/>
        <v>604.315840014972+66.0805283389846i</v>
      </c>
      <c r="I1777" t="str">
        <f t="shared" si="521"/>
        <v>41.3962982720496-355.620136628101i</v>
      </c>
      <c r="K1777" t="str">
        <f t="shared" si="522"/>
        <v>0.0196225410700003-0.00268511983092991i</v>
      </c>
      <c r="L1777" t="str">
        <f t="shared" si="523"/>
        <v>0.00005-0.39441954247167i</v>
      </c>
      <c r="M1777" t="str">
        <f t="shared" si="524"/>
        <v>0.00133333333333333-0.232011495571571i</v>
      </c>
      <c r="N1777">
        <f t="shared" si="525"/>
        <v>92.452883561609468</v>
      </c>
      <c r="O1777">
        <f t="shared" si="526"/>
        <v>31.211015927475184</v>
      </c>
      <c r="P1777" s="3">
        <f t="shared" si="527"/>
        <v>31.211015927475184</v>
      </c>
      <c r="Q1777" s="3">
        <f t="shared" si="528"/>
        <v>-87.547116438390532</v>
      </c>
      <c r="R1777">
        <f t="shared" si="529"/>
        <v>92.452883561609468</v>
      </c>
      <c r="S1777">
        <f t="shared" si="530"/>
        <v>0.71545546055550835</v>
      </c>
      <c r="T1777">
        <f t="shared" si="513"/>
        <v>31.211015927475184</v>
      </c>
    </row>
    <row r="1778" spans="1:20" x14ac:dyDescent="0.25">
      <c r="A1778">
        <f t="shared" si="514"/>
        <v>4512.4215268070484</v>
      </c>
      <c r="B1778">
        <f t="shared" si="531"/>
        <v>718.17419130561927</v>
      </c>
      <c r="C1778" t="str">
        <f t="shared" si="515"/>
        <v>1.55568059076023-36.1844069285368i</v>
      </c>
      <c r="D1778" t="str">
        <f t="shared" si="516"/>
        <v>3.97499494133497-22.1655344178102i</v>
      </c>
      <c r="E1778" t="str">
        <f t="shared" si="517"/>
        <v>162.423241592857+0.328805911397168i</v>
      </c>
      <c r="F1778" t="str">
        <f t="shared" si="518"/>
        <v>1.4549548866973-207.968128619586i</v>
      </c>
      <c r="G1778" t="str">
        <f t="shared" si="519"/>
        <v>0.999999953086074-0.000216596223125358i</v>
      </c>
      <c r="H1778" t="str">
        <f t="shared" si="520"/>
        <v>604.348856334516+66.3325328086594i</v>
      </c>
      <c r="I1778" t="str">
        <f t="shared" si="521"/>
        <v>41.3969613476477-354.291209011991i</v>
      </c>
      <c r="K1778" t="str">
        <f t="shared" si="522"/>
        <v>0.0196197230852311-0.00269492549354544i</v>
      </c>
      <c r="L1778" t="str">
        <f t="shared" si="523"/>
        <v>0.00005-0.392926422067812i</v>
      </c>
      <c r="M1778" t="str">
        <f t="shared" si="524"/>
        <v>0.00133333333333333-0.231133189451655i</v>
      </c>
      <c r="N1778">
        <f t="shared" si="525"/>
        <v>92.461808327703295</v>
      </c>
      <c r="O1778">
        <f t="shared" si="526"/>
        <v>31.178449302526637</v>
      </c>
      <c r="P1778" s="3">
        <f t="shared" si="527"/>
        <v>31.178449302526637</v>
      </c>
      <c r="Q1778" s="3">
        <f t="shared" si="528"/>
        <v>-87.538191672296705</v>
      </c>
      <c r="R1778">
        <f t="shared" si="529"/>
        <v>92.461808327703295</v>
      </c>
      <c r="S1778">
        <f t="shared" si="530"/>
        <v>0.71817419130561932</v>
      </c>
      <c r="T1778">
        <f t="shared" si="513"/>
        <v>31.178449302526637</v>
      </c>
    </row>
    <row r="1779" spans="1:20" x14ac:dyDescent="0.25">
      <c r="A1779">
        <f t="shared" si="514"/>
        <v>4529.5687286089151</v>
      </c>
      <c r="B1779">
        <f t="shared" si="531"/>
        <v>720.9032532325806</v>
      </c>
      <c r="C1779" t="str">
        <f t="shared" si="515"/>
        <v>1.55549296947304-36.0487608308236i</v>
      </c>
      <c r="D1779" t="str">
        <f t="shared" si="516"/>
        <v>3.97499490281613-22.0816582611463i</v>
      </c>
      <c r="E1779" t="str">
        <f t="shared" si="517"/>
        <v>162.422899037882+0.330123700021844i</v>
      </c>
      <c r="F1779" t="str">
        <f t="shared" si="518"/>
        <v>1.45495488617756-207.180843812695i</v>
      </c>
      <c r="G1779" t="str">
        <f t="shared" si="519"/>
        <v>0.999999952728851-0.000217419288695568i</v>
      </c>
      <c r="H1779" t="str">
        <f t="shared" si="520"/>
        <v>604.382126411562+66.5855051563987i</v>
      </c>
      <c r="I1779" t="str">
        <f t="shared" si="521"/>
        <v>41.3976294699821-352.967379315658i</v>
      </c>
      <c r="K1779" t="str">
        <f t="shared" si="522"/>
        <v>0.0196168844846016-0.00270476398482972i</v>
      </c>
      <c r="L1779" t="str">
        <f t="shared" si="523"/>
        <v>0.00005-0.391438954042451i</v>
      </c>
      <c r="M1779" t="str">
        <f t="shared" si="524"/>
        <v>0.00133333333333333-0.230258208260265i</v>
      </c>
      <c r="N1779">
        <f t="shared" si="525"/>
        <v>92.470762632908219</v>
      </c>
      <c r="O1779">
        <f t="shared" si="526"/>
        <v>31.145885403728073</v>
      </c>
      <c r="P1779" s="3">
        <f t="shared" si="527"/>
        <v>31.145885403728073</v>
      </c>
      <c r="Q1779" s="3">
        <f t="shared" si="528"/>
        <v>-87.529237367091781</v>
      </c>
      <c r="R1779">
        <f t="shared" si="529"/>
        <v>92.470762632908219</v>
      </c>
      <c r="S1779">
        <f t="shared" si="530"/>
        <v>0.72090325323258064</v>
      </c>
      <c r="T1779">
        <f t="shared" si="513"/>
        <v>31.145885403728073</v>
      </c>
    </row>
    <row r="1780" spans="1:20" x14ac:dyDescent="0.25">
      <c r="A1780">
        <f t="shared" si="514"/>
        <v>4546.7810897776289</v>
      </c>
      <c r="B1780">
        <f t="shared" si="531"/>
        <v>723.64268559486447</v>
      </c>
      <c r="C1780" t="str">
        <f t="shared" si="515"/>
        <v>1.55530397828376-35.9136329020845i</v>
      </c>
      <c r="D1780" t="str">
        <f t="shared" si="516"/>
        <v>3.97499486400397-21.9980997565492i</v>
      </c>
      <c r="E1780" t="str">
        <f t="shared" si="517"/>
        <v>162.422554023635+0.331447256496651i</v>
      </c>
      <c r="F1780" t="str">
        <f t="shared" si="518"/>
        <v>1.45495488565386-206.396539371798i</v>
      </c>
      <c r="G1780" t="str">
        <f t="shared" si="519"/>
        <v>0.999999952368907-0.000218245481914055i</v>
      </c>
      <c r="H1780" t="str">
        <f t="shared" si="520"/>
        <v>604.415652214545+66.8394491771609i</v>
      </c>
      <c r="I1780" t="str">
        <f t="shared" si="521"/>
        <v>41.398302677442-351.648628510606i</v>
      </c>
      <c r="K1780" t="str">
        <f t="shared" si="522"/>
        <v>0.0196140251236167-0.00271463538103359i</v>
      </c>
      <c r="L1780" t="str">
        <f t="shared" si="523"/>
        <v>0.00005-0.38995711699786i</v>
      </c>
      <c r="M1780" t="str">
        <f t="shared" si="524"/>
        <v>0.00133333333333333-0.229386539410506i</v>
      </c>
      <c r="N1780">
        <f t="shared" si="525"/>
        <v>92.479746542349687</v>
      </c>
      <c r="O1780">
        <f t="shared" si="526"/>
        <v>31.113324249694475</v>
      </c>
      <c r="P1780" s="3">
        <f t="shared" si="527"/>
        <v>31.113324249694475</v>
      </c>
      <c r="Q1780" s="3">
        <f t="shared" si="528"/>
        <v>-87.520253457650313</v>
      </c>
      <c r="R1780">
        <f t="shared" si="529"/>
        <v>92.479746542349687</v>
      </c>
      <c r="S1780">
        <f t="shared" si="530"/>
        <v>0.72364268559486444</v>
      </c>
      <c r="T1780">
        <f t="shared" si="513"/>
        <v>31.113324249694475</v>
      </c>
    </row>
    <row r="1781" spans="1:20" x14ac:dyDescent="0.25">
      <c r="A1781">
        <f t="shared" si="514"/>
        <v>4564.0588579187843</v>
      </c>
      <c r="B1781">
        <f t="shared" si="531"/>
        <v>726.39252780012498</v>
      </c>
      <c r="C1781" t="str">
        <f t="shared" si="515"/>
        <v>1.55511360763115-35.7790211940204i</v>
      </c>
      <c r="D1781" t="str">
        <f t="shared" si="516"/>
        <v>3.97499482489628-21.9148577020017i</v>
      </c>
      <c r="E1781" t="str">
        <f t="shared" si="517"/>
        <v>162.422206533598+0.332776611035428i</v>
      </c>
      <c r="F1781" t="str">
        <f t="shared" si="518"/>
        <v>1.45495488512617-205.615204014412i</v>
      </c>
      <c r="G1781" t="str">
        <f t="shared" si="519"/>
        <v>0.999999952006223-0.000219074814665874i</v>
      </c>
      <c r="H1781" t="str">
        <f t="shared" si="520"/>
        <v>604.449435727463+67.0943686816606i</v>
      </c>
      <c r="I1781" t="str">
        <f t="shared" si="521"/>
        <v>41.3989810087108-350.334937641584i</v>
      </c>
      <c r="K1781" t="str">
        <f t="shared" si="522"/>
        <v>0.0196111448568629-0.00272453975818394i</v>
      </c>
      <c r="L1781" t="str">
        <f t="shared" si="523"/>
        <v>0.00005-0.388480889617315i</v>
      </c>
      <c r="M1781" t="str">
        <f t="shared" si="524"/>
        <v>0.00133333333333333-0.228518170363126i</v>
      </c>
      <c r="N1781">
        <f t="shared" si="525"/>
        <v>92.488760120914989</v>
      </c>
      <c r="O1781">
        <f t="shared" si="526"/>
        <v>31.080765859151636</v>
      </c>
      <c r="P1781" s="3">
        <f t="shared" si="527"/>
        <v>31.080765859151636</v>
      </c>
      <c r="Q1781" s="3">
        <f t="shared" si="528"/>
        <v>-87.511239879085011</v>
      </c>
      <c r="R1781">
        <f t="shared" si="529"/>
        <v>92.488760120914989</v>
      </c>
      <c r="S1781">
        <f t="shared" si="530"/>
        <v>0.72639252780012498</v>
      </c>
      <c r="T1781">
        <f t="shared" si="513"/>
        <v>31.080765859151636</v>
      </c>
    </row>
    <row r="1782" spans="1:20" x14ac:dyDescent="0.25">
      <c r="A1782">
        <f t="shared" si="514"/>
        <v>4581.4022815788758</v>
      </c>
      <c r="B1782">
        <f t="shared" si="531"/>
        <v>729.15281940576551</v>
      </c>
      <c r="C1782" t="str">
        <f t="shared" si="515"/>
        <v>1.55492184789405-35.6449237657118i</v>
      </c>
      <c r="D1782" t="str">
        <f t="shared" si="516"/>
        <v>3.97499478549082-21.8319309000389i</v>
      </c>
      <c r="E1782" t="str">
        <f t="shared" si="517"/>
        <v>162.42185655116+0.334111794054423i</v>
      </c>
      <c r="F1782" t="str">
        <f t="shared" si="518"/>
        <v>1.45495488459446-204.836826500766i</v>
      </c>
      <c r="G1782" t="str">
        <f t="shared" si="519"/>
        <v>0.999999951640777-0.000219907298881239i</v>
      </c>
      <c r="H1782" t="str">
        <f t="shared" si="520"/>
        <v>604.483478949972+67.3502674964354i</v>
      </c>
      <c r="I1782" t="str">
        <f t="shared" si="521"/>
        <v>41.3996645027632-349.0262878263i</v>
      </c>
      <c r="K1782" t="str">
        <f t="shared" si="522"/>
        <v>0.0196082435380048-0.00273447719207765i</v>
      </c>
      <c r="L1782" t="str">
        <f t="shared" si="523"/>
        <v>0.00005-0.387010250664787i</v>
      </c>
      <c r="M1782" t="str">
        <f t="shared" si="524"/>
        <v>0.00133333333333333-0.227653088626346i</v>
      </c>
      <c r="N1782">
        <f t="shared" si="525"/>
        <v>92.497803433248052</v>
      </c>
      <c r="O1782">
        <f t="shared" si="526"/>
        <v>31.048210250936897</v>
      </c>
      <c r="P1782" s="3">
        <f t="shared" si="527"/>
        <v>31.048210250936897</v>
      </c>
      <c r="Q1782" s="3">
        <f t="shared" si="528"/>
        <v>-87.502196566751948</v>
      </c>
      <c r="R1782">
        <f t="shared" si="529"/>
        <v>92.497803433248052</v>
      </c>
      <c r="S1782">
        <f t="shared" si="530"/>
        <v>0.72915281940576548</v>
      </c>
      <c r="T1782">
        <f t="shared" si="513"/>
        <v>31.048210250936897</v>
      </c>
    </row>
    <row r="1783" spans="1:20" x14ac:dyDescent="0.25">
      <c r="A1783">
        <f t="shared" si="514"/>
        <v>4598.8116102488757</v>
      </c>
      <c r="B1783">
        <f t="shared" si="531"/>
        <v>731.92360011950746</v>
      </c>
      <c r="C1783" t="str">
        <f t="shared" si="515"/>
        <v>1.55472868939069-35.511338683589i</v>
      </c>
      <c r="D1783" t="str">
        <f t="shared" si="516"/>
        <v>3.9749947457853-21.7493181577309i</v>
      </c>
      <c r="E1783" t="str">
        <f t="shared" si="517"/>
        <v>162.421504059617+0.33545283617381i</v>
      </c>
      <c r="F1783" t="str">
        <f t="shared" si="518"/>
        <v>1.45495488405871-204.061395633638i</v>
      </c>
      <c r="G1783" t="str">
        <f t="shared" si="519"/>
        <v>0.999999951272549-0.000220742946535704i</v>
      </c>
      <c r="H1783" t="str">
        <f t="shared" si="520"/>
        <v>604.517783897542+67.6071494639289i</v>
      </c>
      <c r="I1783" t="str">
        <f t="shared" si="521"/>
        <v>41.4003531988721-347.722660255168i</v>
      </c>
      <c r="K1783" t="str">
        <f t="shared" si="522"/>
        <v>0.0196053210197798-0.00274444775827562i</v>
      </c>
      <c r="L1783" t="str">
        <f t="shared" si="523"/>
        <v>0.00005-0.385545178984645i</v>
      </c>
      <c r="M1783" t="str">
        <f t="shared" si="524"/>
        <v>0.00133333333333333-0.226791281755674i</v>
      </c>
      <c r="N1783">
        <f t="shared" si="525"/>
        <v>92.506876543743545</v>
      </c>
      <c r="O1783">
        <f t="shared" si="526"/>
        <v>31.015657443999274</v>
      </c>
      <c r="P1783" s="3">
        <f t="shared" si="527"/>
        <v>31.015657443999274</v>
      </c>
      <c r="Q1783" s="3">
        <f t="shared" si="528"/>
        <v>-87.493123456256455</v>
      </c>
      <c r="R1783">
        <f t="shared" si="529"/>
        <v>92.506876543743545</v>
      </c>
      <c r="S1783">
        <f t="shared" si="530"/>
        <v>0.73192360011950741</v>
      </c>
      <c r="T1783">
        <f t="shared" si="513"/>
        <v>31.015657443999274</v>
      </c>
    </row>
    <row r="1784" spans="1:20" x14ac:dyDescent="0.25">
      <c r="A1784">
        <f t="shared" si="514"/>
        <v>4616.2870943678217</v>
      </c>
      <c r="B1784">
        <f t="shared" si="531"/>
        <v>734.70490979996157</v>
      </c>
      <c r="C1784" t="str">
        <f t="shared" si="515"/>
        <v>1.55453412237874-35.3782640214045i</v>
      </c>
      <c r="D1784" t="str">
        <f t="shared" si="516"/>
        <v>3.97499470577746-21.6670182866657i</v>
      </c>
      <c r="E1784" t="str">
        <f t="shared" si="517"/>
        <v>162.421149042168+0.336799768219176i</v>
      </c>
      <c r="F1784" t="str">
        <f t="shared" si="518"/>
        <v>1.45495488351887-203.288900258194i</v>
      </c>
      <c r="G1784" t="str">
        <f t="shared" si="519"/>
        <v>0.999999950901517-0.000221581769650326i</v>
      </c>
      <c r="H1784" t="str">
        <f t="shared" si="520"/>
        <v>604.552352601567+67.8650184425612i</v>
      </c>
      <c r="I1784" t="str">
        <f t="shared" si="521"/>
        <v>41.4010471366076-346.424036191024i</v>
      </c>
      <c r="K1784" t="str">
        <f t="shared" si="522"/>
        <v>0.0196023771539945-0.00275445153209661i</v>
      </c>
      <c r="L1784" t="str">
        <f t="shared" si="523"/>
        <v>0.00005-0.384085653501341i</v>
      </c>
      <c r="M1784" t="str">
        <f t="shared" si="524"/>
        <v>0.00133333333333333-0.22593273735373i</v>
      </c>
      <c r="N1784">
        <f t="shared" si="525"/>
        <v>92.51597951654162</v>
      </c>
      <c r="O1784">
        <f t="shared" si="526"/>
        <v>30.98310745740001</v>
      </c>
      <c r="P1784" s="3">
        <f t="shared" si="527"/>
        <v>30.98310745740001</v>
      </c>
      <c r="Q1784" s="3">
        <f t="shared" si="528"/>
        <v>-87.48402048345838</v>
      </c>
      <c r="R1784">
        <f t="shared" si="529"/>
        <v>92.51597951654162</v>
      </c>
      <c r="S1784">
        <f t="shared" si="530"/>
        <v>0.73470490979996161</v>
      </c>
      <c r="T1784">
        <f t="shared" si="513"/>
        <v>30.98310745740001</v>
      </c>
    </row>
    <row r="1785" spans="1:20" x14ac:dyDescent="0.25">
      <c r="A1785">
        <f t="shared" si="514"/>
        <v>4633.8289853264196</v>
      </c>
      <c r="B1785">
        <f t="shared" si="531"/>
        <v>737.49678845720143</v>
      </c>
      <c r="C1785" t="str">
        <f t="shared" si="515"/>
        <v>1.55433813705482-35.2456978602048i</v>
      </c>
      <c r="D1785" t="str">
        <f t="shared" si="516"/>
        <v>3.97499466546498-21.585030102932i</v>
      </c>
      <c r="E1785" t="str">
        <f t="shared" si="517"/>
        <v>162.420791481921+0.338152621223512i</v>
      </c>
      <c r="F1785" t="str">
        <f t="shared" si="518"/>
        <v>1.45495488297493-202.51932926183i</v>
      </c>
      <c r="G1785" t="str">
        <f t="shared" si="519"/>
        <v>0.99999995052766-0.000222423780291842i</v>
      </c>
      <c r="H1785" t="str">
        <f t="shared" si="520"/>
        <v>604.587187109508+68.123878306808i</v>
      </c>
      <c r="I1785" t="str">
        <f t="shared" si="521"/>
        <v>41.4017463558413-345.130396968874i</v>
      </c>
      <c r="K1785" t="str">
        <f t="shared" si="522"/>
        <v>0.0195994117915197-0.00276448858861108i</v>
      </c>
      <c r="L1785" t="str">
        <f t="shared" si="523"/>
        <v>0.00005-0.382631653219108i</v>
      </c>
      <c r="M1785" t="str">
        <f t="shared" si="524"/>
        <v>0.00133333333333333-0.225077443070064i</v>
      </c>
      <c r="N1785">
        <f t="shared" si="525"/>
        <v>92.525112415521932</v>
      </c>
      <c r="O1785">
        <f t="shared" si="526"/>
        <v>30.950560310313001</v>
      </c>
      <c r="P1785" s="3">
        <f t="shared" si="527"/>
        <v>30.950560310313001</v>
      </c>
      <c r="Q1785" s="3">
        <f t="shared" si="528"/>
        <v>-87.474887584478068</v>
      </c>
      <c r="R1785">
        <f t="shared" si="529"/>
        <v>92.525112415521932</v>
      </c>
      <c r="S1785">
        <f t="shared" si="530"/>
        <v>0.73749678845720146</v>
      </c>
      <c r="T1785">
        <f t="shared" si="513"/>
        <v>30.950560310313001</v>
      </c>
    </row>
    <row r="1786" spans="1:20" x14ac:dyDescent="0.25">
      <c r="A1786">
        <f t="shared" si="514"/>
        <v>4651.4375354706599</v>
      </c>
      <c r="B1786">
        <f t="shared" si="531"/>
        <v>740.2992762533388</v>
      </c>
      <c r="C1786" t="str">
        <f t="shared" si="515"/>
        <v>1.5541407235544-35.1136382883025i</v>
      </c>
      <c r="D1786" t="str">
        <f t="shared" si="516"/>
        <v>3.97499462484552-21.5033524271023i</v>
      </c>
      <c r="E1786" t="str">
        <f t="shared" si="517"/>
        <v>162.420431361888+0.339511426428762i</v>
      </c>
      <c r="F1786" t="str">
        <f t="shared" si="518"/>
        <v>1.45495488242684-201.752671574008i</v>
      </c>
      <c r="G1786" t="str">
        <f t="shared" si="519"/>
        <v>0.999999950150955-0.000223268990572846i</v>
      </c>
      <c r="H1786" t="str">
        <f t="shared" si="520"/>
        <v>604.622289485009+68.3837329472745i</v>
      </c>
      <c r="I1786" t="str">
        <f t="shared" si="521"/>
        <v>41.4024508967459-343.841723995612i</v>
      </c>
      <c r="K1786" t="str">
        <f t="shared" si="522"/>
        <v>0.0195964247822867-0.00277455900263494i</v>
      </c>
      <c r="L1786" t="str">
        <f t="shared" si="523"/>
        <v>0.00005-0.381183157221666i</v>
      </c>
      <c r="M1786" t="str">
        <f t="shared" si="524"/>
        <v>0.00133333333333333-0.22422538660098i</v>
      </c>
      <c r="N1786">
        <f t="shared" si="525"/>
        <v>92.534275304298205</v>
      </c>
      <c r="O1786">
        <f t="shared" si="526"/>
        <v>30.918016022025228</v>
      </c>
      <c r="P1786" s="3">
        <f t="shared" si="527"/>
        <v>30.918016022025228</v>
      </c>
      <c r="Q1786" s="3">
        <f t="shared" si="528"/>
        <v>-87.465724695701795</v>
      </c>
      <c r="R1786">
        <f t="shared" si="529"/>
        <v>92.534275304298205</v>
      </c>
      <c r="S1786">
        <f t="shared" si="530"/>
        <v>0.7402992762533388</v>
      </c>
      <c r="T1786">
        <f t="shared" si="513"/>
        <v>30.918016022025228</v>
      </c>
    </row>
    <row r="1787" spans="1:20" x14ac:dyDescent="0.25">
      <c r="A1787">
        <f t="shared" si="514"/>
        <v>4669.1129981054482</v>
      </c>
      <c r="B1787">
        <f t="shared" si="531"/>
        <v>743.11241350310149</v>
      </c>
      <c r="C1787" t="str">
        <f t="shared" si="515"/>
        <v>1.55394187195144-34.9820834012473i</v>
      </c>
      <c r="D1787" t="str">
        <f t="shared" si="516"/>
        <v>3.9749945839168-21.4219840842157i</v>
      </c>
      <c r="E1787" t="str">
        <f t="shared" si="517"/>
        <v>162.420068664986+0.340876215287177i</v>
      </c>
      <c r="F1787" t="str">
        <f t="shared" si="518"/>
        <v>1.45495488187458-200.988916166099i</v>
      </c>
      <c r="G1787" t="str">
        <f t="shared" si="519"/>
        <v>0.999999949771383-0.000224117412651954i</v>
      </c>
      <c r="H1787" t="str">
        <f t="shared" si="520"/>
        <v>604.65766180805+68.6445862707768i</v>
      </c>
      <c r="I1787" t="str">
        <f t="shared" si="521"/>
        <v>41.403160799801-342.557998749765i</v>
      </c>
      <c r="K1787" t="str">
        <f t="shared" si="522"/>
        <v>0.0195934159752821-0.00278466284872319i</v>
      </c>
      <c r="L1787" t="str">
        <f t="shared" si="523"/>
        <v>0.00005-0.379740144671913i</v>
      </c>
      <c r="M1787" t="str">
        <f t="shared" si="524"/>
        <v>0.00133333333333333-0.223376555689361i</v>
      </c>
      <c r="N1787">
        <f t="shared" si="525"/>
        <v>92.543468246212342</v>
      </c>
      <c r="O1787">
        <f t="shared" si="526"/>
        <v>30.885474611936935</v>
      </c>
      <c r="P1787" s="3">
        <f t="shared" si="527"/>
        <v>30.885474611936935</v>
      </c>
      <c r="Q1787" s="3">
        <f t="shared" si="528"/>
        <v>-87.456531753787658</v>
      </c>
      <c r="R1787">
        <f t="shared" si="529"/>
        <v>92.543468246212342</v>
      </c>
      <c r="S1787">
        <f t="shared" si="530"/>
        <v>0.74311241350310153</v>
      </c>
      <c r="T1787">
        <f t="shared" si="513"/>
        <v>30.885474611936935</v>
      </c>
    </row>
    <row r="1788" spans="1:20" x14ac:dyDescent="0.25">
      <c r="A1788">
        <f t="shared" si="514"/>
        <v>4686.8556274982493</v>
      </c>
      <c r="B1788">
        <f t="shared" si="531"/>
        <v>745.93624067441328</v>
      </c>
      <c r="C1788" t="str">
        <f t="shared" si="515"/>
        <v>1.55374157225799-34.8510313017986i</v>
      </c>
      <c r="D1788" t="str">
        <f t="shared" si="516"/>
        <v>3.97499454267641-21.3409239037612i</v>
      </c>
      <c r="E1788" t="str">
        <f t="shared" si="517"/>
        <v>162.419703374036+0.342247019463622i</v>
      </c>
      <c r="F1788" t="str">
        <f t="shared" si="518"/>
        <v>1.45495488131811-200.228052051227i</v>
      </c>
      <c r="G1788" t="str">
        <f t="shared" si="519"/>
        <v>0.99999994938892-0.000224969058733988i</v>
      </c>
      <c r="H1788" t="str">
        <f t="shared" si="520"/>
        <v>604.693306175068+68.9064422004167i</v>
      </c>
      <c r="I1788" t="str">
        <f t="shared" si="521"/>
        <v>41.4038761057933-341.279202781232i</v>
      </c>
      <c r="K1788" t="str">
        <f t="shared" si="522"/>
        <v>0.019590385218544-0.00279480020116359i</v>
      </c>
      <c r="L1788" t="str">
        <f t="shared" si="523"/>
        <v>0.00005-0.378302594811629i</v>
      </c>
      <c r="M1788" t="str">
        <f t="shared" si="524"/>
        <v>0.00133333333333333-0.222530938124487i</v>
      </c>
      <c r="N1788">
        <f t="shared" si="525"/>
        <v>92.55269130432842</v>
      </c>
      <c r="O1788">
        <f t="shared" si="526"/>
        <v>30.852936099562157</v>
      </c>
      <c r="P1788" s="3">
        <f t="shared" si="527"/>
        <v>30.852936099562157</v>
      </c>
      <c r="Q1788" s="3">
        <f t="shared" si="528"/>
        <v>-87.44730869567158</v>
      </c>
      <c r="R1788">
        <f t="shared" si="529"/>
        <v>92.55269130432842</v>
      </c>
      <c r="S1788">
        <f t="shared" si="530"/>
        <v>0.74593624067441333</v>
      </c>
      <c r="T1788">
        <f t="shared" si="513"/>
        <v>30.852936099562157</v>
      </c>
    </row>
    <row r="1789" spans="1:20" x14ac:dyDescent="0.25">
      <c r="A1789">
        <f t="shared" si="514"/>
        <v>4704.6656788827431</v>
      </c>
      <c r="B1789">
        <f t="shared" si="531"/>
        <v>748.77079838897612</v>
      </c>
      <c r="C1789" t="str">
        <f t="shared" si="515"/>
        <v>1.55353981442411-34.7204800998988i</v>
      </c>
      <c r="D1789" t="str">
        <f t="shared" si="516"/>
        <v>3.97499450112201-21.2601707196611i</v>
      </c>
      <c r="E1789" t="str">
        <f t="shared" si="517"/>
        <v>162.419335471764+0.343623870836955i</v>
      </c>
      <c r="F1789" t="str">
        <f t="shared" si="518"/>
        <v>1.45495488075741-199.470068284104i</v>
      </c>
      <c r="G1789" t="str">
        <f t="shared" si="519"/>
        <v>0.999999949003545-0.000225823941070151i</v>
      </c>
      <c r="H1789" t="str">
        <f t="shared" si="520"/>
        <v>604.729224699092+69.1693046756607i</v>
      </c>
      <c r="I1789" t="str">
        <f t="shared" si="521"/>
        <v>41.4045968558188-340.005317711008i</v>
      </c>
      <c r="K1789" t="str">
        <f t="shared" si="522"/>
        <v>0.0195873323591575-0.00280497113397014i</v>
      </c>
      <c r="L1789" t="str">
        <f t="shared" si="523"/>
        <v>0.00005-0.376870486961176i</v>
      </c>
      <c r="M1789" t="str">
        <f t="shared" si="524"/>
        <v>0.00133333333333333-0.221688521741868i</v>
      </c>
      <c r="N1789">
        <f t="shared" si="525"/>
        <v>92.561944541426911</v>
      </c>
      <c r="O1789">
        <f t="shared" si="526"/>
        <v>30.820400504529353</v>
      </c>
      <c r="P1789" s="3">
        <f t="shared" si="527"/>
        <v>30.820400504529353</v>
      </c>
      <c r="Q1789" s="3">
        <f t="shared" si="528"/>
        <v>-87.438055458573089</v>
      </c>
      <c r="R1789">
        <f t="shared" si="529"/>
        <v>92.561944541426911</v>
      </c>
      <c r="S1789">
        <f t="shared" si="530"/>
        <v>0.74877079838897609</v>
      </c>
      <c r="T1789">
        <f t="shared" si="513"/>
        <v>30.820400504529353</v>
      </c>
    </row>
    <row r="1790" spans="1:20" x14ac:dyDescent="0.25">
      <c r="A1790">
        <f t="shared" si="514"/>
        <v>4722.5434084624976</v>
      </c>
      <c r="B1790">
        <f t="shared" si="531"/>
        <v>751.61612742285422</v>
      </c>
      <c r="C1790" t="str">
        <f t="shared" si="515"/>
        <v>1.55333658833755-34.5904279126444i</v>
      </c>
      <c r="D1790" t="str">
        <f t="shared" si="516"/>
        <v>3.97499445925119-21.1797233702536i</v>
      </c>
      <c r="E1790" t="str">
        <f t="shared" si="517"/>
        <v>162.418964940804+0.345006801501495i</v>
      </c>
      <c r="F1790" t="str">
        <f t="shared" si="518"/>
        <v>1.45495488019244-198.714953960881i</v>
      </c>
      <c r="G1790" t="str">
        <f t="shared" si="519"/>
        <v>0.999999948615236-0.000226682071958195i</v>
      </c>
      <c r="H1790" t="str">
        <f t="shared" si="520"/>
        <v>604.765419509886+69.4331776524179i</v>
      </c>
      <c r="I1790" t="str">
        <f t="shared" si="521"/>
        <v>41.4053230912863-338.736325230935i</v>
      </c>
      <c r="K1790" t="str">
        <f t="shared" si="522"/>
        <v>0.0195842572432502-0.00281517572087653i</v>
      </c>
      <c r="L1790" t="str">
        <f t="shared" si="523"/>
        <v>0.00005-0.375443800519203i</v>
      </c>
      <c r="M1790" t="str">
        <f t="shared" si="524"/>
        <v>0.00133333333333333-0.220849294423061i</v>
      </c>
      <c r="N1790">
        <f t="shared" si="525"/>
        <v>92.571228019998856</v>
      </c>
      <c r="O1790">
        <f t="shared" si="526"/>
        <v>30.787867846581541</v>
      </c>
      <c r="P1790" s="3">
        <f t="shared" si="527"/>
        <v>30.787867846581541</v>
      </c>
      <c r="Q1790" s="3">
        <f t="shared" si="528"/>
        <v>-87.428771980001144</v>
      </c>
      <c r="R1790">
        <f t="shared" si="529"/>
        <v>92.571228019998856</v>
      </c>
      <c r="S1790">
        <f t="shared" si="530"/>
        <v>0.75161612742285422</v>
      </c>
      <c r="T1790">
        <f t="shared" si="513"/>
        <v>30.787867846581541</v>
      </c>
    </row>
    <row r="1791" spans="1:20" x14ac:dyDescent="0.25">
      <c r="A1791">
        <f t="shared" si="514"/>
        <v>4740.4890734146547</v>
      </c>
      <c r="B1791">
        <f t="shared" si="531"/>
        <v>754.47226870706106</v>
      </c>
      <c r="C1791" t="str">
        <f t="shared" si="515"/>
        <v>1.55313188382339-34.460872864259i</v>
      </c>
      <c r="D1791" t="str">
        <f t="shared" si="516"/>
        <v>3.97499441706155-21.0995806982766i</v>
      </c>
      <c r="E1791" t="str">
        <f t="shared" si="517"/>
        <v>162.418591763691+0.346395843769354i</v>
      </c>
      <c r="F1791" t="str">
        <f t="shared" si="518"/>
        <v>1.45495487962316-197.962698218984i</v>
      </c>
      <c r="G1791" t="str">
        <f t="shared" si="519"/>
        <v>0.999999948223969-0.000227543463742605i</v>
      </c>
      <c r="H1791" t="str">
        <f t="shared" si="520"/>
        <v>604.801892754073+69.6980651031205i</v>
      </c>
      <c r="I1791" t="str">
        <f t="shared" si="521"/>
        <v>41.4060548539184-337.472207103427i</v>
      </c>
      <c r="K1791" t="str">
        <f t="shared" si="522"/>
        <v>0.0195811597159882-0.00282541403532964i</v>
      </c>
      <c r="L1791" t="str">
        <f t="shared" si="523"/>
        <v>0.00005-0.374022514962345i</v>
      </c>
      <c r="M1791" t="str">
        <f t="shared" si="524"/>
        <v>0.00133333333333333-0.220013244095498i</v>
      </c>
      <c r="N1791">
        <f t="shared" si="525"/>
        <v>92.580541802239594</v>
      </c>
      <c r="O1791">
        <f t="shared" si="526"/>
        <v>30.755338145576836</v>
      </c>
      <c r="P1791" s="3">
        <f t="shared" si="527"/>
        <v>30.755338145576836</v>
      </c>
      <c r="Q1791" s="3">
        <f t="shared" si="528"/>
        <v>-87.419458197760406</v>
      </c>
      <c r="R1791">
        <f t="shared" si="529"/>
        <v>92.580541802239594</v>
      </c>
      <c r="S1791">
        <f t="shared" si="530"/>
        <v>0.75447226870706108</v>
      </c>
      <c r="T1791">
        <f t="shared" si="513"/>
        <v>30.755338145576836</v>
      </c>
    </row>
    <row r="1792" spans="1:20" x14ac:dyDescent="0.25">
      <c r="A1792">
        <f t="shared" si="514"/>
        <v>4758.5029318936304</v>
      </c>
      <c r="B1792">
        <f t="shared" si="531"/>
        <v>757.33926332814792</v>
      </c>
      <c r="C1792" t="str">
        <f t="shared" si="515"/>
        <v>1.55292569064389-34.3318130860642i</v>
      </c>
      <c r="D1792" t="str">
        <f t="shared" si="516"/>
        <v>3.97499437455065-21.0197415508507i</v>
      </c>
      <c r="E1792" t="str">
        <f t="shared" si="517"/>
        <v>162.418215922862+0.347791030171778i</v>
      </c>
      <c r="F1792" t="str">
        <f t="shared" si="518"/>
        <v>1.45495487904955-197.213290236962i</v>
      </c>
      <c r="G1792" t="str">
        <f t="shared" si="519"/>
        <v>0.999999947829724-0.000228408128814778i</v>
      </c>
      <c r="H1792" t="str">
        <f t="shared" si="520"/>
        <v>604.838646595289+69.9639710168016i</v>
      </c>
      <c r="I1792" t="str">
        <f t="shared" si="521"/>
        <v>41.4067921857547-336.212945161225i</v>
      </c>
      <c r="K1792" t="str">
        <f t="shared" si="522"/>
        <v>0.0195780396215713-0.0028356861504827i</v>
      </c>
      <c r="L1792" t="str">
        <f t="shared" si="523"/>
        <v>0.00005-0.372606609844935i</v>
      </c>
      <c r="M1792" t="str">
        <f t="shared" si="524"/>
        <v>0.00133333333333333-0.219180358732315i</v>
      </c>
      <c r="N1792">
        <f t="shared" si="525"/>
        <v>92.58988595004304</v>
      </c>
      <c r="O1792">
        <f t="shared" si="526"/>
        <v>30.722811421488419</v>
      </c>
      <c r="P1792" s="3">
        <f t="shared" si="527"/>
        <v>30.722811421488419</v>
      </c>
      <c r="Q1792" s="3">
        <f t="shared" si="528"/>
        <v>-87.41011404995696</v>
      </c>
      <c r="R1792">
        <f t="shared" si="529"/>
        <v>92.58988595004304</v>
      </c>
      <c r="S1792">
        <f t="shared" si="530"/>
        <v>0.75733926332814794</v>
      </c>
      <c r="T1792">
        <f t="shared" si="513"/>
        <v>30.722811421488419</v>
      </c>
    </row>
    <row r="1793" spans="1:20" x14ac:dyDescent="0.25">
      <c r="A1793">
        <f t="shared" si="514"/>
        <v>4776.5852430348268</v>
      </c>
      <c r="B1793">
        <f t="shared" si="531"/>
        <v>760.21715252879494</v>
      </c>
      <c r="C1793" t="str">
        <f t="shared" si="515"/>
        <v>1.55271799849808-34.2032467164551i</v>
      </c>
      <c r="D1793" t="str">
        <f t="shared" si="516"/>
        <v>3.97499433171607-20.9402047794632i</v>
      </c>
      <c r="E1793" t="str">
        <f t="shared" si="517"/>
        <v>162.417837400662+0.349192393461035i</v>
      </c>
      <c r="F1793" t="str">
        <f t="shared" si="518"/>
        <v>1.45495487847158-196.466719234329i</v>
      </c>
      <c r="G1793" t="str">
        <f t="shared" si="519"/>
        <v>0.999999947432477-0.000229276079613196i</v>
      </c>
      <c r="H1793" t="str">
        <f t="shared" si="520"/>
        <v>604.875683214316+70.230899399178i</v>
      </c>
      <c r="I1793" t="str">
        <f t="shared" si="521"/>
        <v>41.4075351291545-334.958521307128i</v>
      </c>
      <c r="K1793" t="str">
        <f t="shared" si="522"/>
        <v>0.0195748968032289-0.00284599213918866i</v>
      </c>
      <c r="L1793" t="str">
        <f t="shared" si="523"/>
        <v>0.00005-0.371196064798701i</v>
      </c>
      <c r="M1793" t="str">
        <f t="shared" si="524"/>
        <v>0.00133333333333333-0.218350626352177i</v>
      </c>
      <c r="N1793">
        <f t="shared" si="525"/>
        <v>92.599260524995017</v>
      </c>
      <c r="O1793">
        <f t="shared" si="526"/>
        <v>30.690287694405658</v>
      </c>
      <c r="P1793" s="3">
        <f t="shared" si="527"/>
        <v>30.690287694405658</v>
      </c>
      <c r="Q1793" s="3">
        <f t="shared" si="528"/>
        <v>-87.400739475004983</v>
      </c>
      <c r="R1793">
        <f t="shared" si="529"/>
        <v>92.599260524995017</v>
      </c>
      <c r="S1793">
        <f t="shared" si="530"/>
        <v>0.76021715252879496</v>
      </c>
      <c r="T1793">
        <f t="shared" si="513"/>
        <v>30.690287694405658</v>
      </c>
    </row>
    <row r="1794" spans="1:20" x14ac:dyDescent="0.25">
      <c r="A1794">
        <f t="shared" si="514"/>
        <v>4794.736266958359</v>
      </c>
      <c r="B1794">
        <f t="shared" si="531"/>
        <v>763.10597770840434</v>
      </c>
      <c r="C1794" t="str">
        <f t="shared" si="515"/>
        <v>1.55250879702149-34.0751719008706i</v>
      </c>
      <c r="D1794" t="str">
        <f t="shared" si="516"/>
        <v>3.97499428855532-20.8609692399508i</v>
      </c>
      <c r="E1794" t="str">
        <f t="shared" si="517"/>
        <v>162.417456179339+0.350599966612252i</v>
      </c>
      <c r="F1794" t="str">
        <f t="shared" si="518"/>
        <v>1.4549548778892-195.722974471411i</v>
      </c>
      <c r="G1794" t="str">
        <f t="shared" si="519"/>
        <v>0.999999947032204-0.000230147328623604i</v>
      </c>
      <c r="H1794" t="str">
        <f t="shared" si="520"/>
        <v>604.913004809223+70.49885427273i</v>
      </c>
      <c r="I1794" t="str">
        <f t="shared" si="521"/>
        <v>41.4082837267993-333.708917513739i</v>
      </c>
      <c r="K1794" t="str">
        <f t="shared" si="522"/>
        <v>0.0195717311032156-0.00285633207399335i</v>
      </c>
      <c r="L1794" t="str">
        <f t="shared" si="523"/>
        <v>0.00005-0.369790859532477i</v>
      </c>
      <c r="M1794" t="str">
        <f t="shared" si="524"/>
        <v>0.00133333333333333-0.217524035019104i</v>
      </c>
      <c r="N1794">
        <f t="shared" si="525"/>
        <v>92.608665588367401</v>
      </c>
      <c r="O1794">
        <f t="shared" si="526"/>
        <v>30.6577669845339</v>
      </c>
      <c r="P1794" s="3">
        <f t="shared" si="527"/>
        <v>30.6577669845339</v>
      </c>
      <c r="Q1794" s="3">
        <f t="shared" si="528"/>
        <v>-87.391334411632599</v>
      </c>
      <c r="R1794">
        <f t="shared" si="529"/>
        <v>92.608665588367401</v>
      </c>
      <c r="S1794">
        <f t="shared" si="530"/>
        <v>0.76310597770840438</v>
      </c>
      <c r="T1794">
        <f t="shared" si="513"/>
        <v>30.6577669845339</v>
      </c>
    </row>
    <row r="1795" spans="1:20" x14ac:dyDescent="0.25">
      <c r="A1795">
        <f t="shared" si="514"/>
        <v>4812.9562647728008</v>
      </c>
      <c r="B1795">
        <f t="shared" si="531"/>
        <v>766.00578042369625</v>
      </c>
      <c r="C1795" t="str">
        <f t="shared" si="515"/>
        <v>1.55229807578619-33.9475867917669i</v>
      </c>
      <c r="D1795" t="str">
        <f t="shared" si="516"/>
        <v>3.97499424506594-20.7820337924836i</v>
      </c>
      <c r="E1795" t="str">
        <f t="shared" si="517"/>
        <v>162.417072241041+0.352013782825199i</v>
      </c>
      <c r="F1795" t="str">
        <f t="shared" si="518"/>
        <v>1.45495487730239-194.982045249189i</v>
      </c>
      <c r="G1795" t="str">
        <f t="shared" si="519"/>
        <v>0.999999946628884-0.000231021888379197i</v>
      </c>
      <c r="H1795" t="str">
        <f t="shared" si="520"/>
        <v>604.950613595502+70.7678396767779i</v>
      </c>
      <c r="I1795" t="str">
        <f t="shared" si="521"/>
        <v>41.4090380216924-332.464115823203i</v>
      </c>
      <c r="K1795" t="str">
        <f t="shared" si="522"/>
        <v>0.0195685423628071-0.00286670602712846i</v>
      </c>
      <c r="L1795" t="str">
        <f t="shared" si="523"/>
        <v>0.00005-0.368390973831915i</v>
      </c>
      <c r="M1795" t="str">
        <f t="shared" si="524"/>
        <v>0.00133333333333333-0.216700572842303i</v>
      </c>
      <c r="N1795">
        <f t="shared" si="525"/>
        <v>92.618101201112196</v>
      </c>
      <c r="O1795">
        <f t="shared" si="526"/>
        <v>30.625249312195024</v>
      </c>
      <c r="P1795" s="3">
        <f t="shared" si="527"/>
        <v>30.625249312195024</v>
      </c>
      <c r="Q1795" s="3">
        <f t="shared" si="528"/>
        <v>-87.381898798887804</v>
      </c>
      <c r="R1795">
        <f t="shared" si="529"/>
        <v>92.618101201112196</v>
      </c>
      <c r="S1795">
        <f t="shared" si="530"/>
        <v>0.76600578042369627</v>
      </c>
      <c r="T1795">
        <f t="shared" si="513"/>
        <v>30.625249312195024</v>
      </c>
    </row>
    <row r="1796" spans="1:20" x14ac:dyDescent="0.25">
      <c r="A1796">
        <f t="shared" si="514"/>
        <v>4831.2454985789373</v>
      </c>
      <c r="B1796">
        <f t="shared" si="531"/>
        <v>768.91660238930626</v>
      </c>
      <c r="C1796" t="str">
        <f t="shared" si="515"/>
        <v>1.55208582429995-33.8204895485907i</v>
      </c>
      <c r="D1796" t="str">
        <f t="shared" si="516"/>
        <v>3.97499420124541-20.7033973015488i</v>
      </c>
      <c r="E1796" t="str">
        <f t="shared" si="517"/>
        <v>162.416685567823+0.353433875526091i</v>
      </c>
      <c r="F1796" t="str">
        <f t="shared" si="518"/>
        <v>1.4549548767111-194.243920909149i</v>
      </c>
      <c r="G1796" t="str">
        <f t="shared" si="519"/>
        <v>0.999999946222493-0.000231899771460797i</v>
      </c>
      <c r="H1796" t="str">
        <f t="shared" si="520"/>
        <v>604.988511806234+71.0378596675736i</v>
      </c>
      <c r="I1796" t="str">
        <f t="shared" si="521"/>
        <v>41.4097980571674-331.224098346968i</v>
      </c>
      <c r="K1796" t="str">
        <f t="shared" si="522"/>
        <v>0.0195653304222952-0.0028771140705047i</v>
      </c>
      <c r="L1796" t="str">
        <f t="shared" si="523"/>
        <v>0.00005-0.366996387559191i</v>
      </c>
      <c r="M1796" t="str">
        <f t="shared" si="524"/>
        <v>0.00133333333333333-0.215880227975994i</v>
      </c>
      <c r="N1796">
        <f t="shared" si="525"/>
        <v>92.627567423854259</v>
      </c>
      <c r="O1796">
        <f t="shared" si="526"/>
        <v>30.592734697827876</v>
      </c>
      <c r="P1796" s="3">
        <f t="shared" si="527"/>
        <v>30.592734697827876</v>
      </c>
      <c r="Q1796" s="3">
        <f t="shared" si="528"/>
        <v>-87.372432576145741</v>
      </c>
      <c r="R1796">
        <f t="shared" si="529"/>
        <v>92.627567423854259</v>
      </c>
      <c r="S1796">
        <f t="shared" si="530"/>
        <v>0.76891660238930626</v>
      </c>
      <c r="T1796">
        <f t="shared" si="513"/>
        <v>30.592734697827876</v>
      </c>
    </row>
    <row r="1797" spans="1:20" x14ac:dyDescent="0.25">
      <c r="A1797">
        <f t="shared" si="514"/>
        <v>4849.6042314735378</v>
      </c>
      <c r="B1797">
        <f t="shared" si="531"/>
        <v>771.83848547838568</v>
      </c>
      <c r="C1797" t="str">
        <f t="shared" si="515"/>
        <v>1.5518720320066-33.6938783377526i</v>
      </c>
      <c r="D1797" t="str">
        <f t="shared" si="516"/>
        <v>3.9749941570912-20.6250586359339i</v>
      </c>
      <c r="E1797" t="str">
        <f t="shared" si="517"/>
        <v>162.416296141644+0.354860278369288i</v>
      </c>
      <c r="F1797" t="str">
        <f t="shared" si="518"/>
        <v>1.45495487611532-193.508590833123i</v>
      </c>
      <c r="G1797" t="str">
        <f t="shared" si="519"/>
        <v>0.999999945813008-0.000232780990497028i</v>
      </c>
      <c r="H1797" t="str">
        <f t="shared" si="520"/>
        <v>605.026701692193+71.3089183183704i</v>
      </c>
      <c r="I1797" t="str">
        <f t="shared" si="521"/>
        <v>41.410563876883-329.988847265497i</v>
      </c>
      <c r="K1797" t="str">
        <f t="shared" si="522"/>
        <v>0.0195620951209847-0.00288755627570469i</v>
      </c>
      <c r="L1797" t="str">
        <f t="shared" si="523"/>
        <v>0.00005-0.365607080652711i</v>
      </c>
      <c r="M1797" t="str">
        <f t="shared" si="524"/>
        <v>0.00133333333333333-0.215062988619241i</v>
      </c>
      <c r="N1797">
        <f t="shared" si="525"/>
        <v>92.637064316885926</v>
      </c>
      <c r="O1797">
        <f t="shared" si="526"/>
        <v>30.56022316198878</v>
      </c>
      <c r="P1797" s="3">
        <f t="shared" si="527"/>
        <v>30.56022316198878</v>
      </c>
      <c r="Q1797" s="3">
        <f t="shared" si="528"/>
        <v>-87.362935683114074</v>
      </c>
      <c r="R1797">
        <f t="shared" si="529"/>
        <v>92.637064316885926</v>
      </c>
      <c r="S1797">
        <f t="shared" si="530"/>
        <v>0.77183848547838563</v>
      </c>
      <c r="T1797">
        <f t="shared" si="513"/>
        <v>30.56022316198878</v>
      </c>
    </row>
    <row r="1798" spans="1:20" x14ac:dyDescent="0.25">
      <c r="A1798">
        <f t="shared" si="514"/>
        <v>4868.0327275531372</v>
      </c>
      <c r="B1798">
        <f t="shared" si="531"/>
        <v>774.7714717232036</v>
      </c>
      <c r="C1798" t="str">
        <f t="shared" si="515"/>
        <v>1.55165668828515-33.567751332598i</v>
      </c>
      <c r="D1798" t="str">
        <f t="shared" si="516"/>
        <v>3.97499411260079-20.5470166687111i</v>
      </c>
      <c r="E1798" t="str">
        <f t="shared" si="517"/>
        <v>162.415903944359+0.356293025239502i</v>
      </c>
      <c r="F1798" t="str">
        <f t="shared" si="518"/>
        <v>1.454954875515-192.776044443142i</v>
      </c>
      <c r="G1798" t="str">
        <f t="shared" si="519"/>
        <v>0.999999945400404-0.000233665558164505i</v>
      </c>
      <c r="H1798" t="str">
        <f t="shared" si="520"/>
        <v>605.065185522037+71.5810197195173i</v>
      </c>
      <c r="I1798" t="str">
        <f t="shared" si="521"/>
        <v>41.4113355248326-328.758344828052i</v>
      </c>
      <c r="K1798" t="str">
        <f t="shared" si="522"/>
        <v>0.0195588362971877-0.00289803271397583i</v>
      </c>
      <c r="L1798" t="str">
        <f t="shared" si="523"/>
        <v>0.00005-0.364223033126828i</v>
      </c>
      <c r="M1798" t="str">
        <f t="shared" si="524"/>
        <v>0.00133333333333333-0.214248843015781i</v>
      </c>
      <c r="N1798">
        <f t="shared" si="525"/>
        <v>92.646591940159837</v>
      </c>
      <c r="O1798">
        <f t="shared" si="526"/>
        <v>30.527714725351327</v>
      </c>
      <c r="P1798" s="3">
        <f t="shared" si="527"/>
        <v>30.527714725351327</v>
      </c>
      <c r="Q1798" s="3">
        <f t="shared" si="528"/>
        <v>-87.353408059840163</v>
      </c>
      <c r="R1798">
        <f t="shared" si="529"/>
        <v>92.646591940159837</v>
      </c>
      <c r="S1798">
        <f t="shared" si="530"/>
        <v>0.7747714717232036</v>
      </c>
      <c r="T1798">
        <f t="shared" si="513"/>
        <v>30.527714725351327</v>
      </c>
    </row>
    <row r="1799" spans="1:20" x14ac:dyDescent="0.25">
      <c r="A1799">
        <f t="shared" si="514"/>
        <v>4886.5312519178387</v>
      </c>
      <c r="B1799">
        <f t="shared" si="531"/>
        <v>777.71560331575176</v>
      </c>
      <c r="C1799" t="str">
        <f t="shared" si="515"/>
        <v>1.55143978245013-33.4421067133837i</v>
      </c>
      <c r="D1799" t="str">
        <f t="shared" si="516"/>
        <v>3.97499406777161-20.4692702772204i</v>
      </c>
      <c r="E1799" t="str">
        <f t="shared" si="517"/>
        <v>162.415508957734+0.357732150253252i</v>
      </c>
      <c r="F1799" t="str">
        <f t="shared" si="518"/>
        <v>1.45495487491011-192.04627120128i</v>
      </c>
      <c r="G1799" t="str">
        <f t="shared" si="519"/>
        <v>0.999999944984658-0.000234553487188015i</v>
      </c>
      <c r="H1799" t="str">
        <f t="shared" si="520"/>
        <v>605.103965582423+71.8541679785328i</v>
      </c>
      <c r="I1799" t="str">
        <f t="shared" si="521"/>
        <v>41.4121130453414-327.532573352414i</v>
      </c>
      <c r="K1799" t="str">
        <f t="shared" si="522"/>
        <v>0.0195555537882205-0.00290854345622306i</v>
      </c>
      <c r="L1799" t="str">
        <f t="shared" si="523"/>
        <v>0.00005-0.362844225071557i</v>
      </c>
      <c r="M1799" t="str">
        <f t="shared" si="524"/>
        <v>0.00133333333333333-0.213437779453857i</v>
      </c>
      <c r="N1799">
        <f t="shared" si="525"/>
        <v>92.656150353282996</v>
      </c>
      <c r="O1799">
        <f t="shared" si="526"/>
        <v>30.495209408707616</v>
      </c>
      <c r="P1799" s="3">
        <f t="shared" si="527"/>
        <v>30.495209408707616</v>
      </c>
      <c r="Q1799" s="3">
        <f t="shared" si="528"/>
        <v>-87.343849646717004</v>
      </c>
      <c r="R1799">
        <f t="shared" si="529"/>
        <v>92.656150353282996</v>
      </c>
      <c r="S1799">
        <f t="shared" si="530"/>
        <v>0.77771560331575174</v>
      </c>
      <c r="T1799">
        <f t="shared" si="513"/>
        <v>30.495209408707616</v>
      </c>
    </row>
    <row r="1800" spans="1:20" x14ac:dyDescent="0.25">
      <c r="A1800">
        <f t="shared" si="514"/>
        <v>4905.1000706751265</v>
      </c>
      <c r="B1800">
        <f t="shared" si="531"/>
        <v>780.67092260835159</v>
      </c>
      <c r="C1800" t="str">
        <f t="shared" si="515"/>
        <v>1.55122130375075-33.3169426672477i</v>
      </c>
      <c r="D1800" t="str">
        <f t="shared" si="516"/>
        <v>3.97499402260107-20.3918183430538i</v>
      </c>
      <c r="E1800" t="str">
        <f t="shared" si="517"/>
        <v>162.415111163433+0.359177687761045i</v>
      </c>
      <c r="F1800" t="str">
        <f t="shared" si="518"/>
        <v>1.45495487430061-191.319260609504i</v>
      </c>
      <c r="G1800" t="str">
        <f t="shared" si="519"/>
        <v>0.999999944565748-0.000235444790340699i</v>
      </c>
      <c r="H1800" t="str">
        <f t="shared" si="520"/>
        <v>605.143044178175+72.1283672201963i</v>
      </c>
      <c r="I1800" t="str">
        <f t="shared" si="521"/>
        <v>41.4128964830731-326.311515224647i</v>
      </c>
      <c r="K1800" t="str">
        <f t="shared" si="522"/>
        <v>0.0195522474303984-0.00291908857300166i</v>
      </c>
      <c r="L1800" t="str">
        <f t="shared" si="523"/>
        <v>0.00005-0.361470636652278i</v>
      </c>
      <c r="M1800" t="str">
        <f t="shared" si="524"/>
        <v>0.00133333333333333-0.212629786266046i</v>
      </c>
      <c r="N1800">
        <f t="shared" si="525"/>
        <v>92.665739615509679</v>
      </c>
      <c r="O1800">
        <f t="shared" si="526"/>
        <v>30.46270723296773</v>
      </c>
      <c r="P1800" s="3">
        <f t="shared" si="527"/>
        <v>30.46270723296773</v>
      </c>
      <c r="Q1800" s="3">
        <f t="shared" si="528"/>
        <v>-87.334260384490321</v>
      </c>
      <c r="R1800">
        <f t="shared" si="529"/>
        <v>92.665739615509679</v>
      </c>
      <c r="S1800">
        <f t="shared" si="530"/>
        <v>0.78067092260835158</v>
      </c>
      <c r="T1800">
        <f t="shared" si="513"/>
        <v>30.46270723296773</v>
      </c>
    </row>
    <row r="1801" spans="1:20" x14ac:dyDescent="0.25">
      <c r="A1801">
        <f t="shared" si="514"/>
        <v>4923.7394509436917</v>
      </c>
      <c r="B1801">
        <f t="shared" si="531"/>
        <v>783.63747211426335</v>
      </c>
      <c r="C1801" t="str">
        <f t="shared" si="515"/>
        <v>1.55100124137114-33.1922573881849i</v>
      </c>
      <c r="D1801" t="str">
        <f t="shared" si="516"/>
        <v>3.9749939770866-20.3146597520392i</v>
      </c>
      <c r="E1801" t="str">
        <f t="shared" si="517"/>
        <v>162.414710543023+0.360629672349111i</v>
      </c>
      <c r="F1801" t="str">
        <f t="shared" si="518"/>
        <v>1.45495487368648-190.595002209522i</v>
      </c>
      <c r="G1801" t="str">
        <f t="shared" si="519"/>
        <v>0.999999944143647-0.000236339480444235i</v>
      </c>
      <c r="H1801" t="str">
        <f t="shared" si="520"/>
        <v>605.182423632421+72.4036215866263i</v>
      </c>
      <c r="I1801" t="str">
        <f t="shared" si="521"/>
        <v>41.4136858830292-325.095152898835i</v>
      </c>
      <c r="K1801" t="str">
        <f t="shared" si="522"/>
        <v>0.0195489170590321-0.00292966813450978i</v>
      </c>
      <c r="L1801" t="str">
        <f t="shared" si="523"/>
        <v>0.00005-0.360102248109462i</v>
      </c>
      <c r="M1801" t="str">
        <f t="shared" si="524"/>
        <v>0.00133333333333333-0.211824851829095i</v>
      </c>
      <c r="N1801">
        <f t="shared" si="525"/>
        <v>92.675359785735324</v>
      </c>
      <c r="O1801">
        <f t="shared" si="526"/>
        <v>30.430208219160701</v>
      </c>
      <c r="P1801" s="3">
        <f t="shared" si="527"/>
        <v>30.430208219160701</v>
      </c>
      <c r="Q1801" s="3">
        <f t="shared" si="528"/>
        <v>-87.324640214264676</v>
      </c>
      <c r="R1801">
        <f t="shared" si="529"/>
        <v>92.675359785735324</v>
      </c>
      <c r="S1801">
        <f t="shared" si="530"/>
        <v>0.78363747211426338</v>
      </c>
      <c r="T1801">
        <f t="shared" si="513"/>
        <v>30.430208219160701</v>
      </c>
    </row>
    <row r="1802" spans="1:20" x14ac:dyDescent="0.25">
      <c r="A1802">
        <f t="shared" si="514"/>
        <v>4942.4496608572781</v>
      </c>
      <c r="B1802">
        <f t="shared" si="531"/>
        <v>786.61529450829755</v>
      </c>
      <c r="C1802" t="str">
        <f t="shared" si="515"/>
        <v>1.55077958442961-33.0680490770197i</v>
      </c>
      <c r="D1802" t="str">
        <f t="shared" si="516"/>
        <v>3.97499393122555-20.2377933942245i</v>
      </c>
      <c r="E1802" t="str">
        <f t="shared" si="517"/>
        <v>162.414307077973+0.362088138841378i</v>
      </c>
      <c r="F1802" t="str">
        <f t="shared" si="518"/>
        <v>1.45495487306766-189.873485582634i</v>
      </c>
      <c r="G1802" t="str">
        <f t="shared" si="519"/>
        <v>0.999999943718332-0.000237237570369022i</v>
      </c>
      <c r="H1802" t="str">
        <f t="shared" si="520"/>
        <v>605.222106286751+72.6799352373681i</v>
      </c>
      <c r="I1802" t="str">
        <f t="shared" si="521"/>
        <v>41.4144812905532-323.883468896843i</v>
      </c>
      <c r="K1802" t="str">
        <f t="shared" si="522"/>
        <v>0.0195455625084231-0.00294028221058109i</v>
      </c>
      <c r="L1802" t="str">
        <f t="shared" si="523"/>
        <v>0.00005-0.358739039758381i</v>
      </c>
      <c r="M1802" t="str">
        <f t="shared" si="524"/>
        <v>0.00133333333333333-0.211022964563753i</v>
      </c>
      <c r="N1802">
        <f t="shared" si="525"/>
        <v>92.685010922489226</v>
      </c>
      <c r="O1802">
        <f t="shared" si="526"/>
        <v>30.397712388434627</v>
      </c>
      <c r="P1802" s="3">
        <f t="shared" si="527"/>
        <v>30.397712388434627</v>
      </c>
      <c r="Q1802" s="3">
        <f t="shared" si="528"/>
        <v>-87.314989077510774</v>
      </c>
      <c r="R1802">
        <f t="shared" si="529"/>
        <v>92.685010922489226</v>
      </c>
      <c r="S1802">
        <f t="shared" si="530"/>
        <v>0.78661529450829759</v>
      </c>
      <c r="T1802">
        <f t="shared" si="513"/>
        <v>30.397712388434627</v>
      </c>
    </row>
    <row r="1803" spans="1:20" x14ac:dyDescent="0.25">
      <c r="A1803">
        <f t="shared" si="514"/>
        <v>4961.2309695685362</v>
      </c>
      <c r="B1803">
        <f t="shared" si="531"/>
        <v>789.60443262742911</v>
      </c>
      <c r="C1803" t="str">
        <f t="shared" si="515"/>
        <v>1.55055632197884-32.94431594138i</v>
      </c>
      <c r="D1803" t="str">
        <f t="shared" si="516"/>
        <v>3.97499388501529-20.1612181638611i</v>
      </c>
      <c r="E1803" t="str">
        <f t="shared" si="517"/>
        <v>162.413900749656+0.363553122301271i</v>
      </c>
      <c r="F1803" t="str">
        <f t="shared" si="518"/>
        <v>1.45495487244414-189.154700349582i</v>
      </c>
      <c r="G1803" t="str">
        <f t="shared" si="519"/>
        <v>0.999999943289779-0.00023813907303437i</v>
      </c>
      <c r="H1803" t="str">
        <f t="shared" si="520"/>
        <v>605.262094501362+72.9573123494778i</v>
      </c>
      <c r="I1803" t="str">
        <f t="shared" si="521"/>
        <v>41.4152827513328-322.676445808059i</v>
      </c>
      <c r="K1803" t="str">
        <f t="shared" si="522"/>
        <v>0.0195421836118598-0.00295093087067723i</v>
      </c>
      <c r="L1803" t="str">
        <f t="shared" si="523"/>
        <v>0.00005-0.357380991988823i</v>
      </c>
      <c r="M1803" t="str">
        <f t="shared" si="524"/>
        <v>0.00133333333333333-0.210224112934602i</v>
      </c>
      <c r="N1803">
        <f t="shared" si="525"/>
        <v>92.69469308392847</v>
      </c>
      <c r="O1803">
        <f t="shared" si="526"/>
        <v>30.365219762057137</v>
      </c>
      <c r="P1803" s="3">
        <f t="shared" si="527"/>
        <v>30.365219762057137</v>
      </c>
      <c r="Q1803" s="3">
        <f t="shared" si="528"/>
        <v>-87.30530691607153</v>
      </c>
      <c r="R1803">
        <f t="shared" si="529"/>
        <v>92.69469308392847</v>
      </c>
      <c r="S1803">
        <f t="shared" si="530"/>
        <v>0.78960443262742908</v>
      </c>
      <c r="T1803">
        <f t="shared" si="513"/>
        <v>30.365219762057137</v>
      </c>
    </row>
    <row r="1804" spans="1:20" x14ac:dyDescent="0.25">
      <c r="A1804">
        <f t="shared" si="514"/>
        <v>4980.0836472528963</v>
      </c>
      <c r="B1804">
        <f t="shared" si="531"/>
        <v>792.60492947141336</v>
      </c>
      <c r="C1804" t="str">
        <f t="shared" si="515"/>
        <v>1.55033144300526-32.8210561956698i</v>
      </c>
      <c r="D1804" t="str">
        <f t="shared" si="516"/>
        <v>3.97499383845319-20.0849329593888i</v>
      </c>
      <c r="E1804" t="str">
        <f t="shared" si="517"/>
        <v>162.413491539345+0.365024658033919i</v>
      </c>
      <c r="F1804" t="str">
        <f t="shared" si="518"/>
        <v>1.45495487181586-188.438636170398i</v>
      </c>
      <c r="G1804" t="str">
        <f t="shared" si="519"/>
        <v>0.999999942857962-0.000239044001408677i</v>
      </c>
      <c r="H1804" t="str">
        <f t="shared" si="520"/>
        <v>605.302390655228+73.2357571176105i</v>
      </c>
      <c r="I1804" t="str">
        <f t="shared" si="521"/>
        <v>41.416090311403-321.474066289155i</v>
      </c>
      <c r="K1804" t="str">
        <f t="shared" si="522"/>
        <v>0.0195387802016126-0.00296161418388017i</v>
      </c>
      <c r="L1804" t="str">
        <f t="shared" si="523"/>
        <v>0.00005-0.356028085264817i</v>
      </c>
      <c r="M1804" t="str">
        <f t="shared" si="524"/>
        <v>0.00133333333333333-0.209428285449892i</v>
      </c>
      <c r="N1804">
        <f t="shared" si="525"/>
        <v>92.704406327830512</v>
      </c>
      <c r="O1804">
        <f t="shared" si="526"/>
        <v>30.332730361415472</v>
      </c>
      <c r="P1804" s="3">
        <f t="shared" si="527"/>
        <v>30.332730361415472</v>
      </c>
      <c r="Q1804" s="3">
        <f t="shared" si="528"/>
        <v>-87.295593672169488</v>
      </c>
      <c r="R1804">
        <f t="shared" si="529"/>
        <v>92.704406327830512</v>
      </c>
      <c r="S1804">
        <f t="shared" si="530"/>
        <v>0.79260492947141337</v>
      </c>
      <c r="T1804">
        <f t="shared" si="513"/>
        <v>30.332730361415472</v>
      </c>
    </row>
    <row r="1805" spans="1:20" x14ac:dyDescent="0.25">
      <c r="A1805">
        <f t="shared" si="514"/>
        <v>4999.0079651124579</v>
      </c>
      <c r="B1805">
        <f t="shared" si="531"/>
        <v>795.61682820340479</v>
      </c>
      <c r="C1805" t="str">
        <f t="shared" si="515"/>
        <v>1.55010493642893-32.6982680610444i</v>
      </c>
      <c r="D1805" t="str">
        <f t="shared" si="516"/>
        <v>3.97499379153653-20.0089366834193i</v>
      </c>
      <c r="E1805" t="str">
        <f t="shared" si="517"/>
        <v>162.413079428215+0.366502781587983i</v>
      </c>
      <c r="F1805" t="str">
        <f t="shared" si="518"/>
        <v>1.4549548711828-187.725282744258i</v>
      </c>
      <c r="G1805" t="str">
        <f t="shared" si="519"/>
        <v>0.999999942422858-0.000239952368509626i</v>
      </c>
      <c r="H1805" t="str">
        <f t="shared" si="520"/>
        <v>605.342997146237+73.5152737541042i</v>
      </c>
      <c r="I1805" t="str">
        <f t="shared" si="521"/>
        <v>41.4169040171479-320.276313063832i</v>
      </c>
      <c r="K1805" t="str">
        <f t="shared" si="522"/>
        <v>0.0195353521089305-0.0029723322188846i</v>
      </c>
      <c r="L1805" t="str">
        <f t="shared" si="523"/>
        <v>0.00005-0.354680300124343i</v>
      </c>
      <c r="M1805" t="str">
        <f t="shared" si="524"/>
        <v>0.00133333333333333-0.208635470661379i</v>
      </c>
      <c r="N1805">
        <f t="shared" si="525"/>
        <v>92.714150711586569</v>
      </c>
      <c r="O1805">
        <f t="shared" si="526"/>
        <v>30.300244208017183</v>
      </c>
      <c r="P1805" s="3">
        <f t="shared" si="527"/>
        <v>30.300244208017183</v>
      </c>
      <c r="Q1805" s="3">
        <f t="shared" si="528"/>
        <v>-87.285849288413431</v>
      </c>
      <c r="R1805">
        <f t="shared" si="529"/>
        <v>92.714150711586569</v>
      </c>
      <c r="S1805">
        <f t="shared" si="530"/>
        <v>0.79561682820340485</v>
      </c>
      <c r="T1805">
        <f t="shared" si="513"/>
        <v>30.300244208017183</v>
      </c>
    </row>
    <row r="1806" spans="1:20" x14ac:dyDescent="0.25">
      <c r="A1806">
        <f t="shared" si="514"/>
        <v>5018.0041953798855</v>
      </c>
      <c r="B1806">
        <f t="shared" si="531"/>
        <v>798.64017215057777</v>
      </c>
      <c r="C1806" t="str">
        <f t="shared" si="515"/>
        <v>1.54987679110341-32.5759497653827i</v>
      </c>
      <c r="D1806" t="str">
        <f t="shared" si="516"/>
        <v>3.97499374426263-19.9332282427205i</v>
      </c>
      <c r="E1806" t="str">
        <f t="shared" si="517"/>
        <v>162.412664397343+0.367987528757483i</v>
      </c>
      <c r="F1806" t="str">
        <f t="shared" si="518"/>
        <v>1.45495487054493-187.014629809335i</v>
      </c>
      <c r="G1806" t="str">
        <f t="shared" si="519"/>
        <v>0.99999994198444-0.000240864187404362i</v>
      </c>
      <c r="H1806" t="str">
        <f t="shared" si="520"/>
        <v>605.383916391357+73.7958664890659i</v>
      </c>
      <c r="I1806" t="str">
        <f t="shared" si="521"/>
        <v>41.4177239153035-319.083168922582i</v>
      </c>
      <c r="K1806" t="str">
        <f t="shared" si="522"/>
        <v>0.0195318991640364-0.0029830850439901i</v>
      </c>
      <c r="L1806" t="str">
        <f t="shared" si="523"/>
        <v>0.00005-0.353337617179063i</v>
      </c>
      <c r="M1806" t="str">
        <f t="shared" si="524"/>
        <v>0.00133333333333333-0.207845657164155i</v>
      </c>
      <c r="N1806">
        <f t="shared" si="525"/>
        <v>92.723926292194932</v>
      </c>
      <c r="O1806">
        <f t="shared" si="526"/>
        <v>30.267761323490106</v>
      </c>
      <c r="P1806" s="3">
        <f t="shared" si="527"/>
        <v>30.267761323490106</v>
      </c>
      <c r="Q1806" s="3">
        <f t="shared" si="528"/>
        <v>-87.276073707805068</v>
      </c>
      <c r="R1806">
        <f t="shared" si="529"/>
        <v>92.723926292194932</v>
      </c>
      <c r="S1806">
        <f t="shared" si="530"/>
        <v>0.79864017215057781</v>
      </c>
      <c r="T1806">
        <f t="shared" si="513"/>
        <v>30.267761323490106</v>
      </c>
    </row>
    <row r="1807" spans="1:20" x14ac:dyDescent="0.25">
      <c r="A1807">
        <f t="shared" si="514"/>
        <v>5037.0726113223291</v>
      </c>
      <c r="B1807">
        <f t="shared" si="531"/>
        <v>801.67500480474996</v>
      </c>
      <c r="C1807" t="str">
        <f t="shared" si="515"/>
        <v>1.54964699581517-32.454099543262i</v>
      </c>
      <c r="D1807" t="str">
        <f t="shared" si="516"/>
        <v>3.97499369662878-19.8578065482011i</v>
      </c>
      <c r="E1807" t="str">
        <f t="shared" si="517"/>
        <v>162.412246427707+0.369478935583903i</v>
      </c>
      <c r="F1807" t="str">
        <f t="shared" si="518"/>
        <v>1.45495486990219-186.306667142647i</v>
      </c>
      <c r="G1807" t="str">
        <f t="shared" si="519"/>
        <v>0.999999941542684-0.000241779471209692i</v>
      </c>
      <c r="H1807" t="str">
        <f t="shared" si="520"/>
        <v>605.425150826798+74.0775395704648i</v>
      </c>
      <c r="I1807" t="str">
        <f t="shared" si="521"/>
        <v>41.4185500529622-317.894616722439i</v>
      </c>
      <c r="K1807" t="str">
        <f t="shared" si="522"/>
        <v>0.0195284211961229-0.00299387272709337i</v>
      </c>
      <c r="L1807" t="str">
        <f t="shared" si="523"/>
        <v>0.00005-0.35200001711403i</v>
      </c>
      <c r="M1807" t="str">
        <f t="shared" si="524"/>
        <v>0.00133333333333333-0.207058833596488i</v>
      </c>
      <c r="N1807">
        <f t="shared" si="525"/>
        <v>92.733733126253213</v>
      </c>
      <c r="O1807">
        <f t="shared" si="526"/>
        <v>30.235281729582866</v>
      </c>
      <c r="P1807" s="3">
        <f t="shared" si="527"/>
        <v>30.235281729582866</v>
      </c>
      <c r="Q1807" s="3">
        <f t="shared" si="528"/>
        <v>-87.266266873746787</v>
      </c>
      <c r="R1807">
        <f t="shared" si="529"/>
        <v>92.733733126253213</v>
      </c>
      <c r="S1807">
        <f t="shared" si="530"/>
        <v>0.80167500480474996</v>
      </c>
      <c r="T1807">
        <f t="shared" si="513"/>
        <v>30.235281729582866</v>
      </c>
    </row>
    <row r="1808" spans="1:20" x14ac:dyDescent="0.25">
      <c r="A1808">
        <f t="shared" si="514"/>
        <v>5056.2134872453535</v>
      </c>
      <c r="B1808">
        <f t="shared" si="531"/>
        <v>804.72136982300799</v>
      </c>
      <c r="C1808" t="str">
        <f t="shared" si="515"/>
        <v>1.54941553928364-32.3327156359336i</v>
      </c>
      <c r="D1808" t="str">
        <f t="shared" si="516"/>
        <v>3.97499364863221-19.7826705148949i</v>
      </c>
      <c r="E1808" t="str">
        <f t="shared" si="517"/>
        <v>162.41182550019+0.370977038358161i</v>
      </c>
      <c r="F1808" t="str">
        <f t="shared" si="518"/>
        <v>1.45495486925457-185.601384559914i</v>
      </c>
      <c r="G1808" t="str">
        <f t="shared" si="519"/>
        <v>0.999999941097564-0.000242698233092259i</v>
      </c>
      <c r="H1808" t="str">
        <f t="shared" si="520"/>
        <v>605.466702908153+74.3602972642109i</v>
      </c>
      <c r="I1808" t="str">
        <f t="shared" si="521"/>
        <v>41.4193824775714-316.710639386729i</v>
      </c>
      <c r="K1808" t="str">
        <f t="shared" si="522"/>
        <v>0.0195249180333487-0.00300469533568024i</v>
      </c>
      <c r="L1808" t="str">
        <f t="shared" si="523"/>
        <v>0.00005-0.350667480687418i</v>
      </c>
      <c r="M1808" t="str">
        <f t="shared" si="524"/>
        <v>0.00133333333333333-0.206274988639657i</v>
      </c>
      <c r="N1808">
        <f t="shared" si="525"/>
        <v>92.743571269951943</v>
      </c>
      <c r="O1808">
        <f t="shared" si="526"/>
        <v>30.202805448165684</v>
      </c>
      <c r="P1808" s="3">
        <f t="shared" si="527"/>
        <v>30.202805448165684</v>
      </c>
      <c r="Q1808" s="3">
        <f t="shared" si="528"/>
        <v>-87.256428730048057</v>
      </c>
      <c r="R1808">
        <f t="shared" si="529"/>
        <v>92.743571269951943</v>
      </c>
      <c r="S1808">
        <f t="shared" si="530"/>
        <v>0.80472136982300801</v>
      </c>
      <c r="T1808">
        <f t="shared" si="513"/>
        <v>30.202805448165684</v>
      </c>
    </row>
    <row r="1809" spans="1:20" x14ac:dyDescent="0.25">
      <c r="A1809">
        <f t="shared" si="514"/>
        <v>5075.4270984968862</v>
      </c>
      <c r="B1809">
        <f t="shared" si="531"/>
        <v>807.77931102833543</v>
      </c>
      <c r="C1809" t="str">
        <f t="shared" si="515"/>
        <v>1.54918241016092-32.2117962912923i</v>
      </c>
      <c r="D1809" t="str">
        <f t="shared" si="516"/>
        <v>3.97499360027017-19.7078190619445i</v>
      </c>
      <c r="E1809" t="str">
        <f t="shared" si="517"/>
        <v>162.41140159557+0.372481873622954i</v>
      </c>
      <c r="F1809" t="str">
        <f t="shared" si="518"/>
        <v>1.454954868602-184.898771915408i</v>
      </c>
      <c r="G1809" t="str">
        <f t="shared" si="519"/>
        <v>0.999999940649055-0.000243620486268744i</v>
      </c>
      <c r="H1809" t="str">
        <f t="shared" si="520"/>
        <v>605.508575110582+74.6441438542516i</v>
      </c>
      <c r="I1809" t="str">
        <f t="shared" si="521"/>
        <v>41.4202212369397-315.53121990484i</v>
      </c>
      <c r="K1809" t="str">
        <f t="shared" si="522"/>
        <v>0.0195213895028337-0.0030155529368177i</v>
      </c>
      <c r="L1809" t="str">
        <f t="shared" si="523"/>
        <v>0.00005-0.349339988730243i</v>
      </c>
      <c r="M1809" t="str">
        <f t="shared" si="524"/>
        <v>0.00133333333333333-0.20549411101779i</v>
      </c>
      <c r="N1809">
        <f t="shared" si="525"/>
        <v>92.753440779067404</v>
      </c>
      <c r="O1809">
        <f t="shared" si="526"/>
        <v>30.170332501229407</v>
      </c>
      <c r="P1809" s="3">
        <f t="shared" si="527"/>
        <v>30.170332501229407</v>
      </c>
      <c r="Q1809" s="3">
        <f t="shared" si="528"/>
        <v>-87.246559220932596</v>
      </c>
      <c r="R1809">
        <f t="shared" si="529"/>
        <v>92.753440779067404</v>
      </c>
      <c r="S1809">
        <f t="shared" si="530"/>
        <v>0.80777931102833544</v>
      </c>
      <c r="T1809">
        <f t="shared" si="513"/>
        <v>30.170332501229407</v>
      </c>
    </row>
    <row r="1810" spans="1:20" x14ac:dyDescent="0.25">
      <c r="A1810">
        <f t="shared" si="514"/>
        <v>5094.7137214711738</v>
      </c>
      <c r="B1810">
        <f t="shared" si="531"/>
        <v>810.84887241024308</v>
      </c>
      <c r="C1810" t="str">
        <f t="shared" si="515"/>
        <v>1.54894759703134-32.0913397638555i</v>
      </c>
      <c r="D1810" t="str">
        <f t="shared" si="516"/>
        <v>3.97499355153991-19.6332511125868i</v>
      </c>
      <c r="E1810" t="str">
        <f t="shared" si="517"/>
        <v>162.410974694531+0.373993478174287i</v>
      </c>
      <c r="F1810" t="str">
        <f t="shared" si="518"/>
        <v>1.45495486794447-184.198819101811i</v>
      </c>
      <c r="G1810" t="str">
        <f t="shared" si="519"/>
        <v>0.999999940197131-0.000244546244006048i</v>
      </c>
      <c r="H1810" t="str">
        <f t="shared" si="520"/>
        <v>605.550769928965+74.929083642659i</v>
      </c>
      <c r="I1810" t="str">
        <f t="shared" si="521"/>
        <v>41.4210663792397-314.356341331975i</v>
      </c>
      <c r="K1810" t="str">
        <f t="shared" si="522"/>
        <v>0.0195178354306552-0.00302644559714579i</v>
      </c>
      <c r="L1810" t="str">
        <f t="shared" si="523"/>
        <v>0.00005-0.348017522146088i</v>
      </c>
      <c r="M1810" t="str">
        <f t="shared" si="524"/>
        <v>0.00133333333333333-0.204716189497699i</v>
      </c>
      <c r="N1810">
        <f t="shared" si="525"/>
        <v>92.76334170895403</v>
      </c>
      <c r="O1810">
        <f t="shared" si="526"/>
        <v>30.137862910887186</v>
      </c>
      <c r="P1810" s="3">
        <f t="shared" si="527"/>
        <v>30.137862910887186</v>
      </c>
      <c r="Q1810" s="3">
        <f t="shared" si="528"/>
        <v>-87.23665829104597</v>
      </c>
      <c r="R1810">
        <f t="shared" si="529"/>
        <v>92.76334170895403</v>
      </c>
      <c r="S1810">
        <f t="shared" si="530"/>
        <v>0.81084887241024306</v>
      </c>
      <c r="T1810">
        <f t="shared" si="513"/>
        <v>30.137862910887186</v>
      </c>
    </row>
    <row r="1811" spans="1:20" x14ac:dyDescent="0.25">
      <c r="A1811">
        <f t="shared" si="514"/>
        <v>5114.0736336127648</v>
      </c>
      <c r="B1811">
        <f t="shared" si="531"/>
        <v>813.93009812540197</v>
      </c>
      <c r="C1811" t="str">
        <f t="shared" si="515"/>
        <v>1.54871108841124-31.9713443147356i</v>
      </c>
      <c r="D1811" t="str">
        <f t="shared" si="516"/>
        <v>3.97499350243858-19.5589655941368i</v>
      </c>
      <c r="E1811" t="str">
        <f t="shared" si="517"/>
        <v>162.410544777658+0.375511889063618i</v>
      </c>
      <c r="F1811" t="str">
        <f t="shared" si="518"/>
        <v>1.45495486728194-183.501516050067i</v>
      </c>
      <c r="G1811" t="str">
        <f t="shared" si="519"/>
        <v>0.999999939741766-0.000245475519621491i</v>
      </c>
      <c r="H1811" t="str">
        <f t="shared" si="520"/>
        <v>605.593289878052+75.2151209497167i</v>
      </c>
      <c r="I1811" t="str">
        <f t="shared" si="521"/>
        <v>41.4219179530085-313.185986788902i</v>
      </c>
      <c r="K1811" t="str">
        <f t="shared" si="522"/>
        <v>0.0195142556418442-0.00303737338286952i</v>
      </c>
      <c r="L1811" t="str">
        <f t="shared" si="523"/>
        <v>0.00005-0.346700061910826i</v>
      </c>
      <c r="M1811" t="str">
        <f t="shared" si="524"/>
        <v>0.00133333333333333-0.203941212888721i</v>
      </c>
      <c r="N1811">
        <f t="shared" si="525"/>
        <v>92.773274114537045</v>
      </c>
      <c r="O1811">
        <f t="shared" si="526"/>
        <v>30.105396699374246</v>
      </c>
      <c r="P1811" s="3">
        <f t="shared" si="527"/>
        <v>30.105396699374246</v>
      </c>
      <c r="Q1811" s="3">
        <f t="shared" si="528"/>
        <v>-87.226725885462955</v>
      </c>
      <c r="R1811">
        <f t="shared" si="529"/>
        <v>92.773274114537045</v>
      </c>
      <c r="S1811">
        <f t="shared" si="530"/>
        <v>0.81393009812540196</v>
      </c>
      <c r="T1811">
        <f t="shared" si="513"/>
        <v>30.105396699374246</v>
      </c>
    </row>
    <row r="1812" spans="1:20" x14ac:dyDescent="0.25">
      <c r="A1812">
        <f t="shared" si="514"/>
        <v>5133.5071134204936</v>
      </c>
      <c r="B1812">
        <f t="shared" si="531"/>
        <v>817.02303249827855</v>
      </c>
      <c r="C1812" t="str">
        <f t="shared" si="515"/>
        <v>1.54847287274893-31.8518082116126i</v>
      </c>
      <c r="D1812" t="str">
        <f t="shared" si="516"/>
        <v>3.97499345296337-19.4849614379723i</v>
      </c>
      <c r="E1812" t="str">
        <f t="shared" si="517"/>
        <v>162.410111825433+0.377037143600321i</v>
      </c>
      <c r="F1812" t="str">
        <f t="shared" si="518"/>
        <v>1.45495486661436-182.806852729238i</v>
      </c>
      <c r="G1812" t="str">
        <f t="shared" si="519"/>
        <v>0.999999939282933-0.000246408326482992i</v>
      </c>
      <c r="H1812" t="str">
        <f t="shared" si="520"/>
        <v>605.636137492658+75.5022601140128i</v>
      </c>
      <c r="I1812" t="str">
        <f t="shared" si="521"/>
        <v>41.422776007152-312.020139461734i</v>
      </c>
      <c r="K1812" t="str">
        <f t="shared" si="522"/>
        <v>0.0195106499603804-0.0030483363597504i</v>
      </c>
      <c r="L1812" t="str">
        <f t="shared" si="523"/>
        <v>0.00005-0.345387589072351i</v>
      </c>
      <c r="M1812" t="str">
        <f t="shared" si="524"/>
        <v>0.00133333333333333-0.20316917004256i</v>
      </c>
      <c r="N1812">
        <f t="shared" si="525"/>
        <v>92.783238050305926</v>
      </c>
      <c r="O1812">
        <f t="shared" si="526"/>
        <v>30.072933889047736</v>
      </c>
      <c r="P1812" s="3">
        <f t="shared" si="527"/>
        <v>30.072933889047736</v>
      </c>
      <c r="Q1812" s="3">
        <f t="shared" si="528"/>
        <v>-87.216761949694074</v>
      </c>
      <c r="R1812">
        <f t="shared" si="529"/>
        <v>92.783238050305926</v>
      </c>
      <c r="S1812">
        <f t="shared" si="530"/>
        <v>0.81702303249827857</v>
      </c>
      <c r="T1812">
        <f t="shared" si="513"/>
        <v>30.072933889047736</v>
      </c>
    </row>
    <row r="1813" spans="1:20" x14ac:dyDescent="0.25">
      <c r="A1813">
        <f t="shared" si="514"/>
        <v>5153.0144404514913</v>
      </c>
      <c r="B1813">
        <f t="shared" si="531"/>
        <v>820.12772002177201</v>
      </c>
      <c r="C1813" t="str">
        <f t="shared" si="515"/>
        <v>1.54823293842422-31.7327297287119i</v>
      </c>
      <c r="D1813" t="str">
        <f t="shared" si="516"/>
        <v>3.97499340311143-19.4112375795187i</v>
      </c>
      <c r="E1813" t="str">
        <f t="shared" si="517"/>
        <v>162.409675818245+0.37856927935346i</v>
      </c>
      <c r="F1813" t="str">
        <f t="shared" si="518"/>
        <v>1.45495486594169-182.114819146357i</v>
      </c>
      <c r="G1813" t="str">
        <f t="shared" si="519"/>
        <v>0.999999938820606-0.000247344678009274i</v>
      </c>
      <c r="H1813" t="str">
        <f t="shared" si="520"/>
        <v>605.679315327801+75.7905054925309i</v>
      </c>
      <c r="I1813" t="str">
        <f t="shared" si="521"/>
        <v>41.4236405909471-310.858782601667i</v>
      </c>
      <c r="K1813" t="str">
        <f t="shared" si="522"/>
        <v>0.019507018209189-0.00305933459309836i</v>
      </c>
      <c r="L1813" t="str">
        <f t="shared" si="523"/>
        <v>0.00005-0.3440800847503i</v>
      </c>
      <c r="M1813" t="str">
        <f t="shared" si="524"/>
        <v>0.00133333333333333-0.202400049853118i</v>
      </c>
      <c r="N1813">
        <f t="shared" si="525"/>
        <v>92.793233570306086</v>
      </c>
      <c r="O1813">
        <f t="shared" si="526"/>
        <v>30.040474502387895</v>
      </c>
      <c r="P1813" s="3">
        <f t="shared" si="527"/>
        <v>30.040474502387895</v>
      </c>
      <c r="Q1813" s="3">
        <f t="shared" si="528"/>
        <v>-87.206766429693914</v>
      </c>
      <c r="R1813">
        <f t="shared" si="529"/>
        <v>92.793233570306086</v>
      </c>
      <c r="S1813">
        <f t="shared" si="530"/>
        <v>0.82012772002177203</v>
      </c>
      <c r="T1813">
        <f t="shared" si="513"/>
        <v>30.040474502387895</v>
      </c>
    </row>
    <row r="1814" spans="1:20" x14ac:dyDescent="0.25">
      <c r="A1814">
        <f t="shared" si="514"/>
        <v>5172.5958953252066</v>
      </c>
      <c r="B1814">
        <f t="shared" si="531"/>
        <v>823.24420535785475</v>
      </c>
      <c r="C1814" t="str">
        <f t="shared" si="515"/>
        <v>1.54799127374834-31.6141071467768i</v>
      </c>
      <c r="D1814" t="str">
        <f t="shared" si="516"/>
        <v>3.97499335287989-19.3377929582335i</v>
      </c>
      <c r="E1814" t="str">
        <f t="shared" si="517"/>
        <v>162.40923673638+0.380108334153831i</v>
      </c>
      <c r="F1814" t="str">
        <f t="shared" si="518"/>
        <v>1.45495486526391-181.42540534629i</v>
      </c>
      <c r="G1814" t="str">
        <f t="shared" si="519"/>
        <v>0.99999993835476-0.000248284587670046i</v>
      </c>
      <c r="H1814" t="str">
        <f t="shared" si="520"/>
        <v>605.722825958878+76.0798614607382i</v>
      </c>
      <c r="I1814" t="str">
        <f t="shared" si="521"/>
        <v>41.4245117540444-309.701899524757i</v>
      </c>
      <c r="K1814" t="str">
        <f t="shared" si="522"/>
        <v>0.0195033602101364-0.00307036814776313i</v>
      </c>
      <c r="L1814" t="str">
        <f t="shared" si="523"/>
        <v>0.00005-0.342777530135784i</v>
      </c>
      <c r="M1814" t="str">
        <f t="shared" si="524"/>
        <v>0.00133333333333333-0.201633841256344i</v>
      </c>
      <c r="N1814">
        <f t="shared" si="525"/>
        <v>92.803260728132045</v>
      </c>
      <c r="O1814">
        <f t="shared" si="526"/>
        <v>30.008018561997819</v>
      </c>
      <c r="P1814" s="3">
        <f t="shared" si="527"/>
        <v>30.008018561997819</v>
      </c>
      <c r="Q1814" s="3">
        <f t="shared" si="528"/>
        <v>-87.196739271867955</v>
      </c>
      <c r="R1814">
        <f t="shared" si="529"/>
        <v>92.803260728132045</v>
      </c>
      <c r="S1814">
        <f t="shared" si="530"/>
        <v>0.82324420535785481</v>
      </c>
      <c r="T1814">
        <f t="shared" si="513"/>
        <v>30.008018561997819</v>
      </c>
    </row>
    <row r="1815" spans="1:20" x14ac:dyDescent="0.25">
      <c r="A1815">
        <f t="shared" si="514"/>
        <v>5192.2517597274427</v>
      </c>
      <c r="B1815">
        <f t="shared" si="531"/>
        <v>826.37253333821457</v>
      </c>
      <c r="C1815" t="str">
        <f t="shared" si="515"/>
        <v>1.54774786696351-31.4959387530426i</v>
      </c>
      <c r="D1815" t="str">
        <f t="shared" si="516"/>
        <v>3.97499330226589-19.2646265175912i</v>
      </c>
      <c r="E1815" t="str">
        <f t="shared" si="517"/>
        <v>162.408794560025+0.381654346096258i</v>
      </c>
      <c r="F1815" t="str">
        <f t="shared" si="518"/>
        <v>1.45495486458096-180.738601411589i</v>
      </c>
      <c r="G1815" t="str">
        <f t="shared" si="519"/>
        <v>0.999999937885366-0.000249228068986206i</v>
      </c>
      <c r="H1815" t="str">
        <f t="shared" si="520"/>
        <v>605.766671981852+76.3703324126826i</v>
      </c>
      <c r="I1815" t="str">
        <f t="shared" si="521"/>
        <v>41.4253895464725-308.549473611686i</v>
      </c>
      <c r="K1815" t="str">
        <f t="shared" si="522"/>
        <v>0.0194996757840257-0.00308143708812581i</v>
      </c>
      <c r="L1815" t="str">
        <f t="shared" si="523"/>
        <v>0.00005-0.341479906491118i</v>
      </c>
      <c r="M1815" t="str">
        <f t="shared" si="524"/>
        <v>0.00133333333333333-0.20087053323007i</v>
      </c>
      <c r="N1815">
        <f t="shared" si="525"/>
        <v>92.813319576919525</v>
      </c>
      <c r="O1815">
        <f t="shared" si="526"/>
        <v>29.975566090603589</v>
      </c>
      <c r="P1815" s="3">
        <f t="shared" si="527"/>
        <v>29.975566090603589</v>
      </c>
      <c r="Q1815" s="3">
        <f t="shared" si="528"/>
        <v>-87.186680423080475</v>
      </c>
      <c r="R1815">
        <f t="shared" si="529"/>
        <v>92.813319576919525</v>
      </c>
      <c r="S1815">
        <f t="shared" si="530"/>
        <v>0.82637253333821459</v>
      </c>
      <c r="T1815">
        <f t="shared" si="513"/>
        <v>29.975566090603589</v>
      </c>
    </row>
    <row r="1816" spans="1:20" x14ac:dyDescent="0.25">
      <c r="A1816">
        <f t="shared" si="514"/>
        <v>5211.9823164144073</v>
      </c>
      <c r="B1816">
        <f t="shared" si="531"/>
        <v>829.51274896489986</v>
      </c>
      <c r="C1816" t="str">
        <f t="shared" si="515"/>
        <v>1.5475027062428-31.3782228412134i</v>
      </c>
      <c r="D1816" t="str">
        <f t="shared" si="516"/>
        <v>3.97499325126647-19.191737205068i</v>
      </c>
      <c r="E1816" t="str">
        <f t="shared" si="517"/>
        <v>162.408349269269+0.383207353541794i</v>
      </c>
      <c r="F1816" t="str">
        <f t="shared" si="518"/>
        <v>1.45495486389281-180.054397462346i</v>
      </c>
      <c r="G1816" t="str">
        <f t="shared" si="519"/>
        <v>0.999999937412398-0.000250175135530029i</v>
      </c>
      <c r="H1816" t="str">
        <f t="shared" si="520"/>
        <v>605.810856013392+76.6619227610805i</v>
      </c>
      <c r="I1816" t="str">
        <f t="shared" si="521"/>
        <v>41.4262740186378-307.401488307505i</v>
      </c>
      <c r="K1816" t="str">
        <f t="shared" si="522"/>
        <v>0.0194959647505935-0.00309254147809027i</v>
      </c>
      <c r="L1816" t="str">
        <f t="shared" si="523"/>
        <v>0.00005-0.340187195149549i</v>
      </c>
      <c r="M1816" t="str">
        <f t="shared" si="524"/>
        <v>0.00133333333333333-0.200110114793853i</v>
      </c>
      <c r="N1816">
        <f t="shared" si="525"/>
        <v>92.823410169337919</v>
      </c>
      <c r="O1816">
        <f t="shared" si="526"/>
        <v>29.943117111055109</v>
      </c>
      <c r="P1816" s="3">
        <f t="shared" si="527"/>
        <v>29.943117111055109</v>
      </c>
      <c r="Q1816" s="3">
        <f t="shared" si="528"/>
        <v>-87.176589830662081</v>
      </c>
      <c r="R1816">
        <f t="shared" si="529"/>
        <v>92.823410169337919</v>
      </c>
      <c r="S1816">
        <f t="shared" si="530"/>
        <v>0.8295127489648999</v>
      </c>
      <c r="T1816">
        <f t="shared" si="513"/>
        <v>29.943117111055109</v>
      </c>
    </row>
    <row r="1817" spans="1:20" x14ac:dyDescent="0.25">
      <c r="A1817">
        <f t="shared" si="514"/>
        <v>5231.7878492167829</v>
      </c>
      <c r="B1817">
        <f t="shared" si="531"/>
        <v>832.66489741096655</v>
      </c>
      <c r="C1817" t="str">
        <f t="shared" si="515"/>
        <v>1.5472557796899-31.2609577114348i</v>
      </c>
      <c r="D1817" t="str">
        <f t="shared" si="516"/>
        <v>3.97499319987874-19.1191239721266i</v>
      </c>
      <c r="E1817" t="str">
        <f t="shared" si="517"/>
        <v>162.4079008441+0.384767395119589i</v>
      </c>
      <c r="F1817" t="str">
        <f t="shared" si="518"/>
        <v>1.45495486319943-179.37278365606i</v>
      </c>
      <c r="G1817" t="str">
        <f t="shared" si="519"/>
        <v>0.999999936935828-0.000251125800925364i</v>
      </c>
      <c r="H1817" t="str">
        <f t="shared" si="520"/>
        <v>605.855380691078+76.9546369374148i</v>
      </c>
      <c r="I1817" t="str">
        <f t="shared" si="521"/>
        <v>41.4271652213317-306.25792712143i</v>
      </c>
      <c r="K1817" t="str">
        <f t="shared" si="522"/>
        <v>0.0194922269285052-0.00310368138107446i</v>
      </c>
      <c r="L1817" t="str">
        <f t="shared" si="523"/>
        <v>0.00005-0.338899377514992i</v>
      </c>
      <c r="M1817" t="str">
        <f t="shared" si="524"/>
        <v>0.00133333333333333-0.199352575008819i</v>
      </c>
      <c r="N1817">
        <f t="shared" si="525"/>
        <v>92.833532557582757</v>
      </c>
      <c r="O1817">
        <f t="shared" si="526"/>
        <v>29.91067164632582</v>
      </c>
      <c r="P1817" s="3">
        <f t="shared" si="527"/>
        <v>29.91067164632582</v>
      </c>
      <c r="Q1817" s="3">
        <f t="shared" si="528"/>
        <v>-87.166467442417243</v>
      </c>
      <c r="R1817">
        <f t="shared" si="529"/>
        <v>92.833532557582757</v>
      </c>
      <c r="S1817">
        <f t="shared" si="530"/>
        <v>0.8326648974109665</v>
      </c>
      <c r="T1817">
        <f t="shared" si="513"/>
        <v>29.91067164632582</v>
      </c>
    </row>
    <row r="1818" spans="1:20" x14ac:dyDescent="0.25">
      <c r="A1818">
        <f t="shared" si="514"/>
        <v>5251.6686430438067</v>
      </c>
      <c r="B1818">
        <f t="shared" si="531"/>
        <v>835.82902402112825</v>
      </c>
      <c r="C1818" t="str">
        <f t="shared" si="515"/>
        <v>1.5470070753389-31.1441416702708i</v>
      </c>
      <c r="D1818" t="str">
        <f t="shared" si="516"/>
        <v>3.97499314809971-19.0467857742012i</v>
      </c>
      <c r="E1818" t="str">
        <f t="shared" si="517"/>
        <v>162.407449264412+0.386334509729249i</v>
      </c>
      <c r="F1818" t="str">
        <f t="shared" si="518"/>
        <v>1.45495486250076-178.693750187487i</v>
      </c>
      <c r="G1818" t="str">
        <f t="shared" si="519"/>
        <v>0.99999993645563-0.000252080078847832i</v>
      </c>
      <c r="H1818" t="str">
        <f t="shared" si="520"/>
        <v>605.900248673549+77.2484793920222i</v>
      </c>
      <c r="I1818" t="str">
        <f t="shared" si="521"/>
        <v>41.4280632057282-305.118773626579i</v>
      </c>
      <c r="K1818" t="str">
        <f t="shared" si="522"/>
        <v>0.0194884621353516-0.00311485686000159i</v>
      </c>
      <c r="L1818" t="str">
        <f t="shared" si="523"/>
        <v>0.00005-0.337616435061758i</v>
      </c>
      <c r="M1818" t="str">
        <f t="shared" si="524"/>
        <v>0.00133333333333333-0.198597902977505i</v>
      </c>
      <c r="N1818">
        <f t="shared" si="525"/>
        <v>92.843686793367922</v>
      </c>
      <c r="O1818">
        <f t="shared" si="526"/>
        <v>29.878229719513484</v>
      </c>
      <c r="P1818" s="3">
        <f t="shared" si="527"/>
        <v>29.878229719513484</v>
      </c>
      <c r="Q1818" s="3">
        <f t="shared" si="528"/>
        <v>-87.156313206632078</v>
      </c>
      <c r="R1818">
        <f t="shared" si="529"/>
        <v>92.843686793367922</v>
      </c>
      <c r="S1818">
        <f t="shared" si="530"/>
        <v>0.83582902402112824</v>
      </c>
      <c r="T1818">
        <f t="shared" si="513"/>
        <v>29.878229719513484</v>
      </c>
    </row>
    <row r="1819" spans="1:20" x14ac:dyDescent="0.25">
      <c r="A1819">
        <f t="shared" si="514"/>
        <v>5271.6249838873737</v>
      </c>
      <c r="B1819">
        <f t="shared" si="531"/>
        <v>839.0051743124086</v>
      </c>
      <c r="C1819" t="str">
        <f t="shared" si="515"/>
        <v>1.54675658115385-31.0277730306767i</v>
      </c>
      <c r="D1819" t="str">
        <f t="shared" si="516"/>
        <v>3.97499309592642-18.9747215706827i</v>
      </c>
      <c r="E1819" t="str">
        <f t="shared" si="517"/>
        <v>162.406994509992+0.387908736543083i</v>
      </c>
      <c r="F1819" t="str">
        <f t="shared" si="518"/>
        <v>1.45495486179677-178.017287288502i</v>
      </c>
      <c r="G1819" t="str">
        <f t="shared" si="519"/>
        <v>0.999999935971775-0.00025303798302502i</v>
      </c>
      <c r="H1819" t="str">
        <f t="shared" si="520"/>
        <v>605.945462640696+77.5434545941956i</v>
      </c>
      <c r="I1819" t="str">
        <f t="shared" si="521"/>
        <v>41.428968023392-303.984011459757i</v>
      </c>
      <c r="K1819" t="str">
        <f t="shared" si="522"/>
        <v>0.0194846701876445-0.00312606797729136i</v>
      </c>
      <c r="L1819" t="str">
        <f t="shared" si="523"/>
        <v>0.00005-0.336338349334288i</v>
      </c>
      <c r="M1819" t="str">
        <f t="shared" si="524"/>
        <v>0.00133333333333333-0.197846087843699i</v>
      </c>
      <c r="N1819">
        <f t="shared" si="525"/>
        <v>92.85387292791755</v>
      </c>
      <c r="O1819">
        <f t="shared" si="526"/>
        <v>29.845791353839893</v>
      </c>
      <c r="P1819" s="3">
        <f t="shared" si="527"/>
        <v>29.845791353839893</v>
      </c>
      <c r="Q1819" s="3">
        <f t="shared" si="528"/>
        <v>-87.14612707208245</v>
      </c>
      <c r="R1819">
        <f t="shared" si="529"/>
        <v>92.85387292791755</v>
      </c>
      <c r="S1819">
        <f t="shared" si="530"/>
        <v>0.83900517431240862</v>
      </c>
      <c r="T1819">
        <f t="shared" si="513"/>
        <v>29.845791353839893</v>
      </c>
    </row>
    <row r="1820" spans="1:20" x14ac:dyDescent="0.25">
      <c r="A1820">
        <f t="shared" si="514"/>
        <v>5291.657158826145</v>
      </c>
      <c r="B1820">
        <f t="shared" si="531"/>
        <v>842.19339397479575</v>
      </c>
      <c r="C1820" t="str">
        <f t="shared" si="515"/>
        <v>1.54650428502888-30.9118501119759i</v>
      </c>
      <c r="D1820" t="str">
        <f t="shared" si="516"/>
        <v>3.97499304335587-18.9029303249031i</v>
      </c>
      <c r="E1820" t="str">
        <f t="shared" si="517"/>
        <v>162.406536560534+0.389490115008197i</v>
      </c>
      <c r="F1820" t="str">
        <f t="shared" si="518"/>
        <v>1.45495486108743-177.343385227959i</v>
      </c>
      <c r="G1820" t="str">
        <f t="shared" si="519"/>
        <v>0.999999935484236-0.00025399952723668i</v>
      </c>
      <c r="H1820" t="str">
        <f t="shared" si="520"/>
        <v>605.991025293826+77.8395670322726i</v>
      </c>
      <c r="I1820" t="str">
        <f t="shared" si="521"/>
        <v>41.4298797262777-302.853624321213i</v>
      </c>
      <c r="K1820" t="str">
        <f t="shared" si="522"/>
        <v>0.0194808509008133-0.00313731479485096i</v>
      </c>
      <c r="L1820" t="str">
        <f t="shared" si="523"/>
        <v>0.00005-0.335065101946889i</v>
      </c>
      <c r="M1820" t="str">
        <f t="shared" si="524"/>
        <v>0.00133333333333333-0.197097118792288i</v>
      </c>
      <c r="N1820">
        <f t="shared" si="525"/>
        <v>92.864091011958763</v>
      </c>
      <c r="O1820">
        <f t="shared" si="526"/>
        <v>29.81335657265161</v>
      </c>
      <c r="P1820" s="3">
        <f t="shared" si="527"/>
        <v>29.81335657265161</v>
      </c>
      <c r="Q1820" s="3">
        <f t="shared" si="528"/>
        <v>-87.135908988041237</v>
      </c>
      <c r="R1820">
        <f t="shared" si="529"/>
        <v>92.864091011958763</v>
      </c>
      <c r="S1820">
        <f t="shared" si="530"/>
        <v>0.84219339397479576</v>
      </c>
      <c r="T1820">
        <f t="shared" si="513"/>
        <v>29.81335657265161</v>
      </c>
    </row>
    <row r="1821" spans="1:20" x14ac:dyDescent="0.25">
      <c r="A1821">
        <f t="shared" si="514"/>
        <v>5311.7654560296842</v>
      </c>
      <c r="B1821">
        <f t="shared" si="531"/>
        <v>845.39372887189995</v>
      </c>
      <c r="C1821" t="str">
        <f t="shared" si="515"/>
        <v>1.54625017478754-30.7963712398341i</v>
      </c>
      <c r="D1821" t="str">
        <f t="shared" si="516"/>
        <v>3.974992990385-18.8314110041214i</v>
      </c>
      <c r="E1821" t="str">
        <f t="shared" si="517"/>
        <v>162.406075395629+0.391078684848706i</v>
      </c>
      <c r="F1821" t="str">
        <f t="shared" si="518"/>
        <v>1.45495486037268-176.672034311551i</v>
      </c>
      <c r="G1821" t="str">
        <f t="shared" si="519"/>
        <v>0.999999934992985-0.000254964725314928i</v>
      </c>
      <c r="H1821" t="str">
        <f t="shared" si="520"/>
        <v>606.036939355856+78.1368212137336i</v>
      </c>
      <c r="I1821" t="str">
        <f t="shared" si="521"/>
        <v>41.4307983667343-301.72759597442i</v>
      </c>
      <c r="K1821" t="str">
        <f t="shared" si="522"/>
        <v>0.0194770040892006-0.00314859737406598i</v>
      </c>
      <c r="L1821" t="str">
        <f t="shared" si="523"/>
        <v>0.00005-0.333796674583473i</v>
      </c>
      <c r="M1821" t="str">
        <f t="shared" si="524"/>
        <v>0.00133333333333333-0.196350985049102i</v>
      </c>
      <c r="N1821">
        <f t="shared" si="525"/>
        <v>92.874341095712978</v>
      </c>
      <c r="O1821">
        <f t="shared" si="526"/>
        <v>29.780925399419907</v>
      </c>
      <c r="P1821" s="3">
        <f t="shared" si="527"/>
        <v>29.780925399419907</v>
      </c>
      <c r="Q1821" s="3">
        <f t="shared" si="528"/>
        <v>-87.125658904287022</v>
      </c>
      <c r="R1821">
        <f t="shared" si="529"/>
        <v>92.874341095712978</v>
      </c>
      <c r="S1821">
        <f t="shared" si="530"/>
        <v>0.84539372887190001</v>
      </c>
      <c r="T1821">
        <f t="shared" si="513"/>
        <v>29.780925399419907</v>
      </c>
    </row>
    <row r="1822" spans="1:20" x14ac:dyDescent="0.25">
      <c r="A1822">
        <f t="shared" si="514"/>
        <v>5331.9501647625975</v>
      </c>
      <c r="B1822">
        <f t="shared" si="531"/>
        <v>848.60622504161324</v>
      </c>
      <c r="C1822" t="str">
        <f t="shared" si="515"/>
        <v>1.54599423818289-30.6813347462353i</v>
      </c>
      <c r="D1822" t="str">
        <f t="shared" si="516"/>
        <v>3.9749929370108-18.7601625795081i</v>
      </c>
      <c r="E1822" t="str">
        <f t="shared" si="517"/>
        <v>162.405610994772+0.392674486067958i</v>
      </c>
      <c r="F1822" t="str">
        <f t="shared" si="518"/>
        <v>1.45495485965249-176.00322488167i</v>
      </c>
      <c r="G1822" t="str">
        <f t="shared" si="519"/>
        <v>0.999999934497993-0.00025593359114444i</v>
      </c>
      <c r="H1822" t="str">
        <f t="shared" si="520"/>
        <v>606.083207571481+78.4352216653001i</v>
      </c>
      <c r="I1822" t="str">
        <f t="shared" si="521"/>
        <v>41.431723997509-300.605910245835i</v>
      </c>
      <c r="K1822" t="str">
        <f t="shared" si="522"/>
        <v>0.0194731295660587-0.00315991577579143i</v>
      </c>
      <c r="L1822" t="str">
        <f t="shared" si="523"/>
        <v>0.00005-0.332533048997283i</v>
      </c>
      <c r="M1822" t="str">
        <f t="shared" si="524"/>
        <v>0.00133333333333333-0.195607675880755i</v>
      </c>
      <c r="N1822">
        <f t="shared" si="525"/>
        <v>92.884623228888486</v>
      </c>
      <c r="O1822">
        <f t="shared" si="526"/>
        <v>29.748497857741274</v>
      </c>
      <c r="P1822" s="3">
        <f t="shared" si="527"/>
        <v>29.748497857741274</v>
      </c>
      <c r="Q1822" s="3">
        <f t="shared" si="528"/>
        <v>-87.115376771111514</v>
      </c>
      <c r="R1822">
        <f t="shared" si="529"/>
        <v>92.884623228888486</v>
      </c>
      <c r="S1822">
        <f t="shared" si="530"/>
        <v>0.8486062250416132</v>
      </c>
      <c r="T1822">
        <f t="shared" si="513"/>
        <v>29.748497857741274</v>
      </c>
    </row>
    <row r="1823" spans="1:20" x14ac:dyDescent="0.25">
      <c r="A1823">
        <f t="shared" si="514"/>
        <v>5352.2115753886956</v>
      </c>
      <c r="B1823">
        <f t="shared" si="531"/>
        <v>851.83092869677137</v>
      </c>
      <c r="C1823" t="str">
        <f t="shared" si="515"/>
        <v>1.54573646289719-30.5667389694559i</v>
      </c>
      <c r="D1823" t="str">
        <f t="shared" si="516"/>
        <v>3.97499288323019-18.6891840261306i</v>
      </c>
      <c r="E1823" t="str">
        <f t="shared" si="517"/>
        <v>162.405143337356+0.39427755895097i</v>
      </c>
      <c r="F1823" t="str">
        <f t="shared" si="518"/>
        <v>1.45495485892681-175.336947317267i</v>
      </c>
      <c r="G1823" t="str">
        <f t="shared" si="519"/>
        <v>0.999999933999231-0.000256906138662653i</v>
      </c>
      <c r="H1823" t="str">
        <f t="shared" si="520"/>
        <v>606.129832707361+78.7347729330277i</v>
      </c>
      <c r="I1823" t="str">
        <f t="shared" si="521"/>
        <v>41.432656671748-299.488551024673i</v>
      </c>
      <c r="K1823" t="str">
        <f t="shared" si="522"/>
        <v>0.0194692271435457-0.00317127006034236i</v>
      </c>
      <c r="L1823" t="str">
        <f t="shared" si="523"/>
        <v>0.00005-0.331274207010643i</v>
      </c>
      <c r="M1823" t="str">
        <f t="shared" si="524"/>
        <v>0.00133333333333333-0.194867180594496i</v>
      </c>
      <c r="N1823">
        <f t="shared" si="525"/>
        <v>92.894937460672239</v>
      </c>
      <c r="O1823">
        <f t="shared" si="526"/>
        <v>29.716073971337252</v>
      </c>
      <c r="P1823" s="3">
        <f t="shared" si="527"/>
        <v>29.716073971337252</v>
      </c>
      <c r="Q1823" s="3">
        <f t="shared" si="528"/>
        <v>-87.105062539327761</v>
      </c>
      <c r="R1823">
        <f t="shared" si="529"/>
        <v>92.894937460672239</v>
      </c>
      <c r="S1823">
        <f t="shared" si="530"/>
        <v>0.85183092869677135</v>
      </c>
      <c r="T1823">
        <f t="shared" si="513"/>
        <v>29.716073971337252</v>
      </c>
    </row>
    <row r="1824" spans="1:20" x14ac:dyDescent="0.25">
      <c r="A1824">
        <f t="shared" si="514"/>
        <v>5372.5499793751733</v>
      </c>
      <c r="B1824">
        <f t="shared" si="531"/>
        <v>855.06788622581917</v>
      </c>
      <c r="C1824" t="str">
        <f t="shared" si="515"/>
        <v>1.54547683654156-30.4525822540418i</v>
      </c>
      <c r="D1824" t="str">
        <f t="shared" si="516"/>
        <v>3.97499282904008-18.6184743229388i</v>
      </c>
      <c r="E1824" t="str">
        <f t="shared" si="517"/>
        <v>162.404672402676+0.395887944066589i</v>
      </c>
      <c r="F1824" t="str">
        <f t="shared" si="518"/>
        <v>1.45495485819561-174.673192033716i</v>
      </c>
      <c r="G1824" t="str">
        <f t="shared" si="519"/>
        <v>0.999999933496673-0.00025788238185997i</v>
      </c>
      <c r="H1824" t="str">
        <f t="shared" si="520"/>
        <v>606.176817552304+79.035479582406i</v>
      </c>
      <c r="I1824" t="str">
        <f t="shared" si="521"/>
        <v>41.4335964430011-298.375502262681i</v>
      </c>
      <c r="K1824" t="str">
        <f t="shared" si="522"/>
        <v>0.0194652966327217-0.00318266028748466i</v>
      </c>
      <c r="L1824" t="str">
        <f t="shared" si="523"/>
        <v>0.00005-0.330020130514686i</v>
      </c>
      <c r="M1824" t="str">
        <f t="shared" si="524"/>
        <v>0.00133333333333333-0.194129488538051i</v>
      </c>
      <c r="N1824">
        <f t="shared" si="525"/>
        <v>92.90528383972142</v>
      </c>
      <c r="O1824">
        <f t="shared" si="526"/>
        <v>29.683653764055165</v>
      </c>
      <c r="P1824" s="3">
        <f t="shared" si="527"/>
        <v>29.683653764055165</v>
      </c>
      <c r="Q1824" s="3">
        <f t="shared" si="528"/>
        <v>-87.09471616027858</v>
      </c>
      <c r="R1824">
        <f t="shared" si="529"/>
        <v>92.90528383972142</v>
      </c>
      <c r="S1824">
        <f t="shared" si="530"/>
        <v>0.8550678862258192</v>
      </c>
      <c r="T1824">
        <f t="shared" si="513"/>
        <v>29.683653764055165</v>
      </c>
    </row>
    <row r="1825" spans="1:20" x14ac:dyDescent="0.25">
      <c r="A1825">
        <f t="shared" si="514"/>
        <v>5392.9656692967983</v>
      </c>
      <c r="B1825">
        <f t="shared" si="531"/>
        <v>858.31714419347725</v>
      </c>
      <c r="C1825" t="str">
        <f t="shared" si="515"/>
        <v>1.54521534665591-30.3388629507818i</v>
      </c>
      <c r="D1825" t="str">
        <f t="shared" si="516"/>
        <v>3.97499277443733-18.5480324527495i</v>
      </c>
      <c r="E1825" t="str">
        <f t="shared" si="517"/>
        <v>162.404198169927+0.397505682269486i</v>
      </c>
      <c r="F1825" t="str">
        <f t="shared" si="518"/>
        <v>1.45495485745884-174.011949482675i</v>
      </c>
      <c r="G1825" t="str">
        <f t="shared" si="519"/>
        <v>0.999999932990287-0.000258862334779954i</v>
      </c>
      <c r="H1825" t="str">
        <f t="shared" si="520"/>
        <v>606.224164917453+79.337346198456i</v>
      </c>
      <c r="I1825" t="str">
        <f t="shared" si="521"/>
        <v>41.4345433652244-297.266747973906i</v>
      </c>
      <c r="K1825" t="str">
        <f t="shared" si="522"/>
        <v>0.019461337843545-0.00319408651642559i</v>
      </c>
      <c r="L1825" t="str">
        <f t="shared" si="523"/>
        <v>0.00005-0.328770801469104i</v>
      </c>
      <c r="M1825" t="str">
        <f t="shared" si="524"/>
        <v>0.00133333333333333-0.193394589099473i</v>
      </c>
      <c r="N1825">
        <f t="shared" si="525"/>
        <v>92.915662414155733</v>
      </c>
      <c r="O1825">
        <f t="shared" si="526"/>
        <v>29.651237259867749</v>
      </c>
      <c r="P1825" s="3">
        <f t="shared" si="527"/>
        <v>29.651237259867749</v>
      </c>
      <c r="Q1825" s="3">
        <f t="shared" si="528"/>
        <v>-87.084337585844267</v>
      </c>
      <c r="R1825">
        <f t="shared" si="529"/>
        <v>92.915662414155733</v>
      </c>
      <c r="S1825">
        <f t="shared" si="530"/>
        <v>0.85831714419347727</v>
      </c>
      <c r="T1825">
        <f t="shared" si="513"/>
        <v>29.651237259867749</v>
      </c>
    </row>
    <row r="1826" spans="1:20" x14ac:dyDescent="0.25">
      <c r="A1826">
        <f t="shared" si="514"/>
        <v>5413.4589388401264</v>
      </c>
      <c r="B1826">
        <f t="shared" si="531"/>
        <v>861.5787493414125</v>
      </c>
      <c r="C1826" t="str">
        <f t="shared" si="515"/>
        <v>1.54495198070858-30.2255794166857i</v>
      </c>
      <c r="D1826" t="str">
        <f t="shared" si="516"/>
        <v>3.97499271941881-18.477857402233i</v>
      </c>
      <c r="E1826" t="str">
        <f t="shared" si="517"/>
        <v>162.403720618207+0.399130814703275i</v>
      </c>
      <c r="F1826" t="str">
        <f t="shared" si="518"/>
        <v>1.45495485671646-173.353210151947i</v>
      </c>
      <c r="G1826" t="str">
        <f t="shared" si="519"/>
        <v>0.999999932480046-0.000259846011519534i</v>
      </c>
      <c r="H1826" t="str">
        <f t="shared" si="520"/>
        <v>606.271877636472+79.6403773858309i</v>
      </c>
      <c r="I1826" t="str">
        <f t="shared" si="521"/>
        <v>41.4354974927837-296.162272234474i</v>
      </c>
      <c r="K1826" t="str">
        <f t="shared" si="522"/>
        <v>0.0194573505848684-0.00320554880580436i</v>
      </c>
      <c r="L1826" t="str">
        <f t="shared" si="523"/>
        <v>0.00005-0.327526201901877i</v>
      </c>
      <c r="M1826" t="str">
        <f t="shared" si="524"/>
        <v>0.00133333333333333-0.192662471706986i</v>
      </c>
      <c r="N1826">
        <f t="shared" si="525"/>
        <v>92.926073231548614</v>
      </c>
      <c r="O1826">
        <f t="shared" si="526"/>
        <v>29.618824482874054</v>
      </c>
      <c r="P1826" s="3">
        <f t="shared" si="527"/>
        <v>29.618824482874054</v>
      </c>
      <c r="Q1826" s="3">
        <f t="shared" si="528"/>
        <v>-87.073926768451386</v>
      </c>
      <c r="R1826">
        <f t="shared" si="529"/>
        <v>92.926073231548614</v>
      </c>
      <c r="S1826">
        <f t="shared" si="530"/>
        <v>0.86157874934141254</v>
      </c>
      <c r="T1826">
        <f t="shared" si="513"/>
        <v>29.618824482874054</v>
      </c>
    </row>
    <row r="1827" spans="1:20" x14ac:dyDescent="0.25">
      <c r="A1827">
        <f t="shared" si="514"/>
        <v>5434.0300828077188</v>
      </c>
      <c r="B1827">
        <f t="shared" si="531"/>
        <v>864.85274858890989</v>
      </c>
      <c r="C1827" t="str">
        <f t="shared" si="515"/>
        <v>1.54468672609622-30.1127300149578i</v>
      </c>
      <c r="D1827" t="str">
        <f t="shared" si="516"/>
        <v>3.97499266398137-18.4079481618976i</v>
      </c>
      <c r="E1827" t="str">
        <f t="shared" si="517"/>
        <v>162.403239726511+0.400763382801789i</v>
      </c>
      <c r="F1827" t="str">
        <f t="shared" si="518"/>
        <v>1.45495485596843-172.696964565346i</v>
      </c>
      <c r="G1827" t="str">
        <f t="shared" si="519"/>
        <v>0.999999931965919-0.000260833426229206i</v>
      </c>
      <c r="H1827" t="str">
        <f t="shared" si="520"/>
        <v>606.31995856573+79.9445777689104i</v>
      </c>
      <c r="I1827" t="str">
        <f t="shared" si="521"/>
        <v>41.4364588804558-295.062059182356i</v>
      </c>
      <c r="K1827" t="str">
        <f t="shared" si="522"/>
        <v>0.0194533346644357-0.0032170472136825i</v>
      </c>
      <c r="L1827" t="str">
        <f t="shared" si="523"/>
        <v>0.00005-0.326286313909023i</v>
      </c>
      <c r="M1827" t="str">
        <f t="shared" si="524"/>
        <v>0.00133333333333333-0.191933125828837i</v>
      </c>
      <c r="N1827">
        <f t="shared" si="525"/>
        <v>92.936516338919219</v>
      </c>
      <c r="O1827">
        <f t="shared" si="526"/>
        <v>29.586415457299054</v>
      </c>
      <c r="P1827" s="3">
        <f t="shared" si="527"/>
        <v>29.586415457299054</v>
      </c>
      <c r="Q1827" s="3">
        <f t="shared" si="528"/>
        <v>-87.063483661080781</v>
      </c>
      <c r="R1827">
        <f t="shared" si="529"/>
        <v>92.936516338919219</v>
      </c>
      <c r="S1827">
        <f t="shared" si="530"/>
        <v>0.86485274858890993</v>
      </c>
      <c r="T1827">
        <f t="shared" si="513"/>
        <v>29.586415457299054</v>
      </c>
    </row>
    <row r="1828" spans="1:20" x14ac:dyDescent="0.25">
      <c r="A1828">
        <f t="shared" si="514"/>
        <v>5454.6793971223888</v>
      </c>
      <c r="B1828">
        <f t="shared" si="531"/>
        <v>868.13918903354772</v>
      </c>
      <c r="C1828" t="str">
        <f t="shared" si="515"/>
        <v>1.54441957014344-30.0003131149742i</v>
      </c>
      <c r="D1828" t="str">
        <f t="shared" si="516"/>
        <v>3.97499260812181-18.3383037260754i</v>
      </c>
      <c r="E1828" t="str">
        <f t="shared" si="517"/>
        <v>162.402755473741+0.402403428292286i</v>
      </c>
      <c r="F1828" t="str">
        <f t="shared" si="518"/>
        <v>1.4549548552147-172.043203282559i</v>
      </c>
      <c r="G1828" t="str">
        <f t="shared" si="519"/>
        <v>0.999999931447878-0.000261824593113242i</v>
      </c>
      <c r="H1828" t="str">
        <f t="shared" si="520"/>
        <v>606.368410584507+80.2499519919094i</v>
      </c>
      <c r="I1828" t="str">
        <f t="shared" si="521"/>
        <v>41.4374275834355-293.966093017157i</v>
      </c>
      <c r="K1828" t="str">
        <f t="shared" si="522"/>
        <v>0.0194492898888775-0.00322858179753421i</v>
      </c>
      <c r="L1828" t="str">
        <f t="shared" si="523"/>
        <v>0.00005-0.325051119654336i</v>
      </c>
      <c r="M1828" t="str">
        <f t="shared" si="524"/>
        <v>0.00133333333333333-0.191206540973139i</v>
      </c>
      <c r="N1828">
        <f t="shared" si="525"/>
        <v>92.946991782723671</v>
      </c>
      <c r="O1828">
        <f t="shared" si="526"/>
        <v>29.554010207494265</v>
      </c>
      <c r="P1828" s="3">
        <f t="shared" si="527"/>
        <v>29.554010207494265</v>
      </c>
      <c r="Q1828" s="3">
        <f t="shared" si="528"/>
        <v>-87.053008217276329</v>
      </c>
      <c r="R1828">
        <f t="shared" si="529"/>
        <v>92.946991782723671</v>
      </c>
      <c r="S1828">
        <f t="shared" si="530"/>
        <v>0.8681391890335477</v>
      </c>
      <c r="T1828">
        <f t="shared" si="513"/>
        <v>29.554010207494265</v>
      </c>
    </row>
    <row r="1829" spans="1:20" x14ac:dyDescent="0.25">
      <c r="A1829">
        <f t="shared" si="514"/>
        <v>5475.4071788314541</v>
      </c>
      <c r="B1829">
        <f t="shared" si="531"/>
        <v>871.43811795187526</v>
      </c>
      <c r="C1829" t="str">
        <f t="shared" si="515"/>
        <v>1.54415050010273-29.8883270922573i</v>
      </c>
      <c r="D1829" t="str">
        <f t="shared" si="516"/>
        <v>3.97499255183689-18.2689230929077i</v>
      </c>
      <c r="E1829" t="str">
        <f t="shared" si="517"/>
        <v>162.402267838695+0.404050993197271i</v>
      </c>
      <c r="F1829" t="str">
        <f t="shared" si="518"/>
        <v>1.45495485445524-171.39191689901i</v>
      </c>
      <c r="G1829" t="str">
        <f t="shared" si="519"/>
        <v>0.999999930925892-0.000262819526429884i</v>
      </c>
      <c r="H1829" t="str">
        <f t="shared" si="520"/>
        <v>606.417236595162+80.5565047189696i</v>
      </c>
      <c r="I1829" t="str">
        <f t="shared" si="521"/>
        <v>41.4384036573338-292.874357999873i</v>
      </c>
      <c r="K1829" t="str">
        <f t="shared" si="522"/>
        <v>0.0194452160637083-0.00324015261423657i</v>
      </c>
      <c r="L1829" t="str">
        <f t="shared" si="523"/>
        <v>0.00005-0.323820601369133i</v>
      </c>
      <c r="M1829" t="str">
        <f t="shared" si="524"/>
        <v>0.00133333333333333-0.190482706687725i</v>
      </c>
      <c r="N1829">
        <f t="shared" si="525"/>
        <v>92.957499608846987</v>
      </c>
      <c r="O1829">
        <f t="shared" si="526"/>
        <v>29.521608757937557</v>
      </c>
      <c r="P1829" s="3">
        <f t="shared" si="527"/>
        <v>29.521608757937557</v>
      </c>
      <c r="Q1829" s="3">
        <f t="shared" si="528"/>
        <v>-87.042500391153013</v>
      </c>
      <c r="R1829">
        <f t="shared" si="529"/>
        <v>92.957499608846987</v>
      </c>
      <c r="S1829">
        <f t="shared" si="530"/>
        <v>0.8714381179518752</v>
      </c>
      <c r="T1829">
        <f t="shared" si="513"/>
        <v>29.521608757937557</v>
      </c>
    </row>
    <row r="1830" spans="1:20" x14ac:dyDescent="0.25">
      <c r="A1830">
        <f t="shared" si="514"/>
        <v>5496.2137261110138</v>
      </c>
      <c r="B1830">
        <f t="shared" si="531"/>
        <v>874.74958280009241</v>
      </c>
      <c r="C1830" t="str">
        <f t="shared" si="515"/>
        <v>1.54387950315433-29.7767703284525i</v>
      </c>
      <c r="D1830" t="str">
        <f t="shared" si="516"/>
        <v>3.97499249512342-18.1998052643308i</v>
      </c>
      <c r="E1830" t="str">
        <f t="shared" si="517"/>
        <v>162.401776800073+0.405706119837418i</v>
      </c>
      <c r="F1830" t="str">
        <f t="shared" si="518"/>
        <v>1.45495485368999-170.743096045726i</v>
      </c>
      <c r="G1830" t="str">
        <f t="shared" si="519"/>
        <v>0.999999930399931-0.00026381824049156i</v>
      </c>
      <c r="H1830" t="str">
        <f t="shared" si="520"/>
        <v>606.466439523352+80.8642406342654i</v>
      </c>
      <c r="I1830" t="str">
        <f t="shared" si="521"/>
        <v>41.4393871581842-291.786838452691i</v>
      </c>
      <c r="K1830" t="str">
        <f t="shared" si="522"/>
        <v>0.0194411129933223-0.00325175972005965i</v>
      </c>
      <c r="L1830" t="str">
        <f t="shared" si="523"/>
        <v>0.00005-0.322594741351996i</v>
      </c>
      <c r="M1830" t="str">
        <f t="shared" si="524"/>
        <v>0.00133333333333333-0.189761612559997i</v>
      </c>
      <c r="N1830">
        <f t="shared" si="525"/>
        <v>92.96803986259448</v>
      </c>
      <c r="O1830">
        <f t="shared" si="526"/>
        <v>29.489211133233596</v>
      </c>
      <c r="P1830" s="3">
        <f t="shared" si="527"/>
        <v>29.489211133233596</v>
      </c>
      <c r="Q1830" s="3">
        <f t="shared" si="528"/>
        <v>-87.03196013740552</v>
      </c>
      <c r="R1830">
        <f t="shared" si="529"/>
        <v>92.96803986259448</v>
      </c>
      <c r="S1830">
        <f t="shared" si="530"/>
        <v>0.87474958280009241</v>
      </c>
      <c r="T1830">
        <f t="shared" si="513"/>
        <v>29.489211133233596</v>
      </c>
    </row>
    <row r="1831" spans="1:20" x14ac:dyDescent="0.25">
      <c r="A1831">
        <f t="shared" si="514"/>
        <v>5517.0993382702354</v>
      </c>
      <c r="B1831">
        <f t="shared" si="531"/>
        <v>878.07363121473281</v>
      </c>
      <c r="C1831" t="str">
        <f t="shared" si="515"/>
        <v>1.5436065664056-29.6656412113048i</v>
      </c>
      <c r="D1831" t="str">
        <f t="shared" si="516"/>
        <v>3.97499243797808-18.1309492460616i</v>
      </c>
      <c r="E1831" t="str">
        <f t="shared" si="517"/>
        <v>162.40128233648+0.407368850833272i</v>
      </c>
      <c r="F1831" t="str">
        <f t="shared" si="518"/>
        <v>1.45495485291891-170.096731389201i</v>
      </c>
      <c r="G1831" t="str">
        <f t="shared" si="519"/>
        <v>0.999999929869966-0.000264820749665081i</v>
      </c>
      <c r="H1831" t="str">
        <f t="shared" si="520"/>
        <v>606.51602231821+81.1731644421073i</v>
      </c>
      <c r="I1831" t="str">
        <f t="shared" si="521"/>
        <v>41.4403781424457-290.703518758748i</v>
      </c>
      <c r="K1831" t="str">
        <f t="shared" si="522"/>
        <v>0.0194369804809902-0.00326340317065664i</v>
      </c>
      <c r="L1831" t="str">
        <f t="shared" si="523"/>
        <v>0.00005-0.321373521968516i</v>
      </c>
      <c r="M1831" t="str">
        <f t="shared" si="524"/>
        <v>0.00133333333333333-0.189043248216774i</v>
      </c>
      <c r="N1831">
        <f t="shared" si="525"/>
        <v>92.978612588682452</v>
      </c>
      <c r="O1831">
        <f t="shared" si="526"/>
        <v>29.456817358114115</v>
      </c>
      <c r="P1831" s="3">
        <f t="shared" si="527"/>
        <v>29.456817358114115</v>
      </c>
      <c r="Q1831" s="3">
        <f t="shared" si="528"/>
        <v>-87.021387411317548</v>
      </c>
      <c r="R1831">
        <f t="shared" si="529"/>
        <v>92.978612588682452</v>
      </c>
      <c r="S1831">
        <f t="shared" si="530"/>
        <v>0.87807363121473281</v>
      </c>
      <c r="T1831">
        <f t="shared" si="513"/>
        <v>29.456817358114115</v>
      </c>
    </row>
    <row r="1832" spans="1:20" x14ac:dyDescent="0.25">
      <c r="A1832">
        <f t="shared" si="514"/>
        <v>5538.0643157556633</v>
      </c>
      <c r="B1832">
        <f t="shared" si="531"/>
        <v>881.41031101334886</v>
      </c>
      <c r="C1832" t="str">
        <f t="shared" si="515"/>
        <v>1.54333167689124-29.5549381346329i</v>
      </c>
      <c r="D1832" t="str">
        <f t="shared" si="516"/>
        <v>3.97499238039764-18.0623540475831i</v>
      </c>
      <c r="E1832" t="str">
        <f t="shared" si="517"/>
        <v>162.400784426416+0.409039229108197i</v>
      </c>
      <c r="F1832" t="str">
        <f t="shared" si="518"/>
        <v>1.45495485214197-169.452813631263i</v>
      </c>
      <c r="G1832" t="str">
        <f t="shared" si="519"/>
        <v>0.999999929335965-0.000265827068371857i</v>
      </c>
      <c r="H1832" t="str">
        <f t="shared" si="520"/>
        <v>606.565987952553+81.483280867044i</v>
      </c>
      <c r="I1832" t="str">
        <f t="shared" si="521"/>
        <v>41.4413766670061-289.62438336192i</v>
      </c>
      <c r="K1832" t="str">
        <f t="shared" si="522"/>
        <v>0.0194328183288554-0.00327508302105375i</v>
      </c>
      <c r="L1832" t="str">
        <f t="shared" si="523"/>
        <v>0.00005-0.320156925651042i</v>
      </c>
      <c r="M1832" t="str">
        <f t="shared" si="524"/>
        <v>0.00133333333333333-0.188327603324142i</v>
      </c>
      <c r="N1832">
        <f t="shared" si="525"/>
        <v>92.989217831230377</v>
      </c>
      <c r="O1832">
        <f t="shared" si="526"/>
        <v>29.424427457437577</v>
      </c>
      <c r="P1832" s="3">
        <f t="shared" si="527"/>
        <v>29.424427457437577</v>
      </c>
      <c r="Q1832" s="3">
        <f t="shared" si="528"/>
        <v>-87.010782168769623</v>
      </c>
      <c r="R1832">
        <f t="shared" si="529"/>
        <v>92.989217831230377</v>
      </c>
      <c r="S1832">
        <f t="shared" si="530"/>
        <v>0.88141031101334888</v>
      </c>
      <c r="T1832">
        <f t="shared" si="513"/>
        <v>29.424427457437577</v>
      </c>
    </row>
    <row r="1833" spans="1:20" x14ac:dyDescent="0.25">
      <c r="A1833">
        <f t="shared" si="514"/>
        <v>5559.108960155535</v>
      </c>
      <c r="B1833">
        <f t="shared" si="531"/>
        <v>884.75967019519965</v>
      </c>
      <c r="C1833" t="str">
        <f t="shared" si="515"/>
        <v>1.54305482157295-29.4446594983078i</v>
      </c>
      <c r="D1833" t="str">
        <f t="shared" si="516"/>
        <v>3.97499232237874-17.9940186821303i</v>
      </c>
      <c r="E1833" t="str">
        <f t="shared" si="517"/>
        <v>162.400283048289+0.410717297890786i</v>
      </c>
      <c r="F1833" t="str">
        <f t="shared" si="518"/>
        <v>1.4549548513591-168.811333508939i</v>
      </c>
      <c r="G1833" t="str">
        <f t="shared" si="519"/>
        <v>0.999999928797898-0.000266837211088094i</v>
      </c>
      <c r="H1833" t="str">
        <f t="shared" si="520"/>
        <v>606.616339423072+81.7945946539626i</v>
      </c>
      <c r="I1833" t="str">
        <f t="shared" si="521"/>
        <v>41.4423827891833-288.549416766601i</v>
      </c>
      <c r="K1833" t="str">
        <f t="shared" si="522"/>
        <v>0.0194286263379309-0.00328679932564004i</v>
      </c>
      <c r="L1833" t="str">
        <f t="shared" si="523"/>
        <v>0.00005-0.318944934898427i</v>
      </c>
      <c r="M1833" t="str">
        <f t="shared" si="524"/>
        <v>0.00133333333333333-0.18761466758731i</v>
      </c>
      <c r="N1833">
        <f t="shared" si="525"/>
        <v>92.999855633751636</v>
      </c>
      <c r="O1833">
        <f t="shared" si="526"/>
        <v>29.392041456189993</v>
      </c>
      <c r="P1833" s="3">
        <f t="shared" si="527"/>
        <v>29.392041456189993</v>
      </c>
      <c r="Q1833" s="3">
        <f t="shared" si="528"/>
        <v>-87.000144366248364</v>
      </c>
      <c r="R1833">
        <f t="shared" si="529"/>
        <v>92.999855633751636</v>
      </c>
      <c r="S1833">
        <f t="shared" si="530"/>
        <v>0.88475967019519963</v>
      </c>
      <c r="T1833">
        <f t="shared" si="513"/>
        <v>29.392041456189993</v>
      </c>
    </row>
    <row r="1834" spans="1:20" x14ac:dyDescent="0.25">
      <c r="A1834">
        <f t="shared" si="514"/>
        <v>5580.2335742041259</v>
      </c>
      <c r="B1834">
        <f t="shared" si="531"/>
        <v>888.12175694194138</v>
      </c>
      <c r="C1834" t="str">
        <f t="shared" si="515"/>
        <v>1.54277598733915-29.3348037082274i</v>
      </c>
      <c r="D1834" t="str">
        <f t="shared" si="516"/>
        <v>3.97499226391806-17.925942166676i</v>
      </c>
      <c r="E1834" t="str">
        <f t="shared" si="517"/>
        <v>162.399778180405+0.412403100716857i</v>
      </c>
      <c r="F1834" t="str">
        <f t="shared" si="518"/>
        <v>1.45495485057028-168.172281794321i</v>
      </c>
      <c r="G1834" t="str">
        <f t="shared" si="519"/>
        <v>0.999999928255733-0.000267851192345009i</v>
      </c>
      <c r="H1834" t="str">
        <f t="shared" si="520"/>
        <v>606.667079750545+82.1071105681956i</v>
      </c>
      <c r="I1834" t="str">
        <f t="shared" si="521"/>
        <v>41.44339656673-287.478603537478i</v>
      </c>
      <c r="K1834" t="str">
        <f t="shared" si="522"/>
        <v>0.0194244043080955-0.00329855213815719i</v>
      </c>
      <c r="L1834" t="str">
        <f t="shared" si="523"/>
        <v>0.00005-0.317737532275779i</v>
      </c>
      <c r="M1834" t="str">
        <f t="shared" si="524"/>
        <v>0.00133333333333333-0.186904430750458i</v>
      </c>
      <c r="N1834">
        <f t="shared" si="525"/>
        <v>93.010526039144821</v>
      </c>
      <c r="O1834">
        <f t="shared" si="526"/>
        <v>29.359659379484611</v>
      </c>
      <c r="P1834" s="3">
        <f t="shared" si="527"/>
        <v>29.359659379484611</v>
      </c>
      <c r="Q1834" s="3">
        <f t="shared" si="528"/>
        <v>-86.989473960855179</v>
      </c>
      <c r="R1834">
        <f t="shared" si="529"/>
        <v>93.010526039144821</v>
      </c>
      <c r="S1834">
        <f t="shared" si="530"/>
        <v>0.8881217569419414</v>
      </c>
      <c r="T1834">
        <f t="shared" si="513"/>
        <v>29.359659379484611</v>
      </c>
    </row>
    <row r="1835" spans="1:20" x14ac:dyDescent="0.25">
      <c r="A1835">
        <f t="shared" si="514"/>
        <v>5601.4384617861015</v>
      </c>
      <c r="B1835">
        <f t="shared" si="531"/>
        <v>891.49661961832078</v>
      </c>
      <c r="C1835" t="str">
        <f t="shared" si="515"/>
        <v>1.5424951610049-29.2253691762941i</v>
      </c>
      <c r="D1835" t="str">
        <f t="shared" si="516"/>
        <v>3.97499220501225-17.8581235219168i</v>
      </c>
      <c r="E1835" t="str">
        <f t="shared" si="517"/>
        <v>162.399269800975+0.414096681432489i</v>
      </c>
      <c r="F1835" t="str">
        <f t="shared" si="518"/>
        <v>1.45495484977545-167.535649294436i</v>
      </c>
      <c r="G1835" t="str">
        <f t="shared" si="519"/>
        <v>0.999999927709441-0.000268869026729039i</v>
      </c>
      <c r="H1835" t="str">
        <f t="shared" si="520"/>
        <v>606.718211980027+82.420833395626i</v>
      </c>
      <c r="I1835" t="str">
        <f t="shared" si="521"/>
        <v>41.4444180578373-286.41192829932i</v>
      </c>
      <c r="K1835" t="str">
        <f t="shared" si="522"/>
        <v>0.0194201520380906-0.00331034151168917i</v>
      </c>
      <c r="L1835" t="str">
        <f t="shared" si="523"/>
        <v>0.00005-0.316534700414205i</v>
      </c>
      <c r="M1835" t="str">
        <f t="shared" si="524"/>
        <v>0.00133333333333333-0.186196882596592i</v>
      </c>
      <c r="N1835">
        <f t="shared" si="525"/>
        <v>93.02122908968478</v>
      </c>
      <c r="O1835">
        <f t="shared" si="526"/>
        <v>29.327281252562432</v>
      </c>
      <c r="P1835" s="3">
        <f t="shared" si="527"/>
        <v>29.327281252562432</v>
      </c>
      <c r="Q1835" s="3">
        <f t="shared" si="528"/>
        <v>-86.97877091031522</v>
      </c>
      <c r="R1835">
        <f t="shared" si="529"/>
        <v>93.02122908968478</v>
      </c>
      <c r="S1835">
        <f t="shared" si="530"/>
        <v>0.89149661961832083</v>
      </c>
      <c r="T1835">
        <f t="shared" si="513"/>
        <v>29.327281252562432</v>
      </c>
    </row>
    <row r="1836" spans="1:20" x14ac:dyDescent="0.25">
      <c r="A1836">
        <f t="shared" si="514"/>
        <v>5622.7239279408886</v>
      </c>
      <c r="B1836">
        <f t="shared" si="531"/>
        <v>894.88430677287045</v>
      </c>
      <c r="C1836" t="str">
        <f t="shared" si="515"/>
        <v>1.54221232931155-29.1163543203888i</v>
      </c>
      <c r="D1836" t="str">
        <f t="shared" si="516"/>
        <v>3.97499214565791-17.7905617722586i</v>
      </c>
      <c r="E1836" t="str">
        <f t="shared" si="517"/>
        <v>162.398757888106+0.415798084196318i</v>
      </c>
      <c r="F1836" t="str">
        <f t="shared" si="518"/>
        <v>1.45495484897456-166.901426851112i</v>
      </c>
      <c r="G1836" t="str">
        <f t="shared" si="519"/>
        <v>0.999999927158989-0.000269890728882048i</v>
      </c>
      <c r="H1836" t="str">
        <f t="shared" si="520"/>
        <v>606.769739181062+82.7357679427919i</v>
      </c>
      <c r="I1836" t="str">
        <f t="shared" si="521"/>
        <v>41.4454473211375-285.349375736758i</v>
      </c>
      <c r="K1836" t="str">
        <f t="shared" si="522"/>
        <v>0.0194158693255169-0.00332216749865187i</v>
      </c>
      <c r="L1836" t="str">
        <f t="shared" si="523"/>
        <v>0.00005-0.315336422010565i</v>
      </c>
      <c r="M1836" t="str">
        <f t="shared" si="524"/>
        <v>0.00133333333333333-0.185492012947391i</v>
      </c>
      <c r="N1836">
        <f t="shared" si="525"/>
        <v>93.031964827013709</v>
      </c>
      <c r="O1836">
        <f t="shared" si="526"/>
        <v>29.294907100791605</v>
      </c>
      <c r="P1836" s="3">
        <f t="shared" si="527"/>
        <v>29.294907100791605</v>
      </c>
      <c r="Q1836" s="3">
        <f t="shared" si="528"/>
        <v>-86.968035172986291</v>
      </c>
      <c r="R1836">
        <f t="shared" si="529"/>
        <v>93.031964827013709</v>
      </c>
      <c r="S1836">
        <f t="shared" si="530"/>
        <v>0.89488430677287045</v>
      </c>
      <c r="T1836">
        <f t="shared" ref="T1836:T1899" si="532">P1836</f>
        <v>29.294907100791605</v>
      </c>
    </row>
    <row r="1837" spans="1:20" x14ac:dyDescent="0.25">
      <c r="A1837">
        <f t="shared" ref="A1837:A1900" si="533">2*PI()*B1837</f>
        <v>5644.0902788670646</v>
      </c>
      <c r="B1837">
        <f t="shared" si="531"/>
        <v>898.28486713860741</v>
      </c>
      <c r="C1837" t="str">
        <f t="shared" ref="C1837:C1900" si="534">IMPRODUCT(D1837,E1837,$C$40,,K1837,$C$41)</f>
        <v>1.54192747892669-29.0077575643503i</v>
      </c>
      <c r="D1837" t="str">
        <f t="shared" ref="D1837:D1900" si="535">IMDIV(IMPRODUCT($C$37,$C$38,COMPLEX(1,A1837/$C$38)),IMSUM(-1*A1837*A1837/$C$39,COMPLEX(0,1*A1837)))</f>
        <v>3.97499208585162-17.7232559458029i</v>
      </c>
      <c r="E1837" t="str">
        <f t="shared" ref="E1837:E1900" si="536">IMDIV(IMPRODUCT(IMSUM(F1837,G1837),$C$29,H1837),IMSUM(1,I1837))</f>
        <v>162.398242419814+0.417507353481822i</v>
      </c>
      <c r="F1837" t="str">
        <f t="shared" ref="F1837:F1900" si="537">IMDIV(IMPRODUCT($C$14,$C$15,COMPLEX(1,A1837/$C$15)),IMSUM(-1*A1837*A1837/$C$16,COMPLEX(0,A1837)))</f>
        <v>1.45495484816759-166.269605340846i</v>
      </c>
      <c r="G1837" t="str">
        <f t="shared" ref="G1837:G1900" si="538">IMDIV(1,COMPLEX(1,A1837*$C$9*$C$10))</f>
        <v>0.999999926604346-0.000270916313501537i</v>
      </c>
      <c r="H1837" t="str">
        <f t="shared" ref="H1837:H1900" si="539">IMDIV($C$3,IMSUM(K1837,COMPLEX(0,$C$28*A1837)))</f>
        <v>606.821664447902+83.051919036994i</v>
      </c>
      <c r="I1837" t="str">
        <f t="shared" ref="I1837:I1900" si="540">IMPRODUCT(F1837,$C$29,H1837,$C$31)</f>
        <v>41.4464844157077-284.290930594072i</v>
      </c>
      <c r="K1837" t="str">
        <f t="shared" ref="K1837:K1900" si="541">IF($C$26&lt;=0,IMDIV(1,IMSUM(IMDIV(1,L1837),1/$C$18)),IMDIV(1,IMSUM(IMDIV(1,L1837),1/$C$18,IMDIV(1,M1837))))</f>
        <v>0.0194115559668305-0.00333403015078237i</v>
      </c>
      <c r="L1837" t="str">
        <f t="shared" ref="L1837:L1900" si="542">IMSUM($C$21/$C$22,IMDIV(1,COMPLEX(0,$C$20*$C$22*A1837)))</f>
        <v>0.00005-0.314142679827222i</v>
      </c>
      <c r="M1837" t="str">
        <f t="shared" ref="M1837:M1900" si="543">IMSUM($C$25/$C$26,IMDIV(1,COMPLEX(0,$C$24*$C$26*A1837)))</f>
        <v>0.00133333333333333-0.184789811663072i</v>
      </c>
      <c r="N1837">
        <f t="shared" ref="N1837:N1900" si="544">ABS(R1837)</f>
        <v>93.042733292131999</v>
      </c>
      <c r="O1837">
        <f t="shared" ref="O1837:O1900" si="545">ABS(P1837)</f>
        <v>29.26253694966843</v>
      </c>
      <c r="P1837" s="3">
        <f t="shared" ref="P1837:P1900" si="546">20*LOG10(IMABS(C1837))</f>
        <v>29.26253694966843</v>
      </c>
      <c r="Q1837" s="3">
        <f t="shared" ref="Q1837:Q1900" si="547">IMARGUMENT(C1837)*180/PI()</f>
        <v>-86.957266707868001</v>
      </c>
      <c r="R1837">
        <f t="shared" ref="R1837:R1900" si="548">IF(Q1837&lt;0,Q1837+180,Q1837-180)</f>
        <v>93.042733292131999</v>
      </c>
      <c r="S1837">
        <f t="shared" ref="S1837:S1900" si="549">B1837/1000</f>
        <v>0.89828486713860745</v>
      </c>
      <c r="T1837">
        <f t="shared" si="532"/>
        <v>29.26253694966843</v>
      </c>
    </row>
    <row r="1838" spans="1:20" x14ac:dyDescent="0.25">
      <c r="A1838">
        <f t="shared" si="533"/>
        <v>5665.5378219267595</v>
      </c>
      <c r="B1838">
        <f t="shared" ref="B1838:B1901" si="550">B1837*(1+B$42)</f>
        <v>901.6983496337341</v>
      </c>
      <c r="C1838" t="str">
        <f t="shared" si="534"/>
        <v>1.54164059644387-28.8995773379506i</v>
      </c>
      <c r="D1838" t="str">
        <f t="shared" si="535"/>
        <v>3.97499202558991-17.6562050743328i</v>
      </c>
      <c r="E1838" t="str">
        <f t="shared" si="536"/>
        <v>162.397723374014+0.419224534080277i</v>
      </c>
      <c r="F1838" t="str">
        <f t="shared" si="537"/>
        <v>1.45495484735446-165.640175674674i</v>
      </c>
      <c r="G1838" t="str">
        <f t="shared" si="538"/>
        <v>0.999999926045479-0.000271945795340861i</v>
      </c>
      <c r="H1838" t="str">
        <f t="shared" si="539"/>
        <v>606.873990899679+83.3692915263999i</v>
      </c>
      <c r="I1838" t="str">
        <f t="shared" si="540"/>
        <v>41.4475294010723-283.236577674966i</v>
      </c>
      <c r="K1838" t="str">
        <f t="shared" si="541"/>
        <v>0.0194072117573408-0.00334592951912859i</v>
      </c>
      <c r="L1838" t="str">
        <f t="shared" si="542"/>
        <v>0.00005-0.312953456691793i</v>
      </c>
      <c r="M1838" t="str">
        <f t="shared" si="543"/>
        <v>0.00133333333333333-0.184090268642231i</v>
      </c>
      <c r="N1838">
        <f t="shared" si="544"/>
        <v>93.053534525389111</v>
      </c>
      <c r="O1838">
        <f t="shared" si="545"/>
        <v>29.230170824817094</v>
      </c>
      <c r="P1838" s="3">
        <f t="shared" si="546"/>
        <v>29.230170824817094</v>
      </c>
      <c r="Q1838" s="3">
        <f t="shared" si="547"/>
        <v>-86.946465474610889</v>
      </c>
      <c r="R1838">
        <f t="shared" si="548"/>
        <v>93.053534525389111</v>
      </c>
      <c r="S1838">
        <f t="shared" si="549"/>
        <v>0.90169834963373408</v>
      </c>
      <c r="T1838">
        <f t="shared" si="532"/>
        <v>29.230170824817094</v>
      </c>
    </row>
    <row r="1839" spans="1:20" x14ac:dyDescent="0.25">
      <c r="A1839">
        <f t="shared" si="533"/>
        <v>5687.0668656500811</v>
      </c>
      <c r="B1839">
        <f t="shared" si="550"/>
        <v>905.12480336234228</v>
      </c>
      <c r="C1839" t="str">
        <f t="shared" si="534"/>
        <v>1.54135166838249-28.7918120768711i</v>
      </c>
      <c r="D1839" t="str">
        <f t="shared" si="535"/>
        <v>3.97499196486937-17.5894081932991i</v>
      </c>
      <c r="E1839" t="str">
        <f t="shared" si="536"/>
        <v>162.397200728524+0.420949671102839i</v>
      </c>
      <c r="F1839" t="str">
        <f t="shared" si="537"/>
        <v>1.45495484653514-165.013128798038i</v>
      </c>
      <c r="G1839" t="str">
        <f t="shared" si="538"/>
        <v>0.999999925482357-0.000272979189209437i</v>
      </c>
      <c r="H1839" t="str">
        <f t="shared" si="539"/>
        <v>606.926721680661+83.6878902801549i</v>
      </c>
      <c r="I1839" t="str">
        <f t="shared" si="540"/>
        <v>41.4485823372074-282.186301842363i</v>
      </c>
      <c r="K1839" t="str">
        <f t="shared" si="541"/>
        <v>0.019402836491206-0.00335786565403831i</v>
      </c>
      <c r="L1839" t="str">
        <f t="shared" si="542"/>
        <v>0.00005-0.311768735496904i</v>
      </c>
      <c r="M1839" t="str">
        <f t="shared" si="543"/>
        <v>0.00133333333333333-0.183393373821709i</v>
      </c>
      <c r="N1839">
        <f t="shared" si="544"/>
        <v>93.064368566474613</v>
      </c>
      <c r="O1839">
        <f t="shared" si="545"/>
        <v>29.197808751989626</v>
      </c>
      <c r="P1839" s="3">
        <f t="shared" si="546"/>
        <v>29.197808751989626</v>
      </c>
      <c r="Q1839" s="3">
        <f t="shared" si="547"/>
        <v>-86.935631433525387</v>
      </c>
      <c r="R1839">
        <f t="shared" si="548"/>
        <v>93.064368566474613</v>
      </c>
      <c r="S1839">
        <f t="shared" si="549"/>
        <v>0.90512480336234225</v>
      </c>
      <c r="T1839">
        <f t="shared" si="532"/>
        <v>29.197808751989626</v>
      </c>
    </row>
    <row r="1840" spans="1:20" x14ac:dyDescent="0.25">
      <c r="A1840">
        <f t="shared" si="533"/>
        <v>5708.6777197395513</v>
      </c>
      <c r="B1840">
        <f t="shared" si="550"/>
        <v>908.56427761511918</v>
      </c>
      <c r="C1840" t="str">
        <f t="shared" si="534"/>
        <v>1.54106068118754-28.6844602226803i</v>
      </c>
      <c r="D1840" t="str">
        <f t="shared" si="535"/>
        <v>3.97499190368648-17.5228643418061i</v>
      </c>
      <c r="E1840" t="str">
        <f t="shared" si="536"/>
        <v>162.396674461066+0.422682809983339i</v>
      </c>
      <c r="F1840" t="str">
        <f t="shared" si="537"/>
        <v>1.45495484570959-164.388455690659i</v>
      </c>
      <c r="G1840" t="str">
        <f t="shared" si="538"/>
        <v>0.999999924914947-0.000274016509972952i</v>
      </c>
      <c r="H1840" t="str">
        <f t="shared" si="539"/>
        <v>606.979859960429+84.007720188488i</v>
      </c>
      <c r="I1840" t="str">
        <f t="shared" si="540"/>
        <v>41.4496432845435-281.140088018187i</v>
      </c>
      <c r="K1840" t="str">
        <f t="shared" si="541"/>
        <v>0.0193984299614308-0.00336983860514848i</v>
      </c>
      <c r="L1840" t="str">
        <f t="shared" si="542"/>
        <v>0.00005-0.310588499199945i</v>
      </c>
      <c r="M1840" t="str">
        <f t="shared" si="543"/>
        <v>0.00133333333333333-0.182699117176438i</v>
      </c>
      <c r="N1840">
        <f t="shared" si="544"/>
        <v>93.075235454408656</v>
      </c>
      <c r="O1840">
        <f t="shared" si="545"/>
        <v>29.165450757066299</v>
      </c>
      <c r="P1840" s="3">
        <f t="shared" si="546"/>
        <v>29.165450757066299</v>
      </c>
      <c r="Q1840" s="3">
        <f t="shared" si="547"/>
        <v>-86.924764545591344</v>
      </c>
      <c r="R1840">
        <f t="shared" si="548"/>
        <v>93.075235454408656</v>
      </c>
      <c r="S1840">
        <f t="shared" si="549"/>
        <v>0.90856427761511915</v>
      </c>
      <c r="T1840">
        <f t="shared" si="532"/>
        <v>29.165450757066299</v>
      </c>
    </row>
    <row r="1841" spans="1:20" x14ac:dyDescent="0.25">
      <c r="A1841">
        <f t="shared" si="533"/>
        <v>5730.3706950745618</v>
      </c>
      <c r="B1841">
        <f t="shared" si="550"/>
        <v>912.01682187005667</v>
      </c>
      <c r="C1841" t="str">
        <f t="shared" si="534"/>
        <v>1.54076762122941-28.5775202228092i</v>
      </c>
      <c r="D1841" t="str">
        <f t="shared" si="535"/>
        <v>3.9749918420377-17.4565725625981i</v>
      </c>
      <c r="E1841" t="str">
        <f t="shared" si="536"/>
        <v>162.396144549263+0.424423996481155i</v>
      </c>
      <c r="F1841" t="str">
        <f t="shared" si="537"/>
        <v>1.45495484487774-163.766147366404i</v>
      </c>
      <c r="G1841" t="str">
        <f t="shared" si="538"/>
        <v>0.999999924343216-0.000275057772553591i</v>
      </c>
      <c r="H1841" t="str">
        <f t="shared" si="539"/>
        <v>607.033408934113+84.3287861628237i</v>
      </c>
      <c r="I1841" t="str">
        <f t="shared" si="540"/>
        <v>41.4507123039697-280.097921183154i</v>
      </c>
      <c r="K1841" t="str">
        <f t="shared" si="541"/>
        <v>0.0193939919598628-0.00338184842137426i</v>
      </c>
      <c r="L1841" t="str">
        <f t="shared" si="542"/>
        <v>0.00005-0.309412730822818i</v>
      </c>
      <c r="M1841" t="str">
        <f t="shared" si="543"/>
        <v>0.00133333333333333-0.182007488719305i</v>
      </c>
      <c r="N1841">
        <f t="shared" si="544"/>
        <v>93.086135227532694</v>
      </c>
      <c r="O1841">
        <f t="shared" si="545"/>
        <v>29.133096866055268</v>
      </c>
      <c r="P1841" s="3">
        <f t="shared" si="546"/>
        <v>29.133096866055268</v>
      </c>
      <c r="Q1841" s="3">
        <f t="shared" si="547"/>
        <v>-86.913864772467306</v>
      </c>
      <c r="R1841">
        <f t="shared" si="548"/>
        <v>93.086135227532694</v>
      </c>
      <c r="S1841">
        <f t="shared" si="549"/>
        <v>0.91201682187005673</v>
      </c>
      <c r="T1841">
        <f t="shared" si="532"/>
        <v>29.133096866055268</v>
      </c>
    </row>
    <row r="1842" spans="1:20" x14ac:dyDescent="0.25">
      <c r="A1842">
        <f t="shared" si="533"/>
        <v>5752.146103715846</v>
      </c>
      <c r="B1842">
        <f t="shared" si="550"/>
        <v>915.48248579316294</v>
      </c>
      <c r="C1842" t="str">
        <f t="shared" si="534"/>
        <v>1.54047247480378-28.4709905305302i</v>
      </c>
      <c r="D1842" t="str">
        <f t="shared" si="535"/>
        <v>3.97499177991953-17.3905319020458i</v>
      </c>
      <c r="E1842" t="str">
        <f t="shared" si="536"/>
        <v>162.395610970642+0.426173276683258i</v>
      </c>
      <c r="F1842" t="str">
        <f t="shared" si="537"/>
        <v>1.45495484403957-163.146194873159i</v>
      </c>
      <c r="G1842" t="str">
        <f t="shared" si="538"/>
        <v>0.999999923767132-0.000276102991930236i</v>
      </c>
      <c r="H1842" t="str">
        <f t="shared" si="539"/>
        <v>607.087371822597+84.651093135889i</v>
      </c>
      <c r="I1842" t="str">
        <f t="shared" si="540"/>
        <v>41.4517894568362-279.059786376554i</v>
      </c>
      <c r="K1842" t="str">
        <f t="shared" si="541"/>
        <v>0.0193895222771896-0.00339389515089797i</v>
      </c>
      <c r="L1842" t="str">
        <f t="shared" si="542"/>
        <v>0.00005-0.308241413451701i</v>
      </c>
      <c r="M1842" t="str">
        <f t="shared" si="543"/>
        <v>0.00133333333333333-0.181318478501001i</v>
      </c>
      <c r="N1842">
        <f t="shared" si="544"/>
        <v>93.097067923500163</v>
      </c>
      <c r="O1842">
        <f t="shared" si="545"/>
        <v>29.100747105093276</v>
      </c>
      <c r="P1842" s="3">
        <f t="shared" si="546"/>
        <v>29.100747105093276</v>
      </c>
      <c r="Q1842" s="3">
        <f t="shared" si="547"/>
        <v>-86.902932076499837</v>
      </c>
      <c r="R1842">
        <f t="shared" si="548"/>
        <v>93.097067923500163</v>
      </c>
      <c r="S1842">
        <f t="shared" si="549"/>
        <v>0.91548248579316294</v>
      </c>
      <c r="T1842">
        <f t="shared" si="532"/>
        <v>29.100747105093276</v>
      </c>
    </row>
    <row r="1843" spans="1:20" x14ac:dyDescent="0.25">
      <c r="A1843">
        <f t="shared" si="533"/>
        <v>5774.0042589099658</v>
      </c>
      <c r="B1843">
        <f t="shared" si="550"/>
        <v>918.96131923917699</v>
      </c>
      <c r="C1843" t="str">
        <f t="shared" si="534"/>
        <v>1.54017522813136-28.3648696049322i</v>
      </c>
      <c r="D1843" t="str">
        <f t="shared" si="535"/>
        <v>3.97499171732835-17.3247414101319i</v>
      </c>
      <c r="E1843" t="str">
        <f t="shared" si="536"/>
        <v>162.395073702635+0.427930697007089i</v>
      </c>
      <c r="F1843" t="str">
        <f t="shared" si="537"/>
        <v>1.45495484319501-162.5285892927i</v>
      </c>
      <c r="G1843" t="str">
        <f t="shared" si="538"/>
        <v>0.999999923186662-0.000277152183138692i</v>
      </c>
      <c r="H1843" t="str">
        <f t="shared" si="539"/>
        <v>607.14175187274+84.9746460618259i</v>
      </c>
      <c r="I1843" t="str">
        <f t="shared" si="540"/>
        <v>41.4528748049587-278.025668696046i</v>
      </c>
      <c r="K1843" t="str">
        <f t="shared" si="541"/>
        <v>0.0193850207029358-0.00340597884115803i</v>
      </c>
      <c r="L1843" t="str">
        <f t="shared" si="542"/>
        <v>0.00005-0.307074530236802i</v>
      </c>
      <c r="M1843" t="str">
        <f t="shared" si="543"/>
        <v>0.00133333333333333-0.180632076609883i</v>
      </c>
      <c r="N1843">
        <f t="shared" si="544"/>
        <v>93.108033579266916</v>
      </c>
      <c r="O1843">
        <f t="shared" si="545"/>
        <v>29.068401500445127</v>
      </c>
      <c r="P1843" s="3">
        <f t="shared" si="546"/>
        <v>29.068401500445127</v>
      </c>
      <c r="Q1843" s="3">
        <f t="shared" si="547"/>
        <v>-86.891966420733084</v>
      </c>
      <c r="R1843">
        <f t="shared" si="548"/>
        <v>93.108033579266916</v>
      </c>
      <c r="S1843">
        <f t="shared" si="549"/>
        <v>0.91896131923917701</v>
      </c>
      <c r="T1843">
        <f t="shared" si="532"/>
        <v>29.068401500445127</v>
      </c>
    </row>
    <row r="1844" spans="1:20" x14ac:dyDescent="0.25">
      <c r="A1844">
        <f t="shared" si="533"/>
        <v>5795.9454750938248</v>
      </c>
      <c r="B1844">
        <f t="shared" si="550"/>
        <v>922.45337225228593</v>
      </c>
      <c r="C1844" t="str">
        <f t="shared" si="534"/>
        <v>1.53987586735785-28.2591559108987i</v>
      </c>
      <c r="D1844" t="str">
        <f t="shared" si="535"/>
        <v>3.97499165426058-17.2592001404381i</v>
      </c>
      <c r="E1844" t="str">
        <f t="shared" si="536"/>
        <v>162.394532722577+0.429696304203402i</v>
      </c>
      <c r="F1844" t="str">
        <f t="shared" si="537"/>
        <v>1.45495484234402-161.913321740562i</v>
      </c>
      <c r="G1844" t="str">
        <f t="shared" si="538"/>
        <v>0.999999922601771-0.0002782053612719i</v>
      </c>
      <c r="H1844" t="str">
        <f t="shared" si="539"/>
        <v>607.196552357602+85.2994499163028i</v>
      </c>
      <c r="I1844" t="str">
        <f t="shared" si="540"/>
        <v>41.4539684106211-276.995553297443i</v>
      </c>
      <c r="K1844" t="str">
        <f t="shared" si="541"/>
        <v>0.0193804870254598-0.00341809953883763i</v>
      </c>
      <c r="L1844" t="str">
        <f t="shared" si="542"/>
        <v>0.00005-0.305912064392111i</v>
      </c>
      <c r="M1844" t="str">
        <f t="shared" si="543"/>
        <v>0.00133333333333333-0.17994827317183i</v>
      </c>
      <c r="N1844">
        <f t="shared" si="544"/>
        <v>93.11903223108186</v>
      </c>
      <c r="O1844">
        <f t="shared" si="545"/>
        <v>29.036060078504086</v>
      </c>
      <c r="P1844" s="3">
        <f t="shared" si="546"/>
        <v>29.036060078504086</v>
      </c>
      <c r="Q1844" s="3">
        <f t="shared" si="547"/>
        <v>-86.88096776891814</v>
      </c>
      <c r="R1844">
        <f t="shared" si="548"/>
        <v>93.11903223108186</v>
      </c>
      <c r="S1844">
        <f t="shared" si="549"/>
        <v>0.92245337225228596</v>
      </c>
      <c r="T1844">
        <f t="shared" si="532"/>
        <v>29.036060078504086</v>
      </c>
    </row>
    <row r="1845" spans="1:20" x14ac:dyDescent="0.25">
      <c r="A1845">
        <f t="shared" si="533"/>
        <v>5817.9700678991812</v>
      </c>
      <c r="B1845">
        <f t="shared" si="550"/>
        <v>925.9586950668446</v>
      </c>
      <c r="C1845" t="str">
        <f t="shared" si="534"/>
        <v>1.53957437855362-28.1538479190848i</v>
      </c>
      <c r="D1845" t="str">
        <f t="shared" si="535"/>
        <v>3.97499159071257-17.1939071501313i</v>
      </c>
      <c r="E1845" t="str">
        <f t="shared" si="536"/>
        <v>162.393988007708+0.431470145358584i</v>
      </c>
      <c r="F1845" t="str">
        <f t="shared" si="537"/>
        <v>1.45495484148655-161.300383365916i</v>
      </c>
      <c r="G1845" t="str">
        <f t="shared" si="538"/>
        <v>0.999999922012427-0.000279262541480151i</v>
      </c>
      <c r="H1845" t="str">
        <f t="shared" si="539"/>
        <v>607.251776576656+85.6255096966242i</v>
      </c>
      <c r="I1845" t="str">
        <f t="shared" si="540"/>
        <v>41.4550703365792-275.969425394508i</v>
      </c>
      <c r="K1845" t="str">
        <f t="shared" si="541"/>
        <v>0.0193759210319512-0.00343025728985348i</v>
      </c>
      <c r="L1845" t="str">
        <f t="shared" si="542"/>
        <v>0.00005-0.30475399919517i</v>
      </c>
      <c r="M1845" t="str">
        <f t="shared" si="543"/>
        <v>0.00133333333333333-0.1792670583501i</v>
      </c>
      <c r="N1845">
        <f t="shared" si="544"/>
        <v>93.130063914477063</v>
      </c>
      <c r="O1845">
        <f t="shared" si="545"/>
        <v>29.003722865791865</v>
      </c>
      <c r="P1845" s="3">
        <f t="shared" si="546"/>
        <v>29.003722865791865</v>
      </c>
      <c r="Q1845" s="3">
        <f t="shared" si="547"/>
        <v>-86.869936085522937</v>
      </c>
      <c r="R1845">
        <f t="shared" si="548"/>
        <v>93.130063914477063</v>
      </c>
      <c r="S1845">
        <f t="shared" si="549"/>
        <v>0.92595869506684458</v>
      </c>
      <c r="T1845">
        <f t="shared" si="532"/>
        <v>29.003722865791865</v>
      </c>
    </row>
    <row r="1846" spans="1:20" x14ac:dyDescent="0.25">
      <c r="A1846">
        <f t="shared" si="533"/>
        <v>5840.0783541571973</v>
      </c>
      <c r="B1846">
        <f t="shared" si="550"/>
        <v>929.47733810809859</v>
      </c>
      <c r="C1846" t="str">
        <f t="shared" si="534"/>
        <v>1.53927074771371-28.0489441058943i</v>
      </c>
      <c r="D1846" t="str">
        <f t="shared" si="535"/>
        <v>3.9749915266807-17.1288614999499i</v>
      </c>
      <c r="E1846" t="str">
        <f t="shared" si="536"/>
        <v>162.393439535171+0.433252267897756i</v>
      </c>
      <c r="F1846" t="str">
        <f t="shared" si="537"/>
        <v>1.45495484062255-160.689765351437i</v>
      </c>
      <c r="G1846" t="str">
        <f t="shared" si="538"/>
        <v>0.999999921418595-0.00028032373897131i</v>
      </c>
      <c r="H1846" t="str">
        <f t="shared" si="539"/>
        <v>607.307427856019+85.9528304218471i</v>
      </c>
      <c r="I1846" t="str">
        <f t="shared" si="540"/>
        <v>41.4561806460645-274.94727025874i</v>
      </c>
      <c r="K1846" t="str">
        <f t="shared" si="541"/>
        <v>0.0193713225084277-0.00344245213934439i</v>
      </c>
      <c r="L1846" t="str">
        <f t="shared" si="542"/>
        <v>0.00005-0.30360031798682i</v>
      </c>
      <c r="M1846" t="str">
        <f t="shared" si="543"/>
        <v>0.00133333333333333-0.178588422345188i</v>
      </c>
      <c r="N1846">
        <f t="shared" si="544"/>
        <v>93.141128664258432</v>
      </c>
      <c r="O1846">
        <f t="shared" si="545"/>
        <v>28.97138988895864</v>
      </c>
      <c r="P1846" s="3">
        <f t="shared" si="546"/>
        <v>28.97138988895864</v>
      </c>
      <c r="Q1846" s="3">
        <f t="shared" si="547"/>
        <v>-86.858871335741568</v>
      </c>
      <c r="R1846">
        <f t="shared" si="548"/>
        <v>93.141128664258432</v>
      </c>
      <c r="S1846">
        <f t="shared" si="549"/>
        <v>0.92947733810809863</v>
      </c>
      <c r="T1846">
        <f t="shared" si="532"/>
        <v>28.97138988895864</v>
      </c>
    </row>
    <row r="1847" spans="1:20" x14ac:dyDescent="0.25">
      <c r="A1847">
        <f t="shared" si="533"/>
        <v>5862.2706519029953</v>
      </c>
      <c r="B1847">
        <f t="shared" si="550"/>
        <v>933.00935199290939</v>
      </c>
      <c r="C1847" t="str">
        <f t="shared" si="534"/>
        <v>1.53896496075741-27.9444429534562i</v>
      </c>
      <c r="D1847" t="str">
        <f t="shared" si="535"/>
        <v>3.97499146216125-17.0640622541903i</v>
      </c>
      <c r="E1847" t="str">
        <f t="shared" si="536"/>
        <v>162.392887282014+0.435042719586833i</v>
      </c>
      <c r="F1847" t="str">
        <f t="shared" si="537"/>
        <v>1.45495483975197-160.08145891318i</v>
      </c>
      <c r="G1847" t="str">
        <f t="shared" si="538"/>
        <v>0.999999920820242-0.000281388969011032i</v>
      </c>
      <c r="H1847" t="str">
        <f t="shared" si="539"/>
        <v>607.363509548683+86.2814171328929i</v>
      </c>
      <c r="I1847" t="str">
        <f t="shared" si="540"/>
        <v>41.4572994027881-273.929073219173i</v>
      </c>
      <c r="K1847" t="str">
        <f t="shared" si="541"/>
        <v>0.0193666912397321-0.00345468413165966i</v>
      </c>
      <c r="L1847" t="str">
        <f t="shared" si="542"/>
        <v>0.00005-0.30245100417097i</v>
      </c>
      <c r="M1847" t="str">
        <f t="shared" si="543"/>
        <v>0.00133333333333333-0.177912355394689i</v>
      </c>
      <c r="N1847">
        <f t="shared" si="544"/>
        <v>93.152226514495453</v>
      </c>
      <c r="O1847">
        <f t="shared" si="545"/>
        <v>28.939061174782822</v>
      </c>
      <c r="P1847" s="3">
        <f t="shared" si="546"/>
        <v>28.939061174782822</v>
      </c>
      <c r="Q1847" s="3">
        <f t="shared" si="547"/>
        <v>-86.847773485504547</v>
      </c>
      <c r="R1847">
        <f t="shared" si="548"/>
        <v>93.152226514495453</v>
      </c>
      <c r="S1847">
        <f t="shared" si="549"/>
        <v>0.93300935199290935</v>
      </c>
      <c r="T1847">
        <f t="shared" si="532"/>
        <v>28.939061174782822</v>
      </c>
    </row>
    <row r="1848" spans="1:20" x14ac:dyDescent="0.25">
      <c r="A1848">
        <f t="shared" si="533"/>
        <v>5884.5472803802268</v>
      </c>
      <c r="B1848">
        <f t="shared" si="550"/>
        <v>936.55478753048249</v>
      </c>
      <c r="C1848" t="str">
        <f t="shared" si="534"/>
        <v>1.53865700352847-27.8403429496035i</v>
      </c>
      <c r="D1848" t="str">
        <f t="shared" si="535"/>
        <v>3.97499139715053-16.9995084806936i</v>
      </c>
      <c r="E1848" t="str">
        <f t="shared" si="536"/>
        <v>162.392331225192+0.436841548535956i</v>
      </c>
      <c r="F1848" t="str">
        <f t="shared" si="537"/>
        <v>1.45495483887477-159.475455300453i</v>
      </c>
      <c r="G1848" t="str">
        <f t="shared" si="538"/>
        <v>0.999999920217332-0.000282458246922977i</v>
      </c>
      <c r="H1848" t="str">
        <f t="shared" si="539"/>
        <v>607.420025034731+86.6112748926618i</v>
      </c>
      <c r="I1848" t="str">
        <f t="shared" si="540"/>
        <v>41.4584266709436-272.914819662162i</v>
      </c>
      <c r="K1848" t="str">
        <f t="shared" si="541"/>
        <v>0.01936202700953-0.00346695331034753i</v>
      </c>
      <c r="L1848" t="str">
        <f t="shared" si="542"/>
        <v>0.00005-0.301306041214356i</v>
      </c>
      <c r="M1848" t="str">
        <f t="shared" si="543"/>
        <v>0.00133333333333333-0.177238847773151i</v>
      </c>
      <c r="N1848">
        <f t="shared" si="544"/>
        <v>93.163357498512013</v>
      </c>
      <c r="O1848">
        <f t="shared" si="545"/>
        <v>28.906736750171529</v>
      </c>
      <c r="P1848" s="3">
        <f t="shared" si="546"/>
        <v>28.906736750171529</v>
      </c>
      <c r="Q1848" s="3">
        <f t="shared" si="547"/>
        <v>-86.836642501487987</v>
      </c>
      <c r="R1848">
        <f t="shared" si="548"/>
        <v>93.163357498512013</v>
      </c>
      <c r="S1848">
        <f t="shared" si="549"/>
        <v>0.93655478753048249</v>
      </c>
      <c r="T1848">
        <f t="shared" si="532"/>
        <v>28.906736750171529</v>
      </c>
    </row>
    <row r="1849" spans="1:20" x14ac:dyDescent="0.25">
      <c r="A1849">
        <f t="shared" si="533"/>
        <v>5906.9085600456719</v>
      </c>
      <c r="B1849">
        <f t="shared" si="550"/>
        <v>940.11369572309832</v>
      </c>
      <c r="C1849" t="str">
        <f t="shared" si="534"/>
        <v>1.53834686179459-27.7366425878495i</v>
      </c>
      <c r="D1849" t="str">
        <f t="shared" si="535"/>
        <v>3.9749913316448-16.9351992508321i</v>
      </c>
      <c r="E1849" t="str">
        <f t="shared" si="536"/>
        <v>162.391771341562+0.438648803201885i</v>
      </c>
      <c r="F1849" t="str">
        <f t="shared" si="537"/>
        <v>1.45495483799088-158.87174579569i</v>
      </c>
      <c r="G1849" t="str">
        <f t="shared" si="538"/>
        <v>0.999999919609832-0.000283531588089038i</v>
      </c>
      <c r="H1849" t="str">
        <f t="shared" si="539"/>
        <v>607.476977721583+86.9424087861489i</v>
      </c>
      <c r="I1849" t="str">
        <f t="shared" si="540"/>
        <v>41.4595625152111-271.904495031186i</v>
      </c>
      <c r="K1849" t="str">
        <f t="shared" si="541"/>
        <v>0.0193573296003066-0.00347925971814339i</v>
      </c>
      <c r="L1849" t="str">
        <f t="shared" si="542"/>
        <v>0.00005-0.3001654126463i</v>
      </c>
      <c r="M1849" t="str">
        <f t="shared" si="543"/>
        <v>0.00133333333333333-0.176567889791941i</v>
      </c>
      <c r="N1849">
        <f t="shared" si="544"/>
        <v>93.174521648875881</v>
      </c>
      <c r="O1849">
        <f t="shared" si="545"/>
        <v>28.874416642160227</v>
      </c>
      <c r="P1849" s="3">
        <f t="shared" si="546"/>
        <v>28.874416642160227</v>
      </c>
      <c r="Q1849" s="3">
        <f t="shared" si="547"/>
        <v>-86.825478351124119</v>
      </c>
      <c r="R1849">
        <f t="shared" si="548"/>
        <v>93.174521648875881</v>
      </c>
      <c r="S1849">
        <f t="shared" si="549"/>
        <v>0.94011369572309833</v>
      </c>
      <c r="T1849">
        <f t="shared" si="532"/>
        <v>28.874416642160227</v>
      </c>
    </row>
    <row r="1850" spans="1:20" x14ac:dyDescent="0.25">
      <c r="A1850">
        <f t="shared" si="533"/>
        <v>5929.3548125738453</v>
      </c>
      <c r="B1850">
        <f t="shared" si="550"/>
        <v>943.68612776684608</v>
      </c>
      <c r="C1850" t="str">
        <f t="shared" si="534"/>
        <v>1.53803452124751-27.6333403673657i</v>
      </c>
      <c r="D1850" t="str">
        <f t="shared" si="535"/>
        <v>3.97499126564027-16.8711336394959i</v>
      </c>
      <c r="E1850" t="str">
        <f t="shared" si="536"/>
        <v>162.39120760789+0.440464532390635i</v>
      </c>
      <c r="F1850" t="str">
        <f t="shared" si="537"/>
        <v>1.45495483710026-158.270321714327i</v>
      </c>
      <c r="G1850" t="str">
        <f t="shared" si="538"/>
        <v>0.999999918997706-0.000284609007949561i</v>
      </c>
      <c r="H1850" t="str">
        <f t="shared" si="539"/>
        <v>607.534371044214+87.274823920558i</v>
      </c>
      <c r="I1850" t="str">
        <f t="shared" si="540"/>
        <v>41.4607070007604-270.898084826634i</v>
      </c>
      <c r="K1850" t="str">
        <f t="shared" si="541"/>
        <v>0.0193525987933644-0.00349160339695794i</v>
      </c>
      <c r="L1850" t="str">
        <f t="shared" si="542"/>
        <v>0.00005-0.299029102058478i</v>
      </c>
      <c r="M1850" t="str">
        <f t="shared" si="543"/>
        <v>0.00133333333333333-0.175899471799105i</v>
      </c>
      <c r="N1850">
        <f t="shared" si="544"/>
        <v>93.185718997389145</v>
      </c>
      <c r="O1850">
        <f t="shared" si="545"/>
        <v>28.842100877912841</v>
      </c>
      <c r="P1850" s="3">
        <f t="shared" si="546"/>
        <v>28.842100877912841</v>
      </c>
      <c r="Q1850" s="3">
        <f t="shared" si="547"/>
        <v>-86.814281002610855</v>
      </c>
      <c r="R1850">
        <f t="shared" si="548"/>
        <v>93.185718997389145</v>
      </c>
      <c r="S1850">
        <f t="shared" si="549"/>
        <v>0.94368612776684613</v>
      </c>
      <c r="T1850">
        <f t="shared" si="532"/>
        <v>28.842100877912841</v>
      </c>
    </row>
    <row r="1851" spans="1:20" x14ac:dyDescent="0.25">
      <c r="A1851">
        <f t="shared" si="533"/>
        <v>5951.8863608616257</v>
      </c>
      <c r="B1851">
        <f t="shared" si="550"/>
        <v>947.27213505236011</v>
      </c>
      <c r="C1851" t="str">
        <f t="shared" si="534"/>
        <v>1.53771996750277-27.5304347929599i</v>
      </c>
      <c r="D1851" t="str">
        <f t="shared" si="535"/>
        <v>3.97499119913316-16.8073107250796i</v>
      </c>
      <c r="E1851" t="str">
        <f t="shared" si="536"/>
        <v>162.390640000849+0.442288785260254i</v>
      </c>
      <c r="F1851" t="str">
        <f t="shared" si="537"/>
        <v>1.45495483620287-157.671174404678i</v>
      </c>
      <c r="G1851" t="str">
        <f t="shared" si="538"/>
        <v>0.999999918380919-0.000285690522003558i</v>
      </c>
      <c r="H1851" t="str">
        <f t="shared" si="539"/>
        <v>607.592208465402+87.6085254254216i</v>
      </c>
      <c r="I1851" t="str">
        <f t="shared" si="540"/>
        <v>41.4618601932561-269.89557460561i</v>
      </c>
      <c r="K1851" t="str">
        <f t="shared" si="541"/>
        <v>0.0193478343688204-0.0035039843878653i</v>
      </c>
      <c r="L1851" t="str">
        <f t="shared" si="542"/>
        <v>0.00005-0.29789709310468i</v>
      </c>
      <c r="M1851" t="str">
        <f t="shared" si="543"/>
        <v>0.00133333333333333-0.175233584179223i</v>
      </c>
      <c r="N1851">
        <f t="shared" si="544"/>
        <v>93.196949575078023</v>
      </c>
      <c r="O1851">
        <f t="shared" si="545"/>
        <v>28.809789484721886</v>
      </c>
      <c r="P1851" s="3">
        <f t="shared" si="546"/>
        <v>28.809789484721886</v>
      </c>
      <c r="Q1851" s="3">
        <f t="shared" si="547"/>
        <v>-86.803050424921977</v>
      </c>
      <c r="R1851">
        <f t="shared" si="548"/>
        <v>93.196949575078023</v>
      </c>
      <c r="S1851">
        <f t="shared" si="549"/>
        <v>0.94727213505236008</v>
      </c>
      <c r="T1851">
        <f t="shared" si="532"/>
        <v>28.809789484721886</v>
      </c>
    </row>
    <row r="1852" spans="1:20" x14ac:dyDescent="0.25">
      <c r="A1852">
        <f t="shared" si="533"/>
        <v>5974.5035290329006</v>
      </c>
      <c r="B1852">
        <f t="shared" si="550"/>
        <v>950.87176916555916</v>
      </c>
      <c r="C1852" t="str">
        <f t="shared" si="534"/>
        <v>1.53740318609958-27.4279243750528i</v>
      </c>
      <c r="D1852" t="str">
        <f t="shared" si="535"/>
        <v>3.97499113211964-16.7437295894693i</v>
      </c>
      <c r="E1852" t="str">
        <f t="shared" si="536"/>
        <v>162.390068497014+0.444121611324407i</v>
      </c>
      <c r="F1852" t="str">
        <f t="shared" si="537"/>
        <v>1.45495483529864-157.074295247806i</v>
      </c>
      <c r="G1852" t="str">
        <f t="shared" si="538"/>
        <v>0.999999917759436-0.000286776145808945i</v>
      </c>
      <c r="H1852" t="str">
        <f t="shared" si="539"/>
        <v>607.650493475954+87.9435184527153i</v>
      </c>
      <c r="I1852" t="str">
        <f t="shared" si="540"/>
        <v>41.4630221588586-268.896949981722i</v>
      </c>
      <c r="K1852" t="str">
        <f t="shared" si="541"/>
        <v>0.0193430361056037-0.0035164027310909i</v>
      </c>
      <c r="L1852" t="str">
        <f t="shared" si="542"/>
        <v>0.00005-0.296769369500577i</v>
      </c>
      <c r="M1852" t="str">
        <f t="shared" si="543"/>
        <v>0.00133333333333333-0.174570217353281i</v>
      </c>
      <c r="N1852">
        <f t="shared" si="544"/>
        <v>93.208213412182729</v>
      </c>
      <c r="O1852">
        <f t="shared" si="545"/>
        <v>28.777482490008133</v>
      </c>
      <c r="P1852" s="3">
        <f t="shared" si="546"/>
        <v>28.777482490008133</v>
      </c>
      <c r="Q1852" s="3">
        <f t="shared" si="547"/>
        <v>-86.791786587817271</v>
      </c>
      <c r="R1852">
        <f t="shared" si="548"/>
        <v>93.208213412182729</v>
      </c>
      <c r="S1852">
        <f t="shared" si="549"/>
        <v>0.95087176916555916</v>
      </c>
      <c r="T1852">
        <f t="shared" si="532"/>
        <v>28.777482490008133</v>
      </c>
    </row>
    <row r="1853" spans="1:20" x14ac:dyDescent="0.25">
      <c r="A1853">
        <f t="shared" si="533"/>
        <v>5997.206642443226</v>
      </c>
      <c r="B1853">
        <f t="shared" si="550"/>
        <v>954.48508188838832</v>
      </c>
      <c r="C1853" t="str">
        <f t="shared" si="534"/>
        <v>1.53708416250073-27.3258076296566i</v>
      </c>
      <c r="D1853" t="str">
        <f t="shared" si="535"/>
        <v>3.97499106459584-16.6803893180288i</v>
      </c>
      <c r="E1853" t="str">
        <f t="shared" si="536"/>
        <v>162.389493072873+0.445963060453843i</v>
      </c>
      <c r="F1853" t="str">
        <f t="shared" si="537"/>
        <v>1.45495483438752-156.479675657405i</v>
      </c>
      <c r="G1853" t="str">
        <f t="shared" si="538"/>
        <v>0.99999991713322-0.000287865894982753i</v>
      </c>
      <c r="H1853" t="str">
        <f t="shared" si="539"/>
        <v>607.709229594955+88.279808176979i</v>
      </c>
      <c r="I1853" t="str">
        <f t="shared" si="540"/>
        <v>41.464192964231-267.902196624885i</v>
      </c>
      <c r="K1853" t="str">
        <f t="shared" si="541"/>
        <v>0.0193382037814529-0.00352885846599936i</v>
      </c>
      <c r="L1853" t="str">
        <f t="shared" si="542"/>
        <v>0.00005-0.295645915023488i</v>
      </c>
      <c r="M1853" t="str">
        <f t="shared" si="543"/>
        <v>0.00133333333333333-0.173909361778523i</v>
      </c>
      <c r="N1853">
        <f t="shared" si="544"/>
        <v>93.219510538147532</v>
      </c>
      <c r="O1853">
        <f t="shared" si="545"/>
        <v>28.745179921320801</v>
      </c>
      <c r="P1853" s="3">
        <f t="shared" si="546"/>
        <v>28.745179921320801</v>
      </c>
      <c r="Q1853" s="3">
        <f t="shared" si="547"/>
        <v>-86.780489461852468</v>
      </c>
      <c r="R1853">
        <f t="shared" si="548"/>
        <v>93.219510538147532</v>
      </c>
      <c r="S1853">
        <f t="shared" si="549"/>
        <v>0.95448508188838832</v>
      </c>
      <c r="T1853">
        <f t="shared" si="532"/>
        <v>28.745179921320801</v>
      </c>
    </row>
    <row r="1854" spans="1:20" x14ac:dyDescent="0.25">
      <c r="A1854">
        <f t="shared" si="533"/>
        <v>6019.9960276845104</v>
      </c>
      <c r="B1854">
        <f t="shared" si="550"/>
        <v>958.11212519956428</v>
      </c>
      <c r="C1854" t="str">
        <f t="shared" si="534"/>
        <v>1.53676288209231-27.224083078352i</v>
      </c>
      <c r="D1854" t="str">
        <f t="shared" si="535"/>
        <v>3.97499099655789-16.6172889995872i</v>
      </c>
      <c r="E1854" t="str">
        <f t="shared" si="536"/>
        <v>162.388913704817+0.447813182880308i</v>
      </c>
      <c r="F1854" t="str">
        <f t="shared" si="537"/>
        <v>1.45495483346947-155.887307079673i</v>
      </c>
      <c r="G1854" t="str">
        <f t="shared" si="538"/>
        <v>0.999999916502236-0.000288959785201359i</v>
      </c>
      <c r="H1854" t="str">
        <f t="shared" si="539"/>
        <v>607.768420370007+88.6173997954359i</v>
      </c>
      <c r="I1854" t="str">
        <f t="shared" si="540"/>
        <v>41.4653726765415-266.911300261121i</v>
      </c>
      <c r="K1854" t="str">
        <f t="shared" si="541"/>
        <v>0.0193333371729136-0.00354135163108222i</v>
      </c>
      <c r="L1854" t="str">
        <f t="shared" si="542"/>
        <v>0.00005-0.294526713512143i</v>
      </c>
      <c r="M1854" t="str">
        <f t="shared" si="543"/>
        <v>0.00133333333333333-0.173251007948319i</v>
      </c>
      <c r="N1854">
        <f t="shared" si="544"/>
        <v>93.230840981609987</v>
      </c>
      <c r="O1854">
        <f t="shared" si="545"/>
        <v>28.712881806337261</v>
      </c>
      <c r="P1854" s="3">
        <f t="shared" si="546"/>
        <v>28.712881806337261</v>
      </c>
      <c r="Q1854" s="3">
        <f t="shared" si="547"/>
        <v>-86.769159018390013</v>
      </c>
      <c r="R1854">
        <f t="shared" si="548"/>
        <v>93.230840981609987</v>
      </c>
      <c r="S1854">
        <f t="shared" si="549"/>
        <v>0.95811212519956424</v>
      </c>
      <c r="T1854">
        <f t="shared" si="532"/>
        <v>28.712881806337261</v>
      </c>
    </row>
    <row r="1855" spans="1:20" x14ac:dyDescent="0.25">
      <c r="A1855">
        <f t="shared" si="533"/>
        <v>6042.8720125897116</v>
      </c>
      <c r="B1855">
        <f t="shared" si="550"/>
        <v>961.75295127532263</v>
      </c>
      <c r="C1855" t="str">
        <f t="shared" si="534"/>
        <v>1.53643933018386-27.1227492482672i</v>
      </c>
      <c r="D1855" t="str">
        <f t="shared" si="535"/>
        <v>3.97499092800188-16.5544277264251i</v>
      </c>
      <c r="E1855" t="str">
        <f t="shared" si="536"/>
        <v>162.388330369147+0.449672029199052i</v>
      </c>
      <c r="F1855" t="str">
        <f t="shared" si="537"/>
        <v>1.45495483254443-155.297180993188i</v>
      </c>
      <c r="G1855" t="str">
        <f t="shared" si="538"/>
        <v>0.999999915866447-0.000290057832200708i</v>
      </c>
      <c r="H1855" t="str">
        <f t="shared" si="539"/>
        <v>607.828069377466+88.956298528109i</v>
      </c>
      <c r="I1855" t="str">
        <f t="shared" si="540"/>
        <v>41.4665613634657-265.92424667235i</v>
      </c>
      <c r="K1855" t="str">
        <f t="shared" si="541"/>
        <v>0.0193284360553365-0.00355388226394562i</v>
      </c>
      <c r="L1855" t="str">
        <f t="shared" si="542"/>
        <v>0.00005-0.29341174886645i</v>
      </c>
      <c r="M1855" t="str">
        <f t="shared" si="543"/>
        <v>0.00133333333333333-0.172595146392029i</v>
      </c>
      <c r="N1855">
        <f t="shared" si="544"/>
        <v>93.242204770391382</v>
      </c>
      <c r="O1855">
        <f t="shared" si="545"/>
        <v>28.680588172863324</v>
      </c>
      <c r="P1855" s="3">
        <f t="shared" si="546"/>
        <v>28.680588172863324</v>
      </c>
      <c r="Q1855" s="3">
        <f t="shared" si="547"/>
        <v>-86.757795229608618</v>
      </c>
      <c r="R1855">
        <f t="shared" si="548"/>
        <v>93.242204770391382</v>
      </c>
      <c r="S1855">
        <f t="shared" si="549"/>
        <v>0.96175295127532268</v>
      </c>
      <c r="T1855">
        <f t="shared" si="532"/>
        <v>28.680588172863324</v>
      </c>
    </row>
    <row r="1856" spans="1:20" x14ac:dyDescent="0.25">
      <c r="A1856">
        <f t="shared" si="533"/>
        <v>6065.8349262375523</v>
      </c>
      <c r="B1856">
        <f t="shared" si="550"/>
        <v>965.40761249016884</v>
      </c>
      <c r="C1856" t="str">
        <f t="shared" si="534"/>
        <v>1.53611349200803-27.0218046720544i</v>
      </c>
      <c r="D1856" t="str">
        <f t="shared" si="535"/>
        <v>3.97499085892386-16.4918045942619i</v>
      </c>
      <c r="E1856" t="str">
        <f t="shared" si="536"/>
        <v>162.387743042071+0.451539650371856i</v>
      </c>
      <c r="F1856" t="str">
        <f t="shared" si="537"/>
        <v>1.45495483161234-154.709288908788i</v>
      </c>
      <c r="G1856" t="str">
        <f t="shared" si="538"/>
        <v>0.999999915225817-0.000291160051776545i</v>
      </c>
      <c r="H1856" t="str">
        <f t="shared" si="539"/>
        <v>607.888180222698+89.2965096179463i</v>
      </c>
      <c r="I1856" t="str">
        <f t="shared" si="540"/>
        <v>41.4677590931926-264.941021696201i</v>
      </c>
      <c r="K1856" t="str">
        <f t="shared" si="541"/>
        <v>0.0193235002028746-0.00356645040129775i</v>
      </c>
      <c r="L1856" t="str">
        <f t="shared" si="542"/>
        <v>0.00005-0.29230100504727i</v>
      </c>
      <c r="M1856" t="str">
        <f t="shared" si="543"/>
        <v>0.00133333333333333-0.171941767674865i</v>
      </c>
      <c r="N1856">
        <f t="shared" si="544"/>
        <v>93.25360193148579</v>
      </c>
      <c r="O1856">
        <f t="shared" si="545"/>
        <v>28.648299048832676</v>
      </c>
      <c r="P1856" s="3">
        <f t="shared" si="546"/>
        <v>28.648299048832676</v>
      </c>
      <c r="Q1856" s="3">
        <f t="shared" si="547"/>
        <v>-86.74639806851421</v>
      </c>
      <c r="R1856">
        <f t="shared" si="548"/>
        <v>93.25360193148579</v>
      </c>
      <c r="S1856">
        <f t="shared" si="549"/>
        <v>0.96540761249016882</v>
      </c>
      <c r="T1856">
        <f t="shared" si="532"/>
        <v>28.648299048832676</v>
      </c>
    </row>
    <row r="1857" spans="1:20" x14ac:dyDescent="0.25">
      <c r="A1857">
        <f t="shared" si="533"/>
        <v>6088.8850989572557</v>
      </c>
      <c r="B1857">
        <f t="shared" si="550"/>
        <v>969.07616141763151</v>
      </c>
      <c r="C1857" t="str">
        <f t="shared" si="534"/>
        <v>1.53578535272042-26.92124788787i</v>
      </c>
      <c r="D1857" t="str">
        <f t="shared" si="535"/>
        <v>3.97499078931984-16.429418702243i</v>
      </c>
      <c r="E1857" t="str">
        <f t="shared" si="536"/>
        <v>162.38715169971+0.453416097729248i</v>
      </c>
      <c r="F1857" t="str">
        <f t="shared" si="537"/>
        <v>1.45495483067315-154.123622369449i</v>
      </c>
      <c r="G1857" t="str">
        <f t="shared" si="538"/>
        <v>0.999999914580309-0.000292266459784635i</v>
      </c>
      <c r="H1857" t="str">
        <f t="shared" si="539"/>
        <v>607.948756540323+89.6380383309399i</v>
      </c>
      <c r="I1857" t="str">
        <f t="shared" si="540"/>
        <v>41.4689659344277-263.961611225807i</v>
      </c>
      <c r="K1857" t="str">
        <f t="shared" si="541"/>
        <v>0.0193185293884813-0.00357905607893634i</v>
      </c>
      <c r="L1857" t="str">
        <f t="shared" si="542"/>
        <v>0.00005-0.291194466076181i</v>
      </c>
      <c r="M1857" t="str">
        <f t="shared" si="543"/>
        <v>0.00133333333333333-0.171290862397753i</v>
      </c>
      <c r="N1857">
        <f t="shared" si="544"/>
        <v>93.26503249104951</v>
      </c>
      <c r="O1857">
        <f t="shared" si="545"/>
        <v>28.616014462307508</v>
      </c>
      <c r="P1857" s="3">
        <f t="shared" si="546"/>
        <v>28.616014462307508</v>
      </c>
      <c r="Q1857" s="3">
        <f t="shared" si="547"/>
        <v>-86.73496750895049</v>
      </c>
      <c r="R1857">
        <f t="shared" si="548"/>
        <v>93.26503249104951</v>
      </c>
      <c r="S1857">
        <f t="shared" si="549"/>
        <v>0.96907616141763153</v>
      </c>
      <c r="T1857">
        <f t="shared" si="532"/>
        <v>28.616014462307508</v>
      </c>
    </row>
    <row r="1858" spans="1:20" x14ac:dyDescent="0.25">
      <c r="A1858">
        <f t="shared" si="533"/>
        <v>6112.0228623332923</v>
      </c>
      <c r="B1858">
        <f t="shared" si="550"/>
        <v>972.75865083101849</v>
      </c>
      <c r="C1858" t="str">
        <f t="shared" si="534"/>
        <v>1.53545489739968-26.8210774393494i</v>
      </c>
      <c r="D1858" t="str">
        <f t="shared" si="535"/>
        <v>3.97499071918585-16.3672691529262i</v>
      </c>
      <c r="E1858" t="str">
        <f t="shared" si="536"/>
        <v>162.386556318088+0.455301422974549i</v>
      </c>
      <c r="F1858" t="str">
        <f t="shared" si="537"/>
        <v>1.45495482972682-153.540172950161i</v>
      </c>
      <c r="G1858" t="str">
        <f t="shared" si="538"/>
        <v>0.999999913929886-0.000293377072140998i</v>
      </c>
      <c r="H1858" t="str">
        <f t="shared" si="539"/>
        <v>608.009801994467+89.9808899562515i</v>
      </c>
      <c r="I1858" t="str">
        <f t="shared" si="540"/>
        <v>41.4701819563974-262.986001209611i</v>
      </c>
      <c r="K1858" t="str">
        <f t="shared" si="541"/>
        <v>0.019313523383908-0.003591699331736i</v>
      </c>
      <c r="L1858" t="str">
        <f t="shared" si="542"/>
        <v>0.00005-0.290092116035247i</v>
      </c>
      <c r="M1858" t="str">
        <f t="shared" si="543"/>
        <v>0.00133333333333333-0.170642421197204i</v>
      </c>
      <c r="N1858">
        <f t="shared" si="544"/>
        <v>93.276496474391124</v>
      </c>
      <c r="O1858">
        <f t="shared" si="545"/>
        <v>28.583734441477318</v>
      </c>
      <c r="P1858" s="3">
        <f t="shared" si="546"/>
        <v>28.583734441477318</v>
      </c>
      <c r="Q1858" s="3">
        <f t="shared" si="547"/>
        <v>-86.723503525608876</v>
      </c>
      <c r="R1858">
        <f t="shared" si="548"/>
        <v>93.276496474391124</v>
      </c>
      <c r="S1858">
        <f t="shared" si="549"/>
        <v>0.97275865083101853</v>
      </c>
      <c r="T1858">
        <f t="shared" si="532"/>
        <v>28.583734441477318</v>
      </c>
    </row>
    <row r="1859" spans="1:20" x14ac:dyDescent="0.25">
      <c r="A1859">
        <f t="shared" si="533"/>
        <v>6135.2485492101596</v>
      </c>
      <c r="B1859">
        <f t="shared" si="550"/>
        <v>976.45513370417643</v>
      </c>
      <c r="C1859" t="str">
        <f t="shared" si="534"/>
        <v>1.53512211104719-26.7212918755893i</v>
      </c>
      <c r="D1859" t="str">
        <f t="shared" si="535"/>
        <v>3.9749906485178-16.3053550522695i</v>
      </c>
      <c r="E1859" t="str">
        <f t="shared" si="536"/>
        <v>162.385956873146+0.457195678185916i</v>
      </c>
      <c r="F1859" t="str">
        <f t="shared" si="537"/>
        <v>1.45495482877327-152.958932257808i</v>
      </c>
      <c r="G1859" t="str">
        <f t="shared" si="538"/>
        <v>0.999999913274511-0.000294491904822131i</v>
      </c>
      <c r="H1859" t="str">
        <f t="shared" si="539"/>
        <v>608.071320279012+90.3250698063312i</v>
      </c>
      <c r="I1859" t="str">
        <f t="shared" si="540"/>
        <v>41.471407228851-262.014177651162i</v>
      </c>
      <c r="K1859" t="str">
        <f t="shared" si="541"/>
        <v>0.0193084819597024-0.00360438019363537i</v>
      </c>
      <c r="L1859" t="str">
        <f t="shared" si="542"/>
        <v>0.00005-0.288993939066793i</v>
      </c>
      <c r="M1859" t="str">
        <f t="shared" si="543"/>
        <v>0.00133333333333333-0.169996434745172i</v>
      </c>
      <c r="N1859">
        <f t="shared" si="544"/>
        <v>93.287993905960192</v>
      </c>
      <c r="O1859">
        <f t="shared" si="545"/>
        <v>28.551459014660125</v>
      </c>
      <c r="P1859" s="3">
        <f t="shared" si="546"/>
        <v>28.551459014660125</v>
      </c>
      <c r="Q1859" s="3">
        <f t="shared" si="547"/>
        <v>-86.712006094039808</v>
      </c>
      <c r="R1859">
        <f t="shared" si="548"/>
        <v>93.287993905960192</v>
      </c>
      <c r="S1859">
        <f t="shared" si="549"/>
        <v>0.97645513370417647</v>
      </c>
      <c r="T1859">
        <f t="shared" si="532"/>
        <v>28.551459014660125</v>
      </c>
    </row>
    <row r="1860" spans="1:20" x14ac:dyDescent="0.25">
      <c r="A1860">
        <f t="shared" si="533"/>
        <v>6158.5624936971581</v>
      </c>
      <c r="B1860">
        <f t="shared" si="550"/>
        <v>980.1656632122523</v>
      </c>
      <c r="C1860" t="str">
        <f t="shared" si="534"/>
        <v>1.53478697858723-26.6218897511217i</v>
      </c>
      <c r="D1860" t="str">
        <f t="shared" si="535"/>
        <v>3.97499057731166-16.2436755096176i</v>
      </c>
      <c r="E1860" t="str">
        <f t="shared" si="536"/>
        <v>162.385353340729+0.45909891581977i</v>
      </c>
      <c r="F1860" t="str">
        <f t="shared" si="537"/>
        <v>1.45495482781247-152.379891931048i</v>
      </c>
      <c r="G1860" t="str">
        <f t="shared" si="538"/>
        <v>0.999999912614144-0.000295610973865244i</v>
      </c>
      <c r="H1860" t="str">
        <f t="shared" si="539"/>
        <v>608.133315117859+90.6705832170456i</v>
      </c>
      <c r="I1860" t="str">
        <f t="shared" si="540"/>
        <v>41.4726418220671-261.046126608931i</v>
      </c>
      <c r="K1860" t="str">
        <f t="shared" si="541"/>
        <v>0.0193034048852061-0.00361709869762423i</v>
      </c>
      <c r="L1860" t="str">
        <f t="shared" si="542"/>
        <v>0.00005-0.287899919373175i</v>
      </c>
      <c r="M1860" t="str">
        <f t="shared" si="543"/>
        <v>0.00133333333333333-0.169352893748926i</v>
      </c>
      <c r="N1860">
        <f t="shared" si="544"/>
        <v>93.299524809337569</v>
      </c>
      <c r="O1860">
        <f t="shared" si="545"/>
        <v>28.519188210300975</v>
      </c>
      <c r="P1860" s="3">
        <f t="shared" si="546"/>
        <v>28.519188210300975</v>
      </c>
      <c r="Q1860" s="3">
        <f t="shared" si="547"/>
        <v>-86.700475190662431</v>
      </c>
      <c r="R1860">
        <f t="shared" si="548"/>
        <v>93.299524809337569</v>
      </c>
      <c r="S1860">
        <f t="shared" si="549"/>
        <v>0.98016566321225229</v>
      </c>
      <c r="T1860">
        <f t="shared" si="532"/>
        <v>28.519188210300975</v>
      </c>
    </row>
    <row r="1861" spans="1:20" x14ac:dyDescent="0.25">
      <c r="A1861">
        <f t="shared" si="533"/>
        <v>6181.9650311732075</v>
      </c>
      <c r="B1861">
        <f t="shared" si="550"/>
        <v>983.89029273245887</v>
      </c>
      <c r="C1861" t="str">
        <f t="shared" si="534"/>
        <v>1.53444948486652-26.5228696258957i</v>
      </c>
      <c r="D1861" t="str">
        <f t="shared" si="535"/>
        <v>3.97499050556334-16.1822296376897i</v>
      </c>
      <c r="E1861" t="str">
        <f t="shared" si="536"/>
        <v>162.384745696598+0.461011188713394i</v>
      </c>
      <c r="F1861" t="str">
        <f t="shared" si="537"/>
        <v>1.45495482684435-151.80304364019i</v>
      </c>
      <c r="G1861" t="str">
        <f t="shared" si="538"/>
        <v>0.99999991194875-0.000296734295368486i</v>
      </c>
      <c r="H1861" t="str">
        <f t="shared" si="539"/>
        <v>608.195790265175+91.0174355478026i</v>
      </c>
      <c r="I1861" t="str">
        <f t="shared" si="540"/>
        <v>41.4738858068558-260.081834196097i</v>
      </c>
      <c r="K1861" t="str">
        <f t="shared" si="541"/>
        <v>0.019298291928553-0.00362985487573061i</v>
      </c>
      <c r="L1861" t="str">
        <f t="shared" si="542"/>
        <v>0.00005-0.286810041216552i</v>
      </c>
      <c r="M1861" t="str">
        <f t="shared" si="543"/>
        <v>0.00133333333333333-0.168711788950913i</v>
      </c>
      <c r="N1861">
        <f t="shared" si="544"/>
        <v>93.311089207223432</v>
      </c>
      <c r="O1861">
        <f t="shared" si="545"/>
        <v>28.486922056972919</v>
      </c>
      <c r="P1861" s="3">
        <f t="shared" si="546"/>
        <v>28.486922056972919</v>
      </c>
      <c r="Q1861" s="3">
        <f t="shared" si="547"/>
        <v>-86.688910792776568</v>
      </c>
      <c r="R1861">
        <f t="shared" si="548"/>
        <v>93.311089207223432</v>
      </c>
      <c r="S1861">
        <f t="shared" si="549"/>
        <v>0.98389029273245887</v>
      </c>
      <c r="T1861">
        <f t="shared" si="532"/>
        <v>28.486922056972919</v>
      </c>
    </row>
    <row r="1862" spans="1:20" x14ac:dyDescent="0.25">
      <c r="A1862">
        <f t="shared" si="533"/>
        <v>6205.4564982916654</v>
      </c>
      <c r="B1862">
        <f t="shared" si="550"/>
        <v>987.62907584484219</v>
      </c>
      <c r="C1862" t="str">
        <f t="shared" si="534"/>
        <v>1.53410961465453-26.424230065254i</v>
      </c>
      <c r="D1862" t="str">
        <f t="shared" si="535"/>
        <v>3.97499043326871-16.1210165525662i</v>
      </c>
      <c r="E1862" t="str">
        <f t="shared" si="536"/>
        <v>162.384133916423+0.462932550088391i</v>
      </c>
      <c r="F1862" t="str">
        <f t="shared" si="537"/>
        <v>1.45495482586886-151.22837908708i</v>
      </c>
      <c r="G1862" t="str">
        <f t="shared" si="538"/>
        <v>0.999999911278289-0.000297861885491182i</v>
      </c>
      <c r="H1862" t="str">
        <f t="shared" si="539"/>
        <v>608.258749505663+91.3656321816733i</v>
      </c>
      <c r="I1862" t="str">
        <f t="shared" si="540"/>
        <v>41.4751392545633-259.121286580377i</v>
      </c>
      <c r="K1862" t="str">
        <f t="shared" si="541"/>
        <v>0.0192931428566673-0.00364264875900751i</v>
      </c>
      <c r="L1862" t="str">
        <f t="shared" si="542"/>
        <v>0.00005-0.285724288918661i</v>
      </c>
      <c r="M1862" t="str">
        <f t="shared" si="543"/>
        <v>0.00133333333333333-0.168073111128624i</v>
      </c>
      <c r="N1862">
        <f t="shared" si="544"/>
        <v>93.32268712142772</v>
      </c>
      <c r="O1862">
        <f t="shared" si="545"/>
        <v>28.454660583376214</v>
      </c>
      <c r="P1862" s="3">
        <f t="shared" si="546"/>
        <v>28.454660583376214</v>
      </c>
      <c r="Q1862" s="3">
        <f t="shared" si="547"/>
        <v>-86.67731287857228</v>
      </c>
      <c r="R1862">
        <f t="shared" si="548"/>
        <v>93.32268712142772</v>
      </c>
      <c r="S1862">
        <f t="shared" si="549"/>
        <v>0.98762907584484216</v>
      </c>
      <c r="T1862">
        <f t="shared" si="532"/>
        <v>28.454660583376214</v>
      </c>
    </row>
    <row r="1863" spans="1:20" x14ac:dyDescent="0.25">
      <c r="A1863">
        <f t="shared" si="533"/>
        <v>6229.0372329851743</v>
      </c>
      <c r="B1863">
        <f t="shared" si="550"/>
        <v>991.38206633305265</v>
      </c>
      <c r="C1863" t="str">
        <f t="shared" si="534"/>
        <v>1.53376735264298-26.3259696399118i</v>
      </c>
      <c r="D1863" t="str">
        <f t="shared" si="535"/>
        <v>3.97499036042358-16.0600353736763i</v>
      </c>
      <c r="E1863" t="str">
        <f t="shared" si="536"/>
        <v>162.383517975789+0.46486305355346i</v>
      </c>
      <c r="F1863" t="str">
        <f t="shared" si="537"/>
        <v>1.45495482488594-150.655890004973i</v>
      </c>
      <c r="G1863" t="str">
        <f t="shared" si="538"/>
        <v>0.999999910602723-0.000298993760454058i</v>
      </c>
      <c r="H1863" t="str">
        <f t="shared" si="539"/>
        <v>608.322196654823+91.7151785255266i</v>
      </c>
      <c r="I1863" t="str">
        <f t="shared" si="540"/>
        <v>41.4764022370764-258.16446998381i</v>
      </c>
      <c r="K1863" t="str">
        <f t="shared" si="541"/>
        <v>0.0192879574352616-0.00365548037751986i</v>
      </c>
      <c r="L1863" t="str">
        <f t="shared" si="542"/>
        <v>0.00005-0.284642646860591i</v>
      </c>
      <c r="M1863" t="str">
        <f t="shared" si="543"/>
        <v>0.00133333333333333-0.167436851094465i</v>
      </c>
      <c r="N1863">
        <f t="shared" si="544"/>
        <v>93.334318572858095</v>
      </c>
      <c r="O1863">
        <f t="shared" si="545"/>
        <v>28.422403818338321</v>
      </c>
      <c r="P1863" s="3">
        <f t="shared" si="546"/>
        <v>28.422403818338321</v>
      </c>
      <c r="Q1863" s="3">
        <f t="shared" si="547"/>
        <v>-86.665681427141905</v>
      </c>
      <c r="R1863">
        <f t="shared" si="548"/>
        <v>93.334318572858095</v>
      </c>
      <c r="S1863">
        <f t="shared" si="549"/>
        <v>0.9913820663330527</v>
      </c>
      <c r="T1863">
        <f t="shared" si="532"/>
        <v>28.422403818338321</v>
      </c>
    </row>
    <row r="1864" spans="1:20" x14ac:dyDescent="0.25">
      <c r="A1864">
        <f t="shared" si="533"/>
        <v>6252.707574470518</v>
      </c>
      <c r="B1864">
        <f t="shared" si="550"/>
        <v>995.14931818511832</v>
      </c>
      <c r="C1864" t="str">
        <f t="shared" si="534"/>
        <v>1.53342268344608-26.2280869259353i</v>
      </c>
      <c r="D1864" t="str">
        <f t="shared" si="535"/>
        <v>3.97499028702378-15.9992852237852i</v>
      </c>
      <c r="E1864" t="str">
        <f t="shared" si="536"/>
        <v>162.382897850192+0.466802753107174i</v>
      </c>
      <c r="F1864" t="str">
        <f t="shared" si="537"/>
        <v>1.45495482389554-150.085568158423i</v>
      </c>
      <c r="G1864" t="str">
        <f t="shared" si="538"/>
        <v>0.999999909922013-0.000300129936539482i</v>
      </c>
      <c r="H1864" t="str">
        <f t="shared" si="539"/>
        <v>608.386135559217+92.06608001015i</v>
      </c>
      <c r="I1864" t="str">
        <f t="shared" si="540"/>
        <v>41.4776748268264-257.21137068258i</v>
      </c>
      <c r="K1864" t="str">
        <f t="shared" si="541"/>
        <v>0.0192827354288353-0.00366834976033104i</v>
      </c>
      <c r="L1864" t="str">
        <f t="shared" si="542"/>
        <v>0.00005-0.283565099482557i</v>
      </c>
      <c r="M1864" t="str">
        <f t="shared" si="543"/>
        <v>0.00133333333333333-0.166802999695622i</v>
      </c>
      <c r="N1864">
        <f t="shared" si="544"/>
        <v>93.345983581509969</v>
      </c>
      <c r="O1864">
        <f t="shared" si="545"/>
        <v>28.390151790813668</v>
      </c>
      <c r="P1864" s="3">
        <f t="shared" si="546"/>
        <v>28.390151790813668</v>
      </c>
      <c r="Q1864" s="3">
        <f t="shared" si="547"/>
        <v>-86.654016418490031</v>
      </c>
      <c r="R1864">
        <f t="shared" si="548"/>
        <v>93.345983581509969</v>
      </c>
      <c r="S1864">
        <f t="shared" si="549"/>
        <v>0.99514931818511831</v>
      </c>
      <c r="T1864">
        <f t="shared" si="532"/>
        <v>28.390151790813668</v>
      </c>
    </row>
    <row r="1865" spans="1:20" x14ac:dyDescent="0.25">
      <c r="A1865">
        <f t="shared" si="533"/>
        <v>6276.467863253506</v>
      </c>
      <c r="B1865">
        <f t="shared" si="550"/>
        <v>998.93088559422176</v>
      </c>
      <c r="C1865" t="str">
        <f t="shared" si="534"/>
        <v>1.53307559160026-26.1305805047204i</v>
      </c>
      <c r="D1865" t="str">
        <f t="shared" si="535"/>
        <v>3.97499021306508-15.9387652289818i</v>
      </c>
      <c r="E1865" t="str">
        <f t="shared" si="536"/>
        <v>162.382273515039+0.46875170314166i</v>
      </c>
      <c r="F1865" t="str">
        <f t="shared" si="537"/>
        <v>1.4549548228976-149.517405343158i</v>
      </c>
      <c r="G1865" t="str">
        <f t="shared" si="538"/>
        <v>0.99999990923612-0.000301270430091692i</v>
      </c>
      <c r="H1865" t="str">
        <f t="shared" si="539"/>
        <v>608.450570096731+92.4183420903809i</v>
      </c>
      <c r="I1865" t="str">
        <f t="shared" si="540"/>
        <v>41.4789570967918-256.261975006813i</v>
      </c>
      <c r="K1865" t="str">
        <f t="shared" si="541"/>
        <v>0.0192774766006732-0.00368125693548958i</v>
      </c>
      <c r="L1865" t="str">
        <f t="shared" si="542"/>
        <v>0.00005-0.282491631283679i</v>
      </c>
      <c r="M1865" t="str">
        <f t="shared" si="543"/>
        <v>0.00133333333333333-0.166171547813929i</v>
      </c>
      <c r="N1865">
        <f t="shared" si="544"/>
        <v>93.357682166454822</v>
      </c>
      <c r="O1865">
        <f t="shared" si="545"/>
        <v>28.357904529883523</v>
      </c>
      <c r="P1865" s="3">
        <f t="shared" si="546"/>
        <v>28.357904529883523</v>
      </c>
      <c r="Q1865" s="3">
        <f t="shared" si="547"/>
        <v>-86.642317833545178</v>
      </c>
      <c r="R1865">
        <f t="shared" si="548"/>
        <v>93.357682166454822</v>
      </c>
      <c r="S1865">
        <f t="shared" si="549"/>
        <v>0.99893088559422172</v>
      </c>
      <c r="T1865">
        <f t="shared" si="532"/>
        <v>28.357904529883523</v>
      </c>
    </row>
    <row r="1866" spans="1:20" x14ac:dyDescent="0.25">
      <c r="A1866">
        <f t="shared" si="533"/>
        <v>6300.3184411338698</v>
      </c>
      <c r="B1866">
        <f t="shared" si="550"/>
        <v>1002.7268229594798</v>
      </c>
      <c r="C1866" t="str">
        <f t="shared" si="534"/>
        <v>1.53272606156438-26.033448962972i</v>
      </c>
      <c r="D1866" t="str">
        <f t="shared" si="535"/>
        <v>3.97499013854325-15.8784745186654i</v>
      </c>
      <c r="E1866" t="str">
        <f t="shared" si="536"/>
        <v>162.381644945659+0.470709958445079i</v>
      </c>
      <c r="F1866" t="str">
        <f t="shared" si="537"/>
        <v>1.45495482189206-148.951393385966i</v>
      </c>
      <c r="G1866" t="str">
        <f t="shared" si="538"/>
        <v>0.999999908545004-0.000302415257517037i</v>
      </c>
      <c r="H1866" t="str">
        <f t="shared" si="539"/>
        <v>608.515504176851+92.7719702452365i</v>
      </c>
      <c r="I1866" t="str">
        <f t="shared" si="540"/>
        <v>41.4802491205045-255.316269340393i</v>
      </c>
      <c r="K1866" t="str">
        <f t="shared" si="541"/>
        <v>0.0192721807128437-0.00369420193001555i</v>
      </c>
      <c r="L1866" t="str">
        <f t="shared" si="542"/>
        <v>0.00005-0.281422226821757i</v>
      </c>
      <c r="M1866" t="str">
        <f t="shared" si="543"/>
        <v>0.00133333333333333-0.165542486365739i</v>
      </c>
      <c r="N1866">
        <f t="shared" si="544"/>
        <v>93.369414345829824</v>
      </c>
      <c r="O1866">
        <f t="shared" si="545"/>
        <v>28.325662064755939</v>
      </c>
      <c r="P1866" s="3">
        <f t="shared" si="546"/>
        <v>28.325662064755939</v>
      </c>
      <c r="Q1866" s="3">
        <f t="shared" si="547"/>
        <v>-86.630585654170176</v>
      </c>
      <c r="R1866">
        <f t="shared" si="548"/>
        <v>93.369414345829824</v>
      </c>
      <c r="S1866">
        <f t="shared" si="549"/>
        <v>1.0027268229594799</v>
      </c>
      <c r="T1866">
        <f t="shared" si="532"/>
        <v>28.325662064755939</v>
      </c>
    </row>
    <row r="1867" spans="1:20" x14ac:dyDescent="0.25">
      <c r="A1867">
        <f t="shared" si="533"/>
        <v>6324.2596512101791</v>
      </c>
      <c r="B1867">
        <f t="shared" si="550"/>
        <v>1006.5371848867259</v>
      </c>
      <c r="C1867" t="str">
        <f t="shared" si="534"/>
        <v>1.53237407771925-25.9366908926803i</v>
      </c>
      <c r="D1867" t="str">
        <f t="shared" si="535"/>
        <v>3.97499006345396-15.8184122255339i</v>
      </c>
      <c r="E1867" t="str">
        <f t="shared" si="536"/>
        <v>162.381012117285+0.472677574205414i</v>
      </c>
      <c r="F1867" t="str">
        <f t="shared" si="537"/>
        <v>1.45495482087885-148.387524144575i</v>
      </c>
      <c r="G1867" t="str">
        <f t="shared" si="538"/>
        <v>0.999999907848625-0.000303564435284206i</v>
      </c>
      <c r="H1867" t="str">
        <f t="shared" si="539"/>
        <v>608.580941740941+93.1269699780435i</v>
      </c>
      <c r="I1867" t="str">
        <f t="shared" si="540"/>
        <v>41.4815509720523-254.374240120772i</v>
      </c>
      <c r="K1867" t="str">
        <f t="shared" si="541"/>
        <v>0.0192668475261973-0.0037071847698869i</v>
      </c>
      <c r="L1867" t="str">
        <f t="shared" si="542"/>
        <v>0.00005-0.280356870713047i</v>
      </c>
      <c r="M1867" t="str">
        <f t="shared" si="543"/>
        <v>0.00133333333333333-0.164915806301792i</v>
      </c>
      <c r="N1867">
        <f t="shared" si="544"/>
        <v>93.381180136826032</v>
      </c>
      <c r="O1867">
        <f t="shared" si="545"/>
        <v>28.293424424764719</v>
      </c>
      <c r="P1867" s="3">
        <f t="shared" si="546"/>
        <v>28.293424424764719</v>
      </c>
      <c r="Q1867" s="3">
        <f t="shared" si="547"/>
        <v>-86.618819863173968</v>
      </c>
      <c r="R1867">
        <f t="shared" si="548"/>
        <v>93.381180136826032</v>
      </c>
      <c r="S1867">
        <f t="shared" si="549"/>
        <v>1.0065371848867259</v>
      </c>
      <c r="T1867">
        <f t="shared" si="532"/>
        <v>28.293424424764719</v>
      </c>
    </row>
    <row r="1868" spans="1:20" x14ac:dyDescent="0.25">
      <c r="A1868">
        <f t="shared" si="533"/>
        <v>6348.2918378847771</v>
      </c>
      <c r="B1868">
        <f t="shared" si="550"/>
        <v>1010.3620261892954</v>
      </c>
      <c r="C1868" t="str">
        <f t="shared" si="534"/>
        <v>1.53201962436793-25.8403048911037i</v>
      </c>
      <c r="D1868" t="str">
        <f t="shared" si="535"/>
        <v>3.97498998779292-15.7585774855711i</v>
      </c>
      <c r="E1868" t="str">
        <f t="shared" si="536"/>
        <v>162.380375005077+0.474654606012487i</v>
      </c>
      <c r="F1868" t="str">
        <f t="shared" si="537"/>
        <v>1.45495481985794-147.825789507535i</v>
      </c>
      <c r="G1868" t="str">
        <f t="shared" si="538"/>
        <v>0.999999907146944-0.000304717979924471i</v>
      </c>
      <c r="H1868" t="str">
        <f t="shared" si="539"/>
        <v>608.64688676251+93.4833468165702i</v>
      </c>
      <c r="I1868" t="str">
        <f t="shared" si="540"/>
        <v>41.4828627260837-253.435873838772i</v>
      </c>
      <c r="K1868" t="str">
        <f t="shared" si="541"/>
        <v>0.0192614768003654-0.00372020548002573i</v>
      </c>
      <c r="L1868" t="str">
        <f t="shared" si="542"/>
        <v>0.00005-0.279295547632045i</v>
      </c>
      <c r="M1868" t="str">
        <f t="shared" si="543"/>
        <v>0.00133333333333333-0.164291498607085i</v>
      </c>
      <c r="N1868">
        <f t="shared" si="544"/>
        <v>93.392979555677456</v>
      </c>
      <c r="O1868">
        <f t="shared" si="545"/>
        <v>28.261191639370548</v>
      </c>
      <c r="P1868" s="3">
        <f t="shared" si="546"/>
        <v>28.261191639370548</v>
      </c>
      <c r="Q1868" s="3">
        <f t="shared" si="547"/>
        <v>-86.607020444322544</v>
      </c>
      <c r="R1868">
        <f t="shared" si="548"/>
        <v>93.392979555677456</v>
      </c>
      <c r="S1868">
        <f t="shared" si="549"/>
        <v>1.0103620261892954</v>
      </c>
      <c r="T1868">
        <f t="shared" si="532"/>
        <v>28.261191639370548</v>
      </c>
    </row>
    <row r="1869" spans="1:20" x14ac:dyDescent="0.25">
      <c r="A1869">
        <f t="shared" si="533"/>
        <v>6372.4153468687391</v>
      </c>
      <c r="B1869">
        <f t="shared" si="550"/>
        <v>1014.2014018888148</v>
      </c>
      <c r="C1869" t="str">
        <f t="shared" si="534"/>
        <v>1.53166268573545-25.7442895607439i</v>
      </c>
      <c r="D1869" t="str">
        <f t="shared" si="535"/>
        <v>3.97498991155577-15.6989694380342i</v>
      </c>
      <c r="E1869" t="str">
        <f t="shared" si="536"/>
        <v>162.379733584104+0.476641109862299i</v>
      </c>
      <c r="F1869" t="str">
        <f t="shared" si="537"/>
        <v>1.45495481882925-147.266181394106i</v>
      </c>
      <c r="G1869" t="str">
        <f t="shared" si="538"/>
        <v>0.99999990643992-0.000305875908031923i</v>
      </c>
      <c r="H1869" t="str">
        <f t="shared" si="539"/>
        <v>608.713343247489+93.8411063131582i</v>
      </c>
      <c r="I1869" t="str">
        <f t="shared" si="540"/>
        <v>41.4841844578125-252.501157038408i</v>
      </c>
      <c r="K1869" t="str">
        <f t="shared" si="541"/>
        <v>0.019256068293759-0.00373326408428445i</v>
      </c>
      <c r="L1869" t="str">
        <f t="shared" si="542"/>
        <v>0.00005-0.278238242311262i</v>
      </c>
      <c r="M1869" t="str">
        <f t="shared" si="543"/>
        <v>0.00133333333333333-0.163669554300742i</v>
      </c>
      <c r="N1869">
        <f t="shared" si="544"/>
        <v>93.404812617649739</v>
      </c>
      <c r="O1869">
        <f t="shared" si="545"/>
        <v>28.228963738159436</v>
      </c>
      <c r="P1869" s="3">
        <f t="shared" si="546"/>
        <v>28.228963738159436</v>
      </c>
      <c r="Q1869" s="3">
        <f t="shared" si="547"/>
        <v>-86.595187382350261</v>
      </c>
      <c r="R1869">
        <f t="shared" si="548"/>
        <v>93.404812617649739</v>
      </c>
      <c r="S1869">
        <f t="shared" si="549"/>
        <v>1.0142014018888148</v>
      </c>
      <c r="T1869">
        <f t="shared" si="532"/>
        <v>28.228963738159436</v>
      </c>
    </row>
    <row r="1870" spans="1:20" x14ac:dyDescent="0.25">
      <c r="A1870">
        <f t="shared" si="533"/>
        <v>6396.6305251868407</v>
      </c>
      <c r="B1870">
        <f t="shared" si="550"/>
        <v>1018.0553672159923</v>
      </c>
      <c r="C1870" t="str">
        <f t="shared" si="534"/>
        <v>1.53130324596895-25.6486435093267i</v>
      </c>
      <c r="D1870" t="str">
        <f t="shared" si="535"/>
        <v>3.97498983473811-15.6395872254413i</v>
      </c>
      <c r="E1870" t="str">
        <f t="shared" si="536"/>
        <v>162.379087829355+0.478637142159675i</v>
      </c>
      <c r="F1870" t="str">
        <f t="shared" si="537"/>
        <v>1.45495481779273-146.708691754138i</v>
      </c>
      <c r="G1870" t="str">
        <f t="shared" si="538"/>
        <v>0.999999905727513-0.000307038236263707i</v>
      </c>
      <c r="H1870" t="str">
        <f t="shared" si="539"/>
        <v>608.780315234526+94.2002540448574i</v>
      </c>
      <c r="I1870" t="str">
        <f t="shared" si="540"/>
        <v>41.4855162430219-251.570076316697i</v>
      </c>
      <c r="K1870" t="str">
        <f t="shared" si="541"/>
        <v>0.0192506217635673-0.00374636060543174i</v>
      </c>
      <c r="L1870" t="str">
        <f t="shared" si="542"/>
        <v>0.00005-0.277184939541006i</v>
      </c>
      <c r="M1870" t="str">
        <f t="shared" si="543"/>
        <v>0.00133333333333333-0.163049964435886i</v>
      </c>
      <c r="N1870">
        <f t="shared" si="544"/>
        <v>93.416679337029066</v>
      </c>
      <c r="O1870">
        <f t="shared" si="545"/>
        <v>28.19674075084308</v>
      </c>
      <c r="P1870" s="3">
        <f t="shared" si="546"/>
        <v>28.19674075084308</v>
      </c>
      <c r="Q1870" s="3">
        <f t="shared" si="547"/>
        <v>-86.583320662970934</v>
      </c>
      <c r="R1870">
        <f t="shared" si="548"/>
        <v>93.416679337029066</v>
      </c>
      <c r="S1870">
        <f t="shared" si="549"/>
        <v>1.0180553672159922</v>
      </c>
      <c r="T1870">
        <f t="shared" si="532"/>
        <v>28.19674075084308</v>
      </c>
    </row>
    <row r="1871" spans="1:20" x14ac:dyDescent="0.25">
      <c r="A1871">
        <f t="shared" si="533"/>
        <v>6420.9377211825513</v>
      </c>
      <c r="B1871">
        <f t="shared" si="550"/>
        <v>1021.9239776114131</v>
      </c>
      <c r="C1871" t="str">
        <f t="shared" si="534"/>
        <v>1.53094128913741-25.5533653497806i</v>
      </c>
      <c r="D1871" t="str">
        <f t="shared" si="535"/>
        <v>3.97498975733553-15.5804299935594i</v>
      </c>
      <c r="E1871" t="str">
        <f t="shared" si="536"/>
        <v>162.378437715735+0.480642759721192i</v>
      </c>
      <c r="F1871" t="str">
        <f t="shared" si="537"/>
        <v>1.45495481674832-146.153312567954i</v>
      </c>
      <c r="G1871" t="str">
        <f t="shared" si="538"/>
        <v>0.999999905009681-0.00030820498134027i</v>
      </c>
      <c r="H1871" t="str">
        <f t="shared" si="539"/>
        <v>608.847806795252+94.5607956135583i</v>
      </c>
      <c r="I1871" t="str">
        <f t="shared" si="540"/>
        <v>41.4868581580681-250.642618323463i</v>
      </c>
      <c r="K1871" t="str">
        <f t="shared" si="541"/>
        <v>0.0192451369657568-0.00375949506513854i</v>
      </c>
      <c r="L1871" t="str">
        <f t="shared" si="542"/>
        <v>0.00005-0.276135624169164i</v>
      </c>
      <c r="M1871" t="str">
        <f t="shared" si="543"/>
        <v>0.00133333333333333-0.162432720099508i</v>
      </c>
      <c r="N1871">
        <f t="shared" si="544"/>
        <v>93.428579727110247</v>
      </c>
      <c r="O1871">
        <f t="shared" si="545"/>
        <v>28.164522707258399</v>
      </c>
      <c r="P1871" s="3">
        <f t="shared" si="546"/>
        <v>28.164522707258399</v>
      </c>
      <c r="Q1871" s="3">
        <f t="shared" si="547"/>
        <v>-86.571420272889753</v>
      </c>
      <c r="R1871">
        <f t="shared" si="548"/>
        <v>93.428579727110247</v>
      </c>
      <c r="S1871">
        <f t="shared" si="549"/>
        <v>1.0219239776114131</v>
      </c>
      <c r="T1871">
        <f t="shared" si="532"/>
        <v>28.164522707258399</v>
      </c>
    </row>
    <row r="1872" spans="1:20" x14ac:dyDescent="0.25">
      <c r="A1872">
        <f t="shared" si="533"/>
        <v>6445.3372845230451</v>
      </c>
      <c r="B1872">
        <f t="shared" si="550"/>
        <v>1025.8072887263365</v>
      </c>
      <c r="C1872" t="str">
        <f t="shared" si="534"/>
        <v>1.53057679923201-25.4584537002162i</v>
      </c>
      <c r="D1872" t="str">
        <f t="shared" si="535"/>
        <v>3.97498967934358-15.5214968913917i</v>
      </c>
      <c r="E1872" t="str">
        <f t="shared" si="536"/>
        <v>162.377783218071+0.482658019779036i</v>
      </c>
      <c r="F1872" t="str">
        <f t="shared" si="537"/>
        <v>1.45495481569595-145.600035846238i</v>
      </c>
      <c r="G1872" t="str">
        <f t="shared" si="538"/>
        <v>0.999999904286382-0.000309376160045592i</v>
      </c>
      <c r="H1872" t="str">
        <f t="shared" si="539"/>
        <v>608.915822034574+94.9227366461261i</v>
      </c>
      <c r="I1872" t="str">
        <f t="shared" si="540"/>
        <v>41.4882102798843-249.718769761161i</v>
      </c>
      <c r="K1872" t="str">
        <f t="shared" si="541"/>
        <v>0.0192396136550704-0.00377266748396378i</v>
      </c>
      <c r="L1872" t="str">
        <f t="shared" si="542"/>
        <v>0.00005-0.27509028110098i</v>
      </c>
      <c r="M1872" t="str">
        <f t="shared" si="543"/>
        <v>0.00133333333333333-0.161817812412341i</v>
      </c>
      <c r="N1872">
        <f t="shared" si="544"/>
        <v>93.440513800186054</v>
      </c>
      <c r="O1872">
        <f t="shared" si="545"/>
        <v>28.132309637367356</v>
      </c>
      <c r="P1872" s="3">
        <f t="shared" si="546"/>
        <v>28.132309637367356</v>
      </c>
      <c r="Q1872" s="3">
        <f t="shared" si="547"/>
        <v>-86.559486199813946</v>
      </c>
      <c r="R1872">
        <f t="shared" si="548"/>
        <v>93.440513800186054</v>
      </c>
      <c r="S1872">
        <f t="shared" si="549"/>
        <v>1.0258072887263365</v>
      </c>
      <c r="T1872">
        <f t="shared" si="532"/>
        <v>28.132309637367356</v>
      </c>
    </row>
    <row r="1873" spans="1:20" x14ac:dyDescent="0.25">
      <c r="A1873">
        <f t="shared" si="533"/>
        <v>6469.8295662042328</v>
      </c>
      <c r="B1873">
        <f t="shared" si="550"/>
        <v>1029.7053564234966</v>
      </c>
      <c r="C1873" t="str">
        <f t="shared" si="534"/>
        <v>1.53020976016558-25.363907183905i</v>
      </c>
      <c r="D1873" t="str">
        <f t="shared" si="535"/>
        <v>3.97498960075776-15.4627870711659i</v>
      </c>
      <c r="E1873" t="str">
        <f t="shared" si="536"/>
        <v>162.377124311106+0.484682979983356i</v>
      </c>
      <c r="F1873" t="str">
        <f t="shared" si="537"/>
        <v>1.45495481463557-145.048853629919i</v>
      </c>
      <c r="G1873" t="str">
        <f t="shared" si="538"/>
        <v>0.999999903557577-0.000310551789227433i</v>
      </c>
      <c r="H1873" t="str">
        <f t="shared" si="539"/>
        <v>608.984365090968+95.2860827945394i</v>
      </c>
      <c r="I1873" t="str">
        <f t="shared" si="540"/>
        <v>41.4895726859866-248.798517384686i</v>
      </c>
      <c r="K1873" t="str">
        <f t="shared" si="541"/>
        <v>0.0192340515850261-0.0037858778813401i</v>
      </c>
      <c r="L1873" t="str">
        <f t="shared" si="542"/>
        <v>0.00005-0.274048895298844i</v>
      </c>
      <c r="M1873" t="str">
        <f t="shared" si="543"/>
        <v>0.00133333333333333-0.161205232528732i</v>
      </c>
      <c r="N1873">
        <f t="shared" si="544"/>
        <v>93.452481567534676</v>
      </c>
      <c r="O1873">
        <f t="shared" si="545"/>
        <v>28.100101571256491</v>
      </c>
      <c r="P1873" s="3">
        <f t="shared" si="546"/>
        <v>28.100101571256491</v>
      </c>
      <c r="Q1873" s="3">
        <f t="shared" si="547"/>
        <v>-86.547518432465324</v>
      </c>
      <c r="R1873">
        <f t="shared" si="548"/>
        <v>93.452481567534676</v>
      </c>
      <c r="S1873">
        <f t="shared" si="549"/>
        <v>1.0297053564234966</v>
      </c>
      <c r="T1873">
        <f t="shared" si="532"/>
        <v>28.100101571256491</v>
      </c>
    </row>
    <row r="1874" spans="1:20" x14ac:dyDescent="0.25">
      <c r="A1874">
        <f t="shared" si="533"/>
        <v>6494.414918555809</v>
      </c>
      <c r="B1874">
        <f t="shared" si="550"/>
        <v>1033.6182367779058</v>
      </c>
      <c r="C1874" t="str">
        <f t="shared" si="534"/>
        <v>1.52984015577296-25.2697244292587i</v>
      </c>
      <c r="D1874" t="str">
        <f t="shared" si="535"/>
        <v>3.97498952157356-15.4042996883214i</v>
      </c>
      <c r="E1874" t="str">
        <f t="shared" si="536"/>
        <v>162.376460969506+0.486717698406322i</v>
      </c>
      <c r="F1874" t="str">
        <f t="shared" si="537"/>
        <v>1.45495481356712-144.499757990057i</v>
      </c>
      <c r="G1874" t="str">
        <f t="shared" si="538"/>
        <v>0.999999902823222-0.000311731885797576i</v>
      </c>
      <c r="H1874" t="str">
        <f t="shared" si="539"/>
        <v>609.053440136768+95.6508397360285i</v>
      </c>
      <c r="I1874" t="str">
        <f t="shared" si="540"/>
        <v>41.4909454544783-247.881848001196i</v>
      </c>
      <c r="K1874" t="str">
        <f t="shared" si="541"/>
        <v>0.0192284505079163-0.00379912627555949i</v>
      </c>
      <c r="L1874" t="str">
        <f t="shared" si="542"/>
        <v>0.00005-0.273011451782072i</v>
      </c>
      <c r="M1874" t="str">
        <f t="shared" si="543"/>
        <v>0.00133333333333333-0.160594971636513i</v>
      </c>
      <c r="N1874">
        <f t="shared" si="544"/>
        <v>93.464483039408833</v>
      </c>
      <c r="O1874">
        <f t="shared" si="545"/>
        <v>28.0678985391366</v>
      </c>
      <c r="P1874" s="3">
        <f t="shared" si="546"/>
        <v>28.0678985391366</v>
      </c>
      <c r="Q1874" s="3">
        <f t="shared" si="547"/>
        <v>-86.535516960591167</v>
      </c>
      <c r="R1874">
        <f t="shared" si="548"/>
        <v>93.464483039408833</v>
      </c>
      <c r="S1874">
        <f t="shared" si="549"/>
        <v>1.0336182367779059</v>
      </c>
      <c r="T1874">
        <f t="shared" si="532"/>
        <v>28.0678985391366</v>
      </c>
    </row>
    <row r="1875" spans="1:20" x14ac:dyDescent="0.25">
      <c r="A1875">
        <f t="shared" si="533"/>
        <v>6519.0936952463207</v>
      </c>
      <c r="B1875">
        <f t="shared" si="550"/>
        <v>1037.5459860776618</v>
      </c>
      <c r="C1875" t="str">
        <f t="shared" si="534"/>
        <v>1.529467969811-25.1759040698083i</v>
      </c>
      <c r="D1875" t="str">
        <f t="shared" si="535"/>
        <v>3.97498944178643-15.3460339014975i</v>
      </c>
      <c r="E1875" t="str">
        <f t="shared" si="536"/>
        <v>162.375793167856+0.488762233545179i</v>
      </c>
      <c r="F1875" t="str">
        <f t="shared" si="537"/>
        <v>1.45495481249053-143.952741027725i</v>
      </c>
      <c r="G1875" t="str">
        <f t="shared" si="538"/>
        <v>0.999999902083275-0.000312916466732064i</v>
      </c>
      <c r="H1875" t="str">
        <f t="shared" si="539"/>
        <v>609.123051378462+96.0170131732081i</v>
      </c>
      <c r="I1875" t="str">
        <f t="shared" si="540"/>
        <v>41.4923286640513-246.968748469918i</v>
      </c>
      <c r="K1875" t="str">
        <f t="shared" si="541"/>
        <v>0.0192228101748072-0.00381241268375863i</v>
      </c>
      <c r="L1875" t="str">
        <f t="shared" si="542"/>
        <v>0.00005-0.271977935626691i</v>
      </c>
      <c r="M1875" t="str">
        <f t="shared" si="543"/>
        <v>0.00133333333333333-0.159987020956877i</v>
      </c>
      <c r="N1875">
        <f t="shared" si="544"/>
        <v>93.476518225024265</v>
      </c>
      <c r="O1875">
        <f t="shared" si="545"/>
        <v>28.035700571342318</v>
      </c>
      <c r="P1875" s="3">
        <f t="shared" si="546"/>
        <v>28.035700571342318</v>
      </c>
      <c r="Q1875" s="3">
        <f t="shared" si="547"/>
        <v>-86.523481774975735</v>
      </c>
      <c r="R1875">
        <f t="shared" si="548"/>
        <v>93.476518225024265</v>
      </c>
      <c r="S1875">
        <f t="shared" si="549"/>
        <v>1.0375459860776619</v>
      </c>
      <c r="T1875">
        <f t="shared" si="532"/>
        <v>28.035700571342318</v>
      </c>
    </row>
    <row r="1876" spans="1:20" x14ac:dyDescent="0.25">
      <c r="A1876">
        <f t="shared" si="533"/>
        <v>6543.8662512882574</v>
      </c>
      <c r="B1876">
        <f t="shared" si="550"/>
        <v>1041.4886608247571</v>
      </c>
      <c r="C1876" t="str">
        <f t="shared" si="534"/>
        <v>1.52909318595816-25.0824447441843i</v>
      </c>
      <c r="D1876" t="str">
        <f t="shared" si="535"/>
        <v>3.97498936139175-15.2879888725214i</v>
      </c>
      <c r="E1876" t="str">
        <f t="shared" si="536"/>
        <v>162.375120880666+0.490816644325003i</v>
      </c>
      <c r="F1876" t="str">
        <f t="shared" si="537"/>
        <v>1.45495481140575-143.407794873901i</v>
      </c>
      <c r="G1876" t="str">
        <f t="shared" si="538"/>
        <v>0.999999901337694-0.000314105549071455i</v>
      </c>
      <c r="H1876" t="str">
        <f t="shared" si="539"/>
        <v>609.193203056982+96.3846088342219i</v>
      </c>
      <c r="I1876" t="str">
        <f t="shared" si="540"/>
        <v>41.4937223939945-246.059205701971i</v>
      </c>
      <c r="K1876" t="str">
        <f t="shared" si="541"/>
        <v>0.0192171303355381-0.00382573712190442i</v>
      </c>
      <c r="L1876" t="str">
        <f t="shared" si="542"/>
        <v>0.00005-0.270948331965223i</v>
      </c>
      <c r="M1876" t="str">
        <f t="shared" si="543"/>
        <v>0.00133333333333333-0.159381371744249i</v>
      </c>
      <c r="N1876">
        <f t="shared" si="544"/>
        <v>93.488587132546982</v>
      </c>
      <c r="O1876">
        <f t="shared" si="545"/>
        <v>28.003507698332019</v>
      </c>
      <c r="P1876" s="3">
        <f t="shared" si="546"/>
        <v>28.003507698332019</v>
      </c>
      <c r="Q1876" s="3">
        <f t="shared" si="547"/>
        <v>-86.511412867453018</v>
      </c>
      <c r="R1876">
        <f t="shared" si="548"/>
        <v>93.488587132546982</v>
      </c>
      <c r="S1876">
        <f t="shared" si="549"/>
        <v>1.0414886608247571</v>
      </c>
      <c r="T1876">
        <f t="shared" si="532"/>
        <v>28.003507698332019</v>
      </c>
    </row>
    <row r="1877" spans="1:20" x14ac:dyDescent="0.25">
      <c r="A1877">
        <f t="shared" si="533"/>
        <v>6568.7329430431528</v>
      </c>
      <c r="B1877">
        <f t="shared" si="550"/>
        <v>1045.4463177358912</v>
      </c>
      <c r="C1877" t="str">
        <f t="shared" si="534"/>
        <v>1.5287157878151-24.989345096095i</v>
      </c>
      <c r="D1877" t="str">
        <f t="shared" si="535"/>
        <v>3.97498928038493-15.2301637663957i</v>
      </c>
      <c r="E1877" t="str">
        <f t="shared" si="536"/>
        <v>162.374444082366+0.49288099010296i</v>
      </c>
      <c r="F1877" t="str">
        <f t="shared" si="537"/>
        <v>1.4549548103127-142.864911689352i</v>
      </c>
      <c r="G1877" t="str">
        <f t="shared" si="538"/>
        <v>0.999999900586436-0.000315299149921056i</v>
      </c>
      <c r="H1877" t="str">
        <f t="shared" si="539"/>
        <v>609.26389944801+96.7536324728787i</v>
      </c>
      <c r="I1877" t="str">
        <f t="shared" si="540"/>
        <v>41.4951267241954-245.153206660185i</v>
      </c>
      <c r="K1877" t="str">
        <f t="shared" si="541"/>
        <v>0.0192114107387209-0.00383909960477913i</v>
      </c>
      <c r="L1877" t="str">
        <f t="shared" si="542"/>
        <v>0.00005-0.269922625986474i</v>
      </c>
      <c r="M1877" t="str">
        <f t="shared" si="543"/>
        <v>0.00133333333333333-0.158778015286161i</v>
      </c>
      <c r="N1877">
        <f t="shared" si="544"/>
        <v>93.500689769082939</v>
      </c>
      <c r="O1877">
        <f t="shared" si="545"/>
        <v>27.971319950687029</v>
      </c>
      <c r="P1877" s="3">
        <f t="shared" si="546"/>
        <v>27.971319950687029</v>
      </c>
      <c r="Q1877" s="3">
        <f t="shared" si="547"/>
        <v>-86.499310230917061</v>
      </c>
      <c r="R1877">
        <f t="shared" si="548"/>
        <v>93.500689769082939</v>
      </c>
      <c r="S1877">
        <f t="shared" si="549"/>
        <v>1.0454463177358913</v>
      </c>
      <c r="T1877">
        <f t="shared" si="532"/>
        <v>27.971319950687029</v>
      </c>
    </row>
    <row r="1878" spans="1:20" x14ac:dyDescent="0.25">
      <c r="A1878">
        <f t="shared" si="533"/>
        <v>6593.6941282267171</v>
      </c>
      <c r="B1878">
        <f t="shared" si="550"/>
        <v>1049.4190137432877</v>
      </c>
      <c r="C1878" t="str">
        <f t="shared" si="534"/>
        <v>1.52833575890408-24.8966037743071i</v>
      </c>
      <c r="D1878" t="str">
        <f t="shared" si="535"/>
        <v>3.97498919876129-15.172557751287i</v>
      </c>
      <c r="E1878" t="str">
        <f t="shared" si="536"/>
        <v>162.373762747313+0.494955330670622i</v>
      </c>
      <c r="F1878" t="str">
        <f t="shared" si="537"/>
        <v>1.45495480921133-142.324083664521i</v>
      </c>
      <c r="G1878" t="str">
        <f t="shared" si="538"/>
        <v>0.999999899829458-0.000316497286451174i</v>
      </c>
      <c r="H1878" t="str">
        <f t="shared" si="539"/>
        <v>609.33514486229+97.124089868797i</v>
      </c>
      <c r="I1878" t="str">
        <f t="shared" si="540"/>
        <v>41.4965417351465-244.250738358921i</v>
      </c>
      <c r="K1878" t="str">
        <f t="shared" si="541"/>
        <v>0.0192056511317393-0.00385250014596552i</v>
      </c>
      <c r="L1878" t="str">
        <f t="shared" si="542"/>
        <v>0.00005-0.26890080293532i</v>
      </c>
      <c r="M1878" t="str">
        <f t="shared" si="543"/>
        <v>0.00133333333333333-0.158176942903129i</v>
      </c>
      <c r="N1878">
        <f t="shared" si="544"/>
        <v>93.512826140664643</v>
      </c>
      <c r="O1878">
        <f t="shared" si="545"/>
        <v>27.939137359111605</v>
      </c>
      <c r="P1878" s="3">
        <f t="shared" si="546"/>
        <v>27.939137359111605</v>
      </c>
      <c r="Q1878" s="3">
        <f t="shared" si="547"/>
        <v>-86.487173859335357</v>
      </c>
      <c r="R1878">
        <f t="shared" si="548"/>
        <v>93.512826140664643</v>
      </c>
      <c r="S1878">
        <f t="shared" si="549"/>
        <v>1.0494190137432877</v>
      </c>
      <c r="T1878">
        <f t="shared" si="532"/>
        <v>27.939137359111605</v>
      </c>
    </row>
    <row r="1879" spans="1:20" x14ac:dyDescent="0.25">
      <c r="A1879">
        <f t="shared" si="533"/>
        <v>6618.7501659139798</v>
      </c>
      <c r="B1879">
        <f t="shared" si="550"/>
        <v>1053.4068059955123</v>
      </c>
      <c r="C1879" t="str">
        <f t="shared" si="534"/>
        <v>1.52795308266951-24.8042194326241i</v>
      </c>
      <c r="D1879" t="str">
        <f t="shared" si="535"/>
        <v>3.97498911651613-15.1151699985132i</v>
      </c>
      <c r="E1879" t="str">
        <f t="shared" si="536"/>
        <v>162.373076849788+0.497039726258177i</v>
      </c>
      <c r="F1879" t="str">
        <f t="shared" si="537"/>
        <v>1.45495480810157-141.785303019415i</v>
      </c>
      <c r="G1879" t="str">
        <f t="shared" si="538"/>
        <v>0.999999899066715-0.000317699975897366i</v>
      </c>
      <c r="H1879" t="str">
        <f t="shared" si="539"/>
        <v>609.406943645915+97.4959868275437i</v>
      </c>
      <c r="I1879" t="str">
        <f t="shared" si="540"/>
        <v>41.4979675079481-243.351787863884i</v>
      </c>
      <c r="K1879" t="str">
        <f t="shared" si="541"/>
        <v>0.019199851260749-0.00386593875783194i</v>
      </c>
      <c r="L1879" t="str">
        <f t="shared" si="542"/>
        <v>0.00005-0.267882848112493i</v>
      </c>
      <c r="M1879" t="str">
        <f t="shared" si="543"/>
        <v>0.00133333333333333-0.157578145948525i</v>
      </c>
      <c r="N1879">
        <f t="shared" si="544"/>
        <v>93.52499625224074</v>
      </c>
      <c r="O1879">
        <f t="shared" si="545"/>
        <v>27.906959954432097</v>
      </c>
      <c r="P1879" s="3">
        <f t="shared" si="546"/>
        <v>27.906959954432097</v>
      </c>
      <c r="Q1879" s="3">
        <f t="shared" si="547"/>
        <v>-86.47500374775926</v>
      </c>
      <c r="R1879">
        <f t="shared" si="548"/>
        <v>93.52499625224074</v>
      </c>
      <c r="S1879">
        <f t="shared" si="549"/>
        <v>1.0534068059955124</v>
      </c>
      <c r="T1879">
        <f t="shared" si="532"/>
        <v>27.906959954432097</v>
      </c>
    </row>
    <row r="1880" spans="1:20" x14ac:dyDescent="0.25">
      <c r="A1880">
        <f t="shared" si="533"/>
        <v>6643.9014165444532</v>
      </c>
      <c r="B1880">
        <f t="shared" si="550"/>
        <v>1057.4097518582953</v>
      </c>
      <c r="C1880" t="str">
        <f t="shared" si="534"/>
        <v>1.52756774247755-24.7121907298668i</v>
      </c>
      <c r="D1880" t="str">
        <f t="shared" si="535"/>
        <v>3.97498903364472-15.0579996825323i</v>
      </c>
      <c r="E1880" t="str">
        <f t="shared" si="536"/>
        <v>162.372386363997+0.499134237537324i</v>
      </c>
      <c r="F1880" t="str">
        <f t="shared" si="537"/>
        <v>1.45495480698337-141.248562003494i</v>
      </c>
      <c r="G1880" t="str">
        <f t="shared" si="538"/>
        <v>0.999999898298165-0.00031890723556068i</v>
      </c>
      <c r="H1880" t="str">
        <f t="shared" si="539"/>
        <v>609.479300180652+97.8693291807803i</v>
      </c>
      <c r="I1880" t="str">
        <f t="shared" si="540"/>
        <v>41.4994041243146-242.456342291952i</v>
      </c>
      <c r="K1880" t="str">
        <f t="shared" si="541"/>
        <v>0.0191940108706771-0.00387941545151725i</v>
      </c>
      <c r="L1880" t="str">
        <f t="shared" si="542"/>
        <v>0.00005-0.26686874687437i</v>
      </c>
      <c r="M1880" t="str">
        <f t="shared" si="543"/>
        <v>0.00133333333333333-0.156981615808453i</v>
      </c>
      <c r="N1880">
        <f t="shared" si="544"/>
        <v>93.537200107662812</v>
      </c>
      <c r="O1880">
        <f t="shared" si="545"/>
        <v>27.874787767596793</v>
      </c>
      <c r="P1880" s="3">
        <f t="shared" si="546"/>
        <v>27.874787767596793</v>
      </c>
      <c r="Q1880" s="3">
        <f t="shared" si="547"/>
        <v>-86.462799892337188</v>
      </c>
      <c r="R1880">
        <f t="shared" si="548"/>
        <v>93.537200107662812</v>
      </c>
      <c r="S1880">
        <f t="shared" si="549"/>
        <v>1.0574097518582952</v>
      </c>
      <c r="T1880">
        <f t="shared" si="532"/>
        <v>27.874787767596793</v>
      </c>
    </row>
    <row r="1881" spans="1:20" x14ac:dyDescent="0.25">
      <c r="A1881">
        <f t="shared" si="533"/>
        <v>6669.1482419273216</v>
      </c>
      <c r="B1881">
        <f t="shared" si="550"/>
        <v>1061.4279089153567</v>
      </c>
      <c r="C1881" t="str">
        <f t="shared" si="534"/>
        <v>1.52717972161644-24.620516329853i</v>
      </c>
      <c r="D1881" t="str">
        <f t="shared" si="535"/>
        <v>3.97498895014231-15.0010459809301i</v>
      </c>
      <c r="E1881" t="str">
        <f t="shared" si="536"/>
        <v>162.371691264073+0.501238925624657i</v>
      </c>
      <c r="F1881" t="str">
        <f t="shared" si="537"/>
        <v>1.45495480585665-140.713852895557i</v>
      </c>
      <c r="G1881" t="str">
        <f t="shared" si="538"/>
        <v>0.999999897523762-0.000320119082807908i</v>
      </c>
      <c r="H1881" t="str">
        <f t="shared" si="539"/>
        <v>609.552218884239+98.2441227864029i</v>
      </c>
      <c r="I1881" t="str">
        <f t="shared" si="540"/>
        <v>41.5008516665766-241.564388810986i</v>
      </c>
      <c r="K1881" t="str">
        <f t="shared" si="541"/>
        <v>0.0191881297052223-0.0038929302369156i</v>
      </c>
      <c r="L1881" t="str">
        <f t="shared" si="542"/>
        <v>0.00005-0.265858484632766i</v>
      </c>
      <c r="M1881" t="str">
        <f t="shared" si="543"/>
        <v>0.00133333333333333-0.156387343901627i</v>
      </c>
      <c r="N1881">
        <f t="shared" si="544"/>
        <v>93.549437709674109</v>
      </c>
      <c r="O1881">
        <f t="shared" si="545"/>
        <v>27.842620829675472</v>
      </c>
      <c r="P1881" s="3">
        <f t="shared" si="546"/>
        <v>27.842620829675472</v>
      </c>
      <c r="Q1881" s="3">
        <f t="shared" si="547"/>
        <v>-86.450562290325891</v>
      </c>
      <c r="R1881">
        <f t="shared" si="548"/>
        <v>93.549437709674109</v>
      </c>
      <c r="S1881">
        <f t="shared" si="549"/>
        <v>1.0614279089153567</v>
      </c>
      <c r="T1881">
        <f t="shared" si="532"/>
        <v>27.842620829675472</v>
      </c>
    </row>
    <row r="1882" spans="1:20" x14ac:dyDescent="0.25">
      <c r="A1882">
        <f t="shared" si="533"/>
        <v>6694.4910052466457</v>
      </c>
      <c r="B1882">
        <f t="shared" si="550"/>
        <v>1065.4613349692352</v>
      </c>
      <c r="C1882" t="str">
        <f t="shared" si="534"/>
        <v>1.52678900329632-24.5291949013767i</v>
      </c>
      <c r="D1882" t="str">
        <f t="shared" si="535"/>
        <v>3.97498886600406-14.9443080744084i</v>
      </c>
      <c r="E1882" t="str">
        <f t="shared" si="536"/>
        <v>162.370991524079+0.503353852085353i</v>
      </c>
      <c r="F1882" t="str">
        <f t="shared" si="537"/>
        <v>1.45495480472133-140.181168003636i</v>
      </c>
      <c r="G1882" t="str">
        <f t="shared" si="538"/>
        <v>0.999999896743463-0.000321335535071841i</v>
      </c>
      <c r="H1882" t="str">
        <f t="shared" si="539"/>
        <v>609.625704210722+98.6203735286925i</v>
      </c>
      <c r="I1882" t="str">
        <f t="shared" si="540"/>
        <v>41.5023102176891-240.675914639672i</v>
      </c>
      <c r="K1882" t="str">
        <f t="shared" si="541"/>
        <v>0.0191822075068543-0.00390648312266108i</v>
      </c>
      <c r="L1882" t="str">
        <f t="shared" si="542"/>
        <v>0.00005-0.264852046854718i</v>
      </c>
      <c r="M1882" t="str">
        <f t="shared" si="543"/>
        <v>0.00133333333333333-0.155795321679246i</v>
      </c>
      <c r="N1882">
        <f t="shared" si="544"/>
        <v>93.561709059896984</v>
      </c>
      <c r="O1882">
        <f t="shared" si="545"/>
        <v>27.81045917185871</v>
      </c>
      <c r="P1882" s="3">
        <f t="shared" si="546"/>
        <v>27.81045917185871</v>
      </c>
      <c r="Q1882" s="3">
        <f t="shared" si="547"/>
        <v>-86.438290940103016</v>
      </c>
      <c r="R1882">
        <f t="shared" si="548"/>
        <v>93.561709059896984</v>
      </c>
      <c r="S1882">
        <f t="shared" si="549"/>
        <v>1.0654613349692352</v>
      </c>
      <c r="T1882">
        <f t="shared" si="532"/>
        <v>27.81045917185871</v>
      </c>
    </row>
    <row r="1883" spans="1:20" x14ac:dyDescent="0.25">
      <c r="A1883">
        <f t="shared" si="533"/>
        <v>6719.930071066583</v>
      </c>
      <c r="B1883">
        <f t="shared" si="550"/>
        <v>1069.5100880421182</v>
      </c>
      <c r="C1883" t="str">
        <f t="shared" si="534"/>
        <v>1.52639557064941-24.4382251181882i</v>
      </c>
      <c r="D1883" t="str">
        <f t="shared" si="535"/>
        <v>3.97498878122515-14.8877851467734i</v>
      </c>
      <c r="E1883" t="str">
        <f t="shared" si="536"/>
        <v>162.370287118005+0.505479078936542i</v>
      </c>
      <c r="F1883" t="str">
        <f t="shared" si="537"/>
        <v>1.45495480357739-139.650499664878i</v>
      </c>
      <c r="G1883" t="str">
        <f t="shared" si="538"/>
        <v>0.999999895957223-0.000322556609851507i</v>
      </c>
      <c r="H1883" t="str">
        <f t="shared" si="539"/>
        <v>609.699760650751+98.9980873184588i</v>
      </c>
      <c r="I1883" t="str">
        <f t="shared" si="540"/>
        <v>41.5037798612332-239.790907047322i</v>
      </c>
      <c r="K1883" t="str">
        <f t="shared" si="541"/>
        <v>0.0191762440168145-0.00392007411611245i</v>
      </c>
      <c r="L1883" t="str">
        <f t="shared" si="542"/>
        <v>0.00005-0.263849419062281i</v>
      </c>
      <c r="M1883" t="str">
        <f t="shared" si="543"/>
        <v>0.00133333333333333-0.155205540624871i</v>
      </c>
      <c r="N1883">
        <f t="shared" si="544"/>
        <v>93.5740141588211</v>
      </c>
      <c r="O1883">
        <f t="shared" si="545"/>
        <v>27.77830282545748</v>
      </c>
      <c r="P1883" s="3">
        <f t="shared" si="546"/>
        <v>27.77830282545748</v>
      </c>
      <c r="Q1883" s="3">
        <f t="shared" si="547"/>
        <v>-86.4259858411789</v>
      </c>
      <c r="R1883">
        <f t="shared" si="548"/>
        <v>93.5740141588211</v>
      </c>
      <c r="S1883">
        <f t="shared" si="549"/>
        <v>1.0695100880421182</v>
      </c>
      <c r="T1883">
        <f t="shared" si="532"/>
        <v>27.77830282545748</v>
      </c>
    </row>
    <row r="1884" spans="1:20" x14ac:dyDescent="0.25">
      <c r="A1884">
        <f t="shared" si="533"/>
        <v>6745.4658053366365</v>
      </c>
      <c r="B1884">
        <f t="shared" si="550"/>
        <v>1073.5742263766783</v>
      </c>
      <c r="C1884" t="str">
        <f t="shared" si="534"/>
        <v>1.52599940673009-24.3476056589745i</v>
      </c>
      <c r="D1884" t="str">
        <f t="shared" si="535"/>
        <v>3.97498869580072-14.8314763849238i</v>
      </c>
      <c r="E1884" t="str">
        <f t="shared" si="536"/>
        <v>162.369578019774+0.507614668650306i</v>
      </c>
      <c r="F1884" t="str">
        <f t="shared" si="537"/>
        <v>1.45495480242475-139.121840245443i</v>
      </c>
      <c r="G1884" t="str">
        <f t="shared" si="538"/>
        <v>0.999999895164995-0.000323782324712434i</v>
      </c>
      <c r="H1884" t="str">
        <f t="shared" si="539"/>
        <v>609.774392731911+99.3772700931845i</v>
      </c>
      <c r="I1884" t="str">
        <f t="shared" si="540"/>
        <v>41.5052606814217-238.909353353712i</v>
      </c>
      <c r="K1884" t="str">
        <f t="shared" si="541"/>
        <v>0.0191702389751159-0.00393370322333744i</v>
      </c>
      <c r="L1884" t="str">
        <f t="shared" si="542"/>
        <v>0.00005-0.262850586832318i</v>
      </c>
      <c r="M1884" t="str">
        <f t="shared" si="543"/>
        <v>0.00133333333333333-0.154617992254305i</v>
      </c>
      <c r="N1884">
        <f t="shared" si="544"/>
        <v>93.586353005791153</v>
      </c>
      <c r="O1884">
        <f t="shared" si="545"/>
        <v>27.746151821902796</v>
      </c>
      <c r="P1884" s="3">
        <f t="shared" si="546"/>
        <v>27.746151821902796</v>
      </c>
      <c r="Q1884" s="3">
        <f t="shared" si="547"/>
        <v>-86.413646994208847</v>
      </c>
      <c r="R1884">
        <f t="shared" si="548"/>
        <v>93.586353005791153</v>
      </c>
      <c r="S1884">
        <f t="shared" si="549"/>
        <v>1.0735742263766783</v>
      </c>
      <c r="T1884">
        <f t="shared" si="532"/>
        <v>27.746151821902796</v>
      </c>
    </row>
    <row r="1885" spans="1:20" x14ac:dyDescent="0.25">
      <c r="A1885">
        <f t="shared" si="533"/>
        <v>6771.0985753969153</v>
      </c>
      <c r="B1885">
        <f t="shared" si="550"/>
        <v>1077.6538084369097</v>
      </c>
      <c r="C1885" t="str">
        <f t="shared" si="534"/>
        <v>1.52560049451486-24.257335207338i</v>
      </c>
      <c r="D1885" t="str">
        <f t="shared" si="535"/>
        <v>3.97498860972581-14.775380978839i</v>
      </c>
      <c r="E1885" t="str">
        <f t="shared" si="536"/>
        <v>162.368864203236+0.509760684157907i</v>
      </c>
      <c r="F1885" t="str">
        <f t="shared" si="537"/>
        <v>1.4549548012633-138.595182140385i</v>
      </c>
      <c r="G1885" t="str">
        <f t="shared" si="538"/>
        <v>0.999999894366736-0.000325012697286896i</v>
      </c>
      <c r="H1885" t="str">
        <f t="shared" si="539"/>
        <v>609.849605019044+99.757927817177i</v>
      </c>
      <c r="I1885" t="str">
        <f t="shared" si="540"/>
        <v>41.5067527631026-238.031240928896i</v>
      </c>
      <c r="K1885" t="str">
        <f t="shared" si="541"/>
        <v>0.0191641921205436-0.00394737044909724i</v>
      </c>
      <c r="L1885" t="str">
        <f t="shared" si="542"/>
        <v>0.00005-0.261855535796292i</v>
      </c>
      <c r="M1885" t="str">
        <f t="shared" si="543"/>
        <v>0.00133333333333333-0.154032668115466i</v>
      </c>
      <c r="N1885">
        <f t="shared" si="544"/>
        <v>93.598725598994534</v>
      </c>
      <c r="O1885">
        <f t="shared" si="545"/>
        <v>27.714006192744751</v>
      </c>
      <c r="P1885" s="3">
        <f t="shared" si="546"/>
        <v>27.714006192744751</v>
      </c>
      <c r="Q1885" s="3">
        <f t="shared" si="547"/>
        <v>-86.401274401005466</v>
      </c>
      <c r="R1885">
        <f t="shared" si="548"/>
        <v>93.598725598994534</v>
      </c>
      <c r="S1885">
        <f t="shared" si="549"/>
        <v>1.0776538084369096</v>
      </c>
      <c r="T1885">
        <f t="shared" si="532"/>
        <v>27.714006192744751</v>
      </c>
    </row>
    <row r="1886" spans="1:20" x14ac:dyDescent="0.25">
      <c r="A1886">
        <f t="shared" si="533"/>
        <v>6796.8287499834241</v>
      </c>
      <c r="B1886">
        <f t="shared" si="550"/>
        <v>1081.74889290897</v>
      </c>
      <c r="C1886" t="str">
        <f t="shared" si="534"/>
        <v>1.52519881690232-24.1674124517781i</v>
      </c>
      <c r="D1886" t="str">
        <f t="shared" si="535"/>
        <v>3.9749885229955-14.7194981215679i</v>
      </c>
      <c r="E1886" t="str">
        <f t="shared" si="536"/>
        <v>162.368145642178+0.511917188852645i</v>
      </c>
      <c r="F1886" t="str">
        <f t="shared" si="537"/>
        <v>1.45495480009303-138.070517773553i</v>
      </c>
      <c r="G1886" t="str">
        <f t="shared" si="538"/>
        <v>0.999999893562397-0.000326247745274172i</v>
      </c>
      <c r="H1886" t="str">
        <f t="shared" si="539"/>
        <v>609.925402114584+100.14006648172i</v>
      </c>
      <c r="I1886" t="str">
        <f t="shared" si="540"/>
        <v>41.5082561917678-237.156557193048i</v>
      </c>
      <c r="K1886" t="str">
        <f t="shared" si="541"/>
        <v>0.0191581031906548-0.00396107579683075i</v>
      </c>
      <c r="L1886" t="str">
        <f t="shared" si="542"/>
        <v>0.00005-0.26086425164006i</v>
      </c>
      <c r="M1886" t="str">
        <f t="shared" si="543"/>
        <v>0.00133333333333333-0.153449559788271i</v>
      </c>
      <c r="N1886">
        <f t="shared" si="544"/>
        <v>93.611131935448654</v>
      </c>
      <c r="O1886">
        <f t="shared" si="545"/>
        <v>27.681865969652492</v>
      </c>
      <c r="P1886" s="3">
        <f t="shared" si="546"/>
        <v>27.681865969652492</v>
      </c>
      <c r="Q1886" s="3">
        <f t="shared" si="547"/>
        <v>-86.388868064551346</v>
      </c>
      <c r="R1886">
        <f t="shared" si="548"/>
        <v>93.611131935448654</v>
      </c>
      <c r="S1886">
        <f t="shared" si="549"/>
        <v>1.08174889290897</v>
      </c>
      <c r="T1886">
        <f t="shared" si="532"/>
        <v>27.681865969652492</v>
      </c>
    </row>
    <row r="1887" spans="1:20" x14ac:dyDescent="0.25">
      <c r="A1887">
        <f t="shared" si="533"/>
        <v>6822.656699233361</v>
      </c>
      <c r="B1887">
        <f t="shared" si="550"/>
        <v>1085.8595387020241</v>
      </c>
      <c r="C1887" t="str">
        <f t="shared" si="534"/>
        <v>1.52479435671358-24.0778360856703i</v>
      </c>
      <c r="D1887" t="str">
        <f t="shared" si="535"/>
        <v>3.97498843560479-14.6638270092167i</v>
      </c>
      <c r="E1887" t="str">
        <f t="shared" si="536"/>
        <v>162.367422310319+0.514084246593915i</v>
      </c>
      <c r="F1887" t="str">
        <f t="shared" si="537"/>
        <v>1.45495479891385-137.547839597472i</v>
      </c>
      <c r="G1887" t="str">
        <f t="shared" si="538"/>
        <v>0.999999892751935-0.000327487486440798i</v>
      </c>
      <c r="H1887" t="str">
        <f t="shared" si="539"/>
        <v>610.001788658874+100.523692105219i</v>
      </c>
      <c r="I1887" t="str">
        <f t="shared" si="540"/>
        <v>41.509771053553-236.28528961627i</v>
      </c>
      <c r="K1887" t="str">
        <f t="shared" si="541"/>
        <v>0.0191519719217799-0.00397481926863866i</v>
      </c>
      <c r="L1887" t="str">
        <f t="shared" si="542"/>
        <v>0.00005-0.259876720103666i</v>
      </c>
      <c r="M1887" t="str">
        <f t="shared" si="543"/>
        <v>0.00133333333333333-0.152868658884509i</v>
      </c>
      <c r="N1887">
        <f t="shared" si="544"/>
        <v>93.623572010989335</v>
      </c>
      <c r="O1887">
        <f t="shared" si="545"/>
        <v>27.649731184413305</v>
      </c>
      <c r="P1887" s="3">
        <f t="shared" si="546"/>
        <v>27.649731184413305</v>
      </c>
      <c r="Q1887" s="3">
        <f t="shared" si="547"/>
        <v>-86.376427989010665</v>
      </c>
      <c r="R1887">
        <f t="shared" si="548"/>
        <v>93.623572010989335</v>
      </c>
      <c r="S1887">
        <f t="shared" si="549"/>
        <v>1.085859538702024</v>
      </c>
      <c r="T1887">
        <f t="shared" si="532"/>
        <v>27.649731184413305</v>
      </c>
    </row>
    <row r="1888" spans="1:20" x14ac:dyDescent="0.25">
      <c r="A1888">
        <f t="shared" si="533"/>
        <v>6848.5827946904474</v>
      </c>
      <c r="B1888">
        <f t="shared" si="550"/>
        <v>1089.9858049490917</v>
      </c>
      <c r="C1888" t="str">
        <f t="shared" si="534"/>
        <v>1.52438709669201-23.9886048072464i</v>
      </c>
      <c r="D1888" t="str">
        <f t="shared" si="535"/>
        <v>3.97498834754866-14.6083668409377i</v>
      </c>
      <c r="E1888" t="str">
        <f t="shared" si="536"/>
        <v>162.366694181314+0.516261921710244i</v>
      </c>
      <c r="F1888" t="str">
        <f t="shared" si="537"/>
        <v>1.45495479772569-137.027140093243i</v>
      </c>
      <c r="G1888" t="str">
        <f t="shared" si="538"/>
        <v>0.999999891935301-0.000328731938620819i</v>
      </c>
      <c r="H1888" t="str">
        <f t="shared" si="539"/>
        <v>610.078769330512+100.908810733356i</v>
      </c>
      <c r="I1888" t="str">
        <f t="shared" si="540"/>
        <v>41.5112974352461-235.417425718433i</v>
      </c>
      <c r="K1888" t="str">
        <f t="shared" si="541"/>
        <v>0.0191457980490228-0.00398860086526755i</v>
      </c>
      <c r="L1888" t="str">
        <f t="shared" si="542"/>
        <v>0.00005-0.258892926981138i</v>
      </c>
      <c r="M1888" t="str">
        <f t="shared" si="543"/>
        <v>0.00133333333333333-0.152289957047728i</v>
      </c>
      <c r="N1888">
        <f t="shared" si="544"/>
        <v>93.636045820257792</v>
      </c>
      <c r="O1888">
        <f t="shared" si="545"/>
        <v>27.617601868932024</v>
      </c>
      <c r="P1888" s="3">
        <f t="shared" si="546"/>
        <v>27.617601868932024</v>
      </c>
      <c r="Q1888" s="3">
        <f t="shared" si="547"/>
        <v>-86.363954179742208</v>
      </c>
      <c r="R1888">
        <f t="shared" si="548"/>
        <v>93.636045820257792</v>
      </c>
      <c r="S1888">
        <f t="shared" si="549"/>
        <v>1.0899858049490918</v>
      </c>
      <c r="T1888">
        <f t="shared" si="532"/>
        <v>27.617601868932024</v>
      </c>
    </row>
    <row r="1889" spans="1:20" x14ac:dyDescent="0.25">
      <c r="A1889">
        <f t="shared" si="533"/>
        <v>6874.6074093102707</v>
      </c>
      <c r="B1889">
        <f t="shared" si="550"/>
        <v>1094.1277510078983</v>
      </c>
      <c r="C1889" t="str">
        <f t="shared" si="534"/>
        <v>1.52397701950345-23.8997173195749i</v>
      </c>
      <c r="D1889" t="str">
        <f t="shared" si="535"/>
        <v>3.97498825882203-14.5531168189178i</v>
      </c>
      <c r="E1889" t="str">
        <f t="shared" si="536"/>
        <v>162.36596122875+0.518450279003009i</v>
      </c>
      <c r="F1889" t="str">
        <f t="shared" si="537"/>
        <v>1.45495479652847-136.508411770426i</v>
      </c>
      <c r="G1889" t="str">
        <f t="shared" si="538"/>
        <v>0.999999891112449-0.000329981119716053i</v>
      </c>
      <c r="H1889" t="str">
        <f t="shared" si="539"/>
        <v>610.156348846679+101.295428439239i</v>
      </c>
      <c r="I1889" t="str">
        <f t="shared" si="540"/>
        <v>41.5128354242886-234.55295306899i</v>
      </c>
      <c r="K1889" t="str">
        <f t="shared" si="541"/>
        <v>0.0191395813062619-0.00400242058609374i</v>
      </c>
      <c r="L1889" t="str">
        <f t="shared" si="542"/>
        <v>0.00005-0.257912858120281i</v>
      </c>
      <c r="M1889" t="str">
        <f t="shared" si="543"/>
        <v>0.00133333333333333-0.151713445953106i</v>
      </c>
      <c r="N1889">
        <f t="shared" si="544"/>
        <v>93.648553356688225</v>
      </c>
      <c r="O1889">
        <f t="shared" si="545"/>
        <v>27.585478055230492</v>
      </c>
      <c r="P1889" s="3">
        <f t="shared" si="546"/>
        <v>27.585478055230492</v>
      </c>
      <c r="Q1889" s="3">
        <f t="shared" si="547"/>
        <v>-86.351446643311775</v>
      </c>
      <c r="R1889">
        <f t="shared" si="548"/>
        <v>93.648553356688225</v>
      </c>
      <c r="S1889">
        <f t="shared" si="549"/>
        <v>1.0941277510078982</v>
      </c>
      <c r="T1889">
        <f t="shared" si="532"/>
        <v>27.585478055230492</v>
      </c>
    </row>
    <row r="1890" spans="1:20" x14ac:dyDescent="0.25">
      <c r="A1890">
        <f t="shared" si="533"/>
        <v>6900.7309174656502</v>
      </c>
      <c r="B1890">
        <f t="shared" si="550"/>
        <v>1098.2854364617283</v>
      </c>
      <c r="C1890" t="str">
        <f t="shared" si="534"/>
        <v>1.52356410773632-23.8111723305415i</v>
      </c>
      <c r="D1890" t="str">
        <f t="shared" si="535"/>
        <v>3.9749881694198-14.4980761483669i</v>
      </c>
      <c r="E1890" t="str">
        <f t="shared" si="536"/>
        <v>162.365223426156+0.520649383750241i</v>
      </c>
      <c r="F1890" t="str">
        <f t="shared" si="537"/>
        <v>1.45495479532215-135.991647166943i</v>
      </c>
      <c r="G1890" t="str">
        <f t="shared" si="538"/>
        <v>0.999999890283331-0.000331235047696341i</v>
      </c>
      <c r="H1890" t="str">
        <f t="shared" si="539"/>
        <v>610.234531963485+101.683551323562i</v>
      </c>
      <c r="I1890" t="str">
        <f t="shared" si="540"/>
        <v>41.5143851087856-233.691859286825i</v>
      </c>
      <c r="K1890" t="str">
        <f t="shared" si="541"/>
        <v>0.0191333214261509-0.00401627842910723i</v>
      </c>
      <c r="L1890" t="str">
        <f t="shared" si="542"/>
        <v>0.00005-0.256936499422475i</v>
      </c>
      <c r="M1890" t="str">
        <f t="shared" si="543"/>
        <v>0.00133333333333333-0.151139117307338i</v>
      </c>
      <c r="N1890">
        <f t="shared" si="544"/>
        <v>93.661094612495276</v>
      </c>
      <c r="O1890">
        <f t="shared" si="545"/>
        <v>27.553359775446978</v>
      </c>
      <c r="P1890" s="3">
        <f t="shared" si="546"/>
        <v>27.553359775446978</v>
      </c>
      <c r="Q1890" s="3">
        <f t="shared" si="547"/>
        <v>-86.338905387504724</v>
      </c>
      <c r="R1890">
        <f t="shared" si="548"/>
        <v>93.661094612495276</v>
      </c>
      <c r="S1890">
        <f t="shared" si="549"/>
        <v>1.0982854364617283</v>
      </c>
      <c r="T1890">
        <f t="shared" si="532"/>
        <v>27.553359775446978</v>
      </c>
    </row>
    <row r="1891" spans="1:20" x14ac:dyDescent="0.25">
      <c r="A1891">
        <f t="shared" si="533"/>
        <v>6926.9536949520198</v>
      </c>
      <c r="B1891">
        <f t="shared" si="550"/>
        <v>1102.4589211202829</v>
      </c>
      <c r="C1891" t="str">
        <f t="shared" si="534"/>
        <v>1.52314834390188-23.7229685528291i</v>
      </c>
      <c r="D1891" t="str">
        <f t="shared" si="535"/>
        <v>3.97498807933683-14.4432440375064i</v>
      </c>
      <c r="E1891" t="str">
        <f t="shared" si="536"/>
        <v>162.364480746999+0.522859301709957i</v>
      </c>
      <c r="F1891" t="str">
        <f t="shared" si="537"/>
        <v>1.45495479410663-135.476838848959i</v>
      </c>
      <c r="G1891" t="str">
        <f t="shared" si="538"/>
        <v>0.9999998894479-0.000332493740599812i</v>
      </c>
      <c r="H1891" t="str">
        <f t="shared" si="539"/>
        <v>610.31332347631+102.07318551475i</v>
      </c>
      <c r="I1891" t="str">
        <f t="shared" si="540"/>
        <v>41.5159465775036-232.834132040061i</v>
      </c>
      <c r="K1891" t="str">
        <f t="shared" si="541"/>
        <v>0.0191270181401198-0.00403017439089518i</v>
      </c>
      <c r="L1891" t="str">
        <f t="shared" si="542"/>
        <v>0.00005-0.255963836842474i</v>
      </c>
      <c r="M1891" t="str">
        <f t="shared" si="543"/>
        <v>0.00133333333333333-0.150566962848514i</v>
      </c>
      <c r="N1891">
        <f t="shared" si="544"/>
        <v>93.673669578661887</v>
      </c>
      <c r="O1891">
        <f t="shared" si="545"/>
        <v>27.521247061835421</v>
      </c>
      <c r="P1891" s="3">
        <f t="shared" si="546"/>
        <v>27.521247061835421</v>
      </c>
      <c r="Q1891" s="3">
        <f t="shared" si="547"/>
        <v>-86.326330421338113</v>
      </c>
      <c r="R1891">
        <f t="shared" si="548"/>
        <v>93.673669578661887</v>
      </c>
      <c r="S1891">
        <f t="shared" si="549"/>
        <v>1.1024589211202829</v>
      </c>
      <c r="T1891">
        <f t="shared" si="532"/>
        <v>27.521247061835421</v>
      </c>
    </row>
    <row r="1892" spans="1:20" x14ac:dyDescent="0.25">
      <c r="A1892">
        <f t="shared" si="533"/>
        <v>6953.2761189928378</v>
      </c>
      <c r="B1892">
        <f t="shared" si="550"/>
        <v>1106.6482650205401</v>
      </c>
      <c r="C1892" t="str">
        <f t="shared" si="534"/>
        <v>1.52272971043396-23.6351047038985i</v>
      </c>
      <c r="D1892" t="str">
        <f t="shared" si="535"/>
        <v>3.97498798856793-14.388619697558i</v>
      </c>
      <c r="E1892" t="str">
        <f t="shared" si="536"/>
        <v>162.363733164685+0.525080099124132i</v>
      </c>
      <c r="F1892" t="str">
        <f t="shared" si="537"/>
        <v>1.45495479288187-134.963979410785i</v>
      </c>
      <c r="G1892" t="str">
        <f t="shared" si="538"/>
        <v>0.999999888606108-0.000333757216533137i</v>
      </c>
      <c r="H1892" t="str">
        <f t="shared" si="539"/>
        <v>610.392728220157+102.464337169128i</v>
      </c>
      <c r="I1892" t="str">
        <f t="shared" si="540"/>
        <v>41.5175199198836-231.979759045909i</v>
      </c>
      <c r="K1892" t="str">
        <f t="shared" si="541"/>
        <v>0.0191206711783761-0.00404410846662583i</v>
      </c>
      <c r="L1892" t="str">
        <f t="shared" si="542"/>
        <v>0.00005-0.254994856388199i</v>
      </c>
      <c r="M1892" t="str">
        <f t="shared" si="543"/>
        <v>0.00133333333333333-0.149996974345999i</v>
      </c>
      <c r="N1892">
        <f t="shared" si="544"/>
        <v>93.686278244925674</v>
      </c>
      <c r="O1892">
        <f t="shared" si="545"/>
        <v>27.489139946764823</v>
      </c>
      <c r="P1892" s="3">
        <f t="shared" si="546"/>
        <v>27.489139946764823</v>
      </c>
      <c r="Q1892" s="3">
        <f t="shared" si="547"/>
        <v>-86.313721755074326</v>
      </c>
      <c r="R1892">
        <f t="shared" si="548"/>
        <v>93.686278244925674</v>
      </c>
      <c r="S1892">
        <f t="shared" si="549"/>
        <v>1.10664826502054</v>
      </c>
      <c r="T1892">
        <f t="shared" si="532"/>
        <v>27.489139946764823</v>
      </c>
    </row>
    <row r="1893" spans="1:20" x14ac:dyDescent="0.25">
      <c r="A1893">
        <f t="shared" si="533"/>
        <v>6979.6985682450113</v>
      </c>
      <c r="B1893">
        <f t="shared" si="550"/>
        <v>1110.8535284276181</v>
      </c>
      <c r="C1893" t="str">
        <f t="shared" si="534"/>
        <v>1.52230818968948-23.5475795059685i</v>
      </c>
      <c r="D1893" t="str">
        <f t="shared" si="535"/>
        <v>3.97498789710788-14.3342023427321i</v>
      </c>
      <c r="E1893" t="str">
        <f t="shared" si="536"/>
        <v>162.362980652562+0.527311842721504i</v>
      </c>
      <c r="F1893" t="str">
        <f t="shared" si="537"/>
        <v>1.45495479164776-134.453061474766i</v>
      </c>
      <c r="G1893" t="str">
        <f t="shared" si="538"/>
        <v>0.999999887757906-0.000335025493671794i</v>
      </c>
      <c r="H1893" t="str">
        <f t="shared" si="539"/>
        <v>610.472751069988+102.857012471068i</v>
      </c>
      <c r="I1893" t="str">
        <f t="shared" si="540"/>
        <v>41.5191052260404-231.128728070485i</v>
      </c>
      <c r="K1893" t="str">
        <f t="shared" si="541"/>
        <v>0.0191142802699063-0.00405808065003169i</v>
      </c>
      <c r="L1893" t="str">
        <f t="shared" si="542"/>
        <v>0.00005-0.25402954412054i</v>
      </c>
      <c r="M1893" t="str">
        <f t="shared" si="543"/>
        <v>0.00133333333333333-0.149429143600318i</v>
      </c>
      <c r="N1893">
        <f t="shared" si="544"/>
        <v>93.698920599767192</v>
      </c>
      <c r="O1893">
        <f t="shared" si="545"/>
        <v>27.457038462718458</v>
      </c>
      <c r="P1893" s="3">
        <f t="shared" si="546"/>
        <v>27.457038462718458</v>
      </c>
      <c r="Q1893" s="3">
        <f t="shared" si="547"/>
        <v>-86.301079400232808</v>
      </c>
      <c r="R1893">
        <f t="shared" si="548"/>
        <v>93.698920599767192</v>
      </c>
      <c r="S1893">
        <f t="shared" si="549"/>
        <v>1.1108535284276182</v>
      </c>
      <c r="T1893">
        <f t="shared" si="532"/>
        <v>27.457038462718458</v>
      </c>
    </row>
    <row r="1894" spans="1:20" x14ac:dyDescent="0.25">
      <c r="A1894">
        <f t="shared" si="533"/>
        <v>7006.2214228043422</v>
      </c>
      <c r="B1894">
        <f t="shared" si="550"/>
        <v>1115.0747718356431</v>
      </c>
      <c r="C1894" t="str">
        <f t="shared" si="534"/>
        <v>1.52188376394853-23.4603916859963i</v>
      </c>
      <c r="D1894" t="str">
        <f t="shared" si="535"/>
        <v>3.97498780495142-14.2799911902168i</v>
      </c>
      <c r="E1894" t="str">
        <f t="shared" si="536"/>
        <v>162.362223183919+0.52955459972262i</v>
      </c>
      <c r="F1894" t="str">
        <f t="shared" si="537"/>
        <v>1.45495479040427-133.944077691175i</v>
      </c>
      <c r="G1894" t="str">
        <f t="shared" si="538"/>
        <v>0.999999886903245-0.000336298590260325i</v>
      </c>
      <c r="H1894" t="str">
        <f t="shared" si="539"/>
        <v>610.553396941098+103.251217633146i</v>
      </c>
      <c r="I1894" t="str">
        <f t="shared" si="540"/>
        <v>41.5207025867671-230.281026928651i</v>
      </c>
      <c r="K1894" t="str">
        <f t="shared" si="541"/>
        <v>0.0191078451424769-0.00407209093339293i</v>
      </c>
      <c r="L1894" t="str">
        <f t="shared" si="542"/>
        <v>0.00005-0.253067886153159i</v>
      </c>
      <c r="M1894" t="str">
        <f t="shared" si="543"/>
        <v>0.00133333333333333-0.148863462443035i</v>
      </c>
      <c r="N1894">
        <f t="shared" si="544"/>
        <v>93.711596630397082</v>
      </c>
      <c r="O1894">
        <f t="shared" si="545"/>
        <v>27.424942642293054</v>
      </c>
      <c r="P1894" s="3">
        <f t="shared" si="546"/>
        <v>27.424942642293054</v>
      </c>
      <c r="Q1894" s="3">
        <f t="shared" si="547"/>
        <v>-86.288403369602918</v>
      </c>
      <c r="R1894">
        <f t="shared" si="548"/>
        <v>93.711596630397082</v>
      </c>
      <c r="S1894">
        <f t="shared" si="549"/>
        <v>1.1150747718356431</v>
      </c>
      <c r="T1894">
        <f t="shared" si="532"/>
        <v>27.424942642293054</v>
      </c>
    </row>
    <row r="1895" spans="1:20" x14ac:dyDescent="0.25">
      <c r="A1895">
        <f t="shared" si="533"/>
        <v>7032.8450642109983</v>
      </c>
      <c r="B1895">
        <f t="shared" si="550"/>
        <v>1119.3120559686186</v>
      </c>
      <c r="C1895" t="str">
        <f t="shared" si="534"/>
        <v>1.52145641541415-23.3735399756596i</v>
      </c>
      <c r="D1895" t="str">
        <f t="shared" si="535"/>
        <v>3.97498771209323-14.2259854601664i</v>
      </c>
      <c r="E1895" t="str">
        <f t="shared" si="536"/>
        <v>162.361460731995+0.531808437842156i</v>
      </c>
      <c r="F1895" t="str">
        <f t="shared" si="537"/>
        <v>1.45495478915131-133.43702073811i</v>
      </c>
      <c r="G1895" t="str">
        <f t="shared" si="538"/>
        <v>0.999999886042077-0.000337576524612604i</v>
      </c>
      <c r="H1895" t="str">
        <f t="shared" si="539"/>
        <v>610.634670789453+103.646958896316i</v>
      </c>
      <c r="I1895" t="str">
        <f t="shared" si="540"/>
        <v>41.5223120935464-229.436643483842i</v>
      </c>
      <c r="K1895" t="str">
        <f t="shared" si="541"/>
        <v>0.0191013655226364-0.00408613930752101i</v>
      </c>
      <c r="L1895" t="str">
        <f t="shared" si="542"/>
        <v>0.00005-0.25210986865228i</v>
      </c>
      <c r="M1895" t="str">
        <f t="shared" si="543"/>
        <v>0.00133333333333333-0.148299922736635i</v>
      </c>
      <c r="N1895">
        <f t="shared" si="544"/>
        <v>93.724306322742137</v>
      </c>
      <c r="O1895">
        <f t="shared" si="545"/>
        <v>27.392852518198623</v>
      </c>
      <c r="P1895" s="3">
        <f t="shared" si="546"/>
        <v>27.392852518198623</v>
      </c>
      <c r="Q1895" s="3">
        <f t="shared" si="547"/>
        <v>-86.275693677257863</v>
      </c>
      <c r="R1895">
        <f t="shared" si="548"/>
        <v>93.724306322742137</v>
      </c>
      <c r="S1895">
        <f t="shared" si="549"/>
        <v>1.1193120559686185</v>
      </c>
      <c r="T1895">
        <f t="shared" si="532"/>
        <v>27.392852518198623</v>
      </c>
    </row>
    <row r="1896" spans="1:20" x14ac:dyDescent="0.25">
      <c r="A1896">
        <f t="shared" si="533"/>
        <v>7059.5698754550012</v>
      </c>
      <c r="B1896">
        <f t="shared" si="550"/>
        <v>1123.5654417812993</v>
      </c>
      <c r="C1896" t="str">
        <f t="shared" si="534"/>
        <v>1.52102612621302-23.287023111335i</v>
      </c>
      <c r="D1896" t="str">
        <f t="shared" si="535"/>
        <v>3.974987618528-14.1721843756904i</v>
      </c>
      <c r="E1896" t="str">
        <f t="shared" si="536"/>
        <v>162.360693269966+0.534073425293345i</v>
      </c>
      <c r="F1896" t="str">
        <f t="shared" si="537"/>
        <v>1.45495478788881-132.931883321386i</v>
      </c>
      <c r="G1896" t="str">
        <f t="shared" si="538"/>
        <v>0.999999885174351-0.000338859315112095i</v>
      </c>
      <c r="H1896" t="str">
        <f t="shared" si="539"/>
        <v>610.716577612062+104.044242530052i</v>
      </c>
      <c r="I1896" t="str">
        <f t="shared" si="540"/>
        <v>41.5239338385484-228.595565647902i</v>
      </c>
      <c r="K1896" t="str">
        <f t="shared" si="541"/>
        <v>0.0190948411357168-0.0041002257617413i</v>
      </c>
      <c r="L1896" t="str">
        <f t="shared" si="542"/>
        <v>0.00005-0.251155477836501i</v>
      </c>
      <c r="M1896" t="str">
        <f t="shared" si="543"/>
        <v>0.00133333333333333-0.147738516374412i</v>
      </c>
      <c r="N1896">
        <f t="shared" si="544"/>
        <v>93.737049661434114</v>
      </c>
      <c r="O1896">
        <f t="shared" si="545"/>
        <v>27.360768123256879</v>
      </c>
      <c r="P1896" s="3">
        <f t="shared" si="546"/>
        <v>27.360768123256879</v>
      </c>
      <c r="Q1896" s="3">
        <f t="shared" si="547"/>
        <v>-86.262950338565886</v>
      </c>
      <c r="R1896">
        <f t="shared" si="548"/>
        <v>93.737049661434114</v>
      </c>
      <c r="S1896">
        <f t="shared" si="549"/>
        <v>1.1235654417812992</v>
      </c>
      <c r="T1896">
        <f t="shared" si="532"/>
        <v>27.360768123256879</v>
      </c>
    </row>
    <row r="1897" spans="1:20" x14ac:dyDescent="0.25">
      <c r="A1897">
        <f t="shared" si="533"/>
        <v>7086.3962409817304</v>
      </c>
      <c r="B1897">
        <f t="shared" si="550"/>
        <v>1127.8349904600684</v>
      </c>
      <c r="C1897" t="str">
        <f t="shared" si="534"/>
        <v>1.52059287839519-23.2008398340805i</v>
      </c>
      <c r="D1897" t="str">
        <f t="shared" si="535"/>
        <v>3.97498752425031-14.1185871628421i</v>
      </c>
      <c r="E1897" t="str">
        <f t="shared" si="536"/>
        <v>162.359920770964+0.536349630791467i</v>
      </c>
      <c r="F1897" t="str">
        <f t="shared" si="537"/>
        <v>1.45495478661669-132.428658174432i</v>
      </c>
      <c r="G1897" t="str">
        <f t="shared" si="538"/>
        <v>0.999999884300019-0.000340146980212119i</v>
      </c>
      <c r="H1897" t="str">
        <f t="shared" si="539"/>
        <v>610.799122447347+104.443074832521i</v>
      </c>
      <c r="I1897" t="str">
        <f t="shared" si="540"/>
        <v>41.5255679146397-227.757781380921i</v>
      </c>
      <c r="K1897" t="str">
        <f t="shared" si="541"/>
        <v>0.0190882717058352-0.00411435028387647i</v>
      </c>
      <c r="L1897" t="str">
        <f t="shared" si="542"/>
        <v>0.00005-0.25020469997659i</v>
      </c>
      <c r="M1897" t="str">
        <f t="shared" si="543"/>
        <v>0.00133333333333333-0.147179235280347i</v>
      </c>
      <c r="N1897">
        <f t="shared" si="544"/>
        <v>93.749826629795464</v>
      </c>
      <c r="O1897">
        <f t="shared" si="545"/>
        <v>27.328689490401072</v>
      </c>
      <c r="P1897" s="3">
        <f t="shared" si="546"/>
        <v>27.328689490401072</v>
      </c>
      <c r="Q1897" s="3">
        <f t="shared" si="547"/>
        <v>-86.250173370204536</v>
      </c>
      <c r="R1897">
        <f t="shared" si="548"/>
        <v>93.749826629795464</v>
      </c>
      <c r="S1897">
        <f t="shared" si="549"/>
        <v>1.1278349904600684</v>
      </c>
      <c r="T1897">
        <f t="shared" si="532"/>
        <v>27.328689490401072</v>
      </c>
    </row>
    <row r="1898" spans="1:20" x14ac:dyDescent="0.25">
      <c r="A1898">
        <f t="shared" si="533"/>
        <v>7113.3245466974613</v>
      </c>
      <c r="B1898">
        <f t="shared" si="550"/>
        <v>1132.1207634238167</v>
      </c>
      <c r="C1898" t="str">
        <f t="shared" si="534"/>
        <v>1.52015665393455-23.1149888896155i</v>
      </c>
      <c r="D1898" t="str">
        <f t="shared" si="535"/>
        <v>3.97498742925476-14.0651930506076i</v>
      </c>
      <c r="E1898" t="str">
        <f t="shared" si="536"/>
        <v>162.359143208064+0.538637123557725i</v>
      </c>
      <c r="F1898" t="str">
        <f t="shared" si="537"/>
        <v>1.45495478533489-131.927338058186i</v>
      </c>
      <c r="G1898" t="str">
        <f t="shared" si="538"/>
        <v>0.999999883419028-0.00034143953843612i</v>
      </c>
      <c r="H1898" t="str">
        <f t="shared" si="539"/>
        <v>610.882310375488+104.843462130744i</v>
      </c>
      <c r="I1898" t="str">
        <f t="shared" si="540"/>
        <v>41.5272144153882-226.923278691063i</v>
      </c>
      <c r="K1898" t="str">
        <f t="shared" si="541"/>
        <v>0.0190816569558964-0.0041285128602294i</v>
      </c>
      <c r="L1898" t="str">
        <f t="shared" si="542"/>
        <v>0.00005-0.249257521395288i</v>
      </c>
      <c r="M1898" t="str">
        <f t="shared" si="543"/>
        <v>0.00133333333333333-0.146622071408993i</v>
      </c>
      <c r="N1898">
        <f t="shared" si="544"/>
        <v>93.762637209827261</v>
      </c>
      <c r="O1898">
        <f t="shared" si="545"/>
        <v>27.296616652674928</v>
      </c>
      <c r="P1898" s="3">
        <f t="shared" si="546"/>
        <v>27.296616652674928</v>
      </c>
      <c r="Q1898" s="3">
        <f t="shared" si="547"/>
        <v>-86.237362790172739</v>
      </c>
      <c r="R1898">
        <f t="shared" si="548"/>
        <v>93.762637209827261</v>
      </c>
      <c r="S1898">
        <f t="shared" si="549"/>
        <v>1.1321207634238166</v>
      </c>
      <c r="T1898">
        <f t="shared" si="532"/>
        <v>27.296616652674928</v>
      </c>
    </row>
    <row r="1899" spans="1:20" x14ac:dyDescent="0.25">
      <c r="A1899">
        <f t="shared" si="533"/>
        <v>7140.3551799749112</v>
      </c>
      <c r="B1899">
        <f t="shared" si="550"/>
        <v>1136.4228223248272</v>
      </c>
      <c r="C1899" t="str">
        <f t="shared" si="534"/>
        <v>1.51971743472886-23.0294690283012i</v>
      </c>
      <c r="D1899" t="str">
        <f t="shared" si="535"/>
        <v>3.97498733353588-14.0120012708945i</v>
      </c>
      <c r="E1899" t="str">
        <f t="shared" si="536"/>
        <v>162.358360554293+0.540935973323169i</v>
      </c>
      <c r="F1899" t="str">
        <f t="shared" si="537"/>
        <v>1.45495478404334-131.427915760989i</v>
      </c>
      <c r="G1899" t="str">
        <f t="shared" si="538"/>
        <v>0.999999882531329-0.00034273700837793i</v>
      </c>
      <c r="H1899" t="str">
        <f t="shared" si="539"/>
        <v>610.966146518826+105.245410780763i</v>
      </c>
      <c r="I1899" t="str">
        <f t="shared" si="540"/>
        <v>41.5288734350689-226.092045634411i</v>
      </c>
      <c r="K1899" t="str">
        <f t="shared" si="541"/>
        <v>0.0190749966075942-0.00414271347556591i</v>
      </c>
      <c r="L1899" t="str">
        <f t="shared" si="542"/>
        <v>0.00005-0.248313928467113i</v>
      </c>
      <c r="M1899" t="str">
        <f t="shared" si="543"/>
        <v>0.00133333333333333-0.146067016745361i</v>
      </c>
      <c r="N1899">
        <f t="shared" si="544"/>
        <v>93.775481382195892</v>
      </c>
      <c r="O1899">
        <f t="shared" si="545"/>
        <v>27.264549643231618</v>
      </c>
      <c r="P1899" s="3">
        <f t="shared" si="546"/>
        <v>27.264549643231618</v>
      </c>
      <c r="Q1899" s="3">
        <f t="shared" si="547"/>
        <v>-86.224518617804108</v>
      </c>
      <c r="R1899">
        <f t="shared" si="548"/>
        <v>93.775481382195892</v>
      </c>
      <c r="S1899">
        <f t="shared" si="549"/>
        <v>1.1364228223248272</v>
      </c>
      <c r="T1899">
        <f t="shared" si="532"/>
        <v>27.264549643231618</v>
      </c>
    </row>
    <row r="1900" spans="1:20" x14ac:dyDescent="0.25">
      <c r="A1900">
        <f t="shared" si="533"/>
        <v>7167.4885296588163</v>
      </c>
      <c r="B1900">
        <f t="shared" si="550"/>
        <v>1140.7412290496616</v>
      </c>
      <c r="C1900" t="str">
        <f t="shared" si="534"/>
        <v>1.51927520259995-22.9442790051233i</v>
      </c>
      <c r="D1900" t="str">
        <f t="shared" si="535"/>
        <v>3.97498723708817-13.9590110585213i</v>
      </c>
      <c r="E1900" t="str">
        <f t="shared" si="536"/>
        <v>162.357572782632+0.543246250331815i</v>
      </c>
      <c r="F1900" t="str">
        <f t="shared" si="537"/>
        <v>1.45495478274194-130.930384098483i</v>
      </c>
      <c r="G1900" t="str">
        <f t="shared" si="538"/>
        <v>0.999999881636871-0.000344039408702037i</v>
      </c>
      <c r="H1900" t="str">
        <f t="shared" si="539"/>
        <v>611.050636042211+105.648927167797i</v>
      </c>
      <c r="I1900" t="str">
        <f t="shared" si="540"/>
        <v>41.5305450686655-225.264070314793i</v>
      </c>
      <c r="K1900" t="str">
        <f t="shared" si="541"/>
        <v>0.0190682903814144-0.00415695211309752i</v>
      </c>
      <c r="L1900" t="str">
        <f t="shared" si="542"/>
        <v>0.00005-0.247373907618164i</v>
      </c>
      <c r="M1900" t="str">
        <f t="shared" si="543"/>
        <v>0.00133333333333333-0.145514063304802i</v>
      </c>
      <c r="N1900">
        <f t="shared" si="544"/>
        <v>93.78835912621976</v>
      </c>
      <c r="O1900">
        <f t="shared" si="545"/>
        <v>27.232488495333598</v>
      </c>
      <c r="P1900" s="3">
        <f t="shared" si="546"/>
        <v>27.232488495333598</v>
      </c>
      <c r="Q1900" s="3">
        <f t="shared" si="547"/>
        <v>-86.21164087378024</v>
      </c>
      <c r="R1900">
        <f t="shared" si="548"/>
        <v>93.78835912621976</v>
      </c>
      <c r="S1900">
        <f t="shared" si="549"/>
        <v>1.1407412290496615</v>
      </c>
      <c r="T1900">
        <f t="shared" ref="T1900:T1963" si="551">P1900</f>
        <v>27.232488495333598</v>
      </c>
    </row>
    <row r="1901" spans="1:20" x14ac:dyDescent="0.25">
      <c r="A1901">
        <f t="shared" ref="A1901:A1964" si="552">2*PI()*B1901</f>
        <v>7194.724986071521</v>
      </c>
      <c r="B1901">
        <f t="shared" si="550"/>
        <v>1145.0760457200504</v>
      </c>
      <c r="C1901" t="str">
        <f t="shared" ref="C1901:C1964" si="553">IMPRODUCT(D1901,E1901,$C$40,,K1901,$C$41)</f>
        <v>1.51882993929392-22.8594175796702i</v>
      </c>
      <c r="D1901" t="str">
        <f t="shared" ref="D1901:D1964" si="554">IMDIV(IMPRODUCT($C$37,$C$38,COMPLEX(1,A1901/$C$38)),IMSUM(-1*A1901*A1901/$C$39,COMPLEX(0,1*A1901)))</f>
        <v>3.97498713990606-13.9062216512059i</v>
      </c>
      <c r="E1901" t="str">
        <f t="shared" ref="E1901:E1964" si="555">IMDIV(IMPRODUCT(IMSUM(F1901,G1901),$C$29,H1901),IMSUM(1,I1901))</f>
        <v>162.356779866009+0.545568025345279i</v>
      </c>
      <c r="F1901" t="str">
        <f t="shared" ref="F1901:F1964" si="556">IMDIV(IMPRODUCT($C$14,$C$15,COMPLEX(1,A1901/$C$15)),IMSUM(-1*A1901*A1901/$C$16,COMPLEX(0,A1901)))</f>
        <v>1.45495478143063-130.43473591351i</v>
      </c>
      <c r="G1901" t="str">
        <f t="shared" ref="G1901:G1964" si="557">IMDIV(1,COMPLEX(1,A1901*$C$9*$C$10))</f>
        <v>0.999999880735602-0.000345346758143855i</v>
      </c>
      <c r="H1901" t="str">
        <f t="shared" ref="H1901:H1964" si="558">IMDIV($C$3,IMSUM(K1901,COMPLEX(0,$C$28*A1901)))</f>
        <v>611.135784153397+106.054017706421i</v>
      </c>
      <c r="I1901" t="str">
        <f t="shared" ref="I1901:I1964" si="559">IMPRODUCT(F1901,$C$29,H1901,$C$31)</f>
        <v>41.5322294118818-224.439340883633i</v>
      </c>
      <c r="K1901" t="str">
        <f t="shared" ref="K1901:K1964" si="560">IF($C$26&lt;=0,IMDIV(1,IMSUM(IMDIV(1,L1901),1/$C$18)),IMDIV(1,IMSUM(IMDIV(1,L1901),1/$C$18,IMDIV(1,M1901))))</f>
        <v>0.0190615379966368-0.00417122875446412i</v>
      </c>
      <c r="L1901" t="str">
        <f t="shared" ref="L1901:L1964" si="561">IMSUM($C$21/$C$22,IMDIV(1,COMPLEX(0,$C$20*$C$22*A1901)))</f>
        <v>0.00005-0.246437445325925i</v>
      </c>
      <c r="M1901" t="str">
        <f t="shared" ref="M1901:M1964" si="562">IMSUM($C$25/$C$26,IMDIV(1,COMPLEX(0,$C$24*$C$26*A1901)))</f>
        <v>0.00133333333333333-0.144963203132897i</v>
      </c>
      <c r="N1901">
        <f t="shared" ref="N1901:N1964" si="563">ABS(R1901)</f>
        <v>93.801270419856607</v>
      </c>
      <c r="O1901">
        <f t="shared" ref="O1901:O1964" si="564">ABS(P1901)</f>
        <v>27.20043324235068</v>
      </c>
      <c r="P1901" s="3">
        <f t="shared" ref="P1901:P1964" si="565">20*LOG10(IMABS(C1901))</f>
        <v>27.20043324235068</v>
      </c>
      <c r="Q1901" s="3">
        <f t="shared" ref="Q1901:Q1964" si="566">IMARGUMENT(C1901)*180/PI()</f>
        <v>-86.198729580143393</v>
      </c>
      <c r="R1901">
        <f t="shared" ref="R1901:R1964" si="567">IF(Q1901&lt;0,Q1901+180,Q1901-180)</f>
        <v>93.801270419856607</v>
      </c>
      <c r="S1901">
        <f t="shared" ref="S1901:S1964" si="568">B1901/1000</f>
        <v>1.1450760457200504</v>
      </c>
      <c r="T1901">
        <f t="shared" si="551"/>
        <v>27.20043324235068</v>
      </c>
    </row>
    <row r="1902" spans="1:20" x14ac:dyDescent="0.25">
      <c r="A1902">
        <f t="shared" si="552"/>
        <v>7222.0649410185924</v>
      </c>
      <c r="B1902">
        <f t="shared" ref="B1902:B1965" si="569">B1901*(1+B$42)</f>
        <v>1149.4273346937866</v>
      </c>
      <c r="C1902" t="str">
        <f t="shared" si="553"/>
        <v>1.51838162648154-22.7748835161173i</v>
      </c>
      <c r="D1902" t="str">
        <f t="shared" si="554"/>
        <v>3.97498704198397-13.853632289555i</v>
      </c>
      <c r="E1902" t="str">
        <f t="shared" si="555"/>
        <v>162.355981777316+0.547901369646047i</v>
      </c>
      <c r="F1902" t="str">
        <f t="shared" si="556"/>
        <v>1.45495478010934-129.940964076002i</v>
      </c>
      <c r="G1902" t="str">
        <f t="shared" si="557"/>
        <v>0.999999879827471-0.000346659075509989i</v>
      </c>
      <c r="H1902" t="str">
        <f t="shared" si="558"/>
        <v>611.221596103418+106.460688840721i</v>
      </c>
      <c r="I1902" t="str">
        <f t="shared" si="559"/>
        <v>41.5339265611392-223.617845539771i</v>
      </c>
      <c r="K1902" t="str">
        <f t="shared" si="560"/>
        <v>0.0190547391713379-0.00418554337971636i</v>
      </c>
      <c r="L1902" t="str">
        <f t="shared" si="561"/>
        <v>0.00005-0.245504528119073i</v>
      </c>
      <c r="M1902" t="str">
        <f t="shared" si="562"/>
        <v>0.00133333333333333-0.144414428305337i</v>
      </c>
      <c r="N1902">
        <f t="shared" si="563"/>
        <v>93.814215239690355</v>
      </c>
      <c r="O1902">
        <f t="shared" si="564"/>
        <v>27.168383917760366</v>
      </c>
      <c r="P1902" s="3">
        <f t="shared" si="565"/>
        <v>27.168383917760366</v>
      </c>
      <c r="Q1902" s="3">
        <f t="shared" si="566"/>
        <v>-86.185784760309645</v>
      </c>
      <c r="R1902">
        <f t="shared" si="567"/>
        <v>93.814215239690355</v>
      </c>
      <c r="S1902">
        <f t="shared" si="568"/>
        <v>1.1494273346937867</v>
      </c>
      <c r="T1902">
        <f t="shared" si="551"/>
        <v>27.168383917760366</v>
      </c>
    </row>
    <row r="1903" spans="1:20" x14ac:dyDescent="0.25">
      <c r="A1903">
        <f t="shared" si="552"/>
        <v>7249.5087877944634</v>
      </c>
      <c r="B1903">
        <f t="shared" si="569"/>
        <v>1153.7951585656231</v>
      </c>
      <c r="C1903" t="str">
        <f t="shared" si="553"/>
        <v>1.51793024575817-22.6906755832049i</v>
      </c>
      <c r="D1903" t="str">
        <f t="shared" si="554"/>
        <v>3.97498694331626-13.8012422170528i</v>
      </c>
      <c r="E1903" t="str">
        <f t="shared" si="555"/>
        <v>162.355178489395+0.550246355041427i</v>
      </c>
      <c r="F1903" t="str">
        <f t="shared" si="556"/>
        <v>1.45495477877799-129.449061482887i</v>
      </c>
      <c r="G1903" t="str">
        <f t="shared" si="557"/>
        <v>0.999999878912424-0.000347976379678513i</v>
      </c>
      <c r="H1903" t="str">
        <f t="shared" si="558"/>
        <v>611.30807718698+106.868947044477i</v>
      </c>
      <c r="I1903" t="str">
        <f t="shared" si="559"/>
        <v>41.5356366135907-222.799572529323i</v>
      </c>
      <c r="K1903" t="str">
        <f t="shared" si="560"/>
        <v>0.0190478936223934-0.00419989596729818i</v>
      </c>
      <c r="L1903" t="str">
        <f t="shared" si="561"/>
        <v>0.00005-0.244575142577279i</v>
      </c>
      <c r="M1903" t="str">
        <f t="shared" si="562"/>
        <v>0.00133333333333333-0.143867730927811i</v>
      </c>
      <c r="N1903">
        <f t="shared" si="563"/>
        <v>93.827193560917692</v>
      </c>
      <c r="O1903">
        <f t="shared" si="564"/>
        <v>27.136340555145718</v>
      </c>
      <c r="P1903" s="3">
        <f t="shared" si="565"/>
        <v>27.136340555145718</v>
      </c>
      <c r="Q1903" s="3">
        <f t="shared" si="566"/>
        <v>-86.172806439082308</v>
      </c>
      <c r="R1903">
        <f t="shared" si="567"/>
        <v>93.827193560917692</v>
      </c>
      <c r="S1903">
        <f t="shared" si="568"/>
        <v>1.153795158565623</v>
      </c>
      <c r="T1903">
        <f t="shared" si="551"/>
        <v>27.136340555145718</v>
      </c>
    </row>
    <row r="1904" spans="1:20" x14ac:dyDescent="0.25">
      <c r="A1904">
        <f t="shared" si="552"/>
        <v>7277.056921188082</v>
      </c>
      <c r="B1904">
        <f t="shared" si="569"/>
        <v>1158.1795801681724</v>
      </c>
      <c r="C1904" t="str">
        <f t="shared" si="553"/>
        <v>1.51747577864428-22.606792554222i</v>
      </c>
      <c r="D1904" t="str">
        <f t="shared" si="554"/>
        <v>3.97498684389724-13.7490506800506i</v>
      </c>
      <c r="E1904" t="str">
        <f t="shared" si="555"/>
        <v>162.354369975051+0.552603053867561i</v>
      </c>
      <c r="F1904" t="str">
        <f t="shared" si="556"/>
        <v>1.4549547774365-128.959021057981i</v>
      </c>
      <c r="G1904" t="str">
        <f t="shared" si="557"/>
        <v>0.99999987799041-0.000349298689599233i</v>
      </c>
      <c r="H1904" t="str">
        <f t="shared" si="558"/>
        <v>611.395232742843+107.278798821321i</v>
      </c>
      <c r="I1904" t="str">
        <f t="shared" si="559"/>
        <v>41.5373596671192-221.984510145505i</v>
      </c>
      <c r="K1904" t="str">
        <f t="shared" si="560"/>
        <v>0.0190410010654815-0.00421428649402899i</v>
      </c>
      <c r="L1904" t="str">
        <f t="shared" si="561"/>
        <v>0.00005-0.243649275331021i</v>
      </c>
      <c r="M1904" t="str">
        <f t="shared" si="562"/>
        <v>0.00133333333333333-0.143323103135895i</v>
      </c>
      <c r="N1904">
        <f t="shared" si="563"/>
        <v>93.840205357335122</v>
      </c>
      <c r="O1904">
        <f t="shared" si="564"/>
        <v>27.104303188195424</v>
      </c>
      <c r="P1904" s="3">
        <f t="shared" si="565"/>
        <v>27.104303188195424</v>
      </c>
      <c r="Q1904" s="3">
        <f t="shared" si="566"/>
        <v>-86.159794642664878</v>
      </c>
      <c r="R1904">
        <f t="shared" si="567"/>
        <v>93.840205357335122</v>
      </c>
      <c r="S1904">
        <f t="shared" si="568"/>
        <v>1.1581795801681725</v>
      </c>
      <c r="T1904">
        <f t="shared" si="551"/>
        <v>27.104303188195424</v>
      </c>
    </row>
    <row r="1905" spans="1:20" x14ac:dyDescent="0.25">
      <c r="A1905">
        <f t="shared" si="552"/>
        <v>7304.7097374885971</v>
      </c>
      <c r="B1905">
        <f t="shared" si="569"/>
        <v>1162.5806625728114</v>
      </c>
      <c r="C1905" t="str">
        <f t="shared" si="553"/>
        <v>1.51701820658541-22.5232332069854i</v>
      </c>
      <c r="D1905" t="str">
        <f t="shared" si="554"/>
        <v>3.97498674372122-13.6970569277556i</v>
      </c>
      <c r="E1905" t="str">
        <f t="shared" si="555"/>
        <v>162.353556207044+0.554971538993289i</v>
      </c>
      <c r="F1905" t="str">
        <f t="shared" si="556"/>
        <v>1.45495477608479-128.470835751887i</v>
      </c>
      <c r="G1905" t="str">
        <f t="shared" si="557"/>
        <v>0.999999877061376-0.000350626024293967i</v>
      </c>
      <c r="H1905" t="str">
        <f t="shared" si="558"/>
        <v>611.483068154232+107.69025070492i</v>
      </c>
      <c r="I1905" t="str">
        <f t="shared" si="559"/>
        <v>41.539095820348-221.172646728481i</v>
      </c>
      <c r="K1905" t="str">
        <f t="shared" si="560"/>
        <v>0.0190340612150852-0.00422871493508596i</v>
      </c>
      <c r="L1905" t="str">
        <f t="shared" si="561"/>
        <v>0.00005-0.242726913061388i</v>
      </c>
      <c r="M1905" t="str">
        <f t="shared" si="562"/>
        <v>0.00133333333333333-0.142780537094934i</v>
      </c>
      <c r="N1905">
        <f t="shared" si="563"/>
        <v>93.853250601325399</v>
      </c>
      <c r="O1905">
        <f t="shared" si="564"/>
        <v>27.072271850702009</v>
      </c>
      <c r="P1905" s="3">
        <f t="shared" si="565"/>
        <v>27.072271850702009</v>
      </c>
      <c r="Q1905" s="3">
        <f t="shared" si="566"/>
        <v>-86.146749398674601</v>
      </c>
      <c r="R1905">
        <f t="shared" si="567"/>
        <v>93.853250601325399</v>
      </c>
      <c r="S1905">
        <f t="shared" si="568"/>
        <v>1.1625806625728115</v>
      </c>
      <c r="T1905">
        <f t="shared" si="551"/>
        <v>27.072271850702009</v>
      </c>
    </row>
    <row r="1906" spans="1:20" x14ac:dyDescent="0.25">
      <c r="A1906">
        <f t="shared" si="552"/>
        <v>7332.4676344910531</v>
      </c>
      <c r="B1906">
        <f t="shared" si="569"/>
        <v>1166.9984690905881</v>
      </c>
      <c r="C1906" t="str">
        <f t="shared" si="553"/>
        <v>1.51655751095277-22.4399963238228i</v>
      </c>
      <c r="D1906" t="str">
        <f t="shared" si="554"/>
        <v>3.97498664278242-13.6452602122202i</v>
      </c>
      <c r="E1906" t="str">
        <f t="shared" si="555"/>
        <v>162.352737158103+0.557351883823928i</v>
      </c>
      <c r="F1906" t="str">
        <f t="shared" si="556"/>
        <v>1.4549547747228-127.984498541897i</v>
      </c>
      <c r="G1906" t="str">
        <f t="shared" si="557"/>
        <v>0.999999876125267-0.000351958402856813i</v>
      </c>
      <c r="H1906" t="str">
        <f t="shared" si="558"/>
        <v>611.571588849214+108.103309259136i</v>
      </c>
      <c r="I1906" t="str">
        <f t="shared" si="559"/>
        <v>41.5408451726418-220.363970665204i</v>
      </c>
      <c r="K1906" t="str">
        <f t="shared" si="560"/>
        <v>0.0190270737844963-0.00424318126398601i</v>
      </c>
      <c r="L1906" t="str">
        <f t="shared" si="561"/>
        <v>0.00005-0.241808042499889i</v>
      </c>
      <c r="M1906" t="str">
        <f t="shared" si="562"/>
        <v>0.00133333333333333-0.142240024999935i</v>
      </c>
      <c r="N1906">
        <f t="shared" si="563"/>
        <v>93.866329263844747</v>
      </c>
      <c r="O1906">
        <f t="shared" si="564"/>
        <v>27.040246576561543</v>
      </c>
      <c r="P1906" s="3">
        <f t="shared" si="565"/>
        <v>27.040246576561543</v>
      </c>
      <c r="Q1906" s="3">
        <f t="shared" si="566"/>
        <v>-86.133670736155253</v>
      </c>
      <c r="R1906">
        <f t="shared" si="567"/>
        <v>93.866329263844747</v>
      </c>
      <c r="S1906">
        <f t="shared" si="568"/>
        <v>1.1669984690905881</v>
      </c>
      <c r="T1906">
        <f t="shared" si="551"/>
        <v>27.040246576561543</v>
      </c>
    </row>
    <row r="1907" spans="1:20" x14ac:dyDescent="0.25">
      <c r="A1907">
        <f t="shared" si="552"/>
        <v>7360.3310115021195</v>
      </c>
      <c r="B1907">
        <f t="shared" si="569"/>
        <v>1171.4330632731323</v>
      </c>
      <c r="C1907" t="str">
        <f t="shared" si="553"/>
        <v>1.51609367304313-22.3570806915528i</v>
      </c>
      <c r="D1907" t="str">
        <f t="shared" si="554"/>
        <v>3.97498654107504-13.5936597883311i</v>
      </c>
      <c r="E1907" t="str">
        <f t="shared" si="555"/>
        <v>162.351912800917+0.559744162304831i</v>
      </c>
      <c r="F1907" t="str">
        <f t="shared" si="556"/>
        <v>1.45495477335043-127.500002431885i</v>
      </c>
      <c r="G1907" t="str">
        <f t="shared" si="557"/>
        <v>0.999999875182031-0.000353295844454427i</v>
      </c>
      <c r="H1907" t="str">
        <f t="shared" si="558"/>
        <v>611.660800301115+108.517981078215i</v>
      </c>
      <c r="I1907" t="str">
        <f t="shared" si="559"/>
        <v>41.5426078241165-219.55847038925i</v>
      </c>
      <c r="K1907" t="str">
        <f t="shared" si="560"/>
        <v>0.0190200384858181-0.00425768545256792i</v>
      </c>
      <c r="L1907" t="str">
        <f t="shared" si="561"/>
        <v>0.00005-0.240892650428262i</v>
      </c>
      <c r="M1907" t="str">
        <f t="shared" si="562"/>
        <v>0.00133333333333333-0.141701559075448i</v>
      </c>
      <c r="N1907">
        <f t="shared" si="563"/>
        <v>93.879441314408908</v>
      </c>
      <c r="O1907">
        <f t="shared" si="564"/>
        <v>27.008227399772121</v>
      </c>
      <c r="P1907" s="3">
        <f t="shared" si="565"/>
        <v>27.008227399772121</v>
      </c>
      <c r="Q1907" s="3">
        <f t="shared" si="566"/>
        <v>-86.120558685591092</v>
      </c>
      <c r="R1907">
        <f t="shared" si="567"/>
        <v>93.879441314408908</v>
      </c>
      <c r="S1907">
        <f t="shared" si="568"/>
        <v>1.1714330632731325</v>
      </c>
      <c r="T1907">
        <f t="shared" si="551"/>
        <v>27.008227399772121</v>
      </c>
    </row>
    <row r="1908" spans="1:20" x14ac:dyDescent="0.25">
      <c r="A1908">
        <f t="shared" si="552"/>
        <v>7388.3002693458275</v>
      </c>
      <c r="B1908">
        <f t="shared" si="569"/>
        <v>1175.8845089135702</v>
      </c>
      <c r="C1908" t="str">
        <f t="shared" si="553"/>
        <v>1.51562667407953-22.2744851014666i</v>
      </c>
      <c r="D1908" t="str">
        <f t="shared" si="554"/>
        <v>3.9749864385932-13.5422549137989i</v>
      </c>
      <c r="E1908" t="str">
        <f t="shared" si="555"/>
        <v>162.35108310814+0.562148448926596i</v>
      </c>
      <c r="F1908" t="str">
        <f t="shared" si="556"/>
        <v>1.45495477196762-127.017340452213i</v>
      </c>
      <c r="G1908" t="str">
        <f t="shared" si="557"/>
        <v>0.999999874231612-0.000354638368326298i</v>
      </c>
      <c r="H1908" t="str">
        <f t="shared" si="558"/>
        <v>611.750708028922+108.934272786947i</v>
      </c>
      <c r="I1908" t="str">
        <f t="shared" si="559"/>
        <v>41.5443838756407-218.756134380677i</v>
      </c>
      <c r="K1908" t="str">
        <f t="shared" si="560"/>
        <v>0.0190129550299693-0.00427222747097397i</v>
      </c>
      <c r="L1908" t="str">
        <f t="shared" si="561"/>
        <v>0.00005-0.239980723678284i</v>
      </c>
      <c r="M1908" t="str">
        <f t="shared" si="562"/>
        <v>0.00133333333333333-0.141165131575461i</v>
      </c>
      <c r="N1908">
        <f t="shared" si="563"/>
        <v>93.892586721080718</v>
      </c>
      <c r="O1908">
        <f t="shared" si="564"/>
        <v>26.976214354432919</v>
      </c>
      <c r="P1908" s="3">
        <f t="shared" si="565"/>
        <v>26.976214354432919</v>
      </c>
      <c r="Q1908" s="3">
        <f t="shared" si="566"/>
        <v>-86.107413278919282</v>
      </c>
      <c r="R1908">
        <f t="shared" si="567"/>
        <v>93.892586721080718</v>
      </c>
      <c r="S1908">
        <f t="shared" si="568"/>
        <v>1.1758845089135703</v>
      </c>
      <c r="T1908">
        <f t="shared" si="551"/>
        <v>26.976214354432919</v>
      </c>
    </row>
    <row r="1909" spans="1:20" x14ac:dyDescent="0.25">
      <c r="A1909">
        <f t="shared" si="552"/>
        <v>7416.3758103693426</v>
      </c>
      <c r="B1909">
        <f t="shared" si="569"/>
        <v>1180.3528700474419</v>
      </c>
      <c r="C1909" t="str">
        <f t="shared" si="553"/>
        <v>1.5151564952111-22.1922083493106i</v>
      </c>
      <c r="D1909" t="str">
        <f t="shared" si="554"/>
        <v>3.97498633533105-13.4910448491473i</v>
      </c>
      <c r="E1909" t="str">
        <f t="shared" si="555"/>
        <v>162.350248052398+0.564564818727216i</v>
      </c>
      <c r="F1909" t="str">
        <f t="shared" si="556"/>
        <v>1.45495477057428-126.536505659626i</v>
      </c>
      <c r="G1909" t="str">
        <f t="shared" si="557"/>
        <v>0.999999873273956-0.000355985993785026i</v>
      </c>
      <c r="H1909" t="str">
        <f t="shared" si="558"/>
        <v>611.841317597691+109.352191040856i</v>
      </c>
      <c r="I1909" t="str">
        <f t="shared" si="559"/>
        <v>41.5461734288448-217.956951165852i</v>
      </c>
      <c r="K1909" t="str">
        <f t="shared" si="560"/>
        <v>0.0190058231266874-0.00428680728763203i</v>
      </c>
      <c r="L1909" t="str">
        <f t="shared" si="561"/>
        <v>0.00005-0.239072249131584i</v>
      </c>
      <c r="M1909" t="str">
        <f t="shared" si="562"/>
        <v>0.00133333333333333-0.140630734783284i</v>
      </c>
      <c r="N1909">
        <f t="shared" si="563"/>
        <v>93.905765450455419</v>
      </c>
      <c r="O1909">
        <f t="shared" si="564"/>
        <v>26.944207474743585</v>
      </c>
      <c r="P1909" s="3">
        <f t="shared" si="565"/>
        <v>26.944207474743585</v>
      </c>
      <c r="Q1909" s="3">
        <f t="shared" si="566"/>
        <v>-86.094234549544581</v>
      </c>
      <c r="R1909">
        <f t="shared" si="567"/>
        <v>93.905765450455419</v>
      </c>
      <c r="S1909">
        <f t="shared" si="568"/>
        <v>1.1803528700474419</v>
      </c>
      <c r="T1909">
        <f t="shared" si="551"/>
        <v>26.944207474743585</v>
      </c>
    </row>
    <row r="1910" spans="1:20" x14ac:dyDescent="0.25">
      <c r="A1910">
        <f t="shared" si="552"/>
        <v>7444.5580384487457</v>
      </c>
      <c r="B1910">
        <f t="shared" si="569"/>
        <v>1184.8382109536221</v>
      </c>
      <c r="C1910" t="str">
        <f t="shared" si="553"/>
        <v>1.51468311751377-22.1102492352655i</v>
      </c>
      <c r="D1910" t="str">
        <f t="shared" si="554"/>
        <v>3.9749862312826-13.4400288577022i</v>
      </c>
      <c r="E1910" t="str">
        <f t="shared" si="555"/>
        <v>162.34940760628+0.566993347297816i</v>
      </c>
      <c r="F1910" t="str">
        <f t="shared" si="556"/>
        <v>1.45495476917031-126.057491137155i</v>
      </c>
      <c r="G1910" t="str">
        <f t="shared" si="557"/>
        <v>0.999999872309009-0.000357338740216596i</v>
      </c>
      <c r="H1910" t="str">
        <f t="shared" si="558"/>
        <v>611.932634618969+109.77174252637i</v>
      </c>
      <c r="I1910" t="str">
        <f t="shared" si="559"/>
        <v>41.5479765861243-217.16090931731i</v>
      </c>
      <c r="K1910" t="str">
        <f t="shared" si="560"/>
        <v>0.0189986424845326-0.00430142486923687i</v>
      </c>
      <c r="L1910" t="str">
        <f t="shared" si="561"/>
        <v>0.00005-0.23816721371945i</v>
      </c>
      <c r="M1910" t="str">
        <f t="shared" si="562"/>
        <v>0.00133333333333333-0.140098361011441i</v>
      </c>
      <c r="N1910">
        <f t="shared" si="563"/>
        <v>93.918977467648659</v>
      </c>
      <c r="O1910">
        <f t="shared" si="564"/>
        <v>26.912206795002191</v>
      </c>
      <c r="P1910" s="3">
        <f t="shared" si="565"/>
        <v>26.912206795002191</v>
      </c>
      <c r="Q1910" s="3">
        <f t="shared" si="566"/>
        <v>-86.081022532351341</v>
      </c>
      <c r="R1910">
        <f t="shared" si="567"/>
        <v>93.918977467648659</v>
      </c>
      <c r="S1910">
        <f t="shared" si="568"/>
        <v>1.1848382109536222</v>
      </c>
      <c r="T1910">
        <f t="shared" si="551"/>
        <v>26.912206795002191</v>
      </c>
    </row>
    <row r="1911" spans="1:20" x14ac:dyDescent="0.25">
      <c r="A1911">
        <f t="shared" si="552"/>
        <v>7472.8473589948517</v>
      </c>
      <c r="B1911">
        <f t="shared" si="569"/>
        <v>1189.340596155246</v>
      </c>
      <c r="C1911" t="str">
        <f t="shared" si="553"/>
        <v>1.51420652199029-22.0286065639304i</v>
      </c>
      <c r="D1911" t="str">
        <f t="shared" si="554"/>
        <v>3.9749861264419-13.3892062055814i</v>
      </c>
      <c r="E1911" t="str">
        <f t="shared" si="555"/>
        <v>162.348561742354+0.56943411078527i</v>
      </c>
      <c r="F1911" t="str">
        <f t="shared" si="556"/>
        <v>1.45495476775567-125.580289994014i</v>
      </c>
      <c r="G1911" t="str">
        <f t="shared" si="557"/>
        <v>0.999999871336713-0.00035869662708066i</v>
      </c>
      <c r="H1911" t="str">
        <f t="shared" si="558"/>
        <v>612.02466475121+110.192933961007i</v>
      </c>
      <c r="I1911" t="str">
        <f t="shared" si="559"/>
        <v>41.5497934506472-216.367997453587i</v>
      </c>
      <c r="K1911" t="str">
        <f t="shared" si="560"/>
        <v>0.0189914128108917-0.0043160801807321i</v>
      </c>
      <c r="L1911" t="str">
        <f t="shared" si="561"/>
        <v>0.00005-0.237265604422644i</v>
      </c>
      <c r="M1911" t="str">
        <f t="shared" si="562"/>
        <v>0.00133333333333333-0.139568002601555i</v>
      </c>
      <c r="N1911">
        <f t="shared" si="563"/>
        <v>93.932222736281886</v>
      </c>
      <c r="O1911">
        <f t="shared" si="564"/>
        <v>26.880212349605117</v>
      </c>
      <c r="P1911" s="3">
        <f t="shared" si="565"/>
        <v>26.880212349605117</v>
      </c>
      <c r="Q1911" s="3">
        <f t="shared" si="566"/>
        <v>-86.067777263718114</v>
      </c>
      <c r="R1911">
        <f t="shared" si="567"/>
        <v>93.932222736281886</v>
      </c>
      <c r="S1911">
        <f t="shared" si="568"/>
        <v>1.1893405961552459</v>
      </c>
      <c r="T1911">
        <f t="shared" si="551"/>
        <v>26.880212349605117</v>
      </c>
    </row>
    <row r="1912" spans="1:20" x14ac:dyDescent="0.25">
      <c r="A1912">
        <f t="shared" si="552"/>
        <v>7501.2441789590321</v>
      </c>
      <c r="B1912">
        <f t="shared" si="569"/>
        <v>1193.860090420636</v>
      </c>
      <c r="C1912" t="str">
        <f t="shared" si="553"/>
        <v>1.51372668957083-21.9472791443029i</v>
      </c>
      <c r="D1912" t="str">
        <f t="shared" si="554"/>
        <v>3.97498602080289-13.3385761616839i</v>
      </c>
      <c r="E1912" t="str">
        <f t="shared" si="555"/>
        <v>162.347710433156+0.5718871858972i</v>
      </c>
      <c r="F1912" t="str">
        <f t="shared" si="556"/>
        <v>1.45495476633024-125.104895365505i</v>
      </c>
      <c r="G1912" t="str">
        <f t="shared" si="557"/>
        <v>0.999999870357014-0.000360059673910817i</v>
      </c>
      <c r="H1912" t="str">
        <f t="shared" si="558"/>
        <v>612.117413700186+110.615772093547i</v>
      </c>
      <c r="I1912" t="str">
        <f t="shared" si="559"/>
        <v>41.5516241263573-215.578204239074i</v>
      </c>
      <c r="K1912" t="str">
        <f t="shared" si="560"/>
        <v>0.0189841338119827-0.00433077318529131i</v>
      </c>
      <c r="L1912" t="str">
        <f t="shared" si="561"/>
        <v>0.00005-0.236367408271213i</v>
      </c>
      <c r="M1912" t="str">
        <f t="shared" si="562"/>
        <v>0.00133333333333333-0.139039651924243i</v>
      </c>
      <c r="N1912">
        <f t="shared" si="563"/>
        <v>93.945501218469801</v>
      </c>
      <c r="O1912">
        <f t="shared" si="564"/>
        <v>26.848224173045281</v>
      </c>
      <c r="P1912" s="3">
        <f t="shared" si="565"/>
        <v>26.848224173045281</v>
      </c>
      <c r="Q1912" s="3">
        <f t="shared" si="566"/>
        <v>-86.054498781530199</v>
      </c>
      <c r="R1912">
        <f t="shared" si="567"/>
        <v>93.945501218469801</v>
      </c>
      <c r="S1912">
        <f t="shared" si="568"/>
        <v>1.193860090420636</v>
      </c>
      <c r="T1912">
        <f t="shared" si="551"/>
        <v>26.848224173045281</v>
      </c>
    </row>
    <row r="1913" spans="1:20" x14ac:dyDescent="0.25">
      <c r="A1913">
        <f t="shared" si="552"/>
        <v>7529.7489068390769</v>
      </c>
      <c r="B1913">
        <f t="shared" si="569"/>
        <v>1198.3967587642344</v>
      </c>
      <c r="C1913" t="str">
        <f t="shared" si="553"/>
        <v>1.51324360111295-21.8662657897613i</v>
      </c>
      <c r="D1913" t="str">
        <f t="shared" si="554"/>
        <v>3.97498591435951-13.2881379976796i</v>
      </c>
      <c r="E1913" t="str">
        <f t="shared" si="555"/>
        <v>162.3468536512+0.574352649905429i</v>
      </c>
      <c r="F1913" t="str">
        <f t="shared" si="556"/>
        <v>1.45495476489398-124.631300412917i</v>
      </c>
      <c r="G1913" t="str">
        <f t="shared" si="557"/>
        <v>0.999999869369856-0.000361427900314891i</v>
      </c>
      <c r="H1913" t="str">
        <f t="shared" si="558"/>
        <v>612.210887219438+111.040263704225i</v>
      </c>
      <c r="I1913" t="str">
        <f t="shared" si="559"/>
        <v>41.5534687179834-214.791518383863i</v>
      </c>
      <c r="K1913" t="str">
        <f t="shared" si="560"/>
        <v>0.0189768051928584-0.00434550384429964i</v>
      </c>
      <c r="L1913" t="str">
        <f t="shared" si="561"/>
        <v>0.00005-0.235472612344305i</v>
      </c>
      <c r="M1913" t="str">
        <f t="shared" si="562"/>
        <v>0.00133333333333333-0.138513301379003i</v>
      </c>
      <c r="N1913">
        <f t="shared" si="563"/>
        <v>93.958812874805886</v>
      </c>
      <c r="O1913">
        <f t="shared" si="564"/>
        <v>26.816242299911206</v>
      </c>
      <c r="P1913" s="3">
        <f t="shared" si="565"/>
        <v>26.816242299911206</v>
      </c>
      <c r="Q1913" s="3">
        <f t="shared" si="566"/>
        <v>-86.041187125194114</v>
      </c>
      <c r="R1913">
        <f t="shared" si="567"/>
        <v>93.958812874805886</v>
      </c>
      <c r="S1913">
        <f t="shared" si="568"/>
        <v>1.1983967587642343</v>
      </c>
      <c r="T1913">
        <f t="shared" si="551"/>
        <v>26.816242299911206</v>
      </c>
    </row>
    <row r="1914" spans="1:20" x14ac:dyDescent="0.25">
      <c r="A1914">
        <f t="shared" si="552"/>
        <v>7558.3619526850644</v>
      </c>
      <c r="B1914">
        <f t="shared" si="569"/>
        <v>1202.9506664475384</v>
      </c>
      <c r="C1914" t="str">
        <f t="shared" si="553"/>
        <v>1.51275723740234-21.7855653180469i</v>
      </c>
      <c r="D1914" t="str">
        <f t="shared" si="554"/>
        <v>3.97498580710564-13.2378909879985i</v>
      </c>
      <c r="E1914" t="str">
        <f t="shared" si="555"/>
        <v>162.345991368981+0.576830580650042i</v>
      </c>
      <c r="F1914" t="str">
        <f t="shared" si="556"/>
        <v>1.45495476344677-124.159498323427i</v>
      </c>
      <c r="G1914" t="str">
        <f t="shared" si="557"/>
        <v>0.999999868375181-0.000362801325975218i</v>
      </c>
      <c r="H1914" t="str">
        <f t="shared" si="558"/>
        <v>612.305091110683+111.466415604905i</v>
      </c>
      <c r="I1914" t="str">
        <f t="shared" si="559"/>
        <v>41.5553273310415-214.00792864359i</v>
      </c>
      <c r="K1914" t="str">
        <f t="shared" si="560"/>
        <v>0.0189694266574117-0.004360272117335i</v>
      </c>
      <c r="L1914" t="str">
        <f t="shared" si="561"/>
        <v>0.00005-0.234581203769979i</v>
      </c>
      <c r="M1914" t="str">
        <f t="shared" si="562"/>
        <v>0.00133333333333333-0.137988943394105i</v>
      </c>
      <c r="N1914">
        <f t="shared" si="563"/>
        <v>93.972157664349709</v>
      </c>
      <c r="O1914">
        <f t="shared" si="564"/>
        <v>26.784266764885999</v>
      </c>
      <c r="P1914" s="3">
        <f t="shared" si="565"/>
        <v>26.784266764885999</v>
      </c>
      <c r="Q1914" s="3">
        <f t="shared" si="566"/>
        <v>-86.027842335650291</v>
      </c>
      <c r="R1914">
        <f t="shared" si="567"/>
        <v>93.972157664349709</v>
      </c>
      <c r="S1914">
        <f t="shared" si="568"/>
        <v>1.2029506664475385</v>
      </c>
      <c r="T1914">
        <f t="shared" si="551"/>
        <v>26.784266764885999</v>
      </c>
    </row>
    <row r="1915" spans="1:20" x14ac:dyDescent="0.25">
      <c r="A1915">
        <f t="shared" si="552"/>
        <v>7587.0837281052673</v>
      </c>
      <c r="B1915">
        <f t="shared" si="569"/>
        <v>1207.521878980039</v>
      </c>
      <c r="C1915" t="str">
        <f t="shared" si="553"/>
        <v>1.5122675791529-21.705176551244i</v>
      </c>
      <c r="D1915" t="str">
        <f t="shared" si="554"/>
        <v>3.97498569903508-13.1878344098205i</v>
      </c>
      <c r="E1915" t="str">
        <f t="shared" si="555"/>
        <v>162.345123558968+0.579321056543897i</v>
      </c>
      <c r="F1915" t="str">
        <f t="shared" si="556"/>
        <v>1.45495476198854-123.689482310004i</v>
      </c>
      <c r="G1915" t="str">
        <f t="shared" si="557"/>
        <v>0.999999867372931-0.000364179970648925i</v>
      </c>
      <c r="H1915" t="str">
        <f t="shared" si="558"/>
        <v>612.400031224272+111.894234639271i</v>
      </c>
      <c r="I1915" t="str">
        <f t="shared" si="559"/>
        <v>41.5572000718432-213.22742381929i</v>
      </c>
      <c r="K1915" t="str">
        <f t="shared" si="560"/>
        <v>0.0189619979083796-0.00437507796214909i</v>
      </c>
      <c r="L1915" t="str">
        <f t="shared" si="561"/>
        <v>0.00005-0.233693169725024i</v>
      </c>
      <c r="M1915" t="str">
        <f t="shared" si="562"/>
        <v>0.00133333333333333-0.137466570426485i</v>
      </c>
      <c r="N1915">
        <f t="shared" si="563"/>
        <v>93.985535544613057</v>
      </c>
      <c r="O1915">
        <f t="shared" si="564"/>
        <v>26.752297602745443</v>
      </c>
      <c r="P1915" s="3">
        <f t="shared" si="565"/>
        <v>26.752297602745443</v>
      </c>
      <c r="Q1915" s="3">
        <f t="shared" si="566"/>
        <v>-86.014464455386943</v>
      </c>
      <c r="R1915">
        <f t="shared" si="567"/>
        <v>93.985535544613057</v>
      </c>
      <c r="S1915">
        <f t="shared" si="568"/>
        <v>1.207521878980039</v>
      </c>
      <c r="T1915">
        <f t="shared" si="551"/>
        <v>26.752297602745443</v>
      </c>
    </row>
    <row r="1916" spans="1:20" x14ac:dyDescent="0.25">
      <c r="A1916">
        <f t="shared" si="552"/>
        <v>7615.9146462720682</v>
      </c>
      <c r="B1916">
        <f t="shared" si="569"/>
        <v>1212.1104621201632</v>
      </c>
      <c r="C1916" t="str">
        <f t="shared" si="553"/>
        <v>1.51177460700722-21.6250983157637i</v>
      </c>
      <c r="D1916" t="str">
        <f t="shared" si="554"/>
        <v>3.97498559014163-13.1379675430648i</v>
      </c>
      <c r="E1916" t="str">
        <f t="shared" si="555"/>
        <v>162.344250193616+0.581824156576435i</v>
      </c>
      <c r="F1916" t="str">
        <f t="shared" si="556"/>
        <v>1.45495476051921-123.221245611309i</v>
      </c>
      <c r="G1916" t="str">
        <f t="shared" si="557"/>
        <v>0.999999866363051-0.000365563854168214i</v>
      </c>
      <c r="H1916" t="str">
        <f t="shared" si="558"/>
        <v>612.495713459613+112.323727683012i</v>
      </c>
      <c r="I1916" t="str">
        <f t="shared" si="559"/>
        <v>41.5590870475005-212.449992757241i</v>
      </c>
      <c r="K1916" t="str">
        <f t="shared" si="560"/>
        <v>0.0189545186473485-0.00438992133464875i</v>
      </c>
      <c r="L1916" t="str">
        <f t="shared" si="561"/>
        <v>0.00005-0.232808497434771i</v>
      </c>
      <c r="M1916" t="str">
        <f t="shared" si="562"/>
        <v>0.00133333333333333-0.13694617496163i</v>
      </c>
      <c r="N1916">
        <f t="shared" si="563"/>
        <v>93.998946471546205</v>
      </c>
      <c r="O1916">
        <f t="shared" si="564"/>
        <v>26.720334848357481</v>
      </c>
      <c r="P1916" s="3">
        <f t="shared" si="565"/>
        <v>26.720334848357481</v>
      </c>
      <c r="Q1916" s="3">
        <f t="shared" si="566"/>
        <v>-86.001053528453795</v>
      </c>
      <c r="R1916">
        <f t="shared" si="567"/>
        <v>93.998946471546205</v>
      </c>
      <c r="S1916">
        <f t="shared" si="568"/>
        <v>1.2121104621201633</v>
      </c>
      <c r="T1916">
        <f t="shared" si="551"/>
        <v>26.720334848357481</v>
      </c>
    </row>
    <row r="1917" spans="1:20" x14ac:dyDescent="0.25">
      <c r="A1917">
        <f t="shared" si="552"/>
        <v>7644.8551219279016</v>
      </c>
      <c r="B1917">
        <f t="shared" si="569"/>
        <v>1216.7164818762199</v>
      </c>
      <c r="C1917" t="str">
        <f t="shared" si="553"/>
        <v>1.51127830153716-21.5453294423252i</v>
      </c>
      <c r="D1917" t="str">
        <f t="shared" si="554"/>
        <v>3.97498548041903-13.0882896703798i</v>
      </c>
      <c r="E1917" t="str">
        <f t="shared" si="555"/>
        <v>162.343371245363+0.584339960317558i</v>
      </c>
      <c r="F1917" t="str">
        <f t="shared" si="556"/>
        <v>1.4549547590387-122.754781491601i</v>
      </c>
      <c r="G1917" t="str">
        <f t="shared" si="557"/>
        <v>0.99999986534548-0.000366952996440653i</v>
      </c>
      <c r="H1917" t="str">
        <f t="shared" si="558"/>
        <v>612.592143765622+112.754901644004i</v>
      </c>
      <c r="I1917" t="str">
        <f t="shared" si="559"/>
        <v>41.5609883659307-211.675624348817i</v>
      </c>
      <c r="K1917" t="str">
        <f t="shared" si="560"/>
        <v>0.0189469885747594-0.00440480218887657i</v>
      </c>
      <c r="L1917" t="str">
        <f t="shared" si="561"/>
        <v>0.00005-0.231927174172914i</v>
      </c>
      <c r="M1917" t="str">
        <f t="shared" si="562"/>
        <v>0.00133333333333333-0.136427749513479i</v>
      </c>
      <c r="N1917">
        <f t="shared" si="563"/>
        <v>94.012390399525017</v>
      </c>
      <c r="O1917">
        <f t="shared" si="564"/>
        <v>26.688378536680737</v>
      </c>
      <c r="P1917" s="3">
        <f t="shared" si="565"/>
        <v>26.688378536680737</v>
      </c>
      <c r="Q1917" s="3">
        <f t="shared" si="566"/>
        <v>-85.987609600474983</v>
      </c>
      <c r="R1917">
        <f t="shared" si="567"/>
        <v>94.012390399525017</v>
      </c>
      <c r="S1917">
        <f t="shared" si="568"/>
        <v>1.2167164818762199</v>
      </c>
      <c r="T1917">
        <f t="shared" si="551"/>
        <v>26.688378536680737</v>
      </c>
    </row>
    <row r="1918" spans="1:20" x14ac:dyDescent="0.25">
      <c r="A1918">
        <f t="shared" si="552"/>
        <v>7673.9055713912276</v>
      </c>
      <c r="B1918">
        <f t="shared" si="569"/>
        <v>1221.3400045073495</v>
      </c>
      <c r="C1918" t="str">
        <f t="shared" si="553"/>
        <v>1.51077864324385-21.4658687659376i</v>
      </c>
      <c r="D1918" t="str">
        <f t="shared" si="554"/>
        <v>3.97498536986096-13.0388000771325i</v>
      </c>
      <c r="E1918" t="str">
        <f t="shared" si="555"/>
        <v>162.342486686636+0.586868547922247i</v>
      </c>
      <c r="F1918" t="str">
        <f t="shared" si="556"/>
        <v>1.4549547575469-122.290083240636i</v>
      </c>
      <c r="G1918" t="str">
        <f t="shared" si="557"/>
        <v>0.999999864320162-0.000368347417449454i</v>
      </c>
      <c r="H1918" t="str">
        <f t="shared" si="558"/>
        <v>612.689328141177+113.187763462511i</v>
      </c>
      <c r="I1918" t="str">
        <f t="shared" si="559"/>
        <v>41.5629041358651-210.904307530337i</v>
      </c>
      <c r="K1918" t="str">
        <f t="shared" si="560"/>
        <v>0.0189394073899126-0.00441972047699211i</v>
      </c>
      <c r="L1918" t="str">
        <f t="shared" si="561"/>
        <v>0.00005-0.231049187261322i</v>
      </c>
      <c r="M1918" t="str">
        <f t="shared" si="562"/>
        <v>0.00133333333333333-0.135911286624307i</v>
      </c>
      <c r="N1918">
        <f t="shared" si="563"/>
        <v>94.025867281336232</v>
      </c>
      <c r="O1918">
        <f t="shared" si="564"/>
        <v>26.656428702763094</v>
      </c>
      <c r="P1918" s="3">
        <f t="shared" si="565"/>
        <v>26.656428702763094</v>
      </c>
      <c r="Q1918" s="3">
        <f t="shared" si="566"/>
        <v>-85.974132718663768</v>
      </c>
      <c r="R1918">
        <f t="shared" si="567"/>
        <v>94.025867281336232</v>
      </c>
      <c r="S1918">
        <f t="shared" si="568"/>
        <v>1.2213400045073495</v>
      </c>
      <c r="T1918">
        <f t="shared" si="551"/>
        <v>26.656428702763094</v>
      </c>
    </row>
    <row r="1919" spans="1:20" x14ac:dyDescent="0.25">
      <c r="A1919">
        <f t="shared" si="552"/>
        <v>7703.0664125625144</v>
      </c>
      <c r="B1919">
        <f t="shared" si="569"/>
        <v>1225.9810965244774</v>
      </c>
      <c r="C1919" t="str">
        <f t="shared" si="553"/>
        <v>1.51027561255821-21.386715125882i</v>
      </c>
      <c r="D1919" t="str">
        <f t="shared" si="554"/>
        <v>3.97498525846106-12.9894980513986i</v>
      </c>
      <c r="E1919" t="str">
        <f t="shared" si="555"/>
        <v>162.34159648985+0.589410000134067i</v>
      </c>
      <c r="F1919" t="str">
        <f t="shared" si="556"/>
        <v>1.45495475604374-121.827144173574i</v>
      </c>
      <c r="G1919" t="str">
        <f t="shared" si="557"/>
        <v>0.999999863287036-0.000369747137253767i</v>
      </c>
      <c r="H1919" t="str">
        <f t="shared" si="558"/>
        <v>612.787272635569+113.622320111367i</v>
      </c>
      <c r="I1919" t="str">
        <f t="shared" si="559"/>
        <v>41.5648344668534-210.136031282918i</v>
      </c>
      <c r="K1919" t="str">
        <f t="shared" si="560"/>
        <v>0.0189317747909735-0.00443467614925254i</v>
      </c>
      <c r="L1919" t="str">
        <f t="shared" si="561"/>
        <v>0.00005-0.230174524069856i</v>
      </c>
      <c r="M1919" t="str">
        <f t="shared" si="562"/>
        <v>0.00133333333333333-0.135396778864621i</v>
      </c>
      <c r="N1919">
        <f t="shared" si="563"/>
        <v>94.039377068164185</v>
      </c>
      <c r="O1919">
        <f t="shared" si="564"/>
        <v>26.624485381740392</v>
      </c>
      <c r="P1919" s="3">
        <f t="shared" si="565"/>
        <v>26.624485381740392</v>
      </c>
      <c r="Q1919" s="3">
        <f t="shared" si="566"/>
        <v>-85.960622931835815</v>
      </c>
      <c r="R1919">
        <f t="shared" si="567"/>
        <v>94.039377068164185</v>
      </c>
      <c r="S1919">
        <f t="shared" si="568"/>
        <v>1.2259810965244773</v>
      </c>
      <c r="T1919">
        <f t="shared" si="551"/>
        <v>26.624485381740392</v>
      </c>
    </row>
    <row r="1920" spans="1:20" x14ac:dyDescent="0.25">
      <c r="A1920">
        <f t="shared" si="552"/>
        <v>7732.3380649302517</v>
      </c>
      <c r="B1920">
        <f t="shared" si="569"/>
        <v>1230.6398246912704</v>
      </c>
      <c r="C1920" t="str">
        <f t="shared" si="553"/>
        <v>1.50976918984181-21.3078673656932i</v>
      </c>
      <c r="D1920" t="str">
        <f t="shared" si="554"/>
        <v>3.97498514621291-12.9403828839518i</v>
      </c>
      <c r="E1920" t="str">
        <f t="shared" si="555"/>
        <v>162.340700627408+0.591964398290449i</v>
      </c>
      <c r="F1920" t="str">
        <f t="shared" si="556"/>
        <v>1.45495475452916-121.365957630882i</v>
      </c>
      <c r="G1920" t="str">
        <f t="shared" si="557"/>
        <v>0.999999862246043-0.000371152175988964i</v>
      </c>
      <c r="H1920" t="str">
        <f t="shared" si="558"/>
        <v>612.885983348958+114.058578596164i</v>
      </c>
      <c r="I1920" t="str">
        <f t="shared" si="559"/>
        <v>41.5667794692676-209.370784632331i</v>
      </c>
      <c r="K1920" t="str">
        <f t="shared" si="560"/>
        <v>0.0189240904749782-0.00444966915399309i</v>
      </c>
      <c r="L1920" t="str">
        <f t="shared" si="561"/>
        <v>0.00005-0.229303172016195i</v>
      </c>
      <c r="M1920" t="str">
        <f t="shared" si="562"/>
        <v>0.00133333333333333-0.134884218833056i</v>
      </c>
      <c r="N1920">
        <f t="shared" si="563"/>
        <v>94.052919709578333</v>
      </c>
      <c r="O1920">
        <f t="shared" si="564"/>
        <v>26.592548608834932</v>
      </c>
      <c r="P1920" s="3">
        <f t="shared" si="565"/>
        <v>26.592548608834932</v>
      </c>
      <c r="Q1920" s="3">
        <f t="shared" si="566"/>
        <v>-85.947080290421667</v>
      </c>
      <c r="R1920">
        <f t="shared" si="567"/>
        <v>94.052919709578333</v>
      </c>
      <c r="S1920">
        <f t="shared" si="568"/>
        <v>1.2306398246912704</v>
      </c>
      <c r="T1920">
        <f t="shared" si="551"/>
        <v>26.592548608834932</v>
      </c>
    </row>
    <row r="1921" spans="1:20" x14ac:dyDescent="0.25">
      <c r="A1921">
        <f t="shared" si="552"/>
        <v>7761.7209495769876</v>
      </c>
      <c r="B1921">
        <f t="shared" si="569"/>
        <v>1235.3162560250973</v>
      </c>
      <c r="C1921" t="str">
        <f t="shared" si="553"/>
        <v>1.50925935538665-21.2293243331426i</v>
      </c>
      <c r="D1921" t="str">
        <f t="shared" si="554"/>
        <v>3.97498503311007-12.8914538682538i</v>
      </c>
      <c r="E1921" t="str">
        <f t="shared" si="555"/>
        <v>162.339799071711+0.594531824325528i</v>
      </c>
      <c r="F1921" t="str">
        <f t="shared" si="556"/>
        <v>1.45495475300303-120.906516978235i</v>
      </c>
      <c r="G1921" t="str">
        <f t="shared" si="557"/>
        <v>0.999999861197124-0.000372562553866934i</v>
      </c>
      <c r="H1921" t="str">
        <f t="shared" si="558"/>
        <v>612.985466432842+114.496545955462i</v>
      </c>
      <c r="I1921" t="str">
        <f t="shared" si="559"/>
        <v>41.5687392543132-208.608556648844i</v>
      </c>
      <c r="K1921" t="str">
        <f t="shared" si="560"/>
        <v>0.0189163541378392-0.00446469943760813i</v>
      </c>
      <c r="L1921" t="str">
        <f t="shared" si="561"/>
        <v>0.00005-0.228435118565645i</v>
      </c>
      <c r="M1921" t="str">
        <f t="shared" si="562"/>
        <v>0.00133333333333333-0.134373599156262i</v>
      </c>
      <c r="N1921">
        <f t="shared" si="563"/>
        <v>94.066495153517735</v>
      </c>
      <c r="O1921">
        <f t="shared" si="564"/>
        <v>26.560618419354363</v>
      </c>
      <c r="P1921" s="3">
        <f t="shared" si="565"/>
        <v>26.560618419354363</v>
      </c>
      <c r="Q1921" s="3">
        <f t="shared" si="566"/>
        <v>-85.933504846482265</v>
      </c>
      <c r="R1921">
        <f t="shared" si="567"/>
        <v>94.066495153517735</v>
      </c>
      <c r="S1921">
        <f t="shared" si="568"/>
        <v>1.2353162560250974</v>
      </c>
      <c r="T1921">
        <f t="shared" si="551"/>
        <v>26.560618419354363</v>
      </c>
    </row>
    <row r="1922" spans="1:20" x14ac:dyDescent="0.25">
      <c r="A1922">
        <f t="shared" si="552"/>
        <v>7791.2154891853806</v>
      </c>
      <c r="B1922">
        <f t="shared" si="569"/>
        <v>1240.0104577979928</v>
      </c>
      <c r="C1922" t="str">
        <f t="shared" si="553"/>
        <v>1.50874608941606-21.1510848802205i</v>
      </c>
      <c r="D1922" t="str">
        <f t="shared" si="554"/>
        <v>3.97498491914601-12.8427103004444i</v>
      </c>
      <c r="E1922" t="str">
        <f t="shared" si="555"/>
        <v>162.338891795154+0.597112360774896i</v>
      </c>
      <c r="F1922" t="str">
        <f t="shared" si="556"/>
        <v>1.45495475146528-120.448815606427i</v>
      </c>
      <c r="G1922" t="str">
        <f t="shared" si="557"/>
        <v>0.999999860140218-0.000373978291176369i</v>
      </c>
      <c r="H1922" t="str">
        <f t="shared" si="558"/>
        <v>613.085728090514+114.936229260964i</v>
      </c>
      <c r="I1922" t="str">
        <f t="shared" si="559"/>
        <v>41.5707139340303-207.849336447085i</v>
      </c>
      <c r="K1922" t="str">
        <f t="shared" si="560"/>
        <v>0.0189085654743517-0.00447976694453119i</v>
      </c>
      <c r="L1922" t="str">
        <f t="shared" si="561"/>
        <v>0.00005-0.227570351230968i</v>
      </c>
      <c r="M1922" t="str">
        <f t="shared" si="562"/>
        <v>0.00133333333333333-0.133864912488804i</v>
      </c>
      <c r="N1922">
        <f t="shared" si="563"/>
        <v>94.08010334627852</v>
      </c>
      <c r="O1922">
        <f t="shared" si="564"/>
        <v>26.528694848690311</v>
      </c>
      <c r="P1922" s="3">
        <f t="shared" si="565"/>
        <v>26.528694848690311</v>
      </c>
      <c r="Q1922" s="3">
        <f t="shared" si="566"/>
        <v>-85.91989665372148</v>
      </c>
      <c r="R1922">
        <f t="shared" si="567"/>
        <v>94.08010334627852</v>
      </c>
      <c r="S1922">
        <f t="shared" si="568"/>
        <v>1.2400104577979927</v>
      </c>
      <c r="T1922">
        <f t="shared" si="551"/>
        <v>26.528694848690311</v>
      </c>
    </row>
    <row r="1923" spans="1:20" x14ac:dyDescent="0.25">
      <c r="A1923">
        <f t="shared" si="552"/>
        <v>7820.8221080442854</v>
      </c>
      <c r="B1923">
        <f t="shared" si="569"/>
        <v>1244.7224975376253</v>
      </c>
      <c r="C1923" t="str">
        <f t="shared" si="553"/>
        <v>1.50822937208512-21.0731478631173i</v>
      </c>
      <c r="D1923" t="str">
        <f t="shared" si="554"/>
        <v>3.97498480431419-12.7941514793309i</v>
      </c>
      <c r="E1923" t="str">
        <f t="shared" si="555"/>
        <v>162.337978770132+0.599706090780356i</v>
      </c>
      <c r="F1923" t="str">
        <f t="shared" si="556"/>
        <v>1.45495474991581-119.992846931268i</v>
      </c>
      <c r="G1923" t="str">
        <f t="shared" si="557"/>
        <v>0.999999859075264-0.000375399408283056i</v>
      </c>
      <c r="H1923" t="str">
        <f t="shared" si="558"/>
        <v>613.186774577553+115.377635617726i</v>
      </c>
      <c r="I1923" t="str">
        <f t="shared" si="559"/>
        <v>41.5727036213017-207.093113185893i</v>
      </c>
      <c r="K1923" t="str">
        <f t="shared" si="560"/>
        <v>0.0189007241781993-0.00449487161721557i</v>
      </c>
      <c r="L1923" t="str">
        <f t="shared" si="561"/>
        <v>0.00005-0.226708857572193i</v>
      </c>
      <c r="M1923" t="str">
        <f t="shared" si="562"/>
        <v>0.00133333333333333-0.133358151513055i</v>
      </c>
      <c r="N1923">
        <f t="shared" si="563"/>
        <v>94.093744232500356</v>
      </c>
      <c r="O1923">
        <f t="shared" si="564"/>
        <v>26.496777932316512</v>
      </c>
      <c r="P1923" s="3">
        <f t="shared" si="565"/>
        <v>26.496777932316512</v>
      </c>
      <c r="Q1923" s="3">
        <f t="shared" si="566"/>
        <v>-85.906255767499644</v>
      </c>
      <c r="R1923">
        <f t="shared" si="567"/>
        <v>94.093744232500356</v>
      </c>
      <c r="S1923">
        <f t="shared" si="568"/>
        <v>1.2447224975376252</v>
      </c>
      <c r="T1923">
        <f t="shared" si="551"/>
        <v>26.496777932316512</v>
      </c>
    </row>
    <row r="1924" spans="1:20" x14ac:dyDescent="0.25">
      <c r="A1924">
        <f t="shared" si="552"/>
        <v>7850.5412320548548</v>
      </c>
      <c r="B1924">
        <f t="shared" si="569"/>
        <v>1249.4524430282684</v>
      </c>
      <c r="C1924" t="str">
        <f t="shared" si="553"/>
        <v>1.50770918348086-20.995512142207i</v>
      </c>
      <c r="D1924" t="str">
        <f t="shared" si="554"/>
        <v>3.974984688608-12.7457767063783i</v>
      </c>
      <c r="E1924" t="str">
        <f t="shared" si="555"/>
        <v>162.337059969042+0.602313098093153i</v>
      </c>
      <c r="F1924" t="str">
        <f t="shared" si="556"/>
        <v>1.45495474835456-119.538604393498i</v>
      </c>
      <c r="G1924" t="str">
        <f t="shared" si="557"/>
        <v>0.999999858002202-0.000376825925630174i</v>
      </c>
      <c r="H1924" t="str">
        <f t="shared" si="558"/>
        <v>613.288612202285+115.820772164352i</v>
      </c>
      <c r="I1924" t="str">
        <f t="shared" si="559"/>
        <v>41.5747084298614-206.339876068177i</v>
      </c>
      <c r="K1924" t="str">
        <f t="shared" si="560"/>
        <v>0.0188928299419609-0.00451001339611477i</v>
      </c>
      <c r="L1924" t="str">
        <f t="shared" si="561"/>
        <v>0.00005-0.225850625196446i</v>
      </c>
      <c r="M1924" t="str">
        <f t="shared" si="562"/>
        <v>0.00133333333333333-0.132853308939086i</v>
      </c>
      <c r="N1924">
        <f t="shared" si="563"/>
        <v>94.107417755151644</v>
      </c>
      <c r="O1924">
        <f t="shared" si="564"/>
        <v>26.464867705787771</v>
      </c>
      <c r="P1924" s="3">
        <f t="shared" si="565"/>
        <v>26.464867705787771</v>
      </c>
      <c r="Q1924" s="3">
        <f t="shared" si="566"/>
        <v>-85.892582244848356</v>
      </c>
      <c r="R1924">
        <f t="shared" si="567"/>
        <v>94.107417755151644</v>
      </c>
      <c r="S1924">
        <f t="shared" si="568"/>
        <v>1.2494524430282683</v>
      </c>
      <c r="T1924">
        <f t="shared" si="551"/>
        <v>26.464867705787771</v>
      </c>
    </row>
    <row r="1925" spans="1:20" x14ac:dyDescent="0.25">
      <c r="A1925">
        <f t="shared" si="552"/>
        <v>7880.3732887366632</v>
      </c>
      <c r="B1925">
        <f t="shared" si="569"/>
        <v>1254.2003623117757</v>
      </c>
      <c r="C1925" t="str">
        <f t="shared" si="553"/>
        <v>1.50718550362315-20.9181765820283i</v>
      </c>
      <c r="D1925" t="str">
        <f t="shared" si="554"/>
        <v>3.97498457202079-12.6975852856992i</v>
      </c>
      <c r="E1925" t="str">
        <f t="shared" si="555"/>
        <v>162.336135364279+0.604933467079434i</v>
      </c>
      <c r="F1925" t="str">
        <f t="shared" si="556"/>
        <v>1.45495474678141-119.086081458683i</v>
      </c>
      <c r="G1925" t="str">
        <f t="shared" si="557"/>
        <v>0.999999856920968-0.000378257863738583i</v>
      </c>
      <c r="H1925" t="str">
        <f t="shared" si="558"/>
        <v>613.391247326274+116.265646073187i</v>
      </c>
      <c r="I1925" t="str">
        <f t="shared" si="559"/>
        <v>41.576728474295-205.589614340766i</v>
      </c>
      <c r="K1925" t="str">
        <f t="shared" si="560"/>
        <v>0.0188848824571171-0.00452519221966245i</v>
      </c>
      <c r="L1925" t="str">
        <f t="shared" si="561"/>
        <v>0.00005-0.224995641757767i</v>
      </c>
      <c r="M1925" t="str">
        <f t="shared" si="562"/>
        <v>0.00133333333333333-0.132350377504569i</v>
      </c>
      <c r="N1925">
        <f t="shared" si="563"/>
        <v>94.12112385551734</v>
      </c>
      <c r="O1925">
        <f t="shared" si="564"/>
        <v>26.432964204737988</v>
      </c>
      <c r="P1925" s="3">
        <f t="shared" si="565"/>
        <v>26.432964204737988</v>
      </c>
      <c r="Q1925" s="3">
        <f t="shared" si="566"/>
        <v>-85.87887614448266</v>
      </c>
      <c r="R1925">
        <f t="shared" si="567"/>
        <v>94.12112385551734</v>
      </c>
      <c r="S1925">
        <f t="shared" si="568"/>
        <v>1.2542003623117757</v>
      </c>
      <c r="T1925">
        <f t="shared" si="551"/>
        <v>26.432964204737988</v>
      </c>
    </row>
    <row r="1926" spans="1:20" x14ac:dyDescent="0.25">
      <c r="A1926">
        <f t="shared" si="552"/>
        <v>7910.3187072338633</v>
      </c>
      <c r="B1926">
        <f t="shared" si="569"/>
        <v>1258.9663236885606</v>
      </c>
      <c r="C1926" t="str">
        <f t="shared" si="553"/>
        <v>1.50665831246485-20.8411400512689i</v>
      </c>
      <c r="D1926" t="str">
        <f t="shared" si="554"/>
        <v>3.97498445454583-12.6495765240438i</v>
      </c>
      <c r="E1926" t="str">
        <f t="shared" si="555"/>
        <v>162.335204928253+0.607567282722847i</v>
      </c>
      <c r="F1926" t="str">
        <f t="shared" si="556"/>
        <v>1.45495474519629-118.63527161713i</v>
      </c>
      <c r="G1926" t="str">
        <f t="shared" si="557"/>
        <v>0.999999855831501-0.000379695243207124i</v>
      </c>
      <c r="H1926" t="str">
        <f t="shared" si="558"/>
        <v>613.494686364809+116.712264550528i</v>
      </c>
      <c r="I1926" t="str">
        <f t="shared" si="559"/>
        <v>41.5787638700528-204.842317294271i</v>
      </c>
      <c r="K1926" t="str">
        <f t="shared" si="560"/>
        <v>0.018876881414057-0.00454040802425272i</v>
      </c>
      <c r="L1926" t="str">
        <f t="shared" si="561"/>
        <v>0.00005-0.224143894956931i</v>
      </c>
      <c r="M1926" t="str">
        <f t="shared" si="562"/>
        <v>0.00133333333333333-0.131849349974665i</v>
      </c>
      <c r="N1926">
        <f t="shared" si="563"/>
        <v>94.134862473183745</v>
      </c>
      <c r="O1926">
        <f t="shared" si="564"/>
        <v>26.401067464879358</v>
      </c>
      <c r="P1926" s="3">
        <f t="shared" si="565"/>
        <v>26.401067464879358</v>
      </c>
      <c r="Q1926" s="3">
        <f t="shared" si="566"/>
        <v>-85.865137526816255</v>
      </c>
      <c r="R1926">
        <f t="shared" si="567"/>
        <v>94.134862473183745</v>
      </c>
      <c r="S1926">
        <f t="shared" si="568"/>
        <v>1.2589663236885607</v>
      </c>
      <c r="T1926">
        <f t="shared" si="551"/>
        <v>26.401067464879358</v>
      </c>
    </row>
    <row r="1927" spans="1:20" x14ac:dyDescent="0.25">
      <c r="A1927">
        <f t="shared" si="552"/>
        <v>7940.3779183213528</v>
      </c>
      <c r="B1927">
        <f t="shared" si="569"/>
        <v>1263.7503957185772</v>
      </c>
      <c r="C1927" t="str">
        <f t="shared" si="553"/>
        <v>1.50612758989246-20.7644014227464i</v>
      </c>
      <c r="D1927" t="str">
        <f t="shared" si="554"/>
        <v>3.97498433617636-12.60174973079i</v>
      </c>
      <c r="E1927" t="str">
        <f t="shared" si="555"/>
        <v>162.334268633378+0.610214630630475i</v>
      </c>
      <c r="F1927" t="str">
        <f t="shared" si="556"/>
        <v>1.4549547435991-118.186168383788i</v>
      </c>
      <c r="G1927" t="str">
        <f t="shared" si="557"/>
        <v>0.999999854733739-0.000381138084712913i</v>
      </c>
      <c r="H1927" t="str">
        <f t="shared" si="558"/>
        <v>613.598935787392+117.160634836821i</v>
      </c>
      <c r="I1927" t="str">
        <f t="shared" si="559"/>
        <v>41.580814733452-204.097974262942i</v>
      </c>
      <c r="K1927" t="str">
        <f t="shared" si="560"/>
        <v>0.0188688265020854-0.00455566074422027i</v>
      </c>
      <c r="L1927" t="str">
        <f t="shared" si="561"/>
        <v>0.00005-0.223295372541274i</v>
      </c>
      <c r="M1927" t="str">
        <f t="shared" si="562"/>
        <v>0.00133333333333333-0.131350219141926i</v>
      </c>
      <c r="N1927">
        <f t="shared" si="563"/>
        <v>94.148633546025508</v>
      </c>
      <c r="O1927">
        <f t="shared" si="564"/>
        <v>26.369177522000143</v>
      </c>
      <c r="P1927" s="3">
        <f t="shared" si="565"/>
        <v>26.369177522000143</v>
      </c>
      <c r="Q1927" s="3">
        <f t="shared" si="566"/>
        <v>-85.851366453974492</v>
      </c>
      <c r="R1927">
        <f t="shared" si="567"/>
        <v>94.148633546025508</v>
      </c>
      <c r="S1927">
        <f t="shared" si="568"/>
        <v>1.2637503957185772</v>
      </c>
      <c r="T1927">
        <f t="shared" si="551"/>
        <v>26.369177522000143</v>
      </c>
    </row>
    <row r="1928" spans="1:20" x14ac:dyDescent="0.25">
      <c r="A1928">
        <f t="shared" si="552"/>
        <v>7970.5513544109735</v>
      </c>
      <c r="B1928">
        <f t="shared" si="569"/>
        <v>1268.5526472223078</v>
      </c>
      <c r="C1928" t="str">
        <f t="shared" si="553"/>
        <v>1.5055933157268-20.6879595733909i</v>
      </c>
      <c r="D1928" t="str">
        <f t="shared" si="554"/>
        <v>3.97498421690559-12.5541042179332i</v>
      </c>
      <c r="E1928" t="str">
        <f t="shared" si="555"/>
        <v>162.333326452079+0.612875597036103i</v>
      </c>
      <c r="F1928" t="str">
        <f t="shared" si="556"/>
        <v>1.45495474198974-117.738765298157i</v>
      </c>
      <c r="G1928" t="str">
        <f t="shared" si="557"/>
        <v>0.999999853627618-0.000382586409011635i</v>
      </c>
      <c r="H1928" t="str">
        <f t="shared" si="558"/>
        <v>613.704002118252+117.610764206863i</v>
      </c>
      <c r="I1928" t="str">
        <f t="shared" si="559"/>
        <v>41.5828811816837-203.356574624529i</v>
      </c>
      <c r="K1928" t="str">
        <f t="shared" si="560"/>
        <v>0.0188607174094296-0.00457095031182004i</v>
      </c>
      <c r="L1928" t="str">
        <f t="shared" si="561"/>
        <v>0.00005-0.222450062304517i</v>
      </c>
      <c r="M1928" t="str">
        <f t="shared" si="562"/>
        <v>0.00133333333333333-0.130852977826186i</v>
      </c>
      <c r="N1928">
        <f t="shared" si="563"/>
        <v>94.162437010192349</v>
      </c>
      <c r="O1928">
        <f t="shared" si="564"/>
        <v>26.337294411963128</v>
      </c>
      <c r="P1928" s="3">
        <f t="shared" si="565"/>
        <v>26.337294411963128</v>
      </c>
      <c r="Q1928" s="3">
        <f t="shared" si="566"/>
        <v>-85.837562989807651</v>
      </c>
      <c r="R1928">
        <f t="shared" si="567"/>
        <v>94.162437010192349</v>
      </c>
      <c r="S1928">
        <f t="shared" si="568"/>
        <v>1.2685526472223079</v>
      </c>
      <c r="T1928">
        <f t="shared" si="551"/>
        <v>26.337294411963128</v>
      </c>
    </row>
    <row r="1929" spans="1:20" x14ac:dyDescent="0.25">
      <c r="A1929">
        <f t="shared" si="552"/>
        <v>8000.839449557735</v>
      </c>
      <c r="B1929">
        <f t="shared" si="569"/>
        <v>1273.3731472817526</v>
      </c>
      <c r="C1929" t="str">
        <f t="shared" si="553"/>
        <v>1.50505546972346-20.6118133842289i</v>
      </c>
      <c r="D1929" t="str">
        <f t="shared" si="554"/>
        <v>3.97498409672664-12.5066393000767i</v>
      </c>
      <c r="E1929" t="str">
        <f t="shared" si="555"/>
        <v>162.332378356798+0.615550268805478i</v>
      </c>
      <c r="F1929" t="str">
        <f t="shared" si="556"/>
        <v>1.45495474036812-117.293055924192i</v>
      </c>
      <c r="G1929" t="str">
        <f t="shared" si="557"/>
        <v>0.999999852513075-0.000384040236937849i</v>
      </c>
      <c r="H1929" t="str">
        <f t="shared" si="558"/>
        <v>613.809891936815+118.06265997001i</v>
      </c>
      <c r="I1929" t="str">
        <f t="shared" si="559"/>
        <v>41.5849633328187-202.618107800131i</v>
      </c>
      <c r="K1929" t="str">
        <f t="shared" si="560"/>
        <v>0.0188525538232477-0.00458627665720744i</v>
      </c>
      <c r="L1929" t="str">
        <f t="shared" si="561"/>
        <v>0.00005-0.221607952086588i</v>
      </c>
      <c r="M1929" t="str">
        <f t="shared" si="562"/>
        <v>0.00133333333333333-0.130357618874463i</v>
      </c>
      <c r="N1929">
        <f t="shared" si="563"/>
        <v>94.176272800094807</v>
      </c>
      <c r="O1929">
        <f t="shared" si="564"/>
        <v>26.30541817070452</v>
      </c>
      <c r="P1929" s="3">
        <f t="shared" si="565"/>
        <v>26.30541817070452</v>
      </c>
      <c r="Q1929" s="3">
        <f t="shared" si="566"/>
        <v>-85.823727199905193</v>
      </c>
      <c r="R1929">
        <f t="shared" si="567"/>
        <v>94.176272800094807</v>
      </c>
      <c r="S1929">
        <f t="shared" si="568"/>
        <v>1.2733731472817527</v>
      </c>
      <c r="T1929">
        <f t="shared" si="551"/>
        <v>26.30541817070452</v>
      </c>
    </row>
    <row r="1930" spans="1:20" x14ac:dyDescent="0.25">
      <c r="A1930">
        <f t="shared" si="552"/>
        <v>8031.2426394660552</v>
      </c>
      <c r="B1930">
        <f t="shared" si="569"/>
        <v>1278.2119652414233</v>
      </c>
      <c r="C1930" t="str">
        <f t="shared" si="553"/>
        <v>1.5045140315732-20.5359617403645i</v>
      </c>
      <c r="D1930" t="str">
        <f t="shared" si="554"/>
        <v>3.9749839756326-12.4593542944216i</v>
      </c>
      <c r="E1930" t="str">
        <f t="shared" si="555"/>
        <v>162.331424319993+0.618238733439187i</v>
      </c>
      <c r="F1930" t="str">
        <f t="shared" si="556"/>
        <v>1.45495473873415-116.849033850214i</v>
      </c>
      <c r="G1930" t="str">
        <f t="shared" si="557"/>
        <v>0.999999851390044-0.000385499589405286i</v>
      </c>
      <c r="H1930" t="str">
        <f t="shared" si="558"/>
        <v>613.916611878251+118.516329470389i</v>
      </c>
      <c r="I1930" t="str">
        <f t="shared" si="559"/>
        <v>41.5870613058169-201.882563254069i</v>
      </c>
      <c r="K1930" t="str">
        <f t="shared" si="560"/>
        <v>0.0188443354296353-0.00460163970841793i</v>
      </c>
      <c r="L1930" t="str">
        <f t="shared" si="561"/>
        <v>0.00005-0.220769029773449i</v>
      </c>
      <c r="M1930" t="str">
        <f t="shared" si="562"/>
        <v>0.00133333333333333-0.129864135160852i</v>
      </c>
      <c r="N1930">
        <f t="shared" si="563"/>
        <v>94.190140848390371</v>
      </c>
      <c r="O1930">
        <f t="shared" si="564"/>
        <v>26.273548834231676</v>
      </c>
      <c r="P1930" s="3">
        <f t="shared" si="565"/>
        <v>26.273548834231676</v>
      </c>
      <c r="Q1930" s="3">
        <f t="shared" si="566"/>
        <v>-85.809859151609629</v>
      </c>
      <c r="R1930">
        <f t="shared" si="567"/>
        <v>94.190140848390371</v>
      </c>
      <c r="S1930">
        <f t="shared" si="568"/>
        <v>1.2782119652414232</v>
      </c>
      <c r="T1930">
        <f t="shared" si="551"/>
        <v>26.273548834231676</v>
      </c>
    </row>
    <row r="1931" spans="1:20" x14ac:dyDescent="0.25">
      <c r="A1931">
        <f t="shared" si="552"/>
        <v>8061.7613614960264</v>
      </c>
      <c r="B1931">
        <f t="shared" si="569"/>
        <v>1283.0691707093408</v>
      </c>
      <c r="C1931" t="str">
        <f t="shared" si="553"/>
        <v>1.50396898090271-20.4604035309631i</v>
      </c>
      <c r="D1931" t="str">
        <f t="shared" si="554"/>
        <v>3.97498385361652-12.4122485207572i</v>
      </c>
      <c r="E1931" t="str">
        <f t="shared" si="555"/>
        <v>162.330464314144+0.620941079078118i</v>
      </c>
      <c r="F1931" t="str">
        <f t="shared" si="556"/>
        <v>1.45495473708776-116.406692688818i</v>
      </c>
      <c r="G1931" t="str">
        <f t="shared" si="557"/>
        <v>0.999999850258463-0.000386964487407143i</v>
      </c>
      <c r="H1931" t="str">
        <f t="shared" si="558"/>
        <v>614.024168633966+118.971780087099i</v>
      </c>
      <c r="I1931" t="str">
        <f t="shared" si="559"/>
        <v>41.5891752205316-201.149930493744i</v>
      </c>
      <c r="K1931" t="str">
        <f t="shared" si="560"/>
        <v>0.0188360619136339-0.0046170393913468i</v>
      </c>
      <c r="L1931" t="str">
        <f t="shared" si="561"/>
        <v>0.00005-0.21993328329692i</v>
      </c>
      <c r="M1931" t="str">
        <f t="shared" si="562"/>
        <v>0.00133333333333333-0.129372519586424i</v>
      </c>
      <c r="N1931">
        <f t="shared" si="563"/>
        <v>94.204041085970005</v>
      </c>
      <c r="O1931">
        <f t="shared" si="564"/>
        <v>26.241686438621823</v>
      </c>
      <c r="P1931" s="3">
        <f t="shared" si="565"/>
        <v>26.241686438621823</v>
      </c>
      <c r="Q1931" s="3">
        <f t="shared" si="566"/>
        <v>-85.795958914029995</v>
      </c>
      <c r="R1931">
        <f t="shared" si="567"/>
        <v>94.204041085970005</v>
      </c>
      <c r="S1931">
        <f t="shared" si="568"/>
        <v>1.2830691707093409</v>
      </c>
      <c r="T1931">
        <f t="shared" si="551"/>
        <v>26.241686438621823</v>
      </c>
    </row>
    <row r="1932" spans="1:20" x14ac:dyDescent="0.25">
      <c r="A1932">
        <f t="shared" si="552"/>
        <v>8092.3960546697117</v>
      </c>
      <c r="B1932">
        <f t="shared" si="569"/>
        <v>1287.9448335580364</v>
      </c>
      <c r="C1932" t="str">
        <f t="shared" si="553"/>
        <v>1.50342029727519-20.3851376492341i</v>
      </c>
      <c r="D1932" t="str">
        <f t="shared" si="554"/>
        <v>3.97498373067136-12.3653213014512i</v>
      </c>
      <c r="E1932" t="str">
        <f t="shared" si="555"/>
        <v>162.329498311752+0.623657394507806i</v>
      </c>
      <c r="F1932" t="str">
        <f t="shared" si="556"/>
        <v>1.45495473542883-115.966026076776i</v>
      </c>
      <c r="G1932" t="str">
        <f t="shared" si="557"/>
        <v>0.999999849118265-0.000388434952016398i</v>
      </c>
      <c r="H1932" t="str">
        <f t="shared" si="558"/>
        <v>614.13256895212+119.429019234423i</v>
      </c>
      <c r="I1932" t="str">
        <f t="shared" si="559"/>
        <v>41.5913051977144-200.42019906949i</v>
      </c>
      <c r="K1932" t="str">
        <f t="shared" si="560"/>
        <v>0.0188277329592391-0.00463247562972876i</v>
      </c>
      <c r="L1932" t="str">
        <f t="shared" si="561"/>
        <v>0.00005-0.219100700634509i</v>
      </c>
      <c r="M1932" t="str">
        <f t="shared" si="562"/>
        <v>0.00133333333333333-0.128882765079123i</v>
      </c>
      <c r="N1932">
        <f t="shared" si="563"/>
        <v>94.217973441944579</v>
      </c>
      <c r="O1932">
        <f t="shared" si="564"/>
        <v>26.209831020020346</v>
      </c>
      <c r="P1932" s="3">
        <f t="shared" si="565"/>
        <v>26.209831020020346</v>
      </c>
      <c r="Q1932" s="3">
        <f t="shared" si="566"/>
        <v>-85.782026558055421</v>
      </c>
      <c r="R1932">
        <f t="shared" si="567"/>
        <v>94.217973441944579</v>
      </c>
      <c r="S1932">
        <f t="shared" si="568"/>
        <v>1.2879448335580364</v>
      </c>
      <c r="T1932">
        <f t="shared" si="551"/>
        <v>26.209831020020346</v>
      </c>
    </row>
    <row r="1933" spans="1:20" x14ac:dyDescent="0.25">
      <c r="A1933">
        <f t="shared" si="552"/>
        <v>8123.1471596774572</v>
      </c>
      <c r="B1933">
        <f t="shared" si="569"/>
        <v>1292.8390239255571</v>
      </c>
      <c r="C1933" t="str">
        <f t="shared" si="553"/>
        <v>1.50286796019093-20.3101629924126i</v>
      </c>
      <c r="D1933" t="str">
        <f t="shared" si="554"/>
        <v>3.97498360679003-12.3185719614396i</v>
      </c>
      <c r="E1933" t="str">
        <f t="shared" si="555"/>
        <v>162.328526285343+0.626387769162353i</v>
      </c>
      <c r="F1933" t="str">
        <f t="shared" si="556"/>
        <v>1.45495473375725-115.527027674952i</v>
      </c>
      <c r="G1933" t="str">
        <f t="shared" si="557"/>
        <v>0.999999847969385-0.000389911004386099i</v>
      </c>
      <c r="H1933" t="str">
        <f t="shared" si="558"/>
        <v>614.241819638156+119.888054362042i</v>
      </c>
      <c r="I1933" t="str">
        <f t="shared" si="559"/>
        <v>41.5934513590249-199.693358574447i</v>
      </c>
      <c r="K1933" t="str">
        <f t="shared" si="560"/>
        <v>0.0188193482494088-0.00464794834511756i</v>
      </c>
      <c r="L1933" t="str">
        <f t="shared" si="561"/>
        <v>0.00005-0.218271269809234i</v>
      </c>
      <c r="M1933" t="str">
        <f t="shared" si="562"/>
        <v>0.00133333333333333-0.128394864593667i</v>
      </c>
      <c r="N1933">
        <f t="shared" si="563"/>
        <v>94.231937843631286</v>
      </c>
      <c r="O1933">
        <f t="shared" si="564"/>
        <v>26.17798261463853</v>
      </c>
      <c r="P1933" s="3">
        <f t="shared" si="565"/>
        <v>26.17798261463853</v>
      </c>
      <c r="Q1933" s="3">
        <f t="shared" si="566"/>
        <v>-85.768062156368714</v>
      </c>
      <c r="R1933">
        <f t="shared" si="567"/>
        <v>94.231937843631286</v>
      </c>
      <c r="S1933">
        <f t="shared" si="568"/>
        <v>1.2928390239255572</v>
      </c>
      <c r="T1933">
        <f t="shared" si="551"/>
        <v>26.17798261463853</v>
      </c>
    </row>
    <row r="1934" spans="1:20" x14ac:dyDescent="0.25">
      <c r="A1934">
        <f t="shared" si="552"/>
        <v>8154.0151188842328</v>
      </c>
      <c r="B1934">
        <f t="shared" si="569"/>
        <v>1297.7518122164743</v>
      </c>
      <c r="C1934" t="str">
        <f t="shared" si="553"/>
        <v>1.50231194908798-20.2354784617441i</v>
      </c>
      <c r="D1934" t="str">
        <f t="shared" si="554"/>
        <v>3.97498348196544-12.2719998282175i</v>
      </c>
      <c r="E1934" t="str">
        <f t="shared" si="555"/>
        <v>162.327548207476+0.629132293129082i</v>
      </c>
      <c r="F1934" t="str">
        <f t="shared" si="556"/>
        <v>1.45495473207297-115.089691168207i</v>
      </c>
      <c r="G1934" t="str">
        <f t="shared" si="557"/>
        <v>0.999999846811758-0.000391392665749679i</v>
      </c>
      <c r="H1934" t="str">
        <f t="shared" si="558"/>
        <v>614.351927555338+120.348892955249i</v>
      </c>
      <c r="I1934" t="str">
        <f t="shared" si="559"/>
        <v>41.5956138270363-198.969398644423i</v>
      </c>
      <c r="K1934" t="str">
        <f t="shared" si="560"/>
        <v>0.0188109074660715-0.00466345745686538i</v>
      </c>
      <c r="L1934" t="str">
        <f t="shared" si="561"/>
        <v>0.00005-0.217444978889454i</v>
      </c>
      <c r="M1934" t="str">
        <f t="shared" si="562"/>
        <v>0.00133333333333333-0.127908811111444i</v>
      </c>
      <c r="N1934">
        <f t="shared" si="563"/>
        <v>94.245934216539595</v>
      </c>
      <c r="O1934">
        <f t="shared" si="564"/>
        <v>26.146141258752564</v>
      </c>
      <c r="P1934" s="3">
        <f t="shared" si="565"/>
        <v>26.146141258752564</v>
      </c>
      <c r="Q1934" s="3">
        <f t="shared" si="566"/>
        <v>-85.754065783460405</v>
      </c>
      <c r="R1934">
        <f t="shared" si="567"/>
        <v>94.245934216539595</v>
      </c>
      <c r="S1934">
        <f t="shared" si="568"/>
        <v>1.2977518122164742</v>
      </c>
      <c r="T1934">
        <f t="shared" si="551"/>
        <v>26.146141258752564</v>
      </c>
    </row>
    <row r="1935" spans="1:20" x14ac:dyDescent="0.25">
      <c r="A1935">
        <f t="shared" si="552"/>
        <v>8185.0003763359928</v>
      </c>
      <c r="B1935">
        <f t="shared" si="569"/>
        <v>1302.6832691028969</v>
      </c>
      <c r="C1935" t="str">
        <f t="shared" si="553"/>
        <v>1.50175224334257-20.1610829624661i</v>
      </c>
      <c r="D1935" t="str">
        <f t="shared" si="554"/>
        <v>3.97498335619039-12.2256042318291i</v>
      </c>
      <c r="E1935" t="str">
        <f t="shared" si="555"/>
        <v>162.326564050738+0.631891057152527i</v>
      </c>
      <c r="F1935" t="str">
        <f t="shared" si="556"/>
        <v>1.45495473037584-114.654010265307i</v>
      </c>
      <c r="G1935" t="str">
        <f t="shared" si="557"/>
        <v>0.999999845645315-0.000392879957421257i</v>
      </c>
      <c r="H1935" t="str">
        <f t="shared" si="558"/>
        <v>614.462899625266+120.811542535165i</v>
      </c>
      <c r="I1935" t="str">
        <f t="shared" si="559"/>
        <v>41.5977927252418-198.248308957746i</v>
      </c>
      <c r="K1935" t="str">
        <f t="shared" si="560"/>
        <v>0.0188024102901356-0.00467900288210239i</v>
      </c>
      <c r="L1935" t="str">
        <f t="shared" si="561"/>
        <v>0.00005-0.216621815988697i</v>
      </c>
      <c r="M1935" t="str">
        <f t="shared" si="562"/>
        <v>0.00133333333333333-0.12742459764041i</v>
      </c>
      <c r="N1935">
        <f t="shared" si="563"/>
        <v>94.25996248435753</v>
      </c>
      <c r="O1935">
        <f t="shared" si="564"/>
        <v>26.114306988701159</v>
      </c>
      <c r="P1935" s="3">
        <f t="shared" si="565"/>
        <v>26.114306988701159</v>
      </c>
      <c r="Q1935" s="3">
        <f t="shared" si="566"/>
        <v>-85.74003751564247</v>
      </c>
      <c r="R1935">
        <f t="shared" si="567"/>
        <v>94.25996248435753</v>
      </c>
      <c r="S1935">
        <f t="shared" si="568"/>
        <v>1.3026832691028969</v>
      </c>
      <c r="T1935">
        <f t="shared" si="551"/>
        <v>26.114306988701159</v>
      </c>
    </row>
    <row r="1936" spans="1:20" x14ac:dyDescent="0.25">
      <c r="A1936">
        <f t="shared" si="552"/>
        <v>8216.1033777660705</v>
      </c>
      <c r="B1936">
        <f t="shared" si="569"/>
        <v>1307.633465525488</v>
      </c>
      <c r="C1936" t="str">
        <f t="shared" si="553"/>
        <v>1.50118882227014-20.0869754037919i</v>
      </c>
      <c r="D1936" t="str">
        <f t="shared" si="554"/>
        <v>3.97498322945763-12.1793845048581i</v>
      </c>
      <c r="E1936" t="str">
        <f t="shared" si="555"/>
        <v>162.325573787756+0.634664152639529i</v>
      </c>
      <c r="F1936" t="str">
        <f t="shared" si="556"/>
        <v>1.4549547286658-114.219978698837i</v>
      </c>
      <c r="G1936" t="str">
        <f t="shared" si="557"/>
        <v>0.999999844469991-0.000394372900795941i</v>
      </c>
      <c r="H1936" t="str">
        <f t="shared" si="558"/>
        <v>614.574742828435+121.276010658948i</v>
      </c>
      <c r="I1936" t="str">
        <f t="shared" si="559"/>
        <v>41.5999881780604-197.530079235146i</v>
      </c>
      <c r="K1936" t="str">
        <f t="shared" si="560"/>
        <v>0.0187938564014981-0.00469458453571585i</v>
      </c>
      <c r="L1936" t="str">
        <f t="shared" si="561"/>
        <v>0.00005-0.215801769265488i</v>
      </c>
      <c r="M1936" t="str">
        <f t="shared" si="562"/>
        <v>0.00133333333333333-0.126942217214993i</v>
      </c>
      <c r="N1936">
        <f t="shared" si="563"/>
        <v>94.274022568938591</v>
      </c>
      <c r="O1936">
        <f t="shared" si="564"/>
        <v>26.082479840884059</v>
      </c>
      <c r="P1936" s="3">
        <f t="shared" si="565"/>
        <v>26.082479840884059</v>
      </c>
      <c r="Q1936" s="3">
        <f t="shared" si="566"/>
        <v>-85.725977431061409</v>
      </c>
      <c r="R1936">
        <f t="shared" si="567"/>
        <v>94.274022568938591</v>
      </c>
      <c r="S1936">
        <f t="shared" si="568"/>
        <v>1.307633465525488</v>
      </c>
      <c r="T1936">
        <f t="shared" si="551"/>
        <v>26.082479840884059</v>
      </c>
    </row>
    <row r="1937" spans="1:20" x14ac:dyDescent="0.25">
      <c r="A1937">
        <f t="shared" si="552"/>
        <v>8247.3245706015823</v>
      </c>
      <c r="B1937">
        <f t="shared" si="569"/>
        <v>1312.602472694485</v>
      </c>
      <c r="C1937" t="str">
        <f t="shared" si="553"/>
        <v>1.50062166512573-20.0131546988924i</v>
      </c>
      <c r="D1937" t="str">
        <f t="shared" si="554"/>
        <v>3.97498310175988-12.1333399824181i</v>
      </c>
      <c r="E1937" t="str">
        <f t="shared" si="555"/>
        <v>162.32457739119+0.637451671662938i</v>
      </c>
      <c r="F1937" t="str">
        <f t="shared" si="556"/>
        <v>1.45495472694274-113.787590225107i</v>
      </c>
      <c r="G1937" t="str">
        <f t="shared" si="557"/>
        <v>0.999999843285717-0.000395871517350145i</v>
      </c>
      <c r="H1937" t="str">
        <f t="shared" si="558"/>
        <v>614.687464204779+121.742304920022i</v>
      </c>
      <c r="I1937" t="str">
        <f t="shared" si="559"/>
        <v>41.6022003108457-196.81469923961i</v>
      </c>
      <c r="K1937" t="str">
        <f t="shared" si="560"/>
        <v>0.0187852454790538-0.00471020233032947i</v>
      </c>
      <c r="L1937" t="str">
        <f t="shared" si="561"/>
        <v>0.00005-0.21498482692318i</v>
      </c>
      <c r="M1937" t="str">
        <f t="shared" si="562"/>
        <v>0.00133333333333333-0.126461662895988i</v>
      </c>
      <c r="N1937">
        <f t="shared" si="563"/>
        <v>94.28811439028793</v>
      </c>
      <c r="O1937">
        <f t="shared" si="564"/>
        <v>26.050659851759615</v>
      </c>
      <c r="P1937" s="3">
        <f t="shared" si="565"/>
        <v>26.050659851759615</v>
      </c>
      <c r="Q1937" s="3">
        <f t="shared" si="566"/>
        <v>-85.71188560971207</v>
      </c>
      <c r="R1937">
        <f t="shared" si="567"/>
        <v>94.28811439028793</v>
      </c>
      <c r="S1937">
        <f t="shared" si="568"/>
        <v>1.3126024726944849</v>
      </c>
      <c r="T1937">
        <f t="shared" si="551"/>
        <v>26.050659851759615</v>
      </c>
    </row>
    <row r="1938" spans="1:20" x14ac:dyDescent="0.25">
      <c r="A1938">
        <f t="shared" si="552"/>
        <v>8278.6644039698676</v>
      </c>
      <c r="B1938">
        <f t="shared" si="569"/>
        <v>1317.5903620907241</v>
      </c>
      <c r="C1938" t="str">
        <f t="shared" si="553"/>
        <v>1.50005075110469-19.9396197648809i</v>
      </c>
      <c r="D1938" t="str">
        <f t="shared" si="554"/>
        <v>3.9749829730898-12.0874700021432i</v>
      </c>
      <c r="E1938" t="str">
        <f t="shared" si="555"/>
        <v>162.323574833744+0.64025370696677i</v>
      </c>
      <c r="F1938" t="str">
        <f t="shared" si="556"/>
        <v>1.45495472520655-113.356838624064i</v>
      </c>
      <c r="G1938" t="str">
        <f t="shared" si="557"/>
        <v>0.999999842092426-0.000397375828641891i</v>
      </c>
      <c r="H1938" t="str">
        <f t="shared" si="558"/>
        <v>614.801070854214+122.210432948294i</v>
      </c>
      <c r="I1938" t="str">
        <f t="shared" si="559"/>
        <v>41.6044292498925-196.102158776253i</v>
      </c>
      <c r="K1938" t="str">
        <f t="shared" si="560"/>
        <v>0.018776577200705-0.00472585617628272i</v>
      </c>
      <c r="L1938" t="str">
        <f t="shared" si="561"/>
        <v>0.00005-0.214170977209783i</v>
      </c>
      <c r="M1938" t="str">
        <f t="shared" si="562"/>
        <v>0.00133333333333333-0.12598292777046i</v>
      </c>
      <c r="N1938">
        <f t="shared" si="563"/>
        <v>94.302237866548211</v>
      </c>
      <c r="O1938">
        <f t="shared" si="564"/>
        <v>26.018847057843612</v>
      </c>
      <c r="P1938" s="3">
        <f t="shared" si="565"/>
        <v>26.018847057843612</v>
      </c>
      <c r="Q1938" s="3">
        <f t="shared" si="566"/>
        <v>-85.697762133451789</v>
      </c>
      <c r="R1938">
        <f t="shared" si="567"/>
        <v>94.302237866548211</v>
      </c>
      <c r="S1938">
        <f t="shared" si="568"/>
        <v>1.3175903620907241</v>
      </c>
      <c r="T1938">
        <f t="shared" si="551"/>
        <v>26.018847057843612</v>
      </c>
    </row>
    <row r="1939" spans="1:20" x14ac:dyDescent="0.25">
      <c r="A1939">
        <f t="shared" si="552"/>
        <v>8310.1233287049545</v>
      </c>
      <c r="B1939">
        <f t="shared" si="569"/>
        <v>1322.5972054666688</v>
      </c>
      <c r="C1939" t="str">
        <f t="shared" si="553"/>
        <v>1.49947605934351-19.866369522795i</v>
      </c>
      <c r="D1939" t="str">
        <f t="shared" si="554"/>
        <v>3.97498284343997-12.0417739041783i</v>
      </c>
      <c r="E1939" t="str">
        <f t="shared" si="555"/>
        <v>162.322566088166+0.643070351970407i</v>
      </c>
      <c r="F1939" t="str">
        <f t="shared" si="556"/>
        <v>1.45495472345714-112.927717699201i</v>
      </c>
      <c r="G1939" t="str">
        <f t="shared" si="557"/>
        <v>0.999999840890048-0.000398885856311119i</v>
      </c>
      <c r="H1939" t="str">
        <f t="shared" si="558"/>
        <v>614.915569937208+122.68040241037i</v>
      </c>
      <c r="I1939" t="str">
        <f t="shared" si="559"/>
        <v>41.6066751224407-195.392447692181i</v>
      </c>
      <c r="K1939" t="str">
        <f t="shared" si="560"/>
        <v>0.0187678512433711-0.00474154598160971i</v>
      </c>
      <c r="L1939" t="str">
        <f t="shared" si="561"/>
        <v>0.00005-0.213360208417795i</v>
      </c>
      <c r="M1939" t="str">
        <f t="shared" si="562"/>
        <v>0.00133333333333333-0.125506004951644i</v>
      </c>
      <c r="N1939">
        <f t="shared" si="563"/>
        <v>94.316392913986817</v>
      </c>
      <c r="O1939">
        <f t="shared" si="564"/>
        <v>25.987041495706794</v>
      </c>
      <c r="P1939" s="3">
        <f t="shared" si="565"/>
        <v>25.987041495706794</v>
      </c>
      <c r="Q1939" s="3">
        <f t="shared" si="566"/>
        <v>-85.683607086013183</v>
      </c>
      <c r="R1939">
        <f t="shared" si="567"/>
        <v>94.316392913986817</v>
      </c>
      <c r="S1939">
        <f t="shared" si="568"/>
        <v>1.3225972054666688</v>
      </c>
      <c r="T1939">
        <f t="shared" si="551"/>
        <v>25.987041495706794</v>
      </c>
    </row>
    <row r="1940" spans="1:20" x14ac:dyDescent="0.25">
      <c r="A1940">
        <f t="shared" si="552"/>
        <v>8341.7017973540333</v>
      </c>
      <c r="B1940">
        <f t="shared" si="569"/>
        <v>1327.6230748474422</v>
      </c>
      <c r="C1940" t="str">
        <f t="shared" si="553"/>
        <v>1.49889756892054-19.7934028975807i</v>
      </c>
      <c r="D1940" t="str">
        <f t="shared" si="554"/>
        <v>3.97498271280294-11.9962510311696i</v>
      </c>
      <c r="E1940" t="str">
        <f t="shared" si="555"/>
        <v>162.321551127255+0.645901700772421i</v>
      </c>
      <c r="F1940" t="str">
        <f t="shared" si="556"/>
        <v>1.45495472169442-112.500221277469i</v>
      </c>
      <c r="G1940" t="str">
        <f t="shared" si="557"/>
        <v>0.999999839678515-0.000400401622080001i</v>
      </c>
      <c r="H1940" t="str">
        <f t="shared" si="558"/>
        <v>615.030968675334+123.152221009782i</v>
      </c>
      <c r="I1940" t="str">
        <f t="shared" si="559"/>
        <v>41.6089380566846-194.685555876361i</v>
      </c>
      <c r="K1940" t="str">
        <f t="shared" si="560"/>
        <v>0.0187590672829988-0.00475727165201832i</v>
      </c>
      <c r="L1940" t="str">
        <f t="shared" si="561"/>
        <v>0.00005-0.212552508884036i</v>
      </c>
      <c r="M1940" t="str">
        <f t="shared" si="562"/>
        <v>0.00133333333333333-0.125030887578845i</v>
      </c>
      <c r="N1940">
        <f t="shared" si="563"/>
        <v>94.330579446982043</v>
      </c>
      <c r="O1940">
        <f t="shared" si="564"/>
        <v>25.955243201973271</v>
      </c>
      <c r="P1940" s="3">
        <f t="shared" si="565"/>
        <v>25.955243201973271</v>
      </c>
      <c r="Q1940" s="3">
        <f t="shared" si="566"/>
        <v>-85.669420553017957</v>
      </c>
      <c r="R1940">
        <f t="shared" si="567"/>
        <v>94.330579446982043</v>
      </c>
      <c r="S1940">
        <f t="shared" si="568"/>
        <v>1.3276230748474422</v>
      </c>
      <c r="T1940">
        <f t="shared" si="551"/>
        <v>25.955243201973271</v>
      </c>
    </row>
    <row r="1941" spans="1:20" x14ac:dyDescent="0.25">
      <c r="A1941">
        <f t="shared" si="552"/>
        <v>8373.4002641839779</v>
      </c>
      <c r="B1941">
        <f t="shared" si="569"/>
        <v>1332.6680425318625</v>
      </c>
      <c r="C1941" t="str">
        <f t="shared" si="553"/>
        <v>1.49831525885644-19.7207188180753i</v>
      </c>
      <c r="D1941" t="str">
        <f t="shared" si="554"/>
        <v>3.97498258117119-11.9509007282553i</v>
      </c>
      <c r="E1941" t="str">
        <f t="shared" si="555"/>
        <v>162.320529923859+0.64874784815581i</v>
      </c>
      <c r="F1941" t="str">
        <f t="shared" si="556"/>
        <v>1.45495471991827-112.07434320919i</v>
      </c>
      <c r="G1941" t="str">
        <f t="shared" si="557"/>
        <v>0.999999838457757-0.000401923147753254i</v>
      </c>
      <c r="H1941" t="str">
        <f t="shared" si="558"/>
        <v>615.147274351846+123.625896487222i</v>
      </c>
      <c r="I1941" t="str">
        <f t="shared" si="559"/>
        <v>41.6112181817822-193.981473259492i</v>
      </c>
      <c r="K1941" t="str">
        <f t="shared" si="560"/>
        <v>0.018750224994572-0.00477303309086937i</v>
      </c>
      <c r="L1941" t="str">
        <f t="shared" si="561"/>
        <v>0.00005-0.211747866989476i</v>
      </c>
      <c r="M1941" t="str">
        <f t="shared" si="562"/>
        <v>0.00133333333333333-0.124557568817339i</v>
      </c>
      <c r="N1941">
        <f t="shared" si="563"/>
        <v>94.344797378008877</v>
      </c>
      <c r="O1941">
        <f t="shared" si="564"/>
        <v>25.923452213318349</v>
      </c>
      <c r="P1941" s="3">
        <f t="shared" si="565"/>
        <v>25.923452213318349</v>
      </c>
      <c r="Q1941" s="3">
        <f t="shared" si="566"/>
        <v>-85.655202621991123</v>
      </c>
      <c r="R1941">
        <f t="shared" si="567"/>
        <v>94.344797378008877</v>
      </c>
      <c r="S1941">
        <f t="shared" si="568"/>
        <v>1.3326680425318624</v>
      </c>
      <c r="T1941">
        <f t="shared" si="551"/>
        <v>25.923452213318349</v>
      </c>
    </row>
    <row r="1942" spans="1:20" x14ac:dyDescent="0.25">
      <c r="A1942">
        <f t="shared" si="552"/>
        <v>8405.2191851878779</v>
      </c>
      <c r="B1942">
        <f t="shared" si="569"/>
        <v>1337.7321810934836</v>
      </c>
      <c r="C1942" t="str">
        <f t="shared" si="553"/>
        <v>1.49772910811536-19.6483162169895i</v>
      </c>
      <c r="D1942" t="str">
        <f t="shared" si="554"/>
        <v>3.97498244853715-11.9057223430559i</v>
      </c>
      <c r="E1942" t="str">
        <f t="shared" si="555"/>
        <v>162.319502450877+0.651608889592599i</v>
      </c>
      <c r="F1942" t="str">
        <f t="shared" si="556"/>
        <v>1.45495471812859-111.650077367964i</v>
      </c>
      <c r="G1942" t="str">
        <f t="shared" si="557"/>
        <v>0.999999837227704-0.00040345045521845i</v>
      </c>
      <c r="H1942" t="str">
        <f t="shared" si="558"/>
        <v>615.264494312256+124.101436620755i</v>
      </c>
      <c r="I1942" t="str">
        <f t="shared" si="559"/>
        <v>41.6135156278571-193.280189813871i</v>
      </c>
      <c r="K1942" t="str">
        <f t="shared" si="560"/>
        <v>0.0187413240521225-0.00478883019915523i</v>
      </c>
      <c r="L1942" t="str">
        <f t="shared" si="561"/>
        <v>0.00005-0.210946271159071i</v>
      </c>
      <c r="M1942" t="str">
        <f t="shared" si="562"/>
        <v>0.00133333333333333-0.124086041858277i</v>
      </c>
      <c r="N1942">
        <f t="shared" si="563"/>
        <v>94.35904661762693</v>
      </c>
      <c r="O1942">
        <f t="shared" si="564"/>
        <v>25.89166856646596</v>
      </c>
      <c r="P1942" s="3">
        <f t="shared" si="565"/>
        <v>25.89166856646596</v>
      </c>
      <c r="Q1942" s="3">
        <f t="shared" si="566"/>
        <v>-85.64095338237307</v>
      </c>
      <c r="R1942">
        <f t="shared" si="567"/>
        <v>94.35904661762693</v>
      </c>
      <c r="S1942">
        <f t="shared" si="568"/>
        <v>1.3377321810934837</v>
      </c>
      <c r="T1942">
        <f t="shared" si="551"/>
        <v>25.89166856646596</v>
      </c>
    </row>
    <row r="1943" spans="1:20" x14ac:dyDescent="0.25">
      <c r="A1943">
        <f t="shared" si="552"/>
        <v>8437.1590180915919</v>
      </c>
      <c r="B1943">
        <f t="shared" si="569"/>
        <v>1342.8155633816389</v>
      </c>
      <c r="C1943" t="str">
        <f t="shared" si="553"/>
        <v>1.49713909560532-19.576194030894i</v>
      </c>
      <c r="D1943" t="str">
        <f t="shared" si="554"/>
        <v>3.97498231489319-11.8607152256653i</v>
      </c>
      <c r="E1943" t="str">
        <f t="shared" si="555"/>
        <v>162.318468681276+0.654484921247639i</v>
      </c>
      <c r="F1943" t="str">
        <f t="shared" si="556"/>
        <v>1.4549547163253-111.227417650584i</v>
      </c>
      <c r="G1943" t="str">
        <f t="shared" si="557"/>
        <v>0.999999835988284-0.000404983566446335i</v>
      </c>
      <c r="H1943" t="str">
        <f t="shared" si="558"/>
        <v>615.382635964919+124.578849226057i</v>
      </c>
      <c r="I1943" t="str">
        <f t="shared" si="559"/>
        <v>41.615830526009-192.581695553265i</v>
      </c>
      <c r="K1943" t="str">
        <f t="shared" si="560"/>
        <v>0.0187323641287405-0.00480466287547887i</v>
      </c>
      <c r="L1943" t="str">
        <f t="shared" si="561"/>
        <v>0.00005-0.210147709861597i</v>
      </c>
      <c r="M1943" t="str">
        <f t="shared" si="562"/>
        <v>0.00133333333333333-0.123616299918587i</v>
      </c>
      <c r="N1943">
        <f t="shared" si="563"/>
        <v>94.373327074465365</v>
      </c>
      <c r="O1943">
        <f t="shared" si="564"/>
        <v>25.859892298188008</v>
      </c>
      <c r="P1943" s="3">
        <f t="shared" si="565"/>
        <v>25.859892298188008</v>
      </c>
      <c r="Q1943" s="3">
        <f t="shared" si="566"/>
        <v>-85.626672925534635</v>
      </c>
      <c r="R1943">
        <f t="shared" si="567"/>
        <v>94.373327074465365</v>
      </c>
      <c r="S1943">
        <f t="shared" si="568"/>
        <v>1.3428155633816388</v>
      </c>
      <c r="T1943">
        <f t="shared" si="551"/>
        <v>25.859892298188008</v>
      </c>
    </row>
    <row r="1944" spans="1:20" x14ac:dyDescent="0.25">
      <c r="A1944">
        <f t="shared" si="552"/>
        <v>8469.2202223603399</v>
      </c>
      <c r="B1944">
        <f t="shared" si="569"/>
        <v>1347.9182625224892</v>
      </c>
      <c r="C1944" t="str">
        <f t="shared" si="553"/>
        <v>1.49654520017933-19.5043512001991i</v>
      </c>
      <c r="D1944" t="str">
        <f t="shared" si="554"/>
        <v>3.97498218023161-11.8158787286408i</v>
      </c>
      <c r="E1944" t="str">
        <f t="shared" si="555"/>
        <v>162.317428588077+0.657376039983442i</v>
      </c>
      <c r="F1944" t="str">
        <f t="shared" si="556"/>
        <v>1.45495471450826-110.806357976949i</v>
      </c>
      <c r="G1944" t="str">
        <f t="shared" si="557"/>
        <v>0.999999834739427-0.000406522503491143i</v>
      </c>
      <c r="H1944" t="str">
        <f t="shared" si="558"/>
        <v>615.50170678161+125.058142156641i</v>
      </c>
      <c r="I1944" t="str">
        <f t="shared" si="559"/>
        <v>41.6181630083198-191.885980532783i</v>
      </c>
      <c r="K1944" t="str">
        <f t="shared" si="560"/>
        <v>0.0187233448965859-0.00482053101603254i</v>
      </c>
      <c r="L1944" t="str">
        <f t="shared" si="561"/>
        <v>0.00005-0.209352171609481i</v>
      </c>
      <c r="M1944" t="str">
        <f t="shared" si="562"/>
        <v>0.00133333333333333-0.123148336240871i</v>
      </c>
      <c r="N1944">
        <f t="shared" si="563"/>
        <v>94.387638655211035</v>
      </c>
      <c r="O1944">
        <f t="shared" si="564"/>
        <v>25.82812344530058</v>
      </c>
      <c r="P1944" s="3">
        <f t="shared" si="565"/>
        <v>25.82812344530058</v>
      </c>
      <c r="Q1944" s="3">
        <f t="shared" si="566"/>
        <v>-85.612361344788965</v>
      </c>
      <c r="R1944">
        <f t="shared" si="567"/>
        <v>94.387638655211035</v>
      </c>
      <c r="S1944">
        <f t="shared" si="568"/>
        <v>1.3479182625224893</v>
      </c>
      <c r="T1944">
        <f t="shared" si="551"/>
        <v>25.82812344530058</v>
      </c>
    </row>
    <row r="1945" spans="1:20" x14ac:dyDescent="0.25">
      <c r="A1945">
        <f t="shared" si="552"/>
        <v>8501.40325920531</v>
      </c>
      <c r="B1945">
        <f t="shared" si="569"/>
        <v>1353.0403519200747</v>
      </c>
      <c r="C1945" t="str">
        <f t="shared" si="553"/>
        <v>1.49594740063595-19.432786669141i</v>
      </c>
      <c r="D1945" t="str">
        <f t="shared" si="554"/>
        <v>3.97498204454466-11.7712122069944i</v>
      </c>
      <c r="E1945" t="str">
        <f t="shared" si="555"/>
        <v>162.316382144369+0.660282343364981i</v>
      </c>
      <c r="F1945" t="str">
        <f t="shared" si="556"/>
        <v>1.4549547126774-110.386892289974i</v>
      </c>
      <c r="G1945" t="str">
        <f t="shared" si="557"/>
        <v>0.99999983348106-0.000408067288490911i</v>
      </c>
      <c r="H1945" t="str">
        <f t="shared" si="558"/>
        <v>615.621714298127+125.539323304091i</v>
      </c>
      <c r="I1945" t="str">
        <f t="shared" si="559"/>
        <v>41.6205132078603-191.193034848745i</v>
      </c>
      <c r="K1945" t="str">
        <f t="shared" si="560"/>
        <v>0.0187142660268994-0.00483643451457664i</v>
      </c>
      <c r="L1945" t="str">
        <f t="shared" si="561"/>
        <v>0.00005-0.208559644958639i</v>
      </c>
      <c r="M1945" t="str">
        <f t="shared" si="562"/>
        <v>0.00133333333333333-0.122682144093317i</v>
      </c>
      <c r="N1945">
        <f t="shared" si="563"/>
        <v>94.401981264593942</v>
      </c>
      <c r="O1945">
        <f t="shared" si="564"/>
        <v>25.79636204466301</v>
      </c>
      <c r="P1945" s="3">
        <f t="shared" si="565"/>
        <v>25.79636204466301</v>
      </c>
      <c r="Q1945" s="3">
        <f t="shared" si="566"/>
        <v>-85.598018735406058</v>
      </c>
      <c r="R1945">
        <f t="shared" si="567"/>
        <v>94.401981264593942</v>
      </c>
      <c r="S1945">
        <f t="shared" si="568"/>
        <v>1.3530403519200747</v>
      </c>
      <c r="T1945">
        <f t="shared" si="551"/>
        <v>25.79636204466301</v>
      </c>
    </row>
    <row r="1946" spans="1:20" x14ac:dyDescent="0.25">
      <c r="A1946">
        <f t="shared" si="552"/>
        <v>8533.7085915902899</v>
      </c>
      <c r="B1946">
        <f t="shared" si="569"/>
        <v>1358.181905257371</v>
      </c>
      <c r="C1946" t="str">
        <f t="shared" si="553"/>
        <v>1.49534567572023-19.361499385764i</v>
      </c>
      <c r="D1946" t="str">
        <f t="shared" si="554"/>
        <v>3.97498190782455-11.7267150181831i</v>
      </c>
      <c r="E1946" t="str">
        <f t="shared" si="555"/>
        <v>162.31532932331+0.663203929664104i</v>
      </c>
      <c r="F1946" t="str">
        <f t="shared" si="556"/>
        <v>1.45495471083259-109.969014555504i</v>
      </c>
      <c r="G1946" t="str">
        <f t="shared" si="557"/>
        <v>0.999999832213112-0.000409617943667802i</v>
      </c>
      <c r="H1946" t="str">
        <f t="shared" si="558"/>
        <v>615.742666114896+126.0224005983i</v>
      </c>
      <c r="I1946" t="str">
        <f t="shared" si="559"/>
        <v>41.6228812586991-190.502848638559i</v>
      </c>
      <c r="K1946" t="str">
        <f t="shared" si="560"/>
        <v>0.0187051271900137-0.00485237326241828i</v>
      </c>
      <c r="L1946" t="str">
        <f t="shared" si="561"/>
        <v>0.00005-0.207770118508307i</v>
      </c>
      <c r="M1946" t="str">
        <f t="shared" si="562"/>
        <v>0.00133333333333333-0.122217716769592i</v>
      </c>
      <c r="N1946">
        <f t="shared" si="563"/>
        <v>94.416354805374525</v>
      </c>
      <c r="O1946">
        <f t="shared" si="564"/>
        <v>25.76460813317518</v>
      </c>
      <c r="P1946" s="3">
        <f t="shared" si="565"/>
        <v>25.76460813317518</v>
      </c>
      <c r="Q1946" s="3">
        <f t="shared" si="566"/>
        <v>-85.583645194625475</v>
      </c>
      <c r="R1946">
        <f t="shared" si="567"/>
        <v>94.416354805374525</v>
      </c>
      <c r="S1946">
        <f t="shared" si="568"/>
        <v>1.3581819052573709</v>
      </c>
      <c r="T1946">
        <f t="shared" si="551"/>
        <v>25.76460813317518</v>
      </c>
    </row>
    <row r="1947" spans="1:20" x14ac:dyDescent="0.25">
      <c r="A1947">
        <f t="shared" si="552"/>
        <v>8566.1366842383341</v>
      </c>
      <c r="B1947">
        <f t="shared" si="569"/>
        <v>1363.3429964973491</v>
      </c>
      <c r="C1947" t="str">
        <f t="shared" si="553"/>
        <v>1.4947400041245-19.2904883019045i</v>
      </c>
      <c r="D1947" t="str">
        <f t="shared" si="554"/>
        <v>3.97498177006339-11.6823865220998i</v>
      </c>
      <c r="E1947" t="str">
        <f t="shared" si="555"/>
        <v>162.31427009813+0.666140897863337i</v>
      </c>
      <c r="F1947" t="str">
        <f t="shared" si="556"/>
        <v>1.45495470897374-109.552718762227i</v>
      </c>
      <c r="G1947" t="str">
        <f t="shared" si="557"/>
        <v>0.999999830935509-0.000411174491328422i</v>
      </c>
      <c r="H1947" t="str">
        <f t="shared" si="558"/>
        <v>615.864569897564+126.507382007696i</v>
      </c>
      <c r="I1947" t="str">
        <f t="shared" si="559"/>
        <v>41.6252672959066-189.815412080585i</v>
      </c>
      <c r="K1947" t="str">
        <f t="shared" si="560"/>
        <v>0.0186959280553659-0.00486834714838999i</v>
      </c>
      <c r="L1947" t="str">
        <f t="shared" si="561"/>
        <v>0.00005-0.206983580900883i</v>
      </c>
      <c r="M1947" t="str">
        <f t="shared" si="562"/>
        <v>0.00133333333333333-0.121755047588755i</v>
      </c>
      <c r="N1947">
        <f t="shared" si="563"/>
        <v>94.430759178330106</v>
      </c>
      <c r="O1947">
        <f t="shared" si="564"/>
        <v>25.732861747775434</v>
      </c>
      <c r="P1947" s="3">
        <f t="shared" si="565"/>
        <v>25.732861747775434</v>
      </c>
      <c r="Q1947" s="3">
        <f t="shared" si="566"/>
        <v>-85.569240821669894</v>
      </c>
      <c r="R1947">
        <f t="shared" si="567"/>
        <v>94.430759178330106</v>
      </c>
      <c r="S1947">
        <f t="shared" si="568"/>
        <v>1.3633429964973491</v>
      </c>
      <c r="T1947">
        <f t="shared" si="551"/>
        <v>25.732861747775434</v>
      </c>
    </row>
    <row r="1948" spans="1:20" x14ac:dyDescent="0.25">
      <c r="A1948">
        <f t="shared" si="552"/>
        <v>8598.6880036384391</v>
      </c>
      <c r="B1948">
        <f t="shared" si="569"/>
        <v>1368.5236998840389</v>
      </c>
      <c r="C1948" t="str">
        <f t="shared" si="553"/>
        <v>1.49413036448928-19.2197523731745i</v>
      </c>
      <c r="D1948" t="str">
        <f t="shared" si="554"/>
        <v>3.97498163125328-11.6382260810641i</v>
      </c>
      <c r="E1948" t="str">
        <f t="shared" si="555"/>
        <v>162.313204442137+0.669093347662102i</v>
      </c>
      <c r="F1948" t="str">
        <f t="shared" si="556"/>
        <v>1.45495470710073-109.13799892159i</v>
      </c>
      <c r="G1948" t="str">
        <f t="shared" si="557"/>
        <v>0.999999829648178-0.000412736953864141i</v>
      </c>
      <c r="H1948" t="str">
        <f t="shared" si="558"/>
        <v>615.987433377636+126.994275539494i</v>
      </c>
      <c r="I1948" t="str">
        <f t="shared" si="559"/>
        <v>41.6276714555676-189.130715394029i</v>
      </c>
      <c r="K1948" t="str">
        <f t="shared" si="560"/>
        <v>0.0186866682915086-0.00488435605882825i</v>
      </c>
      <c r="L1948" t="str">
        <f t="shared" si="561"/>
        <v>0.00005-0.206200020821761i</v>
      </c>
      <c r="M1948" t="str">
        <f t="shared" si="562"/>
        <v>0.00133333333333333-0.121294129895153i</v>
      </c>
      <c r="N1948">
        <f t="shared" si="563"/>
        <v>94.445194282241886</v>
      </c>
      <c r="O1948">
        <f t="shared" si="564"/>
        <v>25.701122925438295</v>
      </c>
      <c r="P1948" s="3">
        <f t="shared" si="565"/>
        <v>25.701122925438295</v>
      </c>
      <c r="Q1948" s="3">
        <f t="shared" si="566"/>
        <v>-85.554805717758114</v>
      </c>
      <c r="R1948">
        <f t="shared" si="567"/>
        <v>94.445194282241886</v>
      </c>
      <c r="S1948">
        <f t="shared" si="568"/>
        <v>1.3685236998840389</v>
      </c>
      <c r="T1948">
        <f t="shared" si="551"/>
        <v>25.701122925438295</v>
      </c>
    </row>
    <row r="1949" spans="1:20" x14ac:dyDescent="0.25">
      <c r="A1949">
        <f t="shared" si="552"/>
        <v>8631.363018052265</v>
      </c>
      <c r="B1949">
        <f t="shared" si="569"/>
        <v>1373.7240899435983</v>
      </c>
      <c r="C1949" t="str">
        <f t="shared" si="553"/>
        <v>1.493516735404-19.1492905589461i</v>
      </c>
      <c r="D1949" t="str">
        <f t="shared" si="554"/>
        <v>3.97498149138621-11.5942330598134i</v>
      </c>
      <c r="E1949" t="str">
        <f t="shared" si="555"/>
        <v>162.312132328719+0.672061379478954i</v>
      </c>
      <c r="F1949" t="str">
        <f t="shared" si="556"/>
        <v>1.45495470521346-108.724849067707i</v>
      </c>
      <c r="G1949" t="str">
        <f t="shared" si="557"/>
        <v>0.999999828351044-0.000414305353751416i</v>
      </c>
      <c r="H1949" t="str">
        <f t="shared" si="558"/>
        <v>616.111264353064+127.483089239918i</v>
      </c>
      <c r="I1949" t="str">
        <f t="shared" si="559"/>
        <v>41.6300938747812-188.44874883879i</v>
      </c>
      <c r="K1949" t="str">
        <f t="shared" si="560"/>
        <v>0.0186773475661233-0.004900399877552i</v>
      </c>
      <c r="L1949" t="str">
        <f t="shared" si="561"/>
        <v>0.00005-0.205419426999164i</v>
      </c>
      <c r="M1949" t="str">
        <f t="shared" si="562"/>
        <v>0.00133333333333333-0.120834957058332i</v>
      </c>
      <c r="N1949">
        <f t="shared" si="563"/>
        <v>94.459660013881162</v>
      </c>
      <c r="O1949">
        <f t="shared" si="564"/>
        <v>25.669391703172519</v>
      </c>
      <c r="P1949" s="3">
        <f t="shared" si="565"/>
        <v>25.669391703172519</v>
      </c>
      <c r="Q1949" s="3">
        <f t="shared" si="566"/>
        <v>-85.540339986118838</v>
      </c>
      <c r="R1949">
        <f t="shared" si="567"/>
        <v>94.459660013881162</v>
      </c>
      <c r="S1949">
        <f t="shared" si="568"/>
        <v>1.3737240899435983</v>
      </c>
      <c r="T1949">
        <f t="shared" si="551"/>
        <v>25.669391703172519</v>
      </c>
    </row>
    <row r="1950" spans="1:20" x14ac:dyDescent="0.25">
      <c r="A1950">
        <f t="shared" si="552"/>
        <v>8664.1621975208636</v>
      </c>
      <c r="B1950">
        <f t="shared" si="569"/>
        <v>1378.9442414853841</v>
      </c>
      <c r="C1950" t="str">
        <f t="shared" si="553"/>
        <v>1.49289909540823-19.0791018223339i</v>
      </c>
      <c r="D1950" t="str">
        <f t="shared" si="554"/>
        <v>3.97498135045415-11.5504068254931i</v>
      </c>
      <c r="E1950" t="str">
        <f t="shared" si="555"/>
        <v>162.311053731347+0.675045094458687i</v>
      </c>
      <c r="F1950" t="str">
        <f t="shared" si="556"/>
        <v>1.4549547033118-108.31326325728i</v>
      </c>
      <c r="G1950" t="str">
        <f t="shared" si="557"/>
        <v>0.999999827044034-0.000415879713552111i</v>
      </c>
      <c r="H1950" t="str">
        <f t="shared" si="558"/>
        <v>616.236070688904+127.97383119446i</v>
      </c>
      <c r="I1950" t="str">
        <f t="shared" si="559"/>
        <v>41.6325346916755-187.769502715361i</v>
      </c>
      <c r="K1950" t="str">
        <f t="shared" si="560"/>
        <v>0.018667965546032-0.00491647848584114i</v>
      </c>
      <c r="L1950" t="str">
        <f t="shared" si="561"/>
        <v>0.00005-0.204641788203989i</v>
      </c>
      <c r="M1950" t="str">
        <f t="shared" si="562"/>
        <v>0.00133333333333333-0.120377522472935i</v>
      </c>
      <c r="N1950">
        <f t="shared" si="563"/>
        <v>94.474156267997401</v>
      </c>
      <c r="O1950">
        <f t="shared" si="564"/>
        <v>25.637668118018219</v>
      </c>
      <c r="P1950" s="3">
        <f t="shared" si="565"/>
        <v>25.637668118018219</v>
      </c>
      <c r="Q1950" s="3">
        <f t="shared" si="566"/>
        <v>-85.525843732002599</v>
      </c>
      <c r="R1950">
        <f t="shared" si="567"/>
        <v>94.474156267997401</v>
      </c>
      <c r="S1950">
        <f t="shared" si="568"/>
        <v>1.3789442414853841</v>
      </c>
      <c r="T1950">
        <f t="shared" si="551"/>
        <v>25.637668118018219</v>
      </c>
    </row>
    <row r="1951" spans="1:20" x14ac:dyDescent="0.25">
      <c r="A1951">
        <f t="shared" si="552"/>
        <v>8697.0860138714434</v>
      </c>
      <c r="B1951">
        <f t="shared" si="569"/>
        <v>1384.1842296030286</v>
      </c>
      <c r="C1951" t="str">
        <f t="shared" si="553"/>
        <v>1.4922774229921-19.0091851301795i</v>
      </c>
      <c r="D1951" t="str">
        <f t="shared" si="554"/>
        <v>3.97498120844897-11.5067467476481i</v>
      </c>
      <c r="E1951" t="str">
        <f t="shared" si="555"/>
        <v>162.309968623581+0.678044594474771i</v>
      </c>
      <c r="F1951" t="str">
        <f t="shared" si="556"/>
        <v>1.45495470139569-107.903235569508i</v>
      </c>
      <c r="G1951" t="str">
        <f t="shared" si="557"/>
        <v>0.999999825727071-0.00041746005591383i</v>
      </c>
      <c r="H1951" t="str">
        <f t="shared" si="558"/>
        <v>616.36186031794+128.466509528113i</v>
      </c>
      <c r="I1951" t="str">
        <f t="shared" si="559"/>
        <v>41.634994045411-187.092967364693i</v>
      </c>
      <c r="K1951" t="str">
        <f t="shared" si="560"/>
        <v>0.0186585218972103-0.00493259176241501i</v>
      </c>
      <c r="L1951" t="str">
        <f t="shared" si="561"/>
        <v>0.00005-0.20386709324964i</v>
      </c>
      <c r="M1951" t="str">
        <f t="shared" si="562"/>
        <v>0.00133333333333333-0.119921819558612i</v>
      </c>
      <c r="N1951">
        <f t="shared" si="563"/>
        <v>94.488682937303622</v>
      </c>
      <c r="O1951">
        <f t="shared" si="564"/>
        <v>25.605952207044783</v>
      </c>
      <c r="P1951" s="3">
        <f t="shared" si="565"/>
        <v>25.605952207044783</v>
      </c>
      <c r="Q1951" s="3">
        <f t="shared" si="566"/>
        <v>-85.511317062696378</v>
      </c>
      <c r="R1951">
        <f t="shared" si="567"/>
        <v>94.488682937303622</v>
      </c>
      <c r="S1951">
        <f t="shared" si="568"/>
        <v>1.3841842296030287</v>
      </c>
      <c r="T1951">
        <f t="shared" si="551"/>
        <v>25.605952207044783</v>
      </c>
    </row>
    <row r="1952" spans="1:20" x14ac:dyDescent="0.25">
      <c r="A1952">
        <f t="shared" si="552"/>
        <v>8730.134940724156</v>
      </c>
      <c r="B1952">
        <f t="shared" si="569"/>
        <v>1389.4441296755201</v>
      </c>
      <c r="C1952" t="str">
        <f t="shared" si="553"/>
        <v>1.49165169659773-18.939539453036i</v>
      </c>
      <c r="D1952" t="str">
        <f t="shared" si="554"/>
        <v>3.97498106536251-11.4632521982134i</v>
      </c>
      <c r="E1952" t="str">
        <f t="shared" si="555"/>
        <v>162.308876979074+0.681059982135228i</v>
      </c>
      <c r="F1952" t="str">
        <f t="shared" si="556"/>
        <v>1.45495469946498-107.494760106005i</v>
      </c>
      <c r="G1952" t="str">
        <f t="shared" si="557"/>
        <v>0.999999824400081-0.000419046403570233i</v>
      </c>
      <c r="H1952" t="str">
        <f t="shared" si="558"/>
        <v>616.488641241309+128.961132405617i</v>
      </c>
      <c r="I1952" t="str">
        <f t="shared" si="559"/>
        <v>41.637472076188-186.419133168071i</v>
      </c>
      <c r="K1952" t="str">
        <f t="shared" si="560"/>
        <v>0.018649016284801-0.00494873958341073i</v>
      </c>
      <c r="L1952" t="str">
        <f t="shared" si="561"/>
        <v>0.00005-0.203095330991871i</v>
      </c>
      <c r="M1952" t="str">
        <f t="shared" si="562"/>
        <v>0.00133333333333333-0.119467841759924i</v>
      </c>
      <c r="N1952">
        <f t="shared" si="563"/>
        <v>94.50323991246475</v>
      </c>
      <c r="O1952">
        <f t="shared" si="564"/>
        <v>25.574244007348806</v>
      </c>
      <c r="P1952" s="3">
        <f t="shared" si="565"/>
        <v>25.574244007348806</v>
      </c>
      <c r="Q1952" s="3">
        <f t="shared" si="566"/>
        <v>-85.49676008753525</v>
      </c>
      <c r="R1952">
        <f t="shared" si="567"/>
        <v>94.50323991246475</v>
      </c>
      <c r="S1952">
        <f t="shared" si="568"/>
        <v>1.3894441296755202</v>
      </c>
      <c r="T1952">
        <f t="shared" si="551"/>
        <v>25.574244007348806</v>
      </c>
    </row>
    <row r="1953" spans="1:20" x14ac:dyDescent="0.25">
      <c r="A1953">
        <f t="shared" si="552"/>
        <v>8763.3094534989086</v>
      </c>
      <c r="B1953">
        <f t="shared" si="569"/>
        <v>1394.7240173682872</v>
      </c>
      <c r="C1953" t="str">
        <f t="shared" si="553"/>
        <v>1.49102189461979-18.8701637651506i</v>
      </c>
      <c r="D1953" t="str">
        <f t="shared" si="554"/>
        <v>3.97498092118654-11.4199225515053i</v>
      </c>
      <c r="E1953" t="str">
        <f t="shared" si="555"/>
        <v>162.307778771571+0.684091360786856i</v>
      </c>
      <c r="F1953" t="str">
        <f t="shared" si="556"/>
        <v>1.45495469751957-107.087830990715i</v>
      </c>
      <c r="G1953" t="str">
        <f t="shared" si="557"/>
        <v>0.999999823062986-0.000420638779341365i</v>
      </c>
      <c r="H1953" t="str">
        <f t="shared" si="558"/>
        <v>616.616421529174+129.45770803171i</v>
      </c>
      <c r="I1953" t="str">
        <f t="shared" si="559"/>
        <v>41.6399689252564-185.747990547001i</v>
      </c>
      <c r="K1953" t="str">
        <f t="shared" si="560"/>
        <v>0.0186394483731267-0.00496492182236156i</v>
      </c>
      <c r="L1953" t="str">
        <f t="shared" si="561"/>
        <v>0.00005-0.202326490328622i</v>
      </c>
      <c r="M1953" t="str">
        <f t="shared" si="562"/>
        <v>0.00133333333333333-0.119015582546248i</v>
      </c>
      <c r="N1953">
        <f t="shared" si="563"/>
        <v>94.517827082083755</v>
      </c>
      <c r="O1953">
        <f t="shared" si="564"/>
        <v>25.542543556051047</v>
      </c>
      <c r="P1953" s="3">
        <f t="shared" si="565"/>
        <v>25.542543556051047</v>
      </c>
      <c r="Q1953" s="3">
        <f t="shared" si="566"/>
        <v>-85.482172917916245</v>
      </c>
      <c r="R1953">
        <f t="shared" si="567"/>
        <v>94.517827082083755</v>
      </c>
      <c r="S1953">
        <f t="shared" si="568"/>
        <v>1.3947240173682871</v>
      </c>
      <c r="T1953">
        <f t="shared" si="551"/>
        <v>25.542543556051047</v>
      </c>
    </row>
    <row r="1954" spans="1:20" x14ac:dyDescent="0.25">
      <c r="A1954">
        <f t="shared" si="552"/>
        <v>8796.6100294222033</v>
      </c>
      <c r="B1954">
        <f t="shared" si="569"/>
        <v>1400.0239686342866</v>
      </c>
      <c r="C1954" t="str">
        <f t="shared" si="553"/>
        <v>1.49038799540676-18.8010570444502i</v>
      </c>
      <c r="D1954" t="str">
        <f t="shared" si="554"/>
        <v>3.97498077591276-11.3767571842123i</v>
      </c>
      <c r="E1954" t="str">
        <f t="shared" si="555"/>
        <v>162.306673974925+0.687138834519515i</v>
      </c>
      <c r="F1954" t="str">
        <f t="shared" si="556"/>
        <v>1.45495469555934-106.682442369826i</v>
      </c>
      <c r="G1954" t="str">
        <f t="shared" si="557"/>
        <v>0.99999982171571-0.000422237206133992i</v>
      </c>
      <c r="H1954" t="str">
        <f t="shared" si="558"/>
        <v>616.745209321362+129.956244651373i</v>
      </c>
      <c r="I1954" t="str">
        <f t="shared" si="559"/>
        <v>41.6424847349211-185.079529963082i</v>
      </c>
      <c r="K1954" t="str">
        <f t="shared" si="560"/>
        <v>0.018629817825704-0.00498113835017512i</v>
      </c>
      <c r="L1954" t="str">
        <f t="shared" si="561"/>
        <v>0.00005-0.201560560199863i</v>
      </c>
      <c r="M1954" t="str">
        <f t="shared" si="562"/>
        <v>0.00133333333333333-0.118565035411684i</v>
      </c>
      <c r="N1954">
        <f t="shared" si="563"/>
        <v>94.532444332689394</v>
      </c>
      <c r="O1954">
        <f t="shared" si="564"/>
        <v>25.510850890294748</v>
      </c>
      <c r="P1954" s="3">
        <f t="shared" si="565"/>
        <v>25.510850890294748</v>
      </c>
      <c r="Q1954" s="3">
        <f t="shared" si="566"/>
        <v>-85.467555667310606</v>
      </c>
      <c r="R1954">
        <f t="shared" si="567"/>
        <v>94.532444332689394</v>
      </c>
      <c r="S1954">
        <f t="shared" si="568"/>
        <v>1.4000239686342866</v>
      </c>
      <c r="T1954">
        <f t="shared" si="551"/>
        <v>25.510850890294748</v>
      </c>
    </row>
    <row r="1955" spans="1:20" x14ac:dyDescent="0.25">
      <c r="A1955">
        <f t="shared" si="552"/>
        <v>8830.0371475340071</v>
      </c>
      <c r="B1955">
        <f t="shared" si="569"/>
        <v>1405.3440597150968</v>
      </c>
      <c r="C1955" t="str">
        <f t="shared" si="553"/>
        <v>1.48974997726162-18.7322182725239i</v>
      </c>
      <c r="D1955" t="str">
        <f t="shared" si="554"/>
        <v>3.97498062953281-11.333755475386i</v>
      </c>
      <c r="E1955" t="str">
        <f t="shared" si="555"/>
        <v>162.305562563087+0.690202508171463i</v>
      </c>
      <c r="F1955" t="str">
        <f t="shared" si="556"/>
        <v>1.45495469358419-106.278588411687i</v>
      </c>
      <c r="G1955" t="str">
        <f t="shared" si="557"/>
        <v>0.999999820358175-0.000423841706941921i</v>
      </c>
      <c r="H1955" t="str">
        <f t="shared" si="558"/>
        <v>616.875012828031+130.456750550085i</v>
      </c>
      <c r="I1955" t="str">
        <f t="shared" si="559"/>
        <v>41.645019648551-184.413741917888i</v>
      </c>
      <c r="K1955" t="str">
        <f t="shared" si="560"/>
        <v>0.0186201243052573-0.00499738903511199i</v>
      </c>
      <c r="L1955" t="str">
        <f t="shared" si="561"/>
        <v>0.00005-0.200797529587431i</v>
      </c>
      <c r="M1955" t="str">
        <f t="shared" si="562"/>
        <v>0.00133333333333333-0.118116193874959i</v>
      </c>
      <c r="N1955">
        <f t="shared" si="563"/>
        <v>94.547091548722676</v>
      </c>
      <c r="O1955">
        <f t="shared" si="564"/>
        <v>25.479166047242423</v>
      </c>
      <c r="P1955" s="3">
        <f t="shared" si="565"/>
        <v>25.479166047242423</v>
      </c>
      <c r="Q1955" s="3">
        <f t="shared" si="566"/>
        <v>-85.452908451277324</v>
      </c>
      <c r="R1955">
        <f t="shared" si="567"/>
        <v>94.547091548722676</v>
      </c>
      <c r="S1955">
        <f t="shared" si="568"/>
        <v>1.4053440597150968</v>
      </c>
      <c r="T1955">
        <f t="shared" si="551"/>
        <v>25.479166047242423</v>
      </c>
    </row>
    <row r="1956" spans="1:20" x14ac:dyDescent="0.25">
      <c r="A1956">
        <f t="shared" si="552"/>
        <v>8863.5912886946371</v>
      </c>
      <c r="B1956">
        <f t="shared" si="569"/>
        <v>1410.6843671420143</v>
      </c>
      <c r="C1956" t="str">
        <f t="shared" si="553"/>
        <v>1.4891078184433-18.6636464346076i</v>
      </c>
      <c r="D1956" t="str">
        <f t="shared" si="554"/>
        <v>3.97498048203829-11.2909168064322i</v>
      </c>
      <c r="E1956" t="str">
        <f t="shared" si="555"/>
        <v>162.304444510116+0.693282487333549i</v>
      </c>
      <c r="F1956" t="str">
        <f t="shared" si="556"/>
        <v>1.45495469159399-105.876263306721i</v>
      </c>
      <c r="G1956" t="str">
        <f t="shared" si="557"/>
        <v>0.999999818990304-0.000425452304846336i</v>
      </c>
      <c r="H1956" t="str">
        <f t="shared" si="558"/>
        <v>617.005840330336+130.959234054069i</v>
      </c>
      <c r="I1956" t="str">
        <f t="shared" si="559"/>
        <v>41.647573810584-183.750616952844i</v>
      </c>
      <c r="K1956" t="str">
        <f t="shared" si="560"/>
        <v>0.018610367473733-0.00501367374276348i</v>
      </c>
      <c r="L1956" t="str">
        <f t="shared" si="561"/>
        <v>0.00005-0.200037387514874i</v>
      </c>
      <c r="M1956" t="str">
        <f t="shared" si="562"/>
        <v>0.00133333333333333-0.117669051479338i</v>
      </c>
      <c r="N1956">
        <f t="shared" si="563"/>
        <v>94.56176861252554</v>
      </c>
      <c r="O1956">
        <f t="shared" si="564"/>
        <v>25.447489064073572</v>
      </c>
      <c r="P1956" s="3">
        <f t="shared" si="565"/>
        <v>25.447489064073572</v>
      </c>
      <c r="Q1956" s="3">
        <f t="shared" si="566"/>
        <v>-85.43823138747446</v>
      </c>
      <c r="R1956">
        <f t="shared" si="567"/>
        <v>94.56176861252554</v>
      </c>
      <c r="S1956">
        <f t="shared" si="568"/>
        <v>1.4106843671420142</v>
      </c>
      <c r="T1956">
        <f t="shared" si="551"/>
        <v>25.447489064073572</v>
      </c>
    </row>
    <row r="1957" spans="1:20" x14ac:dyDescent="0.25">
      <c r="A1957">
        <f t="shared" si="552"/>
        <v>8897.2729355916763</v>
      </c>
      <c r="B1957">
        <f t="shared" si="569"/>
        <v>1416.0449677371539</v>
      </c>
      <c r="C1957" t="str">
        <f t="shared" si="553"/>
        <v>1.48846149716693-18.5953405195692i</v>
      </c>
      <c r="D1957" t="str">
        <f t="shared" si="554"/>
        <v>3.97498033342067-11.2482405611024i</v>
      </c>
      <c r="E1957" t="str">
        <f t="shared" si="555"/>
        <v>162.303319790191+0.696378878352926i</v>
      </c>
      <c r="F1957" t="str">
        <f t="shared" si="556"/>
        <v>1.45495468958865-105.475461267349i</v>
      </c>
      <c r="G1957" t="str">
        <f t="shared" si="557"/>
        <v>0.999999817612016-0.000427069023016128i</v>
      </c>
      <c r="H1957" t="str">
        <f t="shared" si="558"/>
        <v>617.137700181113+131.463703530561i</v>
      </c>
      <c r="I1957" t="str">
        <f t="shared" si="559"/>
        <v>41.6501473665413-183.090145649118i</v>
      </c>
      <c r="K1957" t="str">
        <f t="shared" si="560"/>
        <v>0.0186005469923139-0.00502999233603034i</v>
      </c>
      <c r="L1957" t="str">
        <f t="shared" si="561"/>
        <v>0.00005-0.199280123047294i</v>
      </c>
      <c r="M1957" t="str">
        <f t="shared" si="562"/>
        <v>0.00133333333333333-0.117223601792526i</v>
      </c>
      <c r="N1957">
        <f t="shared" si="563"/>
        <v>94.576475404325507</v>
      </c>
      <c r="O1957">
        <f t="shared" si="564"/>
        <v>25.415819977982615</v>
      </c>
      <c r="P1957" s="3">
        <f t="shared" si="565"/>
        <v>25.415819977982615</v>
      </c>
      <c r="Q1957" s="3">
        <f t="shared" si="566"/>
        <v>-85.423524595674493</v>
      </c>
      <c r="R1957">
        <f t="shared" si="567"/>
        <v>94.576475404325507</v>
      </c>
      <c r="S1957">
        <f t="shared" si="568"/>
        <v>1.4160449677371538</v>
      </c>
      <c r="T1957">
        <f t="shared" si="551"/>
        <v>25.415819977982615</v>
      </c>
    </row>
    <row r="1958" spans="1:20" x14ac:dyDescent="0.25">
      <c r="A1958">
        <f t="shared" si="552"/>
        <v>8931.0825727469255</v>
      </c>
      <c r="B1958">
        <f t="shared" si="569"/>
        <v>1421.4259386145552</v>
      </c>
      <c r="C1958" t="str">
        <f t="shared" si="553"/>
        <v>1.48781099160588-18.5272995198909i</v>
      </c>
      <c r="D1958" t="str">
        <f t="shared" si="554"/>
        <v>3.97498018367143-11.2057261254843i</v>
      </c>
      <c r="E1958" t="str">
        <f t="shared" si="555"/>
        <v>162.3021883776+0.699491788339715i</v>
      </c>
      <c r="F1958" t="str">
        <f t="shared" si="556"/>
        <v>1.45495468756804-105.076176527898i</v>
      </c>
      <c r="G1958" t="str">
        <f t="shared" si="557"/>
        <v>0.999999816223234-0.000428691884708229i</v>
      </c>
      <c r="H1958" t="str">
        <f t="shared" si="558"/>
        <v>617.27060080555+131.970167388046i</v>
      </c>
      <c r="I1958" t="str">
        <f t="shared" si="559"/>
        <v>41.6527404630259-182.432318627493i</v>
      </c>
      <c r="K1958" t="str">
        <f t="shared" si="560"/>
        <v>0.0185906625214344-0.00504634467510051i</v>
      </c>
      <c r="L1958" t="str">
        <f t="shared" si="561"/>
        <v>0.00005-0.198525725291188i</v>
      </c>
      <c r="M1958" t="str">
        <f t="shared" si="562"/>
        <v>0.00133333333333333-0.116779838406581i</v>
      </c>
      <c r="N1958">
        <f t="shared" si="563"/>
        <v>94.591211802226553</v>
      </c>
      <c r="O1958">
        <f t="shared" si="564"/>
        <v>25.384158826175437</v>
      </c>
      <c r="P1958" s="3">
        <f t="shared" si="565"/>
        <v>25.384158826175437</v>
      </c>
      <c r="Q1958" s="3">
        <f t="shared" si="566"/>
        <v>-85.408788197773447</v>
      </c>
      <c r="R1958">
        <f t="shared" si="567"/>
        <v>94.591211802226553</v>
      </c>
      <c r="S1958">
        <f t="shared" si="568"/>
        <v>1.4214259386145551</v>
      </c>
      <c r="T1958">
        <f t="shared" si="551"/>
        <v>25.384158826175437</v>
      </c>
    </row>
    <row r="1959" spans="1:20" x14ac:dyDescent="0.25">
      <c r="A1959">
        <f t="shared" si="552"/>
        <v>8965.0206865233649</v>
      </c>
      <c r="B1959">
        <f t="shared" si="569"/>
        <v>1426.8273571812906</v>
      </c>
      <c r="C1959" t="str">
        <f t="shared" si="553"/>
        <v>1.48715627989197-18.4595224316551i</v>
      </c>
      <c r="D1959" t="str">
        <f t="shared" si="554"/>
        <v>3.97498003278195-11.1633728879935i</v>
      </c>
      <c r="E1959" t="str">
        <f t="shared" si="555"/>
        <v>162.301050246757+0.702621325169999i</v>
      </c>
      <c r="F1959" t="str">
        <f t="shared" si="556"/>
        <v>1.45495468553203-104.678403344523i</v>
      </c>
      <c r="G1959" t="str">
        <f t="shared" si="557"/>
        <v>0.999999814823877-0.000430320913267948i</v>
      </c>
      <c r="H1959" t="str">
        <f t="shared" si="558"/>
        <v>617.40455070189+132.478634076537i</v>
      </c>
      <c r="I1959" t="str">
        <f t="shared" si="559"/>
        <v>41.6553532477381-181.777126548253i</v>
      </c>
      <c r="K1959" t="str">
        <f t="shared" si="560"/>
        <v>0.0185807137207951-0.00506273061742767i</v>
      </c>
      <c r="L1959" t="str">
        <f t="shared" si="561"/>
        <v>0.00005-0.197774183394289i</v>
      </c>
      <c r="M1959" t="str">
        <f t="shared" si="562"/>
        <v>0.00133333333333333-0.116337754937817i</v>
      </c>
      <c r="N1959">
        <f t="shared" si="563"/>
        <v>94.605977682193668</v>
      </c>
      <c r="O1959">
        <f t="shared" si="564"/>
        <v>25.352505645867474</v>
      </c>
      <c r="P1959" s="3">
        <f t="shared" si="565"/>
        <v>25.352505645867474</v>
      </c>
      <c r="Q1959" s="3">
        <f t="shared" si="566"/>
        <v>-85.394022317806332</v>
      </c>
      <c r="R1959">
        <f t="shared" si="567"/>
        <v>94.605977682193668</v>
      </c>
      <c r="S1959">
        <f t="shared" si="568"/>
        <v>1.4268273571812906</v>
      </c>
      <c r="T1959">
        <f t="shared" si="551"/>
        <v>25.352505645867474</v>
      </c>
    </row>
    <row r="1960" spans="1:20" x14ac:dyDescent="0.25">
      <c r="A1960">
        <f t="shared" si="552"/>
        <v>8999.0877651321534</v>
      </c>
      <c r="B1960">
        <f t="shared" si="569"/>
        <v>1432.2493011385795</v>
      </c>
      <c r="C1960" t="str">
        <f t="shared" si="553"/>
        <v>1.48649734011703-18.3920082545281i</v>
      </c>
      <c r="D1960" t="str">
        <f t="shared" si="554"/>
        <v>3.97497988074353-11.1211802393644i</v>
      </c>
      <c r="E1960" t="str">
        <f t="shared" si="555"/>
        <v>162.299905372204+0.705767597490637i</v>
      </c>
      <c r="F1960" t="str">
        <f t="shared" si="556"/>
        <v>1.45495468348053-104.282135995122i</v>
      </c>
      <c r="G1960" t="str">
        <f t="shared" si="557"/>
        <v>0.999999813413865-0.000431956132129303i</v>
      </c>
      <c r="H1960" t="str">
        <f t="shared" si="558"/>
        <v>617.539558442125+132.989112087822i</v>
      </c>
      <c r="I1960" t="str">
        <f t="shared" si="559"/>
        <v>41.6579858694786-181.124560111066i</v>
      </c>
      <c r="K1960" t="str">
        <f t="shared" si="560"/>
        <v>0.0185707002493785-0.00507915001770903i</v>
      </c>
      <c r="L1960" t="str">
        <f t="shared" si="561"/>
        <v>0.00005-0.197025486545417i</v>
      </c>
      <c r="M1960" t="str">
        <f t="shared" si="562"/>
        <v>0.00133333333333333-0.115897345026716i</v>
      </c>
      <c r="N1960">
        <f t="shared" si="563"/>
        <v>94.620772918042064</v>
      </c>
      <c r="O1960">
        <f t="shared" si="564"/>
        <v>25.320860474280821</v>
      </c>
      <c r="P1960" s="3">
        <f t="shared" si="565"/>
        <v>25.320860474280821</v>
      </c>
      <c r="Q1960" s="3">
        <f t="shared" si="566"/>
        <v>-85.379227081957936</v>
      </c>
      <c r="R1960">
        <f t="shared" si="567"/>
        <v>94.620772918042064</v>
      </c>
      <c r="S1960">
        <f t="shared" si="568"/>
        <v>1.4322493011385795</v>
      </c>
      <c r="T1960">
        <f t="shared" si="551"/>
        <v>25.320860474280821</v>
      </c>
    </row>
    <row r="1961" spans="1:20" x14ac:dyDescent="0.25">
      <c r="A1961">
        <f t="shared" si="552"/>
        <v>9033.2842986396554</v>
      </c>
      <c r="B1961">
        <f t="shared" si="569"/>
        <v>1437.6918484829062</v>
      </c>
      <c r="C1961" t="str">
        <f t="shared" si="553"/>
        <v>1.48583415033395-18.3247559917439i</v>
      </c>
      <c r="D1961" t="str">
        <f t="shared" si="554"/>
        <v>3.97497972754743-11.0791475726414i</v>
      </c>
      <c r="E1961" t="str">
        <f t="shared" si="555"/>
        <v>162.298753728609+0.70893071472496i</v>
      </c>
      <c r="F1961" t="str">
        <f t="shared" si="556"/>
        <v>1.45495468141341-103.887368779258i</v>
      </c>
      <c r="G1961" t="str">
        <f t="shared" si="557"/>
        <v>0.999999811993116-0.000433597564815361i</v>
      </c>
      <c r="H1961" t="str">
        <f t="shared" si="558"/>
        <v>617.675632672694+133.501609955735i</v>
      </c>
      <c r="I1961" t="str">
        <f t="shared" si="559"/>
        <v>41.6606384781601-180.474610054875i</v>
      </c>
      <c r="K1961" t="str">
        <f t="shared" si="560"/>
        <v>0.0185606217654649-0.00509560272786379i</v>
      </c>
      <c r="L1961" t="str">
        <f t="shared" si="561"/>
        <v>0.00005-0.196279623974315i</v>
      </c>
      <c r="M1961" t="str">
        <f t="shared" si="562"/>
        <v>0.00133333333333333-0.115458602337832i</v>
      </c>
      <c r="N1961">
        <f t="shared" si="563"/>
        <v>94.635597381424745</v>
      </c>
      <c r="O1961">
        <f t="shared" si="564"/>
        <v>25.289223348641233</v>
      </c>
      <c r="P1961" s="3">
        <f t="shared" si="565"/>
        <v>25.289223348641233</v>
      </c>
      <c r="Q1961" s="3">
        <f t="shared" si="566"/>
        <v>-85.364402618575255</v>
      </c>
      <c r="R1961">
        <f t="shared" si="567"/>
        <v>94.635597381424745</v>
      </c>
      <c r="S1961">
        <f t="shared" si="568"/>
        <v>1.4376918484829062</v>
      </c>
      <c r="T1961">
        <f t="shared" si="551"/>
        <v>25.289223348641233</v>
      </c>
    </row>
    <row r="1962" spans="1:20" x14ac:dyDescent="0.25">
      <c r="A1962">
        <f t="shared" si="552"/>
        <v>9067.6107789744856</v>
      </c>
      <c r="B1962">
        <f t="shared" si="569"/>
        <v>1443.1550775071412</v>
      </c>
      <c r="C1962" t="str">
        <f t="shared" si="553"/>
        <v>1.48516668855758-18.2577646500895i</v>
      </c>
      <c r="D1962" t="str">
        <f t="shared" si="554"/>
        <v>3.97497957318485-11.0372742831705i</v>
      </c>
      <c r="E1962" t="str">
        <f t="shared" si="555"/>
        <v>162.297595290778+0.712110787076099i</v>
      </c>
      <c r="F1962" t="str">
        <f t="shared" si="556"/>
        <v>1.45495467933054-103.494096018072i</v>
      </c>
      <c r="G1962" t="str">
        <f t="shared" si="557"/>
        <v>0.99999981056155-0.000435245234938577i</v>
      </c>
      <c r="H1962" t="str">
        <f t="shared" si="558"/>
        <v>617.812782115216+134.016136256418i</v>
      </c>
      <c r="I1962" t="str">
        <f t="shared" si="559"/>
        <v>41.6633112248128-179.827267157775i</v>
      </c>
      <c r="K1962" t="str">
        <f t="shared" si="560"/>
        <v>0.0185504779266477-0.00511208859701099i</v>
      </c>
      <c r="L1962" t="str">
        <f t="shared" si="561"/>
        <v>0.00005-0.195536584951499i</v>
      </c>
      <c r="M1962" t="str">
        <f t="shared" si="562"/>
        <v>0.00133333333333333-0.115021520559705i</v>
      </c>
      <c r="N1962">
        <f t="shared" si="563"/>
        <v>94.650450941819443</v>
      </c>
      <c r="O1962">
        <f t="shared" si="564"/>
        <v>25.257594306175804</v>
      </c>
      <c r="P1962" s="3">
        <f t="shared" si="565"/>
        <v>25.257594306175804</v>
      </c>
      <c r="Q1962" s="3">
        <f t="shared" si="566"/>
        <v>-85.349549058180557</v>
      </c>
      <c r="R1962">
        <f t="shared" si="567"/>
        <v>94.650450941819443</v>
      </c>
      <c r="S1962">
        <f t="shared" si="568"/>
        <v>1.4431550775071411</v>
      </c>
      <c r="T1962">
        <f t="shared" si="551"/>
        <v>25.257594306175804</v>
      </c>
    </row>
    <row r="1963" spans="1:20" x14ac:dyDescent="0.25">
      <c r="A1963">
        <f t="shared" si="552"/>
        <v>9102.0676999345906</v>
      </c>
      <c r="B1963">
        <f t="shared" si="569"/>
        <v>1448.6390668016684</v>
      </c>
      <c r="C1963" t="str">
        <f t="shared" si="553"/>
        <v>1.48449493276596-18.1910332398891i</v>
      </c>
      <c r="D1963" t="str">
        <f t="shared" si="554"/>
        <v>3.97497941764691-10.9955597685904i</v>
      </c>
      <c r="E1963" t="str">
        <f t="shared" si="555"/>
        <v>162.296430033656+0.715307925532523i</v>
      </c>
      <c r="F1963" t="str">
        <f t="shared" si="556"/>
        <v>1.45495467723182-103.102312054202i</v>
      </c>
      <c r="G1963" t="str">
        <f t="shared" si="557"/>
        <v>0.999999809119082-0.00043689916620113i</v>
      </c>
      <c r="H1963" t="str">
        <f t="shared" si="558"/>
        <v>617.951015567192+134.532699608589i</v>
      </c>
      <c r="I1963" t="str">
        <f t="shared" si="559"/>
        <v>41.6660042615928-179.182522236899i</v>
      </c>
      <c r="K1963" t="str">
        <f t="shared" si="560"/>
        <v>0.0185402683898505-0.00512860747144786i</v>
      </c>
      <c r="L1963" t="str">
        <f t="shared" si="561"/>
        <v>0.00005-0.194796358788104i</v>
      </c>
      <c r="M1963" t="str">
        <f t="shared" si="562"/>
        <v>0.00133333333333333-0.114586093404767i</v>
      </c>
      <c r="N1963">
        <f t="shared" si="563"/>
        <v>94.665333466516799</v>
      </c>
      <c r="O1963">
        <f t="shared" si="564"/>
        <v>25.225973384110073</v>
      </c>
      <c r="P1963" s="3">
        <f t="shared" si="565"/>
        <v>25.225973384110073</v>
      </c>
      <c r="Q1963" s="3">
        <f t="shared" si="566"/>
        <v>-85.334666533483201</v>
      </c>
      <c r="R1963">
        <f t="shared" si="567"/>
        <v>94.665333466516799</v>
      </c>
      <c r="S1963">
        <f t="shared" si="568"/>
        <v>1.4486390668016684</v>
      </c>
      <c r="T1963">
        <f t="shared" si="551"/>
        <v>25.225973384110073</v>
      </c>
    </row>
    <row r="1964" spans="1:20" x14ac:dyDescent="0.25">
      <c r="A1964">
        <f t="shared" si="552"/>
        <v>9136.6555571943409</v>
      </c>
      <c r="B1964">
        <f t="shared" si="569"/>
        <v>1454.1438952555147</v>
      </c>
      <c r="C1964" t="str">
        <f t="shared" si="553"/>
        <v>1.4838188609017-18.1245607749883i</v>
      </c>
      <c r="D1964" t="str">
        <f t="shared" si="554"/>
        <v>3.97497926092463-10.9540034288236i</v>
      </c>
      <c r="E1964" t="str">
        <f t="shared" si="555"/>
        <v>162.295257932334+0.718522241871803i</v>
      </c>
      <c r="F1964" t="str">
        <f t="shared" si="556"/>
        <v>1.45495467511711-102.712011251705i</v>
      </c>
      <c r="G1964" t="str">
        <f t="shared" si="557"/>
        <v>0.999999807665631-0.00043855938239527i</v>
      </c>
      <c r="H1964" t="str">
        <f t="shared" si="558"/>
        <v>618.090341902741+135.051308673806i</v>
      </c>
      <c r="I1964" t="str">
        <f t="shared" si="559"/>
        <v>41.66871774179-178.540366148311i</v>
      </c>
      <c r="K1964" t="str">
        <f t="shared" si="560"/>
        <v>0.0185299928113434-0.00514515919462761i</v>
      </c>
      <c r="L1964" t="str">
        <f t="shared" si="561"/>
        <v>0.00005-0.194058934835728i</v>
      </c>
      <c r="M1964" t="str">
        <f t="shared" si="562"/>
        <v>0.00133333333333333-0.114152314609252i</v>
      </c>
      <c r="N1964">
        <f t="shared" si="563"/>
        <v>94.680244820609104</v>
      </c>
      <c r="O1964">
        <f t="shared" si="564"/>
        <v>25.194360619665037</v>
      </c>
      <c r="P1964" s="3">
        <f t="shared" si="565"/>
        <v>25.194360619665037</v>
      </c>
      <c r="Q1964" s="3">
        <f t="shared" si="566"/>
        <v>-85.319755179390896</v>
      </c>
      <c r="R1964">
        <f t="shared" si="567"/>
        <v>94.680244820609104</v>
      </c>
      <c r="S1964">
        <f t="shared" si="568"/>
        <v>1.4541438952555148</v>
      </c>
      <c r="T1964">
        <f t="shared" ref="T1964:T2027" si="570">P1964</f>
        <v>25.194360619665037</v>
      </c>
    </row>
    <row r="1965" spans="1:20" x14ac:dyDescent="0.25">
      <c r="A1965">
        <f t="shared" ref="A1965:A2028" si="571">2*PI()*B1965</f>
        <v>9171.3748483116815</v>
      </c>
      <c r="B1965">
        <f t="shared" si="569"/>
        <v>1459.6696420574858</v>
      </c>
      <c r="C1965" t="str">
        <f t="shared" ref="C1965:C2028" si="572">IMPRODUCT(D1965,E1965,$C$40,,K1965,$C$41)</f>
        <v>1.48313845087296-18.0583462727391i</v>
      </c>
      <c r="D1965" t="str">
        <f t="shared" ref="D1965:D2028" si="573">IMDIV(IMPRODUCT($C$37,$C$38,COMPLEX(1,A1965/$C$38)),IMSUM(-1*A1965*A1965/$C$39,COMPLEX(0,1*A1965)))</f>
        <v>3.97497910300901-10.9126046660682i</v>
      </c>
      <c r="E1965" t="str">
        <f t="shared" ref="E1965:E2028" si="574">IMDIV(IMPRODUCT(IMSUM(F1965,G1965),$C$29,H1965),IMSUM(1,I1965))</f>
        <v>162.294078962051+0.721753848666839i</v>
      </c>
      <c r="F1965" t="str">
        <f t="shared" ref="F1965:F2028" si="575">IMDIV(IMPRODUCT($C$14,$C$15,COMPLEX(1,A1965/$C$15)),IMSUM(-1*A1965*A1965/$C$16,COMPLEX(0,A1965)))</f>
        <v>1.4549546729863-102.323187995973i</v>
      </c>
      <c r="G1965" t="str">
        <f t="shared" ref="G1965:G2028" si="576">IMDIV(1,COMPLEX(1,A1965*$C$9*$C$10))</f>
        <v>0.999999806201113-0.000440225907403653i</v>
      </c>
      <c r="H1965" t="str">
        <f t="shared" ref="H1965:H2028" si="577">IMDIV($C$3,IMSUM(K1965,COMPLEX(0,$C$28*A1965)))</f>
        <v>618.230770073352+135.571972156747i</v>
      </c>
      <c r="I1965" t="str">
        <f t="shared" ref="I1965:I2028" si="578">IMPRODUCT(F1965,$C$29,H1965,$C$31)</f>
        <v>41.6714518198377-177.900789786894i</v>
      </c>
      <c r="K1965" t="str">
        <f t="shared" ref="K1965:K2028" si="579">IF($C$26&lt;=0,IMDIV(1,IMSUM(IMDIV(1,L1965),1/$C$18)),IMDIV(1,IMSUM(IMDIV(1,L1965),1/$C$18,IMDIV(1,M1965))))</f>
        <v>0.0185196508467596-0.0051617436071377i</v>
      </c>
      <c r="L1965" t="str">
        <f t="shared" ref="L1965:L2028" si="580">IMSUM($C$21/$C$22,IMDIV(1,COMPLEX(0,$C$20*$C$22*A1965)))</f>
        <v>0.00005-0.19332430248628i</v>
      </c>
      <c r="M1965" t="str">
        <f t="shared" ref="M1965:M2028" si="581">IMSUM($C$25/$C$26,IMDIV(1,COMPLEX(0,$C$24*$C$26*A1965)))</f>
        <v>0.00133333333333333-0.113720177933106i</v>
      </c>
      <c r="N1965">
        <f t="shared" ref="N1965:N2028" si="582">ABS(R1965)</f>
        <v>94.695184866977556</v>
      </c>
      <c r="O1965">
        <f t="shared" ref="O1965:O2028" si="583">ABS(P1965)</f>
        <v>25.162756050054536</v>
      </c>
      <c r="P1965" s="3">
        <f t="shared" ref="P1965:P2028" si="584">20*LOG10(IMABS(C1965))</f>
        <v>25.162756050054536</v>
      </c>
      <c r="Q1965" s="3">
        <f t="shared" ref="Q1965:Q2028" si="585">IMARGUMENT(C1965)*180/PI()</f>
        <v>-85.304815133022444</v>
      </c>
      <c r="R1965">
        <f t="shared" ref="R1965:R2028" si="586">IF(Q1965&lt;0,Q1965+180,Q1965-180)</f>
        <v>94.695184866977556</v>
      </c>
      <c r="S1965">
        <f t="shared" ref="S1965:S2028" si="587">B1965/1000</f>
        <v>1.4596696420574857</v>
      </c>
      <c r="T1965">
        <f t="shared" si="570"/>
        <v>25.162756050054536</v>
      </c>
    </row>
    <row r="1966" spans="1:20" x14ac:dyDescent="0.25">
      <c r="A1966">
        <f t="shared" si="571"/>
        <v>9206.2260727352641</v>
      </c>
      <c r="B1966">
        <f t="shared" ref="B1966:B2029" si="588">B1965*(1+B$42)</f>
        <v>1465.2163866973042</v>
      </c>
      <c r="C1966" t="str">
        <f t="shared" si="572"/>
        <v>1.48245368055468-17.9923887539847i</v>
      </c>
      <c r="D1966" t="str">
        <f t="shared" si="573"/>
        <v>3.97497894389098-10.871362884789i</v>
      </c>
      <c r="E1966" t="str">
        <f t="shared" si="574"/>
        <v>162.292893098203+0.725002859288408i</v>
      </c>
      <c r="F1966" t="str">
        <f t="shared" si="575"/>
        <v>1.45495467083926-101.935836693653i</v>
      </c>
      <c r="G1966" t="str">
        <f t="shared" si="576"/>
        <v>0.999999804725443-0.000441898765199691i</v>
      </c>
      <c r="H1966" t="str">
        <f t="shared" si="577"/>
        <v>618.372309108601+136.094698805475i</v>
      </c>
      <c r="I1966" t="str">
        <f t="shared" si="578"/>
        <v>41.6742066513186-177.263784086228i</v>
      </c>
      <c r="K1966" t="str">
        <f t="shared" si="579"/>
        <v>0.0185092421511133-0.00517836054667799i</v>
      </c>
      <c r="L1966" t="str">
        <f t="shared" si="580"/>
        <v>0.00005-0.192592451171827i</v>
      </c>
      <c r="M1966" t="str">
        <f t="shared" si="581"/>
        <v>0.00133333333333333-0.113289677159899i</v>
      </c>
      <c r="N1966">
        <f t="shared" si="582"/>
        <v>94.710153466280573</v>
      </c>
      <c r="O1966">
        <f t="shared" si="583"/>
        <v>25.131159712482404</v>
      </c>
      <c r="P1966" s="3">
        <f t="shared" si="584"/>
        <v>25.131159712482404</v>
      </c>
      <c r="Q1966" s="3">
        <f t="shared" si="585"/>
        <v>-85.289846533719427</v>
      </c>
      <c r="R1966">
        <f t="shared" si="586"/>
        <v>94.710153466280573</v>
      </c>
      <c r="S1966">
        <f t="shared" si="587"/>
        <v>1.4652163866973043</v>
      </c>
      <c r="T1966">
        <f t="shared" si="570"/>
        <v>25.131159712482404</v>
      </c>
    </row>
    <row r="1967" spans="1:20" x14ac:dyDescent="0.25">
      <c r="A1967">
        <f t="shared" si="571"/>
        <v>9241.2097318116594</v>
      </c>
      <c r="B1967">
        <f t="shared" si="588"/>
        <v>1470.784208966754</v>
      </c>
      <c r="C1967" t="str">
        <f t="shared" si="572"/>
        <v>1.48176452778964-17.9266872430432i</v>
      </c>
      <c r="D1967" t="str">
        <f t="shared" si="573"/>
        <v>3.97497878356135-10.8302774917092i</v>
      </c>
      <c r="E1967" t="str">
        <f t="shared" si="574"/>
        <v>162.291700316342+0.728269387911662i</v>
      </c>
      <c r="F1967" t="str">
        <f t="shared" si="575"/>
        <v>1.45495466867589-101.549951772565i</v>
      </c>
      <c r="G1967" t="str">
        <f t="shared" si="576"/>
        <v>0.999999803238537-0.000443577979847891i</v>
      </c>
      <c r="H1967" t="str">
        <f t="shared" si="577"/>
        <v>618.514968116938+136.619497411723i</v>
      </c>
      <c r="I1967" t="str">
        <f t="shared" si="578"/>
        <v>41.6769823929752-176.629340018491i</v>
      </c>
      <c r="K1967" t="str">
        <f t="shared" si="579"/>
        <v>0.0184987663788165-0.00519500984803865i</v>
      </c>
      <c r="L1967" t="str">
        <f t="shared" si="580"/>
        <v>0.00005-0.191863370364442i</v>
      </c>
      <c r="M1967" t="str">
        <f t="shared" si="581"/>
        <v>0.00133333333333333-0.112860806096731i</v>
      </c>
      <c r="N1967">
        <f t="shared" si="582"/>
        <v>94.725150476941721</v>
      </c>
      <c r="O1967">
        <f t="shared" si="583"/>
        <v>25.099571644139104</v>
      </c>
      <c r="P1967" s="3">
        <f t="shared" si="584"/>
        <v>25.099571644139104</v>
      </c>
      <c r="Q1967" s="3">
        <f t="shared" si="585"/>
        <v>-85.274849523058279</v>
      </c>
      <c r="R1967">
        <f t="shared" si="586"/>
        <v>94.725150476941721</v>
      </c>
      <c r="S1967">
        <f t="shared" si="587"/>
        <v>1.470784208966754</v>
      </c>
      <c r="T1967">
        <f t="shared" si="570"/>
        <v>25.099571644139104</v>
      </c>
    </row>
    <row r="1968" spans="1:20" x14ac:dyDescent="0.25">
      <c r="A1968">
        <f t="shared" si="571"/>
        <v>9276.3263287925438</v>
      </c>
      <c r="B1968">
        <f t="shared" si="588"/>
        <v>1476.3731889608277</v>
      </c>
      <c r="C1968" t="str">
        <f t="shared" si="572"/>
        <v>1.48107097039025-17.861240767693i</v>
      </c>
      <c r="D1968" t="str">
        <f t="shared" si="573"/>
        <v>3.97497862201092-10.7893478958014i</v>
      </c>
      <c r="E1968" t="str">
        <f t="shared" si="574"/>
        <v>162.290500592184+0.731553549519781i</v>
      </c>
      <c r="F1968" t="str">
        <f t="shared" si="575"/>
        <v>1.45495466649603-101.165527681627i</v>
      </c>
      <c r="G1968" t="str">
        <f t="shared" si="576"/>
        <v>0.999999801740309-0.000445263575504206i</v>
      </c>
      <c r="H1968" t="str">
        <f t="shared" si="577"/>
        <v>618.658756286419+137.146376811157i</v>
      </c>
      <c r="I1968" t="str">
        <f t="shared" si="578"/>
        <v>41.6797792027157-175.997448594346i</v>
      </c>
      <c r="K1968" t="str">
        <f t="shared" si="579"/>
        <v>0.0184882231836977-0.00521169134307828i</v>
      </c>
      <c r="L1968" t="str">
        <f t="shared" si="580"/>
        <v>0.00005-0.191137049576054i</v>
      </c>
      <c r="M1968" t="str">
        <f t="shared" si="581"/>
        <v>0.00133333333333333-0.112433558574149i</v>
      </c>
      <c r="N1968">
        <f t="shared" si="582"/>
        <v>94.740175755139717</v>
      </c>
      <c r="O1968">
        <f t="shared" si="583"/>
        <v>25.067991882199074</v>
      </c>
      <c r="P1968" s="3">
        <f t="shared" si="584"/>
        <v>25.067991882199074</v>
      </c>
      <c r="Q1968" s="3">
        <f t="shared" si="585"/>
        <v>-85.259824244860283</v>
      </c>
      <c r="R1968">
        <f t="shared" si="586"/>
        <v>94.740175755139717</v>
      </c>
      <c r="S1968">
        <f t="shared" si="587"/>
        <v>1.4763731889608278</v>
      </c>
      <c r="T1968">
        <f t="shared" si="570"/>
        <v>25.067991882199074</v>
      </c>
    </row>
    <row r="1969" spans="1:20" x14ac:dyDescent="0.25">
      <c r="A1969">
        <f t="shared" si="571"/>
        <v>9311.5763688419556</v>
      </c>
      <c r="B1969">
        <f t="shared" si="588"/>
        <v>1481.9834070788788</v>
      </c>
      <c r="C1969" t="str">
        <f t="shared" si="572"/>
        <v>1.48037298613915-17.7960483591583i</v>
      </c>
      <c r="D1969" t="str">
        <f t="shared" si="573"/>
        <v>3.97497845923038-10.7485735082796i</v>
      </c>
      <c r="E1969" t="str">
        <f t="shared" si="574"/>
        <v>162.289293901618+0.73485545990894i</v>
      </c>
      <c r="F1969" t="str">
        <f t="shared" si="575"/>
        <v>1.45495466429958-100.782558890768i</v>
      </c>
      <c r="G1969" t="str">
        <f t="shared" si="576"/>
        <v>0.999999800230673-0.000446955576416381i</v>
      </c>
      <c r="H1969" t="str">
        <f t="shared" si="577"/>
        <v>618.8036828855+137.675345883673i</v>
      </c>
      <c r="I1969" t="str">
        <f t="shared" si="578"/>
        <v>41.682597239625-175.368100862828i</v>
      </c>
      <c r="K1969" t="str">
        <f t="shared" si="579"/>
        <v>0.0184776122190193-0.00522840486070215i</v>
      </c>
      <c r="L1969" t="str">
        <f t="shared" si="580"/>
        <v>0.00005-0.190413478358292i</v>
      </c>
      <c r="M1969" t="str">
        <f t="shared" si="581"/>
        <v>0.00133333333333333-0.112007928446054i</v>
      </c>
      <c r="N1969">
        <f t="shared" si="582"/>
        <v>94.755229154794662</v>
      </c>
      <c r="O1969">
        <f t="shared" si="583"/>
        <v>25.036420463818029</v>
      </c>
      <c r="P1969" s="3">
        <f t="shared" si="584"/>
        <v>25.036420463818029</v>
      </c>
      <c r="Q1969" s="3">
        <f t="shared" si="585"/>
        <v>-85.244770845205338</v>
      </c>
      <c r="R1969">
        <f t="shared" si="586"/>
        <v>94.755229154794662</v>
      </c>
      <c r="S1969">
        <f t="shared" si="587"/>
        <v>1.4819834070788789</v>
      </c>
      <c r="T1969">
        <f t="shared" si="570"/>
        <v>25.036420463818029</v>
      </c>
    </row>
    <row r="1970" spans="1:20" x14ac:dyDescent="0.25">
      <c r="A1970">
        <f t="shared" si="571"/>
        <v>9346.9603590435545</v>
      </c>
      <c r="B1970">
        <f t="shared" si="588"/>
        <v>1487.6149440257786</v>
      </c>
      <c r="C1970" t="str">
        <f t="shared" si="572"/>
        <v>1.47967055279092-17.7311090520927i</v>
      </c>
      <c r="D1970" t="str">
        <f t="shared" si="573"/>
        <v>3.97497829521038-10.7079537425905i</v>
      </c>
      <c r="E1970" t="str">
        <f t="shared" si="574"/>
        <v>162.288080220706+0.738175235692371i</v>
      </c>
      <c r="F1970" t="str">
        <f t="shared" si="575"/>
        <v>1.4549546620864-100.401039890854i</v>
      </c>
      <c r="G1970" t="str">
        <f t="shared" si="576"/>
        <v>0.999999798709542-0.000448654006924302i</v>
      </c>
      <c r="H1970" t="str">
        <f t="shared" si="577"/>
        <v>618.949757263806+138.206413553664i</v>
      </c>
      <c r="I1970" t="str">
        <f t="shared" si="578"/>
        <v>41.6854366639703-174.741287911239i</v>
      </c>
      <c r="K1970" t="str">
        <f t="shared" si="579"/>
        <v>0.0184669331374966-0.00524515022684006i</v>
      </c>
      <c r="L1970" t="str">
        <f t="shared" si="580"/>
        <v>0.00005-0.189692646302343i</v>
      </c>
      <c r="M1970" t="str">
        <f t="shared" si="581"/>
        <v>0.00133333333333333-0.111583909589614i</v>
      </c>
      <c r="N1970">
        <f t="shared" si="582"/>
        <v>94.770310527558308</v>
      </c>
      <c r="O1970">
        <f t="shared" si="583"/>
        <v>25.004857426129394</v>
      </c>
      <c r="P1970" s="3">
        <f t="shared" si="584"/>
        <v>25.004857426129394</v>
      </c>
      <c r="Q1970" s="3">
        <f t="shared" si="585"/>
        <v>-85.229689472441692</v>
      </c>
      <c r="R1970">
        <f t="shared" si="586"/>
        <v>94.770310527558308</v>
      </c>
      <c r="S1970">
        <f t="shared" si="587"/>
        <v>1.4876149440257787</v>
      </c>
      <c r="T1970">
        <f t="shared" si="570"/>
        <v>25.004857426129394</v>
      </c>
    </row>
    <row r="1971" spans="1:20" x14ac:dyDescent="0.25">
      <c r="A1971">
        <f t="shared" si="571"/>
        <v>9382.478808407921</v>
      </c>
      <c r="B1971">
        <f t="shared" si="588"/>
        <v>1493.2678808130765</v>
      </c>
      <c r="C1971" t="str">
        <f t="shared" si="572"/>
        <v>1.47896364807324-17.6664218845648i</v>
      </c>
      <c r="D1971" t="str">
        <f t="shared" si="573"/>
        <v>3.97497812994148-10.6674880144051i</v>
      </c>
      <c r="E1971" t="str">
        <f t="shared" si="574"/>
        <v>162.286859525687+0.741512994306226i</v>
      </c>
      <c r="F1971" t="str">
        <f t="shared" si="575"/>
        <v>1.45495465985638-100.020965193606i</v>
      </c>
      <c r="G1971" t="str">
        <f t="shared" si="576"/>
        <v>0.999999797176828-0.000450358891460342i</v>
      </c>
      <c r="H1971" t="str">
        <f t="shared" si="577"/>
        <v>619.096988852914+138.739588790315i</v>
      </c>
      <c r="I1971" t="str">
        <f t="shared" si="578"/>
        <v>41.6882976372121-174.11700086504i</v>
      </c>
      <c r="K1971" t="str">
        <f t="shared" si="579"/>
        <v>0.0184561855913166-0.00526192726442471i</v>
      </c>
      <c r="L1971" t="str">
        <f t="shared" si="580"/>
        <v>0.00005-0.188974543038796i</v>
      </c>
      <c r="M1971" t="str">
        <f t="shared" si="581"/>
        <v>0.00133333333333333-0.111161495905174i</v>
      </c>
      <c r="N1971">
        <f t="shared" si="582"/>
        <v>94.785419722802175</v>
      </c>
      <c r="O1971">
        <f t="shared" si="583"/>
        <v>24.973302806241495</v>
      </c>
      <c r="P1971" s="3">
        <f t="shared" si="584"/>
        <v>24.973302806241495</v>
      </c>
      <c r="Q1971" s="3">
        <f t="shared" si="585"/>
        <v>-85.214580277197825</v>
      </c>
      <c r="R1971">
        <f t="shared" si="586"/>
        <v>94.785419722802175</v>
      </c>
      <c r="S1971">
        <f t="shared" si="587"/>
        <v>1.4932678808130766</v>
      </c>
      <c r="T1971">
        <f t="shared" si="570"/>
        <v>24.973302806241495</v>
      </c>
    </row>
    <row r="1972" spans="1:20" x14ac:dyDescent="0.25">
      <c r="A1972">
        <f t="shared" si="571"/>
        <v>9418.1322278798707</v>
      </c>
      <c r="B1972">
        <f t="shared" si="588"/>
        <v>1498.9422987601663</v>
      </c>
      <c r="C1972" t="str">
        <f t="shared" si="572"/>
        <v>1.47825224968831-17.6019858980429i</v>
      </c>
      <c r="D1972" t="str">
        <f t="shared" si="573"/>
        <v>3.97497796341415-10.6271757416102i</v>
      </c>
      <c r="E1972" t="str">
        <f t="shared" si="574"/>
        <v>162.285631792989+0.744868854013383i</v>
      </c>
      <c r="F1972" t="str">
        <f t="shared" si="575"/>
        <v>1.45495465760936-99.642329331521i</v>
      </c>
      <c r="G1972" t="str">
        <f t="shared" si="576"/>
        <v>0.999999795632443-0.000452070254549722i</v>
      </c>
      <c r="H1972" t="str">
        <f t="shared" si="577"/>
        <v>619.245387167168+139.274880607881i</v>
      </c>
      <c r="I1972" t="str">
        <f t="shared" si="578"/>
        <v>41.6911803220098-173.495230887746i</v>
      </c>
      <c r="K1972" t="str">
        <f t="shared" si="579"/>
        <v>0.0184453692321569-0.00527873579336959i</v>
      </c>
      <c r="L1972" t="str">
        <f t="shared" si="580"/>
        <v>0.00005-0.188259158237493i</v>
      </c>
      <c r="M1972" t="str">
        <f t="shared" si="581"/>
        <v>0.00133333333333333-0.110740681316172i</v>
      </c>
      <c r="N1972">
        <f t="shared" si="582"/>
        <v>94.80055658760682</v>
      </c>
      <c r="O1972">
        <f t="shared" si="583"/>
        <v>24.941756641234356</v>
      </c>
      <c r="P1972" s="3">
        <f t="shared" si="584"/>
        <v>24.941756641234356</v>
      </c>
      <c r="Q1972" s="3">
        <f t="shared" si="585"/>
        <v>-85.19944341239318</v>
      </c>
      <c r="R1972">
        <f t="shared" si="586"/>
        <v>94.80055658760682</v>
      </c>
      <c r="S1972">
        <f t="shared" si="587"/>
        <v>1.4989422987601664</v>
      </c>
      <c r="T1972">
        <f t="shared" si="570"/>
        <v>24.941756641234356</v>
      </c>
    </row>
    <row r="1973" spans="1:20" x14ac:dyDescent="0.25">
      <c r="A1973">
        <f t="shared" si="571"/>
        <v>9453.9211303458142</v>
      </c>
      <c r="B1973">
        <f t="shared" si="588"/>
        <v>1504.638279495455</v>
      </c>
      <c r="C1973" t="str">
        <f t="shared" si="572"/>
        <v>1.47753633531407-17.5378001373805i</v>
      </c>
      <c r="D1973" t="str">
        <f t="shared" si="573"/>
        <v>3.97497779561883-10.5870163443002i</v>
      </c>
      <c r="E1973" t="str">
        <f t="shared" si="574"/>
        <v>162.284396999229+0.748242933907544i</v>
      </c>
      <c r="F1973" t="str">
        <f t="shared" si="575"/>
        <v>1.45495465534525-99.2651268577963i</v>
      </c>
      <c r="G1973" t="str">
        <f t="shared" si="576"/>
        <v>0.999999794076299-0.00045378812081085i</v>
      </c>
      <c r="H1973" t="str">
        <f t="shared" si="577"/>
        <v>619.394961804464+139.812298065982i</v>
      </c>
      <c r="I1973" t="str">
        <f t="shared" si="578"/>
        <v>41.6940848822338-172.875969180818i</v>
      </c>
      <c r="K1973" t="str">
        <f t="shared" si="579"/>
        <v>0.0184344837112055-0.00529557563054732i</v>
      </c>
      <c r="L1973" t="str">
        <f t="shared" si="580"/>
        <v>0.00005-0.187546481607385i</v>
      </c>
      <c r="M1973" t="str">
        <f t="shared" si="581"/>
        <v>0.00133333333333333-0.11032145976905i</v>
      </c>
      <c r="N1973">
        <f t="shared" si="582"/>
        <v>94.815720966750291</v>
      </c>
      <c r="O1973">
        <f t="shared" si="583"/>
        <v>24.910218968156769</v>
      </c>
      <c r="P1973" s="3">
        <f t="shared" si="584"/>
        <v>24.910218968156769</v>
      </c>
      <c r="Q1973" s="3">
        <f t="shared" si="585"/>
        <v>-85.184279033249709</v>
      </c>
      <c r="R1973">
        <f t="shared" si="586"/>
        <v>94.815720966750291</v>
      </c>
      <c r="S1973">
        <f t="shared" si="587"/>
        <v>1.5046382794954549</v>
      </c>
      <c r="T1973">
        <f t="shared" si="570"/>
        <v>24.910218968156769</v>
      </c>
    </row>
    <row r="1974" spans="1:20" x14ac:dyDescent="0.25">
      <c r="A1974">
        <f t="shared" si="571"/>
        <v>9489.8460306411289</v>
      </c>
      <c r="B1974">
        <f t="shared" si="588"/>
        <v>1510.3559049575379</v>
      </c>
      <c r="C1974" t="str">
        <f t="shared" si="572"/>
        <v>1.47681588260565-17.4738636508004i</v>
      </c>
      <c r="D1974" t="str">
        <f t="shared" si="573"/>
        <v>3.97497762654585-10.5470092447686i</v>
      </c>
      <c r="E1974" t="str">
        <f t="shared" si="574"/>
        <v>162.283155121217+0.751635353919439i</v>
      </c>
      <c r="F1974" t="str">
        <f t="shared" si="575"/>
        <v>1.45495465306389-98.889352346247i</v>
      </c>
      <c r="G1974" t="str">
        <f t="shared" si="576"/>
        <v>0.999999792508306-0.000455512514955691i</v>
      </c>
      <c r="H1974" t="str">
        <f t="shared" si="577"/>
        <v>619.545722447081+140.351850269892i</v>
      </c>
      <c r="I1974" t="str">
        <f t="shared" si="578"/>
        <v>41.6970114829711-172.259206983558i</v>
      </c>
      <c r="K1974" t="str">
        <f t="shared" si="579"/>
        <v>0.0184235286791804-0.00531244658976776i</v>
      </c>
      <c r="L1974" t="str">
        <f t="shared" si="580"/>
        <v>0.00005-0.186836502896379i</v>
      </c>
      <c r="M1974" t="str">
        <f t="shared" si="581"/>
        <v>0.00133333333333333-0.109903825233164i</v>
      </c>
      <c r="N1974">
        <f t="shared" si="582"/>
        <v>94.830912702697788</v>
      </c>
      <c r="O1974">
        <f t="shared" si="583"/>
        <v>24.878689824022647</v>
      </c>
      <c r="P1974" s="3">
        <f t="shared" si="584"/>
        <v>24.878689824022647</v>
      </c>
      <c r="Q1974" s="3">
        <f t="shared" si="585"/>
        <v>-85.169087297302212</v>
      </c>
      <c r="R1974">
        <f t="shared" si="586"/>
        <v>94.830912702697788</v>
      </c>
      <c r="S1974">
        <f t="shared" si="587"/>
        <v>1.5103559049575379</v>
      </c>
      <c r="T1974">
        <f t="shared" si="570"/>
        <v>24.878689824022647</v>
      </c>
    </row>
    <row r="1975" spans="1:20" x14ac:dyDescent="0.25">
      <c r="A1975">
        <f t="shared" si="571"/>
        <v>9525.9074455575665</v>
      </c>
      <c r="B1975">
        <f t="shared" si="588"/>
        <v>1516.0952573963766</v>
      </c>
      <c r="C1975" t="str">
        <f t="shared" si="572"/>
        <v>1.47609086919689-17.4101754898806i</v>
      </c>
      <c r="D1975" t="str">
        <f t="shared" si="573"/>
        <v>3.97497745618549-10.5071538674997i</v>
      </c>
      <c r="E1975" t="str">
        <f t="shared" si="574"/>
        <v>162.281906135968+0.755046234820178i</v>
      </c>
      <c r="F1975" t="str">
        <f t="shared" si="575"/>
        <v>1.45495465076515-98.5150003912308i</v>
      </c>
      <c r="G1975" t="str">
        <f t="shared" si="576"/>
        <v>0.999999790928373-0.000457243461790108i</v>
      </c>
      <c r="H1975" t="str">
        <f t="shared" si="577"/>
        <v>619.697678862497+140.893546370829i</v>
      </c>
      <c r="I1975" t="str">
        <f t="shared" si="578"/>
        <v>41.6999602905351-171.644935573009i</v>
      </c>
      <c r="K1975" t="str">
        <f t="shared" si="579"/>
        <v>0.0184125037863499-0.00532934848175617i</v>
      </c>
      <c r="L1975" t="str">
        <f t="shared" si="580"/>
        <v>0.00005-0.186129211891192i</v>
      </c>
      <c r="M1975" t="str">
        <f t="shared" si="581"/>
        <v>0.00133333333333333-0.109487771700701i</v>
      </c>
      <c r="N1975">
        <f t="shared" si="582"/>
        <v>94.84613163559122</v>
      </c>
      <c r="O1975">
        <f t="shared" si="583"/>
        <v>24.847169245808175</v>
      </c>
      <c r="P1975" s="3">
        <f t="shared" si="584"/>
        <v>24.847169245808175</v>
      </c>
      <c r="Q1975" s="3">
        <f t="shared" si="585"/>
        <v>-85.15386836440878</v>
      </c>
      <c r="R1975">
        <f t="shared" si="586"/>
        <v>94.84613163559122</v>
      </c>
      <c r="S1975">
        <f t="shared" si="587"/>
        <v>1.5160952573963766</v>
      </c>
      <c r="T1975">
        <f t="shared" si="570"/>
        <v>24.847169245808175</v>
      </c>
    </row>
    <row r="1976" spans="1:20" x14ac:dyDescent="0.25">
      <c r="A1976">
        <f t="shared" si="571"/>
        <v>9562.1058938506849</v>
      </c>
      <c r="B1976">
        <f t="shared" si="588"/>
        <v>1521.8564193744828</v>
      </c>
      <c r="C1976" t="str">
        <f t="shared" si="572"/>
        <v>1.47536127270153-17.3467347095396i</v>
      </c>
      <c r="D1976" t="str">
        <f t="shared" si="573"/>
        <v>3.97497728452795-10.4674496391606i</v>
      </c>
      <c r="E1976" t="str">
        <f t="shared" si="574"/>
        <v>162.2806500207+0.758475698226071i</v>
      </c>
      <c r="F1976" t="str">
        <f t="shared" si="575"/>
        <v>1.45495464844892-98.1420656075692i</v>
      </c>
      <c r="G1976" t="str">
        <f t="shared" si="576"/>
        <v>0.99999978933641-0.00045898098621423i</v>
      </c>
      <c r="H1976" t="str">
        <f t="shared" si="577"/>
        <v>619.850840904216+141.43739556625i</v>
      </c>
      <c r="I1976" t="str">
        <f t="shared" si="578"/>
        <v>41.7029314724732-171.033146263843i</v>
      </c>
      <c r="K1976" t="str">
        <f t="shared" si="579"/>
        <v>0.0184014086825533-0.0053462811141315i</v>
      </c>
      <c r="L1976" t="str">
        <f t="shared" si="580"/>
        <v>0.00005-0.185424598417207i</v>
      </c>
      <c r="M1976" t="str">
        <f t="shared" si="581"/>
        <v>0.00133333333333333-0.109073293186592i</v>
      </c>
      <c r="N1976">
        <f t="shared" si="582"/>
        <v>94.861377603237855</v>
      </c>
      <c r="O1976">
        <f t="shared" si="583"/>
        <v>24.815657270448582</v>
      </c>
      <c r="P1976" s="3">
        <f t="shared" si="584"/>
        <v>24.815657270448582</v>
      </c>
      <c r="Q1976" s="3">
        <f t="shared" si="585"/>
        <v>-85.138622396762145</v>
      </c>
      <c r="R1976">
        <f t="shared" si="586"/>
        <v>94.861377603237855</v>
      </c>
      <c r="S1976">
        <f t="shared" si="587"/>
        <v>1.5218564193744828</v>
      </c>
      <c r="T1976">
        <f t="shared" si="570"/>
        <v>24.815657270448582</v>
      </c>
    </row>
    <row r="1977" spans="1:20" x14ac:dyDescent="0.25">
      <c r="A1977">
        <f t="shared" si="571"/>
        <v>9598.4418962473192</v>
      </c>
      <c r="B1977">
        <f t="shared" si="588"/>
        <v>1527.639473768106</v>
      </c>
      <c r="C1977" t="str">
        <f t="shared" si="572"/>
        <v>1.47462707071487-17.2835403680212i</v>
      </c>
      <c r="D1977" t="str">
        <f t="shared" si="573"/>
        <v>3.97497711156335-10.4278959885924i</v>
      </c>
      <c r="E1977" t="str">
        <f t="shared" si="574"/>
        <v>162.279386752849+0.761923866603868i</v>
      </c>
      <c r="F1977" t="str">
        <f t="shared" si="575"/>
        <v>1.45495464611505-97.7705426304699i</v>
      </c>
      <c r="G1977" t="str">
        <f t="shared" si="576"/>
        <v>0.999999787732325-0.000460725113222802i</v>
      </c>
      <c r="H1977" t="str">
        <f t="shared" si="577"/>
        <v>620.005218512629+141.983407100157i</v>
      </c>
      <c r="I1977" t="str">
        <f t="shared" si="578"/>
        <v>41.7059251975777-170.423830408268i</v>
      </c>
      <c r="K1977" t="str">
        <f t="shared" si="579"/>
        <v>0.0183902430172212-0.00536324429138468i</v>
      </c>
      <c r="L1977" t="str">
        <f t="shared" si="580"/>
        <v>0.00005-0.184722652338321i</v>
      </c>
      <c r="M1977" t="str">
        <f t="shared" si="581"/>
        <v>0.00133333333333333-0.108660383728424i</v>
      </c>
      <c r="N1977">
        <f t="shared" si="582"/>
        <v>94.876650441100622</v>
      </c>
      <c r="O1977">
        <f t="shared" si="583"/>
        <v>24.784153934834659</v>
      </c>
      <c r="P1977" s="3">
        <f t="shared" si="584"/>
        <v>24.784153934834659</v>
      </c>
      <c r="Q1977" s="3">
        <f t="shared" si="585"/>
        <v>-85.123349558899378</v>
      </c>
      <c r="R1977">
        <f t="shared" si="586"/>
        <v>94.876650441100622</v>
      </c>
      <c r="S1977">
        <f t="shared" si="587"/>
        <v>1.527639473768106</v>
      </c>
      <c r="T1977">
        <f t="shared" si="570"/>
        <v>24.784153934834659</v>
      </c>
    </row>
    <row r="1978" spans="1:20" x14ac:dyDescent="0.25">
      <c r="A1978">
        <f t="shared" si="571"/>
        <v>9634.9159754530574</v>
      </c>
      <c r="B1978">
        <f t="shared" si="588"/>
        <v>1533.4445037684247</v>
      </c>
      <c r="C1978" t="str">
        <f t="shared" si="572"/>
        <v>1.47388824081498-17.2205915268798i</v>
      </c>
      <c r="D1978" t="str">
        <f t="shared" si="573"/>
        <v>3.97497693728173-10.3884923468026i</v>
      </c>
      <c r="E1978" t="str">
        <f t="shared" si="574"/>
        <v>162.278116310064+0.765390863274403i</v>
      </c>
      <c r="F1978" t="str">
        <f t="shared" si="575"/>
        <v>1.45495464376341-97.4004261154503i</v>
      </c>
      <c r="G1978" t="str">
        <f t="shared" si="576"/>
        <v>0.999999786116026-0.000462475867905549i</v>
      </c>
      <c r="H1978" t="str">
        <f t="shared" si="577"/>
        <v>620.160821715855+142.531590263388i</v>
      </c>
      <c r="I1978" t="str">
        <f t="shared" si="578"/>
        <v>41.7089416358929-169.816979395922i</v>
      </c>
      <c r="K1978" t="str">
        <f t="shared" si="579"/>
        <v>0.0183790064393971-0.00538023781485685i</v>
      </c>
      <c r="L1978" t="str">
        <f t="shared" si="580"/>
        <v>0.00005-0.184023363556806i</v>
      </c>
      <c r="M1978" t="str">
        <f t="shared" si="581"/>
        <v>0.00133333333333333-0.108249037386356i</v>
      </c>
      <c r="N1978">
        <f t="shared" si="582"/>
        <v>94.891949982287315</v>
      </c>
      <c r="O1978">
        <f t="shared" si="583"/>
        <v>24.7526592758094</v>
      </c>
      <c r="P1978" s="3">
        <f t="shared" si="584"/>
        <v>24.7526592758094</v>
      </c>
      <c r="Q1978" s="3">
        <f t="shared" si="585"/>
        <v>-85.108050017712685</v>
      </c>
      <c r="R1978">
        <f t="shared" si="586"/>
        <v>94.891949982287315</v>
      </c>
      <c r="S1978">
        <f t="shared" si="587"/>
        <v>1.5334445037684248</v>
      </c>
      <c r="T1978">
        <f t="shared" si="570"/>
        <v>24.7526592758094</v>
      </c>
    </row>
    <row r="1979" spans="1:20" x14ac:dyDescent="0.25">
      <c r="A1979">
        <f t="shared" si="571"/>
        <v>9671.5286561597786</v>
      </c>
      <c r="B1979">
        <f t="shared" si="588"/>
        <v>1539.2715928827447</v>
      </c>
      <c r="C1979" t="str">
        <f t="shared" si="572"/>
        <v>1.47314476056449-17.1578872509659i</v>
      </c>
      <c r="D1979" t="str">
        <f t="shared" si="573"/>
        <v>3.97497676167307-10.3492381469565i</v>
      </c>
      <c r="E1979" t="str">
        <f t="shared" si="574"/>
        <v>162.276838670219+0.768876812418139i</v>
      </c>
      <c r="F1979" t="str">
        <f t="shared" si="575"/>
        <v>1.45495464139386-97.03171073826i</v>
      </c>
      <c r="G1979" t="str">
        <f t="shared" si="576"/>
        <v>0.99999978448742-0.000464233275447536i</v>
      </c>
      <c r="H1979" t="str">
        <f t="shared" si="577"/>
        <v>620.317660630591+143.08195439392i</v>
      </c>
      <c r="I1979" t="str">
        <f t="shared" si="578"/>
        <v>41.7119809587235-169.212584653771i</v>
      </c>
      <c r="K1979" t="str">
        <f t="shared" si="579"/>
        <v>0.0183676985977591-0.00539726148271785i</v>
      </c>
      <c r="L1979" t="str">
        <f t="shared" si="580"/>
        <v>0.00005-0.183326722013156i</v>
      </c>
      <c r="M1979" t="str">
        <f t="shared" si="581"/>
        <v>0.00133333333333333-0.107839248243033i</v>
      </c>
      <c r="N1979">
        <f t="shared" si="582"/>
        <v>94.907276057541225</v>
      </c>
      <c r="O1979">
        <f t="shared" si="583"/>
        <v>24.721173330164703</v>
      </c>
      <c r="P1979" s="3">
        <f t="shared" si="584"/>
        <v>24.721173330164703</v>
      </c>
      <c r="Q1979" s="3">
        <f t="shared" si="585"/>
        <v>-85.092723942458775</v>
      </c>
      <c r="R1979">
        <f t="shared" si="586"/>
        <v>94.907276057541225</v>
      </c>
      <c r="S1979">
        <f t="shared" si="587"/>
        <v>1.5392715928827447</v>
      </c>
      <c r="T1979">
        <f t="shared" si="570"/>
        <v>24.721173330164703</v>
      </c>
    </row>
    <row r="1980" spans="1:20" x14ac:dyDescent="0.25">
      <c r="A1980">
        <f t="shared" si="571"/>
        <v>9708.2804650531871</v>
      </c>
      <c r="B1980">
        <f t="shared" si="588"/>
        <v>1545.1208249356991</v>
      </c>
      <c r="C1980" t="str">
        <f t="shared" si="572"/>
        <v>1.47239660751181-17.0954266084111i</v>
      </c>
      <c r="D1980" t="str">
        <f t="shared" si="573"/>
        <v>3.97497658472727-10.3101328243691i</v>
      </c>
      <c r="E1980" t="str">
        <f t="shared" si="574"/>
        <v>162.275553811418+0.772381839079689i</v>
      </c>
      <c r="F1980" t="str">
        <f t="shared" si="575"/>
        <v>1.45495463900627-96.6643911948046i</v>
      </c>
      <c r="G1980" t="str">
        <f t="shared" si="576"/>
        <v>0.999999782846412-0.000465997361129532i</v>
      </c>
      <c r="H1980" t="str">
        <f t="shared" si="577"/>
        <v>620.475745463016+143.634508877186i</v>
      </c>
      <c r="I1980" t="str">
        <f t="shared" si="578"/>
        <v>41.7150433386468-168.610637646014i</v>
      </c>
      <c r="K1980" t="str">
        <f t="shared" si="579"/>
        <v>0.018356319140641-0.00541431508994456i</v>
      </c>
      <c r="L1980" t="str">
        <f t="shared" si="580"/>
        <v>0.00005-0.182632717685949i</v>
      </c>
      <c r="M1980" t="str">
        <f t="shared" si="581"/>
        <v>0.00133333333333333-0.107431010403499i</v>
      </c>
      <c r="N1980">
        <f t="shared" si="582"/>
        <v>94.922628495230455</v>
      </c>
      <c r="O1980">
        <f t="shared" si="583"/>
        <v>24.689696134637774</v>
      </c>
      <c r="P1980" s="3">
        <f t="shared" si="584"/>
        <v>24.689696134637774</v>
      </c>
      <c r="Q1980" s="3">
        <f t="shared" si="585"/>
        <v>-85.077371504769545</v>
      </c>
      <c r="R1980">
        <f t="shared" si="586"/>
        <v>94.922628495230455</v>
      </c>
      <c r="S1980">
        <f t="shared" si="587"/>
        <v>1.5451208249356991</v>
      </c>
      <c r="T1980">
        <f t="shared" si="570"/>
        <v>24.689696134637774</v>
      </c>
    </row>
    <row r="1981" spans="1:20" x14ac:dyDescent="0.25">
      <c r="A1981">
        <f t="shared" si="571"/>
        <v>9745.1719308203883</v>
      </c>
      <c r="B1981">
        <f t="shared" si="588"/>
        <v>1550.9922840704548</v>
      </c>
      <c r="C1981" t="str">
        <f t="shared" si="572"/>
        <v>1.47164375919291-17.0332086706148i</v>
      </c>
      <c r="D1981" t="str">
        <f t="shared" si="573"/>
        <v>3.97497640643414-10.2711758164973i</v>
      </c>
      <c r="E1981" t="str">
        <f t="shared" si="574"/>
        <v>162.274261712002+0.775906069171029i</v>
      </c>
      <c r="F1981" t="str">
        <f t="shared" si="575"/>
        <v>1.4549546366005-96.2984622010691i</v>
      </c>
      <c r="G1981" t="str">
        <f t="shared" si="576"/>
        <v>0.99999978119291-0.000467768150328369i</v>
      </c>
      <c r="H1981" t="str">
        <f t="shared" si="577"/>
        <v>620.635086509636+144.189263146357i</v>
      </c>
      <c r="I1981" t="str">
        <f t="shared" si="578"/>
        <v>41.7181289495153-168.011129873976i</v>
      </c>
      <c r="K1981" t="str">
        <f t="shared" si="579"/>
        <v>0.0183448677160556-0.0054313984282992i</v>
      </c>
      <c r="L1981" t="str">
        <f t="shared" si="580"/>
        <v>0.00005-0.1819413405917i</v>
      </c>
      <c r="M1981" t="str">
        <f t="shared" si="581"/>
        <v>0.00133333333333333-0.107024317995118i</v>
      </c>
      <c r="N1981">
        <f t="shared" si="582"/>
        <v>94.938007121338686</v>
      </c>
      <c r="O1981">
        <f t="shared" si="583"/>
        <v>24.658227725908265</v>
      </c>
      <c r="P1981" s="3">
        <f t="shared" si="584"/>
        <v>24.658227725908265</v>
      </c>
      <c r="Q1981" s="3">
        <f t="shared" si="585"/>
        <v>-85.061992878661314</v>
      </c>
      <c r="R1981">
        <f t="shared" si="586"/>
        <v>94.938007121338686</v>
      </c>
      <c r="S1981">
        <f t="shared" si="587"/>
        <v>1.5509922840704549</v>
      </c>
      <c r="T1981">
        <f t="shared" si="570"/>
        <v>24.658227725908265</v>
      </c>
    </row>
    <row r="1982" spans="1:20" x14ac:dyDescent="0.25">
      <c r="A1982">
        <f t="shared" si="571"/>
        <v>9782.2035841575071</v>
      </c>
      <c r="B1982">
        <f t="shared" si="588"/>
        <v>1556.8860547499226</v>
      </c>
      <c r="C1982" t="str">
        <f t="shared" si="572"/>
        <v>1.47088619313275-16.9712325122281i</v>
      </c>
      <c r="D1982" t="str">
        <f t="shared" si="573"/>
        <v>3.97497622678342-10.2323665629313i</v>
      </c>
      <c r="E1982" t="str">
        <f t="shared" si="574"/>
        <v>162.272962350552+0.77944962947841i</v>
      </c>
      <c r="F1982" t="str">
        <f t="shared" si="575"/>
        <v>1.45495463417641-95.933918493042i</v>
      </c>
      <c r="G1982" t="str">
        <f t="shared" si="576"/>
        <v>0.999999779526817-0.000469545668517309i</v>
      </c>
      <c r="H1982" t="str">
        <f t="shared" si="577"/>
        <v>620.795694158197+144.746226682678i</v>
      </c>
      <c r="I1982" t="str">
        <f t="shared" si="578"/>
        <v>41.7212379664725-167.414052876018i</v>
      </c>
      <c r="K1982" t="str">
        <f t="shared" si="579"/>
        <v>0.0183333439717165-0.00544851128630818i</v>
      </c>
      <c r="L1982" t="str">
        <f t="shared" si="580"/>
        <v>0.00005-0.181252580784719i</v>
      </c>
      <c r="M1982" t="str">
        <f t="shared" si="581"/>
        <v>0.00133333333333333-0.106619165167481i</v>
      </c>
      <c r="N1982">
        <f t="shared" si="582"/>
        <v>94.953411759455562</v>
      </c>
      <c r="O1982">
        <f t="shared" si="583"/>
        <v>24.626768140593999</v>
      </c>
      <c r="P1982" s="3">
        <f t="shared" si="584"/>
        <v>24.626768140593999</v>
      </c>
      <c r="Q1982" s="3">
        <f t="shared" si="585"/>
        <v>-85.046588240544438</v>
      </c>
      <c r="R1982">
        <f t="shared" si="586"/>
        <v>94.953411759455562</v>
      </c>
      <c r="S1982">
        <f t="shared" si="587"/>
        <v>1.5568860547499226</v>
      </c>
      <c r="T1982">
        <f t="shared" si="570"/>
        <v>24.626768140593999</v>
      </c>
    </row>
    <row r="1983" spans="1:20" x14ac:dyDescent="0.25">
      <c r="A1983">
        <f t="shared" si="571"/>
        <v>9819.3759577773053</v>
      </c>
      <c r="B1983">
        <f t="shared" si="588"/>
        <v>1562.8022217579723</v>
      </c>
      <c r="C1983" t="str">
        <f t="shared" si="572"/>
        <v>1.47012388684688-16.9094972111399i</v>
      </c>
      <c r="D1983" t="str">
        <f t="shared" si="573"/>
        <v>3.97497604576478-10.1937045053868i</v>
      </c>
      <c r="E1983" t="str">
        <f t="shared" si="574"/>
        <v>162.271655705897+0.78301264766472i</v>
      </c>
      <c r="F1983" t="str">
        <f t="shared" si="575"/>
        <v>1.45495463173385-95.5707548266398i</v>
      </c>
      <c r="G1983" t="str">
        <f t="shared" si="576"/>
        <v>0.999999777848037-0.000471329941266416i</v>
      </c>
      <c r="H1983" t="str">
        <f t="shared" si="577"/>
        <v>620.957578888587+145.305409015765i</v>
      </c>
      <c r="I1983" t="str">
        <f t="shared" si="578"/>
        <v>41.7243705659579-166.819398227435i</v>
      </c>
      <c r="K1983" t="str">
        <f t="shared" si="579"/>
        <v>0.0183217475550611-0.00546565344924033i</v>
      </c>
      <c r="L1983" t="str">
        <f t="shared" si="580"/>
        <v>0.00005-0.180566428356962i</v>
      </c>
      <c r="M1983" t="str">
        <f t="shared" si="581"/>
        <v>0.00133333333333333-0.106215546092331i</v>
      </c>
      <c r="N1983">
        <f t="shared" si="582"/>
        <v>94.968842230767223</v>
      </c>
      <c r="O1983">
        <f t="shared" si="583"/>
        <v>24.595317415247692</v>
      </c>
      <c r="P1983" s="3">
        <f t="shared" si="584"/>
        <v>24.595317415247692</v>
      </c>
      <c r="Q1983" s="3">
        <f t="shared" si="585"/>
        <v>-85.031157769232777</v>
      </c>
      <c r="R1983">
        <f t="shared" si="586"/>
        <v>94.968842230767223</v>
      </c>
      <c r="S1983">
        <f t="shared" si="587"/>
        <v>1.5628022217579725</v>
      </c>
      <c r="T1983">
        <f t="shared" si="570"/>
        <v>24.595317415247692</v>
      </c>
    </row>
    <row r="1984" spans="1:20" x14ac:dyDescent="0.25">
      <c r="A1984">
        <f t="shared" si="571"/>
        <v>9856.6895864168582</v>
      </c>
      <c r="B1984">
        <f t="shared" si="588"/>
        <v>1568.7408702006526</v>
      </c>
      <c r="C1984" t="str">
        <f t="shared" si="572"/>
        <v>1.46935681784297-16.8480018484633i</v>
      </c>
      <c r="D1984" t="str">
        <f t="shared" si="573"/>
        <v>3.9749758633678-10.1551890876971i</v>
      </c>
      <c r="E1984" t="str">
        <f t="shared" si="574"/>
        <v>162.27034175712+0.786595252275408i</v>
      </c>
      <c r="F1984" t="str">
        <f t="shared" si="575"/>
        <v>1.45495462927271-95.2089659776313i</v>
      </c>
      <c r="G1984" t="str">
        <f t="shared" si="576"/>
        <v>0.999999776156475-0.000473120994242914i</v>
      </c>
      <c r="H1984" t="str">
        <f t="shared" si="577"/>
        <v>621.120751273734+145.866819723922i</v>
      </c>
      <c r="I1984" t="str">
        <f t="shared" si="578"/>
        <v>41.7275269257173-166.227157540359i</v>
      </c>
      <c r="K1984" t="str">
        <f t="shared" si="579"/>
        <v>0.0183100781132744-0.00548282469908587i</v>
      </c>
      <c r="L1984" t="str">
        <f t="shared" si="580"/>
        <v>0.00005-0.179882873437898i</v>
      </c>
      <c r="M1984" t="str">
        <f t="shared" si="581"/>
        <v>0.00133333333333333-0.105813454963469i</v>
      </c>
      <c r="N1984">
        <f t="shared" si="582"/>
        <v>94.984298354046672</v>
      </c>
      <c r="O1984">
        <f t="shared" si="583"/>
        <v>24.563875586353781</v>
      </c>
      <c r="P1984" s="3">
        <f t="shared" si="584"/>
        <v>24.563875586353781</v>
      </c>
      <c r="Q1984" s="3">
        <f t="shared" si="585"/>
        <v>-85.015701645953328</v>
      </c>
      <c r="R1984">
        <f t="shared" si="586"/>
        <v>94.984298354046672</v>
      </c>
      <c r="S1984">
        <f t="shared" si="587"/>
        <v>1.5687408702006527</v>
      </c>
      <c r="T1984">
        <f t="shared" si="570"/>
        <v>24.563875586353781</v>
      </c>
    </row>
    <row r="1985" spans="1:20" x14ac:dyDescent="0.25">
      <c r="A1985">
        <f t="shared" si="571"/>
        <v>9894.1450068452432</v>
      </c>
      <c r="B1985">
        <f t="shared" si="588"/>
        <v>1574.7020855074152</v>
      </c>
      <c r="C1985" t="str">
        <f t="shared" si="572"/>
        <v>1.46858496362273-16.7867455085205i</v>
      </c>
      <c r="D1985" t="str">
        <f t="shared" si="573"/>
        <v>3.97497567958199-10.116819755805i</v>
      </c>
      <c r="E1985" t="str">
        <f t="shared" si="574"/>
        <v>162.269020483565+0.7901975727426i</v>
      </c>
      <c r="F1985" t="str">
        <f t="shared" si="575"/>
        <v>1.45495462679282-94.8485467415622i</v>
      </c>
      <c r="G1985" t="str">
        <f t="shared" si="576"/>
        <v>0.999999774452032-0.000474918853211565i</v>
      </c>
      <c r="H1985" t="str">
        <f t="shared" si="577"/>
        <v>621.285221980542+146.430468434453i</v>
      </c>
      <c r="I1985" t="str">
        <f t="shared" si="578"/>
        <v>41.7307072248099-165.637322463667i</v>
      </c>
      <c r="K1985" t="str">
        <f t="shared" si="579"/>
        <v>0.0182983352933122-0.00550002481453466i</v>
      </c>
      <c r="L1985" t="str">
        <f t="shared" si="580"/>
        <v>0.00005-0.179201906194359i</v>
      </c>
      <c r="M1985" t="str">
        <f t="shared" si="581"/>
        <v>0.00133333333333333-0.105412885996682i</v>
      </c>
      <c r="N1985">
        <f t="shared" si="582"/>
        <v>94.999779945645869</v>
      </c>
      <c r="O1985">
        <f t="shared" si="583"/>
        <v>24.532442690324441</v>
      </c>
      <c r="P1985" s="3">
        <f t="shared" si="584"/>
        <v>24.532442690324441</v>
      </c>
      <c r="Q1985" s="3">
        <f t="shared" si="585"/>
        <v>-85.000220054354131</v>
      </c>
      <c r="R1985">
        <f t="shared" si="586"/>
        <v>94.999779945645869</v>
      </c>
      <c r="S1985">
        <f t="shared" si="587"/>
        <v>1.5747020855074152</v>
      </c>
      <c r="T1985">
        <f t="shared" si="570"/>
        <v>24.532442690324441</v>
      </c>
    </row>
    <row r="1986" spans="1:20" x14ac:dyDescent="0.25">
      <c r="A1986">
        <f t="shared" si="571"/>
        <v>9931.7427578712559</v>
      </c>
      <c r="B1986">
        <f t="shared" si="588"/>
        <v>1580.6859534323435</v>
      </c>
      <c r="C1986" t="str">
        <f t="shared" si="572"/>
        <v>1.46780830168304-16.7257272788283i</v>
      </c>
      <c r="D1986" t="str">
        <f t="shared" si="573"/>
        <v>3.97497549439676-10.0785959577546i</v>
      </c>
      <c r="E1986" t="str">
        <f t="shared" si="574"/>
        <v>162.267691864841+0.793819739389638i</v>
      </c>
      <c r="F1986" t="str">
        <f t="shared" si="575"/>
        <v>1.45495462429405-94.4894919336809i</v>
      </c>
      <c r="G1986" t="str">
        <f t="shared" si="576"/>
        <v>0.999999772734611-0.000476723544035034i</v>
      </c>
      <c r="H1986" t="str">
        <f t="shared" si="577"/>
        <v>621.451001770819+146.996364823997i</v>
      </c>
      <c r="I1986" t="str">
        <f t="shared" si="578"/>
        <v>41.7339116436227-165.049884682883i</v>
      </c>
      <c r="K1986" t="str">
        <f t="shared" si="579"/>
        <v>0.0182865187419251-0.0055172535709556i</v>
      </c>
      <c r="L1986" t="str">
        <f t="shared" si="580"/>
        <v>0.00005-0.178523516830404i</v>
      </c>
      <c r="M1986" t="str">
        <f t="shared" si="581"/>
        <v>0.00133333333333333-0.105013833429649i</v>
      </c>
      <c r="N1986">
        <f t="shared" si="582"/>
        <v>95.015286819485254</v>
      </c>
      <c r="O1986">
        <f t="shared" si="583"/>
        <v>24.501018763495786</v>
      </c>
      <c r="P1986" s="3">
        <f t="shared" si="584"/>
        <v>24.501018763495786</v>
      </c>
      <c r="Q1986" s="3">
        <f t="shared" si="585"/>
        <v>-84.984713180514746</v>
      </c>
      <c r="R1986">
        <f t="shared" si="586"/>
        <v>95.015286819485254</v>
      </c>
      <c r="S1986">
        <f t="shared" si="587"/>
        <v>1.5806859534323434</v>
      </c>
      <c r="T1986">
        <f t="shared" si="570"/>
        <v>24.501018763495786</v>
      </c>
    </row>
    <row r="1987" spans="1:20" x14ac:dyDescent="0.25">
      <c r="A1987">
        <f t="shared" si="571"/>
        <v>9969.4833803511665</v>
      </c>
      <c r="B1987">
        <f t="shared" si="588"/>
        <v>1586.6925600553864</v>
      </c>
      <c r="C1987" t="str">
        <f t="shared" si="572"/>
        <v>1.46702680951823-16.6649462500846i</v>
      </c>
      <c r="D1987" t="str">
        <f t="shared" si="573"/>
        <v>3.97497530780148-10.0405171436836i</v>
      </c>
      <c r="E1987" t="str">
        <f t="shared" si="574"/>
        <v>162.266355880829+0.797461883435292i</v>
      </c>
      <c r="F1987" t="str">
        <f t="shared" si="575"/>
        <v>1.45495462177625-94.1317963888635i</v>
      </c>
      <c r="G1987" t="str">
        <f t="shared" si="576"/>
        <v>0.999999771004113-0.000478535092674263i</v>
      </c>
      <c r="H1987" t="str">
        <f t="shared" si="577"/>
        <v>621.618101502216+147.564518618828i</v>
      </c>
      <c r="I1987" t="str">
        <f t="shared" si="578"/>
        <v>41.7371403638731-164.464835920083i</v>
      </c>
      <c r="K1987" t="str">
        <f t="shared" si="579"/>
        <v>0.0182746281056832-0.00553451074037489i</v>
      </c>
      <c r="L1987" t="str">
        <f t="shared" si="580"/>
        <v>0.00005-0.177847695587173i</v>
      </c>
      <c r="M1987" t="str">
        <f t="shared" si="581"/>
        <v>0.00133333333333333-0.104616291521866i</v>
      </c>
      <c r="N1987">
        <f t="shared" si="582"/>
        <v>95.030818787046897</v>
      </c>
      <c r="O1987">
        <f t="shared" si="583"/>
        <v>24.469603842124595</v>
      </c>
      <c r="P1987" s="3">
        <f t="shared" si="584"/>
        <v>24.469603842124595</v>
      </c>
      <c r="Q1987" s="3">
        <f t="shared" si="585"/>
        <v>-84.969181212953103</v>
      </c>
      <c r="R1987">
        <f t="shared" si="586"/>
        <v>95.030818787046897</v>
      </c>
      <c r="S1987">
        <f t="shared" si="587"/>
        <v>1.5866925600553863</v>
      </c>
      <c r="T1987">
        <f t="shared" si="570"/>
        <v>24.469603842124595</v>
      </c>
    </row>
    <row r="1988" spans="1:20" x14ac:dyDescent="0.25">
      <c r="A1988">
        <f t="shared" si="571"/>
        <v>10007.367417196501</v>
      </c>
      <c r="B1988">
        <f t="shared" si="588"/>
        <v>1592.7219917835969</v>
      </c>
      <c r="C1988" t="str">
        <f t="shared" si="572"/>
        <v>1.46624046462113-16.6044015161541i</v>
      </c>
      <c r="D1988" t="str">
        <f t="shared" si="573"/>
        <v>3.97497511978539-10.0025827658156i</v>
      </c>
      <c r="E1988" t="str">
        <f t="shared" si="574"/>
        <v>162.265012511692+0.801124136999322i</v>
      </c>
      <c r="F1988" t="str">
        <f t="shared" si="575"/>
        <v>1.45495461923929-93.7754549615395i</v>
      </c>
      <c r="G1988" t="str">
        <f t="shared" si="576"/>
        <v>0.999999769260438-0.000480353525188844i</v>
      </c>
      <c r="H1988" t="str">
        <f t="shared" si="577"/>
        <v>621.786532129194+148.1349395952i</v>
      </c>
      <c r="I1988" t="str">
        <f t="shared" si="578"/>
        <v>41.7403935686243-163.882167933809i</v>
      </c>
      <c r="K1988" t="str">
        <f t="shared" si="579"/>
        <v>0.0182626630310004-0.00555179609145545i</v>
      </c>
      <c r="L1988" t="str">
        <f t="shared" si="580"/>
        <v>0.00005-0.17717443274275i</v>
      </c>
      <c r="M1988" t="str">
        <f t="shared" si="581"/>
        <v>0.00133333333333333-0.104220254554559i</v>
      </c>
      <c r="N1988">
        <f t="shared" si="582"/>
        <v>95.046375657363882</v>
      </c>
      <c r="O1988">
        <f t="shared" si="583"/>
        <v>24.438197962384443</v>
      </c>
      <c r="P1988" s="3">
        <f t="shared" si="584"/>
        <v>24.438197962384443</v>
      </c>
      <c r="Q1988" s="3">
        <f t="shared" si="585"/>
        <v>-84.953624342636118</v>
      </c>
      <c r="R1988">
        <f t="shared" si="586"/>
        <v>95.046375657363882</v>
      </c>
      <c r="S1988">
        <f t="shared" si="587"/>
        <v>1.5927219917835969</v>
      </c>
      <c r="T1988">
        <f t="shared" si="570"/>
        <v>24.438197962384443</v>
      </c>
    </row>
    <row r="1989" spans="1:20" x14ac:dyDescent="0.25">
      <c r="A1989">
        <f t="shared" si="571"/>
        <v>10045.39541338185</v>
      </c>
      <c r="B1989">
        <f t="shared" si="588"/>
        <v>1598.7743353523747</v>
      </c>
      <c r="C1989" t="str">
        <f t="shared" si="572"/>
        <v>1.46544924448549-16.5440921740536i</v>
      </c>
      <c r="D1989" t="str">
        <f t="shared" si="573"/>
        <v>3.9749749303377-9.96479227845161i</v>
      </c>
      <c r="E1989" t="str">
        <f t="shared" si="574"/>
        <v>162.263661737876+0.804806633105172i</v>
      </c>
      <c r="F1989" t="str">
        <f t="shared" si="575"/>
        <v>1.454954616683-93.4204625256182i</v>
      </c>
      <c r="G1989" t="str">
        <f t="shared" si="576"/>
        <v>0.999999767503485-0.000482178867737397i</v>
      </c>
      <c r="H1989" t="str">
        <f t="shared" si="577"/>
        <v>621.956304703972+148.707637579653i</v>
      </c>
      <c r="I1989" t="str">
        <f t="shared" si="578"/>
        <v>41.743671442289-163.301872518965i</v>
      </c>
      <c r="K1989" t="str">
        <f t="shared" si="579"/>
        <v>0.0182506231641601-0.00556910938947556i</v>
      </c>
      <c r="L1989" t="str">
        <f t="shared" si="580"/>
        <v>0.00005-0.176503718612025i</v>
      </c>
      <c r="M1989" t="str">
        <f t="shared" si="581"/>
        <v>0.00133333333333333-0.103825716830603i</v>
      </c>
      <c r="N1989">
        <f t="shared" si="582"/>
        <v>95.061957237014653</v>
      </c>
      <c r="O1989">
        <f t="shared" si="583"/>
        <v>24.406801160361749</v>
      </c>
      <c r="P1989" s="3">
        <f t="shared" si="584"/>
        <v>24.406801160361749</v>
      </c>
      <c r="Q1989" s="3">
        <f t="shared" si="585"/>
        <v>-84.938042762985347</v>
      </c>
      <c r="R1989">
        <f t="shared" si="586"/>
        <v>95.061957237014653</v>
      </c>
      <c r="S1989">
        <f t="shared" si="587"/>
        <v>1.5987743353523747</v>
      </c>
      <c r="T1989">
        <f t="shared" si="570"/>
        <v>24.406801160361749</v>
      </c>
    </row>
    <row r="1990" spans="1:20" x14ac:dyDescent="0.25">
      <c r="A1990">
        <f t="shared" si="571"/>
        <v>10083.567915952701</v>
      </c>
      <c r="B1990">
        <f t="shared" si="588"/>
        <v>1604.8496778267138</v>
      </c>
      <c r="C1990" t="str">
        <f t="shared" si="572"/>
        <v>1.46465312660717-16.4840173239385i</v>
      </c>
      <c r="D1990" t="str">
        <f t="shared" si="573"/>
        <v>3.97497473944746-9.92714513796264i</v>
      </c>
      <c r="E1990" t="str">
        <f t="shared" si="574"/>
        <v>162.262303540121+0.80850950568685i</v>
      </c>
      <c r="F1990" t="str">
        <f t="shared" si="575"/>
        <v>1.45495461410725-93.0668139744129i</v>
      </c>
      <c r="G1990" t="str">
        <f t="shared" si="576"/>
        <v>0.999999765733155-0.000484011146577939i</v>
      </c>
      <c r="H1990" t="str">
        <f t="shared" si="577"/>
        <v>622.127430377519+149.282622449361i</v>
      </c>
      <c r="I1990" t="str">
        <f t="shared" si="578"/>
        <v>41.7469741706431-162.723941506736i</v>
      </c>
      <c r="K1990" t="str">
        <f t="shared" si="579"/>
        <v>0.01823850815134-0.00558645039630829i</v>
      </c>
      <c r="L1990" t="str">
        <f t="shared" si="580"/>
        <v>0.00005-0.175835543546548i</v>
      </c>
      <c r="M1990" t="str">
        <f t="shared" si="581"/>
        <v>0.00133333333333333-0.10343267267444i</v>
      </c>
      <c r="N1990">
        <f t="shared" si="582"/>
        <v>95.077563330112881</v>
      </c>
      <c r="O1990">
        <f t="shared" si="583"/>
        <v>24.375413472052134</v>
      </c>
      <c r="P1990" s="3">
        <f t="shared" si="584"/>
        <v>24.375413472052134</v>
      </c>
      <c r="Q1990" s="3">
        <f t="shared" si="585"/>
        <v>-84.922436669887119</v>
      </c>
      <c r="R1990">
        <f t="shared" si="586"/>
        <v>95.077563330112881</v>
      </c>
      <c r="S1990">
        <f t="shared" si="587"/>
        <v>1.6048496778267138</v>
      </c>
      <c r="T1990">
        <f t="shared" si="570"/>
        <v>24.375413472052134</v>
      </c>
    </row>
    <row r="1991" spans="1:20" x14ac:dyDescent="0.25">
      <c r="A1991">
        <f t="shared" si="571"/>
        <v>10121.885474033321</v>
      </c>
      <c r="B1991">
        <f t="shared" si="588"/>
        <v>1610.9481066024553</v>
      </c>
      <c r="C1991" t="str">
        <f t="shared" si="572"/>
        <v>1.46385208848617-16.4241760690887i</v>
      </c>
      <c r="D1991" t="str">
        <f t="shared" si="573"/>
        <v>3.97497454710374-9.889640802782i</v>
      </c>
      <c r="E1991" t="str">
        <f t="shared" si="574"/>
        <v>162.260937899464+0.81223288959097i</v>
      </c>
      <c r="F1991" t="str">
        <f t="shared" si="575"/>
        <v>1.45495461151189-92.7145042205721i</v>
      </c>
      <c r="G1991" t="str">
        <f t="shared" si="576"/>
        <v>0.999999763949345-0.000485850388068269i</v>
      </c>
      <c r="H1991" t="str">
        <f t="shared" si="577"/>
        <v>622.299920400532+149.85990413245i</v>
      </c>
      <c r="I1991" t="str">
        <f t="shared" si="578"/>
        <v>41.7503019408334-162.148366764494i</v>
      </c>
      <c r="K1991" t="str">
        <f t="shared" si="579"/>
        <v>0.0182263176386385-0.00560381887040054i</v>
      </c>
      <c r="L1991" t="str">
        <f t="shared" si="580"/>
        <v>0.00005-0.175169897934397i</v>
      </c>
      <c r="M1991" t="str">
        <f t="shared" si="581"/>
        <v>0.00133333333333333-0.103041116431998i</v>
      </c>
      <c r="N1991">
        <f t="shared" si="582"/>
        <v>95.093193738300556</v>
      </c>
      <c r="O1991">
        <f t="shared" si="583"/>
        <v>24.344034933356614</v>
      </c>
      <c r="P1991" s="3">
        <f t="shared" si="584"/>
        <v>24.344034933356614</v>
      </c>
      <c r="Q1991" s="3">
        <f t="shared" si="585"/>
        <v>-84.906806261699444</v>
      </c>
      <c r="R1991">
        <f t="shared" si="586"/>
        <v>95.093193738300556</v>
      </c>
      <c r="S1991">
        <f t="shared" si="587"/>
        <v>1.6109481066024554</v>
      </c>
      <c r="T1991">
        <f t="shared" si="570"/>
        <v>24.344034933356614</v>
      </c>
    </row>
    <row r="1992" spans="1:20" x14ac:dyDescent="0.25">
      <c r="A1992">
        <f t="shared" si="571"/>
        <v>10160.348638834648</v>
      </c>
      <c r="B1992">
        <f t="shared" si="588"/>
        <v>1617.0697094075447</v>
      </c>
      <c r="C1992" t="str">
        <f t="shared" si="572"/>
        <v>1.46304610762841-16.3645675158947i</v>
      </c>
      <c r="D1992" t="str">
        <f t="shared" si="573"/>
        <v>3.97497435329545-9.85227873339709i</v>
      </c>
      <c r="E1992" t="str">
        <f t="shared" si="574"/>
        <v>162.25956479725+0.815976920582804i</v>
      </c>
      <c r="F1992" t="str">
        <f t="shared" si="575"/>
        <v>1.45495460889677-92.3635281960011i</v>
      </c>
      <c r="G1992" t="str">
        <f t="shared" si="576"/>
        <v>0.999999762151952-0.000487696618666346i</v>
      </c>
      <c r="H1992" t="str">
        <f t="shared" si="577"/>
        <v>622.473786124443+150.439492608338i</v>
      </c>
      <c r="I1992" t="str">
        <f t="shared" si="578"/>
        <v>41.7536549413867-161.575140195708i</v>
      </c>
      <c r="K1992" t="str">
        <f t="shared" si="579"/>
        <v>0.0182140512721006-0.00562121456675239i</v>
      </c>
      <c r="L1992" t="str">
        <f t="shared" si="580"/>
        <v>0.00005-0.174506772200037i</v>
      </c>
      <c r="M1992" t="str">
        <f t="shared" si="581"/>
        <v>0.00133333333333333-0.10265104247061i</v>
      </c>
      <c r="N1992">
        <f t="shared" si="582"/>
        <v>95.108848260740302</v>
      </c>
      <c r="O1992">
        <f t="shared" si="583"/>
        <v>24.312665580077709</v>
      </c>
      <c r="P1992" s="3">
        <f t="shared" si="584"/>
        <v>24.312665580077709</v>
      </c>
      <c r="Q1992" s="3">
        <f t="shared" si="585"/>
        <v>-84.891151739259698</v>
      </c>
      <c r="R1992">
        <f t="shared" si="586"/>
        <v>95.108848260740302</v>
      </c>
      <c r="S1992">
        <f t="shared" si="587"/>
        <v>1.6170697094075446</v>
      </c>
      <c r="T1992">
        <f t="shared" si="570"/>
        <v>24.312665580077709</v>
      </c>
    </row>
    <row r="1993" spans="1:20" x14ac:dyDescent="0.25">
      <c r="A1993">
        <f t="shared" si="571"/>
        <v>10198.95796366222</v>
      </c>
      <c r="B1993">
        <f t="shared" si="588"/>
        <v>1623.2145743032934</v>
      </c>
      <c r="C1993" t="str">
        <f t="shared" si="572"/>
        <v>1.46223516154739-16.3051907738436i</v>
      </c>
      <c r="D1993" t="str">
        <f t="shared" si="573"/>
        <v>3.97497415801141-9.81505839234187i</v>
      </c>
      <c r="E1993" t="str">
        <f t="shared" si="574"/>
        <v>162.258184215136+0.819741735349865i</v>
      </c>
      <c r="F1993" t="str">
        <f t="shared" si="575"/>
        <v>1.45495460626172-92.0138808517912i</v>
      </c>
      <c r="G1993" t="str">
        <f t="shared" si="576"/>
        <v>0.999999760340872-0.000489549864930665i</v>
      </c>
      <c r="H1993" t="str">
        <f t="shared" si="577"/>
        <v>622.649039002419+151.021397908072i</v>
      </c>
      <c r="I1993" t="str">
        <f t="shared" si="578"/>
        <v>41.7570333622197-161.004253739851i</v>
      </c>
      <c r="K1993" t="str">
        <f t="shared" si="579"/>
        <v>0.0182017086977447-0.00563863723689666i</v>
      </c>
      <c r="L1993" t="str">
        <f t="shared" si="580"/>
        <v>0.00005-0.173846156804181i</v>
      </c>
      <c r="M1993" t="str">
        <f t="shared" si="581"/>
        <v>0.00133333333333333-0.10226244517893i</v>
      </c>
      <c r="N1993">
        <f t="shared" si="582"/>
        <v>95.124526694107445</v>
      </c>
      <c r="O1993">
        <f t="shared" si="583"/>
        <v>24.281305447915472</v>
      </c>
      <c r="P1993" s="3">
        <f t="shared" si="584"/>
        <v>24.281305447915472</v>
      </c>
      <c r="Q1993" s="3">
        <f t="shared" si="585"/>
        <v>-84.875473305892555</v>
      </c>
      <c r="R1993">
        <f t="shared" si="586"/>
        <v>95.124526694107445</v>
      </c>
      <c r="S1993">
        <f t="shared" si="587"/>
        <v>1.6232145743032933</v>
      </c>
      <c r="T1993">
        <f t="shared" si="570"/>
        <v>24.281305447915472</v>
      </c>
    </row>
    <row r="1994" spans="1:20" x14ac:dyDescent="0.25">
      <c r="A1994">
        <f t="shared" si="571"/>
        <v>10237.714003924137</v>
      </c>
      <c r="B1994">
        <f t="shared" si="588"/>
        <v>1629.382789685646</v>
      </c>
      <c r="C1994" t="str">
        <f t="shared" si="572"/>
        <v>1.46141922776628-16.2460449555056i</v>
      </c>
      <c r="D1994" t="str">
        <f t="shared" si="573"/>
        <v>3.97497396124044-9.77797924418923i</v>
      </c>
      <c r="E1994" t="str">
        <f t="shared" si="574"/>
        <v>162.256796135099+0.823527471506775i</v>
      </c>
      <c r="F1994" t="str">
        <f t="shared" si="575"/>
        <v>1.45495460360662-91.6655571581491i</v>
      </c>
      <c r="G1994" t="str">
        <f t="shared" si="576"/>
        <v>0.999999758516003-0.000491410153520642i</v>
      </c>
      <c r="H1994" t="str">
        <f t="shared" si="577"/>
        <v>622.8256905904+151.605630114668i</v>
      </c>
      <c r="I1994" t="str">
        <f t="shared" si="578"/>
        <v>41.7604373946502-160.435699372323i</v>
      </c>
      <c r="K1994" t="str">
        <f t="shared" si="579"/>
        <v>0.0181892895615893-0.00565608662887825i</v>
      </c>
      <c r="L1994" t="str">
        <f t="shared" si="580"/>
        <v>0.00005-0.173188042243655i</v>
      </c>
      <c r="M1994" t="str">
        <f t="shared" si="581"/>
        <v>0.00133333333333333-0.101875318966856i</v>
      </c>
      <c r="N1994">
        <f t="shared" si="582"/>
        <v>95.140228832583688</v>
      </c>
      <c r="O1994">
        <f t="shared" si="583"/>
        <v>24.249954572463718</v>
      </c>
      <c r="P1994" s="3">
        <f t="shared" si="584"/>
        <v>24.249954572463718</v>
      </c>
      <c r="Q1994" s="3">
        <f t="shared" si="585"/>
        <v>-84.859771167416312</v>
      </c>
      <c r="R1994">
        <f t="shared" si="586"/>
        <v>95.140228832583688</v>
      </c>
      <c r="S1994">
        <f t="shared" si="587"/>
        <v>1.6293827896856461</v>
      </c>
      <c r="T1994">
        <f t="shared" si="570"/>
        <v>24.249954572463718</v>
      </c>
    </row>
    <row r="1995" spans="1:20" x14ac:dyDescent="0.25">
      <c r="A1995">
        <f t="shared" si="571"/>
        <v>10276.617317139049</v>
      </c>
      <c r="B1995">
        <f t="shared" si="588"/>
        <v>1635.5744442864516</v>
      </c>
      <c r="C1995" t="str">
        <f t="shared" si="572"/>
        <v>1.4605982838196-16.1871291765194i</v>
      </c>
      <c r="D1995" t="str">
        <f t="shared" si="573"/>
        <v>3.97497376297118-9.74104075554305i</v>
      </c>
      <c r="E1995" t="str">
        <f t="shared" si="574"/>
        <v>162.255400539439+0.82733426760003i</v>
      </c>
      <c r="F1995" t="str">
        <f t="shared" si="575"/>
        <v>1.45495460093131-91.318552104321i</v>
      </c>
      <c r="G1995" t="str">
        <f t="shared" si="576"/>
        <v>0.999999756677238-0.000493277511196998i</v>
      </c>
      <c r="H1995" t="str">
        <f t="shared" si="577"/>
        <v>623.003752548117+152.192199363449i</v>
      </c>
      <c r="I1995" t="str">
        <f t="shared" si="578"/>
        <v>41.7638672314039-159.869469104354i</v>
      </c>
      <c r="K1995" t="str">
        <f t="shared" si="579"/>
        <v>0.0181767935096807-0.00567356248723399i</v>
      </c>
      <c r="L1995" t="str">
        <f t="shared" si="580"/>
        <v>0.00005-0.17253241905126i</v>
      </c>
      <c r="M1995" t="str">
        <f t="shared" si="581"/>
        <v>0.00133333333333333-0.101489658265447i</v>
      </c>
      <c r="N1995">
        <f t="shared" si="582"/>
        <v>95.155954467849682</v>
      </c>
      <c r="O1995">
        <f t="shared" si="583"/>
        <v>24.218612989205578</v>
      </c>
      <c r="P1995" s="3">
        <f t="shared" si="584"/>
        <v>24.218612989205578</v>
      </c>
      <c r="Q1995" s="3">
        <f t="shared" si="585"/>
        <v>-84.844045532150318</v>
      </c>
      <c r="R1995">
        <f t="shared" si="586"/>
        <v>95.155954467849682</v>
      </c>
      <c r="S1995">
        <f t="shared" si="587"/>
        <v>1.6355744442864515</v>
      </c>
      <c r="T1995">
        <f t="shared" si="570"/>
        <v>24.218612989205578</v>
      </c>
    </row>
    <row r="1996" spans="1:20" x14ac:dyDescent="0.25">
      <c r="A1996">
        <f t="shared" si="571"/>
        <v>10315.668462944179</v>
      </c>
      <c r="B1996">
        <f t="shared" si="588"/>
        <v>1641.7896271747402</v>
      </c>
      <c r="C1996" t="str">
        <f t="shared" si="572"/>
        <v>1.45977230725517-16.1284425555792i</v>
      </c>
      <c r="D1996" t="str">
        <f t="shared" si="573"/>
        <v>3.97497356319219-9.7042423950306i</v>
      </c>
      <c r="E1996" t="str">
        <f t="shared" si="574"/>
        <v>162.253997410794+0.831162263111174i</v>
      </c>
      <c r="F1996" t="str">
        <f t="shared" si="575"/>
        <v>1.45495459823561-90.972860698522i</v>
      </c>
      <c r="G1996" t="str">
        <f t="shared" si="576"/>
        <v>0.999999754824472-0.000495151964822147i</v>
      </c>
      <c r="H1996" t="str">
        <f t="shared" si="577"/>
        <v>623.183236640152+152.781115842393i</v>
      </c>
      <c r="I1996" t="str">
        <f t="shared" si="578"/>
        <v>41.7673230666255-159.305554982921i</v>
      </c>
      <c r="K1996" t="str">
        <f t="shared" si="579"/>
        <v>0.0181642201881204-0.00569106455297223i</v>
      </c>
      <c r="L1996" t="str">
        <f t="shared" si="580"/>
        <v>0.00005-0.171879277795637i</v>
      </c>
      <c r="M1996" t="str">
        <f t="shared" si="581"/>
        <v>0.00133333333333333-0.101105457526845i</v>
      </c>
      <c r="N1996">
        <f t="shared" si="582"/>
        <v>95.17170338907836</v>
      </c>
      <c r="O1996">
        <f t="shared" si="583"/>
        <v>24.187280733509859</v>
      </c>
      <c r="P1996" s="3">
        <f t="shared" si="584"/>
        <v>24.187280733509859</v>
      </c>
      <c r="Q1996" s="3">
        <f t="shared" si="585"/>
        <v>-84.82829661092164</v>
      </c>
      <c r="R1996">
        <f t="shared" si="586"/>
        <v>95.17170338907836</v>
      </c>
      <c r="S1996">
        <f t="shared" si="587"/>
        <v>1.6417896271747401</v>
      </c>
      <c r="T1996">
        <f t="shared" si="570"/>
        <v>24.187280733509859</v>
      </c>
    </row>
    <row r="1997" spans="1:20" x14ac:dyDescent="0.25">
      <c r="A1997">
        <f t="shared" si="571"/>
        <v>10354.868003103365</v>
      </c>
      <c r="B1997">
        <f t="shared" si="588"/>
        <v>1648.0284277580042</v>
      </c>
      <c r="C1997" t="str">
        <f t="shared" si="572"/>
        <v>1.45894127563613-16.0699842144218i</v>
      </c>
      <c r="D1997" t="str">
        <f t="shared" si="573"/>
        <v>3.97497336189206-9.66758363329517i</v>
      </c>
      <c r="E1997" t="str">
        <f t="shared" si="574"/>
        <v>162.252586732141+0.83501159846213i</v>
      </c>
      <c r="F1997" t="str">
        <f t="shared" si="575"/>
        <v>1.45495459551938-90.6284779678665i</v>
      </c>
      <c r="G1997" t="str">
        <f t="shared" si="576"/>
        <v>0.999999752957598-0.000497033541360572i</v>
      </c>
      <c r="H1997" t="str">
        <f t="shared" si="577"/>
        <v>623.364154736985+153.372389792479i</v>
      </c>
      <c r="I1997" t="str">
        <f t="shared" si="578"/>
        <v>41.7708050958892-158.743949090665i</v>
      </c>
      <c r="K1997" t="str">
        <f t="shared" si="579"/>
        <v>0.0181515692430936-0.00570859256355296i</v>
      </c>
      <c r="L1997" t="str">
        <f t="shared" si="580"/>
        <v>0.00005-0.171228609081128i</v>
      </c>
      <c r="M1997" t="str">
        <f t="shared" si="581"/>
        <v>0.00133333333333333-0.100722711224193i</v>
      </c>
      <c r="N1997">
        <f t="shared" si="582"/>
        <v>95.187475382928568</v>
      </c>
      <c r="O1997">
        <f t="shared" si="583"/>
        <v>24.155957840627394</v>
      </c>
      <c r="P1997" s="3">
        <f t="shared" si="584"/>
        <v>24.155957840627394</v>
      </c>
      <c r="Q1997" s="3">
        <f t="shared" si="585"/>
        <v>-84.812524617071432</v>
      </c>
      <c r="R1997">
        <f t="shared" si="586"/>
        <v>95.187475382928568</v>
      </c>
      <c r="S1997">
        <f t="shared" si="587"/>
        <v>1.6480284277580042</v>
      </c>
      <c r="T1997">
        <f t="shared" si="570"/>
        <v>24.155957840627394</v>
      </c>
    </row>
    <row r="1998" spans="1:20" x14ac:dyDescent="0.25">
      <c r="A1998">
        <f t="shared" si="571"/>
        <v>10394.216501515159</v>
      </c>
      <c r="B1998">
        <f t="shared" si="588"/>
        <v>1654.2909357834847</v>
      </c>
      <c r="C1998" t="str">
        <f t="shared" si="572"/>
        <v>1.45810516654259-16.0117532778106i</v>
      </c>
      <c r="D1998" t="str">
        <f t="shared" si="573"/>
        <v>3.97497315905914-9.63106394298801i</v>
      </c>
      <c r="E1998" t="str">
        <f t="shared" si="574"/>
        <v>162.251168486803+0.838882415019151i</v>
      </c>
      <c r="F1998" t="str">
        <f t="shared" si="575"/>
        <v>1.45495459278248-90.2853989582928i</v>
      </c>
      <c r="G1998" t="str">
        <f t="shared" si="576"/>
        <v>0.999999751076509-0.000498922267879224i</v>
      </c>
      <c r="H1998" t="str">
        <f t="shared" si="577"/>
        <v>623.546518816083+153.966031508038i</v>
      </c>
      <c r="I1998" t="str">
        <f t="shared" si="578"/>
        <v>41.7743135162073-158.184643545807i</v>
      </c>
      <c r="K1998" t="str">
        <f t="shared" si="579"/>
        <v>0.0181388403208971-0.00572614625286764i</v>
      </c>
      <c r="L1998" t="str">
        <f t="shared" si="580"/>
        <v>0.00005-0.170580403547647i</v>
      </c>
      <c r="M1998" t="str">
        <f t="shared" si="581"/>
        <v>0.00133333333333333-0.100341413851557i</v>
      </c>
      <c r="N1998">
        <f t="shared" si="582"/>
        <v>95.203270233538589</v>
      </c>
      <c r="O1998">
        <f t="shared" si="583"/>
        <v>24.124644345685628</v>
      </c>
      <c r="P1998" s="3">
        <f t="shared" si="584"/>
        <v>24.124644345685628</v>
      </c>
      <c r="Q1998" s="3">
        <f t="shared" si="585"/>
        <v>-84.796729766461411</v>
      </c>
      <c r="R1998">
        <f t="shared" si="586"/>
        <v>95.203270233538589</v>
      </c>
      <c r="S1998">
        <f t="shared" si="587"/>
        <v>1.6542909357834847</v>
      </c>
      <c r="T1998">
        <f t="shared" si="570"/>
        <v>24.124644345685628</v>
      </c>
    </row>
    <row r="1999" spans="1:20" x14ac:dyDescent="0.25">
      <c r="A1999">
        <f t="shared" si="571"/>
        <v>10433.714524220917</v>
      </c>
      <c r="B1999">
        <f t="shared" si="588"/>
        <v>1660.577241339462</v>
      </c>
      <c r="C1999" t="str">
        <f t="shared" si="572"/>
        <v>1.45726395757408-15.9537488735253i</v>
      </c>
      <c r="D1999" t="str">
        <f t="shared" si="573"/>
        <v>3.97497295468183-9.59468279876109i</v>
      </c>
      <c r="E1999" t="str">
        <f t="shared" si="574"/>
        <v>162.249742658464+0.84277485509701i</v>
      </c>
      <c r="F1999" t="str">
        <f t="shared" si="575"/>
        <v>1.45495459002475-89.9436187344946i</v>
      </c>
      <c r="G1999" t="str">
        <f t="shared" si="576"/>
        <v>0.999999749181096-0.000500818171547908i</v>
      </c>
      <c r="H1999" t="str">
        <f t="shared" si="577"/>
        <v>623.730340962955+154.562051337102i</v>
      </c>
      <c r="I1999" t="str">
        <f t="shared" si="578"/>
        <v>41.7778485260399-157.627630502056i</v>
      </c>
      <c r="K1999" t="str">
        <f t="shared" si="579"/>
        <v>0.018126033067969-0.00574372535121954i</v>
      </c>
      <c r="L1999" t="str">
        <f t="shared" si="580"/>
        <v>0.00005-0.169934651870539i</v>
      </c>
      <c r="M1999" t="str">
        <f t="shared" si="581"/>
        <v>0.00133333333333333-0.0999615599238468i</v>
      </c>
      <c r="N1999">
        <f t="shared" si="582"/>
        <v>95.219087722520868</v>
      </c>
      <c r="O1999">
        <f t="shared" si="583"/>
        <v>24.093340283686256</v>
      </c>
      <c r="P1999" s="3">
        <f t="shared" si="584"/>
        <v>24.093340283686256</v>
      </c>
      <c r="Q1999" s="3">
        <f t="shared" si="585"/>
        <v>-84.780912277479132</v>
      </c>
      <c r="R1999">
        <f t="shared" si="586"/>
        <v>95.219087722520868</v>
      </c>
      <c r="S1999">
        <f t="shared" si="587"/>
        <v>1.6605772413394619</v>
      </c>
      <c r="T1999">
        <f t="shared" si="570"/>
        <v>24.093340283686256</v>
      </c>
    </row>
    <row r="2000" spans="1:20" x14ac:dyDescent="0.25">
      <c r="A2000">
        <f t="shared" si="571"/>
        <v>10473.362639412957</v>
      </c>
      <c r="B2000">
        <f t="shared" si="588"/>
        <v>1666.8874348565521</v>
      </c>
      <c r="C2000" t="str">
        <f t="shared" si="572"/>
        <v>1.4564176263509-15.8959701323449i</v>
      </c>
      <c r="D2000" t="str">
        <f t="shared" si="573"/>
        <v>3.97497274874826-9.55843967725917i</v>
      </c>
      <c r="E2000" t="str">
        <f t="shared" si="574"/>
        <v>162.248309231163+0.846689061964001i</v>
      </c>
      <c r="F2000" t="str">
        <f t="shared" si="575"/>
        <v>1.45495458724601-89.6031323798471i</v>
      </c>
      <c r="G2000" t="str">
        <f t="shared" si="576"/>
        <v>0.999999747271251-0.00050272127963967i</v>
      </c>
      <c r="H2000" t="str">
        <f t="shared" si="577"/>
        <v>623.915633372285+155.160459681769i</v>
      </c>
      <c r="I2000" t="str">
        <f t="shared" si="578"/>
        <v>41.7814103253062-157.072902148539i</v>
      </c>
      <c r="K2000" t="str">
        <f t="shared" si="579"/>
        <v>0.018113147130917-0.00576132958530401i</v>
      </c>
      <c r="L2000" t="str">
        <f t="shared" si="580"/>
        <v>0.00005-0.16929134476045i</v>
      </c>
      <c r="M2000" t="str">
        <f t="shared" si="581"/>
        <v>0.00133333333333333-0.0995831439767355i</v>
      </c>
      <c r="N2000">
        <f t="shared" si="582"/>
        <v>95.234927628955134</v>
      </c>
      <c r="O2000">
        <f t="shared" si="583"/>
        <v>24.062045689499115</v>
      </c>
      <c r="P2000" s="3">
        <f t="shared" si="584"/>
        <v>24.062045689499115</v>
      </c>
      <c r="Q2000" s="3">
        <f t="shared" si="585"/>
        <v>-84.765072371044866</v>
      </c>
      <c r="R2000">
        <f t="shared" si="586"/>
        <v>95.234927628955134</v>
      </c>
      <c r="S2000">
        <f t="shared" si="587"/>
        <v>1.6668874348565521</v>
      </c>
      <c r="T2000">
        <f t="shared" si="570"/>
        <v>24.062045689499115</v>
      </c>
    </row>
    <row r="2001" spans="1:20" x14ac:dyDescent="0.25">
      <c r="A2001">
        <f t="shared" si="571"/>
        <v>10513.161417442727</v>
      </c>
      <c r="B2001">
        <f t="shared" si="588"/>
        <v>1673.221607109007</v>
      </c>
      <c r="C2001" t="str">
        <f t="shared" si="572"/>
        <v>1.45556615051684-15.8384161880377i</v>
      </c>
      <c r="D2001" t="str">
        <f t="shared" si="573"/>
        <v>3.9749725412467-9.52233405711292i</v>
      </c>
      <c r="E2001" t="str">
        <f t="shared" si="574"/>
        <v>162.246868189314+0.850625179845347i</v>
      </c>
      <c r="F2001" t="str">
        <f t="shared" si="575"/>
        <v>1.45495458444612-89.2639349963419i</v>
      </c>
      <c r="G2001" t="str">
        <f t="shared" si="576"/>
        <v>0.999999745346864-0.000504631619531194i</v>
      </c>
      <c r="H2001" t="str">
        <f t="shared" si="577"/>
        <v>624.102408349005+155.761266998547i</v>
      </c>
      <c r="I2001" t="str">
        <f t="shared" si="578"/>
        <v>41.7849991153932-156.520450709714i</v>
      </c>
      <c r="K2001" t="str">
        <f t="shared" si="579"/>
        <v>0.0181001821565491-0.00577895867818898i</v>
      </c>
      <c r="L2001" t="str">
        <f t="shared" si="580"/>
        <v>0.00005-0.168650472963189i</v>
      </c>
      <c r="M2001" t="str">
        <f t="shared" si="581"/>
        <v>0.00133333333333333-0.0992061605665819i</v>
      </c>
      <c r="N2001">
        <f t="shared" si="582"/>
        <v>95.250789729384337</v>
      </c>
      <c r="O2001">
        <f t="shared" si="583"/>
        <v>24.030760597859867</v>
      </c>
      <c r="P2001" s="3">
        <f t="shared" si="584"/>
        <v>24.030760597859867</v>
      </c>
      <c r="Q2001" s="3">
        <f t="shared" si="585"/>
        <v>-84.749210270615663</v>
      </c>
      <c r="R2001">
        <f t="shared" si="586"/>
        <v>95.250789729384337</v>
      </c>
      <c r="S2001">
        <f t="shared" si="587"/>
        <v>1.6732216071090069</v>
      </c>
      <c r="T2001">
        <f t="shared" si="570"/>
        <v>24.030760597859867</v>
      </c>
    </row>
    <row r="2002" spans="1:20" x14ac:dyDescent="0.25">
      <c r="A2002">
        <f t="shared" si="571"/>
        <v>10553.111430829011</v>
      </c>
      <c r="B2002">
        <f t="shared" si="588"/>
        <v>1679.5798492160213</v>
      </c>
      <c r="C2002" t="str">
        <f t="shared" si="572"/>
        <v>1.45470950774068-15.7810861773454i</v>
      </c>
      <c r="D2002" t="str">
        <f t="shared" si="573"/>
        <v>3.97497233216512-9.48636541893056i</v>
      </c>
      <c r="E2002" t="str">
        <f t="shared" si="574"/>
        <v>162.24541951771+0.854583353927312i</v>
      </c>
      <c r="F2002" t="str">
        <f t="shared" si="575"/>
        <v>1.4549545816249-88.926021704509i</v>
      </c>
      <c r="G2002" t="str">
        <f t="shared" si="576"/>
        <v>0.999999743407823-0.000506549218703193i</v>
      </c>
      <c r="H2002" t="str">
        <f t="shared" si="577"/>
        <v>624.290678309442+156.364483798723i</v>
      </c>
      <c r="I2002" t="str">
        <f t="shared" si="578"/>
        <v>41.7886150991647-155.970268445283i</v>
      </c>
      <c r="K2002" t="str">
        <f t="shared" si="579"/>
        <v>0.0180871377919028-0.00579661234929545i</v>
      </c>
      <c r="L2002" t="str">
        <f t="shared" si="580"/>
        <v>0.00005-0.168012027259603i</v>
      </c>
      <c r="M2002" t="str">
        <f t="shared" si="581"/>
        <v>0.00133333333333333-0.0988306042703542i</v>
      </c>
      <c r="N2002">
        <f t="shared" si="582"/>
        <v>95.26667379780838</v>
      </c>
      <c r="O2002">
        <f t="shared" si="583"/>
        <v>23.999485043364338</v>
      </c>
      <c r="P2002" s="3">
        <f t="shared" si="584"/>
        <v>23.999485043364338</v>
      </c>
      <c r="Q2002" s="3">
        <f t="shared" si="585"/>
        <v>-84.73332620219162</v>
      </c>
      <c r="R2002">
        <f t="shared" si="586"/>
        <v>95.26667379780838</v>
      </c>
      <c r="S2002">
        <f t="shared" si="587"/>
        <v>1.6795798492160214</v>
      </c>
      <c r="T2002">
        <f t="shared" si="570"/>
        <v>23.999485043364338</v>
      </c>
    </row>
    <row r="2003" spans="1:20" x14ac:dyDescent="0.25">
      <c r="A2003">
        <f t="shared" si="571"/>
        <v>10593.213254266162</v>
      </c>
      <c r="B2003">
        <f t="shared" si="588"/>
        <v>1685.9622526430423</v>
      </c>
      <c r="C2003" t="str">
        <f t="shared" si="572"/>
        <v>1.45384767571847-15.7239792399708i</v>
      </c>
      <c r="D2003" t="str">
        <f t="shared" si="573"/>
        <v>3.97497212149152-9.45053324529114i</v>
      </c>
      <c r="E2003" t="str">
        <f t="shared" si="574"/>
        <v>162.243963201525+0.858563730362213i</v>
      </c>
      <c r="F2003" t="str">
        <f t="shared" si="575"/>
        <v>1.45495457878219-88.5893876433526i</v>
      </c>
      <c r="G2003" t="str">
        <f t="shared" si="576"/>
        <v>0.999999741454018-0.000508474104740805i</v>
      </c>
      <c r="H2003" t="str">
        <f t="shared" si="577"/>
        <v>624.480455782454+156.97012064873i</v>
      </c>
      <c r="I2003" t="str">
        <f t="shared" si="578"/>
        <v>41.7922584809747-155.422347650125i</v>
      </c>
      <c r="K2003" t="str">
        <f t="shared" si="579"/>
        <v>0.0180740136842758-0.00581429031437845i</v>
      </c>
      <c r="L2003" t="str">
        <f t="shared" si="580"/>
        <v>0.00005-0.167375998465434i</v>
      </c>
      <c r="M2003" t="str">
        <f t="shared" si="581"/>
        <v>0.00133333333333333-0.0984564696855495i</v>
      </c>
      <c r="N2003">
        <f t="shared" si="582"/>
        <v>95.28257960567953</v>
      </c>
      <c r="O2003">
        <f t="shared" si="583"/>
        <v>23.968219060464797</v>
      </c>
      <c r="P2003" s="3">
        <f t="shared" si="584"/>
        <v>23.968219060464797</v>
      </c>
      <c r="Q2003" s="3">
        <f t="shared" si="585"/>
        <v>-84.71742039432047</v>
      </c>
      <c r="R2003">
        <f t="shared" si="586"/>
        <v>95.28257960567953</v>
      </c>
      <c r="S2003">
        <f t="shared" si="587"/>
        <v>1.6859622526430424</v>
      </c>
      <c r="T2003">
        <f t="shared" si="570"/>
        <v>23.968219060464797</v>
      </c>
    </row>
    <row r="2004" spans="1:20" x14ac:dyDescent="0.25">
      <c r="A2004">
        <f t="shared" si="571"/>
        <v>10633.467464632373</v>
      </c>
      <c r="B2004">
        <f t="shared" si="588"/>
        <v>1692.3689092030859</v>
      </c>
      <c r="C2004" t="str">
        <f t="shared" si="572"/>
        <v>1.45298063217566-15.6670945185649i</v>
      </c>
      <c r="D2004" t="str">
        <f t="shared" si="573"/>
        <v>3.97497190921378-9.41483702073678i</v>
      </c>
      <c r="E2004" t="str">
        <f t="shared" si="574"/>
        <v>162.24249922633+0.862566456272373i</v>
      </c>
      <c r="F2004" t="str">
        <f t="shared" si="575"/>
        <v>1.45495457591785-88.2540279702796i</v>
      </c>
      <c r="G2004" t="str">
        <f t="shared" si="576"/>
        <v>0.999999739485336-0.000510406305333992i</v>
      </c>
      <c r="H2004" t="str">
        <f t="shared" si="577"/>
        <v>624.671753410558+157.578188170506i</v>
      </c>
      <c r="I2004" t="str">
        <f t="shared" si="578"/>
        <v>41.7959294666747-154.876680654209i</v>
      </c>
      <c r="K2004" t="str">
        <f t="shared" si="579"/>
        <v>0.0180608094812571-0.00583199228550797i</v>
      </c>
      <c r="L2004" t="str">
        <f t="shared" si="580"/>
        <v>0.00005-0.166742377431196i</v>
      </c>
      <c r="M2004" t="str">
        <f t="shared" si="581"/>
        <v>0.00133333333333333-0.0980837514301153i</v>
      </c>
      <c r="N2004">
        <f t="shared" si="582"/>
        <v>95.29850692189801</v>
      </c>
      <c r="O2004">
        <f t="shared" si="583"/>
        <v>23.936962683465843</v>
      </c>
      <c r="P2004" s="3">
        <f t="shared" si="584"/>
        <v>23.936962683465843</v>
      </c>
      <c r="Q2004" s="3">
        <f t="shared" si="585"/>
        <v>-84.70149307810199</v>
      </c>
      <c r="R2004">
        <f t="shared" si="586"/>
        <v>95.29850692189801</v>
      </c>
      <c r="S2004">
        <f t="shared" si="587"/>
        <v>1.6923689092030858</v>
      </c>
      <c r="T2004">
        <f t="shared" si="570"/>
        <v>23.936962683465843</v>
      </c>
    </row>
    <row r="2005" spans="1:20" x14ac:dyDescent="0.25">
      <c r="A2005">
        <f t="shared" si="571"/>
        <v>10673.874640997976</v>
      </c>
      <c r="B2005">
        <f t="shared" si="588"/>
        <v>1698.7999110580577</v>
      </c>
      <c r="C2005" t="str">
        <f t="shared" si="572"/>
        <v>1.45210835486917-15.6104311587129i</v>
      </c>
      <c r="D2005" t="str">
        <f t="shared" si="573"/>
        <v>3.9749716953197-9.37927623176515i</v>
      </c>
      <c r="E2005" t="str">
        <f t="shared" si="574"/>
        <v>162.241027578094+0.866591679753666i</v>
      </c>
      <c r="F2005" t="str">
        <f t="shared" si="575"/>
        <v>1.4549545730317-87.9199378610278i</v>
      </c>
      <c r="G2005" t="str">
        <f t="shared" si="576"/>
        <v>0.999999737501663-0.000512345848277934i</v>
      </c>
      <c r="H2005" t="str">
        <f t="shared" si="577"/>
        <v>624.864583951114+158.188697041865i</v>
      </c>
      <c r="I2005" t="str">
        <f t="shared" si="578"/>
        <v>41.799628263624-154.333259822516i</v>
      </c>
      <c r="K2005" t="str">
        <f t="shared" si="579"/>
        <v>0.0180475248307579-0.00584971797105001i</v>
      </c>
      <c r="L2005" t="str">
        <f t="shared" si="580"/>
        <v>0.00005-0.166111155042036i</v>
      </c>
      <c r="M2005" t="str">
        <f t="shared" si="581"/>
        <v>0.00133333333333333-0.0977124441423737i</v>
      </c>
      <c r="N2005">
        <f t="shared" si="582"/>
        <v>95.314455512807527</v>
      </c>
      <c r="O2005">
        <f t="shared" si="583"/>
        <v>23.905715946519592</v>
      </c>
      <c r="P2005" s="3">
        <f t="shared" si="584"/>
        <v>23.905715946519592</v>
      </c>
      <c r="Q2005" s="3">
        <f t="shared" si="585"/>
        <v>-84.685544487192473</v>
      </c>
      <c r="R2005">
        <f t="shared" si="586"/>
        <v>95.314455512807527</v>
      </c>
      <c r="S2005">
        <f t="shared" si="587"/>
        <v>1.6987999110580576</v>
      </c>
      <c r="T2005">
        <f t="shared" si="570"/>
        <v>23.905715946519592</v>
      </c>
    </row>
    <row r="2006" spans="1:20" x14ac:dyDescent="0.25">
      <c r="A2006">
        <f t="shared" si="571"/>
        <v>10714.435364633768</v>
      </c>
      <c r="B2006">
        <f t="shared" si="588"/>
        <v>1705.2553507200782</v>
      </c>
      <c r="C2006" t="str">
        <f t="shared" si="572"/>
        <v>1.45123082158947-15.5539883089216i</v>
      </c>
      <c r="D2006" t="str">
        <f t="shared" si="573"/>
        <v>3.97497147979696-9.34385036682226i</v>
      </c>
      <c r="E2006" t="str">
        <f t="shared" si="574"/>
        <v>162.239548243196+0.870639549880147i</v>
      </c>
      <c r="F2006" t="str">
        <f t="shared" si="575"/>
        <v>1.45495457012356-87.5871125095989i</v>
      </c>
      <c r="G2006" t="str">
        <f t="shared" si="576"/>
        <v>0.999999735502886-0.000514292761473434i</v>
      </c>
      <c r="H2006" t="str">
        <f t="shared" si="577"/>
        <v>625.058960277495+158.801657996872i</v>
      </c>
      <c r="I2006" t="str">
        <f t="shared" si="578"/>
        <v>41.8033550807009-153.792077554965i</v>
      </c>
      <c r="K2006" t="str">
        <f t="shared" si="579"/>
        <v>0.0180341593810433-0.00586746707564794i</v>
      </c>
      <c r="L2006" t="str">
        <f t="shared" si="580"/>
        <v>0.00005-0.165482322217609i</v>
      </c>
      <c r="M2006" t="str">
        <f t="shared" si="581"/>
        <v>0.00133333333333333-0.0973425424809461i</v>
      </c>
      <c r="N2006">
        <f t="shared" si="582"/>
        <v>95.330425142190819</v>
      </c>
      <c r="O2006">
        <f t="shared" si="583"/>
        <v>23.874478883621578</v>
      </c>
      <c r="P2006" s="3">
        <f t="shared" si="584"/>
        <v>23.874478883621578</v>
      </c>
      <c r="Q2006" s="3">
        <f t="shared" si="585"/>
        <v>-84.669574857809181</v>
      </c>
      <c r="R2006">
        <f t="shared" si="586"/>
        <v>95.330425142190819</v>
      </c>
      <c r="S2006">
        <f t="shared" si="587"/>
        <v>1.7052553507200783</v>
      </c>
      <c r="T2006">
        <f t="shared" si="570"/>
        <v>23.874478883621578</v>
      </c>
    </row>
    <row r="2007" spans="1:20" x14ac:dyDescent="0.25">
      <c r="A2007">
        <f t="shared" si="571"/>
        <v>10755.150219019375</v>
      </c>
      <c r="B2007">
        <f t="shared" si="588"/>
        <v>1711.7353210528145</v>
      </c>
      <c r="C2007" t="str">
        <f t="shared" si="572"/>
        <v>1.45034801016286-15.4977651206062i</v>
      </c>
      <c r="D2007" t="str">
        <f t="shared" si="573"/>
        <v>3.97497126263315-9.30855891629508i</v>
      </c>
      <c r="E2007" t="str">
        <f t="shared" si="574"/>
        <v>162.238061208433+0.874710216708028i</v>
      </c>
      <c r="F2007" t="str">
        <f t="shared" si="575"/>
        <v>1.45495456719329-87.2555471281887i</v>
      </c>
      <c r="G2007" t="str">
        <f t="shared" si="576"/>
        <v>0.999999733488889-0.000516247072927312i</v>
      </c>
      <c r="H2007" t="str">
        <f t="shared" si="577"/>
        <v>625.254895380276+159.417081826215i</v>
      </c>
      <c r="I2007" t="str">
        <f t="shared" si="578"/>
        <v>41.8071101283127-153.253126286337i</v>
      </c>
      <c r="K2007" t="str">
        <f t="shared" si="579"/>
        <v>0.0180207127807643-0.00588523930020388i</v>
      </c>
      <c r="L2007" t="str">
        <f t="shared" si="580"/>
        <v>0.00005-0.164855869911944i</v>
      </c>
      <c r="M2007" t="str">
        <f t="shared" si="581"/>
        <v>0.00133333333333333-0.0969740411246725i</v>
      </c>
      <c r="N2007">
        <f t="shared" si="582"/>
        <v>95.346415571266405</v>
      </c>
      <c r="O2007">
        <f t="shared" si="583"/>
        <v>23.843251528606274</v>
      </c>
      <c r="P2007" s="3">
        <f t="shared" si="584"/>
        <v>23.843251528606274</v>
      </c>
      <c r="Q2007" s="3">
        <f t="shared" si="585"/>
        <v>-84.653584428733595</v>
      </c>
      <c r="R2007">
        <f t="shared" si="586"/>
        <v>95.346415571266405</v>
      </c>
      <c r="S2007">
        <f t="shared" si="587"/>
        <v>1.7117353210528146</v>
      </c>
      <c r="T2007">
        <f t="shared" si="570"/>
        <v>23.843251528606274</v>
      </c>
    </row>
    <row r="2008" spans="1:20" x14ac:dyDescent="0.25">
      <c r="A2008">
        <f t="shared" si="571"/>
        <v>10796.019789851649</v>
      </c>
      <c r="B2008">
        <f t="shared" si="588"/>
        <v>1718.2399152728151</v>
      </c>
      <c r="C2008" t="str">
        <f t="shared" si="572"/>
        <v>1.44945989845368-15.4417607480775i</v>
      </c>
      <c r="D2008" t="str">
        <f t="shared" si="573"/>
        <v>3.97497104381582-9.27340137250418i</v>
      </c>
      <c r="E2008" t="str">
        <f t="shared" si="574"/>
        <v>162.236566461025+0.878803831280051i</v>
      </c>
      <c r="F2008" t="str">
        <f t="shared" si="575"/>
        <v>1.45495456424071-86.9252369471182i</v>
      </c>
      <c r="G2008" t="str">
        <f t="shared" si="576"/>
        <v>0.999999731459556-0.000518208810752818i</v>
      </c>
      <c r="H2008" t="str">
        <f t="shared" si="577"/>
        <v>625.452402368433+160.034979377579i</v>
      </c>
      <c r="I2008" t="str">
        <f t="shared" si="578"/>
        <v>41.8108936184044-152.716398486198i</v>
      </c>
      <c r="K2008" t="str">
        <f t="shared" si="579"/>
        <v>0.0180071846789905-0.00590303434186063i</v>
      </c>
      <c r="L2008" t="str">
        <f t="shared" si="580"/>
        <v>0.00005-0.164231789113313i</v>
      </c>
      <c r="M2008" t="str">
        <f t="shared" si="581"/>
        <v>0.00133333333333333-0.0966069347725368i</v>
      </c>
      <c r="N2008">
        <f t="shared" si="582"/>
        <v>95.36242655868503</v>
      </c>
      <c r="O2008">
        <f t="shared" si="583"/>
        <v>23.812033915142731</v>
      </c>
      <c r="P2008" s="3">
        <f t="shared" si="584"/>
        <v>23.812033915142731</v>
      </c>
      <c r="Q2008" s="3">
        <f t="shared" si="585"/>
        <v>-84.63757344131497</v>
      </c>
      <c r="R2008">
        <f t="shared" si="586"/>
        <v>95.36242655868503</v>
      </c>
      <c r="S2008">
        <f t="shared" si="587"/>
        <v>1.7182399152728152</v>
      </c>
      <c r="T2008">
        <f t="shared" si="570"/>
        <v>23.812033915142731</v>
      </c>
    </row>
    <row r="2009" spans="1:20" x14ac:dyDescent="0.25">
      <c r="A2009">
        <f t="shared" si="571"/>
        <v>10837.044665053085</v>
      </c>
      <c r="B2009">
        <f t="shared" si="588"/>
        <v>1724.7692269508518</v>
      </c>
      <c r="C2009" t="str">
        <f t="shared" si="572"/>
        <v>1.44856646436635-15.3859743485281i</v>
      </c>
      <c r="D2009" t="str">
        <f t="shared" si="573"/>
        <v>3.97497082333228-9.23837722969622i</v>
      </c>
      <c r="E2009" t="str">
        <f t="shared" si="574"/>
        <v>162.235063988625+0.882920545628642i</v>
      </c>
      <c r="F2009" t="str">
        <f t="shared" si="575"/>
        <v>1.45495456126564-86.596177214763i</v>
      </c>
      <c r="G2009" t="str">
        <f t="shared" si="576"/>
        <v>0.999999729414772-0.000520178003170026i</v>
      </c>
      <c r="H2009" t="str">
        <f t="shared" si="577"/>
        <v>625.651494470583+160.655361556037i</v>
      </c>
      <c r="I2009" t="str">
        <f t="shared" si="578"/>
        <v>41.8147057644714-152.181886658825i</v>
      </c>
      <c r="K2009" t="str">
        <f t="shared" si="579"/>
        <v>0.0179935747252423-0.00592085189398319i</v>
      </c>
      <c r="L2009" t="str">
        <f t="shared" si="580"/>
        <v>0.00005-0.163610070844106i</v>
      </c>
      <c r="M2009" t="str">
        <f t="shared" si="581"/>
        <v>0.00133333333333333-0.0962412181435915i</v>
      </c>
      <c r="N2009">
        <f t="shared" si="582"/>
        <v>95.378457860526055</v>
      </c>
      <c r="O2009">
        <f t="shared" si="583"/>
        <v>23.780826076729632</v>
      </c>
      <c r="P2009" s="3">
        <f t="shared" si="584"/>
        <v>23.780826076729632</v>
      </c>
      <c r="Q2009" s="3">
        <f t="shared" si="585"/>
        <v>-84.621542139473945</v>
      </c>
      <c r="R2009">
        <f t="shared" si="586"/>
        <v>95.378457860526055</v>
      </c>
      <c r="S2009">
        <f t="shared" si="587"/>
        <v>1.7247692269508519</v>
      </c>
      <c r="T2009">
        <f t="shared" si="570"/>
        <v>23.780826076729632</v>
      </c>
    </row>
    <row r="2010" spans="1:20" x14ac:dyDescent="0.25">
      <c r="A2010">
        <f t="shared" si="571"/>
        <v>10878.225434780288</v>
      </c>
      <c r="B2010">
        <f t="shared" si="588"/>
        <v>1731.3233500132651</v>
      </c>
      <c r="C2010" t="str">
        <f t="shared" si="572"/>
        <v>1.44766768584785-15.3304050820208i</v>
      </c>
      <c r="D2010" t="str">
        <f t="shared" si="573"/>
        <v>3.97497060116995-9.20348598403722i</v>
      </c>
      <c r="E2010" t="str">
        <f t="shared" si="574"/>
        <v>162.233553779328+0.887060512780514i</v>
      </c>
      <c r="F2010" t="str">
        <f t="shared" si="575"/>
        <v>1.45495455826791-86.26836319749i</v>
      </c>
      <c r="G2010" t="str">
        <f t="shared" si="576"/>
        <v>0.999999727354417-0.000522154678506249i</v>
      </c>
      <c r="H2010" t="str">
        <f t="shared" si="577"/>
        <v>625.852185036192+161.278239324421i</v>
      </c>
      <c r="I2010" t="str">
        <f t="shared" si="578"/>
        <v>41.8185467815685-151.649583343137i</v>
      </c>
      <c r="K2010" t="str">
        <f t="shared" si="579"/>
        <v>0.0179798825695247-0.00593869164614113i</v>
      </c>
      <c r="L2010" t="str">
        <f t="shared" si="580"/>
        <v>0.00005-0.162990706160695i</v>
      </c>
      <c r="M2010" t="str">
        <f t="shared" si="581"/>
        <v>0.00133333333333333-0.0958768859768797i</v>
      </c>
      <c r="N2010">
        <f t="shared" si="582"/>
        <v>95.394509230295071</v>
      </c>
      <c r="O2010">
        <f t="shared" si="583"/>
        <v>23.749628046691456</v>
      </c>
      <c r="P2010" s="3">
        <f t="shared" si="584"/>
        <v>23.749628046691456</v>
      </c>
      <c r="Q2010" s="3">
        <f t="shared" si="585"/>
        <v>-84.605490769704929</v>
      </c>
      <c r="R2010">
        <f t="shared" si="586"/>
        <v>95.394509230295071</v>
      </c>
      <c r="S2010">
        <f t="shared" si="587"/>
        <v>1.7313233500132652</v>
      </c>
      <c r="T2010">
        <f t="shared" si="570"/>
        <v>23.749628046691456</v>
      </c>
    </row>
    <row r="2011" spans="1:20" x14ac:dyDescent="0.25">
      <c r="A2011">
        <f t="shared" si="571"/>
        <v>10919.562691432453</v>
      </c>
      <c r="B2011">
        <f t="shared" si="588"/>
        <v>1737.9023787433155</v>
      </c>
      <c r="C2011" t="str">
        <f t="shared" si="572"/>
        <v>1.44676354088971-15.2750521114751i</v>
      </c>
      <c r="D2011" t="str">
        <f t="shared" si="573"/>
        <v>3.97497037731597-9.16872713360469i</v>
      </c>
      <c r="E2011" t="str">
        <f t="shared" si="574"/>
        <v>162.232035821681+0.891223886760209i</v>
      </c>
      <c r="F2011" t="str">
        <f t="shared" si="575"/>
        <v>1.45495455524735-85.9417901795836i</v>
      </c>
      <c r="G2011" t="str">
        <f t="shared" si="576"/>
        <v>0.999999725278375-0.000524138865196437i</v>
      </c>
      <c r="H2011" t="str">
        <f t="shared" si="577"/>
        <v>626.054487536844+161.903623703718i</v>
      </c>
      <c r="I2011" t="str">
        <f t="shared" si="578"/>
        <v>41.8224168863209-151.119481112616i</v>
      </c>
      <c r="K2011" t="str">
        <f t="shared" si="579"/>
        <v>0.0179661078623605-0.00595655328409078i</v>
      </c>
      <c r="L2011" t="str">
        <f t="shared" si="580"/>
        <v>0.00005-0.162373686153312i</v>
      </c>
      <c r="M2011" t="str">
        <f t="shared" si="581"/>
        <v>0.00133333333333333-0.0955139330313605i</v>
      </c>
      <c r="N2011">
        <f t="shared" si="582"/>
        <v>95.410580418920418</v>
      </c>
      <c r="O2011">
        <f t="shared" si="583"/>
        <v>23.718439858173589</v>
      </c>
      <c r="P2011" s="3">
        <f t="shared" si="584"/>
        <v>23.718439858173589</v>
      </c>
      <c r="Q2011" s="3">
        <f t="shared" si="585"/>
        <v>-84.589419581079582</v>
      </c>
      <c r="R2011">
        <f t="shared" si="586"/>
        <v>95.410580418920418</v>
      </c>
      <c r="S2011">
        <f t="shared" si="587"/>
        <v>1.7379023787433154</v>
      </c>
      <c r="T2011">
        <f t="shared" si="570"/>
        <v>23.718439858173589</v>
      </c>
    </row>
    <row r="2012" spans="1:20" x14ac:dyDescent="0.25">
      <c r="A2012">
        <f t="shared" si="571"/>
        <v>10961.057029659894</v>
      </c>
      <c r="B2012">
        <f t="shared" si="588"/>
        <v>1744.50640778254</v>
      </c>
      <c r="C2012" t="str">
        <f t="shared" si="572"/>
        <v>1.44585400753068-15.2199146026543i</v>
      </c>
      <c r="D2012" t="str">
        <f t="shared" si="573"/>
        <v>3.97497015175754-9.13410017838091i</v>
      </c>
      <c r="E2012" t="str">
        <f t="shared" si="574"/>
        <v>162.230510104685+0.895410822594971i</v>
      </c>
      <c r="F2012" t="str">
        <f t="shared" si="575"/>
        <v>1.45495455220382-85.6164534631823i</v>
      </c>
      <c r="G2012" t="str">
        <f t="shared" si="576"/>
        <v>0.999999723186524-0.000526130591783597i</v>
      </c>
      <c r="H2012" t="str">
        <f t="shared" si="577"/>
        <v>626.258415567492+162.531525773452i</v>
      </c>
      <c r="I2012" t="str">
        <f t="shared" si="578"/>
        <v>41.8263162969339-150.591572575245i</v>
      </c>
      <c r="K2012" t="str">
        <f t="shared" si="579"/>
        <v>0.0179522502548246-0.00597443648975769i</v>
      </c>
      <c r="L2012" t="str">
        <f t="shared" si="580"/>
        <v>0.00005-0.161759001945918i</v>
      </c>
      <c r="M2012" t="str">
        <f t="shared" si="581"/>
        <v>0.00133333333333333-0.0951523540858341i</v>
      </c>
      <c r="N2012">
        <f t="shared" si="582"/>
        <v>95.426671174752485</v>
      </c>
      <c r="O2012">
        <f t="shared" si="583"/>
        <v>23.687261544137623</v>
      </c>
      <c r="P2012" s="3">
        <f t="shared" si="584"/>
        <v>23.687261544137623</v>
      </c>
      <c r="Q2012" s="3">
        <f t="shared" si="585"/>
        <v>-84.573328825247515</v>
      </c>
      <c r="R2012">
        <f t="shared" si="586"/>
        <v>95.426671174752485</v>
      </c>
      <c r="S2012">
        <f t="shared" si="587"/>
        <v>1.7445064077825401</v>
      </c>
      <c r="T2012">
        <f t="shared" si="570"/>
        <v>23.687261544137623</v>
      </c>
    </row>
    <row r="2013" spans="1:20" x14ac:dyDescent="0.25">
      <c r="A2013">
        <f t="shared" si="571"/>
        <v>11002.709046372604</v>
      </c>
      <c r="B2013">
        <f t="shared" si="588"/>
        <v>1751.1355321321137</v>
      </c>
      <c r="C2013" t="str">
        <f t="shared" si="572"/>
        <v>1.44493906385865-15.1649917241526i</v>
      </c>
      <c r="D2013" t="str">
        <f t="shared" si="573"/>
        <v>3.9749699244816-9.09960462024529i</v>
      </c>
      <c r="E2013" t="str">
        <f t="shared" si="574"/>
        <v>162.228976617808+0.89962147631752i</v>
      </c>
      <c r="F2013" t="str">
        <f t="shared" si="575"/>
        <v>1.45495454913709-85.2923483682073i</v>
      </c>
      <c r="G2013" t="str">
        <f t="shared" si="576"/>
        <v>0.999999721078745-0.000528129886919193i</v>
      </c>
      <c r="H2013" t="str">
        <f t="shared" si="577"/>
        <v>626.463982847742+163.161956672082i</v>
      </c>
      <c r="I2013" t="str">
        <f t="shared" si="578"/>
        <v>41.8302452332041-150.065850373427i</v>
      </c>
      <c r="K2013" t="str">
        <f t="shared" si="579"/>
        <v>0.0179383093985782-0.00599234094121937i</v>
      </c>
      <c r="L2013" t="str">
        <f t="shared" si="580"/>
        <v>0.00005-0.161146644696073i</v>
      </c>
      <c r="M2013" t="str">
        <f t="shared" si="581"/>
        <v>0.00133333333333333-0.0947921439388659i</v>
      </c>
      <c r="N2013">
        <f t="shared" si="582"/>
        <v>95.442781243560219</v>
      </c>
      <c r="O2013">
        <f t="shared" si="583"/>
        <v>23.656093137356624</v>
      </c>
      <c r="P2013" s="3">
        <f t="shared" si="584"/>
        <v>23.656093137356624</v>
      </c>
      <c r="Q2013" s="3">
        <f t="shared" si="585"/>
        <v>-84.557218756439781</v>
      </c>
      <c r="R2013">
        <f t="shared" si="586"/>
        <v>95.442781243560219</v>
      </c>
      <c r="S2013">
        <f t="shared" si="587"/>
        <v>1.7511355321321136</v>
      </c>
      <c r="T2013">
        <f t="shared" si="570"/>
        <v>23.656093137356624</v>
      </c>
    </row>
    <row r="2014" spans="1:20" x14ac:dyDescent="0.25">
      <c r="A2014">
        <f t="shared" si="571"/>
        <v>11044.519340748819</v>
      </c>
      <c r="B2014">
        <f t="shared" si="588"/>
        <v>1757.7898471542157</v>
      </c>
      <c r="C2014" t="str">
        <f t="shared" si="572"/>
        <v>1.44401868801345-15.1102826473836i</v>
      </c>
      <c r="D2014" t="str">
        <f t="shared" si="573"/>
        <v>3.97496969547513-9.06523996296758i</v>
      </c>
      <c r="E2014" t="str">
        <f t="shared" si="574"/>
        <v>162.227435350995+0.9038560049703i</v>
      </c>
      <c r="F2014" t="str">
        <f t="shared" si="575"/>
        <v>1.45495454604702-84.9694702322983i</v>
      </c>
      <c r="G2014" t="str">
        <f t="shared" si="576"/>
        <v>0.999999718954916-0.000530136779363566i</v>
      </c>
      <c r="H2014" t="str">
        <f t="shared" si="577"/>
        <v>626.67120322315+163.794927597388i</v>
      </c>
      <c r="I2014" t="str">
        <f t="shared" si="578"/>
        <v>41.8342039165286-149.542307183925i</v>
      </c>
      <c r="K2014" t="str">
        <f t="shared" si="579"/>
        <v>0.0179242849459038-0.00601026631268818i</v>
      </c>
      <c r="L2014" t="str">
        <f t="shared" si="580"/>
        <v>0.00005-0.160536605594813i</v>
      </c>
      <c r="M2014" t="str">
        <f t="shared" si="581"/>
        <v>0.00133333333333333-0.0944332974087129i</v>
      </c>
      <c r="N2014">
        <f t="shared" si="582"/>
        <v>95.458910368530795</v>
      </c>
      <c r="O2014">
        <f t="shared" si="583"/>
        <v>23.62493467041115</v>
      </c>
      <c r="P2014" s="3">
        <f t="shared" si="584"/>
        <v>23.62493467041115</v>
      </c>
      <c r="Q2014" s="3">
        <f t="shared" si="585"/>
        <v>-84.541089631469205</v>
      </c>
      <c r="R2014">
        <f t="shared" si="586"/>
        <v>95.458910368530795</v>
      </c>
      <c r="S2014">
        <f t="shared" si="587"/>
        <v>1.7577898471542157</v>
      </c>
      <c r="T2014">
        <f t="shared" si="570"/>
        <v>23.62493467041115</v>
      </c>
    </row>
    <row r="2015" spans="1:20" x14ac:dyDescent="0.25">
      <c r="A2015">
        <f t="shared" si="571"/>
        <v>11086.488514243665</v>
      </c>
      <c r="B2015">
        <f t="shared" si="588"/>
        <v>1764.4694485734019</v>
      </c>
      <c r="C2015" t="str">
        <f t="shared" si="572"/>
        <v>1.44309285818867-15.0557865465659i</v>
      </c>
      <c r="D2015" t="str">
        <f t="shared" si="573"/>
        <v>3.9749694647249-9.03100571220047i</v>
      </c>
      <c r="E2015" t="str">
        <f t="shared" si="574"/>
        <v>162.225886294673+0.908114566609115i</v>
      </c>
      <c r="F2015" t="str">
        <f t="shared" si="575"/>
        <v>1.45495454293341-84.6478144107443i</v>
      </c>
      <c r="G2015" t="str">
        <f t="shared" si="576"/>
        <v>0.999999716814916-0.000532151297986343i</v>
      </c>
      <c r="H2015" t="str">
        <f t="shared" si="577"/>
        <v>626.880090666531+164.430449806881i</v>
      </c>
      <c r="I2015" t="str">
        <f t="shared" si="578"/>
        <v>41.8381925699179-149.020935717788i</v>
      </c>
      <c r="K2015" t="str">
        <f t="shared" si="579"/>
        <v>0.01791017654974-0.00602821227449464i</v>
      </c>
      <c r="L2015" t="str">
        <f t="shared" si="580"/>
        <v>0.00005-0.15992887586652i</v>
      </c>
      <c r="M2015" t="str">
        <f t="shared" si="581"/>
        <v>0.00133333333333333-0.0940758093332471i</v>
      </c>
      <c r="N2015">
        <f t="shared" si="582"/>
        <v>95.475058290266986</v>
      </c>
      <c r="O2015">
        <f t="shared" si="583"/>
        <v>23.59378617568348</v>
      </c>
      <c r="P2015" s="3">
        <f t="shared" si="584"/>
        <v>23.59378617568348</v>
      </c>
      <c r="Q2015" s="3">
        <f t="shared" si="585"/>
        <v>-84.524941709733014</v>
      </c>
      <c r="R2015">
        <f t="shared" si="586"/>
        <v>95.475058290266986</v>
      </c>
      <c r="S2015">
        <f t="shared" si="587"/>
        <v>1.7644694485734018</v>
      </c>
      <c r="T2015">
        <f t="shared" si="570"/>
        <v>23.59378617568348</v>
      </c>
    </row>
    <row r="2016" spans="1:20" x14ac:dyDescent="0.25">
      <c r="A2016">
        <f t="shared" si="571"/>
        <v>11128.617170597792</v>
      </c>
      <c r="B2016">
        <f t="shared" si="588"/>
        <v>1771.1744324779809</v>
      </c>
      <c r="C2016" t="str">
        <f t="shared" si="572"/>
        <v>1.44216155263454-15.0015025987127i</v>
      </c>
      <c r="D2016" t="str">
        <f t="shared" si="573"/>
        <v>3.97496923221768-8.99690137547278i</v>
      </c>
      <c r="E2016" t="str">
        <f t="shared" si="574"/>
        <v>162.224329439762+0.912397320307238i</v>
      </c>
      <c r="F2016" t="str">
        <f t="shared" si="575"/>
        <v>1.4549545397961-84.3273762764196i</v>
      </c>
      <c r="G2016" t="str">
        <f t="shared" si="576"/>
        <v>0.999999714658621-0.000534173471766855i</v>
      </c>
      <c r="H2016" t="str">
        <f t="shared" si="577"/>
        <v>627.090659279278+165.068534618194i</v>
      </c>
      <c r="I2016" t="str">
        <f t="shared" si="578"/>
        <v>41.8422114180053-148.50172872029i</v>
      </c>
      <c r="K2016" t="str">
        <f t="shared" si="579"/>
        <v>0.0178959838637177-0.00604617849307079i</v>
      </c>
      <c r="L2016" t="str">
        <f t="shared" si="580"/>
        <v>0.00005-0.159323446768798i</v>
      </c>
      <c r="M2016" t="str">
        <f t="shared" si="581"/>
        <v>0.00133333333333333-0.093719674569881i</v>
      </c>
      <c r="N2016">
        <f t="shared" si="582"/>
        <v>95.491224746787211</v>
      </c>
      <c r="O2016">
        <f t="shared" si="583"/>
        <v>23.562647685354158</v>
      </c>
      <c r="P2016" s="3">
        <f t="shared" si="584"/>
        <v>23.562647685354158</v>
      </c>
      <c r="Q2016" s="3">
        <f t="shared" si="585"/>
        <v>-84.508775253212789</v>
      </c>
      <c r="R2016">
        <f t="shared" si="586"/>
        <v>95.491224746787211</v>
      </c>
      <c r="S2016">
        <f t="shared" si="587"/>
        <v>1.7711744324779808</v>
      </c>
      <c r="T2016">
        <f t="shared" si="570"/>
        <v>23.562647685354158</v>
      </c>
    </row>
    <row r="2017" spans="1:20" x14ac:dyDescent="0.25">
      <c r="A2017">
        <f t="shared" si="571"/>
        <v>11170.905915846062</v>
      </c>
      <c r="B2017">
        <f t="shared" si="588"/>
        <v>1777.9048953213971</v>
      </c>
      <c r="C2017" t="str">
        <f t="shared" si="572"/>
        <v>1.44122474966022-14.9474299836175i</v>
      </c>
      <c r="D2017" t="str">
        <f t="shared" si="573"/>
        <v>3.97496899794007-8.96292646218196i</v>
      </c>
      <c r="E2017" t="str">
        <f t="shared" si="574"/>
        <v>162.222764777684+0.916704426158825i</v>
      </c>
      <c r="F2017" t="str">
        <f t="shared" si="575"/>
        <v>1.45495453663489-84.0081512197129i</v>
      </c>
      <c r="G2017" t="str">
        <f t="shared" si="576"/>
        <v>0.999999712485906-0.000536203329794552i</v>
      </c>
      <c r="H2017" t="str">
        <f t="shared" si="577"/>
        <v>627.302923292713+165.709193409489i</v>
      </c>
      <c r="I2017" t="str">
        <f t="shared" si="578"/>
        <v>41.8462606870562-147.984678970855i</v>
      </c>
      <c r="K2017" t="str">
        <f t="shared" si="579"/>
        <v>0.0178817065421957-0.00606416463093372i</v>
      </c>
      <c r="L2017" t="str">
        <f t="shared" si="580"/>
        <v>0.00005-0.158720309592347i</v>
      </c>
      <c r="M2017" t="str">
        <f t="shared" si="581"/>
        <v>0.00133333333333333-0.0933648879954984i</v>
      </c>
      <c r="N2017">
        <f t="shared" si="582"/>
        <v>95.507409473525115</v>
      </c>
      <c r="O2017">
        <f t="shared" si="583"/>
        <v>23.53151923139615</v>
      </c>
      <c r="P2017" s="3">
        <f t="shared" si="584"/>
        <v>23.53151923139615</v>
      </c>
      <c r="Q2017" s="3">
        <f t="shared" si="585"/>
        <v>-84.492590526474885</v>
      </c>
      <c r="R2017">
        <f t="shared" si="586"/>
        <v>95.507409473525115</v>
      </c>
      <c r="S2017">
        <f t="shared" si="587"/>
        <v>1.7779048953213972</v>
      </c>
      <c r="T2017">
        <f t="shared" si="570"/>
        <v>23.53151923139615</v>
      </c>
    </row>
    <row r="2018" spans="1:20" x14ac:dyDescent="0.25">
      <c r="A2018">
        <f t="shared" si="571"/>
        <v>11213.355358326278</v>
      </c>
      <c r="B2018">
        <f t="shared" si="588"/>
        <v>1784.6609339236186</v>
      </c>
      <c r="C2018" t="str">
        <f t="shared" si="572"/>
        <v>1.44028242763605-14.8935678838428i</v>
      </c>
      <c r="D2018" t="str">
        <f t="shared" si="573"/>
        <v>3.9749687618786-8.92908048358744i</v>
      </c>
      <c r="E2018" t="str">
        <f t="shared" si="574"/>
        <v>162.221192300371+0.921036045282084i</v>
      </c>
      <c r="F2018" t="str">
        <f t="shared" si="575"/>
        <v>1.45495453344962-83.6901346484653i</v>
      </c>
      <c r="G2018" t="str">
        <f t="shared" si="576"/>
        <v>0.999999710296648-0.000538240901269423i</v>
      </c>
      <c r="H2018" t="str">
        <f t="shared" si="577"/>
        <v>627.516897069443+166.352437619865i</v>
      </c>
      <c r="I2018" t="str">
        <f t="shared" si="578"/>
        <v>41.8503406049813-147.469779283i</v>
      </c>
      <c r="K2018" t="str">
        <f t="shared" si="579"/>
        <v>0.0178673442402972-0.00608217034666971i</v>
      </c>
      <c r="L2018" t="str">
        <f t="shared" si="580"/>
        <v>0.00005-0.158119455660836i</v>
      </c>
      <c r="M2018" t="str">
        <f t="shared" si="581"/>
        <v>0.00133333333333333-0.0930114445063745i</v>
      </c>
      <c r="N2018">
        <f t="shared" si="582"/>
        <v>95.523612203328028</v>
      </c>
      <c r="O2018">
        <f t="shared" si="583"/>
        <v>23.500400845570706</v>
      </c>
      <c r="P2018" s="3">
        <f t="shared" si="584"/>
        <v>23.500400845570706</v>
      </c>
      <c r="Q2018" s="3">
        <f t="shared" si="585"/>
        <v>-84.476387796671972</v>
      </c>
      <c r="R2018">
        <f t="shared" si="586"/>
        <v>95.523612203328028</v>
      </c>
      <c r="S2018">
        <f t="shared" si="587"/>
        <v>1.7846609339236186</v>
      </c>
      <c r="T2018">
        <f t="shared" si="570"/>
        <v>23.500400845570706</v>
      </c>
    </row>
    <row r="2019" spans="1:20" x14ac:dyDescent="0.25">
      <c r="A2019">
        <f t="shared" si="571"/>
        <v>11255.966108687919</v>
      </c>
      <c r="B2019">
        <f t="shared" si="588"/>
        <v>1791.4426454725283</v>
      </c>
      <c r="C2019" t="str">
        <f t="shared" si="572"/>
        <v>1.4393345649963-14.8399154847072i</v>
      </c>
      <c r="D2019" t="str">
        <f t="shared" si="573"/>
        <v>3.9749685240197-8.89536295280332i</v>
      </c>
      <c r="E2019" t="str">
        <f t="shared" si="574"/>
        <v>162.219612000272+0.925392339824531i</v>
      </c>
      <c r="F2019" t="str">
        <f t="shared" si="575"/>
        <v>1.45495453024011-83.3733219879017i</v>
      </c>
      <c r="G2019" t="str">
        <f t="shared" si="576"/>
        <v>0.99999970809072-0.000540286215502414i</v>
      </c>
      <c r="H2019" t="str">
        <f t="shared" si="577"/>
        <v>627.732595104734+166.998278749766i</v>
      </c>
      <c r="I2019" t="str">
        <f t="shared" si="578"/>
        <v>41.8544514013457-146.957022504268i</v>
      </c>
      <c r="K2019" t="str">
        <f t="shared" si="579"/>
        <v>0.0178528966139466-0.00610019529491826i</v>
      </c>
      <c r="L2019" t="str">
        <f t="shared" si="580"/>
        <v>0.00005-0.157520876330779i</v>
      </c>
      <c r="M2019" t="str">
        <f t="shared" si="581"/>
        <v>0.00133333333333333-0.0926593390181052i</v>
      </c>
      <c r="N2019">
        <f t="shared" si="582"/>
        <v>95.539832666458466</v>
      </c>
      <c r="O2019">
        <f t="shared" si="583"/>
        <v>23.469292559422211</v>
      </c>
      <c r="P2019" s="3">
        <f t="shared" si="584"/>
        <v>23.469292559422211</v>
      </c>
      <c r="Q2019" s="3">
        <f t="shared" si="585"/>
        <v>-84.460167333541534</v>
      </c>
      <c r="R2019">
        <f t="shared" si="586"/>
        <v>95.539832666458466</v>
      </c>
      <c r="S2019">
        <f t="shared" si="587"/>
        <v>1.7914426454725283</v>
      </c>
      <c r="T2019">
        <f t="shared" si="570"/>
        <v>23.469292559422211</v>
      </c>
    </row>
    <row r="2020" spans="1:20" x14ac:dyDescent="0.25">
      <c r="A2020">
        <f t="shared" si="571"/>
        <v>11298.738779900932</v>
      </c>
      <c r="B2020">
        <f t="shared" si="588"/>
        <v>1798.2501275253239</v>
      </c>
      <c r="C2020" t="str">
        <f t="shared" si="572"/>
        <v>1.43838114024149-14.7864719742734i</v>
      </c>
      <c r="D2020" t="str">
        <f t="shared" si="573"/>
        <v>3.97496828434965-8.86177338479146i</v>
      </c>
      <c r="E2020" t="str">
        <f t="shared" si="574"/>
        <v>162.218023870367+0.929773472964623i</v>
      </c>
      <c r="F2020" t="str">
        <f t="shared" si="575"/>
        <v>1.45495452700613-83.0577086805651i</v>
      </c>
      <c r="G2020" t="str">
        <f t="shared" si="576"/>
        <v>0.999999705867995-0.000542339301915852i</v>
      </c>
      <c r="H2020" t="str">
        <f t="shared" si="577"/>
        <v>627.950032027901+167.646728361398i</v>
      </c>
      <c r="I2020" t="str">
        <f t="shared" si="578"/>
        <v>41.8585933073806-146.446401516162i</v>
      </c>
      <c r="K2020" t="str">
        <f t="shared" si="579"/>
        <v>0.0178383633199069-0.00611823912635662i</v>
      </c>
      <c r="L2020" t="str">
        <f t="shared" si="580"/>
        <v>0.00005-0.156924562991412i</v>
      </c>
      <c r="M2020" t="str">
        <f t="shared" si="581"/>
        <v>0.00133333333333333-0.0923085664655365i</v>
      </c>
      <c r="N2020">
        <f t="shared" si="582"/>
        <v>95.556070590593677</v>
      </c>
      <c r="O2020">
        <f t="shared" si="583"/>
        <v>23.438194404273514</v>
      </c>
      <c r="P2020" s="3">
        <f t="shared" si="584"/>
        <v>23.438194404273514</v>
      </c>
      <c r="Q2020" s="3">
        <f t="shared" si="585"/>
        <v>-84.443929409406323</v>
      </c>
      <c r="R2020">
        <f t="shared" si="586"/>
        <v>95.556070590593677</v>
      </c>
      <c r="S2020">
        <f t="shared" si="587"/>
        <v>1.798250127525324</v>
      </c>
      <c r="T2020">
        <f t="shared" si="570"/>
        <v>23.438194404273514</v>
      </c>
    </row>
    <row r="2021" spans="1:20" x14ac:dyDescent="0.25">
      <c r="A2021">
        <f t="shared" si="571"/>
        <v>11341.673987264556</v>
      </c>
      <c r="B2021">
        <f t="shared" si="588"/>
        <v>1805.0834780099201</v>
      </c>
      <c r="C2021" t="str">
        <f t="shared" si="572"/>
        <v>1.437422131941-14.7332365433357i</v>
      </c>
      <c r="D2021" t="str">
        <f t="shared" si="573"/>
        <v>3.97496804285465-8.82831129635448i</v>
      </c>
      <c r="E2021" t="str">
        <f t="shared" si="574"/>
        <v>162.21642790417+0.934179608916493i</v>
      </c>
      <c r="F2021" t="str">
        <f t="shared" si="575"/>
        <v>1.45495452374755-82.7432901862516i</v>
      </c>
      <c r="G2021" t="str">
        <f t="shared" si="576"/>
        <v>0.999999703628345-0.000544400190043866i</v>
      </c>
      <c r="H2021" t="str">
        <f t="shared" si="577"/>
        <v>628.169222603717+168.297798079136i</v>
      </c>
      <c r="I2021" t="str">
        <f t="shared" si="578"/>
        <v>41.8627665559927-145.937909234086i</v>
      </c>
      <c r="K2021" t="str">
        <f t="shared" si="579"/>
        <v>0.0178237440158172-0.00613630148768446i</v>
      </c>
      <c r="L2021" t="str">
        <f t="shared" si="580"/>
        <v>0.00005-0.156330507064566i</v>
      </c>
      <c r="M2021" t="str">
        <f t="shared" si="581"/>
        <v>0.00133333333333333-0.0919591218026858i</v>
      </c>
      <c r="N2021">
        <f t="shared" si="582"/>
        <v>95.572325700826923</v>
      </c>
      <c r="O2021">
        <f t="shared" si="583"/>
        <v>23.407106411220862</v>
      </c>
      <c r="P2021" s="3">
        <f t="shared" si="584"/>
        <v>23.407106411220862</v>
      </c>
      <c r="Q2021" s="3">
        <f t="shared" si="585"/>
        <v>-84.427674299173077</v>
      </c>
      <c r="R2021">
        <f t="shared" si="586"/>
        <v>95.572325700826923</v>
      </c>
      <c r="S2021">
        <f t="shared" si="587"/>
        <v>1.8050834780099201</v>
      </c>
      <c r="T2021">
        <f t="shared" si="570"/>
        <v>23.407106411220862</v>
      </c>
    </row>
    <row r="2022" spans="1:20" x14ac:dyDescent="0.25">
      <c r="A2022">
        <f t="shared" si="571"/>
        <v>11384.772348416162</v>
      </c>
      <c r="B2022">
        <f t="shared" si="588"/>
        <v>1811.9427952263579</v>
      </c>
      <c r="C2022" t="str">
        <f t="shared" si="572"/>
        <v>1.43645751873577-14.6802083854087i</v>
      </c>
      <c r="D2022" t="str">
        <f t="shared" si="573"/>
        <v>3.97496779952086-8.794976206129i</v>
      </c>
      <c r="E2022" t="str">
        <f t="shared" si="574"/>
        <v>162.214824095746+0.938610912933107i</v>
      </c>
      <c r="F2022" t="str">
        <f t="shared" si="575"/>
        <v>1.45495452046414-82.430061981947i</v>
      </c>
      <c r="G2022" t="str">
        <f t="shared" si="576"/>
        <v>0.999999701371642-0.000546468909532814i</v>
      </c>
      <c r="H2022" t="str">
        <f t="shared" si="577"/>
        <v>628.390181733853+168.951499589949i</v>
      </c>
      <c r="I2022" t="str">
        <f t="shared" si="578"/>
        <v>41.8669713817768-145.431538607289i</v>
      </c>
      <c r="K2022" t="str">
        <f t="shared" si="579"/>
        <v>0.0178090383602305-0.00615438202160868i</v>
      </c>
      <c r="L2022" t="str">
        <f t="shared" si="580"/>
        <v>0.00005-0.155738700004549i</v>
      </c>
      <c r="M2022" t="str">
        <f t="shared" si="581"/>
        <v>0.00133333333333333-0.0916110000026761i</v>
      </c>
      <c r="N2022">
        <f t="shared" si="582"/>
        <v>95.588597719668897</v>
      </c>
      <c r="O2022">
        <f t="shared" si="583"/>
        <v>23.376028611129517</v>
      </c>
      <c r="P2022" s="3">
        <f t="shared" si="584"/>
        <v>23.376028611129517</v>
      </c>
      <c r="Q2022" s="3">
        <f t="shared" si="585"/>
        <v>-84.411402280331103</v>
      </c>
      <c r="R2022">
        <f t="shared" si="586"/>
        <v>95.588597719668897</v>
      </c>
      <c r="S2022">
        <f t="shared" si="587"/>
        <v>1.811942795226358</v>
      </c>
      <c r="T2022">
        <f t="shared" si="570"/>
        <v>23.376028611129517</v>
      </c>
    </row>
    <row r="2023" spans="1:20" x14ac:dyDescent="0.25">
      <c r="A2023">
        <f t="shared" si="571"/>
        <v>11428.034483340143</v>
      </c>
      <c r="B2023">
        <f t="shared" si="588"/>
        <v>1818.828177848218</v>
      </c>
      <c r="C2023" t="str">
        <f t="shared" si="572"/>
        <v>1.4354872793404-14.6273866967141i</v>
      </c>
      <c r="D2023" t="str">
        <f t="shared" si="573"/>
        <v>3.97496755433427-8.76176763457845i</v>
      </c>
      <c r="E2023" t="str">
        <f t="shared" si="574"/>
        <v>162.213212439712+0.943067551309105i</v>
      </c>
      <c r="F2023" t="str">
        <f t="shared" si="575"/>
        <v>1.45495451715575-82.1180195617583i</v>
      </c>
      <c r="G2023" t="str">
        <f t="shared" si="576"/>
        <v>0.999999699097755-0.000548545490141708i</v>
      </c>
      <c r="H2023" t="str">
        <f t="shared" si="577"/>
        <v>628.612924458292+169.607844643825i</v>
      </c>
      <c r="I2023" t="str">
        <f t="shared" si="578"/>
        <v>41.8712080210263-144.927282618792i</v>
      </c>
      <c r="K2023" t="str">
        <f t="shared" si="579"/>
        <v>0.0177942460126527-0.00617248036682923i</v>
      </c>
      <c r="L2023" t="str">
        <f t="shared" si="580"/>
        <v>0.00005-0.155149133298017i</v>
      </c>
      <c r="M2023" t="str">
        <f t="shared" si="581"/>
        <v>0.00133333333333333-0.0912641960576571i</v>
      </c>
      <c r="N2023">
        <f t="shared" si="582"/>
        <v>95.604886367047783</v>
      </c>
      <c r="O2023">
        <f t="shared" si="583"/>
        <v>23.344961034628145</v>
      </c>
      <c r="P2023" s="3">
        <f t="shared" si="584"/>
        <v>23.344961034628145</v>
      </c>
      <c r="Q2023" s="3">
        <f t="shared" si="585"/>
        <v>-84.395113632952217</v>
      </c>
      <c r="R2023">
        <f t="shared" si="586"/>
        <v>95.604886367047783</v>
      </c>
      <c r="S2023">
        <f t="shared" si="587"/>
        <v>1.818828177848218</v>
      </c>
      <c r="T2023">
        <f t="shared" si="570"/>
        <v>23.344961034628145</v>
      </c>
    </row>
    <row r="2024" spans="1:20" x14ac:dyDescent="0.25">
      <c r="A2024">
        <f t="shared" si="571"/>
        <v>11471.461014376837</v>
      </c>
      <c r="B2024">
        <f t="shared" si="588"/>
        <v>1825.7397249240414</v>
      </c>
      <c r="C2024" t="str">
        <f t="shared" si="572"/>
        <v>1.4345113925463-14.5747706761692i</v>
      </c>
      <c r="D2024" t="str">
        <f t="shared" si="573"/>
        <v>3.97496730728073-8.72868510398612i</v>
      </c>
      <c r="E2024" t="str">
        <f t="shared" si="574"/>
        <v>162.211592931254+0.947549691385269i</v>
      </c>
      <c r="F2024" t="str">
        <f t="shared" si="575"/>
        <v>1.45495451382215-81.8071584368493i</v>
      </c>
      <c r="G2024" t="str">
        <f t="shared" si="576"/>
        <v>0.999999696806553-0.000550629961742641i</v>
      </c>
      <c r="H2024" t="str">
        <f t="shared" si="577"/>
        <v>628.837465956823+170.266845054191i</v>
      </c>
      <c r="I2024" t="str">
        <f t="shared" si="578"/>
        <v>41.8754767117428-144.425134285338i</v>
      </c>
      <c r="K2024" t="str">
        <f t="shared" si="579"/>
        <v>0.0177793666335808-0.00619059615802414i</v>
      </c>
      <c r="L2024" t="str">
        <f t="shared" si="580"/>
        <v>0.00005-0.154561798463854i</v>
      </c>
      <c r="M2024" t="str">
        <f t="shared" si="581"/>
        <v>0.00133333333333333-0.0909187049787377i</v>
      </c>
      <c r="N2024">
        <f t="shared" si="582"/>
        <v>95.621191360313247</v>
      </c>
      <c r="O2024">
        <f t="shared" si="583"/>
        <v>23.313903712104175</v>
      </c>
      <c r="P2024" s="3">
        <f t="shared" si="584"/>
        <v>23.313903712104175</v>
      </c>
      <c r="Q2024" s="3">
        <f t="shared" si="585"/>
        <v>-84.378808639686753</v>
      </c>
      <c r="R2024">
        <f t="shared" si="586"/>
        <v>95.621191360313247</v>
      </c>
      <c r="S2024">
        <f t="shared" si="587"/>
        <v>1.8257397249240415</v>
      </c>
      <c r="T2024">
        <f t="shared" si="570"/>
        <v>23.313903712104175</v>
      </c>
    </row>
    <row r="2025" spans="1:20" x14ac:dyDescent="0.25">
      <c r="A2025">
        <f t="shared" si="571"/>
        <v>11515.052566231469</v>
      </c>
      <c r="B2025">
        <f t="shared" si="588"/>
        <v>1832.6775358787529</v>
      </c>
      <c r="C2025" t="str">
        <f t="shared" si="572"/>
        <v>1.43352983722403-14.522359525375i</v>
      </c>
      <c r="D2025" t="str">
        <f t="shared" si="573"/>
        <v>3.97496705834602-8.69572813844861i</v>
      </c>
      <c r="E2025" t="str">
        <f t="shared" si="574"/>
        <v>162.209965566131+0.952057501551182i</v>
      </c>
      <c r="F2025" t="str">
        <f t="shared" si="575"/>
        <v>1.45495451046317-81.4974741353786i</v>
      </c>
      <c r="G2025" t="str">
        <f t="shared" si="576"/>
        <v>0.999999694497906-0.000552722354321223i</v>
      </c>
      <c r="H2025" t="str">
        <f t="shared" si="577"/>
        <v>629.063821550499+170.92851269834i</v>
      </c>
      <c r="I2025" t="str">
        <f t="shared" si="578"/>
        <v>41.8797776936483-143.925086657335i</v>
      </c>
      <c r="K2025" t="str">
        <f t="shared" si="579"/>
        <v>0.0177643998845426-0.00620872902583561i</v>
      </c>
      <c r="L2025" t="str">
        <f t="shared" si="580"/>
        <v>0.00005-0.153976687053052i</v>
      </c>
      <c r="M2025" t="str">
        <f t="shared" si="581"/>
        <v>0.00133333333333333-0.0905745217959135i</v>
      </c>
      <c r="N2025">
        <f t="shared" si="582"/>
        <v>95.637512414237449</v>
      </c>
      <c r="O2025">
        <f t="shared" si="583"/>
        <v>23.282856673698838</v>
      </c>
      <c r="P2025" s="3">
        <f t="shared" si="584"/>
        <v>23.282856673698838</v>
      </c>
      <c r="Q2025" s="3">
        <f t="shared" si="585"/>
        <v>-84.362487585762551</v>
      </c>
      <c r="R2025">
        <f t="shared" si="586"/>
        <v>95.637512414237449</v>
      </c>
      <c r="S2025">
        <f t="shared" si="587"/>
        <v>1.8326775358787528</v>
      </c>
      <c r="T2025">
        <f t="shared" si="570"/>
        <v>23.282856673698838</v>
      </c>
    </row>
    <row r="2026" spans="1:20" x14ac:dyDescent="0.25">
      <c r="A2026">
        <f t="shared" si="571"/>
        <v>11558.809765983149</v>
      </c>
      <c r="B2026">
        <f t="shared" si="588"/>
        <v>1839.6417105150922</v>
      </c>
      <c r="C2026" t="str">
        <f t="shared" si="572"/>
        <v>1.43254259232601-14.4701524486043i</v>
      </c>
      <c r="D2026" t="str">
        <f t="shared" si="573"/>
        <v>3.97496680751589-8.66289626386893i</v>
      </c>
      <c r="E2026" t="str">
        <f t="shared" si="574"/>
        <v>162.208330340685+0.956591151248521i</v>
      </c>
      <c r="F2026" t="str">
        <f t="shared" si="575"/>
        <v>1.45495450707863-81.188962202435i</v>
      </c>
      <c r="G2026" t="str">
        <f t="shared" si="576"/>
        <v>0.999999692171679-0.000554822697976999i</v>
      </c>
      <c r="H2026" t="str">
        <f t="shared" si="577"/>
        <v>629.292006703145+171.592859517869i</v>
      </c>
      <c r="I2026" t="str">
        <f t="shared" si="578"/>
        <v>41.8841112081978-143.427132818799i</v>
      </c>
      <c r="K2026" t="str">
        <f t="shared" si="579"/>
        <v>0.017749345428136-0.00622687859685624i</v>
      </c>
      <c r="L2026" t="str">
        <f t="shared" si="580"/>
        <v>0.00005-0.153393790648588i</v>
      </c>
      <c r="M2026" t="str">
        <f t="shared" si="581"/>
        <v>0.00133333333333333-0.0902316415579932i</v>
      </c>
      <c r="N2026">
        <f t="shared" si="582"/>
        <v>95.653849241018008</v>
      </c>
      <c r="O2026">
        <f t="shared" si="583"/>
        <v>23.251819949302156</v>
      </c>
      <c r="P2026" s="3">
        <f t="shared" si="584"/>
        <v>23.251819949302156</v>
      </c>
      <c r="Q2026" s="3">
        <f t="shared" si="585"/>
        <v>-84.346150758981992</v>
      </c>
      <c r="R2026">
        <f t="shared" si="586"/>
        <v>95.653849241018008</v>
      </c>
      <c r="S2026">
        <f t="shared" si="587"/>
        <v>1.8396417105150922</v>
      </c>
      <c r="T2026">
        <f t="shared" si="570"/>
        <v>23.251819949302156</v>
      </c>
    </row>
    <row r="2027" spans="1:20" x14ac:dyDescent="0.25">
      <c r="A2027">
        <f t="shared" si="571"/>
        <v>11602.733243093886</v>
      </c>
      <c r="B2027">
        <f t="shared" si="588"/>
        <v>1846.6323490150496</v>
      </c>
      <c r="C2027" t="str">
        <f t="shared" si="572"/>
        <v>1.43154963688923-14.4181486527895i</v>
      </c>
      <c r="D2027" t="str">
        <f t="shared" si="573"/>
        <v>3.97496655477582-8.63018900794921i</v>
      </c>
      <c r="E2027" t="str">
        <f t="shared" si="574"/>
        <v>162.206687251854+0.961150810974422i</v>
      </c>
      <c r="F2027" t="str">
        <f t="shared" si="575"/>
        <v>1.45495450366829-80.8816181999688i</v>
      </c>
      <c r="G2027" t="str">
        <f t="shared" si="576"/>
        <v>0.99999968982774-0.000556931022923899i</v>
      </c>
      <c r="H2027" t="str">
        <f t="shared" si="577"/>
        <v>629.522037022866+172.259897519102i</v>
      </c>
      <c r="I2027" t="str">
        <f t="shared" si="578"/>
        <v>41.8884774985849-142.931265887288i</v>
      </c>
      <c r="K2027" t="str">
        <f t="shared" si="579"/>
        <v>0.0177342029280695-0.00624504449361551i</v>
      </c>
      <c r="L2027" t="str">
        <f t="shared" si="580"/>
        <v>0.00005-0.1528131008653i</v>
      </c>
      <c r="M2027" t="str">
        <f t="shared" si="581"/>
        <v>0.00133333333333333-0.0898900593325293i</v>
      </c>
      <c r="N2027">
        <f t="shared" si="582"/>
        <v>95.670201550281448</v>
      </c>
      <c r="O2027">
        <f t="shared" si="583"/>
        <v>23.220793568547666</v>
      </c>
      <c r="P2027" s="3">
        <f t="shared" si="584"/>
        <v>23.220793568547666</v>
      </c>
      <c r="Q2027" s="3">
        <f t="shared" si="585"/>
        <v>-84.329798449718552</v>
      </c>
      <c r="R2027">
        <f t="shared" si="586"/>
        <v>95.670201550281448</v>
      </c>
      <c r="S2027">
        <f t="shared" si="587"/>
        <v>1.8466323490150496</v>
      </c>
      <c r="T2027">
        <f t="shared" si="570"/>
        <v>23.220793568547666</v>
      </c>
    </row>
    <row r="2028" spans="1:20" x14ac:dyDescent="0.25">
      <c r="A2028">
        <f t="shared" si="571"/>
        <v>11646.823629417642</v>
      </c>
      <c r="B2028">
        <f t="shared" si="588"/>
        <v>1853.6495519413068</v>
      </c>
      <c r="C2028" t="str">
        <f t="shared" si="572"/>
        <v>1.43055095003781-14.3663473475117i</v>
      </c>
      <c r="D2028" t="str">
        <f t="shared" si="573"/>
        <v>3.97496630011134-8.59760590018466i</v>
      </c>
      <c r="E2028" t="str">
        <f t="shared" si="574"/>
        <v>162.205036297181+0.965736652284637i</v>
      </c>
      <c r="F2028" t="str">
        <f t="shared" si="575"/>
        <v>1.454954500232-80.5754377067352i</v>
      </c>
      <c r="G2028" t="str">
        <f t="shared" si="576"/>
        <v>0.999999687465952-0.000559047359490658i</v>
      </c>
      <c r="H2028" t="str">
        <f t="shared" si="577"/>
        <v>629.753928263596+172.929638773546i</v>
      </c>
      <c r="I2028" t="str">
        <f t="shared" si="578"/>
        <v>41.8928768097614-142.437479013865i</v>
      </c>
      <c r="K2028" t="str">
        <f t="shared" si="579"/>
        <v>0.0177189720492019-0.00626322633456661i</v>
      </c>
      <c r="L2028" t="str">
        <f t="shared" si="580"/>
        <v>0.00005-0.152234609349771i</v>
      </c>
      <c r="M2028" t="str">
        <f t="shared" si="581"/>
        <v>0.00133333333333333-0.0895497702057476i</v>
      </c>
      <c r="N2028">
        <f t="shared" si="582"/>
        <v>95.686569049085605</v>
      </c>
      <c r="O2028">
        <f t="shared" si="583"/>
        <v>23.189777560807862</v>
      </c>
      <c r="P2028" s="3">
        <f t="shared" si="584"/>
        <v>23.189777560807862</v>
      </c>
      <c r="Q2028" s="3">
        <f t="shared" si="585"/>
        <v>-84.313430950914395</v>
      </c>
      <c r="R2028">
        <f t="shared" si="586"/>
        <v>95.686569049085605</v>
      </c>
      <c r="S2028">
        <f t="shared" si="587"/>
        <v>1.8536495519413068</v>
      </c>
      <c r="T2028">
        <f t="shared" ref="T2028:T2091" si="589">P2028</f>
        <v>23.189777560807862</v>
      </c>
    </row>
    <row r="2029" spans="1:20" x14ac:dyDescent="0.25">
      <c r="A2029">
        <f t="shared" ref="A2029:A2092" si="590">2*PI()*B2029</f>
        <v>11691.08155920943</v>
      </c>
      <c r="B2029">
        <f t="shared" si="588"/>
        <v>1860.6934202386838</v>
      </c>
      <c r="C2029" t="str">
        <f t="shared" ref="C2029:C2092" si="591">IMPRODUCT(D2029,E2029,$C$40,,K2029,$C$41)</f>
        <v>1.42954651098608-14.3147477449875i</v>
      </c>
      <c r="D2029" t="str">
        <f t="shared" ref="D2029:D2092" si="592">IMDIV(IMPRODUCT($C$37,$C$38,COMPLEX(1,A2029/$C$38)),IMSUM(-1*A2029*A2029/$C$39,COMPLEX(0,1*A2029)))</f>
        <v>3.97496604350775-8.56514647185606i</v>
      </c>
      <c r="E2029" t="str">
        <f t="shared" ref="E2029:E2092" si="593">IMDIV(IMPRODUCT(IMSUM(F2029,G2029),$C$29,H2029),IMSUM(1,I2029))</f>
        <v>162.203377474818+0.97034884779716i</v>
      </c>
      <c r="F2029" t="str">
        <f t="shared" ref="F2029:F2092" si="594">IMDIV(IMPRODUCT($C$14,$C$15,COMPLEX(1,A2029/$C$15)),IMSUM(-1*A2029*A2029/$C$16,COMPLEX(0,A2029)))</f>
        <v>1.45495449676954-80.2704163182235i</v>
      </c>
      <c r="G2029" t="str">
        <f t="shared" ref="G2029:G2092" si="595">IMDIV(1,COMPLEX(1,A2029*$C$9*$C$10))</f>
        <v>0.999999685086181-0.000561171738121262i</v>
      </c>
      <c r="H2029" t="str">
        <f t="shared" ref="H2029:H2092" si="596">IMDIV($C$3,IMSUM(K2029,COMPLEX(0,$C$28*A2029)))</f>
        <v>629.987696326637+173.602095418308i</v>
      </c>
      <c r="I2029" t="str">
        <f t="shared" ref="I2029:I2092" si="597">IMPRODUCT(F2029,$C$29,H2029,$C$31)</f>
        <v>41.8973093884388-141.945765383029i</v>
      </c>
      <c r="K2029" t="str">
        <f t="shared" ref="K2029:K2092" si="598">IF($C$26&lt;=0,IMDIV(1,IMSUM(IMDIV(1,L2029),1/$C$18)),IMDIV(1,IMSUM(IMDIV(1,L2029),1/$C$18,IMDIV(1,M2029))))</f>
        <v>0.017703652457584-0.00628142373407352i</v>
      </c>
      <c r="L2029" t="str">
        <f t="shared" ref="L2029:L2092" si="599">IMSUM($C$21/$C$22,IMDIV(1,COMPLEX(0,$C$20*$C$22*A2029)))</f>
        <v>0.00005-0.151658307780206i</v>
      </c>
      <c r="M2029" t="str">
        <f t="shared" ref="M2029:M2092" si="600">IMSUM($C$25/$C$26,IMDIV(1,COMPLEX(0,$C$24*$C$26*A2029)))</f>
        <v>0.00133333333333333-0.089210769282474i</v>
      </c>
      <c r="N2029">
        <f t="shared" ref="N2029:N2092" si="601">ABS(R2029)</f>
        <v>95.702951441925677</v>
      </c>
      <c r="O2029">
        <f t="shared" ref="O2029:O2092" si="602">ABS(P2029)</f>
        <v>23.158771955188222</v>
      </c>
      <c r="P2029" s="3">
        <f t="shared" ref="P2029:P2092" si="603">20*LOG10(IMABS(C2029))</f>
        <v>23.158771955188222</v>
      </c>
      <c r="Q2029" s="3">
        <f t="shared" ref="Q2029:Q2092" si="604">IMARGUMENT(C2029)*180/PI()</f>
        <v>-84.297048558074323</v>
      </c>
      <c r="R2029">
        <f t="shared" ref="R2029:R2092" si="605">IF(Q2029&lt;0,Q2029+180,Q2029-180)</f>
        <v>95.702951441925677</v>
      </c>
      <c r="S2029">
        <f t="shared" ref="S2029:S2092" si="606">B2029/1000</f>
        <v>1.8606934202386838</v>
      </c>
      <c r="T2029">
        <f t="shared" si="589"/>
        <v>23.158771955188222</v>
      </c>
    </row>
    <row r="2030" spans="1:20" x14ac:dyDescent="0.25">
      <c r="A2030">
        <f t="shared" si="590"/>
        <v>11735.507669134426</v>
      </c>
      <c r="B2030">
        <f t="shared" ref="B2030:B2093" si="607">B2029*(1+B$42)</f>
        <v>1867.7640552355908</v>
      </c>
      <c r="C2030" t="str">
        <f t="shared" si="591"/>
        <v>1.42853629904082-14.2633490600594i</v>
      </c>
      <c r="D2030" t="str">
        <f t="shared" si="592"/>
        <v>3.9749657849503-8.53281025602357i</v>
      </c>
      <c r="E2030" t="str">
        <f t="shared" si="593"/>
        <v>162.201710783549+0.974987571193284i</v>
      </c>
      <c r="F2030" t="str">
        <f t="shared" si="594"/>
        <v>1.45495449328072-79.9665496465994i</v>
      </c>
      <c r="G2030" t="str">
        <f t="shared" si="595"/>
        <v>0.99999968268829-0.000563304189375379i</v>
      </c>
      <c r="H2030" t="str">
        <f t="shared" si="596"/>
        <v>630.223357262245+174.27727965656i</v>
      </c>
      <c r="I2030" t="str">
        <f t="shared" si="597"/>
        <v>41.9017754831077-141.45611821267i</v>
      </c>
      <c r="K2030" t="str">
        <f t="shared" si="598"/>
        <v>0.0176882438204991-0.00629963630239864i</v>
      </c>
      <c r="L2030" t="str">
        <f t="shared" si="599"/>
        <v>0.00005-0.151084187866314i</v>
      </c>
      <c r="M2030" t="str">
        <f t="shared" si="600"/>
        <v>0.00133333333333333-0.0888730516860668i</v>
      </c>
      <c r="N2030">
        <f t="shared" si="601"/>
        <v>95.71934843073555</v>
      </c>
      <c r="O2030">
        <f t="shared" si="602"/>
        <v>23.127776780523277</v>
      </c>
      <c r="P2030" s="3">
        <f t="shared" si="603"/>
        <v>23.127776780523277</v>
      </c>
      <c r="Q2030" s="3">
        <f t="shared" si="604"/>
        <v>-84.28065156926445</v>
      </c>
      <c r="R2030">
        <f t="shared" si="605"/>
        <v>95.71934843073555</v>
      </c>
      <c r="S2030">
        <f t="shared" si="606"/>
        <v>1.8677640552355907</v>
      </c>
      <c r="T2030">
        <f t="shared" si="589"/>
        <v>23.127776780523277</v>
      </c>
    </row>
    <row r="2031" spans="1:20" x14ac:dyDescent="0.25">
      <c r="A2031">
        <f t="shared" si="590"/>
        <v>11780.102598277137</v>
      </c>
      <c r="B2031">
        <f t="shared" si="607"/>
        <v>1874.8615586454862</v>
      </c>
      <c r="C2031" t="str">
        <f t="shared" si="591"/>
        <v>1.42752029360462-14.2121505101826i</v>
      </c>
      <c r="D2031" t="str">
        <f t="shared" si="592"/>
        <v>3.97496552442412-8.50059678751974i</v>
      </c>
      <c r="E2031" t="str">
        <f t="shared" si="593"/>
        <v>162.200036222784+0.979652997223319i</v>
      </c>
      <c r="F2031" t="str">
        <f t="shared" si="594"/>
        <v>1.45495448976532-79.6638333206387i</v>
      </c>
      <c r="G2031" t="str">
        <f t="shared" si="595"/>
        <v>0.999999680272139-0.000565444743928807i</v>
      </c>
      <c r="H2031" t="str">
        <f t="shared" si="596"/>
        <v>630.460927271207+174.955203757967i</v>
      </c>
      <c r="I2031" t="str">
        <f t="shared" si="597"/>
        <v>41.9062753440426-140.968530754014i</v>
      </c>
      <c r="K2031" t="str">
        <f t="shared" si="598"/>
        <v>0.0176727458065054-0.00631786364569051i</v>
      </c>
      <c r="L2031" t="str">
        <f t="shared" si="599"/>
        <v>0.00005-0.150512241349187i</v>
      </c>
      <c r="M2031" t="str">
        <f t="shared" si="600"/>
        <v>0.00133333333333333-0.0885366125583453i</v>
      </c>
      <c r="N2031">
        <f t="shared" si="601"/>
        <v>95.735759714895508</v>
      </c>
      <c r="O2031">
        <f t="shared" si="602"/>
        <v>23.096792065370522</v>
      </c>
      <c r="P2031" s="3">
        <f t="shared" si="603"/>
        <v>23.096792065370522</v>
      </c>
      <c r="Q2031" s="3">
        <f t="shared" si="604"/>
        <v>-84.264240285104492</v>
      </c>
      <c r="R2031">
        <f t="shared" si="605"/>
        <v>95.735759714895508</v>
      </c>
      <c r="S2031">
        <f t="shared" si="606"/>
        <v>1.8748615586454862</v>
      </c>
      <c r="T2031">
        <f t="shared" si="589"/>
        <v>23.096792065370522</v>
      </c>
    </row>
    <row r="2032" spans="1:20" x14ac:dyDescent="0.25">
      <c r="A2032">
        <f t="shared" si="590"/>
        <v>11824.86698815059</v>
      </c>
      <c r="B2032">
        <f t="shared" si="607"/>
        <v>1881.9860325683392</v>
      </c>
      <c r="C2032" t="str">
        <f t="shared" si="591"/>
        <v>1.42649847417812-14.1611513154138i</v>
      </c>
      <c r="D2032" t="str">
        <f t="shared" si="592"/>
        <v>3.9749652619142-8.46850560294284i</v>
      </c>
      <c r="E2032" t="str">
        <f t="shared" si="593"/>
        <v>162.19835379258+0.984345301708032i</v>
      </c>
      <c r="F2032" t="str">
        <f t="shared" si="594"/>
        <v>1.45495448622316-79.362262985665i</v>
      </c>
      <c r="G2032" t="str">
        <f t="shared" si="595"/>
        <v>0.999999677837592-0.000567593432573902i</v>
      </c>
      <c r="H2032" t="str">
        <f t="shared" si="596"/>
        <v>630.70042270648+175.63588005916i</v>
      </c>
      <c r="I2032" t="str">
        <f t="shared" si="597"/>
        <v>41.9108092233191-140.48299629158i</v>
      </c>
      <c r="K2032" t="str">
        <f t="shared" si="598"/>
        <v>0.017657158085477-0.00633610536597211i</v>
      </c>
      <c r="L2032" t="str">
        <f t="shared" si="599"/>
        <v>0.00005-0.149942460001182i</v>
      </c>
      <c r="M2032" t="str">
        <f t="shared" si="600"/>
        <v>0.00133333333333333-0.0882014470595189i</v>
      </c>
      <c r="N2032">
        <f t="shared" si="601"/>
        <v>95.752184991235055</v>
      </c>
      <c r="O2032">
        <f t="shared" si="602"/>
        <v>23.065817838005401</v>
      </c>
      <c r="P2032" s="3">
        <f t="shared" si="603"/>
        <v>23.065817838005401</v>
      </c>
      <c r="Q2032" s="3">
        <f t="shared" si="604"/>
        <v>-84.247815008764945</v>
      </c>
      <c r="R2032">
        <f t="shared" si="605"/>
        <v>95.752184991235055</v>
      </c>
      <c r="S2032">
        <f t="shared" si="606"/>
        <v>1.8819860325683391</v>
      </c>
      <c r="T2032">
        <f t="shared" si="589"/>
        <v>23.065817838005401</v>
      </c>
    </row>
    <row r="2033" spans="1:20" x14ac:dyDescent="0.25">
      <c r="A2033">
        <f t="shared" si="590"/>
        <v>11869.801482705563</v>
      </c>
      <c r="B2033">
        <f t="shared" si="607"/>
        <v>1889.1375794920989</v>
      </c>
      <c r="C2033" t="str">
        <f t="shared" si="591"/>
        <v>1.42547082036328-14.1103506984006i</v>
      </c>
      <c r="D2033" t="str">
        <f t="shared" si="592"/>
        <v>3.97496499740545-8.43653624065031i</v>
      </c>
      <c r="E2033" t="str">
        <f t="shared" si="593"/>
        <v>162.19666349365+0.98906466154113i</v>
      </c>
      <c r="F2033" t="str">
        <f t="shared" si="594"/>
        <v>1.45495448265403-79.0618343034882i</v>
      </c>
      <c r="G2033" t="str">
        <f t="shared" si="595"/>
        <v>0.999999675384506-0.000569750286220036i</v>
      </c>
      <c r="H2033" t="str">
        <f t="shared" si="596"/>
        <v>630.941860074799+176.319320964165i</v>
      </c>
      <c r="I2033" t="str">
        <f t="shared" si="597"/>
        <v>41.9153773748196-139.99950814312i</v>
      </c>
      <c r="K2033" t="str">
        <f t="shared" si="598"/>
        <v>0.0176414803286474-0.00635436106112932i</v>
      </c>
      <c r="L2033" t="str">
        <f t="shared" si="599"/>
        <v>0.00005-0.149374835625804i</v>
      </c>
      <c r="M2033" t="str">
        <f t="shared" si="600"/>
        <v>0.00133333333333333-0.0878675503681201i</v>
      </c>
      <c r="N2033">
        <f t="shared" si="601"/>
        <v>95.768623954039811</v>
      </c>
      <c r="O2033">
        <f t="shared" si="602"/>
        <v>23.034854126416626</v>
      </c>
      <c r="P2033" s="3">
        <f t="shared" si="603"/>
        <v>23.034854126416626</v>
      </c>
      <c r="Q2033" s="3">
        <f t="shared" si="604"/>
        <v>-84.231376045960189</v>
      </c>
      <c r="R2033">
        <f t="shared" si="605"/>
        <v>95.768623954039811</v>
      </c>
      <c r="S2033">
        <f t="shared" si="606"/>
        <v>1.8891375794920988</v>
      </c>
      <c r="T2033">
        <f t="shared" si="589"/>
        <v>23.034854126416626</v>
      </c>
    </row>
    <row r="2034" spans="1:20" x14ac:dyDescent="0.25">
      <c r="A2034">
        <f t="shared" si="590"/>
        <v>11914.906728339845</v>
      </c>
      <c r="B2034">
        <f t="shared" si="607"/>
        <v>1896.316302294169</v>
      </c>
      <c r="C2034" t="str">
        <f t="shared" si="591"/>
        <v>1.424437311866-14.0597478843692i</v>
      </c>
      <c r="D2034" t="str">
        <f t="shared" si="592"/>
        <v>3.97496473088268-8.40468824075208i</v>
      </c>
      <c r="E2034" t="str">
        <f t="shared" si="593"/>
        <v>162.194965327367+0.993811254693291i</v>
      </c>
      <c r="F2034" t="str">
        <f t="shared" si="594"/>
        <v>1.45495447905774-78.7625429523416i</v>
      </c>
      <c r="G2034" t="str">
        <f t="shared" si="595"/>
        <v>0.999999672912742-0.000571915335894033i</v>
      </c>
      <c r="H2034" t="str">
        <f t="shared" si="596"/>
        <v>631.185256038346+177.005538944875i</v>
      </c>
      <c r="I2034" t="str">
        <f t="shared" si="597"/>
        <v>41.9199800542485-139.518059659582i</v>
      </c>
      <c r="K2034" t="str">
        <f t="shared" si="598"/>
        <v>0.0176257122086516-0.00637263032489988i</v>
      </c>
      <c r="L2034" t="str">
        <f t="shared" si="599"/>
        <v>0.00005-0.148809360057585i</v>
      </c>
      <c r="M2034" t="str">
        <f t="shared" si="600"/>
        <v>0.00133333333333333-0.0875349176809329i</v>
      </c>
      <c r="N2034">
        <f t="shared" si="601"/>
        <v>95.78507629505701</v>
      </c>
      <c r="O2034">
        <f t="shared" si="602"/>
        <v>23.003900958300406</v>
      </c>
      <c r="P2034" s="3">
        <f t="shared" si="603"/>
        <v>23.003900958300406</v>
      </c>
      <c r="Q2034" s="3">
        <f t="shared" si="604"/>
        <v>-84.21492370494299</v>
      </c>
      <c r="R2034">
        <f t="shared" si="605"/>
        <v>95.78507629505701</v>
      </c>
      <c r="S2034">
        <f t="shared" si="606"/>
        <v>1.8963163022941689</v>
      </c>
      <c r="T2034">
        <f t="shared" si="589"/>
        <v>23.003900958300406</v>
      </c>
    </row>
    <row r="2035" spans="1:20" x14ac:dyDescent="0.25">
      <c r="A2035">
        <f t="shared" si="590"/>
        <v>11960.183373907535</v>
      </c>
      <c r="B2035">
        <f t="shared" si="607"/>
        <v>1903.5223042428868</v>
      </c>
      <c r="C2035" t="str">
        <f t="shared" si="591"/>
        <v>1.42339792849907-14.0093421011135i</v>
      </c>
      <c r="D2035" t="str">
        <f t="shared" si="592"/>
        <v>3.9749644623305-8.37296114510369i</v>
      </c>
      <c r="E2035" t="str">
        <f t="shared" si="593"/>
        <v>162.193259295783+0.998585260213888i</v>
      </c>
      <c r="F2035" t="str">
        <f t="shared" si="594"/>
        <v>1.45495447543404-78.4643846268172i</v>
      </c>
      <c r="G2035" t="str">
        <f t="shared" si="595"/>
        <v>0.999999670422156-0.000574088612740613i</v>
      </c>
      <c r="H2035" t="str">
        <f t="shared" si="596"/>
        <v>631.43062741642+177.694546541505i</v>
      </c>
      <c r="I2035" t="str">
        <f t="shared" si="597"/>
        <v>41.9246175191405-139.038644225052i</v>
      </c>
      <c r="K2035" t="str">
        <f t="shared" si="598"/>
        <v>0.0176098533995697-0.00639091274686275i</v>
      </c>
      <c r="L2035" t="str">
        <f t="shared" si="599"/>
        <v>0.00005-0.14824602516197i</v>
      </c>
      <c r="M2035" t="str">
        <f t="shared" si="600"/>
        <v>0.00133333333333333-0.0872035442129238i</v>
      </c>
      <c r="N2035">
        <f t="shared" si="601"/>
        <v>95.801541703501968</v>
      </c>
      <c r="O2035">
        <f t="shared" si="602"/>
        <v>22.972958361055447</v>
      </c>
      <c r="P2035" s="3">
        <f t="shared" si="603"/>
        <v>22.972958361055447</v>
      </c>
      <c r="Q2035" s="3">
        <f t="shared" si="604"/>
        <v>-84.198458296498032</v>
      </c>
      <c r="R2035">
        <f t="shared" si="605"/>
        <v>95.801541703501968</v>
      </c>
      <c r="S2035">
        <f t="shared" si="606"/>
        <v>1.9035223042428868</v>
      </c>
      <c r="T2035">
        <f t="shared" si="589"/>
        <v>22.972958361055447</v>
      </c>
    </row>
    <row r="2036" spans="1:20" x14ac:dyDescent="0.25">
      <c r="A2036">
        <f t="shared" si="590"/>
        <v>12005.632070728385</v>
      </c>
      <c r="B2036">
        <f t="shared" si="607"/>
        <v>1910.7556889990099</v>
      </c>
      <c r="C2036" t="str">
        <f t="shared" si="591"/>
        <v>1.42235265018497-13.9591325789836i</v>
      </c>
      <c r="D2036" t="str">
        <f t="shared" si="592"/>
        <v>3.97496419173347-8.34135449730012i</v>
      </c>
      <c r="E2036" t="str">
        <f t="shared" si="593"/>
        <v>162.191545401631+1.0033868582346i</v>
      </c>
      <c r="F2036" t="str">
        <f t="shared" si="594"/>
        <v>1.45495447178276-78.1673550378078i</v>
      </c>
      <c r="G2036" t="str">
        <f t="shared" si="595"/>
        <v>0.999999667912606-0.000576270148022847i</v>
      </c>
      <c r="H2036" t="str">
        <f t="shared" si="596"/>
        <v>631.677991187137+178.386356363059i</v>
      </c>
      <c r="I2036" t="str">
        <f t="shared" si="597"/>
        <v>41.9292900288757-138.56125525672i</v>
      </c>
      <c r="K2036" t="str">
        <f t="shared" si="598"/>
        <v>0.0175939035769701-0.00640920791242772i</v>
      </c>
      <c r="L2036" t="str">
        <f t="shared" si="599"/>
        <v>0.00005-0.147684822835196i</v>
      </c>
      <c r="M2036" t="str">
        <f t="shared" si="600"/>
        <v>0.00133333333333333-0.086873425197174i</v>
      </c>
      <c r="N2036">
        <f t="shared" si="601"/>
        <v>95.818019866064745</v>
      </c>
      <c r="O2036">
        <f t="shared" si="602"/>
        <v>22.94202636177754</v>
      </c>
      <c r="P2036" s="3">
        <f t="shared" si="603"/>
        <v>22.94202636177754</v>
      </c>
      <c r="Q2036" s="3">
        <f t="shared" si="604"/>
        <v>-84.181980133935255</v>
      </c>
      <c r="R2036">
        <f t="shared" si="605"/>
        <v>95.818019866064745</v>
      </c>
      <c r="S2036">
        <f t="shared" si="606"/>
        <v>1.9107556889990098</v>
      </c>
      <c r="T2036">
        <f t="shared" si="589"/>
        <v>22.94202636177754</v>
      </c>
    </row>
    <row r="2037" spans="1:20" x14ac:dyDescent="0.25">
      <c r="A2037">
        <f t="shared" si="590"/>
        <v>12051.253472597153</v>
      </c>
      <c r="B2037">
        <f t="shared" si="607"/>
        <v>1918.0165606172061</v>
      </c>
      <c r="C2037" t="str">
        <f t="shared" si="591"/>
        <v>1.421301456959-13.9091185508752i</v>
      </c>
      <c r="D2037" t="str">
        <f t="shared" si="592"/>
        <v>3.97496391907604-8.30986784266904i</v>
      </c>
      <c r="E2037" t="str">
        <f t="shared" si="593"/>
        <v>162.189823648343+1.00821622997076i</v>
      </c>
      <c r="F2037" t="str">
        <f t="shared" si="594"/>
        <v>1.45495446810366-77.8714499124434i</v>
      </c>
      <c r="G2037" t="str">
        <f t="shared" si="595"/>
        <v>0.999999665383948-0.000578459973122606i</v>
      </c>
      <c r="H2037" t="str">
        <f t="shared" si="596"/>
        <v>631.927364489141+179.080981087788i</v>
      </c>
      <c r="I2037" t="str">
        <f t="shared" si="597"/>
        <v>41.9339978446873-138.085886204827i</v>
      </c>
      <c r="K2037" t="str">
        <f t="shared" si="598"/>
        <v>0.017577862417954-0.00642751540282544i</v>
      </c>
      <c r="L2037" t="str">
        <f t="shared" si="599"/>
        <v>0.00005-0.14712574500418i</v>
      </c>
      <c r="M2037" t="str">
        <f t="shared" si="600"/>
        <v>0.00133333333333333-0.0865445558848116i</v>
      </c>
      <c r="N2037">
        <f t="shared" si="601"/>
        <v>95.834510466917962</v>
      </c>
      <c r="O2037">
        <f t="shared" si="602"/>
        <v>22.911104987254628</v>
      </c>
      <c r="P2037" s="3">
        <f t="shared" si="603"/>
        <v>22.911104987254628</v>
      </c>
      <c r="Q2037" s="3">
        <f t="shared" si="604"/>
        <v>-84.165489533082038</v>
      </c>
      <c r="R2037">
        <f t="shared" si="605"/>
        <v>95.834510466917962</v>
      </c>
      <c r="S2037">
        <f t="shared" si="606"/>
        <v>1.9180165606172062</v>
      </c>
      <c r="T2037">
        <f t="shared" si="589"/>
        <v>22.911104987254628</v>
      </c>
    </row>
    <row r="2038" spans="1:20" x14ac:dyDescent="0.25">
      <c r="A2038">
        <f t="shared" si="590"/>
        <v>12097.048235793023</v>
      </c>
      <c r="B2038">
        <f t="shared" si="607"/>
        <v>1925.3050235475516</v>
      </c>
      <c r="C2038" t="str">
        <f t="shared" si="591"/>
        <v>1.42024432897212-13.8592992522185i</v>
      </c>
      <c r="D2038" t="str">
        <f t="shared" si="592"/>
        <v>3.97496364434254-8.27850072826426i</v>
      </c>
      <c r="E2038" t="str">
        <f t="shared" si="593"/>
        <v>162.188094040058+1.01307355772489i</v>
      </c>
      <c r="F2038" t="str">
        <f t="shared" si="594"/>
        <v>1.45495446439658-77.5766649940299i</v>
      </c>
      <c r="G2038" t="str">
        <f t="shared" si="595"/>
        <v>0.999999662836035-0.000580658119541005i</v>
      </c>
      <c r="H2038" t="str">
        <f t="shared" si="596"/>
        <v>632.178764623347+179.778433463662i</v>
      </c>
      <c r="I2038" t="str">
        <f t="shared" si="597"/>
        <v>41.9387412296742-137.612530552625i</v>
      </c>
      <c r="K2038" t="str">
        <f t="shared" si="598"/>
        <v>0.0175617296011995-0.00644583479509792i</v>
      </c>
      <c r="L2038" t="str">
        <f t="shared" si="599"/>
        <v>0.00005-0.1465687836264i</v>
      </c>
      <c r="M2038" t="str">
        <f t="shared" si="600"/>
        <v>0.00133333333333333-0.0862169315449408i</v>
      </c>
      <c r="N2038">
        <f t="shared" si="601"/>
        <v>95.851013187724107</v>
      </c>
      <c r="O2038">
        <f t="shared" si="602"/>
        <v>22.88019426396151</v>
      </c>
      <c r="P2038" s="3">
        <f t="shared" si="603"/>
        <v>22.88019426396151</v>
      </c>
      <c r="Q2038" s="3">
        <f t="shared" si="604"/>
        <v>-84.148986812275893</v>
      </c>
      <c r="R2038">
        <f t="shared" si="605"/>
        <v>95.851013187724107</v>
      </c>
      <c r="S2038">
        <f t="shared" si="606"/>
        <v>1.9253050235475517</v>
      </c>
      <c r="T2038">
        <f t="shared" si="589"/>
        <v>22.88019426396151</v>
      </c>
    </row>
    <row r="2039" spans="1:20" x14ac:dyDescent="0.25">
      <c r="A2039">
        <f t="shared" si="590"/>
        <v>12143.017019089039</v>
      </c>
      <c r="B2039">
        <f t="shared" si="607"/>
        <v>1932.6211826370325</v>
      </c>
      <c r="C2039" t="str">
        <f t="shared" si="591"/>
        <v>1.41918124649385-13.8096739209658i</v>
      </c>
      <c r="D2039" t="str">
        <f t="shared" si="592"/>
        <v>3.97496336751713-8.24725270285905i</v>
      </c>
      <c r="E2039" t="str">
        <f t="shared" si="593"/>
        <v>162.186356581627+1.01795902488965i</v>
      </c>
      <c r="F2039" t="str">
        <f t="shared" si="594"/>
        <v>1.45495446066125-77.2829960419863i</v>
      </c>
      <c r="G2039" t="str">
        <f t="shared" si="595"/>
        <v>0.999999660268721-0.000582864618898864i</v>
      </c>
      <c r="H2039" t="str">
        <f t="shared" si="596"/>
        <v>632.432209054704+180.478726308848i</v>
      </c>
      <c r="I2039" t="str">
        <f t="shared" si="597"/>
        <v>41.9435204488128-137.141181816335i</v>
      </c>
      <c r="K2039" t="str">
        <f t="shared" si="598"/>
        <v>0.0175455048070063-0.00646416566208951i</v>
      </c>
      <c r="L2039" t="str">
        <f t="shared" si="599"/>
        <v>0.00005-0.146013930689779i</v>
      </c>
      <c r="M2039" t="str">
        <f t="shared" si="600"/>
        <v>0.00133333333333333-0.0858905474645755i</v>
      </c>
      <c r="N2039">
        <f t="shared" si="601"/>
        <v>95.867527707644072</v>
      </c>
      <c r="O2039">
        <f t="shared" si="602"/>
        <v>22.849294218053675</v>
      </c>
      <c r="P2039" s="3">
        <f t="shared" si="603"/>
        <v>22.849294218053675</v>
      </c>
      <c r="Q2039" s="3">
        <f t="shared" si="604"/>
        <v>-84.132472292355928</v>
      </c>
      <c r="R2039">
        <f t="shared" si="605"/>
        <v>95.867527707644072</v>
      </c>
      <c r="S2039">
        <f t="shared" si="606"/>
        <v>1.9326211826370325</v>
      </c>
      <c r="T2039">
        <f t="shared" si="589"/>
        <v>22.849294218053675</v>
      </c>
    </row>
    <row r="2040" spans="1:20" x14ac:dyDescent="0.25">
      <c r="A2040">
        <f t="shared" si="590"/>
        <v>12189.160483761578</v>
      </c>
      <c r="B2040">
        <f t="shared" si="607"/>
        <v>1939.9651431310533</v>
      </c>
      <c r="C2040" t="str">
        <f t="shared" si="591"/>
        <v>1.41811218991536-13.7602417975826i</v>
      </c>
      <c r="D2040" t="str">
        <f t="shared" si="592"/>
        <v>3.97496308858385-8.21612331693993i</v>
      </c>
      <c r="E2040" t="str">
        <f t="shared" si="593"/>
        <v>162.184611278634+1.02287281594864i</v>
      </c>
      <c r="F2040" t="str">
        <f t="shared" si="594"/>
        <v>1.45495445689748-76.990438831786i</v>
      </c>
      <c r="G2040" t="str">
        <f t="shared" si="595"/>
        <v>0.999999657681858-0.000585079502937159i</v>
      </c>
      <c r="H2040" t="str">
        <f t="shared" si="596"/>
        <v>632.687715413969+181.18187251218i</v>
      </c>
      <c r="I2040" t="str">
        <f t="shared" si="597"/>
        <v>41.948335768968-136.671833545101i</v>
      </c>
      <c r="K2040" t="str">
        <f t="shared" si="598"/>
        <v>0.0175291877173412-0.00648250757243811i</v>
      </c>
      <c r="L2040" t="str">
        <f t="shared" si="599"/>
        <v>0.00005-0.145461178212571i</v>
      </c>
      <c r="M2040" t="str">
        <f t="shared" si="600"/>
        <v>0.00133333333333333-0.0855653989485712i</v>
      </c>
      <c r="N2040">
        <f t="shared" si="601"/>
        <v>95.884053703345273</v>
      </c>
      <c r="O2040">
        <f t="shared" si="602"/>
        <v>22.818404875363257</v>
      </c>
      <c r="P2040" s="3">
        <f t="shared" si="603"/>
        <v>22.818404875363257</v>
      </c>
      <c r="Q2040" s="3">
        <f t="shared" si="604"/>
        <v>-84.115946296654727</v>
      </c>
      <c r="R2040">
        <f t="shared" si="605"/>
        <v>95.884053703345273</v>
      </c>
      <c r="S2040">
        <f t="shared" si="606"/>
        <v>1.9399651431310534</v>
      </c>
      <c r="T2040">
        <f t="shared" si="589"/>
        <v>22.818404875363257</v>
      </c>
    </row>
    <row r="2041" spans="1:20" x14ac:dyDescent="0.25">
      <c r="A2041">
        <f t="shared" si="590"/>
        <v>12235.479293599872</v>
      </c>
      <c r="B2041">
        <f t="shared" si="607"/>
        <v>1947.3370106749514</v>
      </c>
      <c r="C2041" t="str">
        <f t="shared" si="591"/>
        <v>1.41703713975243-13.7110021250352i</v>
      </c>
      <c r="D2041" t="str">
        <f t="shared" si="592"/>
        <v>3.97496280752672-8.18511212270017i</v>
      </c>
      <c r="E2041" t="str">
        <f t="shared" si="593"/>
        <v>162.182858137401+1.02781511647957i</v>
      </c>
      <c r="F2041" t="str">
        <f t="shared" si="594"/>
        <v>1.45495445310505-76.6989891548963i</v>
      </c>
      <c r="G2041" t="str">
        <f t="shared" si="595"/>
        <v>0.999999655075298-0.00058730280351748i</v>
      </c>
      <c r="H2041" t="str">
        <f t="shared" si="596"/>
        <v>632.945301499539+181.887885033643i</v>
      </c>
      <c r="I2041" t="str">
        <f t="shared" si="597"/>
        <v>41.9531874589062-136.204479320963i</v>
      </c>
      <c r="K2041" t="str">
        <f t="shared" si="598"/>
        <v>0.0175127780158829-0.00650086009056674i</v>
      </c>
      <c r="L2041" t="str">
        <f t="shared" si="599"/>
        <v>0.00005-0.144910518243247i</v>
      </c>
      <c r="M2041" t="str">
        <f t="shared" si="600"/>
        <v>0.00133333333333333-0.0852414813195565i</v>
      </c>
      <c r="N2041">
        <f t="shared" si="601"/>
        <v>95.900590849011209</v>
      </c>
      <c r="O2041">
        <f t="shared" si="602"/>
        <v>22.787526261392724</v>
      </c>
      <c r="P2041" s="3">
        <f t="shared" si="603"/>
        <v>22.787526261392724</v>
      </c>
      <c r="Q2041" s="3">
        <f t="shared" si="604"/>
        <v>-84.099409150988791</v>
      </c>
      <c r="R2041">
        <f t="shared" si="605"/>
        <v>95.900590849011209</v>
      </c>
      <c r="S2041">
        <f t="shared" si="606"/>
        <v>1.9473370106749515</v>
      </c>
      <c r="T2041">
        <f t="shared" si="589"/>
        <v>22.787526261392724</v>
      </c>
    </row>
    <row r="2042" spans="1:20" x14ac:dyDescent="0.25">
      <c r="A2042">
        <f t="shared" si="590"/>
        <v>12281.974114915551</v>
      </c>
      <c r="B2042">
        <f t="shared" si="607"/>
        <v>1954.7368913155162</v>
      </c>
      <c r="C2042" t="str">
        <f t="shared" si="591"/>
        <v>1.41595607664857-13.6619541487805i</v>
      </c>
      <c r="D2042" t="str">
        <f t="shared" si="592"/>
        <v>3.97496252432953-8.15421867403314i</v>
      </c>
      <c r="E2042" t="str">
        <f t="shared" si="593"/>
        <v>162.181097164996+1.03278611315707i</v>
      </c>
      <c r="F2042" t="str">
        <f t="shared" si="594"/>
        <v>1.45495444928374-76.4086428187151i</v>
      </c>
      <c r="G2042" t="str">
        <f t="shared" si="595"/>
        <v>0.999999652448891-0.000589534552622487i</v>
      </c>
      <c r="H2042" t="str">
        <f t="shared" si="596"/>
        <v>633.204985279245+182.596776904847i</v>
      </c>
      <c r="I2042" t="str">
        <f t="shared" si="597"/>
        <v>41.9580757893033-135.739112758802i</v>
      </c>
      <c r="K2042" t="str">
        <f t="shared" si="598"/>
        <v>0.0174962753880689-0.00651922277667594i</v>
      </c>
      <c r="L2042" t="str">
        <f t="shared" si="599"/>
        <v>0.00005-0.144361942860377i</v>
      </c>
      <c r="M2042" t="str">
        <f t="shared" si="600"/>
        <v>0.00133333333333333-0.0849187899178692i</v>
      </c>
      <c r="N2042">
        <f t="shared" si="601"/>
        <v>95.917138816351027</v>
      </c>
      <c r="O2042">
        <f t="shared" si="602"/>
        <v>22.756658401309927</v>
      </c>
      <c r="P2042" s="3">
        <f t="shared" si="603"/>
        <v>22.756658401309927</v>
      </c>
      <c r="Q2042" s="3">
        <f t="shared" si="604"/>
        <v>-84.082861183648973</v>
      </c>
      <c r="R2042">
        <f t="shared" si="605"/>
        <v>95.917138816351027</v>
      </c>
      <c r="S2042">
        <f t="shared" si="606"/>
        <v>1.9547368913155163</v>
      </c>
      <c r="T2042">
        <f t="shared" si="589"/>
        <v>22.756658401309927</v>
      </c>
    </row>
    <row r="2043" spans="1:20" x14ac:dyDescent="0.25">
      <c r="A2043">
        <f t="shared" si="590"/>
        <v>12328.64561655223</v>
      </c>
      <c r="B2043">
        <f t="shared" si="607"/>
        <v>1962.1648915025153</v>
      </c>
      <c r="C2043" t="str">
        <f t="shared" si="591"/>
        <v>1.4148689813781-13.6130971167554i</v>
      </c>
      <c r="D2043" t="str">
        <f t="shared" si="592"/>
        <v>3.97496223897602-8.12344252652612i</v>
      </c>
      <c r="E2043" t="str">
        <f t="shared" si="593"/>
        <v>162.179328369252+1.03778599375434i</v>
      </c>
      <c r="F2043" t="str">
        <f t="shared" si="594"/>
        <v>1.45495444543335-76.1193956465136i</v>
      </c>
      <c r="G2043" t="str">
        <f t="shared" si="595"/>
        <v>0.999999649802484-0.000591774782356376i</v>
      </c>
      <c r="H2043" t="str">
        <f t="shared" si="596"/>
        <v>633.466784892231+183.308561229521i</v>
      </c>
      <c r="I2043" t="str">
        <f t="shared" si="597"/>
        <v>41.9630010327598-135.275727506316i</v>
      </c>
      <c r="K2043" t="str">
        <f t="shared" si="598"/>
        <v>0.0174796795211411-0.00653759518673614i</v>
      </c>
      <c r="L2043" t="str">
        <f t="shared" si="599"/>
        <v>0.00005-0.143815444172522i</v>
      </c>
      <c r="M2043" t="str">
        <f t="shared" si="600"/>
        <v>0.00133333333333333-0.0845973201014832i</v>
      </c>
      <c r="N2043">
        <f t="shared" si="601"/>
        <v>95.933697274609727</v>
      </c>
      <c r="O2043">
        <f t="shared" si="602"/>
        <v>22.7258013199428</v>
      </c>
      <c r="P2043" s="3">
        <f t="shared" si="603"/>
        <v>22.7258013199428</v>
      </c>
      <c r="Q2043" s="3">
        <f t="shared" si="604"/>
        <v>-84.066302725390273</v>
      </c>
      <c r="R2043">
        <f t="shared" si="605"/>
        <v>95.933697274609727</v>
      </c>
      <c r="S2043">
        <f t="shared" si="606"/>
        <v>1.9621648915025154</v>
      </c>
      <c r="T2043">
        <f t="shared" si="589"/>
        <v>22.7258013199428</v>
      </c>
    </row>
    <row r="2044" spans="1:20" x14ac:dyDescent="0.25">
      <c r="A2044">
        <f t="shared" si="590"/>
        <v>12375.494469895129</v>
      </c>
      <c r="B2044">
        <f t="shared" si="607"/>
        <v>1969.6211180902249</v>
      </c>
      <c r="C2044" t="str">
        <f t="shared" si="591"/>
        <v>1.41377583484904-13.5644302793653i</v>
      </c>
      <c r="D2044" t="str">
        <f t="shared" si="592"/>
        <v>3.97496195144972-8.09278323745363i</v>
      </c>
      <c r="E2044" t="str">
        <f t="shared" si="593"/>
        <v>162.177551758771+1.04281494714509i</v>
      </c>
      <c r="F2044" t="str">
        <f t="shared" si="594"/>
        <v>1.45495444155363-75.8312434773732i</v>
      </c>
      <c r="G2044" t="str">
        <f t="shared" si="595"/>
        <v>0.999999647135927-0.000594023524945332i</v>
      </c>
      <c r="H2044" t="str">
        <f t="shared" si="596"/>
        <v>633.730718650824+184.023251184i</v>
      </c>
      <c r="I2044" t="str">
        <f t="shared" si="597"/>
        <v>41.96796346381-134.814317243976i</v>
      </c>
      <c r="K2044" t="str">
        <f t="shared" si="598"/>
        <v>0.0174629901041925-0.00655597687248079i</v>
      </c>
      <c r="L2044" t="str">
        <f t="shared" si="599"/>
        <v>0.00005-0.143271014318113i</v>
      </c>
      <c r="M2044" t="str">
        <f t="shared" si="600"/>
        <v>0.00133333333333333-0.0842770672459484i</v>
      </c>
      <c r="N2044">
        <f t="shared" si="601"/>
        <v>95.950265890578009</v>
      </c>
      <c r="O2044">
        <f t="shared" si="602"/>
        <v>22.69495504177344</v>
      </c>
      <c r="P2044" s="3">
        <f t="shared" si="603"/>
        <v>22.69495504177344</v>
      </c>
      <c r="Q2044" s="3">
        <f t="shared" si="604"/>
        <v>-84.049734109421991</v>
      </c>
      <c r="R2044">
        <f t="shared" si="605"/>
        <v>95.950265890578009</v>
      </c>
      <c r="S2044">
        <f t="shared" si="606"/>
        <v>1.9696211180902248</v>
      </c>
      <c r="T2044">
        <f t="shared" si="589"/>
        <v>22.69495504177344</v>
      </c>
    </row>
    <row r="2045" spans="1:20" x14ac:dyDescent="0.25">
      <c r="A2045">
        <f t="shared" si="590"/>
        <v>12422.521348880731</v>
      </c>
      <c r="B2045">
        <f t="shared" si="607"/>
        <v>1977.1056783389677</v>
      </c>
      <c r="C2045" t="str">
        <f t="shared" si="591"/>
        <v>1.41267661810651-13.5159528894746i</v>
      </c>
      <c r="D2045" t="str">
        <f t="shared" si="592"/>
        <v>3.97496166173411-8.06224036577142i</v>
      </c>
      <c r="E2045" t="str">
        <f t="shared" si="593"/>
        <v>162.175767342939+1.04787316330569i</v>
      </c>
      <c r="F2045" t="str">
        <f t="shared" si="594"/>
        <v>1.45495443764437-75.5441821661285i</v>
      </c>
      <c r="G2045" t="str">
        <f t="shared" si="595"/>
        <v>0.999999644449066-0.000596280812738i</v>
      </c>
      <c r="H2045" t="str">
        <f t="shared" si="596"/>
        <v>633.996805042428+184.740860017708i</v>
      </c>
      <c r="I2045" t="str">
        <f t="shared" si="597"/>
        <v>41.9729633589334-134.354875684993i</v>
      </c>
      <c r="K2045" t="str">
        <f t="shared" si="598"/>
        <v>0.0174462068282147-0.00657436738139976i</v>
      </c>
      <c r="L2045" t="str">
        <f t="shared" si="599"/>
        <v>0.00005-0.142728645465345i</v>
      </c>
      <c r="M2045" t="str">
        <f t="shared" si="600"/>
        <v>0.00133333333333333-0.0839580267443206i</v>
      </c>
      <c r="N2045">
        <f t="shared" si="601"/>
        <v>95.966844328604296</v>
      </c>
      <c r="O2045">
        <f t="shared" si="602"/>
        <v>22.664119590933417</v>
      </c>
      <c r="P2045" s="3">
        <f t="shared" si="603"/>
        <v>22.664119590933417</v>
      </c>
      <c r="Q2045" s="3">
        <f t="shared" si="604"/>
        <v>-84.033155671395704</v>
      </c>
      <c r="R2045">
        <f t="shared" si="605"/>
        <v>95.966844328604296</v>
      </c>
      <c r="S2045">
        <f t="shared" si="606"/>
        <v>1.9771056783389676</v>
      </c>
      <c r="T2045">
        <f t="shared" si="589"/>
        <v>22.664119590933417</v>
      </c>
    </row>
    <row r="2046" spans="1:20" x14ac:dyDescent="0.25">
      <c r="A2046">
        <f t="shared" si="590"/>
        <v>12469.726930006478</v>
      </c>
      <c r="B2046">
        <f t="shared" si="607"/>
        <v>1984.6186799166558</v>
      </c>
      <c r="C2046" t="str">
        <f t="shared" si="591"/>
        <v>1.41157131233557-13.4676642023955i</v>
      </c>
      <c r="D2046" t="str">
        <f t="shared" si="592"/>
        <v>3.9749613698125-8.03181347210982i</v>
      </c>
      <c r="E2046" t="str">
        <f t="shared" si="593"/>
        <v>162.173975131938+1.05296083331746i</v>
      </c>
      <c r="F2046" t="str">
        <f t="shared" si="594"/>
        <v>1.45495443370534-75.2582075833059i</v>
      </c>
      <c r="G2046" t="str">
        <f t="shared" si="595"/>
        <v>0.999999641741746-0.000598546678205946i</v>
      </c>
      <c r="H2046" t="str">
        <f t="shared" si="596"/>
        <v>634.265062731463+185.461401053672i</v>
      </c>
      <c r="I2046" t="str">
        <f t="shared" si="597"/>
        <v>41.978000996569-133.897396575288i</v>
      </c>
      <c r="K2046" t="str">
        <f t="shared" si="598"/>
        <v>0.0174293293861446-0.00659276625673341i</v>
      </c>
      <c r="L2046" t="str">
        <f t="shared" si="599"/>
        <v>0.00005-0.142188329812059i</v>
      </c>
      <c r="M2046" t="str">
        <f t="shared" si="600"/>
        <v>0.00133333333333333-0.0836401940070934i</v>
      </c>
      <c r="N2046">
        <f t="shared" si="601"/>
        <v>95.983432250605048</v>
      </c>
      <c r="O2046">
        <f t="shared" si="602"/>
        <v>22.633294991197914</v>
      </c>
      <c r="P2046" s="3">
        <f t="shared" si="603"/>
        <v>22.633294991197914</v>
      </c>
      <c r="Q2046" s="3">
        <f t="shared" si="604"/>
        <v>-84.016567749394952</v>
      </c>
      <c r="R2046">
        <f t="shared" si="605"/>
        <v>95.983432250605048</v>
      </c>
      <c r="S2046">
        <f t="shared" si="606"/>
        <v>1.9846186799166559</v>
      </c>
      <c r="T2046">
        <f t="shared" si="589"/>
        <v>22.633294991197914</v>
      </c>
    </row>
    <row r="2047" spans="1:20" x14ac:dyDescent="0.25">
      <c r="A2047">
        <f t="shared" si="590"/>
        <v>12517.111892340501</v>
      </c>
      <c r="B2047">
        <f t="shared" si="607"/>
        <v>1992.160230900339</v>
      </c>
      <c r="C2047" t="str">
        <f t="shared" si="591"/>
        <v>1.41045989886473-13.4195634758776i</v>
      </c>
      <c r="D2047" t="str">
        <f t="shared" si="592"/>
        <v>3.97496107566815-8.00150211876768i</v>
      </c>
      <c r="E2047" t="str">
        <f t="shared" si="593"/>
        <v>162.172175136751+1.05807814936858i</v>
      </c>
      <c r="F2047" t="str">
        <f t="shared" si="594"/>
        <v>1.45495442973631-74.9733156150659i</v>
      </c>
      <c r="G2047" t="str">
        <f t="shared" si="595"/>
        <v>0.999999639013811-0.000600821153944127i</v>
      </c>
      <c r="H2047" t="str">
        <f t="shared" si="596"/>
        <v>634.535510561299+186.184887688999i</v>
      </c>
      <c r="I2047" t="str">
        <f t="shared" si="597"/>
        <v>41.9830766571233-133.441873693458i</v>
      </c>
      <c r="K2047" t="str">
        <f t="shared" si="598"/>
        <v>0.0174123574729129-0.0066111730374668i</v>
      </c>
      <c r="L2047" t="str">
        <f t="shared" si="599"/>
        <v>0.00005-0.141650059585633i</v>
      </c>
      <c r="M2047" t="str">
        <f t="shared" si="600"/>
        <v>0.00133333333333333-0.083323564462137i</v>
      </c>
      <c r="N2047">
        <f t="shared" si="601"/>
        <v>96.00002931607834</v>
      </c>
      <c r="O2047">
        <f t="shared" si="602"/>
        <v>22.602481265980352</v>
      </c>
      <c r="P2047" s="3">
        <f t="shared" si="603"/>
        <v>22.602481265980352</v>
      </c>
      <c r="Q2047" s="3">
        <f t="shared" si="604"/>
        <v>-83.99997068392166</v>
      </c>
      <c r="R2047">
        <f t="shared" si="605"/>
        <v>96.00002931607834</v>
      </c>
      <c r="S2047">
        <f t="shared" si="606"/>
        <v>1.992160230900339</v>
      </c>
      <c r="T2047">
        <f t="shared" si="589"/>
        <v>22.602481265980352</v>
      </c>
    </row>
    <row r="2048" spans="1:20" x14ac:dyDescent="0.25">
      <c r="A2048">
        <f t="shared" si="590"/>
        <v>12564.676917531395</v>
      </c>
      <c r="B2048">
        <f t="shared" si="607"/>
        <v>1999.7304397777602</v>
      </c>
      <c r="C2048" t="str">
        <f t="shared" si="591"/>
        <v>1.40934235916863-13.3716499700975i</v>
      </c>
      <c r="D2048" t="str">
        <f t="shared" si="592"/>
        <v>3.97496077928408-7.97130586970578i</v>
      </c>
      <c r="E2048" t="str">
        <f t="shared" si="593"/>
        <v>162.170367369184+1.06322530475449i</v>
      </c>
      <c r="F2048" t="str">
        <f t="shared" si="594"/>
        <v>1.45495442573707-74.6895021631411i</v>
      </c>
      <c r="G2048" t="str">
        <f t="shared" si="595"/>
        <v>0.999999636265104-0.000603104272671357i</v>
      </c>
      <c r="H2048" t="str">
        <f t="shared" si="596"/>
        <v>634.80816755625+186.911333395395i</v>
      </c>
      <c r="I2048" t="str">
        <f t="shared" si="597"/>
        <v>41.9881906229841-132.988300850739i</v>
      </c>
      <c r="K2048" t="str">
        <f t="shared" si="598"/>
        <v>0.0173952907854915-0.00662958725832472i</v>
      </c>
      <c r="L2048" t="str">
        <f t="shared" si="599"/>
        <v>0.00005-0.14111382704287i</v>
      </c>
      <c r="M2048" t="str">
        <f t="shared" si="600"/>
        <v>0.00133333333333333-0.0830081335546296i</v>
      </c>
      <c r="N2048">
        <f t="shared" si="601"/>
        <v>96.016635182114285</v>
      </c>
      <c r="O2048">
        <f t="shared" si="602"/>
        <v>22.571678438326906</v>
      </c>
      <c r="P2048" s="3">
        <f t="shared" si="603"/>
        <v>22.571678438326906</v>
      </c>
      <c r="Q2048" s="3">
        <f t="shared" si="604"/>
        <v>-83.983364817885715</v>
      </c>
      <c r="R2048">
        <f t="shared" si="605"/>
        <v>96.016635182114285</v>
      </c>
      <c r="S2048">
        <f t="shared" si="606"/>
        <v>1.9997304397777602</v>
      </c>
      <c r="T2048">
        <f t="shared" si="589"/>
        <v>22.571678438326906</v>
      </c>
    </row>
    <row r="2049" spans="1:20" x14ac:dyDescent="0.25">
      <c r="A2049">
        <f t="shared" si="590"/>
        <v>12612.422689818015</v>
      </c>
      <c r="B2049">
        <f t="shared" si="607"/>
        <v>2007.3294154489158</v>
      </c>
      <c r="C2049" t="str">
        <f t="shared" si="591"/>
        <v>1.40821867487191-13.3239229476491i</v>
      </c>
      <c r="D2049" t="str">
        <f t="shared" si="592"/>
        <v>3.97496048064327-7.94122429054081i</v>
      </c>
      <c r="E2049" t="str">
        <f t="shared" si="593"/>
        <v>162.168551841867+1.06840249388232i</v>
      </c>
      <c r="F2049" t="str">
        <f t="shared" si="594"/>
        <v>1.45495442170737-74.4067631447801i</v>
      </c>
      <c r="G2049" t="str">
        <f t="shared" si="595"/>
        <v>0.999999633495467-0.000605396067230781i</v>
      </c>
      <c r="H2049" t="str">
        <f t="shared" si="596"/>
        <v>635.08305292355+187.640751719654i</v>
      </c>
      <c r="I2049" t="str">
        <f t="shared" si="597"/>
        <v>41.9933431785298-132.536671890985i</v>
      </c>
      <c r="K2049" t="str">
        <f t="shared" si="598"/>
        <v>0.0173781290229429-0.00664800844976698i</v>
      </c>
      <c r="L2049" t="str">
        <f t="shared" si="599"/>
        <v>0.00005-0.140579624469885i</v>
      </c>
      <c r="M2049" t="str">
        <f t="shared" si="600"/>
        <v>0.00133333333333333-0.0826938967469912i</v>
      </c>
      <c r="N2049">
        <f t="shared" si="601"/>
        <v>96.033249503410531</v>
      </c>
      <c r="O2049">
        <f t="shared" si="602"/>
        <v>22.540886530911514</v>
      </c>
      <c r="P2049" s="3">
        <f t="shared" si="603"/>
        <v>22.540886530911514</v>
      </c>
      <c r="Q2049" s="3">
        <f t="shared" si="604"/>
        <v>-83.966750496589469</v>
      </c>
      <c r="R2049">
        <f t="shared" si="605"/>
        <v>96.033249503410531</v>
      </c>
      <c r="S2049">
        <f t="shared" si="606"/>
        <v>2.0073294154489156</v>
      </c>
      <c r="T2049">
        <f t="shared" si="589"/>
        <v>22.540886530911514</v>
      </c>
    </row>
    <row r="2050" spans="1:20" x14ac:dyDescent="0.25">
      <c r="A2050">
        <f t="shared" si="590"/>
        <v>12660.349896039324</v>
      </c>
      <c r="B2050">
        <f t="shared" si="607"/>
        <v>2014.9572672276217</v>
      </c>
      <c r="C2050" t="str">
        <f t="shared" si="591"/>
        <v>1.40708882775164-13.2763816735322i</v>
      </c>
      <c r="D2050" t="str">
        <f t="shared" si="592"/>
        <v>3.97496017972851-7.91125694853898i</v>
      </c>
      <c r="E2050" t="str">
        <f t="shared" si="593"/>
        <v>162.166728568275+1.07360991226933i</v>
      </c>
      <c r="F2050" t="str">
        <f t="shared" si="594"/>
        <v>1.45495441764699-74.1250944926871i</v>
      </c>
      <c r="G2050" t="str">
        <f t="shared" si="595"/>
        <v>0.999999630704742-0.000607696570590343i</v>
      </c>
      <c r="H2050" t="str">
        <f t="shared" si="596"/>
        <v>635.360186055412+188.373156284188i</v>
      </c>
      <c r="I2050" t="str">
        <f t="shared" si="597"/>
        <v>41.9985346101448-132.086980690635i</v>
      </c>
      <c r="K2050" t="str">
        <f t="shared" si="598"/>
        <v>0.0173608718864679-0.00666643613798438i</v>
      </c>
      <c r="L2050" t="str">
        <f t="shared" si="599"/>
        <v>0.00005-0.140047444181993i</v>
      </c>
      <c r="M2050" t="str">
        <f t="shared" si="600"/>
        <v>0.00133333333333333-0.0823808495188196i</v>
      </c>
      <c r="N2050">
        <f t="shared" si="601"/>
        <v>96.04987193228294</v>
      </c>
      <c r="O2050">
        <f t="shared" si="602"/>
        <v>22.510105566029598</v>
      </c>
      <c r="P2050" s="3">
        <f t="shared" si="603"/>
        <v>22.510105566029598</v>
      </c>
      <c r="Q2050" s="3">
        <f t="shared" si="604"/>
        <v>-83.95012806771706</v>
      </c>
      <c r="R2050">
        <f t="shared" si="605"/>
        <v>96.04987193228294</v>
      </c>
      <c r="S2050">
        <f t="shared" si="606"/>
        <v>2.0149572672276217</v>
      </c>
      <c r="T2050">
        <f t="shared" si="589"/>
        <v>22.510105566029598</v>
      </c>
    </row>
    <row r="2051" spans="1:20" x14ac:dyDescent="0.25">
      <c r="A2051">
        <f t="shared" si="590"/>
        <v>12708.459225644274</v>
      </c>
      <c r="B2051">
        <f t="shared" si="607"/>
        <v>2022.6141048430868</v>
      </c>
      <c r="C2051" t="str">
        <f t="shared" si="591"/>
        <v>1.40595279974135-13.229025415143i</v>
      </c>
      <c r="D2051" t="str">
        <f t="shared" si="592"/>
        <v>3.97495987652249-7.88140341260981i</v>
      </c>
      <c r="E2051" t="str">
        <f t="shared" si="593"/>
        <v>162.164897562727+1.07884775654822i</v>
      </c>
      <c r="F2051" t="str">
        <f t="shared" si="594"/>
        <v>1.45495441355569-73.8444921549635i</v>
      </c>
      <c r="G2051" t="str">
        <f t="shared" si="595"/>
        <v>0.999999627892766-0.000610005815843264i</v>
      </c>
      <c r="H2051" t="str">
        <f t="shared" si="596"/>
        <v>635.639586531052+189.108560787512i</v>
      </c>
      <c r="I2051" t="str">
        <f t="shared" si="597"/>
        <v>42.0037652062256-131.639221158687i</v>
      </c>
      <c r="K2051" t="str">
        <f t="shared" si="598"/>
        <v>0.0173435190794558-0.00668486984489487i</v>
      </c>
      <c r="L2051" t="str">
        <f t="shared" si="599"/>
        <v>0.00005-0.139517278523604i</v>
      </c>
      <c r="M2051" t="str">
        <f t="shared" si="600"/>
        <v>0.00133333333333333-0.0820689873668258i</v>
      </c>
      <c r="N2051">
        <f t="shared" si="601"/>
        <v>96.066502118682635</v>
      </c>
      <c r="O2051">
        <f t="shared" si="602"/>
        <v>22.479335565593075</v>
      </c>
      <c r="P2051" s="3">
        <f t="shared" si="603"/>
        <v>22.479335565593075</v>
      </c>
      <c r="Q2051" s="3">
        <f t="shared" si="604"/>
        <v>-83.933497881317365</v>
      </c>
      <c r="R2051">
        <f t="shared" si="605"/>
        <v>96.066502118682635</v>
      </c>
      <c r="S2051">
        <f t="shared" si="606"/>
        <v>2.022614104843087</v>
      </c>
      <c r="T2051">
        <f t="shared" si="589"/>
        <v>22.479335565593075</v>
      </c>
    </row>
    <row r="2052" spans="1:20" x14ac:dyDescent="0.25">
      <c r="A2052">
        <f t="shared" si="590"/>
        <v>12756.751370701722</v>
      </c>
      <c r="B2052">
        <f t="shared" si="607"/>
        <v>2030.3000384414906</v>
      </c>
      <c r="C2052" t="str">
        <f t="shared" si="591"/>
        <v>1.40481057293362-13.1818534422648i</v>
      </c>
      <c r="D2052" t="str">
        <f t="shared" si="592"/>
        <v>3.9749595710078-7.8516632533001i</v>
      </c>
      <c r="E2052" t="str">
        <f t="shared" si="593"/>
        <v>162.163058840416+1.08411622446356i</v>
      </c>
      <c r="F2052" t="str">
        <f t="shared" si="594"/>
        <v>1.45495440943324-73.5649520950515i</v>
      </c>
      <c r="G2052" t="str">
        <f t="shared" si="595"/>
        <v>0.999999625059379-0.000612323836208518i</v>
      </c>
      <c r="H2052" t="str">
        <f t="shared" si="596"/>
        <v>635.921274118787+189.846979004782i</v>
      </c>
      <c r="I2052" t="str">
        <f t="shared" si="597"/>
        <v>42.0090352571983-131.193387236671i</v>
      </c>
      <c r="K2052" t="str">
        <f t="shared" si="598"/>
        <v>0.0173260703075334-0.00670330908814068i</v>
      </c>
      <c r="L2052" t="str">
        <f t="shared" si="599"/>
        <v>0.00005-0.138989119868105i</v>
      </c>
      <c r="M2052" t="str">
        <f t="shared" si="600"/>
        <v>0.00133333333333333-0.0817583058047676i</v>
      </c>
      <c r="N2052">
        <f t="shared" si="601"/>
        <v>96.083139710207348</v>
      </c>
      <c r="O2052">
        <f t="shared" si="602"/>
        <v>22.448576551125385</v>
      </c>
      <c r="P2052" s="3">
        <f t="shared" si="603"/>
        <v>22.448576551125385</v>
      </c>
      <c r="Q2052" s="3">
        <f t="shared" si="604"/>
        <v>-83.916860289792652</v>
      </c>
      <c r="R2052">
        <f t="shared" si="605"/>
        <v>96.083139710207348</v>
      </c>
      <c r="S2052">
        <f t="shared" si="606"/>
        <v>2.0303000384414904</v>
      </c>
      <c r="T2052">
        <f t="shared" si="589"/>
        <v>22.448576551125385</v>
      </c>
    </row>
    <row r="2053" spans="1:20" x14ac:dyDescent="0.25">
      <c r="A2053">
        <f t="shared" si="590"/>
        <v>12805.227025910392</v>
      </c>
      <c r="B2053">
        <f t="shared" si="607"/>
        <v>2038.0151785875685</v>
      </c>
      <c r="C2053" t="str">
        <f t="shared" si="591"/>
        <v>1.40366212958386-13.1348650270558i</v>
      </c>
      <c r="D2053" t="str">
        <f t="shared" si="592"/>
        <v>3.97495926316681-7.8220360427874i</v>
      </c>
      <c r="E2053" t="str">
        <f t="shared" si="593"/>
        <v>162.1612124174+1.08941551487922i</v>
      </c>
      <c r="F2053" t="str">
        <f t="shared" si="594"/>
        <v>1.4549544052794-73.2864702916723i</v>
      </c>
      <c r="G2053" t="str">
        <f t="shared" si="595"/>
        <v>0.999999622204417-0.000614650665031305i</v>
      </c>
      <c r="H2053" t="str">
        <f t="shared" si="596"/>
        <v>636.205268778139+190.588424788301i</v>
      </c>
      <c r="I2053" t="str">
        <f t="shared" si="597"/>
        <v>42.0143450555251-130.749472898628i</v>
      </c>
      <c r="K2053" t="str">
        <f t="shared" si="598"/>
        <v>0.017308525278615-0.00672175338108547i</v>
      </c>
      <c r="L2053" t="str">
        <f t="shared" si="599"/>
        <v>0.00005-0.138462960617757i</v>
      </c>
      <c r="M2053" t="str">
        <f t="shared" si="600"/>
        <v>0.00133333333333333-0.0814488003633865i</v>
      </c>
      <c r="N2053">
        <f t="shared" si="601"/>
        <v>96.099784352119428</v>
      </c>
      <c r="O2053">
        <f t="shared" si="602"/>
        <v>22.417828543754595</v>
      </c>
      <c r="P2053" s="3">
        <f t="shared" si="603"/>
        <v>22.417828543754595</v>
      </c>
      <c r="Q2053" s="3">
        <f t="shared" si="604"/>
        <v>-83.900215647880572</v>
      </c>
      <c r="R2053">
        <f t="shared" si="605"/>
        <v>96.099784352119428</v>
      </c>
      <c r="S2053">
        <f t="shared" si="606"/>
        <v>2.0380151785875684</v>
      </c>
      <c r="T2053">
        <f t="shared" si="589"/>
        <v>22.417828543754595</v>
      </c>
    </row>
    <row r="2054" spans="1:20" x14ac:dyDescent="0.25">
      <c r="A2054">
        <f t="shared" si="590"/>
        <v>12853.886888608851</v>
      </c>
      <c r="B2054">
        <f t="shared" si="607"/>
        <v>2045.7596362662014</v>
      </c>
      <c r="C2054" t="str">
        <f t="shared" si="591"/>
        <v>1.40250745211328-13.0880594440418i</v>
      </c>
      <c r="D2054" t="str">
        <f t="shared" si="592"/>
        <v>3.97495895298183-7.79252135487421i</v>
      </c>
      <c r="E2054" t="str">
        <f t="shared" si="593"/>
        <v>162.159358310636+1.09474582777333i</v>
      </c>
      <c r="F2054" t="str">
        <f t="shared" si="594"/>
        <v>1.45495440109393-73.0090427387723i</v>
      </c>
      <c r="G2054" t="str">
        <f t="shared" si="595"/>
        <v>0.999999619327716-0.000616986335783538i</v>
      </c>
      <c r="H2054" t="str">
        <f t="shared" si="596"/>
        <v>636.49159066196+191.332912068038i</v>
      </c>
      <c r="I2054" t="str">
        <f t="shared" si="597"/>
        <v>42.0196948957182-130.30747215108i</v>
      </c>
      <c r="K2054" t="str">
        <f t="shared" si="598"/>
        <v>0.0172908837029528-0.00674020223281244i</v>
      </c>
      <c r="L2054" t="str">
        <f t="shared" si="599"/>
        <v>0.00005-0.137938793203584i</v>
      </c>
      <c r="M2054" t="str">
        <f t="shared" si="600"/>
        <v>0.00133333333333333-0.0811404665903431i</v>
      </c>
      <c r="N2054">
        <f t="shared" si="601"/>
        <v>96.116435687358972</v>
      </c>
      <c r="O2054">
        <f t="shared" si="602"/>
        <v>22.387091564209616</v>
      </c>
      <c r="P2054" s="3">
        <f t="shared" si="603"/>
        <v>22.387091564209616</v>
      </c>
      <c r="Q2054" s="3">
        <f t="shared" si="604"/>
        <v>-83.883564312641028</v>
      </c>
      <c r="R2054">
        <f t="shared" si="605"/>
        <v>96.116435687358972</v>
      </c>
      <c r="S2054">
        <f t="shared" si="606"/>
        <v>2.0457596362662014</v>
      </c>
      <c r="T2054">
        <f t="shared" si="589"/>
        <v>22.387091564209616</v>
      </c>
    </row>
    <row r="2055" spans="1:20" x14ac:dyDescent="0.25">
      <c r="A2055">
        <f t="shared" si="590"/>
        <v>12902.731658785566</v>
      </c>
      <c r="B2055">
        <f t="shared" si="607"/>
        <v>2053.5335228840131</v>
      </c>
      <c r="C2055" t="str">
        <f t="shared" si="591"/>
        <v>1.40134652311247-13.0414359701044i</v>
      </c>
      <c r="D2055" t="str">
        <f t="shared" si="592"/>
        <v>3.97495864043503-7.7631187649817i</v>
      </c>
      <c r="E2055" t="str">
        <f t="shared" si="593"/>
        <v>162.157496537969+1.10010736424543i</v>
      </c>
      <c r="F2055" t="str">
        <f t="shared" si="594"/>
        <v>1.45495439687658-72.7326654454633i</v>
      </c>
      <c r="G2055" t="str">
        <f t="shared" si="595"/>
        <v>0.999999616429111-0.000619330882064319i</v>
      </c>
      <c r="H2055" t="str">
        <f t="shared" si="596"/>
        <v>636.780260118607+192.08045485216i</v>
      </c>
      <c r="I2055" t="str">
        <f t="shared" si="597"/>
        <v>42.0250850743511-129.867379033017i</v>
      </c>
      <c r="K2055" t="str">
        <f t="shared" si="598"/>
        <v>0.0172731452931873-0.00675865514812266i</v>
      </c>
      <c r="L2055" t="str">
        <f t="shared" si="599"/>
        <v>0.00005-0.13741661008526i</v>
      </c>
      <c r="M2055" t="str">
        <f t="shared" si="600"/>
        <v>0.00133333333333333-0.0808333000501527i</v>
      </c>
      <c r="N2055">
        <f t="shared" si="601"/>
        <v>96.133093356561716</v>
      </c>
      <c r="O2055">
        <f t="shared" si="602"/>
        <v>22.3563656328135</v>
      </c>
      <c r="P2055" s="3">
        <f t="shared" si="603"/>
        <v>22.3563656328135</v>
      </c>
      <c r="Q2055" s="3">
        <f t="shared" si="604"/>
        <v>-83.866906643438284</v>
      </c>
      <c r="R2055">
        <f t="shared" si="605"/>
        <v>96.133093356561716</v>
      </c>
      <c r="S2055">
        <f t="shared" si="606"/>
        <v>2.0535335228840133</v>
      </c>
      <c r="T2055">
        <f t="shared" si="589"/>
        <v>22.3563656328135</v>
      </c>
    </row>
    <row r="2056" spans="1:20" x14ac:dyDescent="0.25">
      <c r="A2056">
        <f t="shared" si="590"/>
        <v>12951.762039088951</v>
      </c>
      <c r="B2056">
        <f t="shared" si="607"/>
        <v>2061.3369502709725</v>
      </c>
      <c r="C2056" t="str">
        <f t="shared" si="591"/>
        <v>1.40017932534443-12.9949938844716i</v>
      </c>
      <c r="D2056" t="str">
        <f t="shared" si="592"/>
        <v>3.9749583255084-7.73382785014352i</v>
      </c>
      <c r="E2056" t="str">
        <f t="shared" si="593"/>
        <v>162.155627118163+1.10550032651305i</v>
      </c>
      <c r="F2056" t="str">
        <f t="shared" si="594"/>
        <v>1.45495439262713-72.4573344359647i</v>
      </c>
      <c r="G2056" t="str">
        <f t="shared" si="595"/>
        <v>0.999999613508435-0.000621684337600425i</v>
      </c>
      <c r="H2056" t="str">
        <f t="shared" si="596"/>
        <v>637.071297694137+192.831067227561i</v>
      </c>
      <c r="I2056" t="str">
        <f t="shared" si="597"/>
        <v>42.0305158900709-129.429187615872i</v>
      </c>
      <c r="K2056" t="str">
        <f t="shared" si="598"/>
        <v>0.0172553097643979-0.00677711162753408i</v>
      </c>
      <c r="L2056" t="str">
        <f t="shared" si="599"/>
        <v>0.00005-0.136896403751006i</v>
      </c>
      <c r="M2056" t="str">
        <f t="shared" si="600"/>
        <v>0.00133333333333333-0.080527296324121i</v>
      </c>
      <c r="N2056">
        <f t="shared" si="601"/>
        <v>96.149756998074125</v>
      </c>
      <c r="O2056">
        <f t="shared" si="602"/>
        <v>22.325650769478163</v>
      </c>
      <c r="P2056" s="3">
        <f t="shared" si="603"/>
        <v>22.325650769478163</v>
      </c>
      <c r="Q2056" s="3">
        <f t="shared" si="604"/>
        <v>-83.850243001925875</v>
      </c>
      <c r="R2056">
        <f t="shared" si="605"/>
        <v>96.149756998074125</v>
      </c>
      <c r="S2056">
        <f t="shared" si="606"/>
        <v>2.0613369502709724</v>
      </c>
      <c r="T2056">
        <f t="shared" si="589"/>
        <v>22.325650769478163</v>
      </c>
    </row>
    <row r="2057" spans="1:20" x14ac:dyDescent="0.25">
      <c r="A2057">
        <f t="shared" si="590"/>
        <v>13000.978734837488</v>
      </c>
      <c r="B2057">
        <f t="shared" si="607"/>
        <v>2069.1700306820021</v>
      </c>
      <c r="C2057" t="str">
        <f t="shared" si="591"/>
        <v>1.39900584174831-12.9487324687088i</v>
      </c>
      <c r="D2057" t="str">
        <f t="shared" si="592"/>
        <v>3.97495800818385-7.7046481889999i</v>
      </c>
      <c r="E2057" t="str">
        <f t="shared" si="593"/>
        <v>162.153750070903+1.11092491791534i</v>
      </c>
      <c r="F2057" t="str">
        <f t="shared" si="594"/>
        <v>1.45495438834532-72.1830457495478i</v>
      </c>
      <c r="G2057" t="str">
        <f t="shared" si="595"/>
        <v>0.999999610565519-0.000624046736246788i</v>
      </c>
      <c r="H2057" t="str">
        <f t="shared" si="596"/>
        <v>637.36472413451+193.584763360381i</v>
      </c>
      <c r="I2057" t="str">
        <f t="shared" si="597"/>
        <v>42.0359876436073-128.992892003501i</v>
      </c>
      <c r="K2057" t="str">
        <f t="shared" si="598"/>
        <v>0.0172373768341548-0.00679557116728114i</v>
      </c>
      <c r="L2057" t="str">
        <f t="shared" si="599"/>
        <v>0.00005-0.136378166717479i</v>
      </c>
      <c r="M2057" t="str">
        <f t="shared" si="600"/>
        <v>0.00133333333333333-0.0802224510102819i</v>
      </c>
      <c r="N2057">
        <f t="shared" si="601"/>
        <v>96.166426247971998</v>
      </c>
      <c r="O2057">
        <f t="shared" si="602"/>
        <v>22.294946993699376</v>
      </c>
      <c r="P2057" s="3">
        <f t="shared" si="603"/>
        <v>22.294946993699376</v>
      </c>
      <c r="Q2057" s="3">
        <f t="shared" si="604"/>
        <v>-83.833573752028002</v>
      </c>
      <c r="R2057">
        <f t="shared" si="605"/>
        <v>96.166426247971998</v>
      </c>
      <c r="S2057">
        <f t="shared" si="606"/>
        <v>2.069170030682002</v>
      </c>
      <c r="T2057">
        <f t="shared" si="589"/>
        <v>22.294946993699376</v>
      </c>
    </row>
    <row r="2058" spans="1:20" x14ac:dyDescent="0.25">
      <c r="A2058">
        <f t="shared" si="590"/>
        <v>13050.382454029872</v>
      </c>
      <c r="B2058">
        <f t="shared" si="607"/>
        <v>2077.0328767985939</v>
      </c>
      <c r="C2058" t="str">
        <f t="shared" si="591"/>
        <v>1.3978260554425-12.9026510067085i</v>
      </c>
      <c r="D2058" t="str">
        <f t="shared" si="592"/>
        <v>3.97495768844308-7.67557936179137i</v>
      </c>
      <c r="E2058" t="str">
        <f t="shared" si="593"/>
        <v>162.151865416812+1.11638134291206i</v>
      </c>
      <c r="F2058" t="str">
        <f t="shared" si="594"/>
        <v>1.45495438403091-71.9097954404773i</v>
      </c>
      <c r="G2058" t="str">
        <f t="shared" si="595"/>
        <v>0.999999607600195-0.000626418111986993i</v>
      </c>
      <c r="H2058" t="str">
        <f t="shared" si="596"/>
        <v>637.660560387852+194.34155749655i</v>
      </c>
      <c r="I2058" t="str">
        <f t="shared" si="597"/>
        <v>42.0415006377858-128.558486332166i</v>
      </c>
      <c r="K2058" t="str">
        <f t="shared" si="598"/>
        <v>0.0172193462225701-0.00681403325931473i</v>
      </c>
      <c r="L2058" t="str">
        <f t="shared" si="599"/>
        <v>0.00005-0.135861891529667i</v>
      </c>
      <c r="M2058" t="str">
        <f t="shared" si="600"/>
        <v>0.00133333333333333-0.0799187597233336i</v>
      </c>
      <c r="N2058">
        <f t="shared" si="601"/>
        <v>96.183100740076981</v>
      </c>
      <c r="O2058">
        <f t="shared" si="602"/>
        <v>22.264254324550862</v>
      </c>
      <c r="P2058" s="3">
        <f t="shared" si="603"/>
        <v>22.264254324550862</v>
      </c>
      <c r="Q2058" s="3">
        <f t="shared" si="604"/>
        <v>-83.816899259923019</v>
      </c>
      <c r="R2058">
        <f t="shared" si="605"/>
        <v>96.183100740076981</v>
      </c>
      <c r="S2058">
        <f t="shared" si="606"/>
        <v>2.0770328767985937</v>
      </c>
      <c r="T2058">
        <f t="shared" si="589"/>
        <v>22.264254324550862</v>
      </c>
    </row>
    <row r="2059" spans="1:20" x14ac:dyDescent="0.25">
      <c r="A2059">
        <f t="shared" si="590"/>
        <v>13099.973907355188</v>
      </c>
      <c r="B2059">
        <f t="shared" si="607"/>
        <v>2084.9256017304288</v>
      </c>
      <c r="C2059" t="str">
        <f t="shared" si="591"/>
        <v>1.39663994972813-12.8567487846808i</v>
      </c>
      <c r="D2059" t="str">
        <f t="shared" si="592"/>
        <v>3.97495736626774-7.64662095035298i</v>
      </c>
      <c r="E2059" t="str">
        <f t="shared" si="593"/>
        <v>162.149973177458+1.12186980708701i</v>
      </c>
      <c r="F2059" t="str">
        <f t="shared" si="594"/>
        <v>1.45495437968364-71.6375795779562i</v>
      </c>
      <c r="G2059" t="str">
        <f t="shared" si="595"/>
        <v>0.999999604612291-0.000628798498933753i</v>
      </c>
      <c r="H2059" t="str">
        <f t="shared" si="596"/>
        <v>637.958827606729+195.101463962324i</v>
      </c>
      <c r="I2059" t="str">
        <f t="shared" si="597"/>
        <v>42.0470551775397-128.125964770524i</v>
      </c>
      <c r="K2059" t="str">
        <f t="shared" si="598"/>
        <v>0.0172012176523497-0.00683249739130316i</v>
      </c>
      <c r="L2059" t="str">
        <f t="shared" si="599"/>
        <v>0.00005-0.135347570760776i</v>
      </c>
      <c r="M2059" t="str">
        <f t="shared" si="600"/>
        <v>0.00133333333333333-0.0796162180945736i</v>
      </c>
      <c r="N2059">
        <f t="shared" si="601"/>
        <v>96.199780105975336</v>
      </c>
      <c r="O2059">
        <f t="shared" si="602"/>
        <v>22.233572780678806</v>
      </c>
      <c r="P2059" s="3">
        <f t="shared" si="603"/>
        <v>22.233572780678806</v>
      </c>
      <c r="Q2059" s="3">
        <f t="shared" si="604"/>
        <v>-83.800219894024664</v>
      </c>
      <c r="R2059">
        <f t="shared" si="605"/>
        <v>96.199780105975336</v>
      </c>
      <c r="S2059">
        <f t="shared" si="606"/>
        <v>2.0849256017304287</v>
      </c>
      <c r="T2059">
        <f t="shared" si="589"/>
        <v>22.233572780678806</v>
      </c>
    </row>
    <row r="2060" spans="1:20" x14ac:dyDescent="0.25">
      <c r="A2060">
        <f t="shared" si="590"/>
        <v>13149.753808203139</v>
      </c>
      <c r="B2060">
        <f t="shared" si="607"/>
        <v>2092.8483190170045</v>
      </c>
      <c r="C2060" t="str">
        <f t="shared" si="591"/>
        <v>1.39544750809247-12.8110250911442i</v>
      </c>
      <c r="D2060" t="str">
        <f t="shared" si="592"/>
        <v>3.97495704163926-7.61777253810806i</v>
      </c>
      <c r="E2060" t="str">
        <f t="shared" si="593"/>
        <v>162.148073375373+1.1273905171458i</v>
      </c>
      <c r="F2060" t="str">
        <f t="shared" si="594"/>
        <v>1.45495437530329-71.3663942460679i</v>
      </c>
      <c r="G2060" t="str">
        <f t="shared" si="595"/>
        <v>0.999999601601637-0.000631187931329412i</v>
      </c>
      <c r="H2060" t="str">
        <f t="shared" si="596"/>
        <v>638.259547150461+195.864497164822i</v>
      </c>
      <c r="I2060" t="str">
        <f t="shared" si="597"/>
        <v>42.0526515699202-127.695321519605i</v>
      </c>
      <c r="K2060" t="str">
        <f t="shared" si="598"/>
        <v>0.0171829908488455-0.00685096304663298i</v>
      </c>
      <c r="L2060" t="str">
        <f t="shared" si="599"/>
        <v>0.00005-0.13483519701213i</v>
      </c>
      <c r="M2060" t="str">
        <f t="shared" si="600"/>
        <v>0.00133333333333333-0.0793148217718407i</v>
      </c>
      <c r="N2060">
        <f t="shared" si="601"/>
        <v>96.216463975036362</v>
      </c>
      <c r="O2060">
        <f t="shared" si="602"/>
        <v>22.202902380296599</v>
      </c>
      <c r="P2060" s="3">
        <f t="shared" si="603"/>
        <v>22.202902380296599</v>
      </c>
      <c r="Q2060" s="3">
        <f t="shared" si="604"/>
        <v>-83.783536024963638</v>
      </c>
      <c r="R2060">
        <f t="shared" si="605"/>
        <v>96.216463975036362</v>
      </c>
      <c r="S2060">
        <f t="shared" si="606"/>
        <v>2.0928483190170044</v>
      </c>
      <c r="T2060">
        <f t="shared" si="589"/>
        <v>22.202902380296599</v>
      </c>
    </row>
    <row r="2061" spans="1:20" x14ac:dyDescent="0.25">
      <c r="A2061">
        <f t="shared" si="590"/>
        <v>13199.722872674311</v>
      </c>
      <c r="B2061">
        <f t="shared" si="607"/>
        <v>2100.8011426292692</v>
      </c>
      <c r="C2061" t="str">
        <f t="shared" si="591"/>
        <v>1.39424871421236-12.7654792169156i</v>
      </c>
      <c r="D2061" t="str">
        <f t="shared" si="592"/>
        <v>3.97495671453896-7.58903371006228i</v>
      </c>
      <c r="E2061" t="str">
        <f t="shared" si="593"/>
        <v>162.14616603406+1.13294368091841i</v>
      </c>
      <c r="F2061" t="str">
        <f t="shared" si="594"/>
        <v>1.45495437088956-71.0962355437199i</v>
      </c>
      <c r="G2061" t="str">
        <f t="shared" si="595"/>
        <v>0.999999598568057-0.000633586443546428i</v>
      </c>
      <c r="H2061" t="str">
        <f t="shared" si="596"/>
        <v>638.562740587464+196.630671592574i</v>
      </c>
      <c r="I2061" t="str">
        <f t="shared" si="597"/>
        <v>42.0582901241085-127.266550812803i</v>
      </c>
      <c r="K2061" t="str">
        <f t="shared" si="598"/>
        <v>0.0171646655401078-0.00686942970441114i</v>
      </c>
      <c r="L2061" t="str">
        <f t="shared" si="599"/>
        <v>0.00005-0.13432476291306i</v>
      </c>
      <c r="M2061" t="str">
        <f t="shared" si="600"/>
        <v>0.00133333333333333-0.0790145664194472i</v>
      </c>
      <c r="N2061">
        <f t="shared" si="601"/>
        <v>96.233151974432161</v>
      </c>
      <c r="O2061">
        <f t="shared" si="602"/>
        <v>22.172243141178893</v>
      </c>
      <c r="P2061" s="3">
        <f t="shared" si="603"/>
        <v>22.172243141178893</v>
      </c>
      <c r="Q2061" s="3">
        <f t="shared" si="604"/>
        <v>-83.766848025567839</v>
      </c>
      <c r="R2061">
        <f t="shared" si="605"/>
        <v>96.233151974432161</v>
      </c>
      <c r="S2061">
        <f t="shared" si="606"/>
        <v>2.100801142629269</v>
      </c>
      <c r="T2061">
        <f t="shared" si="589"/>
        <v>22.172243141178893</v>
      </c>
    </row>
    <row r="2062" spans="1:20" x14ac:dyDescent="0.25">
      <c r="A2062">
        <f t="shared" si="590"/>
        <v>13249.881819590475</v>
      </c>
      <c r="B2062">
        <f t="shared" si="607"/>
        <v>2108.7841869712606</v>
      </c>
      <c r="C2062" t="str">
        <f t="shared" si="591"/>
        <v>1.39304355195772-12.7201104551018i</v>
      </c>
      <c r="D2062" t="str">
        <f t="shared" si="592"/>
        <v>3.97495638494801-7.5604040527978i</v>
      </c>
      <c r="E2062" t="str">
        <f t="shared" si="593"/>
        <v>162.144251178009+1.13852950735908i</v>
      </c>
      <c r="F2062" t="str">
        <f t="shared" si="594"/>
        <v>1.45495436644223-70.8270995845887i</v>
      </c>
      <c r="G2062" t="str">
        <f t="shared" si="595"/>
        <v>0.999999595511379-0.000635994070087875i</v>
      </c>
      <c r="H2062" t="str">
        <f t="shared" si="596"/>
        <v>638.868429697605+197.400001816062i</v>
      </c>
      <c r="I2062" t="str">
        <f t="shared" si="597"/>
        <v>42.0639711514267-126.839646915863i</v>
      </c>
      <c r="K2062" t="str">
        <f t="shared" si="598"/>
        <v>0.0171462414569385-0.0068878968394673i</v>
      </c>
      <c r="L2062" t="str">
        <f t="shared" si="599"/>
        <v>0.00005-0.133816261120801i</v>
      </c>
      <c r="M2062" t="str">
        <f t="shared" si="600"/>
        <v>0.00133333333333333-0.0787154477181184i</v>
      </c>
      <c r="N2062">
        <f t="shared" si="601"/>
        <v>96.249843729157107</v>
      </c>
      <c r="O2062">
        <f t="shared" si="602"/>
        <v>22.141595080656764</v>
      </c>
      <c r="P2062" s="3">
        <f t="shared" si="603"/>
        <v>22.141595080656764</v>
      </c>
      <c r="Q2062" s="3">
        <f t="shared" si="604"/>
        <v>-83.750156270842893</v>
      </c>
      <c r="R2062">
        <f t="shared" si="605"/>
        <v>96.249843729157107</v>
      </c>
      <c r="S2062">
        <f t="shared" si="606"/>
        <v>2.1087841869712607</v>
      </c>
      <c r="T2062">
        <f t="shared" si="589"/>
        <v>22.141595080656764</v>
      </c>
    </row>
    <row r="2063" spans="1:20" x14ac:dyDescent="0.25">
      <c r="A2063">
        <f t="shared" si="590"/>
        <v>13300.23137050492</v>
      </c>
      <c r="B2063">
        <f t="shared" si="607"/>
        <v>2116.7975668817517</v>
      </c>
      <c r="C2063" t="str">
        <f t="shared" si="591"/>
        <v>1.39183200539498-12.6749181010894i</v>
      </c>
      <c r="D2063" t="str">
        <f t="shared" si="592"/>
        <v>3.9749560528475-7.53188315446725i</v>
      </c>
      <c r="E2063" t="str">
        <f t="shared" si="593"/>
        <v>162.142328832705+1.14414820654782i</v>
      </c>
      <c r="F2063" t="str">
        <f t="shared" si="594"/>
        <v>1.45495436196104-70.5589824970639i</v>
      </c>
      <c r="G2063" t="str">
        <f t="shared" si="595"/>
        <v>0.999999592431426-0.000638410845587932i</v>
      </c>
      <c r="H2063" t="str">
        <f t="shared" si="596"/>
        <v>639.176636474633+198.172502488276i</v>
      </c>
      <c r="I2063" t="str">
        <f t="shared" si="597"/>
        <v>42.0696949653505-126.414604126876i</v>
      </c>
      <c r="K2063" t="str">
        <f t="shared" si="598"/>
        <v>0.0171277183329435-0.00690636392235682i</v>
      </c>
      <c r="L2063" t="str">
        <f t="shared" si="599"/>
        <v>0.00005-0.133309684320383i</v>
      </c>
      <c r="M2063" t="str">
        <f t="shared" si="600"/>
        <v>0.00133333333333333-0.0784174613649315i</v>
      </c>
      <c r="N2063">
        <f t="shared" si="601"/>
        <v>96.266538862048677</v>
      </c>
      <c r="O2063">
        <f t="shared" si="602"/>
        <v>22.110958215611582</v>
      </c>
      <c r="P2063" s="3">
        <f t="shared" si="603"/>
        <v>22.110958215611582</v>
      </c>
      <c r="Q2063" s="3">
        <f t="shared" si="604"/>
        <v>-83.733461137951323</v>
      </c>
      <c r="R2063">
        <f t="shared" si="605"/>
        <v>96.266538862048677</v>
      </c>
      <c r="S2063">
        <f t="shared" si="606"/>
        <v>2.1167975668817518</v>
      </c>
      <c r="T2063">
        <f t="shared" si="589"/>
        <v>22.110958215611582</v>
      </c>
    </row>
    <row r="2064" spans="1:20" x14ac:dyDescent="0.25">
      <c r="A2064">
        <f t="shared" si="590"/>
        <v>13350.77224971284</v>
      </c>
      <c r="B2064">
        <f t="shared" si="607"/>
        <v>2124.8413976359025</v>
      </c>
      <c r="C2064" t="str">
        <f t="shared" si="591"/>
        <v>1.3906140587905-12.6299014525363i</v>
      </c>
      <c r="D2064" t="str">
        <f t="shared" si="592"/>
        <v>3.97495571821828-7.50347060478768i</v>
      </c>
      <c r="E2064" t="str">
        <f t="shared" si="593"/>
        <v>162.140399024649+1.14979998968811i</v>
      </c>
      <c r="F2064" t="str">
        <f t="shared" si="594"/>
        <v>1.45495435744573-70.2918804241905i</v>
      </c>
      <c r="G2064" t="str">
        <f t="shared" si="595"/>
        <v>0.999999589328021-0.000640836804812389i</v>
      </c>
      <c r="H2064" t="str">
        <f t="shared" si="596"/>
        <v>639.487383128582+198.94818834526i</v>
      </c>
      <c r="I2064" t="str">
        <f t="shared" si="597"/>
        <v>42.0754618815178-125.991416776258i</v>
      </c>
      <c r="K2064" t="str">
        <f t="shared" si="598"/>
        <v>0.0171090959045868-0.0069248304193645i</v>
      </c>
      <c r="L2064" t="str">
        <f t="shared" si="599"/>
        <v>0.00005-0.13280502522453i</v>
      </c>
      <c r="M2064" t="str">
        <f t="shared" si="600"/>
        <v>0.00133333333333333-0.0781206030732528i</v>
      </c>
      <c r="N2064">
        <f t="shared" si="601"/>
        <v>96.283236993807733</v>
      </c>
      <c r="O2064">
        <f t="shared" si="602"/>
        <v>22.080332562470044</v>
      </c>
      <c r="P2064" s="3">
        <f t="shared" si="603"/>
        <v>22.080332562470044</v>
      </c>
      <c r="Q2064" s="3">
        <f t="shared" si="604"/>
        <v>-83.716763006192267</v>
      </c>
      <c r="R2064">
        <f t="shared" si="605"/>
        <v>96.283236993807733</v>
      </c>
      <c r="S2064">
        <f t="shared" si="606"/>
        <v>2.1248413976359024</v>
      </c>
      <c r="T2064">
        <f t="shared" si="589"/>
        <v>22.080332562470044</v>
      </c>
    </row>
    <row r="2065" spans="1:20" x14ac:dyDescent="0.25">
      <c r="A2065">
        <f t="shared" si="590"/>
        <v>13401.505184261749</v>
      </c>
      <c r="B2065">
        <f t="shared" si="607"/>
        <v>2132.915794946919</v>
      </c>
      <c r="C2065" t="str">
        <f t="shared" si="591"/>
        <v>1.38938969661419-12.5850598093621i</v>
      </c>
      <c r="D2065" t="str">
        <f t="shared" si="592"/>
        <v>3.9749553810411-7.47516599503484i</v>
      </c>
      <c r="E2065" t="str">
        <f t="shared" si="593"/>
        <v>162.138461781362+1.15548506910978i</v>
      </c>
      <c r="F2065" t="str">
        <f t="shared" si="594"/>
        <v>1.45495435289603-70.0257895236155i</v>
      </c>
      <c r="G2065" t="str">
        <f t="shared" si="595"/>
        <v>0.999999586200985-0.000643271982659141i</v>
      </c>
      <c r="H2065" t="str">
        <f t="shared" si="596"/>
        <v>639.800692088268+199.727074206673i</v>
      </c>
      <c r="I2065" t="str">
        <f t="shared" si="597"/>
        <v>42.0812722177423-125.570079226754i</v>
      </c>
      <c r="K2065" t="str">
        <f t="shared" si="598"/>
        <v>0.0170903739112436-0.00694329579250859i</v>
      </c>
      <c r="L2065" t="str">
        <f t="shared" si="599"/>
        <v>0.00005-0.132302276573551i</v>
      </c>
      <c r="M2065" t="str">
        <f t="shared" si="600"/>
        <v>0.00133333333333333-0.0778248685726766i</v>
      </c>
      <c r="N2065">
        <f t="shared" si="601"/>
        <v>96.299937743020735</v>
      </c>
      <c r="O2065">
        <f t="shared" si="602"/>
        <v>22.049718137198351</v>
      </c>
      <c r="P2065" s="3">
        <f t="shared" si="603"/>
        <v>22.049718137198351</v>
      </c>
      <c r="Q2065" s="3">
        <f t="shared" si="604"/>
        <v>-83.700062256979265</v>
      </c>
      <c r="R2065">
        <f t="shared" si="605"/>
        <v>96.299937743020735</v>
      </c>
      <c r="S2065">
        <f t="shared" si="606"/>
        <v>2.1329157949469191</v>
      </c>
      <c r="T2065">
        <f t="shared" si="589"/>
        <v>22.049718137198351</v>
      </c>
    </row>
    <row r="2066" spans="1:20" x14ac:dyDescent="0.25">
      <c r="A2066">
        <f t="shared" si="590"/>
        <v>13452.430903961942</v>
      </c>
      <c r="B2066">
        <f t="shared" si="607"/>
        <v>2141.0208749677172</v>
      </c>
      <c r="C2066" t="str">
        <f t="shared" si="591"/>
        <v>1.38815890354286-12.5403924737393i</v>
      </c>
      <c r="D2066" t="str">
        <f t="shared" si="592"/>
        <v>3.97495504129655-7.44696891803723i</v>
      </c>
      <c r="E2066" t="str">
        <f t="shared" si="593"/>
        <v>162.136517131403+1.16120365826772i</v>
      </c>
      <c r="F2066" t="str">
        <f t="shared" si="594"/>
        <v>1.45495434831169-69.7607059675321i</v>
      </c>
      <c r="G2066" t="str">
        <f t="shared" si="595"/>
        <v>0.999999583050139-0.000645716414158691i</v>
      </c>
      <c r="H2066" t="str">
        <f t="shared" si="596"/>
        <v>640.116586003777+200.509174976347i</v>
      </c>
      <c r="I2066" t="str">
        <f t="shared" si="597"/>
        <v>42.0871262940243-125.15058587343i</v>
      </c>
      <c r="K2066" t="str">
        <f t="shared" si="598"/>
        <v>0.0170715520952544-0.00696175949954591i</v>
      </c>
      <c r="L2066" t="str">
        <f t="shared" si="599"/>
        <v>0.00005-0.131801431135237i</v>
      </c>
      <c r="M2066" t="str">
        <f t="shared" si="600"/>
        <v>0.00133333333333333-0.0775302536089629i</v>
      </c>
      <c r="N2066">
        <f t="shared" si="601"/>
        <v>96.316640726181163</v>
      </c>
      <c r="O2066">
        <f t="shared" si="602"/>
        <v>22.019114955296892</v>
      </c>
      <c r="P2066" s="3">
        <f t="shared" si="603"/>
        <v>22.019114955296892</v>
      </c>
      <c r="Q2066" s="3">
        <f t="shared" si="604"/>
        <v>-83.683359273818837</v>
      </c>
      <c r="R2066">
        <f t="shared" si="605"/>
        <v>96.316640726181163</v>
      </c>
      <c r="S2066">
        <f t="shared" si="606"/>
        <v>2.1410208749677171</v>
      </c>
      <c r="T2066">
        <f t="shared" si="589"/>
        <v>22.019114955296892</v>
      </c>
    </row>
    <row r="2067" spans="1:20" x14ac:dyDescent="0.25">
      <c r="A2067">
        <f t="shared" si="590"/>
        <v>13503.550141396998</v>
      </c>
      <c r="B2067">
        <f t="shared" si="607"/>
        <v>2149.1567542925945</v>
      </c>
      <c r="C2067" t="str">
        <f t="shared" si="591"/>
        <v>1.386921664464-12.4958987500844i</v>
      </c>
      <c r="D2067" t="str">
        <f t="shared" si="592"/>
        <v>3.97495469896509-7.4188789681702i</v>
      </c>
      <c r="E2067" t="str">
        <f t="shared" si="593"/>
        <v>162.13456510438+1.16695597174289i</v>
      </c>
      <c r="F2067" t="str">
        <f t="shared" si="594"/>
        <v>1.45495434369244-69.4966259426242i</v>
      </c>
      <c r="G2067" t="str">
        <f t="shared" si="595"/>
        <v>0.9999995798753-0.000648170134474658i</v>
      </c>
      <c r="H2067" t="str">
        <f t="shared" si="596"/>
        <v>640.435087748994+201.29450564285i</v>
      </c>
      <c r="I2067" t="str">
        <f t="shared" si="597"/>
        <v>42.0930244325617-124.732931143666i</v>
      </c>
      <c r="K2067" t="str">
        <f t="shared" si="598"/>
        <v>0.0170526302019794-0.00698022099397727i</v>
      </c>
      <c r="L2067" t="str">
        <f t="shared" si="599"/>
        <v>0.00005-0.131302481704759i</v>
      </c>
      <c r="M2067" t="str">
        <f t="shared" si="600"/>
        <v>0.00133333333333333-0.0772367539439759i</v>
      </c>
      <c r="N2067">
        <f t="shared" si="601"/>
        <v>96.33334555771313</v>
      </c>
      <c r="O2067">
        <f t="shared" si="602"/>
        <v>21.988523031794852</v>
      </c>
      <c r="P2067" s="3">
        <f t="shared" si="603"/>
        <v>21.988523031794852</v>
      </c>
      <c r="Q2067" s="3">
        <f t="shared" si="604"/>
        <v>-83.66665444228687</v>
      </c>
      <c r="R2067">
        <f t="shared" si="605"/>
        <v>96.33334555771313</v>
      </c>
      <c r="S2067">
        <f t="shared" si="606"/>
        <v>2.1491567542925947</v>
      </c>
      <c r="T2067">
        <f t="shared" si="589"/>
        <v>21.988523031794852</v>
      </c>
    </row>
    <row r="2068" spans="1:20" x14ac:dyDescent="0.25">
      <c r="A2068">
        <f t="shared" si="590"/>
        <v>13554.863631934306</v>
      </c>
      <c r="B2068">
        <f t="shared" si="607"/>
        <v>2157.3235499589064</v>
      </c>
      <c r="C2068" t="str">
        <f t="shared" si="591"/>
        <v>1.38567796447899-12.4515779450487i</v>
      </c>
      <c r="D2068" t="str">
        <f t="shared" si="592"/>
        <v>3.97495435402704-7.39089574135026i</v>
      </c>
      <c r="E2068" t="str">
        <f t="shared" si="593"/>
        <v>162.132605730961+1.17274222524152i</v>
      </c>
      <c r="F2068" t="str">
        <f t="shared" si="594"/>
        <v>1.45495433903803-69.2335456500124i</v>
      </c>
      <c r="G2068" t="str">
        <f t="shared" si="595"/>
        <v>0.999999576676287-0.000650633178904278i</v>
      </c>
      <c r="H2068" t="str">
        <f t="shared" si="596"/>
        <v>640.756220424182+202.083081280052i</v>
      </c>
      <c r="I2068" t="str">
        <f t="shared" si="597"/>
        <v>42.0989669577617-124.317109497157i</v>
      </c>
      <c r="K2068" t="str">
        <f t="shared" si="598"/>
        <v>0.0170336079798527-0.00699867972505364i</v>
      </c>
      <c r="L2068" t="str">
        <f t="shared" si="599"/>
        <v>0.00005-0.130805421104561i</v>
      </c>
      <c r="M2068" t="str">
        <f t="shared" si="600"/>
        <v>0.00133333333333333-0.0769443653556244i</v>
      </c>
      <c r="N2068">
        <f t="shared" si="601"/>
        <v>96.350051849993221</v>
      </c>
      <c r="O2068">
        <f t="shared" si="602"/>
        <v>21.957942381244507</v>
      </c>
      <c r="P2068" s="3">
        <f t="shared" si="603"/>
        <v>21.957942381244507</v>
      </c>
      <c r="Q2068" s="3">
        <f t="shared" si="604"/>
        <v>-83.649948150006779</v>
      </c>
      <c r="R2068">
        <f t="shared" si="605"/>
        <v>96.350051849993221</v>
      </c>
      <c r="S2068">
        <f t="shared" si="606"/>
        <v>2.1573235499589063</v>
      </c>
      <c r="T2068">
        <f t="shared" si="589"/>
        <v>21.957942381244507</v>
      </c>
    </row>
    <row r="2069" spans="1:20" x14ac:dyDescent="0.25">
      <c r="A2069">
        <f t="shared" si="590"/>
        <v>13606.372113735659</v>
      </c>
      <c r="B2069">
        <f t="shared" si="607"/>
        <v>2165.5213794487504</v>
      </c>
      <c r="C2069" t="str">
        <f t="shared" si="591"/>
        <v>1.38442778890695-12.4074293675102i</v>
      </c>
      <c r="D2069" t="str">
        <f t="shared" si="592"/>
        <v>3.97495400646252-7.36301883502903i</v>
      </c>
      <c r="E2069" t="str">
        <f t="shared" si="593"/>
        <v>162.130639042895+1.17856263559386i</v>
      </c>
      <c r="F2069" t="str">
        <f t="shared" si="594"/>
        <v>1.45495433434816-68.9714613051977i</v>
      </c>
      <c r="G2069" t="str">
        <f t="shared" si="595"/>
        <v>0.999999573452916-0.000653105582878911i</v>
      </c>
      <c r="H2069" t="str">
        <f t="shared" si="596"/>
        <v>641.080007358585+202.874917047685i</v>
      </c>
      <c r="I2069" t="str">
        <f t="shared" si="597"/>
        <v>42.1049541962496-123.903115425906i</v>
      </c>
      <c r="K2069" t="str">
        <f t="shared" si="598"/>
        <v>0.0170144851804372-0.00701713513778273i</v>
      </c>
      <c r="L2069" t="str">
        <f t="shared" si="599"/>
        <v>0.00005-0.130310242184261i</v>
      </c>
      <c r="M2069" t="str">
        <f t="shared" si="600"/>
        <v>0.00133333333333333-0.0766530836378004i</v>
      </c>
      <c r="N2069">
        <f t="shared" si="601"/>
        <v>96.366759213375403</v>
      </c>
      <c r="O2069">
        <f t="shared" si="602"/>
        <v>21.927373017716288</v>
      </c>
      <c r="P2069" s="3">
        <f t="shared" si="603"/>
        <v>21.927373017716288</v>
      </c>
      <c r="Q2069" s="3">
        <f t="shared" si="604"/>
        <v>-83.633240786624597</v>
      </c>
      <c r="R2069">
        <f t="shared" si="605"/>
        <v>96.366759213375403</v>
      </c>
      <c r="S2069">
        <f t="shared" si="606"/>
        <v>2.1655213794487502</v>
      </c>
      <c r="T2069">
        <f t="shared" si="589"/>
        <v>21.927373017716288</v>
      </c>
    </row>
    <row r="2070" spans="1:20" x14ac:dyDescent="0.25">
      <c r="A2070">
        <f t="shared" si="590"/>
        <v>13658.076327767854</v>
      </c>
      <c r="B2070">
        <f t="shared" si="607"/>
        <v>2173.7503606906557</v>
      </c>
      <c r="C2070" t="str">
        <f t="shared" si="591"/>
        <v>1.38317112328838-12.3634523285641i</v>
      </c>
      <c r="D2070" t="str">
        <f t="shared" si="592"/>
        <v>3.97495365625158-7.33524784818771i</v>
      </c>
      <c r="E2070" t="str">
        <f t="shared" si="593"/>
        <v>162.128665073012+1.18441742075679i</v>
      </c>
      <c r="F2070" t="str">
        <f t="shared" si="594"/>
        <v>1.45495432962258-68.7103691380096i</v>
      </c>
      <c r="G2070" t="str">
        <f t="shared" si="595"/>
        <v>0.999999570205-0.000655587381964557i</v>
      </c>
      <c r="H2070" t="str">
        <f t="shared" si="596"/>
        <v>641.406472113053+203.670028191916i</v>
      </c>
      <c r="I2070" t="str">
        <f t="shared" si="597"/>
        <v>42.1109864768817-123.490943454234i</v>
      </c>
      <c r="K2070" t="str">
        <f t="shared" si="598"/>
        <v>0.0169952615584799-0.00703558667293664i</v>
      </c>
      <c r="L2070" t="str">
        <f t="shared" si="599"/>
        <v>0.00005-0.129816937820543i</v>
      </c>
      <c r="M2070" t="str">
        <f t="shared" si="600"/>
        <v>0.00133333333333333-0.0763629046003196i</v>
      </c>
      <c r="N2070">
        <f t="shared" si="601"/>
        <v>96.383467256215951</v>
      </c>
      <c r="O2070">
        <f t="shared" si="602"/>
        <v>21.896814954792841</v>
      </c>
      <c r="P2070" s="3">
        <f t="shared" si="603"/>
        <v>21.896814954792841</v>
      </c>
      <c r="Q2070" s="3">
        <f t="shared" si="604"/>
        <v>-83.616532743784049</v>
      </c>
      <c r="R2070">
        <f t="shared" si="605"/>
        <v>96.383467256215951</v>
      </c>
      <c r="S2070">
        <f t="shared" si="606"/>
        <v>2.1737503606906556</v>
      </c>
      <c r="T2070">
        <f t="shared" si="589"/>
        <v>21.896814954792841</v>
      </c>
    </row>
    <row r="2071" spans="1:20" x14ac:dyDescent="0.25">
      <c r="A2071">
        <f t="shared" si="590"/>
        <v>13709.977017813373</v>
      </c>
      <c r="B2071">
        <f t="shared" si="607"/>
        <v>2182.0106120612804</v>
      </c>
      <c r="C2071" t="str">
        <f t="shared" si="591"/>
        <v>1.38190795338829-12.3196461415148i</v>
      </c>
      <c r="D2071" t="str">
        <f t="shared" si="592"/>
        <v>3.97495330337404-7.30758238133111i</v>
      </c>
      <c r="E2071" t="str">
        <f t="shared" si="593"/>
        <v>162.12668385525+1.19030679981065i</v>
      </c>
      <c r="F2071" t="str">
        <f t="shared" si="594"/>
        <v>1.45495432486104-68.4502653925493i</v>
      </c>
      <c r="G2071" t="str">
        <f t="shared" si="595"/>
        <v>0.999999566932353-0.000658078611862363i</v>
      </c>
      <c r="H2071" t="str">
        <f t="shared" si="596"/>
        <v>641.735638482737+204.468430045934i</v>
      </c>
      <c r="I2071" t="str">
        <f t="shared" si="597"/>
        <v>42.1170641307574-123.080588138774i</v>
      </c>
      <c r="K2071" t="str">
        <f t="shared" si="598"/>
        <v>0.0169759368719664-0.00705403376706005i</v>
      </c>
      <c r="L2071" t="str">
        <f t="shared" si="599"/>
        <v>0.00005-0.129325500917058i</v>
      </c>
      <c r="M2071" t="str">
        <f t="shared" si="600"/>
        <v>0.00133333333333333-0.0760738240688576i</v>
      </c>
      <c r="N2071">
        <f t="shared" si="601"/>
        <v>96.40017558489609</v>
      </c>
      <c r="O2071">
        <f t="shared" si="602"/>
        <v>21.866268205564005</v>
      </c>
      <c r="P2071" s="3">
        <f t="shared" si="603"/>
        <v>21.866268205564005</v>
      </c>
      <c r="Q2071" s="3">
        <f t="shared" si="604"/>
        <v>-83.59982441510391</v>
      </c>
      <c r="R2071">
        <f t="shared" si="605"/>
        <v>96.40017558489609</v>
      </c>
      <c r="S2071">
        <f t="shared" si="606"/>
        <v>2.1820106120612803</v>
      </c>
      <c r="T2071">
        <f t="shared" si="589"/>
        <v>21.866268205564005</v>
      </c>
    </row>
    <row r="2072" spans="1:20" x14ac:dyDescent="0.25">
      <c r="A2072">
        <f t="shared" si="590"/>
        <v>13762.074930481063</v>
      </c>
      <c r="B2072">
        <f t="shared" si="607"/>
        <v>2190.3022523871132</v>
      </c>
      <c r="C2072" t="str">
        <f t="shared" si="591"/>
        <v>1.38063826520019-12.2760101218667i</v>
      </c>
      <c r="D2072" t="str">
        <f t="shared" si="592"/>
        <v>3.97495294780959-7.28002203648196i</v>
      </c>
      <c r="E2072" t="str">
        <f t="shared" si="593"/>
        <v>162.124695424657+1.1962309929598i</v>
      </c>
      <c r="F2072" t="str">
        <f t="shared" si="594"/>
        <v>1.45495432006322-68.1911463271369i</v>
      </c>
      <c r="G2072" t="str">
        <f t="shared" si="595"/>
        <v>0.999999563634787-0.000660579308409134i</v>
      </c>
      <c r="H2072" t="str">
        <f t="shared" si="596"/>
        <v>642.06753049979+205.270138030516i</v>
      </c>
      <c r="I2072" t="str">
        <f t="shared" si="597"/>
        <v>42.1231874912283-122.672044068479i</v>
      </c>
      <c r="K2072" t="str">
        <f t="shared" si="598"/>
        <v>0.0169565108821769-0.00707247585247878i</v>
      </c>
      <c r="L2072" t="str">
        <f t="shared" si="599"/>
        <v>0.00005-0.128835924404322i</v>
      </c>
      <c r="M2072" t="str">
        <f t="shared" si="600"/>
        <v>0.00133333333333333-0.0757858378848954i</v>
      </c>
      <c r="N2072">
        <f t="shared" si="601"/>
        <v>96.416883803849572</v>
      </c>
      <c r="O2072">
        <f t="shared" si="602"/>
        <v>21.835732782621019</v>
      </c>
      <c r="P2072" s="3">
        <f t="shared" si="603"/>
        <v>21.835732782621019</v>
      </c>
      <c r="Q2072" s="3">
        <f t="shared" si="604"/>
        <v>-83.583116196150428</v>
      </c>
      <c r="R2072">
        <f t="shared" si="605"/>
        <v>96.416883803849572</v>
      </c>
      <c r="S2072">
        <f t="shared" si="606"/>
        <v>2.1903022523871134</v>
      </c>
      <c r="T2072">
        <f t="shared" si="589"/>
        <v>21.835732782621019</v>
      </c>
    </row>
    <row r="2073" spans="1:20" x14ac:dyDescent="0.25">
      <c r="A2073">
        <f t="shared" si="590"/>
        <v>13814.370815216891</v>
      </c>
      <c r="B2073">
        <f t="shared" si="607"/>
        <v>2198.6254009461841</v>
      </c>
      <c r="C2073" t="str">
        <f t="shared" si="591"/>
        <v>1.37936204494966-12.2325435873165i</v>
      </c>
      <c r="D2073" t="str">
        <f t="shared" si="592"/>
        <v>3.97495258953779-7.25256641717527i</v>
      </c>
      <c r="E2073" t="str">
        <f t="shared" si="593"/>
        <v>162.122699817411+1.20219022153227i</v>
      </c>
      <c r="F2073" t="str">
        <f t="shared" si="594"/>
        <v>1.45495431522889-67.9330082142579i</v>
      </c>
      <c r="G2073" t="str">
        <f t="shared" si="595"/>
        <v>0.999999560312112-0.000663089507577857i</v>
      </c>
      <c r="H2073" t="str">
        <f t="shared" si="596"/>
        <v>642.402172436106+206.075167654602i</v>
      </c>
      <c r="I2073" t="str">
        <f t="shared" si="597"/>
        <v>42.1293568939088-122.265305864626i</v>
      </c>
      <c r="K2073" t="str">
        <f t="shared" si="598"/>
        <v>0.016936983353742-0.00709091235730939i</v>
      </c>
      <c r="L2073" t="str">
        <f t="shared" si="599"/>
        <v>0.00005-0.128348201239611i</v>
      </c>
      <c r="M2073" t="str">
        <f t="shared" si="600"/>
        <v>0.00133333333333333-0.0754989419056535i</v>
      </c>
      <c r="N2073">
        <f t="shared" si="601"/>
        <v>96.433591515588205</v>
      </c>
      <c r="O2073">
        <f t="shared" si="602"/>
        <v>21.805208698051665</v>
      </c>
      <c r="P2073" s="3">
        <f t="shared" si="603"/>
        <v>21.805208698051665</v>
      </c>
      <c r="Q2073" s="3">
        <f t="shared" si="604"/>
        <v>-83.566408484411795</v>
      </c>
      <c r="R2073">
        <f t="shared" si="605"/>
        <v>96.433591515588205</v>
      </c>
      <c r="S2073">
        <f t="shared" si="606"/>
        <v>2.1986254009461841</v>
      </c>
      <c r="T2073">
        <f t="shared" si="589"/>
        <v>21.805208698051665</v>
      </c>
    </row>
    <row r="2074" spans="1:20" x14ac:dyDescent="0.25">
      <c r="A2074">
        <f t="shared" si="590"/>
        <v>13866.865424314716</v>
      </c>
      <c r="B2074">
        <f t="shared" si="607"/>
        <v>2206.9801774697798</v>
      </c>
      <c r="C2074" t="str">
        <f t="shared" si="591"/>
        <v>1.37807927909784-12.1892458577443i</v>
      </c>
      <c r="D2074" t="str">
        <f t="shared" si="592"/>
        <v>3.97495222853801-7.22521512845251i</v>
      </c>
      <c r="E2074" t="str">
        <f t="shared" si="593"/>
        <v>162.120697070834+1.20818470797773i</v>
      </c>
      <c r="F2074" t="str">
        <f t="shared" si="594"/>
        <v>1.45495431035773-67.6758473405089i</v>
      </c>
      <c r="G2074" t="str">
        <f t="shared" si="595"/>
        <v>0.999999556964136-0.000665609245478208i</v>
      </c>
      <c r="H2074" t="str">
        <f t="shared" si="596"/>
        <v>642.739588806128+206.883534515887i</v>
      </c>
      <c r="I2074" t="str">
        <f t="shared" si="597"/>
        <v>42.1355726766884-121.860368180824i</v>
      </c>
      <c r="K2074" t="str">
        <f t="shared" si="598"/>
        <v>0.0169173540546982-0.0071093427054692i</v>
      </c>
      <c r="L2074" t="str">
        <f t="shared" si="599"/>
        <v>0.00005-0.127862324406865i</v>
      </c>
      <c r="M2074" t="str">
        <f t="shared" si="600"/>
        <v>0.00133333333333333-0.0752131320040381i</v>
      </c>
      <c r="N2074">
        <f t="shared" si="601"/>
        <v>96.45029832072828</v>
      </c>
      <c r="O2074">
        <f t="shared" si="602"/>
        <v>21.774695963434574</v>
      </c>
      <c r="P2074" s="3">
        <f t="shared" si="603"/>
        <v>21.774695963434574</v>
      </c>
      <c r="Q2074" s="3">
        <f t="shared" si="604"/>
        <v>-83.54970167927172</v>
      </c>
      <c r="R2074">
        <f t="shared" si="605"/>
        <v>96.45029832072828</v>
      </c>
      <c r="S2074">
        <f t="shared" si="606"/>
        <v>2.2069801774697799</v>
      </c>
      <c r="T2074">
        <f t="shared" si="589"/>
        <v>21.774695963434574</v>
      </c>
    </row>
    <row r="2075" spans="1:20" x14ac:dyDescent="0.25">
      <c r="A2075">
        <f t="shared" si="590"/>
        <v>13919.559512927113</v>
      </c>
      <c r="B2075">
        <f t="shared" si="607"/>
        <v>2215.3667021441652</v>
      </c>
      <c r="C2075" t="str">
        <f t="shared" si="591"/>
        <v>1.37678995434519-12.1461162552052i</v>
      </c>
      <c r="D2075" t="str">
        <f t="shared" si="592"/>
        <v>3.97495186478949-7.19796777685598i</v>
      </c>
      <c r="E2075" t="str">
        <f t="shared" si="593"/>
        <v>162.118687223396+1.21421467586856i</v>
      </c>
      <c r="F2075" t="str">
        <f t="shared" si="594"/>
        <v>1.45495430544949-67.419660006544i</v>
      </c>
      <c r="G2075" t="str">
        <f t="shared" si="595"/>
        <v>0.999999553590668-0.00066813855835708i</v>
      </c>
      <c r="H2075" t="str">
        <f t="shared" si="596"/>
        <v>643.079804369645+207.695254301401i</v>
      </c>
      <c r="I2075" t="str">
        <f t="shared" si="597"/>
        <v>42.141835179741-121.457225703024i</v>
      </c>
      <c r="K2075" t="str">
        <f t="shared" si="598"/>
        <v>0.0168976227565446-0.00712776631668734i</v>
      </c>
      <c r="L2075" t="str">
        <f t="shared" si="599"/>
        <v>0.00005-0.127378286916582i</v>
      </c>
      <c r="M2075" t="str">
        <f t="shared" si="600"/>
        <v>0.00133333333333333-0.0749284040685778i</v>
      </c>
      <c r="N2075">
        <f t="shared" si="601"/>
        <v>96.46700381801827</v>
      </c>
      <c r="O2075">
        <f t="shared" si="602"/>
        <v>21.744194589833825</v>
      </c>
      <c r="P2075" s="3">
        <f t="shared" si="603"/>
        <v>21.744194589833825</v>
      </c>
      <c r="Q2075" s="3">
        <f t="shared" si="604"/>
        <v>-83.53299618198173</v>
      </c>
      <c r="R2075">
        <f t="shared" si="605"/>
        <v>96.46700381801827</v>
      </c>
      <c r="S2075">
        <f t="shared" si="606"/>
        <v>2.215366702144165</v>
      </c>
      <c r="T2075">
        <f t="shared" si="589"/>
        <v>21.744194589833825</v>
      </c>
    </row>
    <row r="2076" spans="1:20" x14ac:dyDescent="0.25">
      <c r="A2076">
        <f t="shared" si="590"/>
        <v>13972.453839076235</v>
      </c>
      <c r="B2076">
        <f t="shared" si="607"/>
        <v>2223.7850956123129</v>
      </c>
      <c r="C2076" t="str">
        <f t="shared" si="591"/>
        <v>1.37549405763506-12.1031541039218i</v>
      </c>
      <c r="D2076" t="str">
        <f t="shared" si="592"/>
        <v>3.97495149827129-7.17082397042319i</v>
      </c>
      <c r="E2076" t="str">
        <f t="shared" si="593"/>
        <v>162.116670314741+1.22028034989723i</v>
      </c>
      <c r="F2076" t="str">
        <f t="shared" si="594"/>
        <v>1.45495430050387-67.1644425270228i</v>
      </c>
      <c r="G2076" t="str">
        <f t="shared" si="595"/>
        <v>0.999999550191512-0.000670677482599099i</v>
      </c>
      <c r="H2076" t="str">
        <f t="shared" si="596"/>
        <v>643.422844134675+208.510342788095i</v>
      </c>
      <c r="I2076" t="str">
        <f t="shared" si="597"/>
        <v>42.1481447455358-121.055873149527i</v>
      </c>
      <c r="K2076" t="str">
        <f t="shared" si="598"/>
        <v>0.0168777892342989-0.00714618260651614i</v>
      </c>
      <c r="L2076" t="str">
        <f t="shared" si="599"/>
        <v>0.00005-0.12689608180572i</v>
      </c>
      <c r="M2076" t="str">
        <f t="shared" si="600"/>
        <v>0.00133333333333333-0.0746447540033649i</v>
      </c>
      <c r="N2076">
        <f t="shared" si="601"/>
        <v>96.483707604366202</v>
      </c>
      <c r="O2076">
        <f t="shared" si="602"/>
        <v>21.713704587794108</v>
      </c>
      <c r="P2076" s="3">
        <f t="shared" si="603"/>
        <v>21.713704587794108</v>
      </c>
      <c r="Q2076" s="3">
        <f t="shared" si="604"/>
        <v>-83.516292395633798</v>
      </c>
      <c r="R2076">
        <f t="shared" si="605"/>
        <v>96.483707604366202</v>
      </c>
      <c r="S2076">
        <f t="shared" si="606"/>
        <v>2.2237850956123131</v>
      </c>
      <c r="T2076">
        <f t="shared" si="589"/>
        <v>21.713704587794108</v>
      </c>
    </row>
    <row r="2077" spans="1:20" x14ac:dyDescent="0.25">
      <c r="A2077">
        <f t="shared" si="590"/>
        <v>14025.549163664724</v>
      </c>
      <c r="B2077">
        <f t="shared" si="607"/>
        <v>2232.2354789756396</v>
      </c>
      <c r="C2077" t="str">
        <f t="shared" si="591"/>
        <v>1.37419157615732-12.0603587302754i</v>
      </c>
      <c r="D2077" t="str">
        <f t="shared" si="592"/>
        <v>3.97495112896232-7.14378331868112i</v>
      </c>
      <c r="E2077" t="str">
        <f t="shared" si="593"/>
        <v>162.114646385695+1.22638195587494i</v>
      </c>
      <c r="F2077" t="str">
        <f t="shared" si="594"/>
        <v>1.45495429552059-66.9101912305559i</v>
      </c>
      <c r="G2077" t="str">
        <f t="shared" si="595"/>
        <v>0.999999546766474-0.00067322605472715i</v>
      </c>
      <c r="H2077" t="str">
        <f t="shared" si="596"/>
        <v>643.768733360357+209.32881584344i</v>
      </c>
      <c r="I2077" t="str">
        <f t="shared" si="597"/>
        <v>42.1545017188492-120.656305270998i</v>
      </c>
      <c r="K2077" t="str">
        <f t="shared" si="598"/>
        <v>0.016857853266554-0.0071645909863434i</v>
      </c>
      <c r="L2077" t="str">
        <f t="shared" si="599"/>
        <v>0.00005-0.126415702137598i</v>
      </c>
      <c r="M2077" t="str">
        <f t="shared" si="600"/>
        <v>0.00133333333333333-0.0743621777279988i</v>
      </c>
      <c r="N2077">
        <f t="shared" si="601"/>
        <v>96.50040927486819</v>
      </c>
      <c r="O2077">
        <f t="shared" si="602"/>
        <v>21.683225967335048</v>
      </c>
      <c r="P2077" s="3">
        <f t="shared" si="603"/>
        <v>21.683225967335048</v>
      </c>
      <c r="Q2077" s="3">
        <f t="shared" si="604"/>
        <v>-83.49959072513181</v>
      </c>
      <c r="R2077">
        <f t="shared" si="605"/>
        <v>96.50040927486819</v>
      </c>
      <c r="S2077">
        <f t="shared" si="606"/>
        <v>2.2322354789756398</v>
      </c>
      <c r="T2077">
        <f t="shared" si="589"/>
        <v>21.683225967335048</v>
      </c>
    </row>
    <row r="2078" spans="1:20" x14ac:dyDescent="0.25">
      <c r="A2078">
        <f t="shared" si="590"/>
        <v>14078.846250486651</v>
      </c>
      <c r="B2078">
        <f t="shared" si="607"/>
        <v>2240.7179737957472</v>
      </c>
      <c r="C2078" t="str">
        <f t="shared" si="591"/>
        <v>1.37288249735216-12.0177294627977i</v>
      </c>
      <c r="D2078" t="str">
        <f t="shared" si="592"/>
        <v>3.97495075684133-7.11684543264068i</v>
      </c>
      <c r="E2078" t="str">
        <f t="shared" si="593"/>
        <v>162.112615478272+1.23251972073354i</v>
      </c>
      <c r="F2078" t="str">
        <f t="shared" si="594"/>
        <v>1.45495429049937-66.6569024596529i</v>
      </c>
      <c r="G2078" t="str">
        <f t="shared" si="595"/>
        <v>0.999999543315356-0.0006757843114029i</v>
      </c>
      <c r="H2078" t="str">
        <f t="shared" si="596"/>
        <v>644.117497559894+210.150689426013i</v>
      </c>
      <c r="I2078" t="str">
        <f t="shared" si="597"/>
        <v>42.1609064467735-120.258516850482i</v>
      </c>
      <c r="K2078" t="str">
        <f t="shared" si="598"/>
        <v>0.0168378146355349-0.00718299086340551i</v>
      </c>
      <c r="L2078" t="str">
        <f t="shared" si="599"/>
        <v>0.00005-0.125937141001791i</v>
      </c>
      <c r="M2078" t="str">
        <f t="shared" si="600"/>
        <v>0.00133333333333333-0.074080671177524i</v>
      </c>
      <c r="N2078">
        <f t="shared" si="601"/>
        <v>96.517108422838248</v>
      </c>
      <c r="O2078">
        <f t="shared" si="602"/>
        <v>21.652758737945682</v>
      </c>
      <c r="P2078" s="3">
        <f t="shared" si="603"/>
        <v>21.652758737945682</v>
      </c>
      <c r="Q2078" s="3">
        <f t="shared" si="604"/>
        <v>-83.482891577161752</v>
      </c>
      <c r="R2078">
        <f t="shared" si="605"/>
        <v>96.517108422838248</v>
      </c>
      <c r="S2078">
        <f t="shared" si="606"/>
        <v>2.2407179737957472</v>
      </c>
      <c r="T2078">
        <f t="shared" si="589"/>
        <v>21.652758737945682</v>
      </c>
    </row>
    <row r="2079" spans="1:20" x14ac:dyDescent="0.25">
      <c r="A2079">
        <f t="shared" si="590"/>
        <v>14132.345866238502</v>
      </c>
      <c r="B2079">
        <f t="shared" si="607"/>
        <v>2249.2327020961711</v>
      </c>
      <c r="C2079" t="str">
        <f t="shared" si="591"/>
        <v>1.37156680891356-11.975265632164i</v>
      </c>
      <c r="D2079" t="str">
        <f t="shared" si="592"/>
        <v>3.97495038188695-7.0900099247912i</v>
      </c>
      <c r="E2079" t="str">
        <f t="shared" si="593"/>
        <v>162.110577635704+1.238693872519i</v>
      </c>
      <c r="F2079" t="str">
        <f t="shared" si="594"/>
        <v>1.45495428543991-66.4045725706706i</v>
      </c>
      <c r="G2079" t="str">
        <f t="shared" si="595"/>
        <v>0.99999953983796-0.000678352289427331i</v>
      </c>
      <c r="H2079" t="str">
        <f t="shared" si="596"/>
        <v>644.469162503541+210.975979586093i</v>
      </c>
      <c r="I2079" t="str">
        <f t="shared" si="597"/>
        <v>42.1673592787287-119.862502703418i</v>
      </c>
      <c r="K2079" t="str">
        <f t="shared" si="598"/>
        <v>0.0168176731271555-0.00720138164080095i</v>
      </c>
      <c r="L2079" t="str">
        <f t="shared" si="599"/>
        <v>0.00005-0.125460391514038i</v>
      </c>
      <c r="M2079" t="str">
        <f t="shared" si="600"/>
        <v>0.00133333333333333-0.0738002303023748i</v>
      </c>
      <c r="N2079">
        <f t="shared" si="601"/>
        <v>96.533804639836418</v>
      </c>
      <c r="O2079">
        <f t="shared" si="602"/>
        <v>21.622302908580124</v>
      </c>
      <c r="P2079" s="3">
        <f t="shared" si="603"/>
        <v>21.622302908580124</v>
      </c>
      <c r="Q2079" s="3">
        <f t="shared" si="604"/>
        <v>-83.466195360163582</v>
      </c>
      <c r="R2079">
        <f t="shared" si="605"/>
        <v>96.533804639836418</v>
      </c>
      <c r="S2079">
        <f t="shared" si="606"/>
        <v>2.2492327020961711</v>
      </c>
      <c r="T2079">
        <f t="shared" si="589"/>
        <v>21.622302908580124</v>
      </c>
    </row>
    <row r="2080" spans="1:20" x14ac:dyDescent="0.25">
      <c r="A2080">
        <f t="shared" si="590"/>
        <v>14186.048780530209</v>
      </c>
      <c r="B2080">
        <f t="shared" si="607"/>
        <v>2257.7797863641367</v>
      </c>
      <c r="C2080" t="str">
        <f t="shared" si="591"/>
        <v>1.37024449879324-11.9329665711839i</v>
      </c>
      <c r="D2080" t="str">
        <f t="shared" si="592"/>
        <v>3.97495000407755-7.06327640909458i</v>
      </c>
      <c r="E2080" t="str">
        <f t="shared" si="593"/>
        <v>162.108532902438+1.2449046403951i</v>
      </c>
      <c r="F2080" t="str">
        <f t="shared" si="594"/>
        <v>1.45495428034193-66.1531979337582i</v>
      </c>
      <c r="G2080" t="str">
        <f t="shared" si="595"/>
        <v>0.999999536334085-0.00068093002574126i</v>
      </c>
      <c r="H2080" t="str">
        <f t="shared" si="596"/>
        <v>644.823754221611+211.804702466257i</v>
      </c>
      <c r="I2080" t="str">
        <f t="shared" si="597"/>
        <v>42.17386056647-119.468257677655i</v>
      </c>
      <c r="K2080" t="str">
        <f t="shared" si="598"/>
        <v>0.0167974285310762-0.00721976271750485i</v>
      </c>
      <c r="L2080" t="str">
        <f t="shared" si="599"/>
        <v>0.00005-0.124985446816136i</v>
      </c>
      <c r="M2080" t="str">
        <f t="shared" si="600"/>
        <v>0.00133333333333333-0.0735208510683152i</v>
      </c>
      <c r="N2080">
        <f t="shared" si="601"/>
        <v>96.550497515700869</v>
      </c>
      <c r="O2080">
        <f t="shared" si="602"/>
        <v>21.591858487651329</v>
      </c>
      <c r="P2080" s="3">
        <f t="shared" si="603"/>
        <v>21.591858487651329</v>
      </c>
      <c r="Q2080" s="3">
        <f t="shared" si="604"/>
        <v>-83.449502484299131</v>
      </c>
      <c r="R2080">
        <f t="shared" si="605"/>
        <v>96.550497515700869</v>
      </c>
      <c r="S2080">
        <f t="shared" si="606"/>
        <v>2.2577797863641367</v>
      </c>
      <c r="T2080">
        <f t="shared" si="589"/>
        <v>21.591858487651329</v>
      </c>
    </row>
    <row r="2081" spans="1:20" x14ac:dyDescent="0.25">
      <c r="A2081">
        <f t="shared" si="590"/>
        <v>14239.955765896224</v>
      </c>
      <c r="B2081">
        <f t="shared" si="607"/>
        <v>2266.3593495523205</v>
      </c>
      <c r="C2081" t="str">
        <f t="shared" si="591"/>
        <v>1.36891555520407-11.8908316147948i</v>
      </c>
      <c r="D2081" t="str">
        <f t="shared" si="592"/>
        <v>3.97494962339143-7.03664450098002i</v>
      </c>
      <c r="E2081" t="str">
        <f t="shared" si="593"/>
        <v>162.106481324162+1.25115225463785i</v>
      </c>
      <c r="F2081" t="str">
        <f t="shared" si="594"/>
        <v>1.45495427520514-65.9027749328072i</v>
      </c>
      <c r="G2081" t="str">
        <f t="shared" si="595"/>
        <v>0.99999953280353-0.00068351755742588i</v>
      </c>
      <c r="H2081" t="str">
        <f t="shared" si="596"/>
        <v>645.181299007566+212.63687430199i</v>
      </c>
      <c r="I2081" t="str">
        <f t="shared" si="597"/>
        <v>42.1804106641018-119.075776653475i</v>
      </c>
      <c r="K2081" t="str">
        <f t="shared" si="598"/>
        <v>0.0167770806407604-0.00723813348838417i</v>
      </c>
      <c r="L2081" t="str">
        <f t="shared" si="599"/>
        <v>0.00005-0.124512300075848i</v>
      </c>
      <c r="M2081" t="str">
        <f t="shared" si="600"/>
        <v>0.00133333333333333-0.0732425294563811i</v>
      </c>
      <c r="N2081">
        <f t="shared" si="601"/>
        <v>96.567186638576899</v>
      </c>
      <c r="O2081">
        <f t="shared" si="602"/>
        <v>21.561425483026824</v>
      </c>
      <c r="P2081" s="3">
        <f t="shared" si="603"/>
        <v>21.561425483026824</v>
      </c>
      <c r="Q2081" s="3">
        <f t="shared" si="604"/>
        <v>-83.432813361423101</v>
      </c>
      <c r="R2081">
        <f t="shared" si="605"/>
        <v>96.567186638576899</v>
      </c>
      <c r="S2081">
        <f t="shared" si="606"/>
        <v>2.2663593495523204</v>
      </c>
      <c r="T2081">
        <f t="shared" si="589"/>
        <v>21.561425483026824</v>
      </c>
    </row>
    <row r="2082" spans="1:20" x14ac:dyDescent="0.25">
      <c r="A2082">
        <f t="shared" si="590"/>
        <v>14294.067597806632</v>
      </c>
      <c r="B2082">
        <f t="shared" si="607"/>
        <v>2274.9715150806196</v>
      </c>
      <c r="C2082" t="str">
        <f t="shared" si="591"/>
        <v>1.36757996662393-11.848860100053i</v>
      </c>
      <c r="D2082" t="str">
        <f t="shared" si="592"/>
        <v>3.97494923980667-7.01011381733834i</v>
      </c>
      <c r="E2082" t="str">
        <f t="shared" si="593"/>
        <v>162.104422947813+1.25743694663628i</v>
      </c>
      <c r="F2082" t="str">
        <f t="shared" si="594"/>
        <v>1.45495427002922-65.6532999653987i</v>
      </c>
      <c r="G2082" t="str">
        <f t="shared" si="595"/>
        <v>0.999999529246093-0.000686114921703286i</v>
      </c>
      <c r="H2082" t="str">
        <f t="shared" si="596"/>
        <v>645.541823421103+213.472511422279i</v>
      </c>
      <c r="I2082" t="str">
        <f t="shared" si="597"/>
        <v>42.1870099280849-118.685054543611i</v>
      </c>
      <c r="K2082" t="str">
        <f t="shared" si="598"/>
        <v>0.0167566292535327-0.00725649334421365i</v>
      </c>
      <c r="L2082" t="str">
        <f t="shared" si="599"/>
        <v>0.00005-0.124040944486798i</v>
      </c>
      <c r="M2082" t="str">
        <f t="shared" si="600"/>
        <v>0.00133333333333333-0.0729652614628224i</v>
      </c>
      <c r="N2082">
        <f t="shared" si="601"/>
        <v>96.583871594949528</v>
      </c>
      <c r="O2082">
        <f t="shared" si="602"/>
        <v>21.531003902022739</v>
      </c>
      <c r="P2082" s="3">
        <f t="shared" si="603"/>
        <v>21.531003902022739</v>
      </c>
      <c r="Q2082" s="3">
        <f t="shared" si="604"/>
        <v>-83.416128405050472</v>
      </c>
      <c r="R2082">
        <f t="shared" si="605"/>
        <v>96.583871594949528</v>
      </c>
      <c r="S2082">
        <f t="shared" si="606"/>
        <v>2.2749715150806198</v>
      </c>
      <c r="T2082">
        <f t="shared" si="589"/>
        <v>21.531003902022739</v>
      </c>
    </row>
    <row r="2083" spans="1:20" x14ac:dyDescent="0.25">
      <c r="A2083">
        <f t="shared" si="590"/>
        <v>14348.385054678298</v>
      </c>
      <c r="B2083">
        <f t="shared" si="607"/>
        <v>2283.6164068379262</v>
      </c>
      <c r="C2083" t="str">
        <f t="shared" si="591"/>
        <v>1.36623772179933-11.8070513661268i</v>
      </c>
      <c r="D2083" t="str">
        <f t="shared" si="592"/>
        <v>3.97494885330119-6.98368397651648i</v>
      </c>
      <c r="E2083" t="str">
        <f t="shared" si="593"/>
        <v>162.10235782159+1.26375894888965i</v>
      </c>
      <c r="F2083" t="str">
        <f t="shared" si="594"/>
        <v>1.4549542648139-65.4047694427513i</v>
      </c>
      <c r="G2083" t="str">
        <f t="shared" si="595"/>
        <v>0.999999525661567-0.000688722155937015i</v>
      </c>
      <c r="H2083" t="str">
        <f t="shared" si="596"/>
        <v>645.905354291319+214.311630250227i</v>
      </c>
      <c r="I2083" t="str">
        <f t="shared" si="597"/>
        <v>42.1936587172486-118.296086293276i</v>
      </c>
      <c r="K2083" t="str">
        <f t="shared" si="598"/>
        <v>0.016736074170636-0.00727484167169243i</v>
      </c>
      <c r="L2083" t="str">
        <f t="shared" si="599"/>
        <v>0.00005-0.123571373268378i</v>
      </c>
      <c r="M2083" t="str">
        <f t="shared" si="600"/>
        <v>0.00133333333333333-0.0726890430990457i</v>
      </c>
      <c r="N2083">
        <f t="shared" si="601"/>
        <v>96.600551969674896</v>
      </c>
      <c r="O2083">
        <f t="shared" si="602"/>
        <v>21.500593751399201</v>
      </c>
      <c r="P2083" s="3">
        <f t="shared" si="603"/>
        <v>21.500593751399201</v>
      </c>
      <c r="Q2083" s="3">
        <f t="shared" si="604"/>
        <v>-83.399448030325104</v>
      </c>
      <c r="R2083">
        <f t="shared" si="605"/>
        <v>96.600551969674896</v>
      </c>
      <c r="S2083">
        <f t="shared" si="606"/>
        <v>2.2836164068379263</v>
      </c>
      <c r="T2083">
        <f t="shared" si="589"/>
        <v>21.500593751399201</v>
      </c>
    </row>
    <row r="2084" spans="1:20" x14ac:dyDescent="0.25">
      <c r="A2084">
        <f t="shared" si="590"/>
        <v>14402.908917886078</v>
      </c>
      <c r="B2084">
        <f t="shared" si="607"/>
        <v>2292.2941491839106</v>
      </c>
      <c r="C2084" t="str">
        <f t="shared" si="591"/>
        <v>1.36488880974926-11.7654047542892i</v>
      </c>
      <c r="D2084" t="str">
        <f t="shared" si="592"/>
        <v>3.97494846385276-6.95735459831212i</v>
      </c>
      <c r="E2084" t="str">
        <f t="shared" si="593"/>
        <v>162.100285994972+1.27011849500485i</v>
      </c>
      <c r="F2084" t="str">
        <f t="shared" si="594"/>
        <v>1.45495425955886-65.1571797896704i</v>
      </c>
      <c r="G2084" t="str">
        <f t="shared" si="595"/>
        <v>0.999999522049747-0.000691339297632582i</v>
      </c>
      <c r="H2084" t="str">
        <f t="shared" si="596"/>
        <v>646.271918719892+215.154247303642i</v>
      </c>
      <c r="I2084" t="str">
        <f t="shared" si="597"/>
        <v>42.2003573927966-117.90886688018i</v>
      </c>
      <c r="K2084" t="str">
        <f t="shared" si="598"/>
        <v>0.0167154151972899-0.0072931778534615i</v>
      </c>
      <c r="L2084" t="str">
        <f t="shared" si="599"/>
        <v>0.00005-0.123103579665649i</v>
      </c>
      <c r="M2084" t="str">
        <f t="shared" si="600"/>
        <v>0.00133333333333333-0.0724138703915579i</v>
      </c>
      <c r="N2084">
        <f t="shared" si="601"/>
        <v>96.617227346013308</v>
      </c>
      <c r="O2084">
        <f t="shared" si="602"/>
        <v>21.470195037355463</v>
      </c>
      <c r="P2084" s="3">
        <f t="shared" si="603"/>
        <v>21.470195037355463</v>
      </c>
      <c r="Q2084" s="3">
        <f t="shared" si="604"/>
        <v>-83.382772653986692</v>
      </c>
      <c r="R2084">
        <f t="shared" si="605"/>
        <v>96.617227346013308</v>
      </c>
      <c r="S2084">
        <f t="shared" si="606"/>
        <v>2.2922941491839106</v>
      </c>
      <c r="T2084">
        <f t="shared" si="589"/>
        <v>21.470195037355463</v>
      </c>
    </row>
    <row r="2085" spans="1:20" x14ac:dyDescent="0.25">
      <c r="A2085">
        <f t="shared" si="590"/>
        <v>14457.639971774046</v>
      </c>
      <c r="B2085">
        <f t="shared" si="607"/>
        <v>2301.0048669508096</v>
      </c>
      <c r="C2085" t="str">
        <f t="shared" si="591"/>
        <v>1.36353321976877-11.7239196079094i</v>
      </c>
      <c r="D2085" t="str">
        <f t="shared" si="592"/>
        <v>3.97494807143901-6.93112530396809i</v>
      </c>
      <c r="E2085" t="str">
        <f t="shared" si="593"/>
        <v>162.098207518728+1.27651581969588i</v>
      </c>
      <c r="F2085" t="str">
        <f t="shared" si="594"/>
        <v>1.45495425426382-64.9105274444959i</v>
      </c>
      <c r="G2085" t="str">
        <f t="shared" si="595"/>
        <v>0.999999518410425-0.000693966384438017i</v>
      </c>
      <c r="H2085" t="str">
        <f t="shared" si="596"/>
        <v>646.641544084337+216.000379195674i</v>
      </c>
      <c r="I2085" t="str">
        <f t="shared" si="597"/>
        <v>42.2071063183224-117.523391314566i</v>
      </c>
      <c r="K2085" t="str">
        <f t="shared" si="598"/>
        <v>0.0166946521427478-0.00731150126812201i</v>
      </c>
      <c r="L2085" t="str">
        <f t="shared" si="599"/>
        <v>0.00005-0.122637556949242i</v>
      </c>
      <c r="M2085" t="str">
        <f t="shared" si="600"/>
        <v>0.00133333333333333-0.0721397393819066i</v>
      </c>
      <c r="N2085">
        <f t="shared" si="601"/>
        <v>96.633897305662387</v>
      </c>
      <c r="O2085">
        <f t="shared" si="602"/>
        <v>21.439807765524058</v>
      </c>
      <c r="P2085" s="3">
        <f t="shared" si="603"/>
        <v>21.439807765524058</v>
      </c>
      <c r="Q2085" s="3">
        <f t="shared" si="604"/>
        <v>-83.366102694337613</v>
      </c>
      <c r="R2085">
        <f t="shared" si="605"/>
        <v>96.633897305662387</v>
      </c>
      <c r="S2085">
        <f t="shared" si="606"/>
        <v>2.3010048669508096</v>
      </c>
      <c r="T2085">
        <f t="shared" si="589"/>
        <v>21.439807765524058</v>
      </c>
    </row>
    <row r="2086" spans="1:20" x14ac:dyDescent="0.25">
      <c r="A2086">
        <f t="shared" si="590"/>
        <v>14512.579003666788</v>
      </c>
      <c r="B2086">
        <f t="shared" si="607"/>
        <v>2309.7486854452227</v>
      </c>
      <c r="C2086" t="str">
        <f t="shared" si="591"/>
        <v>1.36217094143263-11.6825952724463i</v>
      </c>
      <c r="D2086" t="str">
        <f t="shared" si="592"/>
        <v>3.97494767603729-6.90499571616684i</v>
      </c>
      <c r="E2086" t="str">
        <f t="shared" si="593"/>
        <v>162.096122444933+1.28295115878045i</v>
      </c>
      <c r="F2086" t="str">
        <f t="shared" si="594"/>
        <v>1.45495424892845-64.6648088590502i</v>
      </c>
      <c r="G2086" t="str">
        <f t="shared" si="595"/>
        <v>0.999999514743392-0.000696603454144413i</v>
      </c>
      <c r="H2086" t="str">
        <f t="shared" si="596"/>
        <v>647.014258041284+216.850042635408i</v>
      </c>
      <c r="I2086" t="str">
        <f t="shared" si="597"/>
        <v>42.2139058598135-117.139654639231i</v>
      </c>
      <c r="K2086" t="str">
        <f t="shared" si="598"/>
        <v>0.0166737848203554-0.00732981129025418i</v>
      </c>
      <c r="L2086" t="str">
        <f t="shared" si="599"/>
        <v>0.00005-0.122173298415264i</v>
      </c>
      <c r="M2086" t="str">
        <f t="shared" si="600"/>
        <v>0.00133333333333333-0.0718666461266257i</v>
      </c>
      <c r="N2086">
        <f t="shared" si="601"/>
        <v>96.650561428790127</v>
      </c>
      <c r="O2086">
        <f t="shared" si="602"/>
        <v>21.409431940966442</v>
      </c>
      <c r="P2086" s="3">
        <f t="shared" si="603"/>
        <v>21.409431940966442</v>
      </c>
      <c r="Q2086" s="3">
        <f t="shared" si="604"/>
        <v>-83.349438571209873</v>
      </c>
      <c r="R2086">
        <f t="shared" si="605"/>
        <v>96.650561428790127</v>
      </c>
      <c r="S2086">
        <f t="shared" si="606"/>
        <v>2.3097486854452227</v>
      </c>
      <c r="T2086">
        <f t="shared" si="589"/>
        <v>21.409431940966442</v>
      </c>
    </row>
    <row r="2087" spans="1:20" x14ac:dyDescent="0.25">
      <c r="A2087">
        <f t="shared" si="590"/>
        <v>14567.726803880721</v>
      </c>
      <c r="B2087">
        <f t="shared" si="607"/>
        <v>2318.5257304499146</v>
      </c>
      <c r="C2087" t="str">
        <f t="shared" si="591"/>
        <v>1.36080196459923-11.6414310954412i</v>
      </c>
      <c r="D2087" t="str">
        <f t="shared" si="592"/>
        <v>3.9749472776249-6.87896545902535i</v>
      </c>
      <c r="E2087" t="str">
        <f t="shared" si="593"/>
        <v>162.094030826984+1.28942474917729i</v>
      </c>
      <c r="F2087" t="str">
        <f t="shared" si="594"/>
        <v>1.45495424355245-64.4200204985898i</v>
      </c>
      <c r="G2087" t="str">
        <f t="shared" si="595"/>
        <v>0.999999511048437-0.000699250544686461i</v>
      </c>
      <c r="H2087" t="str">
        <f t="shared" si="596"/>
        <v>647.390088529802+217.70325442848i</v>
      </c>
      <c r="I2087" t="str">
        <f t="shared" si="597"/>
        <v>42.220756385664-116.757651929562i</v>
      </c>
      <c r="K2087" t="str">
        <f t="shared" si="598"/>
        <v>0.0166528130476089-0.00734810729043715i</v>
      </c>
      <c r="L2087" t="str">
        <f t="shared" si="599"/>
        <v>0.00005-0.1217107973852i</v>
      </c>
      <c r="M2087" t="str">
        <f t="shared" si="600"/>
        <v>0.00133333333333333-0.0715945866971765i</v>
      </c>
      <c r="N2087">
        <f t="shared" si="601"/>
        <v>96.667219294070108</v>
      </c>
      <c r="O2087">
        <f t="shared" si="602"/>
        <v>21.379067568168018</v>
      </c>
      <c r="P2087" s="3">
        <f t="shared" si="603"/>
        <v>21.379067568168018</v>
      </c>
      <c r="Q2087" s="3">
        <f t="shared" si="604"/>
        <v>-83.332780705929892</v>
      </c>
      <c r="R2087">
        <f t="shared" si="605"/>
        <v>96.667219294070108</v>
      </c>
      <c r="S2087">
        <f t="shared" si="606"/>
        <v>2.3185257304499145</v>
      </c>
      <c r="T2087">
        <f t="shared" si="589"/>
        <v>21.379067568168018</v>
      </c>
    </row>
    <row r="2088" spans="1:20" x14ac:dyDescent="0.25">
      <c r="A2088">
        <f t="shared" si="590"/>
        <v>14623.084165735467</v>
      </c>
      <c r="B2088">
        <f t="shared" si="607"/>
        <v>2327.3361282256242</v>
      </c>
      <c r="C2088" t="str">
        <f t="shared" si="591"/>
        <v>1.35942627941424-11.6004264265097i</v>
      </c>
      <c r="D2088" t="str">
        <f t="shared" si="592"/>
        <v>3.97494687617889-6.85303415808928i</v>
      </c>
      <c r="E2088" t="str">
        <f t="shared" si="593"/>
        <v>162.091932719606+1.29593682890533i</v>
      </c>
      <c r="F2088" t="str">
        <f t="shared" si="594"/>
        <v>1.45495423813552-64.1761588417511i</v>
      </c>
      <c r="G2088" t="str">
        <f t="shared" si="595"/>
        <v>0.999999507325346-0.000701907694143001i</v>
      </c>
      <c r="H2088" t="str">
        <f t="shared" si="596"/>
        <v>647.769063774792+218.560031477702i</v>
      </c>
      <c r="I2088" t="str">
        <f t="shared" si="597"/>
        <v>42.2276582666825-116.377378293568i</v>
      </c>
      <c r="K2088" t="str">
        <f t="shared" si="598"/>
        <v>0.0166317366462129-0.00736638863526945i</v>
      </c>
      <c r="L2088" t="str">
        <f t="shared" si="599"/>
        <v>0.00005-0.121250047205818i</v>
      </c>
      <c r="M2088" t="str">
        <f t="shared" si="600"/>
        <v>0.00133333333333333-0.0713235571798926i</v>
      </c>
      <c r="N2088">
        <f t="shared" si="601"/>
        <v>96.683870478716713</v>
      </c>
      <c r="O2088">
        <f t="shared" si="602"/>
        <v>21.348714651032555</v>
      </c>
      <c r="P2088" s="3">
        <f t="shared" si="603"/>
        <v>21.348714651032555</v>
      </c>
      <c r="Q2088" s="3">
        <f t="shared" si="604"/>
        <v>-83.316129521283287</v>
      </c>
      <c r="R2088">
        <f t="shared" si="605"/>
        <v>96.683870478716713</v>
      </c>
      <c r="S2088">
        <f t="shared" si="606"/>
        <v>2.3273361282256242</v>
      </c>
      <c r="T2088">
        <f t="shared" si="589"/>
        <v>21.348714651032555</v>
      </c>
    </row>
    <row r="2089" spans="1:20" x14ac:dyDescent="0.25">
      <c r="A2089">
        <f t="shared" si="590"/>
        <v>14678.651885565261</v>
      </c>
      <c r="B2089">
        <f t="shared" si="607"/>
        <v>2336.1800055128815</v>
      </c>
      <c r="C2089" t="str">
        <f t="shared" si="591"/>
        <v>1.35804387631433-11.5595806173358i</v>
      </c>
      <c r="D2089" t="str">
        <f t="shared" si="592"/>
        <v>3.97494647167619-6.82720144032797i</v>
      </c>
      <c r="E2089" t="str">
        <f t="shared" si="593"/>
        <v>162.089828178876+1.30248763707969i</v>
      </c>
      <c r="F2089" t="str">
        <f t="shared" si="594"/>
        <v>1.45495423267735-63.9332203805031i</v>
      </c>
      <c r="G2089" t="str">
        <f t="shared" si="595"/>
        <v>0.999999503573906-0.000704574940737574i</v>
      </c>
      <c r="H2089" t="str">
        <f t="shared" si="596"/>
        <v>648.151212290397+219.420390783669i</v>
      </c>
      <c r="I2089" t="str">
        <f t="shared" si="597"/>
        <v>42.2346118761018-115.998828871916i</v>
      </c>
      <c r="K2089" t="str">
        <f t="shared" si="598"/>
        <v>0.0166105554421391-0.00738465468739047i</v>
      </c>
      <c r="L2089" t="str">
        <f t="shared" si="599"/>
        <v>0.00005-0.120791041249071i</v>
      </c>
      <c r="M2089" t="str">
        <f t="shared" si="600"/>
        <v>0.00133333333333333-0.0710535536759241i</v>
      </c>
      <c r="N2089">
        <f t="shared" si="601"/>
        <v>96.700514558519998</v>
      </c>
      <c r="O2089">
        <f t="shared" si="602"/>
        <v>21.318373192878163</v>
      </c>
      <c r="P2089" s="3">
        <f t="shared" si="603"/>
        <v>21.318373192878163</v>
      </c>
      <c r="Q2089" s="3">
        <f t="shared" si="604"/>
        <v>-83.299485441480002</v>
      </c>
      <c r="R2089">
        <f t="shared" si="605"/>
        <v>96.700514558519998</v>
      </c>
      <c r="S2089">
        <f t="shared" si="606"/>
        <v>2.3361800055128814</v>
      </c>
      <c r="T2089">
        <f t="shared" si="589"/>
        <v>21.318373192878163</v>
      </c>
    </row>
    <row r="2090" spans="1:20" x14ac:dyDescent="0.25">
      <c r="A2090">
        <f t="shared" si="590"/>
        <v>14734.43076273041</v>
      </c>
      <c r="B2090">
        <f t="shared" si="607"/>
        <v>2345.0574895338304</v>
      </c>
      <c r="C2090" t="str">
        <f t="shared" si="591"/>
        <v>1.35665474603078-11.5188930216642i</v>
      </c>
      <c r="D2090" t="str">
        <f t="shared" si="592"/>
        <v>3.97494606409352-6.80146693412887i</v>
      </c>
      <c r="E2090" t="str">
        <f t="shared" si="593"/>
        <v>162.087717262233+1.30907741390846i</v>
      </c>
      <c r="F2090" t="str">
        <f t="shared" si="594"/>
        <v>1.45495422717761-63.6912016200943i</v>
      </c>
      <c r="G2090" t="str">
        <f t="shared" si="595"/>
        <v>0.999999499793902-0.000707252322838958i</v>
      </c>
      <c r="H2090" t="str">
        <f t="shared" si="596"/>
        <v>648.53656288349+220.284349445386i</v>
      </c>
      <c r="I2090" t="str">
        <f t="shared" si="597"/>
        <v>42.2416175895872-115.621998837964i</v>
      </c>
      <c r="K2090" t="str">
        <f t="shared" si="598"/>
        <v>0.0165892692656844-0.00740290480550261i</v>
      </c>
      <c r="L2090" t="str">
        <f t="shared" si="599"/>
        <v>0.00005-0.120333772912006i</v>
      </c>
      <c r="M2090" t="str">
        <f t="shared" si="600"/>
        <v>0.00133333333333333-0.0707845723011799i</v>
      </c>
      <c r="N2090">
        <f t="shared" si="601"/>
        <v>96.717151107881648</v>
      </c>
      <c r="O2090">
        <f t="shared" si="602"/>
        <v>21.28804319643195</v>
      </c>
      <c r="P2090" s="3">
        <f t="shared" si="603"/>
        <v>21.28804319643195</v>
      </c>
      <c r="Q2090" s="3">
        <f t="shared" si="604"/>
        <v>-83.282848892118352</v>
      </c>
      <c r="R2090">
        <f t="shared" si="605"/>
        <v>96.717151107881648</v>
      </c>
      <c r="S2090">
        <f t="shared" si="606"/>
        <v>2.3450574895338305</v>
      </c>
      <c r="T2090">
        <f t="shared" si="589"/>
        <v>21.28804319643195</v>
      </c>
    </row>
    <row r="2091" spans="1:20" x14ac:dyDescent="0.25">
      <c r="A2091">
        <f t="shared" si="590"/>
        <v>14790.421599628786</v>
      </c>
      <c r="B2091">
        <f t="shared" si="607"/>
        <v>2353.9687079940591</v>
      </c>
      <c r="C2091" t="str">
        <f t="shared" si="591"/>
        <v>1.35525887959341-11.4783629952934i</v>
      </c>
      <c r="D2091" t="str">
        <f t="shared" si="592"/>
        <v>3.97494565340741-6.77583026929212i</v>
      </c>
      <c r="E2091" t="str">
        <f t="shared" si="593"/>
        <v>162.085600028493+1.31570640069132i</v>
      </c>
      <c r="F2091" t="str">
        <f t="shared" si="594"/>
        <v>1.454954221636-63.4500990790032i</v>
      </c>
      <c r="G2091" t="str">
        <f t="shared" si="595"/>
        <v>0.999999495985114-0.000709939878961735i</v>
      </c>
      <c r="H2091" t="str">
        <f t="shared" si="596"/>
        <v>648.925144657185+221.15192466089i</v>
      </c>
      <c r="I2091" t="str">
        <f t="shared" si="597"/>
        <v>42.248675785246-115.246883397803i</v>
      </c>
      <c r="K2091" t="str">
        <f t="shared" si="598"/>
        <v>0.0165678779515296-0.00742113834439432i</v>
      </c>
      <c r="L2091" t="str">
        <f t="shared" si="599"/>
        <v>0.00005-0.119878235616662i</v>
      </c>
      <c r="M2091" t="str">
        <f t="shared" si="600"/>
        <v>0.00133333333333333-0.0705166091862718i</v>
      </c>
      <c r="N2091">
        <f t="shared" si="601"/>
        <v>96.733779699852732</v>
      </c>
      <c r="O2091">
        <f t="shared" si="602"/>
        <v>21.257724663825286</v>
      </c>
      <c r="P2091" s="3">
        <f t="shared" si="603"/>
        <v>21.257724663825286</v>
      </c>
      <c r="Q2091" s="3">
        <f t="shared" si="604"/>
        <v>-83.266220300147268</v>
      </c>
      <c r="R2091">
        <f t="shared" si="605"/>
        <v>96.733779699852732</v>
      </c>
      <c r="S2091">
        <f t="shared" si="606"/>
        <v>2.353968707994059</v>
      </c>
      <c r="T2091">
        <f t="shared" si="589"/>
        <v>21.257724663825286</v>
      </c>
    </row>
    <row r="2092" spans="1:20" x14ac:dyDescent="0.25">
      <c r="A2092">
        <f t="shared" si="590"/>
        <v>14846.625201707377</v>
      </c>
      <c r="B2092">
        <f t="shared" si="607"/>
        <v>2362.9137890844368</v>
      </c>
      <c r="C2092" t="str">
        <f t="shared" si="591"/>
        <v>1.35385626833423-11.4379898960687i</v>
      </c>
      <c r="D2092" t="str">
        <f t="shared" si="592"/>
        <v>3.97494523959424-6.7502910770255i</v>
      </c>
      <c r="E2092" t="str">
        <f t="shared" si="593"/>
        <v>162.083476537858+1.32237483981605i</v>
      </c>
      <c r="F2092" t="str">
        <f t="shared" si="594"/>
        <v>1.45495421605219-63.209909288889i</v>
      </c>
      <c r="G2092" t="str">
        <f t="shared" si="595"/>
        <v>0.999999492147325-0.000712637647766835i</v>
      </c>
      <c r="H2092" t="str">
        <f t="shared" si="596"/>
        <v>649.316987014424+222.023133727863i</v>
      </c>
      <c r="I2092" t="str">
        <f t="shared" si="597"/>
        <v>42.2557868436347-114.873477790301i</v>
      </c>
      <c r="K2092" t="str">
        <f t="shared" si="598"/>
        <v>0.0165463813387979-0.00743935465496369i</v>
      </c>
      <c r="L2092" t="str">
        <f t="shared" si="599"/>
        <v>0.00005-0.119424422809984i</v>
      </c>
      <c r="M2092" t="str">
        <f t="shared" si="600"/>
        <v>0.00133333333333333-0.0702496604764615i</v>
      </c>
      <c r="N2092">
        <f t="shared" si="601"/>
        <v>96.750399906170813</v>
      </c>
      <c r="O2092">
        <f t="shared" si="602"/>
        <v>21.227417596588872</v>
      </c>
      <c r="P2092" s="3">
        <f t="shared" si="603"/>
        <v>21.227417596588872</v>
      </c>
      <c r="Q2092" s="3">
        <f t="shared" si="604"/>
        <v>-83.249600093829187</v>
      </c>
      <c r="R2092">
        <f t="shared" si="605"/>
        <v>96.750399906170813</v>
      </c>
      <c r="S2092">
        <f t="shared" si="606"/>
        <v>2.3629137890844367</v>
      </c>
      <c r="T2092">
        <f t="shared" ref="T2092:T2155" si="608">P2092</f>
        <v>21.227417596588872</v>
      </c>
    </row>
    <row r="2093" spans="1:20" x14ac:dyDescent="0.25">
      <c r="A2093">
        <f t="shared" ref="A2093:A2156" si="609">2*PI()*B2093</f>
        <v>14903.042377473867</v>
      </c>
      <c r="B2093">
        <f t="shared" si="607"/>
        <v>2371.8928614829579</v>
      </c>
      <c r="C2093" t="str">
        <f t="shared" ref="C2093:C2156" si="610">IMPRODUCT(D2093,E2093,$C$40,,K2093,$C$41)</f>
        <v>1.35244690389104-11.3977730838758i</v>
      </c>
      <c r="D2093" t="str">
        <f t="shared" ref="D2093:D2156" si="611">IMDIV(IMPRODUCT($C$37,$C$38,COMPLEX(1,A2093/$C$38)),IMSUM(-1*A2093*A2093/$C$39,COMPLEX(0,1*A2093)))</f>
        <v>3.9749448226302-6.72484898993886i</v>
      </c>
      <c r="E2093" t="str">
        <f t="shared" ref="E2093:E2156" si="612">IMDIV(IMPRODUCT(IMSUM(F2093,G2093),$C$29,H2093),IMSUM(1,I2093))</f>
        <v>162.081346851937+1.32908297475433i</v>
      </c>
      <c r="F2093" t="str">
        <f t="shared" ref="F2093:F2156" si="613">IMDIV(IMPRODUCT($C$14,$C$15,COMPLEX(1,A2093/$C$15)),IMSUM(-1*A2093*A2093/$C$16,COMPLEX(0,A2093)))</f>
        <v>1.45495421042586-62.970628794541i</v>
      </c>
      <c r="G2093" t="str">
        <f t="shared" ref="G2093:G2156" si="614">IMDIV(1,COMPLEX(1,A2093*$C$9*$C$10))</f>
        <v>0.999999488280313-0.000715345668062097i</v>
      </c>
      <c r="H2093" t="str">
        <f t="shared" ref="H2093:H2156" si="615">IMDIV($C$3,IMSUM(K2093,COMPLEX(0,$C$28*A2093)))</f>
        <v>649.712119661582+222.897994044274i</v>
      </c>
      <c r="I2093" t="str">
        <f t="shared" ref="I2093:I2156" si="616">IMPRODUCT(F2093,$C$29,H2093,$C$31)</f>
        <v>42.2629511477701-114.50177728714i</v>
      </c>
      <c r="K2093" t="str">
        <f t="shared" ref="K2093:K2156" si="617">IF($C$26&lt;=0,IMDIV(1,IMSUM(IMDIV(1,L2093),1/$C$18)),IMDIV(1,IMSUM(IMDIV(1,L2093),1/$C$18,IMDIV(1,M2093))))</f>
        <v>0.0165247792711135-0.00745755308424347i</v>
      </c>
      <c r="L2093" t="str">
        <f t="shared" ref="L2093:L2156" si="618">IMSUM($C$21/$C$22,IMDIV(1,COMPLEX(0,$C$20*$C$22*A2093)))</f>
        <v>0.00005-0.118972327963722i</v>
      </c>
      <c r="M2093" t="str">
        <f t="shared" ref="M2093:M2156" si="619">IMSUM($C$25/$C$26,IMDIV(1,COMPLEX(0,$C$24*$C$26*A2093)))</f>
        <v>0.00133333333333333-0.0699837223316015i</v>
      </c>
      <c r="N2093">
        <f t="shared" ref="N2093:N2156" si="620">ABS(R2093)</f>
        <v>96.767011297297003</v>
      </c>
      <c r="O2093">
        <f t="shared" ref="O2093:O2156" si="621">ABS(P2093)</f>
        <v>21.197121995648338</v>
      </c>
      <c r="P2093" s="3">
        <f t="shared" ref="P2093:P2156" si="622">20*LOG10(IMABS(C2093))</f>
        <v>21.197121995648338</v>
      </c>
      <c r="Q2093" s="3">
        <f t="shared" ref="Q2093:Q2156" si="623">IMARGUMENT(C2093)*180/PI()</f>
        <v>-83.232988702702997</v>
      </c>
      <c r="R2093">
        <f t="shared" ref="R2093:R2156" si="624">IF(Q2093&lt;0,Q2093+180,Q2093-180)</f>
        <v>96.767011297297003</v>
      </c>
      <c r="S2093">
        <f t="shared" ref="S2093:S2156" si="625">B2093/1000</f>
        <v>2.3718928614829577</v>
      </c>
      <c r="T2093">
        <f t="shared" si="608"/>
        <v>21.197121995648338</v>
      </c>
    </row>
    <row r="2094" spans="1:20" x14ac:dyDescent="0.25">
      <c r="A2094">
        <f t="shared" si="609"/>
        <v>14959.673938508269</v>
      </c>
      <c r="B2094">
        <f t="shared" ref="B2094:B2157" si="626">B2093*(1+B$42)</f>
        <v>2380.9060543565934</v>
      </c>
      <c r="C2094" t="str">
        <f t="shared" si="610"/>
        <v>1.35103077821143-11.357711920634i</v>
      </c>
      <c r="D2094" t="str">
        <f t="shared" si="611"/>
        <v>3.97494440249131-6.69950364203899i</v>
      </c>
      <c r="E2094" t="str">
        <f t="shared" si="612"/>
        <v>162.079211033759+1.33583105006009i</v>
      </c>
      <c r="F2094" t="str">
        <f t="shared" si="613"/>
        <v>1.45495420475669-62.732254153829i</v>
      </c>
      <c r="G2094" t="str">
        <f t="shared" si="614"/>
        <v>0.999999484383857-0.000718063978802827i</v>
      </c>
      <c r="H2094" t="str">
        <f t="shared" si="615"/>
        <v>650.110572612168+223.776523108988i</v>
      </c>
      <c r="I2094" t="str">
        <f t="shared" si="616"/>
        <v>42.2701690831346-114.131777192869i</v>
      </c>
      <c r="K2094" t="str">
        <f t="shared" si="617"/>
        <v>0.0165030715966602-0.00747573297542607i</v>
      </c>
      <c r="L2094" t="str">
        <f t="shared" si="618"/>
        <v>0.00005-0.11852194457434i</v>
      </c>
      <c r="M2094" t="str">
        <f t="shared" si="619"/>
        <v>0.00133333333333333-0.0697187909260823i</v>
      </c>
      <c r="N2094">
        <f t="shared" si="620"/>
        <v>96.783613442455959</v>
      </c>
      <c r="O2094">
        <f t="shared" si="621"/>
        <v>21.166837861319486</v>
      </c>
      <c r="P2094" s="3">
        <f t="shared" si="622"/>
        <v>21.166837861319486</v>
      </c>
      <c r="Q2094" s="3">
        <f t="shared" si="623"/>
        <v>-83.216386557544041</v>
      </c>
      <c r="R2094">
        <f t="shared" si="624"/>
        <v>96.783613442455959</v>
      </c>
      <c r="S2094">
        <f t="shared" si="625"/>
        <v>2.3809060543565934</v>
      </c>
      <c r="T2094">
        <f t="shared" si="608"/>
        <v>21.166837861319486</v>
      </c>
    </row>
    <row r="2095" spans="1:20" x14ac:dyDescent="0.25">
      <c r="A2095">
        <f t="shared" si="609"/>
        <v>15016.5206994746</v>
      </c>
      <c r="B2095">
        <f t="shared" si="626"/>
        <v>2389.9534973631485</v>
      </c>
      <c r="C2095" t="str">
        <f t="shared" si="610"/>
        <v>1.34960788355627-11.3178057702894i</v>
      </c>
      <c r="D2095" t="str">
        <f t="shared" si="611"/>
        <v>3.97494397915338-6.67425466872427i</v>
      </c>
      <c r="E2095" t="str">
        <f t="shared" si="612"/>
        <v>162.077069147785+1.34261931136473i</v>
      </c>
      <c r="F2095" t="str">
        <f t="shared" si="613"/>
        <v>1.45495419904436-62.4947819376537i</v>
      </c>
      <c r="G2095" t="str">
        <f t="shared" si="614"/>
        <v>0.99999948045773-0.000720792619092353i</v>
      </c>
      <c r="H2095" t="str">
        <f t="shared" si="615"/>
        <v>650.512376190529+224.658738522402i</v>
      </c>
      <c r="I2095" t="str">
        <f t="shared" si="616"/>
        <v>42.2774410376853-113.763472844943i</v>
      </c>
      <c r="K2095" t="str">
        <f t="shared" si="617"/>
        <v>0.0164812581682402-0.00749389366789021i</v>
      </c>
      <c r="L2095" t="str">
        <f t="shared" si="618"/>
        <v>0.00005-0.118073266162921i</v>
      </c>
      <c r="M2095" t="str">
        <f t="shared" si="619"/>
        <v>0.00133333333333333-0.069454862448777i</v>
      </c>
      <c r="N2095">
        <f t="shared" si="620"/>
        <v>96.800205909674077</v>
      </c>
      <c r="O2095">
        <f t="shared" si="621"/>
        <v>21.136565193303504</v>
      </c>
      <c r="P2095" s="3">
        <f t="shared" si="622"/>
        <v>21.136565193303504</v>
      </c>
      <c r="Q2095" s="3">
        <f t="shared" si="623"/>
        <v>-83.199794090325923</v>
      </c>
      <c r="R2095">
        <f t="shared" si="624"/>
        <v>96.800205909674077</v>
      </c>
      <c r="S2095">
        <f t="shared" si="625"/>
        <v>2.3899534973631487</v>
      </c>
      <c r="T2095">
        <f t="shared" si="608"/>
        <v>21.136565193303504</v>
      </c>
    </row>
    <row r="2096" spans="1:20" x14ac:dyDescent="0.25">
      <c r="A2096">
        <f t="shared" si="609"/>
        <v>15073.583478132605</v>
      </c>
      <c r="B2096">
        <f t="shared" si="626"/>
        <v>2399.0353206531286</v>
      </c>
      <c r="C2096" t="str">
        <f t="shared" si="610"/>
        <v>1.34817821250352-11.2780539988084i</v>
      </c>
      <c r="D2096" t="str">
        <f t="shared" si="611"/>
        <v>3.97494355259207-6.64910170677946i</v>
      </c>
      <c r="E2096" t="str">
        <f t="shared" si="612"/>
        <v>162.074921259922+1.34944800537423i</v>
      </c>
      <c r="F2096" t="str">
        <f t="shared" si="613"/>
        <v>1.45495419328852-62.2582087298975i</v>
      </c>
      <c r="G2096" t="str">
        <f t="shared" si="614"/>
        <v>0.999999476501709-0.000723531628182596i</v>
      </c>
      <c r="H2096" t="str">
        <f t="shared" si="615"/>
        <v>650.917561035648+225.544657987076i</v>
      </c>
      <c r="I2096" t="str">
        <f t="shared" si="616"/>
        <v>42.2847674018628-113.396859613781i</v>
      </c>
      <c r="K2096" t="str">
        <f t="shared" si="617"/>
        <v>0.0164593388433327-0.00751203449722794i</v>
      </c>
      <c r="L2096" t="str">
        <f t="shared" si="618"/>
        <v>0.00005-0.117626286275075i</v>
      </c>
      <c r="M2096" t="str">
        <f t="shared" si="619"/>
        <v>0.00133333333333333-0.0691919331029857i</v>
      </c>
      <c r="N2096">
        <f t="shared" si="620"/>
        <v>96.816788265819568</v>
      </c>
      <c r="O2096">
        <f t="shared" si="621"/>
        <v>21.106303990682406</v>
      </c>
      <c r="P2096" s="3">
        <f t="shared" si="622"/>
        <v>21.106303990682406</v>
      </c>
      <c r="Q2096" s="3">
        <f t="shared" si="623"/>
        <v>-83.183211734180432</v>
      </c>
      <c r="R2096">
        <f t="shared" si="624"/>
        <v>96.816788265819568</v>
      </c>
      <c r="S2096">
        <f t="shared" si="625"/>
        <v>2.3990353206531285</v>
      </c>
      <c r="T2096">
        <f t="shared" si="608"/>
        <v>21.106303990682406</v>
      </c>
    </row>
    <row r="2097" spans="1:20" x14ac:dyDescent="0.25">
      <c r="A2097">
        <f t="shared" si="609"/>
        <v>15130.863095349509</v>
      </c>
      <c r="B2097">
        <f t="shared" si="626"/>
        <v>2408.1516548716104</v>
      </c>
      <c r="C2097" t="str">
        <f t="shared" si="610"/>
        <v>1.34674175795195-11.2384559741718i</v>
      </c>
      <c r="D2097" t="str">
        <f t="shared" si="611"/>
        <v>3.97494312278282-6.62404439437049i</v>
      </c>
      <c r="E2097" t="str">
        <f t="shared" si="612"/>
        <v>162.072767437542+1.35631737986477i</v>
      </c>
      <c r="F2097" t="str">
        <f t="shared" si="613"/>
        <v>1.45495418748887-62.0225311273754i</v>
      </c>
      <c r="G2097" t="str">
        <f t="shared" si="614"/>
        <v>0.999999472515565-0.000726281045474627i</v>
      </c>
      <c r="H2097" t="str">
        <f t="shared" si="615"/>
        <v>651.326158104968+226.434299308351i</v>
      </c>
      <c r="I2097" t="str">
        <f t="shared" si="616"/>
        <v>42.2921485685965-113.031932902812i</v>
      </c>
      <c r="K2097" t="str">
        <f t="shared" si="617"/>
        <v>0.0164373134841527-0.00753015479527254i</v>
      </c>
      <c r="L2097" t="str">
        <f t="shared" si="618"/>
        <v>0.00005-0.117180998480848i</v>
      </c>
      <c r="M2097" t="str">
        <f t="shared" si="619"/>
        <v>0.00133333333333333-0.0689299991063813i</v>
      </c>
      <c r="N2097">
        <f t="shared" si="620"/>
        <v>96.833360076642563</v>
      </c>
      <c r="O2097">
        <f t="shared" si="621"/>
        <v>21.076054251914918</v>
      </c>
      <c r="P2097" s="3">
        <f t="shared" si="622"/>
        <v>21.076054251914918</v>
      </c>
      <c r="Q2097" s="3">
        <f t="shared" si="623"/>
        <v>-83.166639923357437</v>
      </c>
      <c r="R2097">
        <f t="shared" si="624"/>
        <v>96.833360076642563</v>
      </c>
      <c r="S2097">
        <f t="shared" si="625"/>
        <v>2.4081516548716104</v>
      </c>
      <c r="T2097">
        <f t="shared" si="608"/>
        <v>21.076054251914918</v>
      </c>
    </row>
    <row r="2098" spans="1:20" x14ac:dyDescent="0.25">
      <c r="A2098">
        <f t="shared" si="609"/>
        <v>15188.360375111835</v>
      </c>
      <c r="B2098">
        <f t="shared" si="626"/>
        <v>2417.3026311601225</v>
      </c>
      <c r="C2098" t="str">
        <f t="shared" si="610"/>
        <v>1.34529851312484-11.1990110663679i</v>
      </c>
      <c r="D2098" t="str">
        <f t="shared" si="611"/>
        <v>3.97494268970091-6.59908237103924i</v>
      </c>
      <c r="E2098" t="str">
        <f t="shared" si="612"/>
        <v>162.070607749491+1.36322768368006i</v>
      </c>
      <c r="F2098" t="str">
        <f t="shared" si="613"/>
        <v>1.45495418164505-61.787745739786i</v>
      </c>
      <c r="G2098" t="str">
        <f t="shared" si="614"/>
        <v>0.999999468499068-0.000729040910519239i</v>
      </c>
      <c r="H2098" t="str">
        <f t="shared" si="615"/>
        <v>651.738198678295+227.327680394995i</v>
      </c>
      <c r="I2098" t="str">
        <f t="shared" si="616"/>
        <v>42.2995849333146-112.668688148533i</v>
      </c>
      <c r="K2098" t="str">
        <f t="shared" si="617"/>
        <v>0.0164151819577096-0.00754825389012753i</v>
      </c>
      <c r="L2098" t="str">
        <f t="shared" si="618"/>
        <v>0.00005-0.116737396374624i</v>
      </c>
      <c r="M2098" t="str">
        <f t="shared" si="619"/>
        <v>0.00133333333333333-0.0686690566909557i</v>
      </c>
      <c r="N2098">
        <f t="shared" si="620"/>
        <v>96.849920906816322</v>
      </c>
      <c r="O2098">
        <f t="shared" si="621"/>
        <v>21.04581597483158</v>
      </c>
      <c r="P2098" s="3">
        <f t="shared" si="622"/>
        <v>21.04581597483158</v>
      </c>
      <c r="Q2098" s="3">
        <f t="shared" si="623"/>
        <v>-83.150079093183678</v>
      </c>
      <c r="R2098">
        <f t="shared" si="624"/>
        <v>96.849920906816322</v>
      </c>
      <c r="S2098">
        <f t="shared" si="625"/>
        <v>2.4173026311601227</v>
      </c>
      <c r="T2098">
        <f t="shared" si="608"/>
        <v>21.04581597483158</v>
      </c>
    </row>
    <row r="2099" spans="1:20" x14ac:dyDescent="0.25">
      <c r="A2099">
        <f t="shared" si="609"/>
        <v>15246.076144537261</v>
      </c>
      <c r="B2099">
        <f t="shared" si="626"/>
        <v>2426.488381158531</v>
      </c>
      <c r="C2099" t="str">
        <f t="shared" si="610"/>
        <v>1.34384847157379-11.1597186473861i</v>
      </c>
      <c r="D2099" t="str">
        <f t="shared" si="611"/>
        <v>3.9749422533214-6.57421527769827i</v>
      </c>
      <c r="E2099" t="str">
        <f t="shared" si="612"/>
        <v>162.068442266106+1.37017916672677i</v>
      </c>
      <c r="F2099" t="str">
        <f t="shared" si="613"/>
        <v>1.45495417575672-61.5538491896623i</v>
      </c>
      <c r="G2099" t="str">
        <f t="shared" si="614"/>
        <v>0.999999464451988-0.000731811263017512i</v>
      </c>
      <c r="H2099" t="str">
        <f t="shared" si="615"/>
        <v>652.153714361738+228.224819259823i</v>
      </c>
      <c r="I2099" t="str">
        <f t="shared" si="616"/>
        <v>42.3070768939491-112.307120820566i</v>
      </c>
      <c r="K2099" t="str">
        <f t="shared" si="617"/>
        <v>0.0163929441358659-0.00756633110619616i</v>
      </c>
      <c r="L2099" t="str">
        <f t="shared" si="618"/>
        <v>0.00005-0.116295473575039i</v>
      </c>
      <c r="M2099" t="str">
        <f t="shared" si="619"/>
        <v>0.00133333333333333-0.0684091021029645i</v>
      </c>
      <c r="N2099">
        <f t="shared" si="620"/>
        <v>96.866470319979356</v>
      </c>
      <c r="O2099">
        <f t="shared" si="621"/>
        <v>21.015589156630231</v>
      </c>
      <c r="P2099" s="3">
        <f t="shared" si="622"/>
        <v>21.015589156630231</v>
      </c>
      <c r="Q2099" s="3">
        <f t="shared" si="623"/>
        <v>-83.133529680020644</v>
      </c>
      <c r="R2099">
        <f t="shared" si="624"/>
        <v>96.866470319979356</v>
      </c>
      <c r="S2099">
        <f t="shared" si="625"/>
        <v>2.4264883811585309</v>
      </c>
      <c r="T2099">
        <f t="shared" si="608"/>
        <v>21.015589156630231</v>
      </c>
    </row>
    <row r="2100" spans="1:20" x14ac:dyDescent="0.25">
      <c r="A2100">
        <f t="shared" si="609"/>
        <v>15304.011233886504</v>
      </c>
      <c r="B2100">
        <f t="shared" si="626"/>
        <v>2435.7090370069336</v>
      </c>
      <c r="C2100" t="str">
        <f t="shared" si="610"/>
        <v>1.34239162718215-11.1205780912118i</v>
      </c>
      <c r="D2100" t="str">
        <f t="shared" si="611"/>
        <v>3.97494181361923-6.54944275662592i</v>
      </c>
      <c r="E2100" t="str">
        <f t="shared" si="612"/>
        <v>162.066271059232+1.37717207996866i</v>
      </c>
      <c r="F2100" t="str">
        <f t="shared" si="613"/>
        <v>1.45495416982357-61.3208381123247i</v>
      </c>
      <c r="G2100" t="str">
        <f t="shared" si="614"/>
        <v>0.999999460374093-0.000734592142821387i</v>
      </c>
      <c r="H2100" t="str">
        <f t="shared" si="615"/>
        <v>652.57273709171+229.125734020337i</v>
      </c>
      <c r="I2100" t="str">
        <f t="shared" si="616"/>
        <v>42.3146248509451-111.947226421713i</v>
      </c>
      <c r="K2100" t="str">
        <f t="shared" si="617"/>
        <v>0.016370599895396-0.00758438576421228i</v>
      </c>
      <c r="L2100" t="str">
        <f t="shared" si="618"/>
        <v>0.00005-0.115855223724885i</v>
      </c>
      <c r="M2100" t="str">
        <f t="shared" si="619"/>
        <v>0.00133333333333333-0.0681501316028733i</v>
      </c>
      <c r="N2100">
        <f t="shared" si="620"/>
        <v>96.88300787877543</v>
      </c>
      <c r="O2100">
        <f t="shared" si="621"/>
        <v>20.985373793872451</v>
      </c>
      <c r="P2100" s="3">
        <f t="shared" si="622"/>
        <v>20.985373793872451</v>
      </c>
      <c r="Q2100" s="3">
        <f t="shared" si="623"/>
        <v>-83.11699212122457</v>
      </c>
      <c r="R2100">
        <f t="shared" si="624"/>
        <v>96.88300787877543</v>
      </c>
      <c r="S2100">
        <f t="shared" si="625"/>
        <v>2.4357090370069336</v>
      </c>
      <c r="T2100">
        <f t="shared" si="608"/>
        <v>20.985373793872451</v>
      </c>
    </row>
    <row r="2101" spans="1:20" x14ac:dyDescent="0.25">
      <c r="A2101">
        <f t="shared" si="609"/>
        <v>15362.166476575276</v>
      </c>
      <c r="B2101">
        <f t="shared" si="626"/>
        <v>2444.9647313475602</v>
      </c>
      <c r="C2101" t="str">
        <f t="shared" si="610"/>
        <v>1.34092797416917-11.0815887738189i</v>
      </c>
      <c r="D2101" t="str">
        <f t="shared" si="611"/>
        <v>3.97494137056905-6.52476445146078i</v>
      </c>
      <c r="E2101" t="str">
        <f t="shared" si="612"/>
        <v>162.064094202228+1.38420667542663i</v>
      </c>
      <c r="F2101" t="str">
        <f t="shared" si="613"/>
        <v>1.45495416384523-61.0887091558299i</v>
      </c>
      <c r="G2101" t="str">
        <f t="shared" si="614"/>
        <v>0.999999456265146-0.000737383589934236i</v>
      </c>
      <c r="H2101" t="str">
        <f t="shared" si="615"/>
        <v>652.995299138995+230.030442899347i</v>
      </c>
      <c r="I2101" t="str">
        <f t="shared" si="616"/>
        <v>42.322229207263-111.589000488021i</v>
      </c>
      <c r="K2101" t="str">
        <f t="shared" si="617"/>
        <v>0.0163481491180448-0.00760241718127136i</v>
      </c>
      <c r="L2101" t="str">
        <f t="shared" si="618"/>
        <v>0.00005-0.115416640491019i</v>
      </c>
      <c r="M2101" t="str">
        <f t="shared" si="619"/>
        <v>0.00133333333333333-0.0678921414653051i</v>
      </c>
      <c r="N2101">
        <f t="shared" si="620"/>
        <v>96.899533144899607</v>
      </c>
      <c r="O2101">
        <f t="shared" si="621"/>
        <v>20.955169882478209</v>
      </c>
      <c r="P2101" s="3">
        <f t="shared" si="622"/>
        <v>20.955169882478209</v>
      </c>
      <c r="Q2101" s="3">
        <f t="shared" si="623"/>
        <v>-83.100466855100393</v>
      </c>
      <c r="R2101">
        <f t="shared" si="624"/>
        <v>96.899533144899607</v>
      </c>
      <c r="S2101">
        <f t="shared" si="625"/>
        <v>2.4449647313475604</v>
      </c>
      <c r="T2101">
        <f t="shared" si="608"/>
        <v>20.955169882478209</v>
      </c>
    </row>
    <row r="2102" spans="1:20" x14ac:dyDescent="0.25">
      <c r="A2102">
        <f t="shared" si="609"/>
        <v>15420.542709186262</v>
      </c>
      <c r="B2102">
        <f t="shared" si="626"/>
        <v>2454.2555973266813</v>
      </c>
      <c r="C2102" t="str">
        <f t="shared" si="610"/>
        <v>1.33945750709318-11.0427500731649i</v>
      </c>
      <c r="D2102" t="str">
        <f t="shared" si="611"/>
        <v>3.9749409241454-6.50018000719689i</v>
      </c>
      <c r="E2102" t="str">
        <f t="shared" si="612"/>
        <v>162.061911769991+1.39128320616917i</v>
      </c>
      <c r="F2102" t="str">
        <f t="shared" si="613"/>
        <v>1.45495415782138-60.8574589809253i</v>
      </c>
      <c r="G2102" t="str">
        <f t="shared" si="614"/>
        <v>0.999999452124912-0.000740185644511443i</v>
      </c>
      <c r="H2102" t="str">
        <f t="shared" si="615"/>
        <v>653.421433112871+230.938964225619i</v>
      </c>
      <c r="I2102" t="str">
        <f t="shared" si="616"/>
        <v>42.3298903683902-111.232438588845i</v>
      </c>
      <c r="K2102" t="str">
        <f t="shared" si="617"/>
        <v>0.016325591690586-0.00762042467086315i</v>
      </c>
      <c r="L2102" t="str">
        <f t="shared" si="618"/>
        <v>0.00005-0.114979717564275i</v>
      </c>
      <c r="M2102" t="str">
        <f t="shared" si="619"/>
        <v>0.00133333333333333-0.067635127978985i</v>
      </c>
      <c r="N2102">
        <f t="shared" si="620"/>
        <v>96.916045679138094</v>
      </c>
      <c r="O2102">
        <f t="shared" si="621"/>
        <v>20.92497741772242</v>
      </c>
      <c r="P2102" s="3">
        <f t="shared" si="622"/>
        <v>20.92497741772242</v>
      </c>
      <c r="Q2102" s="3">
        <f t="shared" si="623"/>
        <v>-83.083954320861906</v>
      </c>
      <c r="R2102">
        <f t="shared" si="624"/>
        <v>96.916045679138094</v>
      </c>
      <c r="S2102">
        <f t="shared" si="625"/>
        <v>2.4542555973266813</v>
      </c>
      <c r="T2102">
        <f t="shared" si="608"/>
        <v>20.92497741772242</v>
      </c>
    </row>
    <row r="2103" spans="1:20" x14ac:dyDescent="0.25">
      <c r="A2103">
        <f t="shared" si="609"/>
        <v>15479.14077148117</v>
      </c>
      <c r="B2103">
        <f t="shared" si="626"/>
        <v>2463.5817685965226</v>
      </c>
      <c r="C2103" t="str">
        <f t="shared" si="610"/>
        <v>1.33798022085562-11.0040613691848i</v>
      </c>
      <c r="D2103" t="str">
        <f t="shared" si="611"/>
        <v>3.97494047432259-6.47568907017848i</v>
      </c>
      <c r="E2103" t="str">
        <f t="shared" si="612"/>
        <v>162.059723838968+1.39840192631143i</v>
      </c>
      <c r="F2103" t="str">
        <f t="shared" si="613"/>
        <v>1.45495415175165-60.6270842609994i</v>
      </c>
      <c r="G2103" t="str">
        <f t="shared" si="614"/>
        <v>0.999999447953152-0.000742998346860974i</v>
      </c>
      <c r="H2103" t="str">
        <f t="shared" si="615"/>
        <v>653.851171965283+231.851316434505i</v>
      </c>
      <c r="I2103" t="str">
        <f t="shared" si="616"/>
        <v>42.3376087423447-110.877536326914i</v>
      </c>
      <c r="K2103" t="str">
        <f t="shared" si="617"/>
        <v>0.0163029275048809-0.00763840754290479i</v>
      </c>
      <c r="L2103" t="str">
        <f t="shared" si="618"/>
        <v>0.00005-0.114544448659369i</v>
      </c>
      <c r="M2103" t="str">
        <f t="shared" si="619"/>
        <v>0.00133333333333333-0.0673790874466879i</v>
      </c>
      <c r="N2103">
        <f t="shared" si="620"/>
        <v>96.932545041414144</v>
      </c>
      <c r="O2103">
        <f t="shared" si="621"/>
        <v>20.894796394230667</v>
      </c>
      <c r="P2103" s="3">
        <f t="shared" si="622"/>
        <v>20.894796394230667</v>
      </c>
      <c r="Q2103" s="3">
        <f t="shared" si="623"/>
        <v>-83.067454958585856</v>
      </c>
      <c r="R2103">
        <f t="shared" si="624"/>
        <v>96.932545041414144</v>
      </c>
      <c r="S2103">
        <f t="shared" si="625"/>
        <v>2.4635817685965224</v>
      </c>
      <c r="T2103">
        <f t="shared" si="608"/>
        <v>20.894796394230667</v>
      </c>
    </row>
    <row r="2104" spans="1:20" x14ac:dyDescent="0.25">
      <c r="A2104">
        <f t="shared" si="609"/>
        <v>15537.961506412797</v>
      </c>
      <c r="B2104">
        <f t="shared" si="626"/>
        <v>2472.9433793171893</v>
      </c>
      <c r="C2104" t="str">
        <f t="shared" si="610"/>
        <v>1.33649611070465-10.9655220437845i</v>
      </c>
      <c r="D2104" t="str">
        <f t="shared" si="611"/>
        <v>3.97494002107473-6.45129128809488i</v>
      </c>
      <c r="E2104" t="str">
        <f t="shared" si="612"/>
        <v>162.057530487163+1.40556309101i</v>
      </c>
      <c r="F2104" t="str">
        <f t="shared" si="613"/>
        <v>1.45495414563572-60.3975816820346i</v>
      </c>
      <c r="G2104" t="str">
        <f t="shared" si="614"/>
        <v>0.999999443749627-0.000745821737443963i</v>
      </c>
      <c r="H2104" t="str">
        <f t="shared" si="615"/>
        <v>654.284548995092+232.767518068563i</v>
      </c>
      <c r="I2104" t="str">
        <f t="shared" si="616"/>
        <v>42.3453847396793-110.524289338399i</v>
      </c>
      <c r="K2104" t="str">
        <f t="shared" si="617"/>
        <v>0.0162801564579368-0.00765636510377472i</v>
      </c>
      <c r="L2104" t="str">
        <f t="shared" si="618"/>
        <v>0.00005-0.114110827514813i</v>
      </c>
      <c r="M2104" t="str">
        <f t="shared" si="619"/>
        <v>0.00133333333333333-0.0671240161851839i</v>
      </c>
      <c r="N2104">
        <f t="shared" si="620"/>
        <v>96.949030790832538</v>
      </c>
      <c r="O2104">
        <f t="shared" si="621"/>
        <v>20.864626805974453</v>
      </c>
      <c r="P2104" s="3">
        <f t="shared" si="622"/>
        <v>20.864626805974453</v>
      </c>
      <c r="Q2104" s="3">
        <f t="shared" si="623"/>
        <v>-83.050969209167462</v>
      </c>
      <c r="R2104">
        <f t="shared" si="624"/>
        <v>96.949030790832538</v>
      </c>
      <c r="S2104">
        <f t="shared" si="625"/>
        <v>2.4729433793171891</v>
      </c>
      <c r="T2104">
        <f t="shared" si="608"/>
        <v>20.864626805974453</v>
      </c>
    </row>
    <row r="2105" spans="1:20" x14ac:dyDescent="0.25">
      <c r="A2105">
        <f t="shared" si="609"/>
        <v>15597.005760137166</v>
      </c>
      <c r="B2105">
        <f t="shared" si="626"/>
        <v>2482.3405641585946</v>
      </c>
      <c r="C2105" t="str">
        <f t="shared" si="610"/>
        <v>1.33500517223866-10.9271314808367i</v>
      </c>
      <c r="D2105" t="str">
        <f t="shared" si="611"/>
        <v>3.97493956437574-6.42698630997548i</v>
      </c>
      <c r="E2105" t="str">
        <f t="shared" si="612"/>
        <v>162.055331794167+1.41276695645454i</v>
      </c>
      <c r="F2105" t="str">
        <f t="shared" si="613"/>
        <v>1.4549541394732-60.168947942559i</v>
      </c>
      <c r="G2105" t="str">
        <f t="shared" si="614"/>
        <v>0.999999439514094-0.000748655856875292i</v>
      </c>
      <c r="H2105" t="str">
        <f t="shared" si="615"/>
        <v>654.721597852374+233.687587778208i</v>
      </c>
      <c r="I2105" t="str">
        <f t="shared" si="616"/>
        <v>42.3532187734898-110.172693292982i</v>
      </c>
      <c r="K2105" t="str">
        <f t="shared" si="617"/>
        <v>0.0162572784519652-0.00767429665634778i</v>
      </c>
      <c r="L2105" t="str">
        <f t="shared" si="618"/>
        <v>0.00005-0.11367884789282i</v>
      </c>
      <c r="M2105" t="str">
        <f t="shared" si="619"/>
        <v>0.00133333333333333-0.0668699105251883i</v>
      </c>
      <c r="N2105">
        <f t="shared" si="620"/>
        <v>96.965502485722993</v>
      </c>
      <c r="O2105">
        <f t="shared" si="621"/>
        <v>20.834468646268412</v>
      </c>
      <c r="P2105" s="3">
        <f t="shared" si="622"/>
        <v>20.834468646268412</v>
      </c>
      <c r="Q2105" s="3">
        <f t="shared" si="623"/>
        <v>-83.034497514277007</v>
      </c>
      <c r="R2105">
        <f t="shared" si="624"/>
        <v>96.965502485722993</v>
      </c>
      <c r="S2105">
        <f t="shared" si="625"/>
        <v>2.4823405641585947</v>
      </c>
      <c r="T2105">
        <f t="shared" si="608"/>
        <v>20.834468646268412</v>
      </c>
    </row>
    <row r="2106" spans="1:20" x14ac:dyDescent="0.25">
      <c r="A2106">
        <f t="shared" si="609"/>
        <v>15656.274382025687</v>
      </c>
      <c r="B2106">
        <f t="shared" si="626"/>
        <v>2491.7734583023971</v>
      </c>
      <c r="C2106" t="str">
        <f t="shared" si="610"/>
        <v>1.33350740141017-10.8888890661735i</v>
      </c>
      <c r="D2106" t="str">
        <f t="shared" si="611"/>
        <v>3.97493910419936-6.40277378618474i</v>
      </c>
      <c r="E2106" t="str">
        <f t="shared" si="612"/>
        <v>162.053127841154+1.42001377986929i</v>
      </c>
      <c r="F2106" t="str">
        <f t="shared" si="613"/>
        <v>1.45495413326378-59.9411797535998i</v>
      </c>
      <c r="G2106" t="str">
        <f t="shared" si="614"/>
        <v>0.99999943524631-0.000751500745924174i</v>
      </c>
      <c r="H2106" t="str">
        <f t="shared" si="615"/>
        <v>655.162352542787+234.611544322336i</v>
      </c>
      <c r="I2106" t="str">
        <f t="shared" si="616"/>
        <v>42.3611112594192-109.822743893937i</v>
      </c>
      <c r="K2106" t="str">
        <f t="shared" si="617"/>
        <v>0.0162342933944402-0.00769220150003108i</v>
      </c>
      <c r="L2106" t="str">
        <f t="shared" si="618"/>
        <v>0.00005-0.113248503579219i</v>
      </c>
      <c r="M2106" t="str">
        <f t="shared" si="619"/>
        <v>0.00133333333333333-0.0666167668113054i</v>
      </c>
      <c r="N2106">
        <f t="shared" si="620"/>
        <v>96.981959683687961</v>
      </c>
      <c r="O2106">
        <f t="shared" si="621"/>
        <v>20.804321907765001</v>
      </c>
      <c r="P2106" s="3">
        <f t="shared" si="622"/>
        <v>20.804321907765001</v>
      </c>
      <c r="Q2106" s="3">
        <f t="shared" si="623"/>
        <v>-83.018040316312039</v>
      </c>
      <c r="R2106">
        <f t="shared" si="624"/>
        <v>96.981959683687961</v>
      </c>
      <c r="S2106">
        <f t="shared" si="625"/>
        <v>2.4917734583023972</v>
      </c>
      <c r="T2106">
        <f t="shared" si="608"/>
        <v>20.804321907765001</v>
      </c>
    </row>
    <row r="2107" spans="1:20" x14ac:dyDescent="0.25">
      <c r="A2107">
        <f t="shared" si="609"/>
        <v>15715.768224677384</v>
      </c>
      <c r="B2107">
        <f t="shared" si="626"/>
        <v>2501.2421974439462</v>
      </c>
      <c r="C2107" t="str">
        <f t="shared" si="610"/>
        <v>1.33200279452924-10.8507941875821i</v>
      </c>
      <c r="D2107" t="str">
        <f t="shared" si="611"/>
        <v>3.97493864051909-6.37865336841705i</v>
      </c>
      <c r="E2107" t="str">
        <f t="shared" si="612"/>
        <v>162.05091871091+1.42730381950221i</v>
      </c>
      <c r="F2107" t="str">
        <f t="shared" si="613"/>
        <v>1.45495412700705-59.7142738386349i</v>
      </c>
      <c r="G2107" t="str">
        <f t="shared" si="614"/>
        <v>0.999999430946029-0.000754356445514739i</v>
      </c>
      <c r="H2107" t="str">
        <f t="shared" si="615"/>
        <v>655.606847431996+235.53940656896i</v>
      </c>
      <c r="I2107" t="str">
        <f t="shared" si="616"/>
        <v>42.369062615662-109.474436878197i</v>
      </c>
      <c r="K2107" t="str">
        <f t="shared" si="617"/>
        <v>0.0162112011981566-0.00771007893080077i</v>
      </c>
      <c r="L2107" t="str">
        <f t="shared" si="618"/>
        <v>0.00005-0.112819788383362i</v>
      </c>
      <c r="M2107" t="str">
        <f t="shared" si="619"/>
        <v>0.00133333333333333-0.0663645814019777i</v>
      </c>
      <c r="N2107">
        <f t="shared" si="620"/>
        <v>96.998401941646975</v>
      </c>
      <c r="O2107">
        <f t="shared" si="621"/>
        <v>20.774186582451513</v>
      </c>
      <c r="P2107" s="3">
        <f t="shared" si="622"/>
        <v>20.774186582451513</v>
      </c>
      <c r="Q2107" s="3">
        <f t="shared" si="623"/>
        <v>-83.001598058353025</v>
      </c>
      <c r="R2107">
        <f t="shared" si="624"/>
        <v>96.998401941646975</v>
      </c>
      <c r="S2107">
        <f t="shared" si="625"/>
        <v>2.501242197443946</v>
      </c>
      <c r="T2107">
        <f t="shared" si="608"/>
        <v>20.774186582451513</v>
      </c>
    </row>
    <row r="2108" spans="1:20" x14ac:dyDescent="0.25">
      <c r="A2108">
        <f t="shared" si="609"/>
        <v>15775.488143931159</v>
      </c>
      <c r="B2108">
        <f t="shared" si="626"/>
        <v>2510.7469177942335</v>
      </c>
      <c r="C2108" t="str">
        <f t="shared" si="610"/>
        <v>1.33049134826718-10.8128462347988i</v>
      </c>
      <c r="D2108" t="str">
        <f t="shared" si="611"/>
        <v>3.97493817330828-6.35462470969178i</v>
      </c>
      <c r="E2108" t="str">
        <f t="shared" si="612"/>
        <v>162.048704487841+1.43463733462201i</v>
      </c>
      <c r="F2108" t="str">
        <f t="shared" si="613"/>
        <v>1.45495412070271-59.4882269335465i</v>
      </c>
      <c r="G2108" t="str">
        <f t="shared" si="614"/>
        <v>0.999999426613004-0.000757222996726628i</v>
      </c>
      <c r="H2108" t="str">
        <f t="shared" si="615"/>
        <v>656.055117250189+236.471193495846i</v>
      </c>
      <c r="I2108" t="str">
        <f t="shared" si="616"/>
        <v>42.3770732629705-109.127768016439i</v>
      </c>
      <c r="K2108" t="str">
        <f t="shared" si="617"/>
        <v>0.0161880017812875-0.00772792824123948i</v>
      </c>
      <c r="L2108" t="str">
        <f t="shared" si="618"/>
        <v>0.00005-0.112392696138038i</v>
      </c>
      <c r="M2108" t="str">
        <f t="shared" si="619"/>
        <v>0.00133333333333333-0.0661133506694339i</v>
      </c>
      <c r="N2108">
        <f t="shared" si="620"/>
        <v>97.014828815883931</v>
      </c>
      <c r="O2108">
        <f t="shared" si="621"/>
        <v>20.74406266164587</v>
      </c>
      <c r="P2108" s="3">
        <f t="shared" si="622"/>
        <v>20.74406266164587</v>
      </c>
      <c r="Q2108" s="3">
        <f t="shared" si="623"/>
        <v>-82.985171184116069</v>
      </c>
      <c r="R2108">
        <f t="shared" si="624"/>
        <v>97.014828815883931</v>
      </c>
      <c r="S2108">
        <f t="shared" si="625"/>
        <v>2.5107469177942336</v>
      </c>
      <c r="T2108">
        <f t="shared" si="608"/>
        <v>20.74406266164587</v>
      </c>
    </row>
    <row r="2109" spans="1:20" x14ac:dyDescent="0.25">
      <c r="A2109">
        <f t="shared" si="609"/>
        <v>15835.434998878098</v>
      </c>
      <c r="B2109">
        <f t="shared" si="626"/>
        <v>2520.2877560818515</v>
      </c>
      <c r="C2109" t="str">
        <f t="shared" si="610"/>
        <v>1.32897305966015-10.7750445995043i</v>
      </c>
      <c r="D2109" t="str">
        <f t="shared" si="611"/>
        <v>3.97493770254002-6.33068746434832i</v>
      </c>
      <c r="E2109" t="str">
        <f t="shared" si="612"/>
        <v>162.046485257992+1.44201458551182i</v>
      </c>
      <c r="F2109" t="str">
        <f t="shared" si="613"/>
        <v>1.45495411435035-59.2630357865744i</v>
      </c>
      <c r="G2109" t="str">
        <f t="shared" si="614"/>
        <v>0.999999422246986-0.000760100440795575i</v>
      </c>
      <c r="H2109" t="str">
        <f t="shared" si="615"/>
        <v>656.507197096608+237.406924191132i</v>
      </c>
      <c r="I2109" t="str">
        <f t="shared" si="616"/>
        <v>42.3851436246563-108.782733113162i</v>
      </c>
      <c r="K2109" t="str">
        <f t="shared" si="617"/>
        <v>0.0161646950674429-0.0077457487205752i</v>
      </c>
      <c r="L2109" t="str">
        <f t="shared" si="618"/>
        <v>0.00005-0.11196722069938i</v>
      </c>
      <c r="M2109" t="str">
        <f t="shared" si="619"/>
        <v>0.00133333333333333-0.0658630709996354i</v>
      </c>
      <c r="N2109">
        <f t="shared" si="620"/>
        <v>97.031239862094139</v>
      </c>
      <c r="O2109">
        <f t="shared" si="621"/>
        <v>20.713950135993329</v>
      </c>
      <c r="P2109" s="3">
        <f t="shared" si="622"/>
        <v>20.713950135993329</v>
      </c>
      <c r="Q2109" s="3">
        <f t="shared" si="623"/>
        <v>-82.968760137905861</v>
      </c>
      <c r="R2109">
        <f t="shared" si="624"/>
        <v>97.031239862094139</v>
      </c>
      <c r="S2109">
        <f t="shared" si="625"/>
        <v>2.5202877560818515</v>
      </c>
      <c r="T2109">
        <f t="shared" si="608"/>
        <v>20.713950135993329</v>
      </c>
    </row>
    <row r="2110" spans="1:20" x14ac:dyDescent="0.25">
      <c r="A2110">
        <f t="shared" si="609"/>
        <v>15895.609651873836</v>
      </c>
      <c r="B2110">
        <f t="shared" si="626"/>
        <v>2529.8648495549628</v>
      </c>
      <c r="C2110" t="str">
        <f t="shared" si="610"/>
        <v>1.32744792611291-10.737388675317i</v>
      </c>
      <c r="D2110" t="str">
        <f t="shared" si="611"/>
        <v>3.97493722818726-6.30684128804103i</v>
      </c>
      <c r="E2110" t="str">
        <f t="shared" si="612"/>
        <v>162.044261109052+1.44943583346574i</v>
      </c>
      <c r="F2110" t="str">
        <f t="shared" si="613"/>
        <v>1.45495410794961-59.0386971582681i</v>
      </c>
      <c r="G2110" t="str">
        <f t="shared" si="614"/>
        <v>0.999999417847723-0.000762988819114007i</v>
      </c>
      <c r="H2110" t="str">
        <f t="shared" si="615"/>
        <v>656.963122444202+238.346617853974i</v>
      </c>
      <c r="I2110" t="str">
        <f t="shared" si="616"/>
        <v>42.3932741265968-108.439328006775i</v>
      </c>
      <c r="K2110" t="str">
        <f t="shared" si="617"/>
        <v>0.0161412809857268-0.00776353965472047i</v>
      </c>
      <c r="L2110" t="str">
        <f t="shared" si="618"/>
        <v>0.00005-0.111543355946782i</v>
      </c>
      <c r="M2110" t="str">
        <f t="shared" si="619"/>
        <v>0.00133333333333333-0.065613738792225i</v>
      </c>
      <c r="N2110">
        <f t="shared" si="620"/>
        <v>97.04763463543371</v>
      </c>
      <c r="O2110">
        <f t="shared" si="621"/>
        <v>20.683848995461727</v>
      </c>
      <c r="P2110" s="3">
        <f t="shared" si="622"/>
        <v>20.683848995461727</v>
      </c>
      <c r="Q2110" s="3">
        <f t="shared" si="623"/>
        <v>-82.95236536456629</v>
      </c>
      <c r="R2110">
        <f t="shared" si="624"/>
        <v>97.04763463543371</v>
      </c>
      <c r="S2110">
        <f t="shared" si="625"/>
        <v>2.5298648495549627</v>
      </c>
      <c r="T2110">
        <f t="shared" si="608"/>
        <v>20.683848995461727</v>
      </c>
    </row>
    <row r="2111" spans="1:20" x14ac:dyDescent="0.25">
      <c r="A2111">
        <f t="shared" si="609"/>
        <v>15956.012968550958</v>
      </c>
      <c r="B2111">
        <f t="shared" si="626"/>
        <v>2539.4783359832718</v>
      </c>
      <c r="C2111" t="str">
        <f t="shared" si="610"/>
        <v>1.32591594540207-10.6998778577894i</v>
      </c>
      <c r="D2111" t="str">
        <f t="shared" si="611"/>
        <v>3.97493675022264-6.28308583773426i</v>
      </c>
      <c r="E2111" t="str">
        <f t="shared" si="612"/>
        <v>162.04203213038+1.45690134078096i</v>
      </c>
      <c r="F2111" t="str">
        <f t="shared" si="613"/>
        <v>1.45495410150015-58.8152078214406i</v>
      </c>
      <c r="G2111" t="str">
        <f t="shared" si="614"/>
        <v>0.999999413414962-0.000765888173231639i</v>
      </c>
      <c r="H2111" t="str">
        <f t="shared" si="615"/>
        <v>657.422929144313+239.290293795169i</v>
      </c>
      <c r="I2111" t="str">
        <f t="shared" si="616"/>
        <v>42.401465197237-108.097548569678i</v>
      </c>
      <c r="K2111" t="str">
        <f t="shared" si="617"/>
        <v>0.0161177594707948-0.007781300326313i</v>
      </c>
      <c r="L2111" t="str">
        <f t="shared" si="618"/>
        <v>0.00005-0.111121095782808i</v>
      </c>
      <c r="M2111" t="str">
        <f t="shared" si="619"/>
        <v>0.00133333333333333-0.0653653504604749i</v>
      </c>
      <c r="N2111">
        <f t="shared" si="620"/>
        <v>97.064012690565207</v>
      </c>
      <c r="O2111">
        <f t="shared" si="621"/>
        <v>20.653759229339066</v>
      </c>
      <c r="P2111" s="3">
        <f t="shared" si="622"/>
        <v>20.653759229339066</v>
      </c>
      <c r="Q2111" s="3">
        <f t="shared" si="623"/>
        <v>-82.935987309434793</v>
      </c>
      <c r="R2111">
        <f t="shared" si="624"/>
        <v>97.064012690565207</v>
      </c>
      <c r="S2111">
        <f t="shared" si="625"/>
        <v>2.5394783359832718</v>
      </c>
      <c r="T2111">
        <f t="shared" si="608"/>
        <v>20.653759229339066</v>
      </c>
    </row>
    <row r="2112" spans="1:20" x14ac:dyDescent="0.25">
      <c r="A2112">
        <f t="shared" si="609"/>
        <v>16016.645817831451</v>
      </c>
      <c r="B2112">
        <f t="shared" si="626"/>
        <v>2549.1283536600081</v>
      </c>
      <c r="C2112" t="str">
        <f t="shared" si="610"/>
        <v>1.32437711568002-10.6625115444024i</v>
      </c>
      <c r="D2112" t="str">
        <f t="shared" si="611"/>
        <v>3.97493626861872-6.25942077169765i</v>
      </c>
      <c r="E2112" t="str">
        <f t="shared" si="612"/>
        <v>162.039798413014+1.46441137075273i</v>
      </c>
      <c r="F2112" t="str">
        <f t="shared" si="613"/>
        <v>1.45495409500157-58.5925645611234i</v>
      </c>
      <c r="G2112" t="str">
        <f t="shared" si="614"/>
        <v>0.999999408948448-0.000768798544856068i</v>
      </c>
      <c r="H2112" t="str">
        <f t="shared" si="615"/>
        <v>657.886653431448+240.237971437785i</v>
      </c>
      <c r="I2112" t="str">
        <f t="shared" si="616"/>
        <v>42.4097172675943-107.757390708358i</v>
      </c>
      <c r="K2112" t="str">
        <f t="shared" si="617"/>
        <v>0.0160941304629116-0.00779903001475674i</v>
      </c>
      <c r="L2112" t="str">
        <f t="shared" si="618"/>
        <v>0.00005-0.110700434133102i</v>
      </c>
      <c r="M2112" t="str">
        <f t="shared" si="619"/>
        <v>0.00133333333333333-0.0651179024312363i</v>
      </c>
      <c r="N2112">
        <f t="shared" si="620"/>
        <v>97.080373581708827</v>
      </c>
      <c r="O2112">
        <f t="shared" si="621"/>
        <v>20.623680826229563</v>
      </c>
      <c r="P2112" s="3">
        <f t="shared" si="622"/>
        <v>20.623680826229563</v>
      </c>
      <c r="Q2112" s="3">
        <f t="shared" si="623"/>
        <v>-82.919626418291173</v>
      </c>
      <c r="R2112">
        <f t="shared" si="624"/>
        <v>97.080373581708827</v>
      </c>
      <c r="S2112">
        <f t="shared" si="625"/>
        <v>2.549128353660008</v>
      </c>
      <c r="T2112">
        <f t="shared" si="608"/>
        <v>20.623680826229563</v>
      </c>
    </row>
    <row r="2113" spans="1:20" x14ac:dyDescent="0.25">
      <c r="A2113">
        <f t="shared" si="609"/>
        <v>16077.50907193921</v>
      </c>
      <c r="B2113">
        <f t="shared" si="626"/>
        <v>2558.815041403916</v>
      </c>
      <c r="C2113" t="str">
        <f t="shared" si="610"/>
        <v>1.32283143547818-10.6252891345603i</v>
      </c>
      <c r="D2113" t="str">
        <f t="shared" si="611"/>
        <v>3.9749357833478-6.23584574950094i</v>
      </c>
      <c r="E2113" t="str">
        <f t="shared" si="612"/>
        <v>162.037560049687+1.47196618766665i</v>
      </c>
      <c r="F2113" t="str">
        <f t="shared" si="613"/>
        <v>1.45495408845351-58.3707641745186i</v>
      </c>
      <c r="G2113" t="str">
        <f t="shared" si="614"/>
        <v>0.999999404447924-0.000771719975853375i</v>
      </c>
      <c r="H2113" t="str">
        <f t="shared" si="615"/>
        <v>658.354331928114+241.189670317782i</v>
      </c>
      <c r="I2113" t="str">
        <f t="shared" si="616"/>
        <v>42.4180307712593-107.418850363476i</v>
      </c>
      <c r="K2113" t="str">
        <f t="shared" si="617"/>
        <v>0.0160703939080081-0.00781672799626425i</v>
      </c>
      <c r="L2113" t="str">
        <f t="shared" si="618"/>
        <v>0.00005-0.110281364946306i</v>
      </c>
      <c r="M2113" t="str">
        <f t="shared" si="619"/>
        <v>0.00133333333333333-0.0648713911448858i</v>
      </c>
      <c r="N2113">
        <f t="shared" si="620"/>
        <v>97.096716862690528</v>
      </c>
      <c r="O2113">
        <f t="shared" si="621"/>
        <v>20.593613774050144</v>
      </c>
      <c r="P2113" s="3">
        <f t="shared" si="622"/>
        <v>20.593613774050144</v>
      </c>
      <c r="Q2113" s="3">
        <f t="shared" si="623"/>
        <v>-82.903283137309472</v>
      </c>
      <c r="R2113">
        <f t="shared" si="624"/>
        <v>97.096716862690528</v>
      </c>
      <c r="S2113">
        <f t="shared" si="625"/>
        <v>2.5588150414039159</v>
      </c>
      <c r="T2113">
        <f t="shared" si="608"/>
        <v>20.593613774050144</v>
      </c>
    </row>
    <row r="2114" spans="1:20" x14ac:dyDescent="0.25">
      <c r="A2114">
        <f t="shared" si="609"/>
        <v>16138.603606412578</v>
      </c>
      <c r="B2114">
        <f t="shared" si="626"/>
        <v>2568.5385385612508</v>
      </c>
      <c r="C2114" t="str">
        <f t="shared" si="610"/>
        <v>1.32127890371069-10.5882100295856i</v>
      </c>
      <c r="D2114" t="str">
        <f t="shared" si="611"/>
        <v>3.9749352943819-6.21236043200912i</v>
      </c>
      <c r="E2114" t="str">
        <f t="shared" si="612"/>
        <v>162.035317134839+1.47956605679588i</v>
      </c>
      <c r="F2114" t="str">
        <f t="shared" si="613"/>
        <v>1.45495408185559-58.1498034709526i</v>
      </c>
      <c r="G2114" t="str">
        <f t="shared" si="614"/>
        <v>0.999999399913131-0.000774652508248727i</v>
      </c>
      <c r="H2114" t="str">
        <f t="shared" si="615"/>
        <v>658.826001649723+242.145410084647i</v>
      </c>
      <c r="I2114" t="str">
        <f t="shared" si="616"/>
        <v>42.4264061443992-107.081923509964i</v>
      </c>
      <c r="K2114" t="str">
        <f t="shared" si="617"/>
        <v>0.0160465497577383-0.00783439354389986i</v>
      </c>
      <c r="L2114" t="str">
        <f t="shared" si="618"/>
        <v>0.00005-0.109863882193969i</v>
      </c>
      <c r="M2114" t="str">
        <f t="shared" si="619"/>
        <v>0.00133333333333333-0.0646258130552757i</v>
      </c>
      <c r="N2114">
        <f t="shared" si="620"/>
        <v>97.113042086992735</v>
      </c>
      <c r="O2114">
        <f t="shared" si="621"/>
        <v>20.563558060026882</v>
      </c>
      <c r="P2114" s="3">
        <f t="shared" si="622"/>
        <v>20.563558060026882</v>
      </c>
      <c r="Q2114" s="3">
        <f t="shared" si="623"/>
        <v>-82.886957913007265</v>
      </c>
      <c r="R2114">
        <f t="shared" si="624"/>
        <v>97.113042086992735</v>
      </c>
      <c r="S2114">
        <f t="shared" si="625"/>
        <v>2.5685385385612509</v>
      </c>
      <c r="T2114">
        <f t="shared" si="608"/>
        <v>20.563558060026882</v>
      </c>
    </row>
    <row r="2115" spans="1:20" x14ac:dyDescent="0.25">
      <c r="A2115">
        <f t="shared" si="609"/>
        <v>16199.930300116948</v>
      </c>
      <c r="B2115">
        <f t="shared" si="626"/>
        <v>2578.2989850077838</v>
      </c>
      <c r="C2115" t="str">
        <f t="shared" si="610"/>
        <v>1.31971951967798-10.5512736327147i</v>
      </c>
      <c r="D2115" t="str">
        <f t="shared" si="611"/>
        <v>3.97493480169296-6.18896448137775i</v>
      </c>
      <c r="E2115" t="str">
        <f t="shared" si="612"/>
        <v>162.033069764634+1.48721124439225i</v>
      </c>
      <c r="F2115" t="str">
        <f t="shared" si="613"/>
        <v>1.45495407520744-57.929679271832i</v>
      </c>
      <c r="G2115" t="str">
        <f t="shared" si="614"/>
        <v>0.999999395343809-0.000777596184226982i</v>
      </c>
      <c r="H2115" t="str">
        <f t="shared" si="615"/>
        <v>659.301700009583+243.105210502008i</v>
      </c>
      <c r="I2115" t="str">
        <f t="shared" si="616"/>
        <v>42.4348438257597-106.746606157125i</v>
      </c>
      <c r="K2115" t="str">
        <f t="shared" si="617"/>
        <v>0.016022597969536-0.0078520259276236i</v>
      </c>
      <c r="L2115" t="str">
        <f t="shared" si="618"/>
        <v>0.00005-0.109447979870461i</v>
      </c>
      <c r="M2115" t="str">
        <f t="shared" si="619"/>
        <v>0.00133333333333333-0.0643811646296831i</v>
      </c>
      <c r="N2115">
        <f t="shared" si="620"/>
        <v>97.129348807805115</v>
      </c>
      <c r="O2115">
        <f t="shared" si="621"/>
        <v>20.533513670692116</v>
      </c>
      <c r="P2115" s="3">
        <f t="shared" si="622"/>
        <v>20.533513670692116</v>
      </c>
      <c r="Q2115" s="3">
        <f t="shared" si="623"/>
        <v>-82.870651192194885</v>
      </c>
      <c r="R2115">
        <f t="shared" si="624"/>
        <v>97.129348807805115</v>
      </c>
      <c r="S2115">
        <f t="shared" si="625"/>
        <v>2.578298985007784</v>
      </c>
      <c r="T2115">
        <f t="shared" si="608"/>
        <v>20.533513670692116</v>
      </c>
    </row>
    <row r="2116" spans="1:20" x14ac:dyDescent="0.25">
      <c r="A2116">
        <f t="shared" si="609"/>
        <v>16261.490035257391</v>
      </c>
      <c r="B2116">
        <f t="shared" si="626"/>
        <v>2588.0965211508133</v>
      </c>
      <c r="C2116" t="str">
        <f t="shared" si="610"/>
        <v>1.31815328306998-10.5144793490929i</v>
      </c>
      <c r="D2116" t="str">
        <f t="shared" si="611"/>
        <v>3.97493430525255-6.1656575610478i</v>
      </c>
      <c r="E2116" t="str">
        <f t="shared" si="612"/>
        <v>162.030818036976+1.49490201768062i</v>
      </c>
      <c r="F2116" t="str">
        <f t="shared" si="613"/>
        <v>1.45495406850865-57.7103884105956i</v>
      </c>
      <c r="G2116" t="str">
        <f t="shared" si="614"/>
        <v>0.999999390739693-0.000780551046133296i</v>
      </c>
      <c r="H2116" t="str">
        <f t="shared" si="615"/>
        <v>659.781464823954+244.069091448265i</v>
      </c>
      <c r="I2116" t="str">
        <f t="shared" si="616"/>
        <v>42.4433442566663-106.41289434873i</v>
      </c>
      <c r="K2116" t="str">
        <f t="shared" si="617"/>
        <v>0.0159985385066711-0.00786962441433632i</v>
      </c>
      <c r="L2116" t="str">
        <f t="shared" si="618"/>
        <v>0.00005-0.109033651992888i</v>
      </c>
      <c r="M2116" t="str">
        <f t="shared" si="619"/>
        <v>0.00133333333333333-0.0641374423487576i</v>
      </c>
      <c r="N2116">
        <f t="shared" si="620"/>
        <v>97.145636578074289</v>
      </c>
      <c r="O2116">
        <f t="shared" si="621"/>
        <v>20.503480591881029</v>
      </c>
      <c r="P2116" s="3">
        <f t="shared" si="622"/>
        <v>20.503480591881029</v>
      </c>
      <c r="Q2116" s="3">
        <f t="shared" si="623"/>
        <v>-82.854363421925711</v>
      </c>
      <c r="R2116">
        <f t="shared" si="624"/>
        <v>97.145636578074289</v>
      </c>
      <c r="S2116">
        <f t="shared" si="625"/>
        <v>2.5880965211508133</v>
      </c>
      <c r="T2116">
        <f t="shared" si="608"/>
        <v>20.503480591881029</v>
      </c>
    </row>
    <row r="2117" spans="1:20" x14ac:dyDescent="0.25">
      <c r="A2117">
        <f t="shared" si="609"/>
        <v>16323.283697391371</v>
      </c>
      <c r="B2117">
        <f t="shared" si="626"/>
        <v>2597.9312879311865</v>
      </c>
      <c r="C2117" t="str">
        <f t="shared" si="610"/>
        <v>1.31658019396997-10.4778265857701i</v>
      </c>
      <c r="D2117" t="str">
        <f t="shared" si="611"/>
        <v>3.97493380503216-6.1424393357411i</v>
      </c>
      <c r="E2117" t="str">
        <f t="shared" si="612"/>
        <v>162.028562051519+1.50263864485143i</v>
      </c>
      <c r="F2117" t="str">
        <f t="shared" si="613"/>
        <v>1.45495406175886-57.4919277326714i</v>
      </c>
      <c r="G2117" t="str">
        <f t="shared" si="614"/>
        <v>0.99999938610052-0.000783517136473728i</v>
      </c>
      <c r="H2117" t="str">
        <f t="shared" si="615"/>
        <v>660.265334317169+245.03707291719i</v>
      </c>
      <c r="I2117" t="str">
        <f t="shared" si="616"/>
        <v>42.4519078810246-106.080784163125i</v>
      </c>
      <c r="K2117" t="str">
        <f t="shared" si="617"/>
        <v>0.0159743713383063-0.00788718826792549i</v>
      </c>
      <c r="L2117" t="str">
        <f t="shared" si="618"/>
        <v>0.00005-0.108620892601004i</v>
      </c>
      <c r="M2117" t="str">
        <f t="shared" si="619"/>
        <v>0.00133333333333333-0.0638946427064733i</v>
      </c>
      <c r="N2117">
        <f t="shared" si="620"/>
        <v>97.161904950557116</v>
      </c>
      <c r="O2117">
        <f t="shared" si="621"/>
        <v>20.473458808728818</v>
      </c>
      <c r="P2117" s="3">
        <f t="shared" si="622"/>
        <v>20.473458808728818</v>
      </c>
      <c r="Q2117" s="3">
        <f t="shared" si="623"/>
        <v>-82.838095049442884</v>
      </c>
      <c r="R2117">
        <f t="shared" si="624"/>
        <v>97.161904950557116</v>
      </c>
      <c r="S2117">
        <f t="shared" si="625"/>
        <v>2.5979312879311864</v>
      </c>
      <c r="T2117">
        <f t="shared" si="608"/>
        <v>20.473458808728818</v>
      </c>
    </row>
    <row r="2118" spans="1:20" x14ac:dyDescent="0.25">
      <c r="A2118">
        <f t="shared" si="609"/>
        <v>16385.312175441457</v>
      </c>
      <c r="B2118">
        <f t="shared" si="626"/>
        <v>2607.803426825325</v>
      </c>
      <c r="C2118" t="str">
        <f t="shared" si="610"/>
        <v>1.31500025285762-10.4413147516952i</v>
      </c>
      <c r="D2118" t="str">
        <f t="shared" si="611"/>
        <v>3.97493330100301-6.11930947145533i</v>
      </c>
      <c r="E2118" t="str">
        <f t="shared" si="612"/>
        <v>162.026301909683+1.51042139505603i</v>
      </c>
      <c r="F2118" t="str">
        <f t="shared" si="613"/>
        <v>1.45495405495768-57.2742940954289i</v>
      </c>
      <c r="G2118" t="str">
        <f t="shared" si="614"/>
        <v>0.999999381426022-0.000786494497915859i</v>
      </c>
      <c r="H2118" t="str">
        <f t="shared" si="615"/>
        <v>660.753347126871+246.009175018575i</v>
      </c>
      <c r="I2118" t="str">
        <f t="shared" si="616"/>
        <v>42.4605351453241-105.750271713339i</v>
      </c>
      <c r="K2118" t="str">
        <f t="shared" si="617"/>
        <v>0.0159500964395521-0.00790471674931227i</v>
      </c>
      <c r="L2118" t="str">
        <f t="shared" si="618"/>
        <v>0.00005-0.108209695757127i</v>
      </c>
      <c r="M2118" t="str">
        <f t="shared" si="619"/>
        <v>0.00133333333333333-0.0636527622100747i</v>
      </c>
      <c r="N2118">
        <f t="shared" si="620"/>
        <v>97.178153477871476</v>
      </c>
      <c r="O2118">
        <f t="shared" si="621"/>
        <v>20.443448305666795</v>
      </c>
      <c r="P2118" s="3">
        <f t="shared" si="622"/>
        <v>20.443448305666795</v>
      </c>
      <c r="Q2118" s="3">
        <f t="shared" si="623"/>
        <v>-82.821846522128524</v>
      </c>
      <c r="R2118">
        <f t="shared" si="624"/>
        <v>97.178153477871476</v>
      </c>
      <c r="S2118">
        <f t="shared" si="625"/>
        <v>2.607803426825325</v>
      </c>
      <c r="T2118">
        <f t="shared" si="608"/>
        <v>20.443448305666795</v>
      </c>
    </row>
    <row r="2119" spans="1:20" x14ac:dyDescent="0.25">
      <c r="A2119">
        <f t="shared" si="609"/>
        <v>16447.576361708136</v>
      </c>
      <c r="B2119">
        <f t="shared" si="626"/>
        <v>2617.7130798472613</v>
      </c>
      <c r="C2119" t="str">
        <f t="shared" si="610"/>
        <v>1.31341346061281-10.4049432577136i</v>
      </c>
      <c r="D2119" t="str">
        <f t="shared" si="611"/>
        <v>3.97493279313611-6.0962676354593i</v>
      </c>
      <c r="E2119" t="str">
        <f t="shared" si="612"/>
        <v>162.024037714676+1.51825053839651i</v>
      </c>
      <c r="F2119" t="str">
        <f t="shared" si="613"/>
        <v>1.45495404810471-57.0574843681357i</v>
      </c>
      <c r="G2119" t="str">
        <f t="shared" si="614"/>
        <v>0.999999376715931-0.000789483173289399i</v>
      </c>
      <c r="H2119" t="str">
        <f t="shared" si="615"/>
        <v>661.245542309262+246.985417978803i</v>
      </c>
      <c r="I2119" t="str">
        <f t="shared" si="616"/>
        <v>42.4692264986327-105.421353147188i</v>
      </c>
      <c r="K2119" t="str">
        <f t="shared" si="617"/>
        <v>0.0159257137915237-0.007922209116499i</v>
      </c>
      <c r="L2119" t="str">
        <f t="shared" si="618"/>
        <v>0.00005-0.107800055546052i</v>
      </c>
      <c r="M2119" t="str">
        <f t="shared" si="619"/>
        <v>0.00133333333333333-0.0634117973800305i</v>
      </c>
      <c r="N2119">
        <f t="shared" si="620"/>
        <v>97.194381712549585</v>
      </c>
      <c r="O2119">
        <f t="shared" si="621"/>
        <v>20.413449066421073</v>
      </c>
      <c r="P2119" s="3">
        <f t="shared" si="622"/>
        <v>20.413449066421073</v>
      </c>
      <c r="Q2119" s="3">
        <f t="shared" si="623"/>
        <v>-82.805618287450415</v>
      </c>
      <c r="R2119">
        <f t="shared" si="624"/>
        <v>97.194381712549585</v>
      </c>
      <c r="S2119">
        <f t="shared" si="625"/>
        <v>2.6177130798472614</v>
      </c>
      <c r="T2119">
        <f t="shared" si="608"/>
        <v>20.413449066421073</v>
      </c>
    </row>
    <row r="2120" spans="1:20" x14ac:dyDescent="0.25">
      <c r="A2120">
        <f t="shared" si="609"/>
        <v>16510.077151882626</v>
      </c>
      <c r="B2120">
        <f t="shared" si="626"/>
        <v>2627.660389550681</v>
      </c>
      <c r="C2120" t="str">
        <f t="shared" si="610"/>
        <v>1.31181981851867-10.3687115165608i</v>
      </c>
      <c r="D2120" t="str">
        <f t="shared" si="611"/>
        <v>3.97493228140218-6.07331349628803i</v>
      </c>
      <c r="E2120" t="str">
        <f t="shared" si="612"/>
        <v>162.021769571496+1.52612634592148i</v>
      </c>
      <c r="F2120" t="str">
        <f t="shared" si="613"/>
        <v>1.45495404119956-56.8414954319102i</v>
      </c>
      <c r="G2120" t="str">
        <f t="shared" si="614"/>
        <v>0.999999371969975-0.000792483205586806i</v>
      </c>
      <c r="H2120" t="str">
        <f t="shared" si="615"/>
        <v>661.741959344508+247.965822141493i</v>
      </c>
      <c r="I2120" t="str">
        <f t="shared" si="616"/>
        <v>42.4779823926008-105.094024647392i</v>
      </c>
      <c r="K2120" t="str">
        <f t="shared" si="617"/>
        <v>0.0159012233813952-0.00793966462461813i</v>
      </c>
      <c r="L2120" t="str">
        <f t="shared" si="618"/>
        <v>0.00005-0.107391966074967i</v>
      </c>
      <c r="M2120" t="str">
        <f t="shared" si="619"/>
        <v>0.00133333333333333-0.0631717447499806i</v>
      </c>
      <c r="N2120">
        <f t="shared" si="620"/>
        <v>97.210589207090635</v>
      </c>
      <c r="O2120">
        <f t="shared" si="621"/>
        <v>20.383461074008046</v>
      </c>
      <c r="P2120" s="3">
        <f t="shared" si="622"/>
        <v>20.383461074008046</v>
      </c>
      <c r="Q2120" s="3">
        <f t="shared" si="623"/>
        <v>-82.789410792909365</v>
      </c>
      <c r="R2120">
        <f t="shared" si="624"/>
        <v>97.210589207090635</v>
      </c>
      <c r="S2120">
        <f t="shared" si="625"/>
        <v>2.6276603895506812</v>
      </c>
      <c r="T2120">
        <f t="shared" si="608"/>
        <v>20.383461074008046</v>
      </c>
    </row>
    <row r="2121" spans="1:20" x14ac:dyDescent="0.25">
      <c r="A2121">
        <f t="shared" si="609"/>
        <v>16572.815445059779</v>
      </c>
      <c r="B2121">
        <f t="shared" si="626"/>
        <v>2637.6454990309735</v>
      </c>
      <c r="C2121" t="str">
        <f t="shared" si="610"/>
        <v>1.3102193282652-10.332618942859i</v>
      </c>
      <c r="D2121" t="str">
        <f t="shared" si="611"/>
        <v>3.97493176577182-6.05044672373818i</v>
      </c>
      <c r="E2121" t="str">
        <f t="shared" si="612"/>
        <v>162.019497586954+1.53404908961781i</v>
      </c>
      <c r="F2121" t="str">
        <f t="shared" si="613"/>
        <v>1.45495403424183-56.6263241796794i</v>
      </c>
      <c r="G2121" t="str">
        <f t="shared" si="614"/>
        <v>0.999999367187881-0.000795494637963903i</v>
      </c>
      <c r="H2121" t="str">
        <f t="shared" si="615"/>
        <v>662.242638142174+248.950407968087i</v>
      </c>
      <c r="I2121" t="str">
        <f t="shared" si="616"/>
        <v>42.4868032814593-104.768282431694i</v>
      </c>
      <c r="K2121" t="str">
        <f t="shared" si="617"/>
        <v>0.0158766252024551-0.00795708252598179i</v>
      </c>
      <c r="L2121" t="str">
        <f t="shared" si="618"/>
        <v>0.00005-0.106985421473368i</v>
      </c>
      <c r="M2121" t="str">
        <f t="shared" si="619"/>
        <v>0.00133333333333333-0.0629326008666874i</v>
      </c>
      <c r="N2121">
        <f t="shared" si="620"/>
        <v>97.226775514015117</v>
      </c>
      <c r="O2121">
        <f t="shared" si="621"/>
        <v>20.353484310732352</v>
      </c>
      <c r="P2121" s="3">
        <f t="shared" si="622"/>
        <v>20.353484310732352</v>
      </c>
      <c r="Q2121" s="3">
        <f t="shared" si="623"/>
        <v>-82.773224485984883</v>
      </c>
      <c r="R2121">
        <f t="shared" si="624"/>
        <v>97.226775514015117</v>
      </c>
      <c r="S2121">
        <f t="shared" si="625"/>
        <v>2.6376454990309735</v>
      </c>
      <c r="T2121">
        <f t="shared" si="608"/>
        <v>20.353484310732352</v>
      </c>
    </row>
    <row r="2122" spans="1:20" x14ac:dyDescent="0.25">
      <c r="A2122">
        <f t="shared" si="609"/>
        <v>16635.792143751009</v>
      </c>
      <c r="B2122">
        <f t="shared" si="626"/>
        <v>2647.6685519272914</v>
      </c>
      <c r="C2122" t="str">
        <f t="shared" si="610"/>
        <v>1.30861199195249-10.2966649531134i</v>
      </c>
      <c r="D2122" t="str">
        <f t="shared" si="611"/>
        <v>3.97493124621538-6.02766698886324i</v>
      </c>
      <c r="E2122" t="str">
        <f t="shared" si="612"/>
        <v>162.017221869684+1.54201904240328i</v>
      </c>
      <c r="F2122" t="str">
        <f t="shared" si="613"/>
        <v>1.45495402723112-56.411967516133i</v>
      </c>
      <c r="G2122" t="str">
        <f t="shared" si="614"/>
        <v>0.999999362369374-0.000798517513740502i</v>
      </c>
      <c r="H2122" t="str">
        <f t="shared" si="615"/>
        <v>662.747619046743+249.939196038457i</v>
      </c>
      <c r="I2122" t="str">
        <f t="shared" si="616"/>
        <v>42.4956896220174-104.444122752975i</v>
      </c>
      <c r="K2122" t="str">
        <f t="shared" si="617"/>
        <v>0.0158519192541612-0.00797446207013251i</v>
      </c>
      <c r="L2122" t="str">
        <f t="shared" si="618"/>
        <v>0.00005-0.106580415892975i</v>
      </c>
      <c r="M2122" t="str">
        <f t="shared" si="619"/>
        <v>0.00133333333333333-0.0626943622899852i</v>
      </c>
      <c r="N2122">
        <f t="shared" si="620"/>
        <v>97.242940185917888</v>
      </c>
      <c r="O2122">
        <f t="shared" si="621"/>
        <v>20.323518758184633</v>
      </c>
      <c r="P2122" s="3">
        <f t="shared" si="622"/>
        <v>20.323518758184633</v>
      </c>
      <c r="Q2122" s="3">
        <f t="shared" si="623"/>
        <v>-82.757059814082112</v>
      </c>
      <c r="R2122">
        <f t="shared" si="624"/>
        <v>97.242940185917888</v>
      </c>
      <c r="S2122">
        <f t="shared" si="625"/>
        <v>2.6476685519272913</v>
      </c>
      <c r="T2122">
        <f t="shared" si="608"/>
        <v>20.323518758184633</v>
      </c>
    </row>
    <row r="2123" spans="1:20" x14ac:dyDescent="0.25">
      <c r="A2123">
        <f t="shared" si="609"/>
        <v>16699.008153897263</v>
      </c>
      <c r="B2123">
        <f t="shared" si="626"/>
        <v>2657.7296924246152</v>
      </c>
      <c r="C2123" t="str">
        <f t="shared" si="610"/>
        <v>1.30699781209414-10.2608489657073i</v>
      </c>
      <c r="D2123" t="str">
        <f t="shared" si="611"/>
        <v>3.97493072270293-6.00497396396862i</v>
      </c>
      <c r="E2123" t="str">
        <f t="shared" si="612"/>
        <v>162.014942530166+1.55003647811839i</v>
      </c>
      <c r="F2123" t="str">
        <f t="shared" si="613"/>
        <v>1.45495402016702-56.1984223576777i</v>
      </c>
      <c r="G2123" t="str">
        <f t="shared" si="614"/>
        <v>0.999999357514177-0.000801551876401021i</v>
      </c>
      <c r="H2123" t="str">
        <f t="shared" si="615"/>
        <v>663.256942843251+250.932207051499i</v>
      </c>
      <c r="I2123" t="str">
        <f t="shared" si="616"/>
        <v>42.50464187366-104.121541899374i</v>
      </c>
      <c r="K2123" t="str">
        <f t="shared" si="617"/>
        <v>0.0158271055421946-0.00799180250389452i</v>
      </c>
      <c r="L2123" t="str">
        <f t="shared" si="618"/>
        <v>0.00005-0.106176943507646i</v>
      </c>
      <c r="M2123" t="str">
        <f t="shared" si="619"/>
        <v>0.00133333333333333-0.062457025592733i</v>
      </c>
      <c r="N2123">
        <f t="shared" si="620"/>
        <v>97.259082775523922</v>
      </c>
      <c r="O2123">
        <f t="shared" si="621"/>
        <v>20.293564397238299</v>
      </c>
      <c r="P2123" s="3">
        <f t="shared" si="622"/>
        <v>20.293564397238299</v>
      </c>
      <c r="Q2123" s="3">
        <f t="shared" si="623"/>
        <v>-82.740917224476078</v>
      </c>
      <c r="R2123">
        <f t="shared" si="624"/>
        <v>97.259082775523922</v>
      </c>
      <c r="S2123">
        <f t="shared" si="625"/>
        <v>2.6577296924246152</v>
      </c>
      <c r="T2123">
        <f t="shared" si="608"/>
        <v>20.293564397238299</v>
      </c>
    </row>
    <row r="2124" spans="1:20" x14ac:dyDescent="0.25">
      <c r="A2124">
        <f t="shared" si="609"/>
        <v>16762.464384882074</v>
      </c>
      <c r="B2124">
        <f t="shared" si="626"/>
        <v>2667.8290652558289</v>
      </c>
      <c r="C2124" t="str">
        <f t="shared" si="610"/>
        <v>1.30537679162037-10.2251704008985i</v>
      </c>
      <c r="D2124" t="str">
        <f t="shared" si="611"/>
        <v>3.97493019520437-5.98236732260724i</v>
      </c>
      <c r="E2124" t="str">
        <f t="shared" si="612"/>
        <v>162.012659680726+1.55810167152016i</v>
      </c>
      <c r="F2124" t="str">
        <f t="shared" si="613"/>
        <v>1.45495401304914-55.9856856323954i</v>
      </c>
      <c r="G2124" t="str">
        <f t="shared" si="614"/>
        <v>0.99999935262201-0.000804597769595116i</v>
      </c>
      <c r="H2124" t="str">
        <f t="shared" si="615"/>
        <v>663.770650762977+251.929461825735i</v>
      </c>
      <c r="I2124" t="str">
        <f t="shared" si="616"/>
        <v>42.5136604983479-103.800536194423i</v>
      </c>
      <c r="K2124" t="str">
        <f t="shared" si="617"/>
        <v>0.0158021840785138-0.00800910307142647i</v>
      </c>
      <c r="L2124" t="str">
        <f t="shared" si="618"/>
        <v>0.00005-0.105774998513296i</v>
      </c>
      <c r="M2124" t="str">
        <f t="shared" si="619"/>
        <v>0.00133333333333333-0.0622205873607622i</v>
      </c>
      <c r="N2124">
        <f t="shared" si="620"/>
        <v>97.275202835741993</v>
      </c>
      <c r="O2124">
        <f t="shared" si="621"/>
        <v>20.263621208047397</v>
      </c>
      <c r="P2124" s="3">
        <f t="shared" si="622"/>
        <v>20.263621208047397</v>
      </c>
      <c r="Q2124" s="3">
        <f t="shared" si="623"/>
        <v>-82.724797164258007</v>
      </c>
      <c r="R2124">
        <f t="shared" si="624"/>
        <v>97.275202835741993</v>
      </c>
      <c r="S2124">
        <f t="shared" si="625"/>
        <v>2.667829065255829</v>
      </c>
      <c r="T2124">
        <f t="shared" si="608"/>
        <v>20.263621208047397</v>
      </c>
    </row>
    <row r="2125" spans="1:20" x14ac:dyDescent="0.25">
      <c r="A2125">
        <f t="shared" si="609"/>
        <v>16826.161749544626</v>
      </c>
      <c r="B2125">
        <f t="shared" si="626"/>
        <v>2677.9668157038013</v>
      </c>
      <c r="C2125" t="str">
        <f t="shared" si="610"/>
        <v>1.30374893388147-10.1896286808151i</v>
      </c>
      <c r="D2125" t="str">
        <f t="shared" si="611"/>
        <v>3.97492966368936-5.95984673957456i</v>
      </c>
      <c r="E2125" t="str">
        <f t="shared" si="612"/>
        <v>162.010373435562+1.56621489827351i</v>
      </c>
      <c r="F2125" t="str">
        <f t="shared" si="613"/>
        <v>1.45495400587706-55.7737542799967i</v>
      </c>
      <c r="G2125" t="str">
        <f t="shared" si="614"/>
        <v>0.999999347692592-0.000807655237138304i</v>
      </c>
      <c r="H2125" t="str">
        <f t="shared" si="615"/>
        <v>664.288784489242+252.930981299896i</v>
      </c>
      <c r="I2125" t="str">
        <f t="shared" si="616"/>
        <v>42.522745960612-103.481101997168i</v>
      </c>
      <c r="K2125" t="str">
        <f t="shared" si="617"/>
        <v>0.0157771548814081-0.00802636301427466i</v>
      </c>
      <c r="L2125" t="str">
        <f t="shared" si="618"/>
        <v>0.00005-0.10537457512781i</v>
      </c>
      <c r="M2125" t="str">
        <f t="shared" si="619"/>
        <v>0.00133333333333333-0.0619850441928293i</v>
      </c>
      <c r="N2125">
        <f t="shared" si="620"/>
        <v>97.29129991972161</v>
      </c>
      <c r="O2125">
        <f t="shared" si="621"/>
        <v>20.233689170044048</v>
      </c>
      <c r="P2125" s="3">
        <f t="shared" si="622"/>
        <v>20.233689170044048</v>
      </c>
      <c r="Q2125" s="3">
        <f t="shared" si="623"/>
        <v>-82.70870008027839</v>
      </c>
      <c r="R2125">
        <f t="shared" si="624"/>
        <v>97.29129991972161</v>
      </c>
      <c r="S2125">
        <f t="shared" si="625"/>
        <v>2.6779668157038015</v>
      </c>
      <c r="T2125">
        <f t="shared" si="608"/>
        <v>20.233689170044048</v>
      </c>
    </row>
    <row r="2126" spans="1:20" x14ac:dyDescent="0.25">
      <c r="A2126">
        <f t="shared" si="609"/>
        <v>16890.101164192896</v>
      </c>
      <c r="B2126">
        <f t="shared" si="626"/>
        <v>2688.1430896034758</v>
      </c>
      <c r="C2126" t="str">
        <f t="shared" si="610"/>
        <v>1.30211424265086-10.154223229452i</v>
      </c>
      <c r="D2126" t="str">
        <f t="shared" si="611"/>
        <v>3.97492912812729-5.93741189090402i</v>
      </c>
      <c r="E2126" t="str">
        <f t="shared" si="612"/>
        <v>162.008083910758+1.57437643494152i</v>
      </c>
      <c r="F2126" t="str">
        <f t="shared" si="613"/>
        <v>1.45495399865037-55.5626252517776i</v>
      </c>
      <c r="G2126" t="str">
        <f t="shared" si="614"/>
        <v>0.99999934272564-0.000810724323012598i</v>
      </c>
      <c r="H2126" t="str">
        <f t="shared" si="615"/>
        <v>664.811386163265+253.9367865335i</v>
      </c>
      <c r="I2126" t="str">
        <f t="shared" si="616"/>
        <v>42.5318987275498-103.163235702301i</v>
      </c>
      <c r="K2126" t="str">
        <f t="shared" si="617"/>
        <v>0.0157520179755513-0.00804358157142749i</v>
      </c>
      <c r="L2126" t="str">
        <f t="shared" si="618"/>
        <v>0.00005-0.104975667590964i</v>
      </c>
      <c r="M2126" t="str">
        <f t="shared" si="619"/>
        <v>0.00133333333333333-0.061750392700567i</v>
      </c>
      <c r="N2126">
        <f t="shared" si="620"/>
        <v>97.307373580907651</v>
      </c>
      <c r="O2126">
        <f t="shared" si="621"/>
        <v>20.203768261936418</v>
      </c>
      <c r="P2126" s="3">
        <f t="shared" si="622"/>
        <v>20.203768261936418</v>
      </c>
      <c r="Q2126" s="3">
        <f t="shared" si="623"/>
        <v>-82.692626419092349</v>
      </c>
      <c r="R2126">
        <f t="shared" si="624"/>
        <v>97.307373580907651</v>
      </c>
      <c r="S2126">
        <f t="shared" si="625"/>
        <v>2.6881430896034759</v>
      </c>
      <c r="T2126">
        <f t="shared" si="608"/>
        <v>20.203768261936418</v>
      </c>
    </row>
    <row r="2127" spans="1:20" x14ac:dyDescent="0.25">
      <c r="A2127">
        <f t="shared" si="609"/>
        <v>16954.28354861683</v>
      </c>
      <c r="B2127">
        <f t="shared" si="626"/>
        <v>2698.3580333439691</v>
      </c>
      <c r="C2127" t="str">
        <f t="shared" si="610"/>
        <v>1.30047272212853-10.1189534726671i</v>
      </c>
      <c r="D2127" t="str">
        <f t="shared" si="611"/>
        <v>3.97492858848737-5.91506245386245i</v>
      </c>
      <c r="E2127" t="str">
        <f t="shared" si="612"/>
        <v>162.005791224289+1.58258655898185i</v>
      </c>
      <c r="F2127" t="str">
        <f t="shared" si="613"/>
        <v>1.45495399136865-55.3522955105765i</v>
      </c>
      <c r="G2127" t="str">
        <f t="shared" si="614"/>
        <v>0.999999337720867-0.000813805071367134i</v>
      </c>
      <c r="H2127" t="str">
        <f t="shared" si="615"/>
        <v>665.338498390148+254.946898707433i</v>
      </c>
      <c r="I2127" t="str">
        <f t="shared" si="616"/>
        <v>42.5411192688214-102.846933740305i</v>
      </c>
      <c r="K2127" t="str">
        <f t="shared" si="617"/>
        <v>0.0157267733920541-0.00806075797937065i</v>
      </c>
      <c r="L2127" t="str">
        <f t="shared" si="618"/>
        <v>0.00005-0.10457827016434i</v>
      </c>
      <c r="M2127" t="str">
        <f t="shared" si="619"/>
        <v>0.00133333333333333-0.0615166295084352i</v>
      </c>
      <c r="N2127">
        <f t="shared" si="620"/>
        <v>97.323423373098393</v>
      </c>
      <c r="O2127">
        <f t="shared" si="621"/>
        <v>20.17385846170653</v>
      </c>
      <c r="P2127" s="3">
        <f t="shared" si="622"/>
        <v>20.17385846170653</v>
      </c>
      <c r="Q2127" s="3">
        <f t="shared" si="623"/>
        <v>-82.676576626901607</v>
      </c>
      <c r="R2127">
        <f t="shared" si="624"/>
        <v>97.323423373098393</v>
      </c>
      <c r="S2127">
        <f t="shared" si="625"/>
        <v>2.6983580333439692</v>
      </c>
      <c r="T2127">
        <f t="shared" si="608"/>
        <v>20.17385846170653</v>
      </c>
    </row>
    <row r="2128" spans="1:20" x14ac:dyDescent="0.25">
      <c r="A2128">
        <f t="shared" si="609"/>
        <v>17018.709826101574</v>
      </c>
      <c r="B2128">
        <f t="shared" si="626"/>
        <v>2708.6117938706761</v>
      </c>
      <c r="C2128" t="str">
        <f t="shared" si="610"/>
        <v>1.29882437694385-10.0838188381773i</v>
      </c>
      <c r="D2128" t="str">
        <f t="shared" si="611"/>
        <v>3.97492804473852-5.89279810694524i</v>
      </c>
      <c r="E2128" t="str">
        <f t="shared" si="612"/>
        <v>162.003495496047+1.59084554873269i</v>
      </c>
      <c r="F2128" t="str">
        <f t="shared" si="613"/>
        <v>1.45495398403148-55.1427620307291i</v>
      </c>
      <c r="G2128" t="str">
        <f t="shared" si="614"/>
        <v>0.999999332677986-0.000816897526518809i</v>
      </c>
      <c r="H2128" t="str">
        <f t="shared" si="615"/>
        <v>665.870164244925+255.961339124529i</v>
      </c>
      <c r="I2128" t="str">
        <f t="shared" si="616"/>
        <v>42.5504080566453-102.532192577581i</v>
      </c>
      <c r="K2128" t="str">
        <f t="shared" si="617"/>
        <v>0.0157014211685165-0.0080778914721435i</v>
      </c>
      <c r="L2128" t="str">
        <f t="shared" si="618"/>
        <v>0.00005-0.104182377131241i</v>
      </c>
      <c r="M2128" t="str">
        <f t="shared" si="619"/>
        <v>0.00133333333333333-0.0612837512536711i</v>
      </c>
      <c r="N2128">
        <f t="shared" si="620"/>
        <v>97.339448850500489</v>
      </c>
      <c r="O2128">
        <f t="shared" si="621"/>
        <v>20.143959746607901</v>
      </c>
      <c r="P2128" s="3">
        <f t="shared" si="622"/>
        <v>20.143959746607901</v>
      </c>
      <c r="Q2128" s="3">
        <f t="shared" si="623"/>
        <v>-82.660551149499511</v>
      </c>
      <c r="R2128">
        <f t="shared" si="624"/>
        <v>97.339448850500489</v>
      </c>
      <c r="S2128">
        <f t="shared" si="625"/>
        <v>2.7086117938706762</v>
      </c>
      <c r="T2128">
        <f t="shared" si="608"/>
        <v>20.143959746607901</v>
      </c>
    </row>
    <row r="2129" spans="1:20" x14ac:dyDescent="0.25">
      <c r="A2129">
        <f t="shared" si="609"/>
        <v>17083.38092344076</v>
      </c>
      <c r="B2129">
        <f t="shared" si="626"/>
        <v>2718.9045186873846</v>
      </c>
      <c r="C2129" t="str">
        <f t="shared" si="610"/>
        <v>1.29716921215914-10.0488187555554i</v>
      </c>
      <c r="D2129" t="str">
        <f t="shared" si="611"/>
        <v>3.97492749684949-5.87061852987194i</v>
      </c>
      <c r="E2129" t="str">
        <f t="shared" si="612"/>
        <v>162.001196847846+1.59915368340984i</v>
      </c>
      <c r="F2129" t="str">
        <f t="shared" si="613"/>
        <v>1.45495397663844-54.9340217980263i</v>
      </c>
      <c r="G2129" t="str">
        <f t="shared" si="614"/>
        <v>0.999999327596706-0.00082000173295292i</v>
      </c>
      <c r="H2129" t="str">
        <f t="shared" si="615"/>
        <v>666.406427278714+256.980129210119i</v>
      </c>
      <c r="I2129" t="str">
        <f t="shared" si="616"/>
        <v>42.5597655657909-102.219008716603i</v>
      </c>
      <c r="K2129" t="str">
        <f t="shared" si="617"/>
        <v>0.0156759613490799-0.00809498128139599i</v>
      </c>
      <c r="L2129" t="str">
        <f t="shared" si="618"/>
        <v>0.00005-0.103787982796614i</v>
      </c>
      <c r="M2129" t="str">
        <f t="shared" si="619"/>
        <v>0.00133333333333333-0.0610517545862434i</v>
      </c>
      <c r="N2129">
        <f t="shared" si="620"/>
        <v>97.355449567788568</v>
      </c>
      <c r="O2129">
        <f t="shared" si="621"/>
        <v>20.114072093164026</v>
      </c>
      <c r="P2129" s="3">
        <f t="shared" si="622"/>
        <v>20.114072093164026</v>
      </c>
      <c r="Q2129" s="3">
        <f t="shared" si="623"/>
        <v>-82.644550432211432</v>
      </c>
      <c r="R2129">
        <f t="shared" si="624"/>
        <v>97.355449567788568</v>
      </c>
      <c r="S2129">
        <f t="shared" si="625"/>
        <v>2.7189045186873844</v>
      </c>
      <c r="T2129">
        <f t="shared" si="608"/>
        <v>20.114072093164026</v>
      </c>
    </row>
    <row r="2130" spans="1:20" x14ac:dyDescent="0.25">
      <c r="A2130">
        <f t="shared" si="609"/>
        <v>17148.297770949834</v>
      </c>
      <c r="B2130">
        <f t="shared" si="626"/>
        <v>2729.2363558583966</v>
      </c>
      <c r="C2130" t="str">
        <f t="shared" si="610"/>
        <v>1.29550723327229-10.0139526562262i</v>
      </c>
      <c r="D2130" t="str">
        <f t="shared" si="611"/>
        <v>3.97492694478876-5.8485234035815i</v>
      </c>
      <c r="E2130" t="str">
        <f t="shared" si="612"/>
        <v>161.998895403439+1.60751124309494i</v>
      </c>
      <c r="F2130" t="str">
        <f t="shared" si="613"/>
        <v>1.45495396918912-54.7260718096699i</v>
      </c>
      <c r="G2130" t="str">
        <f t="shared" si="614"/>
        <v>0.999999322476735-0.000823117735323798i</v>
      </c>
      <c r="H2130" t="str">
        <f t="shared" si="615"/>
        <v>666.947331524961+258.003290512611i</v>
      </c>
      <c r="I2130" t="str">
        <f t="shared" si="616"/>
        <v>42.5691922735747-101.907378696056i</v>
      </c>
      <c r="K2130" t="str">
        <f t="shared" si="617"/>
        <v>0.0156503939844783-0.00811202663644713i</v>
      </c>
      <c r="L2130" t="str">
        <f t="shared" si="618"/>
        <v>0.00005-0.103395081486963i</v>
      </c>
      <c r="M2130" t="str">
        <f t="shared" si="619"/>
        <v>0.00133333333333333-0.060820636168802i</v>
      </c>
      <c r="N2130">
        <f t="shared" si="620"/>
        <v>97.371425080160492</v>
      </c>
      <c r="O2130">
        <f t="shared" si="621"/>
        <v>20.084195477166094</v>
      </c>
      <c r="P2130" s="3">
        <f t="shared" si="622"/>
        <v>20.084195477166094</v>
      </c>
      <c r="Q2130" s="3">
        <f t="shared" si="623"/>
        <v>-82.628574919839508</v>
      </c>
      <c r="R2130">
        <f t="shared" si="624"/>
        <v>97.371425080160492</v>
      </c>
      <c r="S2130">
        <f t="shared" si="625"/>
        <v>2.7292363558583967</v>
      </c>
      <c r="T2130">
        <f t="shared" si="608"/>
        <v>20.084195477166094</v>
      </c>
    </row>
    <row r="2131" spans="1:20" x14ac:dyDescent="0.25">
      <c r="A2131">
        <f t="shared" si="609"/>
        <v>17213.461302479442</v>
      </c>
      <c r="B2131">
        <f t="shared" si="626"/>
        <v>2739.6074540106583</v>
      </c>
      <c r="C2131" t="str">
        <f t="shared" si="610"/>
        <v>1.29383844622019-9.97921997346353i</v>
      </c>
      <c r="D2131" t="str">
        <f t="shared" si="611"/>
        <v>3.97492638852454-5.82651241022764i</v>
      </c>
      <c r="E2131" t="str">
        <f t="shared" si="612"/>
        <v>161.996591288539+1.61591850872597i</v>
      </c>
      <c r="F2131" t="str">
        <f t="shared" si="613"/>
        <v>1.45495396168307-54.5189090742291i</v>
      </c>
      <c r="G2131" t="str">
        <f t="shared" si="614"/>
        <v>0.999999317317778-0.000826245578455461i</v>
      </c>
      <c r="H2131" t="str">
        <f t="shared" si="615"/>
        <v>667.492921505788+259.030844704016i</v>
      </c>
      <c r="I2131" t="str">
        <f t="shared" si="616"/>
        <v>42.5786886598491-101.597299090987i</v>
      </c>
      <c r="K2131" t="str">
        <f t="shared" si="617"/>
        <v>0.0156247191320896-0.00812902676434356i</v>
      </c>
      <c r="L2131" t="str">
        <f t="shared" si="618"/>
        <v>0.00005-0.103003667550272i</v>
      </c>
      <c r="M2131" t="str">
        <f t="shared" si="619"/>
        <v>0.00133333333333333-0.0605903926766308i</v>
      </c>
      <c r="N2131">
        <f t="shared" si="620"/>
        <v>97.387374943397489</v>
      </c>
      <c r="O2131">
        <f t="shared" si="621"/>
        <v>20.05432987367168</v>
      </c>
      <c r="P2131" s="3">
        <f t="shared" si="622"/>
        <v>20.05432987367168</v>
      </c>
      <c r="Q2131" s="3">
        <f t="shared" si="623"/>
        <v>-82.612625056602511</v>
      </c>
      <c r="R2131">
        <f t="shared" si="624"/>
        <v>97.387374943397489</v>
      </c>
      <c r="S2131">
        <f t="shared" si="625"/>
        <v>2.7396074540106583</v>
      </c>
      <c r="T2131">
        <f t="shared" si="608"/>
        <v>20.05432987367168</v>
      </c>
    </row>
    <row r="2132" spans="1:20" x14ac:dyDescent="0.25">
      <c r="A2132">
        <f t="shared" si="609"/>
        <v>17278.872455428864</v>
      </c>
      <c r="B2132">
        <f t="shared" si="626"/>
        <v>2750.017962335899</v>
      </c>
      <c r="C2132" t="str">
        <f t="shared" si="610"/>
        <v>1.29216285738153-9.94462014238649i</v>
      </c>
      <c r="D2132" t="str">
        <f t="shared" si="611"/>
        <v>3.97492582802482-5.80458523317443i</v>
      </c>
      <c r="E2132" t="str">
        <f t="shared" si="612"/>
        <v>161.994284630821+1.62437576209168i</v>
      </c>
      <c r="F2132" t="str">
        <f t="shared" si="613"/>
        <v>1.45495395411987-54.3125306115983i</v>
      </c>
      <c r="G2132" t="str">
        <f t="shared" si="614"/>
        <v>0.999999312119539-0.000829385307342246i</v>
      </c>
      <c r="H2132" t="str">
        <f t="shared" si="615"/>
        <v>668.043242238426+260.062813580517i</v>
      </c>
      <c r="I2132" t="str">
        <f t="shared" si="616"/>
        <v>42.5882552069986-101.288766512964i</v>
      </c>
      <c r="K2132" t="str">
        <f t="shared" si="617"/>
        <v>0.0155989368559858-0.00814598088991991i</v>
      </c>
      <c r="L2132" t="str">
        <f t="shared" si="618"/>
        <v>0.00005-0.10261373535592i</v>
      </c>
      <c r="M2132" t="str">
        <f t="shared" si="619"/>
        <v>0.00133333333333333-0.0603610207975999i</v>
      </c>
      <c r="N2132">
        <f t="shared" si="620"/>
        <v>97.403298713921643</v>
      </c>
      <c r="O2132">
        <f t="shared" si="621"/>
        <v>20.024475257002692</v>
      </c>
      <c r="P2132" s="3">
        <f t="shared" si="622"/>
        <v>20.024475257002692</v>
      </c>
      <c r="Q2132" s="3">
        <f t="shared" si="623"/>
        <v>-82.596701286078357</v>
      </c>
      <c r="R2132">
        <f t="shared" si="624"/>
        <v>97.403298713921643</v>
      </c>
      <c r="S2132">
        <f t="shared" si="625"/>
        <v>2.7500179623358991</v>
      </c>
      <c r="T2132">
        <f t="shared" si="608"/>
        <v>20.024475257002692</v>
      </c>
    </row>
    <row r="2133" spans="1:20" x14ac:dyDescent="0.25">
      <c r="A2133">
        <f t="shared" si="609"/>
        <v>17344.532170759496</v>
      </c>
      <c r="B2133">
        <f t="shared" si="626"/>
        <v>2760.4680305927754</v>
      </c>
      <c r="C2133" t="str">
        <f t="shared" si="610"/>
        <v>1.29048047357999-9.91015259995674i</v>
      </c>
      <c r="D2133" t="str">
        <f t="shared" si="611"/>
        <v>3.97492526325739-5.78274155699169i</v>
      </c>
      <c r="E2133" t="str">
        <f t="shared" si="612"/>
        <v>161.991975559946+1.63288328581967i</v>
      </c>
      <c r="F2133" t="str">
        <f t="shared" si="613"/>
        <v>1.45495394649908-54.1069334529546i</v>
      </c>
      <c r="G2133" t="str">
        <f t="shared" si="614"/>
        <v>0.999999306881718-0.000832536967149463i</v>
      </c>
      <c r="H2133" t="str">
        <f t="shared" si="615"/>
        <v>668.598339241755+261.099219062983i</v>
      </c>
      <c r="I2133" t="str">
        <f t="shared" si="616"/>
        <v>42.5978923999285-100.981777610229i</v>
      </c>
      <c r="K2133" t="str">
        <f t="shared" si="617"/>
        <v>0.0155730472269833-0.00816288823585946i</v>
      </c>
      <c r="L2133" t="str">
        <f t="shared" si="618"/>
        <v>0.00005-0.1022252792946i</v>
      </c>
      <c r="M2133" t="str">
        <f t="shared" si="619"/>
        <v>0.00133333333333333-0.0601325172321179i</v>
      </c>
      <c r="N2133">
        <f t="shared" si="620"/>
        <v>97.419195948855787</v>
      </c>
      <c r="O2133">
        <f t="shared" si="621"/>
        <v>19.994631600744309</v>
      </c>
      <c r="P2133" s="3">
        <f t="shared" si="622"/>
        <v>19.994631600744309</v>
      </c>
      <c r="Q2133" s="3">
        <f t="shared" si="623"/>
        <v>-82.580804051144213</v>
      </c>
      <c r="R2133">
        <f t="shared" si="624"/>
        <v>97.419195948855787</v>
      </c>
      <c r="S2133">
        <f t="shared" si="625"/>
        <v>2.7604680305927753</v>
      </c>
      <c r="T2133">
        <f t="shared" si="608"/>
        <v>19.994631600744309</v>
      </c>
    </row>
    <row r="2134" spans="1:20" x14ac:dyDescent="0.25">
      <c r="A2134">
        <f t="shared" si="609"/>
        <v>17410.441393008379</v>
      </c>
      <c r="B2134">
        <f t="shared" si="626"/>
        <v>2770.9578091090279</v>
      </c>
      <c r="C2134" t="str">
        <f t="shared" si="610"/>
        <v>1.28879130208694-9.87581678497487i</v>
      </c>
      <c r="D2134" t="str">
        <f t="shared" si="611"/>
        <v>3.97492469418972-5.76098106745035i</v>
      </c>
      <c r="E2134" t="str">
        <f t="shared" si="612"/>
        <v>161.98966420757+1.64144136336844i</v>
      </c>
      <c r="F2134" t="str">
        <f t="shared" si="613"/>
        <v>1.45495393882025-53.9021146407134i</v>
      </c>
      <c r="G2134" t="str">
        <f t="shared" si="614"/>
        <v>0.999999301604014-0.000835700603214048i</v>
      </c>
      <c r="H2134" t="str">
        <f t="shared" si="615"/>
        <v>669.15825854295+262.140083197515i</v>
      </c>
      <c r="I2134" t="str">
        <f t="shared" si="616"/>
        <v>42.6076007260569-100.67632906786i</v>
      </c>
      <c r="K2134" t="str">
        <f t="shared" si="617"/>
        <v>0.0155470503226921-0.0081797480227561i</v>
      </c>
      <c r="L2134" t="str">
        <f t="shared" si="618"/>
        <v>0.00005-0.101838293778243i</v>
      </c>
      <c r="M2134" t="str">
        <f t="shared" si="619"/>
        <v>0.00133333333333333-0.0599048786930843i</v>
      </c>
      <c r="N2134">
        <f t="shared" si="620"/>
        <v>97.435066206081856</v>
      </c>
      <c r="O2134">
        <f t="shared" si="621"/>
        <v>19.964798877743107</v>
      </c>
      <c r="P2134" s="3">
        <f t="shared" si="622"/>
        <v>19.964798877743107</v>
      </c>
      <c r="Q2134" s="3">
        <f t="shared" si="623"/>
        <v>-82.564933793918144</v>
      </c>
      <c r="R2134">
        <f t="shared" si="624"/>
        <v>97.435066206081856</v>
      </c>
      <c r="S2134">
        <f t="shared" si="625"/>
        <v>2.7709578091090279</v>
      </c>
      <c r="T2134">
        <f t="shared" si="608"/>
        <v>19.964798877743107</v>
      </c>
    </row>
    <row r="2135" spans="1:20" x14ac:dyDescent="0.25">
      <c r="A2135">
        <f t="shared" si="609"/>
        <v>17476.601070301815</v>
      </c>
      <c r="B2135">
        <f t="shared" si="626"/>
        <v>2781.4874487836423</v>
      </c>
      <c r="C2135" t="str">
        <f t="shared" si="610"/>
        <v>1.28709535062451-9.84161213807776i</v>
      </c>
      <c r="D2135" t="str">
        <f t="shared" si="611"/>
        <v>3.97492412078911-5.73930345151807i</v>
      </c>
      <c r="E2135" t="str">
        <f t="shared" si="612"/>
        <v>161.987350707361+1.65005027901838i</v>
      </c>
      <c r="F2135" t="str">
        <f t="shared" si="613"/>
        <v>1.45495393108296-53.6980712284876i</v>
      </c>
      <c r="G2135" t="str">
        <f t="shared" si="614"/>
        <v>0.999999296286123-0.000838876261045206i</v>
      </c>
      <c r="H2135" t="str">
        <f t="shared" si="615"/>
        <v>669.723046684225+263.185428155957i</v>
      </c>
      <c r="I2135" t="str">
        <f t="shared" si="616"/>
        <v>42.6173806753044-100.37241760794i</v>
      </c>
      <c r="K2135" t="str">
        <f t="shared" si="617"/>
        <v>0.0155209462275647-0.00819655946917705i</v>
      </c>
      <c r="L2135" t="str">
        <f t="shared" si="618"/>
        <v>0.00005-0.101452773239931i</v>
      </c>
      <c r="M2135" t="str">
        <f t="shared" si="619"/>
        <v>0.00133333333333333-0.0596781019058419i</v>
      </c>
      <c r="N2135">
        <f t="shared" si="620"/>
        <v>97.450909044301312</v>
      </c>
      <c r="O2135">
        <f t="shared" si="621"/>
        <v>19.934977060106164</v>
      </c>
      <c r="P2135" s="3">
        <f t="shared" si="622"/>
        <v>19.934977060106164</v>
      </c>
      <c r="Q2135" s="3">
        <f t="shared" si="623"/>
        <v>-82.549090955698688</v>
      </c>
      <c r="R2135">
        <f t="shared" si="624"/>
        <v>97.450909044301312</v>
      </c>
      <c r="S2135">
        <f t="shared" si="625"/>
        <v>2.7814874487836425</v>
      </c>
      <c r="T2135">
        <f t="shared" si="608"/>
        <v>19.934977060106164</v>
      </c>
    </row>
    <row r="2136" spans="1:20" x14ac:dyDescent="0.25">
      <c r="A2136">
        <f t="shared" si="609"/>
        <v>17543.01215436896</v>
      </c>
      <c r="B2136">
        <f t="shared" si="626"/>
        <v>2792.0571010890203</v>
      </c>
      <c r="C2136" t="str">
        <f t="shared" si="610"/>
        <v>1.28539262736848-9.80753810173513i</v>
      </c>
      <c r="D2136" t="str">
        <f t="shared" si="611"/>
        <v>3.97492354302251-5.71770839735458i</v>
      </c>
      <c r="E2136" t="str">
        <f t="shared" si="612"/>
        <v>161.985035195008+1.6587103178618i</v>
      </c>
      <c r="F2136" t="str">
        <f t="shared" si="613"/>
        <v>1.45495392328675-53.4948002810438i</v>
      </c>
      <c r="G2136" t="str">
        <f t="shared" si="614"/>
        <v>0.99999929092774-0.000842063986325073i</v>
      </c>
      <c r="H2136" t="str">
        <f t="shared" si="615"/>
        <v>670.292750729677+264.235276236396i</v>
      </c>
      <c r="I2136" t="str">
        <f t="shared" si="616"/>
        <v>42.6272327400803-100.070039989719i</v>
      </c>
      <c r="K2136" t="str">
        <f t="shared" si="617"/>
        <v>0.0154947350329449-0.00821332179172641i</v>
      </c>
      <c r="L2136" t="str">
        <f t="shared" si="618"/>
        <v>0.00005-0.101068712133823i</v>
      </c>
      <c r="M2136" t="str">
        <f t="shared" si="619"/>
        <v>0.00133333333333333-0.0594521836081309i</v>
      </c>
      <c r="N2136">
        <f t="shared" si="620"/>
        <v>97.466724023095736</v>
      </c>
      <c r="O2136">
        <f t="shared" si="621"/>
        <v>19.905166119199428</v>
      </c>
      <c r="P2136" s="3">
        <f t="shared" si="622"/>
        <v>19.905166119199428</v>
      </c>
      <c r="Q2136" s="3">
        <f t="shared" si="623"/>
        <v>-82.533275976904264</v>
      </c>
      <c r="R2136">
        <f t="shared" si="624"/>
        <v>97.466724023095736</v>
      </c>
      <c r="S2136">
        <f t="shared" si="625"/>
        <v>2.7920571010890205</v>
      </c>
      <c r="T2136">
        <f t="shared" si="608"/>
        <v>19.905166119199428</v>
      </c>
    </row>
    <row r="2137" spans="1:20" x14ac:dyDescent="0.25">
      <c r="A2137">
        <f t="shared" si="609"/>
        <v>17609.675600555565</v>
      </c>
      <c r="B2137">
        <f t="shared" si="626"/>
        <v>2802.6669180731587</v>
      </c>
      <c r="C2137" t="str">
        <f t="shared" si="610"/>
        <v>1.283683140951-9.77359412024725i</v>
      </c>
      <c r="D2137" t="str">
        <f t="shared" si="611"/>
        <v>3.97492296085673-5.69619559430738i</v>
      </c>
      <c r="E2137" t="str">
        <f t="shared" si="612"/>
        <v>161.982717808241+1.66742176579367i</v>
      </c>
      <c r="F2137" t="str">
        <f t="shared" si="613"/>
        <v>1.45495391543118-53.2922988742616i</v>
      </c>
      <c r="G2137" t="str">
        <f t="shared" si="614"/>
        <v>0.999999285528556-0.00084526382490937i</v>
      </c>
      <c r="H2137" t="str">
        <f t="shared" si="615"/>
        <v>670.867418272253+265.289649863679i</v>
      </c>
      <c r="I2137" t="str">
        <f t="shared" si="616"/>
        <v>42.6371574152753-99.7691930097959i</v>
      </c>
      <c r="K2137" t="str">
        <f t="shared" si="617"/>
        <v>0.015468416837115-0.00823003420510998i</v>
      </c>
      <c r="L2137" t="str">
        <f t="shared" si="618"/>
        <v>0.00005-0.10068610493507i</v>
      </c>
      <c r="M2137" t="str">
        <f t="shared" si="619"/>
        <v>0.00133333333333333-0.0592271205500408i</v>
      </c>
      <c r="N2137">
        <f t="shared" si="620"/>
        <v>97.482510702986417</v>
      </c>
      <c r="O2137">
        <f t="shared" si="621"/>
        <v>19.875366025647182</v>
      </c>
      <c r="P2137" s="3">
        <f t="shared" si="622"/>
        <v>19.875366025647182</v>
      </c>
      <c r="Q2137" s="3">
        <f t="shared" si="623"/>
        <v>-82.517489297013583</v>
      </c>
      <c r="R2137">
        <f t="shared" si="624"/>
        <v>97.482510702986417</v>
      </c>
      <c r="S2137">
        <f t="shared" si="625"/>
        <v>2.8026669180731587</v>
      </c>
      <c r="T2137">
        <f t="shared" si="608"/>
        <v>19.875366025647182</v>
      </c>
    </row>
    <row r="2138" spans="1:20" x14ac:dyDescent="0.25">
      <c r="A2138">
        <f t="shared" si="609"/>
        <v>17676.592367837675</v>
      </c>
      <c r="B2138">
        <f t="shared" si="626"/>
        <v>2813.3170523618369</v>
      </c>
      <c r="C2138" t="str">
        <f t="shared" si="610"/>
        <v>1.28196690046328-9.73977963974181i</v>
      </c>
      <c r="D2138" t="str">
        <f t="shared" si="611"/>
        <v>3.97492237425825-5.67476473290713i</v>
      </c>
      <c r="E2138" t="str">
        <f t="shared" si="612"/>
        <v>161.980398686842+1.67618490950039i</v>
      </c>
      <c r="F2138" t="str">
        <f t="shared" si="613"/>
        <v>1.4549539075158-53.0905640950902i</v>
      </c>
      <c r="G2138" t="str">
        <f t="shared" si="614"/>
        <v>0.99999928008826-0.000848475822828062i</v>
      </c>
      <c r="H2138" t="str">
        <f t="shared" si="615"/>
        <v>671.447097440808+266.348571589895i</v>
      </c>
      <c r="I2138" t="str">
        <f t="shared" si="616"/>
        <v>42.6471551982455-99.4698735022886i</v>
      </c>
      <c r="K2138" t="str">
        <f t="shared" si="617"/>
        <v>0.0154419917453433-0.0082466959222007i</v>
      </c>
      <c r="L2138" t="str">
        <f t="shared" si="618"/>
        <v>0.00005-0.100304946139739i</v>
      </c>
      <c r="M2138" t="str">
        <f t="shared" si="619"/>
        <v>0.00133333333333333-0.0590029094939637i</v>
      </c>
      <c r="N2138">
        <f t="shared" si="620"/>
        <v>97.49826864549496</v>
      </c>
      <c r="O2138">
        <f t="shared" si="621"/>
        <v>19.845576749330775</v>
      </c>
      <c r="P2138" s="3">
        <f t="shared" si="622"/>
        <v>19.845576749330775</v>
      </c>
      <c r="Q2138" s="3">
        <f t="shared" si="623"/>
        <v>-82.50173135450504</v>
      </c>
      <c r="R2138">
        <f t="shared" si="624"/>
        <v>97.49826864549496</v>
      </c>
      <c r="S2138">
        <f t="shared" si="625"/>
        <v>2.8133170523618367</v>
      </c>
      <c r="T2138">
        <f t="shared" si="608"/>
        <v>19.845576749330775</v>
      </c>
    </row>
    <row r="2139" spans="1:20" x14ac:dyDescent="0.25">
      <c r="A2139">
        <f t="shared" si="609"/>
        <v>17743.76341883546</v>
      </c>
      <c r="B2139">
        <f t="shared" si="626"/>
        <v>2824.007657160812</v>
      </c>
      <c r="C2139" t="str">
        <f t="shared" si="610"/>
        <v>1.28024391545862-9.7060941081712i</v>
      </c>
      <c r="D2139" t="str">
        <f t="shared" si="611"/>
        <v>3.97492178319332-5.65341550486324i</v>
      </c>
      <c r="E2139" t="str">
        <f t="shared" si="612"/>
        <v>161.978077972658+1.68500003645201i</v>
      </c>
      <c r="F2139" t="str">
        <f t="shared" si="613"/>
        <v>1.45495389954014-52.8895930415069i</v>
      </c>
      <c r="G2139" t="str">
        <f t="shared" si="614"/>
        <v>0.999999274606539-0.000851700026286024i</v>
      </c>
      <c r="H2139" t="str">
        <f t="shared" si="615"/>
        <v>672.031836907287+267.412064094842i</v>
      </c>
      <c r="I2139" t="str">
        <f t="shared" si="616"/>
        <v>42.657226588798-99.1720783390193i</v>
      </c>
      <c r="K2139" t="str">
        <f t="shared" si="617"/>
        <v>0.0154154598699308-0.0082633061541049i</v>
      </c>
      <c r="L2139" t="str">
        <f t="shared" si="618"/>
        <v>0.00005-0.0999252302647325i</v>
      </c>
      <c r="M2139" t="str">
        <f t="shared" si="619"/>
        <v>0.00133333333333333-0.0587795472145487i</v>
      </c>
      <c r="N2139">
        <f t="shared" si="620"/>
        <v>97.513997413206241</v>
      </c>
      <c r="O2139">
        <f t="shared" si="621"/>
        <v>19.815798259387829</v>
      </c>
      <c r="P2139" s="3">
        <f t="shared" si="622"/>
        <v>19.815798259387829</v>
      </c>
      <c r="Q2139" s="3">
        <f t="shared" si="623"/>
        <v>-82.486002586793759</v>
      </c>
      <c r="R2139">
        <f t="shared" si="624"/>
        <v>97.513997413206241</v>
      </c>
      <c r="S2139">
        <f t="shared" si="625"/>
        <v>2.8240076571608119</v>
      </c>
      <c r="T2139">
        <f t="shared" si="608"/>
        <v>19.815798259387829</v>
      </c>
    </row>
    <row r="2140" spans="1:20" x14ac:dyDescent="0.25">
      <c r="A2140">
        <f t="shared" si="609"/>
        <v>17811.189719827034</v>
      </c>
      <c r="B2140">
        <f t="shared" si="626"/>
        <v>2834.7388862580233</v>
      </c>
      <c r="C2140" t="str">
        <f t="shared" si="610"/>
        <v>1.27851419595486-9.67253697531005i</v>
      </c>
      <c r="D2140" t="str">
        <f t="shared" si="611"/>
        <v>3.97492118762796-5.63214760305947i</v>
      </c>
      <c r="E2140" t="str">
        <f t="shared" si="612"/>
        <v>161.975755809616+1.6938674348919i</v>
      </c>
      <c r="F2140" t="str">
        <f t="shared" si="613"/>
        <v>1.45495389150376-52.6893828224759i</v>
      </c>
      <c r="G2140" t="str">
        <f t="shared" si="614"/>
        <v>0.999999269083078-0.0008549364816637i</v>
      </c>
      <c r="H2140" t="str">
        <f t="shared" si="615"/>
        <v>672.62168589401+268.480150186513i</v>
      </c>
      <c r="I2140" t="str">
        <f t="shared" si="616"/>
        <v>42.6673720891789-98.8758044296991i</v>
      </c>
      <c r="K2140" t="str">
        <f t="shared" si="617"/>
        <v>0.0153888213302569-0.00827986411022993i</v>
      </c>
      <c r="L2140" t="str">
        <f t="shared" si="618"/>
        <v>0.00005-0.0995469518477117i</v>
      </c>
      <c r="M2140" t="str">
        <f t="shared" si="619"/>
        <v>0.00133333333333333-0.0585570304986535i</v>
      </c>
      <c r="N2140">
        <f t="shared" si="620"/>
        <v>97.52969656982836</v>
      </c>
      <c r="O2140">
        <f t="shared" si="621"/>
        <v>19.786030524211647</v>
      </c>
      <c r="P2140" s="3">
        <f t="shared" si="622"/>
        <v>19.786030524211647</v>
      </c>
      <c r="Q2140" s="3">
        <f t="shared" si="623"/>
        <v>-82.47030343017164</v>
      </c>
      <c r="R2140">
        <f t="shared" si="624"/>
        <v>97.52969656982836</v>
      </c>
      <c r="S2140">
        <f t="shared" si="625"/>
        <v>2.8347388862580232</v>
      </c>
      <c r="T2140">
        <f t="shared" si="608"/>
        <v>19.786030524211647</v>
      </c>
    </row>
    <row r="2141" spans="1:20" x14ac:dyDescent="0.25">
      <c r="A2141">
        <f t="shared" si="609"/>
        <v>17878.872240762379</v>
      </c>
      <c r="B2141">
        <f t="shared" si="626"/>
        <v>2845.5108940258037</v>
      </c>
      <c r="C2141" t="str">
        <f t="shared" si="610"/>
        <v>1.27677775243707-9.63910769275225i</v>
      </c>
      <c r="D2141" t="str">
        <f t="shared" si="611"/>
        <v>3.97492058752786-5.6109607215494i</v>
      </c>
      <c r="E2141" t="str">
        <f t="shared" si="612"/>
        <v>161.973432343734+1.7027873938257i</v>
      </c>
      <c r="F2141" t="str">
        <f t="shared" si="613"/>
        <v>1.45495388340618-52.4899305579055i</v>
      </c>
      <c r="G2141" t="str">
        <f t="shared" si="614"/>
        <v>0.999999263517559-0.000858185235517772i</v>
      </c>
      <c r="H2141" t="str">
        <f t="shared" si="615"/>
        <v>673.21669418109+269.552852801538i</v>
      </c>
      <c r="I2141" t="str">
        <f t="shared" si="616"/>
        <v>42.6775922040554-98.581048722118i</v>
      </c>
      <c r="K2141" t="str">
        <f t="shared" si="617"/>
        <v>0.0153620762528248-0.00829636899835219i</v>
      </c>
      <c r="L2141" t="str">
        <f t="shared" si="618"/>
        <v>0.00005-0.0991701054470124i</v>
      </c>
      <c r="M2141" t="str">
        <f t="shared" si="619"/>
        <v>0.00133333333333333-0.0583353561453014i</v>
      </c>
      <c r="N2141">
        <f t="shared" si="620"/>
        <v>97.545365680255344</v>
      </c>
      <c r="O2141">
        <f t="shared" si="621"/>
        <v>19.756273511450257</v>
      </c>
      <c r="P2141" s="3">
        <f t="shared" si="622"/>
        <v>19.756273511450257</v>
      </c>
      <c r="Q2141" s="3">
        <f t="shared" si="623"/>
        <v>-82.454634319744656</v>
      </c>
      <c r="R2141">
        <f t="shared" si="624"/>
        <v>97.545365680255344</v>
      </c>
      <c r="S2141">
        <f t="shared" si="625"/>
        <v>2.8455108940258036</v>
      </c>
      <c r="T2141">
        <f t="shared" si="608"/>
        <v>19.756273511450257</v>
      </c>
    </row>
    <row r="2142" spans="1:20" x14ac:dyDescent="0.25">
      <c r="A2142">
        <f t="shared" si="609"/>
        <v>17946.811955277277</v>
      </c>
      <c r="B2142">
        <f t="shared" si="626"/>
        <v>2856.3238354231021</v>
      </c>
      <c r="C2142" t="str">
        <f t="shared" si="610"/>
        <v>1.27503459586017-9.60580571390946i</v>
      </c>
      <c r="D2142" t="str">
        <f t="shared" si="611"/>
        <v>3.97491998285853-5.58985455555221i</v>
      </c>
      <c r="E2142" t="str">
        <f t="shared" si="612"/>
        <v>161.971107723142+1.71176020301021i</v>
      </c>
      <c r="F2142" t="str">
        <f t="shared" si="613"/>
        <v>1.45495387524694-52.2912333786084i</v>
      </c>
      <c r="G2142" t="str">
        <f t="shared" si="614"/>
        <v>0.999999257909662-0.000861446334581833i</v>
      </c>
      <c r="H2142" t="str">
        <f t="shared" si="615"/>
        <v>673.816912113933+270.630195005625i</v>
      </c>
      <c r="I2142" t="str">
        <f t="shared" si="616"/>
        <v>42.6878874404996-98.2878082023389i</v>
      </c>
      <c r="K2142" t="str">
        <f t="shared" si="617"/>
        <v>0.0153352247713064-0.0083128200246864i</v>
      </c>
      <c r="L2142" t="str">
        <f t="shared" si="618"/>
        <v>0.00005-0.0987946856415744i</v>
      </c>
      <c r="M2142" t="str">
        <f t="shared" si="619"/>
        <v>0.00133333333333333-0.0581145209656319i</v>
      </c>
      <c r="N2142">
        <f t="shared" si="620"/>
        <v>97.561004310628547</v>
      </c>
      <c r="O2142">
        <f t="shared" si="621"/>
        <v>19.726527188006809</v>
      </c>
      <c r="P2142" s="3">
        <f t="shared" si="622"/>
        <v>19.726527188006809</v>
      </c>
      <c r="Q2142" s="3">
        <f t="shared" si="623"/>
        <v>-82.438995689371453</v>
      </c>
      <c r="R2142">
        <f t="shared" si="624"/>
        <v>97.561004310628547</v>
      </c>
      <c r="S2142">
        <f t="shared" si="625"/>
        <v>2.856323835423102</v>
      </c>
      <c r="T2142">
        <f t="shared" si="608"/>
        <v>19.726527188006809</v>
      </c>
    </row>
    <row r="2143" spans="1:20" x14ac:dyDescent="0.25">
      <c r="A2143">
        <f t="shared" si="609"/>
        <v>18015.009840707331</v>
      </c>
      <c r="B2143">
        <f t="shared" si="626"/>
        <v>2867.1778659977099</v>
      </c>
      <c r="C2143" t="str">
        <f t="shared" si="610"/>
        <v>1.27328473765154-9.57263049400759i</v>
      </c>
      <c r="D2143" t="str">
        <f t="shared" si="611"/>
        <v>3.97491937358518-5.56882880144815i</v>
      </c>
      <c r="E2143" t="str">
        <f t="shared" si="612"/>
        <v>161.968782098084+1.72078615294595i</v>
      </c>
      <c r="F2143" t="str">
        <f t="shared" si="613"/>
        <v>1.45495386702558-52.0932884262589i</v>
      </c>
      <c r="G2143" t="str">
        <f t="shared" si="614"/>
        <v>0.999999252259064-0.000864719825767056i</v>
      </c>
      <c r="H2143" t="str">
        <f t="shared" si="615"/>
        <v>674.4223906109+271.712199993992i</v>
      </c>
      <c r="I2143" t="str">
        <f t="shared" si="616"/>
        <v>42.6982583079706-97.9960798948963i</v>
      </c>
      <c r="K2143" t="str">
        <f t="shared" si="617"/>
        <v>0.015308267026586-0.00832921639395557i</v>
      </c>
      <c r="L2143" t="str">
        <f t="shared" si="618"/>
        <v>0.00005-0.0984206870308577i</v>
      </c>
      <c r="M2143" t="str">
        <f t="shared" si="619"/>
        <v>0.00133333333333333-0.0578945217828572i</v>
      </c>
      <c r="N2143">
        <f t="shared" si="620"/>
        <v>97.576612028400589</v>
      </c>
      <c r="O2143">
        <f t="shared" si="621"/>
        <v>19.696791520038225</v>
      </c>
      <c r="P2143" s="3">
        <f t="shared" si="622"/>
        <v>19.696791520038225</v>
      </c>
      <c r="Q2143" s="3">
        <f t="shared" si="623"/>
        <v>-82.423387971599411</v>
      </c>
      <c r="R2143">
        <f t="shared" si="624"/>
        <v>97.576612028400589</v>
      </c>
      <c r="S2143">
        <f t="shared" si="625"/>
        <v>2.8671778659977099</v>
      </c>
      <c r="T2143">
        <f t="shared" si="608"/>
        <v>19.696791520038225</v>
      </c>
    </row>
    <row r="2144" spans="1:20" x14ac:dyDescent="0.25">
      <c r="A2144">
        <f t="shared" si="609"/>
        <v>18083.466878102019</v>
      </c>
      <c r="B2144">
        <f t="shared" si="626"/>
        <v>2878.0731418885011</v>
      </c>
      <c r="C2144" t="str">
        <f t="shared" si="610"/>
        <v>1.27152818971329-9.53958149008509i</v>
      </c>
      <c r="D2144" t="str">
        <f t="shared" si="611"/>
        <v>3.97491875967273-5.54788315677419i</v>
      </c>
      <c r="E2144" t="str">
        <f t="shared" si="612"/>
        <v>161.966455620942+1.72986553486368i</v>
      </c>
      <c r="F2144" t="str">
        <f t="shared" si="613"/>
        <v>1.45495385874161-51.8960928533521i</v>
      </c>
      <c r="G2144" t="str">
        <f t="shared" si="614"/>
        <v>0.99999924656544-0.000868005756162869i</v>
      </c>
      <c r="H2144" t="str">
        <f t="shared" si="615"/>
        <v>675.033181171071+272.798891091792i</v>
      </c>
      <c r="I2144" t="str">
        <f t="shared" si="616"/>
        <v>42.708705318297-97.7058608630006i</v>
      </c>
      <c r="K2144" t="str">
        <f t="shared" si="617"/>
        <v>0.0152812031668034-0.00834555730946194i</v>
      </c>
      <c r="L2144" t="str">
        <f t="shared" si="618"/>
        <v>0.00005-0.0980481042347656i</v>
      </c>
      <c r="M2144" t="str">
        <f t="shared" si="619"/>
        <v>0.00133333333333333-0.0576753554322149i</v>
      </c>
      <c r="N2144">
        <f t="shared" si="620"/>
        <v>97.592188402396303</v>
      </c>
      <c r="O2144">
        <f t="shared" si="621"/>
        <v>19.66706647295549</v>
      </c>
      <c r="P2144" s="3">
        <f t="shared" si="622"/>
        <v>19.66706647295549</v>
      </c>
      <c r="Q2144" s="3">
        <f t="shared" si="623"/>
        <v>-82.407811597603697</v>
      </c>
      <c r="R2144">
        <f t="shared" si="624"/>
        <v>97.592188402396303</v>
      </c>
      <c r="S2144">
        <f t="shared" si="625"/>
        <v>2.8780731418885011</v>
      </c>
      <c r="T2144">
        <f t="shared" si="608"/>
        <v>19.66706647295549</v>
      </c>
    </row>
    <row r="2145" spans="1:20" x14ac:dyDescent="0.25">
      <c r="A2145">
        <f t="shared" si="609"/>
        <v>18152.184052238805</v>
      </c>
      <c r="B2145">
        <f t="shared" si="626"/>
        <v>2889.0098198276773</v>
      </c>
      <c r="C2145" t="str">
        <f t="shared" si="610"/>
        <v>1.26976496442495-9.50665816099085i</v>
      </c>
      <c r="D2145" t="str">
        <f t="shared" si="611"/>
        <v>3.97491814108586-5.52701732021972i</v>
      </c>
      <c r="E2145" t="str">
        <f t="shared" si="612"/>
        <v>161.964128446243+1.73899864071468i</v>
      </c>
      <c r="F2145" t="str">
        <f t="shared" si="613"/>
        <v>1.45495385039456-51.6996438231636i</v>
      </c>
      <c r="G2145" t="str">
        <f t="shared" si="614"/>
        <v>0.999999240828462-0.000871304173037631i</v>
      </c>
      <c r="H2145" t="str">
        <f t="shared" si="615"/>
        <v>675.649335882106+273.890291754492i</v>
      </c>
      <c r="I2145" t="str">
        <f t="shared" si="616"/>
        <v>42.7192289856545-97.4171482087424i</v>
      </c>
      <c r="K2145" t="str">
        <f t="shared" si="617"/>
        <v>0.0152540333473972-0.00836184197315895i</v>
      </c>
      <c r="L2145" t="str">
        <f t="shared" si="618"/>
        <v>0.00005-0.0976769318935695i</v>
      </c>
      <c r="M2145" t="str">
        <f t="shared" si="619"/>
        <v>0.00133333333333333-0.0574570187609232i</v>
      </c>
      <c r="N2145">
        <f t="shared" si="620"/>
        <v>97.607733002877154</v>
      </c>
      <c r="O2145">
        <f t="shared" si="621"/>
        <v>19.637352011423705</v>
      </c>
      <c r="P2145" s="3">
        <f t="shared" si="622"/>
        <v>19.637352011423705</v>
      </c>
      <c r="Q2145" s="3">
        <f t="shared" si="623"/>
        <v>-82.392266997122846</v>
      </c>
      <c r="R2145">
        <f t="shared" si="624"/>
        <v>97.607733002877154</v>
      </c>
      <c r="S2145">
        <f t="shared" si="625"/>
        <v>2.8890098198276775</v>
      </c>
      <c r="T2145">
        <f t="shared" si="608"/>
        <v>19.637352011423705</v>
      </c>
    </row>
    <row r="2146" spans="1:20" x14ac:dyDescent="0.25">
      <c r="A2146">
        <f t="shared" si="609"/>
        <v>18221.162351637315</v>
      </c>
      <c r="B2146">
        <f t="shared" si="626"/>
        <v>2899.9880571430226</v>
      </c>
      <c r="C2146" t="str">
        <f t="shared" si="610"/>
        <v>1.26799507464574-9.47385996738183i</v>
      </c>
      <c r="D2146" t="str">
        <f t="shared" si="611"/>
        <v>3.97491751778901-5.50623099162222i</v>
      </c>
      <c r="E2146" t="str">
        <f t="shared" si="612"/>
        <v>161.961800730676+1.7481857631599i</v>
      </c>
      <c r="F2146" t="str">
        <f t="shared" si="613"/>
        <v>1.45495384198396-51.5039385097083i</v>
      </c>
      <c r="G2146" t="str">
        <f t="shared" si="614"/>
        <v>0.9999992350478-0.000874615123839316i</v>
      </c>
      <c r="H2146" t="str">
        <f t="shared" si="615"/>
        <v>676.270907428289+274.986425568276i</v>
      </c>
      <c r="I2146" t="str">
        <f t="shared" si="616"/>
        <v>42.7298298265471-97.1299390733098i</v>
      </c>
      <c r="K2146" t="str">
        <f t="shared" si="617"/>
        <v>0.0152267577311458-0.00837806958572365i</v>
      </c>
      <c r="L2146" t="str">
        <f t="shared" si="618"/>
        <v>0.00005-0.0973071646678323i</v>
      </c>
      <c r="M2146" t="str">
        <f t="shared" si="619"/>
        <v>0.00133333333333333-0.0572395086281363i</v>
      </c>
      <c r="N2146">
        <f t="shared" si="620"/>
        <v>97.623245401604137</v>
      </c>
      <c r="O2146">
        <f t="shared" si="621"/>
        <v>19.607648099361899</v>
      </c>
      <c r="P2146" s="3">
        <f t="shared" si="622"/>
        <v>19.607648099361899</v>
      </c>
      <c r="Q2146" s="3">
        <f t="shared" si="623"/>
        <v>-82.376754598395863</v>
      </c>
      <c r="R2146">
        <f t="shared" si="624"/>
        <v>97.623245401604137</v>
      </c>
      <c r="S2146">
        <f t="shared" si="625"/>
        <v>2.8999880571430228</v>
      </c>
      <c r="T2146">
        <f t="shared" si="608"/>
        <v>19.607648099361899</v>
      </c>
    </row>
    <row r="2147" spans="1:20" x14ac:dyDescent="0.25">
      <c r="A2147">
        <f t="shared" si="609"/>
        <v>18290.402768573535</v>
      </c>
      <c r="B2147">
        <f t="shared" si="626"/>
        <v>2911.008011760166</v>
      </c>
      <c r="C2147" t="str">
        <f t="shared" si="610"/>
        <v>1.26621853371694-9.4411863717209i</v>
      </c>
      <c r="D2147" t="str">
        <f t="shared" si="611"/>
        <v>3.9749168897463-5.48552387196288i</v>
      </c>
      <c r="E2147" t="str">
        <f t="shared" si="612"/>
        <v>161.959472633101+1.75742719555964i</v>
      </c>
      <c r="F2147" t="str">
        <f t="shared" si="613"/>
        <v>1.45495383350932-51.3089740976996i</v>
      </c>
      <c r="G2147" t="str">
        <f t="shared" si="614"/>
        <v>0.999999229223122-0.000877938656196192i</v>
      </c>
      <c r="H2147" t="str">
        <f t="shared" si="615"/>
        <v>676.89794909865+276.087316250402i</v>
      </c>
      <c r="I2147" t="str">
        <f t="shared" si="616"/>
        <v>42.7405083597827-96.8442306372014i</v>
      </c>
      <c r="K2147" t="str">
        <f t="shared" si="617"/>
        <v>0.0151993764882091-0.00839423934663053i</v>
      </c>
      <c r="L2147" t="str">
        <f t="shared" si="618"/>
        <v>0.00005-0.096938797238326i</v>
      </c>
      <c r="M2147" t="str">
        <f t="shared" si="619"/>
        <v>0.00133333333333333-0.0570228219048978i</v>
      </c>
      <c r="N2147">
        <f t="shared" si="620"/>
        <v>97.638725171901584</v>
      </c>
      <c r="O2147">
        <f t="shared" si="621"/>
        <v>19.577954699943124</v>
      </c>
      <c r="P2147" s="3">
        <f t="shared" si="622"/>
        <v>19.577954699943124</v>
      </c>
      <c r="Q2147" s="3">
        <f t="shared" si="623"/>
        <v>-82.361274828098416</v>
      </c>
      <c r="R2147">
        <f t="shared" si="624"/>
        <v>97.638725171901584</v>
      </c>
      <c r="S2147">
        <f t="shared" si="625"/>
        <v>2.911008011760166</v>
      </c>
      <c r="T2147">
        <f t="shared" si="608"/>
        <v>19.577954699943124</v>
      </c>
    </row>
    <row r="2148" spans="1:20" x14ac:dyDescent="0.25">
      <c r="A2148">
        <f t="shared" si="609"/>
        <v>18359.906299094117</v>
      </c>
      <c r="B2148">
        <f t="shared" si="626"/>
        <v>2922.0698422048549</v>
      </c>
      <c r="C2148" t="str">
        <f t="shared" si="610"/>
        <v>1.26443535546419-9.40863683827529i</v>
      </c>
      <c r="D2148" t="str">
        <f t="shared" si="611"/>
        <v>3.97491625692159-5.46489566336231i</v>
      </c>
      <c r="E2148" t="str">
        <f t="shared" si="612"/>
        <v>161.957144314568+1.76672323196103i</v>
      </c>
      <c r="F2148" t="str">
        <f t="shared" si="613"/>
        <v>1.45495382497014-51.1147477825086i</v>
      </c>
      <c r="G2148" t="str">
        <f t="shared" si="614"/>
        <v>0.999999223354092-0.000881274817917505i</v>
      </c>
      <c r="H2148" t="str">
        <f t="shared" si="615"/>
        <v>677.530514795232+277.192987649561i</v>
      </c>
      <c r="I2148" t="str">
        <f t="shared" si="616"/>
        <v>42.7512651064507-96.5600201204475i</v>
      </c>
      <c r="K2148" t="str">
        <f t="shared" si="617"/>
        <v>0.0151718897961687-0.00841035045422588i</v>
      </c>
      <c r="L2148" t="str">
        <f t="shared" si="618"/>
        <v>0.00005-0.0965718243059634i</v>
      </c>
      <c r="M2148" t="str">
        <f t="shared" si="619"/>
        <v>0.00133333333333333-0.0568069554740964i</v>
      </c>
      <c r="N2148">
        <f t="shared" si="620"/>
        <v>97.654171888720782</v>
      </c>
      <c r="O2148">
        <f t="shared" si="621"/>
        <v>19.548271775595122</v>
      </c>
      <c r="P2148" s="3">
        <f t="shared" si="622"/>
        <v>19.548271775595122</v>
      </c>
      <c r="Q2148" s="3">
        <f t="shared" si="623"/>
        <v>-82.345828111279218</v>
      </c>
      <c r="R2148">
        <f t="shared" si="624"/>
        <v>97.654171888720782</v>
      </c>
      <c r="S2148">
        <f t="shared" si="625"/>
        <v>2.9220698422048548</v>
      </c>
      <c r="T2148">
        <f t="shared" si="608"/>
        <v>19.548271775595122</v>
      </c>
    </row>
    <row r="2149" spans="1:20" x14ac:dyDescent="0.25">
      <c r="A2149">
        <f t="shared" si="609"/>
        <v>18429.673943030677</v>
      </c>
      <c r="B2149">
        <f t="shared" si="626"/>
        <v>2933.1737076052336</v>
      </c>
      <c r="C2149" t="str">
        <f t="shared" si="610"/>
        <v>1.26264555419968-9.37621083311427i</v>
      </c>
      <c r="D2149" t="str">
        <f t="shared" si="611"/>
        <v>3.97491561927847-5.44434606907631i</v>
      </c>
      <c r="E2149" t="str">
        <f t="shared" si="612"/>
        <v>161.954815938325+1.77607416708792i</v>
      </c>
      <c r="F2149" t="str">
        <f t="shared" si="613"/>
        <v>1.45495381636595-50.9212567701248i</v>
      </c>
      <c r="G2149" t="str">
        <f t="shared" si="614"/>
        <v>0.999999217440373-0.000884623656994171i</v>
      </c>
      <c r="H2149" t="str">
        <f t="shared" si="615"/>
        <v>678.168659041514+278.303463746206i</v>
      </c>
      <c r="I2149" t="str">
        <f t="shared" si="616"/>
        <v>42.7621005898968-96.2773047828416i</v>
      </c>
      <c r="K2149" t="str">
        <f t="shared" si="617"/>
        <v>0.0151442978400673-0.00842640210580301i</v>
      </c>
      <c r="L2149" t="str">
        <f t="shared" si="618"/>
        <v>0.00005-0.0962062405917151i</v>
      </c>
      <c r="M2149" t="str">
        <f t="shared" si="619"/>
        <v>0.00133333333333333-0.0565919062304207i</v>
      </c>
      <c r="N2149">
        <f t="shared" si="620"/>
        <v>97.669585128704199</v>
      </c>
      <c r="O2149">
        <f t="shared" si="621"/>
        <v>19.518599288000399</v>
      </c>
      <c r="P2149" s="3">
        <f t="shared" si="622"/>
        <v>19.518599288000399</v>
      </c>
      <c r="Q2149" s="3">
        <f t="shared" si="623"/>
        <v>-82.330414871295801</v>
      </c>
      <c r="R2149">
        <f t="shared" si="624"/>
        <v>97.669585128704199</v>
      </c>
      <c r="S2149">
        <f t="shared" si="625"/>
        <v>2.9331737076052335</v>
      </c>
      <c r="T2149">
        <f t="shared" si="608"/>
        <v>19.518599288000399</v>
      </c>
    </row>
    <row r="2150" spans="1:20" x14ac:dyDescent="0.25">
      <c r="A2150">
        <f t="shared" si="609"/>
        <v>18499.706704014192</v>
      </c>
      <c r="B2150">
        <f t="shared" si="626"/>
        <v>2944.3197676941336</v>
      </c>
      <c r="C2150" t="str">
        <f t="shared" si="610"/>
        <v>1.26084914472433-9.34390782410747i</v>
      </c>
      <c r="D2150" t="str">
        <f t="shared" si="611"/>
        <v>3.97491497678028-5.4238747934916i</v>
      </c>
      <c r="E2150" t="str">
        <f t="shared" si="612"/>
        <v>161.95248766983+1.78548029632947i</v>
      </c>
      <c r="F2150" t="str">
        <f t="shared" si="613"/>
        <v>1.45495380769624-50.7284982771152i</v>
      </c>
      <c r="G2150" t="str">
        <f t="shared" si="614"/>
        <v>0.999999211481625-0.000887985221599465i</v>
      </c>
      <c r="H2150" t="str">
        <f t="shared" si="615"/>
        <v>678.812436990927+279.41876865288i</v>
      </c>
      <c r="I2150" t="str">
        <f t="shared" si="616"/>
        <v>42.7730153356982-95.9960819241667i</v>
      </c>
      <c r="K2150" t="str">
        <f t="shared" si="617"/>
        <v>0.0151166008124476-0.00844239349767855i</v>
      </c>
      <c r="L2150" t="str">
        <f t="shared" si="618"/>
        <v>0.00005-0.0958420408365363i</v>
      </c>
      <c r="M2150" t="str">
        <f t="shared" si="619"/>
        <v>0.00133333333333333-0.0563776710803154i</v>
      </c>
      <c r="N2150">
        <f t="shared" si="620"/>
        <v>97.684964470249724</v>
      </c>
      <c r="O2150">
        <f t="shared" si="621"/>
        <v>19.488937198096913</v>
      </c>
      <c r="P2150" s="3">
        <f t="shared" si="622"/>
        <v>19.488937198096913</v>
      </c>
      <c r="Q2150" s="3">
        <f t="shared" si="623"/>
        <v>-82.315035529750276</v>
      </c>
      <c r="R2150">
        <f t="shared" si="624"/>
        <v>97.684964470249724</v>
      </c>
      <c r="S2150">
        <f t="shared" si="625"/>
        <v>2.9443197676941337</v>
      </c>
      <c r="T2150">
        <f t="shared" si="608"/>
        <v>19.488937198096913</v>
      </c>
    </row>
    <row r="2151" spans="1:20" x14ac:dyDescent="0.25">
      <c r="A2151">
        <f t="shared" si="609"/>
        <v>18570.005589489447</v>
      </c>
      <c r="B2151">
        <f t="shared" si="626"/>
        <v>2955.5081828113712</v>
      </c>
      <c r="C2151" t="str">
        <f t="shared" si="610"/>
        <v>1.25904614232993-9.31172728092325i</v>
      </c>
      <c r="D2151" t="str">
        <f t="shared" si="611"/>
        <v>3.97491432939004-5.40348154212147i</v>
      </c>
      <c r="E2151" t="str">
        <f t="shared" si="612"/>
        <v>161.950159676771+1.7949419157278i</v>
      </c>
      <c r="F2151" t="str">
        <f t="shared" si="613"/>
        <v>1.45495379896051-50.5364695305841i</v>
      </c>
      <c r="G2151" t="str">
        <f t="shared" si="614"/>
        <v>0.999999205477503-0.000891359560089708i</v>
      </c>
      <c r="H2151" t="str">
        <f t="shared" si="615"/>
        <v>679.461904435552+280.538926614497i</v>
      </c>
      <c r="I2151" t="str">
        <f t="shared" si="616"/>
        <v>42.7840098716335-95.7163488844353i</v>
      </c>
      <c r="K2151" t="str">
        <f t="shared" si="617"/>
        <v>0.0150887989133902-0.0084583238252693i</v>
      </c>
      <c r="L2151" t="str">
        <f t="shared" si="618"/>
        <v>0.00005-0.0954792198012917i</v>
      </c>
      <c r="M2151" t="str">
        <f t="shared" si="619"/>
        <v>0.00133333333333333-0.056164246941936i</v>
      </c>
      <c r="N2151">
        <f t="shared" si="620"/>
        <v>97.700309493575233</v>
      </c>
      <c r="O2151">
        <f t="shared" si="621"/>
        <v>19.459285466078871</v>
      </c>
      <c r="P2151" s="3">
        <f t="shared" si="622"/>
        <v>19.459285466078871</v>
      </c>
      <c r="Q2151" s="3">
        <f t="shared" si="623"/>
        <v>-82.299690506424767</v>
      </c>
      <c r="R2151">
        <f t="shared" si="624"/>
        <v>97.700309493575233</v>
      </c>
      <c r="S2151">
        <f t="shared" si="625"/>
        <v>2.955508182811371</v>
      </c>
      <c r="T2151">
        <f t="shared" si="608"/>
        <v>19.459285466078871</v>
      </c>
    </row>
    <row r="2152" spans="1:20" x14ac:dyDescent="0.25">
      <c r="A2152">
        <f t="shared" si="609"/>
        <v>18640.571610729508</v>
      </c>
      <c r="B2152">
        <f t="shared" si="626"/>
        <v>2966.7391139060546</v>
      </c>
      <c r="C2152" t="str">
        <f t="shared" si="610"/>
        <v>1.25723656280108-9.27966867502689i</v>
      </c>
      <c r="D2152" t="str">
        <f t="shared" si="611"/>
        <v>3.97491367707047-5.38316602160161i</v>
      </c>
      <c r="E2152" t="str">
        <f t="shared" si="612"/>
        <v>161.947832129073+1.80445932196623i</v>
      </c>
      <c r="F2152" t="str">
        <f t="shared" si="613"/>
        <v>1.45495379015827-50.3451677681331i</v>
      </c>
      <c r="G2152" t="str">
        <f t="shared" si="614"/>
        <v>0.999999199427664-0.00089474672100497i</v>
      </c>
      <c r="H2152" t="str">
        <f t="shared" si="615"/>
        <v>680.11711781492+281.663962008639i</v>
      </c>
      <c r="I2152" t="str">
        <f t="shared" si="616"/>
        <v>42.7950847276568-95.4381030441281i</v>
      </c>
      <c r="K2152" t="str">
        <f t="shared" si="617"/>
        <v>0.0150608923505507-0.00847419228317019i</v>
      </c>
      <c r="L2152" t="str">
        <f t="shared" si="618"/>
        <v>0.00005-0.0951177722666783i</v>
      </c>
      <c r="M2152" t="str">
        <f t="shared" si="619"/>
        <v>0.00133333333333333-0.0559516307451045i</v>
      </c>
      <c r="N2152">
        <f t="shared" si="620"/>
        <v>97.71561978078266</v>
      </c>
      <c r="O2152">
        <f t="shared" si="621"/>
        <v>19.429644051397435</v>
      </c>
      <c r="P2152" s="3">
        <f t="shared" si="622"/>
        <v>19.429644051397435</v>
      </c>
      <c r="Q2152" s="3">
        <f t="shared" si="623"/>
        <v>-82.28438021921734</v>
      </c>
      <c r="R2152">
        <f t="shared" si="624"/>
        <v>97.71561978078266</v>
      </c>
      <c r="S2152">
        <f t="shared" si="625"/>
        <v>2.9667391139060548</v>
      </c>
      <c r="T2152">
        <f t="shared" si="608"/>
        <v>19.429644051397435</v>
      </c>
    </row>
    <row r="2153" spans="1:20" x14ac:dyDescent="0.25">
      <c r="A2153">
        <f t="shared" si="609"/>
        <v>18711.405782850281</v>
      </c>
      <c r="B2153">
        <f t="shared" si="626"/>
        <v>2978.0127225388978</v>
      </c>
      <c r="C2153" t="str">
        <f t="shared" si="610"/>
        <v>1.25542042241748-9.24773147967904i</v>
      </c>
      <c r="D2153" t="str">
        <f t="shared" si="611"/>
        <v>3.97491301978408-5.36292793968594i</v>
      </c>
      <c r="E2153" t="str">
        <f t="shared" si="612"/>
        <v>161.945505198909+1.81403281235973i</v>
      </c>
      <c r="F2153" t="str">
        <f t="shared" si="613"/>
        <v>1.454953781289-50.1545902378224i</v>
      </c>
      <c r="G2153" t="str">
        <f t="shared" si="614"/>
        <v>0.999999193331759-0.000898146753069768i</v>
      </c>
      <c r="H2153" t="str">
        <f t="shared" si="615"/>
        <v>680.778134224975+282.793899345789i</v>
      </c>
      <c r="I2153" t="str">
        <f t="shared" si="616"/>
        <v>42.8062404358644-95.1613418244435i</v>
      </c>
      <c r="K2153" t="str">
        <f t="shared" si="617"/>
        <v>0.0150328813391962-0.00848999806523285i</v>
      </c>
      <c r="L2153" t="str">
        <f t="shared" si="618"/>
        <v>0.00005-0.0947576930331516i</v>
      </c>
      <c r="M2153" t="str">
        <f t="shared" si="619"/>
        <v>0.00133333333333333-0.0557398194312657i</v>
      </c>
      <c r="N2153">
        <f t="shared" si="620"/>
        <v>97.730894915924765</v>
      </c>
      <c r="O2153">
        <f t="shared" si="621"/>
        <v>19.400012912761763</v>
      </c>
      <c r="P2153" s="3">
        <f t="shared" si="622"/>
        <v>19.400012912761763</v>
      </c>
      <c r="Q2153" s="3">
        <f t="shared" si="623"/>
        <v>-82.269105084075235</v>
      </c>
      <c r="R2153">
        <f t="shared" si="624"/>
        <v>97.730894915924765</v>
      </c>
      <c r="S2153">
        <f t="shared" si="625"/>
        <v>2.9780127225388977</v>
      </c>
      <c r="T2153">
        <f t="shared" si="608"/>
        <v>19.400012912761763</v>
      </c>
    </row>
    <row r="2154" spans="1:20" x14ac:dyDescent="0.25">
      <c r="A2154">
        <f t="shared" si="609"/>
        <v>18782.509124825112</v>
      </c>
      <c r="B2154">
        <f t="shared" si="626"/>
        <v>2989.3291708845459</v>
      </c>
      <c r="C2154" t="str">
        <f t="shared" si="610"/>
        <v>1.25359773795558-9.21591516993445i</v>
      </c>
      <c r="D2154" t="str">
        <f t="shared" si="611"/>
        <v>3.97491235749306-5.34276700524234i</v>
      </c>
      <c r="E2154" t="str">
        <f t="shared" si="612"/>
        <v>161.94317906072+1.82366268483993i</v>
      </c>
      <c r="F2154" t="str">
        <f t="shared" si="613"/>
        <v>1.4549537723522-49.9647341981305i</v>
      </c>
      <c r="G2154" t="str">
        <f t="shared" si="614"/>
        <v>0.999999187189437-0.000901559705193758i</v>
      </c>
      <c r="H2154" t="str">
        <f t="shared" si="615"/>
        <v>681.445011427182+283.928763269585i</v>
      </c>
      <c r="I2154" t="str">
        <f t="shared" si="616"/>
        <v>42.8174775304655-94.8860626875489i</v>
      </c>
      <c r="K2154" t="str">
        <f t="shared" si="617"/>
        <v>0.0150047661022405-0.00850574036464513i</v>
      </c>
      <c r="L2154" t="str">
        <f t="shared" si="618"/>
        <v>0.00005-0.0943989769208524i</v>
      </c>
      <c r="M2154" t="str">
        <f t="shared" si="619"/>
        <v>0.00133333333333333-0.0555288099534428i</v>
      </c>
      <c r="N2154">
        <f t="shared" si="620"/>
        <v>97.746134485068126</v>
      </c>
      <c r="O2154">
        <f t="shared" si="621"/>
        <v>19.370392008140303</v>
      </c>
      <c r="P2154" s="3">
        <f t="shared" si="622"/>
        <v>19.370392008140303</v>
      </c>
      <c r="Q2154" s="3">
        <f t="shared" si="623"/>
        <v>-82.253865514931874</v>
      </c>
      <c r="R2154">
        <f t="shared" si="624"/>
        <v>97.746134485068126</v>
      </c>
      <c r="S2154">
        <f t="shared" si="625"/>
        <v>2.9893291708845457</v>
      </c>
      <c r="T2154">
        <f t="shared" si="608"/>
        <v>19.370392008140303</v>
      </c>
    </row>
    <row r="2155" spans="1:20" x14ac:dyDescent="0.25">
      <c r="A2155">
        <f t="shared" si="609"/>
        <v>18853.88265949945</v>
      </c>
      <c r="B2155">
        <f t="shared" si="626"/>
        <v>3000.6886217339074</v>
      </c>
      <c r="C2155" t="str">
        <f t="shared" si="610"/>
        <v>1.2517685266905-9.18421922264006i</v>
      </c>
      <c r="D2155" t="str">
        <f t="shared" si="611"/>
        <v>3.97491169015928-5.32268292824845i</v>
      </c>
      <c r="E2155" t="str">
        <f t="shared" si="612"/>
        <v>161.94085389122+1.8333492379449i</v>
      </c>
      <c r="F2155" t="str">
        <f t="shared" si="613"/>
        <v>1.45495376334735-49.7755969179143i</v>
      </c>
      <c r="G2155" t="str">
        <f t="shared" si="614"/>
        <v>0.999999181000345-0.000904985626472451i</v>
      </c>
      <c r="H2155" t="str">
        <f t="shared" si="615"/>
        <v>682.117807857782+285.068578557028i</v>
      </c>
      <c r="I2155" t="str">
        <f t="shared" si="616"/>
        <v>42.8287965477478-94.6122631368373i</v>
      </c>
      <c r="K2155" t="str">
        <f t="shared" si="617"/>
        <v>0.0149765468702786-0.00852141837401141i</v>
      </c>
      <c r="L2155" t="str">
        <f t="shared" si="618"/>
        <v>0.00005-0.0940416187695284i</v>
      </c>
      <c r="M2155" t="str">
        <f t="shared" si="619"/>
        <v>0.00133333333333333-0.0553185992761931i</v>
      </c>
      <c r="N2155">
        <f t="shared" si="620"/>
        <v>97.761338076359095</v>
      </c>
      <c r="O2155">
        <f t="shared" si="621"/>
        <v>19.340781294761634</v>
      </c>
      <c r="P2155" s="3">
        <f t="shared" si="622"/>
        <v>19.340781294761634</v>
      </c>
      <c r="Q2155" s="3">
        <f t="shared" si="623"/>
        <v>-82.238661923640905</v>
      </c>
      <c r="R2155">
        <f t="shared" si="624"/>
        <v>97.761338076359095</v>
      </c>
      <c r="S2155">
        <f t="shared" si="625"/>
        <v>3.0006886217339073</v>
      </c>
      <c r="T2155">
        <f t="shared" si="608"/>
        <v>19.340781294761634</v>
      </c>
    </row>
    <row r="2156" spans="1:20" x14ac:dyDescent="0.25">
      <c r="A2156">
        <f t="shared" si="609"/>
        <v>18925.527413605549</v>
      </c>
      <c r="B2156">
        <f t="shared" si="626"/>
        <v>3012.0912384964963</v>
      </c>
      <c r="C2156" t="str">
        <f t="shared" si="610"/>
        <v>1.24993280639791-9.15264311643393i</v>
      </c>
      <c r="D2156" t="str">
        <f t="shared" si="611"/>
        <v>3.97491101774435-5.30267541978753i</v>
      </c>
      <c r="E2156" t="str">
        <f t="shared" si="612"/>
        <v>161.938529869413+1.84309277080709i</v>
      </c>
      <c r="F2156" t="str">
        <f t="shared" si="613"/>
        <v>1.45495375427393-49.5871756763704i</v>
      </c>
      <c r="G2156" t="str">
        <f t="shared" si="614"/>
        <v>0.999999174764127-0.000908424566187907i</v>
      </c>
      <c r="H2156" t="str">
        <f t="shared" si="615"/>
        <v>682.796582637195+286.213370118673i</v>
      </c>
      <c r="I2156" t="str">
        <f t="shared" si="616"/>
        <v>42.8401980260435-94.3399407171913i</v>
      </c>
      <c r="K2156" t="str">
        <f t="shared" si="617"/>
        <v>0.0149482238816203-0.00853703128543369i</v>
      </c>
      <c r="L2156" t="str">
        <f t="shared" si="618"/>
        <v>0.00005-0.0936856134384626i</v>
      </c>
      <c r="M2156" t="str">
        <f t="shared" si="619"/>
        <v>0.00133333333333333-0.0551091843755661i</v>
      </c>
      <c r="N2156">
        <f t="shared" si="620"/>
        <v>97.776505280089381</v>
      </c>
      <c r="O2156">
        <f t="shared" si="621"/>
        <v>19.311180729116099</v>
      </c>
      <c r="P2156" s="3">
        <f t="shared" si="622"/>
        <v>19.311180729116099</v>
      </c>
      <c r="Q2156" s="3">
        <f t="shared" si="623"/>
        <v>-82.223494719910619</v>
      </c>
      <c r="R2156">
        <f t="shared" si="624"/>
        <v>97.776505280089381</v>
      </c>
      <c r="S2156">
        <f t="shared" si="625"/>
        <v>3.0120912384964962</v>
      </c>
      <c r="T2156">
        <f t="shared" ref="T2156:T2219" si="627">P2156</f>
        <v>19.311180729116099</v>
      </c>
    </row>
    <row r="2157" spans="1:20" x14ac:dyDescent="0.25">
      <c r="A2157">
        <f t="shared" ref="A2157:A2220" si="628">2*PI()*B2157</f>
        <v>18997.444417777249</v>
      </c>
      <c r="B2157">
        <f t="shared" si="626"/>
        <v>3023.5371852027829</v>
      </c>
      <c r="C2157" t="str">
        <f t="shared" ref="C2157:C2220" si="629">IMPRODUCT(D2157,E2157,$C$40,,K2157,$C$41)</f>
        <v>1.24809059535582-9.12118633174401i</v>
      </c>
      <c r="D2157" t="str">
        <f t="shared" ref="D2157:D2220" si="630">IMDIV(IMPRODUCT($C$37,$C$38,COMPLEX(1,A2157/$C$38)),IMSUM(-1*A2157*A2157/$C$39,COMPLEX(0,1*A2157)))</f>
        <v>3.97491034020959-5.28274419204431i</v>
      </c>
      <c r="E2157" t="str">
        <f t="shared" ref="E2157:E2220" si="631">IMDIV(IMPRODUCT(IMSUM(F2157,G2157),$C$29,H2157),IMSUM(1,I2157))</f>
        <v>161.936207176603+1.85289358314014i</v>
      </c>
      <c r="F2157" t="str">
        <f t="shared" ref="F2157:F2220" si="632">IMDIV(IMPRODUCT($C$14,$C$15,COMPLEX(1,A2157/$C$15)),IMSUM(-1*A2157*A2157/$C$16,COMPLEX(0,A2157)))</f>
        <v>1.45495374513143-49.3994677629961i</v>
      </c>
      <c r="G2157" t="str">
        <f t="shared" ref="G2157:G2220" si="633">IMDIV(1,COMPLEX(1,A2157*$C$9*$C$10))</f>
        <v>0.999999168480423-0.000911876573809454i</v>
      </c>
      <c r="H2157" t="str">
        <f t="shared" ref="H2157:H2220" si="634">IMDIV($C$3,IMSUM(K2157,COMPLEX(0,$C$28*A2157)))</f>
        <v>683.481395579565+287.363162998782i</v>
      </c>
      <c r="I2157" t="str">
        <f t="shared" ref="I2157:I2220" si="635">IMPRODUCT(F2157,$C$29,H2157,$C$31)</f>
        <v>42.8516825056908-94.0690930152506i</v>
      </c>
      <c r="K2157" t="str">
        <f t="shared" ref="K2157:K2220" si="636">IF($C$26&lt;=0,IMDIV(1,IMSUM(IMDIV(1,L2157),1/$C$18)),IMDIV(1,IMSUM(IMDIV(1,L2157),1/$C$18,IMDIV(1,M2157))))</f>
        <v>0.0149197973823233-0.00855257829059343i</v>
      </c>
      <c r="L2157" t="str">
        <f t="shared" ref="L2157:L2220" si="637">IMSUM($C$21/$C$22,IMDIV(1,COMPLEX(0,$C$20*$C$22*A2157)))</f>
        <v>0.00005-0.0933309558063977i</v>
      </c>
      <c r="M2157" t="str">
        <f t="shared" ref="M2157:M2220" si="638">IMSUM($C$25/$C$26,IMDIV(1,COMPLEX(0,$C$24*$C$26*A2157)))</f>
        <v>0.00133333333333333-0.0549005622390577i</v>
      </c>
      <c r="N2157">
        <f t="shared" ref="N2157:N2220" si="639">ABS(R2157)</f>
        <v>97.79163568876163</v>
      </c>
      <c r="O2157">
        <f t="shared" ref="O2157:O2220" si="640">ABS(P2157)</f>
        <v>19.281590266957441</v>
      </c>
      <c r="P2157" s="3">
        <f t="shared" ref="P2157:P2220" si="641">20*LOG10(IMABS(C2157))</f>
        <v>19.281590266957441</v>
      </c>
      <c r="Q2157" s="3">
        <f t="shared" ref="Q2157:Q2220" si="642">IMARGUMENT(C2157)*180/PI()</f>
        <v>-82.20836431123837</v>
      </c>
      <c r="R2157">
        <f t="shared" ref="R2157:R2220" si="643">IF(Q2157&lt;0,Q2157+180,Q2157-180)</f>
        <v>97.79163568876163</v>
      </c>
      <c r="S2157">
        <f t="shared" ref="S2157:S2220" si="644">B2157/1000</f>
        <v>3.023537185202783</v>
      </c>
      <c r="T2157">
        <f t="shared" si="627"/>
        <v>19.281590266957441</v>
      </c>
    </row>
    <row r="2158" spans="1:20" x14ac:dyDescent="0.25">
      <c r="A2158">
        <f t="shared" si="628"/>
        <v>19069.634706564801</v>
      </c>
      <c r="B2158">
        <f t="shared" ref="B2158:B2221" si="645">B2157*(1+B$42)</f>
        <v>3035.0266265065534</v>
      </c>
      <c r="C2158" t="str">
        <f t="shared" si="629"/>
        <v>1.24624191234617-9.08984835078674i</v>
      </c>
      <c r="D2158" t="str">
        <f t="shared" si="630"/>
        <v>3.974909657516-5.26288895830081i</v>
      </c>
      <c r="E2158" t="str">
        <f t="shared" si="631"/>
        <v>161.933885996408+1.86275197522769i</v>
      </c>
      <c r="F2158" t="str">
        <f t="shared" si="632"/>
        <v>1.4549537359193-49.2124704775499i</v>
      </c>
      <c r="G2158" t="str">
        <f t="shared" si="633"/>
        <v>0.999999162148872-0.000915341698994392i</v>
      </c>
      <c r="H2158" t="str">
        <f t="shared" si="634"/>
        <v>684.172307202493+288.517982375482i</v>
      </c>
      <c r="I2158" t="str">
        <f t="shared" si="635"/>
        <v>42.8632505289986-93.7997176596871i</v>
      </c>
      <c r="K2158" t="str">
        <f t="shared" si="636"/>
        <v>0.0148912676262245-0.00856805858083432i</v>
      </c>
      <c r="L2158" t="str">
        <f t="shared" si="637"/>
        <v>0.00005-0.0929776407714668i</v>
      </c>
      <c r="M2158" t="str">
        <f t="shared" si="638"/>
        <v>0.00133333333333333-0.0546927298655686i</v>
      </c>
      <c r="N2158">
        <f t="shared" si="639"/>
        <v>97.806728897154727</v>
      </c>
      <c r="O2158">
        <f t="shared" si="640"/>
        <v>19.252009863304263</v>
      </c>
      <c r="P2158" s="3">
        <f t="shared" si="641"/>
        <v>19.252009863304263</v>
      </c>
      <c r="Q2158" s="3">
        <f t="shared" si="642"/>
        <v>-82.193271102845273</v>
      </c>
      <c r="R2158">
        <f t="shared" si="643"/>
        <v>97.806728897154727</v>
      </c>
      <c r="S2158">
        <f t="shared" si="644"/>
        <v>3.0350266265065535</v>
      </c>
      <c r="T2158">
        <f t="shared" si="627"/>
        <v>19.252009863304263</v>
      </c>
    </row>
    <row r="2159" spans="1:20" x14ac:dyDescent="0.25">
      <c r="A2159">
        <f t="shared" si="628"/>
        <v>19142.099318449746</v>
      </c>
      <c r="B2159">
        <f t="shared" si="645"/>
        <v>3046.5597276872782</v>
      </c>
      <c r="C2159" t="str">
        <f t="shared" si="629"/>
        <v>1.2443867766564-9.05862865756602i</v>
      </c>
      <c r="D2159" t="str">
        <f t="shared" si="630"/>
        <v>3.97490896962434-5.24310943293233i</v>
      </c>
      <c r="E2159" t="str">
        <f t="shared" si="631"/>
        <v>161.931566514769+1.87266824790886i</v>
      </c>
      <c r="F2159" t="str">
        <f t="shared" si="632"/>
        <v>1.45495372663704-49.0261811300135i</v>
      </c>
      <c r="G2159" t="str">
        <f t="shared" si="633"/>
        <v>0.99999915576911-0.000918819991588714i</v>
      </c>
      <c r="H2159" t="str">
        <f t="shared" si="634"/>
        <v>684.869378736895+289.677853560866i</v>
      </c>
      <c r="I2159" t="str">
        <f t="shared" si="635"/>
        <v>42.8749026402056-93.5318123214847i</v>
      </c>
      <c r="K2159" t="str">
        <f t="shared" si="636"/>
        <v>0.0148626348749711-0.00858347134724568i</v>
      </c>
      <c r="L2159" t="str">
        <f t="shared" si="637"/>
        <v>0.00005-0.0926256632511119i</v>
      </c>
      <c r="M2159" t="str">
        <f t="shared" si="638"/>
        <v>0.00133333333333333-0.0544856842653602i</v>
      </c>
      <c r="N2159">
        <f t="shared" si="639"/>
        <v>97.821784502389008</v>
      </c>
      <c r="O2159">
        <f t="shared" si="640"/>
        <v>19.222439472441955</v>
      </c>
      <c r="P2159" s="3">
        <f t="shared" si="641"/>
        <v>19.222439472441955</v>
      </c>
      <c r="Q2159" s="3">
        <f t="shared" si="642"/>
        <v>-82.178215497610992</v>
      </c>
      <c r="R2159">
        <f t="shared" si="643"/>
        <v>97.821784502389008</v>
      </c>
      <c r="S2159">
        <f t="shared" si="644"/>
        <v>3.0465597276872782</v>
      </c>
      <c r="T2159">
        <f t="shared" si="627"/>
        <v>19.222439472441955</v>
      </c>
    </row>
    <row r="2160" spans="1:20" x14ac:dyDescent="0.25">
      <c r="A2160">
        <f t="shared" si="628"/>
        <v>19214.83929585986</v>
      </c>
      <c r="B2160">
        <f t="shared" si="645"/>
        <v>3058.1366546524901</v>
      </c>
      <c r="C2160" t="str">
        <f t="shared" si="629"/>
        <v>1.24252520808125-9.0275267378719i</v>
      </c>
      <c r="D2160" t="str">
        <f t="shared" si="630"/>
        <v>3.97490827649498-5.2234053314031i</v>
      </c>
      <c r="E2160" t="str">
        <f t="shared" si="631"/>
        <v>161.929248919965+1.88264270256924i</v>
      </c>
      <c r="F2160" t="str">
        <f t="shared" si="632"/>
        <v>1.45495371728409-48.8405970405514i</v>
      </c>
      <c r="G2160" t="str">
        <f t="shared" si="633"/>
        <v>0.99999914934077-0.000922311501627814i</v>
      </c>
      <c r="H2160" t="str">
        <f t="shared" si="634"/>
        <v>685.572672137047+290.842802001073i</v>
      </c>
      <c r="I2160" t="str">
        <f t="shared" si="635"/>
        <v>42.8866393854361-93.2653747142232i</v>
      </c>
      <c r="K2160" t="str">
        <f t="shared" si="636"/>
        <v>0.0148338993980505-0.00859881578074656i</v>
      </c>
      <c r="L2160" t="str">
        <f t="shared" si="637"/>
        <v>0.00005-0.0922750181820202i</v>
      </c>
      <c r="M2160" t="str">
        <f t="shared" si="638"/>
        <v>0.00133333333333333-0.0542794224600122i</v>
      </c>
      <c r="N2160">
        <f t="shared" si="639"/>
        <v>97.836802103993918</v>
      </c>
      <c r="O2160">
        <f t="shared" si="640"/>
        <v>19.19287904792446</v>
      </c>
      <c r="P2160" s="3">
        <f t="shared" si="641"/>
        <v>19.19287904792446</v>
      </c>
      <c r="Q2160" s="3">
        <f t="shared" si="642"/>
        <v>-82.163197896006082</v>
      </c>
      <c r="R2160">
        <f t="shared" si="643"/>
        <v>97.836802103993918</v>
      </c>
      <c r="S2160">
        <f t="shared" si="644"/>
        <v>3.0581366546524902</v>
      </c>
      <c r="T2160">
        <f t="shared" si="627"/>
        <v>19.19287904792446</v>
      </c>
    </row>
    <row r="2161" spans="1:20" x14ac:dyDescent="0.25">
      <c r="A2161">
        <f t="shared" si="628"/>
        <v>19287.855685184124</v>
      </c>
      <c r="B2161">
        <f t="shared" si="645"/>
        <v>3069.7575739401696</v>
      </c>
      <c r="C2161" t="str">
        <f t="shared" si="629"/>
        <v>1.24065722692395-8.99654207928017i</v>
      </c>
      <c r="D2161" t="str">
        <f t="shared" si="630"/>
        <v>3.97490757808811-5.20377637026254i</v>
      </c>
      <c r="E2161" t="str">
        <f t="shared" si="631"/>
        <v>161.926933402625+1.89267564112375i</v>
      </c>
      <c r="F2161" t="str">
        <f t="shared" si="632"/>
        <v>1.45495370785993-48.655715539475i</v>
      </c>
      <c r="G2161" t="str">
        <f t="shared" si="633"/>
        <v>0.999999142863482-0.000925816279337216i</v>
      </c>
      <c r="H2161" t="str">
        <f t="shared" si="634"/>
        <v>686.282250090775+292.01285327636i</v>
      </c>
      <c r="I2161" t="str">
        <f t="shared" si="635"/>
        <v>42.8984613126615-93.000402594373i</v>
      </c>
      <c r="K2161" t="str">
        <f t="shared" si="636"/>
        <v>0.0148050614728191-0.00861409107217093i</v>
      </c>
      <c r="L2161" t="str">
        <f t="shared" si="637"/>
        <v>0.00005-0.0919257005200448i</v>
      </c>
      <c r="M2161" t="str">
        <f t="shared" si="638"/>
        <v>0.00133333333333333-0.0540739414823792i</v>
      </c>
      <c r="N2161">
        <f t="shared" si="639"/>
        <v>97.851781303971435</v>
      </c>
      <c r="O2161">
        <f t="shared" si="640"/>
        <v>19.163328542576906</v>
      </c>
      <c r="P2161" s="3">
        <f t="shared" si="641"/>
        <v>19.163328542576906</v>
      </c>
      <c r="Q2161" s="3">
        <f t="shared" si="642"/>
        <v>-82.148218696028565</v>
      </c>
      <c r="R2161">
        <f t="shared" si="643"/>
        <v>97.851781303971435</v>
      </c>
      <c r="S2161">
        <f t="shared" si="644"/>
        <v>3.0697575739401697</v>
      </c>
      <c r="T2161">
        <f t="shared" si="627"/>
        <v>19.163328542576906</v>
      </c>
    </row>
    <row r="2162" spans="1:20" x14ac:dyDescent="0.25">
      <c r="A2162">
        <f t="shared" si="628"/>
        <v>19361.149536787827</v>
      </c>
      <c r="B2162">
        <f t="shared" si="645"/>
        <v>3081.4226527211422</v>
      </c>
      <c r="C2162" t="str">
        <f t="shared" si="629"/>
        <v>1.23878285399773-8.9656741711506i</v>
      </c>
      <c r="D2162" t="str">
        <f t="shared" si="630"/>
        <v>3.97490687436349-5.18422226714078i</v>
      </c>
      <c r="E2162" t="str">
        <f t="shared" si="631"/>
        <v>161.924620155739+1.90276736600665i</v>
      </c>
      <c r="F2162" t="str">
        <f t="shared" si="632"/>
        <v>1.45495369836401-48.4715339672012i</v>
      </c>
      <c r="G2162" t="str">
        <f t="shared" si="633"/>
        <v>0.999999136336873-0.000929334375133291i</v>
      </c>
      <c r="H2162" t="str">
        <f t="shared" si="634"/>
        <v>686.998176029843+293.188033101119i</v>
      </c>
      <c r="I2162" t="str">
        <f t="shared" si="635"/>
        <v>42.910368971651-92.73689376159i</v>
      </c>
      <c r="K2162" t="str">
        <f t="shared" si="636"/>
        <v>0.0147761213845301-0.00862929641235314i</v>
      </c>
      <c r="L2162" t="str">
        <f t="shared" si="637"/>
        <v>0.00005-0.0915777052401321i</v>
      </c>
      <c r="M2162" t="str">
        <f t="shared" si="638"/>
        <v>0.00133333333333333-0.053869238376548i</v>
      </c>
      <c r="N2162">
        <f t="shared" si="639"/>
        <v>97.866721706863416</v>
      </c>
      <c r="O2162">
        <f t="shared" si="640"/>
        <v>19.133787908497077</v>
      </c>
      <c r="P2162" s="3">
        <f t="shared" si="641"/>
        <v>19.133787908497077</v>
      </c>
      <c r="Q2162" s="3">
        <f t="shared" si="642"/>
        <v>-82.133278293136584</v>
      </c>
      <c r="R2162">
        <f t="shared" si="643"/>
        <v>97.866721706863416</v>
      </c>
      <c r="S2162">
        <f t="shared" si="644"/>
        <v>3.0814226527211424</v>
      </c>
      <c r="T2162">
        <f t="shared" si="627"/>
        <v>19.133787908497077</v>
      </c>
    </row>
    <row r="2163" spans="1:20" x14ac:dyDescent="0.25">
      <c r="A2163">
        <f t="shared" si="628"/>
        <v>19434.721905027622</v>
      </c>
      <c r="B2163">
        <f t="shared" si="645"/>
        <v>3093.1320588014828</v>
      </c>
      <c r="C2163" t="str">
        <f t="shared" si="629"/>
        <v>1.23690211062733-8.93492250462653i</v>
      </c>
      <c r="D2163" t="str">
        <f t="shared" si="630"/>
        <v>3.97490616528066-5.16474274074494i</v>
      </c>
      <c r="E2163" t="str">
        <f t="shared" si="631"/>
        <v>161.922309374665+1.91291818015876i</v>
      </c>
      <c r="F2163" t="str">
        <f t="shared" si="632"/>
        <v>1.45495368879578-48.2880496742165i</v>
      </c>
      <c r="G2163" t="str">
        <f t="shared" si="633"/>
        <v>0.999999129760568-0.000932865839623981i</v>
      </c>
      <c r="H2163" t="str">
        <f t="shared" si="634"/>
        <v>687.720514140471+294.36836732387i</v>
      </c>
      <c r="I2163" t="str">
        <f t="shared" si="635"/>
        <v>42.9223629139258-92.4748460590206i</v>
      </c>
      <c r="K2163" t="str">
        <f t="shared" si="636"/>
        <v>0.0147470794263607-0.00864443099221445i</v>
      </c>
      <c r="L2163" t="str">
        <f t="shared" si="637"/>
        <v>0.00005-0.0912310273362539i</v>
      </c>
      <c r="M2163" t="str">
        <f t="shared" si="638"/>
        <v>0.00133333333333333-0.0536653101977965i</v>
      </c>
      <c r="N2163">
        <f t="shared" si="639"/>
        <v>97.881622919818142</v>
      </c>
      <c r="O2163">
        <f t="shared" si="640"/>
        <v>19.104257097058259</v>
      </c>
      <c r="P2163" s="3">
        <f t="shared" si="641"/>
        <v>19.104257097058259</v>
      </c>
      <c r="Q2163" s="3">
        <f t="shared" si="642"/>
        <v>-82.118377080181858</v>
      </c>
      <c r="R2163">
        <f t="shared" si="643"/>
        <v>97.881622919818142</v>
      </c>
      <c r="S2163">
        <f t="shared" si="644"/>
        <v>3.093132058801483</v>
      </c>
      <c r="T2163">
        <f t="shared" si="627"/>
        <v>19.104257097058259</v>
      </c>
    </row>
    <row r="2164" spans="1:20" x14ac:dyDescent="0.25">
      <c r="A2164">
        <f t="shared" si="628"/>
        <v>19508.573848266726</v>
      </c>
      <c r="B2164">
        <f t="shared" si="645"/>
        <v>3104.8859606249284</v>
      </c>
      <c r="C2164" t="str">
        <f t="shared" si="629"/>
        <v>1.23501501865004-8.90428657263418i</v>
      </c>
      <c r="D2164" t="str">
        <f t="shared" si="630"/>
        <v>3.97490545079881-5.14533751085489i</v>
      </c>
      <c r="E2164" t="str">
        <f t="shared" si="631"/>
        <v>161.92000125715+1.92312838701279i</v>
      </c>
      <c r="F2164" t="str">
        <f t="shared" si="632"/>
        <v>1.4549536791547-48.1052600210377i</v>
      </c>
      <c r="G2164" t="str">
        <f t="shared" si="633"/>
        <v>0.999999123134188-0.000936410723609533i</v>
      </c>
      <c r="H2164" t="str">
        <f t="shared" si="634"/>
        <v>688.449329374066+295.553881927228i</v>
      </c>
      <c r="I2164" t="str">
        <f t="shared" si="635"/>
        <v>42.9344436927096-92.2142573736116i</v>
      </c>
      <c r="K2164" t="str">
        <f t="shared" si="636"/>
        <v>0.0147179358994377-0.0086594940028502i</v>
      </c>
      <c r="L2164" t="str">
        <f t="shared" si="637"/>
        <v>0.00005-0.0908856618213333i</v>
      </c>
      <c r="M2164" t="str">
        <f t="shared" si="638"/>
        <v>0.00133333333333333-0.0534621540125489i</v>
      </c>
      <c r="N2164">
        <f t="shared" si="639"/>
        <v>97.896484552654755</v>
      </c>
      <c r="O2164">
        <f t="shared" si="640"/>
        <v>19.074736058911853</v>
      </c>
      <c r="P2164" s="3">
        <f t="shared" si="641"/>
        <v>19.074736058911853</v>
      </c>
      <c r="Q2164" s="3">
        <f t="shared" si="642"/>
        <v>-82.103515447345245</v>
      </c>
      <c r="R2164">
        <f t="shared" si="643"/>
        <v>97.896484552654755</v>
      </c>
      <c r="S2164">
        <f t="shared" si="644"/>
        <v>3.1048859606249284</v>
      </c>
      <c r="T2164">
        <f t="shared" si="627"/>
        <v>19.074736058911853</v>
      </c>
    </row>
    <row r="2165" spans="1:20" x14ac:dyDescent="0.25">
      <c r="A2165">
        <f t="shared" si="628"/>
        <v>19582.706428890138</v>
      </c>
      <c r="B2165">
        <f t="shared" si="645"/>
        <v>3116.684527275303</v>
      </c>
      <c r="C2165" t="str">
        <f t="shared" si="629"/>
        <v>1.23312160041695-8.8737658698816i</v>
      </c>
      <c r="D2165" t="str">
        <f t="shared" si="630"/>
        <v>3.97490473087685-5.12600629831928i</v>
      </c>
      <c r="E2165" t="str">
        <f t="shared" si="631"/>
        <v>161.917696003335+1.93339829048045i</v>
      </c>
      <c r="F2165" t="str">
        <f t="shared" si="632"/>
        <v>1.4549536694402-47.9231623781743i</v>
      </c>
      <c r="G2165" t="str">
        <f t="shared" si="633"/>
        <v>0.999999116457352-0.000939969078083225i</v>
      </c>
      <c r="H2165" t="str">
        <f t="shared" si="634"/>
        <v>689.184687458116+296.744603027843i</v>
      </c>
      <c r="I2165" t="str">
        <f t="shared" si="635"/>
        <v>42.9466118628791-91.9551256364273i</v>
      </c>
      <c r="K2165" t="str">
        <f t="shared" si="636"/>
        <v>0.0146886911128622-0.0086744846356176i</v>
      </c>
      <c r="L2165" t="str">
        <f t="shared" si="637"/>
        <v>0.00005-0.0905416037271701i</v>
      </c>
      <c r="M2165" t="str">
        <f t="shared" si="638"/>
        <v>0.00133333333333333-0.0532597668983351i</v>
      </c>
      <c r="N2165">
        <f t="shared" si="639"/>
        <v>97.911306217929862</v>
      </c>
      <c r="O2165">
        <f t="shared" si="640"/>
        <v>19.04522474398977</v>
      </c>
      <c r="P2165" s="3">
        <f t="shared" si="641"/>
        <v>19.04522474398977</v>
      </c>
      <c r="Q2165" s="3">
        <f t="shared" si="642"/>
        <v>-82.088693782070138</v>
      </c>
      <c r="R2165">
        <f t="shared" si="643"/>
        <v>97.911306217929862</v>
      </c>
      <c r="S2165">
        <f t="shared" si="644"/>
        <v>3.1166845272753032</v>
      </c>
      <c r="T2165">
        <f t="shared" si="627"/>
        <v>19.04522474398977</v>
      </c>
    </row>
    <row r="2166" spans="1:20" x14ac:dyDescent="0.25">
      <c r="A2166">
        <f t="shared" si="628"/>
        <v>19657.120713319924</v>
      </c>
      <c r="B2166">
        <f t="shared" si="645"/>
        <v>3128.5279284789494</v>
      </c>
      <c r="C2166" t="str">
        <f t="shared" si="629"/>
        <v>1.2312218787943-8.84335989285803i</v>
      </c>
      <c r="D2166" t="str">
        <f t="shared" si="630"/>
        <v>3.97490400547334-5.10674882505151i</v>
      </c>
      <c r="E2166" t="str">
        <f t="shared" si="631"/>
        <v>161.915393815764+1.94372819494122i</v>
      </c>
      <c r="F2166" t="str">
        <f t="shared" si="632"/>
        <v>1.45495365965174-47.7417541260904i</v>
      </c>
      <c r="G2166" t="str">
        <f t="shared" si="633"/>
        <v>0.999999109729675-0.000943540954232096i</v>
      </c>
      <c r="H2166" t="str">
        <f t="shared" si="634"/>
        <v>689.92665490725+297.940556876268i</v>
      </c>
      <c r="I2166" t="str">
        <f t="shared" si="635"/>
        <v>42.9588679809066-91.6974488229698i</v>
      </c>
      <c r="K2166" t="str">
        <f t="shared" si="636"/>
        <v>0.0146593453837339-0.00868940208222426i</v>
      </c>
      <c r="L2166" t="str">
        <f t="shared" si="637"/>
        <v>0.00005-0.0901988481043735i</v>
      </c>
      <c r="M2166" t="str">
        <f t="shared" si="638"/>
        <v>0.00133333333333333-0.053058145943749i</v>
      </c>
      <c r="N2166">
        <f t="shared" si="639"/>
        <v>97.926087531004953</v>
      </c>
      <c r="O2166">
        <f t="shared" si="640"/>
        <v>19.015723101507305</v>
      </c>
      <c r="P2166" s="3">
        <f t="shared" si="641"/>
        <v>19.015723101507305</v>
      </c>
      <c r="Q2166" s="3">
        <f t="shared" si="642"/>
        <v>-82.073912468995047</v>
      </c>
      <c r="R2166">
        <f t="shared" si="643"/>
        <v>97.926087531004953</v>
      </c>
      <c r="S2166">
        <f t="shared" si="644"/>
        <v>3.1285279284789493</v>
      </c>
      <c r="T2166">
        <f t="shared" si="627"/>
        <v>19.015723101507305</v>
      </c>
    </row>
    <row r="2167" spans="1:20" x14ac:dyDescent="0.25">
      <c r="A2167">
        <f t="shared" si="628"/>
        <v>19731.817772030539</v>
      </c>
      <c r="B2167">
        <f t="shared" si="645"/>
        <v>3140.4163346071696</v>
      </c>
      <c r="C2167" t="str">
        <f t="shared" si="629"/>
        <v>1.22931587716411-8.8130681398335i</v>
      </c>
      <c r="D2167" t="str">
        <f t="shared" si="630"/>
        <v>3.97490327454657-5.08756481402578i</v>
      </c>
      <c r="E2167" t="str">
        <f t="shared" si="631"/>
        <v>161.913094899403+1.95411840522615i</v>
      </c>
      <c r="F2167" t="str">
        <f t="shared" si="632"/>
        <v>1.45495364978874-47.5610326551677i</v>
      </c>
      <c r="G2167" t="str">
        <f t="shared" si="633"/>
        <v>0.999999102950771-0.000947126403437694i</v>
      </c>
      <c r="H2167" t="str">
        <f t="shared" si="634"/>
        <v>690.675299034523+299.141769856851i</v>
      </c>
      <c r="I2167" t="str">
        <f t="shared" si="635"/>
        <v>42.9712126048094-91.4412249535132i</v>
      </c>
      <c r="K2167" t="str">
        <f t="shared" si="636"/>
        <v>0.0146298990371729-0.00870424553481747i</v>
      </c>
      <c r="L2167" t="str">
        <f t="shared" si="637"/>
        <v>0.00005-0.0898573900222886i</v>
      </c>
      <c r="M2167" t="str">
        <f t="shared" si="638"/>
        <v>0.00133333333333333-0.0528572882484049i</v>
      </c>
      <c r="N2167">
        <f t="shared" si="639"/>
        <v>97.940828110109507</v>
      </c>
      <c r="O2167">
        <f t="shared" si="640"/>
        <v>18.986231079966267</v>
      </c>
      <c r="P2167" s="3">
        <f t="shared" si="641"/>
        <v>18.986231079966267</v>
      </c>
      <c r="Q2167" s="3">
        <f t="shared" si="642"/>
        <v>-82.059171889890493</v>
      </c>
      <c r="R2167">
        <f t="shared" si="643"/>
        <v>97.940828110109507</v>
      </c>
      <c r="S2167">
        <f t="shared" si="644"/>
        <v>3.1404163346071696</v>
      </c>
      <c r="T2167">
        <f t="shared" si="627"/>
        <v>18.986231079966267</v>
      </c>
    </row>
    <row r="2168" spans="1:20" x14ac:dyDescent="0.25">
      <c r="A2168">
        <f t="shared" si="628"/>
        <v>19806.798679564257</v>
      </c>
      <c r="B2168">
        <f t="shared" si="645"/>
        <v>3152.3499166786769</v>
      </c>
      <c r="C2168" t="str">
        <f t="shared" si="629"/>
        <v>1.22740361942571-8.78289011085812i</v>
      </c>
      <c r="D2168" t="str">
        <f t="shared" si="630"/>
        <v>3.97490253805445-5.06845398927298i</v>
      </c>
      <c r="E2168" t="str">
        <f t="shared" si="631"/>
        <v>161.910799461645+1.96456922660685i</v>
      </c>
      <c r="F2168" t="str">
        <f t="shared" si="632"/>
        <v>1.45495363985063-47.3809953656667i</v>
      </c>
      <c r="G2168" t="str">
        <f t="shared" si="633"/>
        <v>0.99999909612025-0.0009507254772768i</v>
      </c>
      <c r="H2168" t="str">
        <f t="shared" si="634"/>
        <v>691.430687962833+300.348268487519i</v>
      </c>
      <c r="I2168" t="str">
        <f t="shared" si="635"/>
        <v>42.9836462940863-91.1864520934327i</v>
      </c>
      <c r="K2168" t="str">
        <f t="shared" si="636"/>
        <v>0.0146003524063424-0.00871901418607395i</v>
      </c>
      <c r="L2168" t="str">
        <f t="shared" si="637"/>
        <v>0.00005-0.0895172245689269i</v>
      </c>
      <c r="M2168" t="str">
        <f t="shared" si="638"/>
        <v>0.00133333333333333-0.052657190922898i</v>
      </c>
      <c r="N2168">
        <f t="shared" si="639"/>
        <v>97.955527576410603</v>
      </c>
      <c r="O2168">
        <f t="shared" si="640"/>
        <v>18.956748627158007</v>
      </c>
      <c r="P2168" s="3">
        <f t="shared" si="641"/>
        <v>18.956748627158007</v>
      </c>
      <c r="Q2168" s="3">
        <f t="shared" si="642"/>
        <v>-82.044472423589397</v>
      </c>
      <c r="R2168">
        <f t="shared" si="643"/>
        <v>97.955527576410603</v>
      </c>
      <c r="S2168">
        <f t="shared" si="644"/>
        <v>3.152349916678677</v>
      </c>
      <c r="T2168">
        <f t="shared" si="627"/>
        <v>18.956748627158007</v>
      </c>
    </row>
    <row r="2169" spans="1:20" x14ac:dyDescent="0.25">
      <c r="A2169">
        <f t="shared" si="628"/>
        <v>19882.064514546601</v>
      </c>
      <c r="B2169">
        <f t="shared" si="645"/>
        <v>3164.3288463620561</v>
      </c>
      <c r="C2169" t="str">
        <f t="shared" si="629"/>
        <v>1.22548512999612-8.75282530776162i</v>
      </c>
      <c r="D2169" t="str">
        <f t="shared" si="630"/>
        <v>3.97490179595466-5.04941607587691i</v>
      </c>
      <c r="E2169" t="str">
        <f t="shared" si="631"/>
        <v>161.908507712323+1.97508096478013i</v>
      </c>
      <c r="F2169" t="str">
        <f t="shared" si="632"/>
        <v>1.45495362983686-47.2016396676911i</v>
      </c>
      <c r="G2169" t="str">
        <f t="shared" si="633"/>
        <v>0.999999089237718-0.000954338227522183i</v>
      </c>
      <c r="H2169" t="str">
        <f t="shared" si="634"/>
        <v>692.192890636594+301.560079419598i</v>
      </c>
      <c r="I2169" t="str">
        <f t="shared" si="635"/>
        <v>42.9961696096638-90.9331283535559i</v>
      </c>
      <c r="K2169" t="str">
        <f t="shared" si="636"/>
        <v>0.014570705832468-0.00873370722929052i</v>
      </c>
      <c r="L2169" t="str">
        <f t="shared" si="637"/>
        <v>0.00005-0.089178346850893i</v>
      </c>
      <c r="M2169" t="str">
        <f t="shared" si="638"/>
        <v>0.00133333333333333-0.0524578510887606i</v>
      </c>
      <c r="N2169">
        <f t="shared" si="639"/>
        <v>97.970185554075471</v>
      </c>
      <c r="O2169">
        <f t="shared" si="640"/>
        <v>18.92727569016666</v>
      </c>
      <c r="P2169" s="3">
        <f t="shared" si="641"/>
        <v>18.92727569016666</v>
      </c>
      <c r="Q2169" s="3">
        <f t="shared" si="642"/>
        <v>-82.029814445924529</v>
      </c>
      <c r="R2169">
        <f t="shared" si="643"/>
        <v>97.970185554075471</v>
      </c>
      <c r="S2169">
        <f t="shared" si="644"/>
        <v>3.1643288463620562</v>
      </c>
      <c r="T2169">
        <f t="shared" si="627"/>
        <v>18.92727569016666</v>
      </c>
    </row>
    <row r="2170" spans="1:20" x14ac:dyDescent="0.25">
      <c r="A2170">
        <f t="shared" si="628"/>
        <v>19957.616359701879</v>
      </c>
      <c r="B2170">
        <f t="shared" si="645"/>
        <v>3176.3532959782319</v>
      </c>
      <c r="C2170" t="str">
        <f t="shared" si="629"/>
        <v>1.22356043381114-8.72287323415278i</v>
      </c>
      <c r="D2170" t="str">
        <f t="shared" si="630"/>
        <v>3.97490104820446-5.03045079997012i</v>
      </c>
      <c r="E2170" t="str">
        <f t="shared" si="631"/>
        <v>161.906219863721+1.98565392585512i</v>
      </c>
      <c r="F2170" t="str">
        <f t="shared" si="632"/>
        <v>1.45495361974683-47.0229629811486i</v>
      </c>
      <c r="G2170" t="str">
        <f t="shared" si="633"/>
        <v>0.99999908230278-0.000957964706143335i</v>
      </c>
      <c r="H2170" t="str">
        <f t="shared" si="634"/>
        <v>692.961976833552+302.777229437527i</v>
      </c>
      <c r="I2170" t="str">
        <f t="shared" si="635"/>
        <v>43.0087831138285-90.6812518905058i</v>
      </c>
      <c r="K2170" t="str">
        <f t="shared" si="636"/>
        <v>0.0145409596648578-0.0087483238584751i</v>
      </c>
      <c r="L2170" t="str">
        <f t="shared" si="637"/>
        <v>0.00005-0.0888407519933182i</v>
      </c>
      <c r="M2170" t="str">
        <f t="shared" si="638"/>
        <v>0.00133333333333333-0.0522592658784225i</v>
      </c>
      <c r="N2170">
        <f t="shared" si="639"/>
        <v>97.984801670339138</v>
      </c>
      <c r="O2170">
        <f t="shared" si="640"/>
        <v>18.89781221537244</v>
      </c>
      <c r="P2170" s="3">
        <f t="shared" si="641"/>
        <v>18.89781221537244</v>
      </c>
      <c r="Q2170" s="3">
        <f t="shared" si="642"/>
        <v>-82.015198329660862</v>
      </c>
      <c r="R2170">
        <f t="shared" si="643"/>
        <v>97.984801670339138</v>
      </c>
      <c r="S2170">
        <f t="shared" si="644"/>
        <v>3.1763532959782319</v>
      </c>
      <c r="T2170">
        <f t="shared" si="627"/>
        <v>18.89781221537244</v>
      </c>
    </row>
    <row r="2171" spans="1:20" x14ac:dyDescent="0.25">
      <c r="A2171">
        <f t="shared" si="628"/>
        <v>20033.455301868747</v>
      </c>
      <c r="B2171">
        <f t="shared" si="645"/>
        <v>3188.4234385029495</v>
      </c>
      <c r="C2171" t="str">
        <f t="shared" si="629"/>
        <v>1.22162955632622-8.69303339541936i</v>
      </c>
      <c r="D2171" t="str">
        <f t="shared" si="630"/>
        <v>3.97490029476086-5.01155788873014i</v>
      </c>
      <c r="E2171" t="str">
        <f t="shared" si="631"/>
        <v>161.903936130583+1.99628841634005i</v>
      </c>
      <c r="F2171" t="str">
        <f t="shared" si="632"/>
        <v>1.45495360957999-46.8449627357154i</v>
      </c>
      <c r="G2171" t="str">
        <f t="shared" si="633"/>
        <v>0.999999075315036-0.000961604965307225i</v>
      </c>
      <c r="H2171" t="str">
        <f t="shared" si="634"/>
        <v>693.738017176821+303.999745458558i</v>
      </c>
      <c r="I2171" t="str">
        <f t="shared" si="635"/>
        <v>43.0214873701634-90.4308209070614i</v>
      </c>
      <c r="K2171" t="str">
        <f t="shared" si="636"/>
        <v>0.0145111142609206-0.00876286326843859i</v>
      </c>
      <c r="L2171" t="str">
        <f t="shared" si="637"/>
        <v>0.00005-0.0885044351397871i</v>
      </c>
      <c r="M2171" t="str">
        <f t="shared" si="638"/>
        <v>0.00133333333333333-0.0520614324351689i</v>
      </c>
      <c r="N2171">
        <f t="shared" si="639"/>
        <v>97.999375555570751</v>
      </c>
      <c r="O2171">
        <f t="shared" si="640"/>
        <v>18.868358148455499</v>
      </c>
      <c r="P2171" s="3">
        <f t="shared" si="641"/>
        <v>18.868358148455499</v>
      </c>
      <c r="Q2171" s="3">
        <f t="shared" si="642"/>
        <v>-82.000624444429249</v>
      </c>
      <c r="R2171">
        <f t="shared" si="643"/>
        <v>97.999375555570751</v>
      </c>
      <c r="S2171">
        <f t="shared" si="644"/>
        <v>3.1884234385029493</v>
      </c>
      <c r="T2171">
        <f t="shared" si="627"/>
        <v>18.868358148455499</v>
      </c>
    </row>
    <row r="2172" spans="1:20" x14ac:dyDescent="0.25">
      <c r="A2172">
        <f t="shared" si="628"/>
        <v>20109.582432015846</v>
      </c>
      <c r="B2172">
        <f t="shared" si="645"/>
        <v>3200.5394475692606</v>
      </c>
      <c r="C2172" t="str">
        <f t="shared" si="629"/>
        <v>1.21969252351688-8.66330529872737i</v>
      </c>
      <c r="D2172" t="str">
        <f t="shared" si="630"/>
        <v>3.97489953558049-4.9927370703754i</v>
      </c>
      <c r="E2172" t="str">
        <f t="shared" si="631"/>
        <v>161.901656730124+2.00698474312799i</v>
      </c>
      <c r="F2172" t="str">
        <f t="shared" si="632"/>
        <v>1.45495359933572-46.6676363707979i</v>
      </c>
      <c r="G2172" t="str">
        <f t="shared" si="633"/>
        <v>0.999999068274084-0.000965259057379044i</v>
      </c>
      <c r="H2172" t="str">
        <f t="shared" si="634"/>
        <v>694.521083147123+305.227654532424i</v>
      </c>
      <c r="I2172" t="str">
        <f t="shared" si="635"/>
        <v>43.0342829434811-90.181833652519i</v>
      </c>
      <c r="K2172" t="str">
        <f t="shared" si="636"/>
        <v>0.0144811699861827-0.0087773246548873i</v>
      </c>
      <c r="L2172" t="str">
        <f t="shared" si="637"/>
        <v>0.00005-0.088169391452269i</v>
      </c>
      <c r="M2172" t="str">
        <f t="shared" si="638"/>
        <v>0.00133333333333333-0.0518643479130992i</v>
      </c>
      <c r="N2172">
        <f t="shared" si="639"/>
        <v>98.013906843338049</v>
      </c>
      <c r="O2172">
        <f t="shared" si="640"/>
        <v>18.838913434399245</v>
      </c>
      <c r="P2172" s="3">
        <f t="shared" si="641"/>
        <v>18.838913434399245</v>
      </c>
      <c r="Q2172" s="3">
        <f t="shared" si="642"/>
        <v>-81.986093156661951</v>
      </c>
      <c r="R2172">
        <f t="shared" si="643"/>
        <v>98.013906843338049</v>
      </c>
      <c r="S2172">
        <f t="shared" si="644"/>
        <v>3.2005394475692608</v>
      </c>
      <c r="T2172">
        <f t="shared" si="627"/>
        <v>18.838913434399245</v>
      </c>
    </row>
    <row r="2173" spans="1:20" x14ac:dyDescent="0.25">
      <c r="A2173">
        <f t="shared" si="628"/>
        <v>20185.998845257509</v>
      </c>
      <c r="B2173">
        <f t="shared" si="645"/>
        <v>3212.7014974700237</v>
      </c>
      <c r="C2173" t="str">
        <f t="shared" si="629"/>
        <v>1.21774936187934-8.63368845302118i</v>
      </c>
      <c r="D2173" t="str">
        <f t="shared" si="630"/>
        <v>3.97489877061966-4.97398807416147i</v>
      </c>
      <c r="E2173" t="str">
        <f t="shared" si="631"/>
        <v>161.899381882044+2.01774321348228i</v>
      </c>
      <c r="F2173" t="str">
        <f t="shared" si="632"/>
        <v>1.45495358901345-46.4909813354967i</v>
      </c>
      <c r="G2173" t="str">
        <f t="shared" si="633"/>
        <v>0.99999906117952-0.000968927034922963i</v>
      </c>
      <c r="H2173" t="str">
        <f t="shared" si="634"/>
        <v>695.311247095248+306.460983840947i</v>
      </c>
      <c r="I2173" t="str">
        <f t="shared" si="635"/>
        <v>43.0471703997542-89.9342884230672i</v>
      </c>
      <c r="K2173" t="str">
        <f t="shared" si="636"/>
        <v>0.0144511272143036-0.00879170721451581i</v>
      </c>
      <c r="L2173" t="str">
        <f t="shared" si="637"/>
        <v>0.00005-0.087835616111047i</v>
      </c>
      <c r="M2173" t="str">
        <f t="shared" si="638"/>
        <v>0.00133333333333333-0.0516680094770863i</v>
      </c>
      <c r="N2173">
        <f t="shared" si="639"/>
        <v>98.028395170472763</v>
      </c>
      <c r="O2173">
        <f t="shared" si="640"/>
        <v>18.809478017494506</v>
      </c>
      <c r="P2173" s="3">
        <f t="shared" si="641"/>
        <v>18.809478017494506</v>
      </c>
      <c r="Q2173" s="3">
        <f t="shared" si="642"/>
        <v>-81.971604829527237</v>
      </c>
      <c r="R2173">
        <f t="shared" si="643"/>
        <v>98.028395170472763</v>
      </c>
      <c r="S2173">
        <f t="shared" si="644"/>
        <v>3.2127014974700239</v>
      </c>
      <c r="T2173">
        <f t="shared" si="627"/>
        <v>18.809478017494506</v>
      </c>
    </row>
    <row r="2174" spans="1:20" x14ac:dyDescent="0.25">
      <c r="A2174">
        <f t="shared" si="628"/>
        <v>20262.705640869488</v>
      </c>
      <c r="B2174">
        <f t="shared" si="645"/>
        <v>3224.90976316041</v>
      </c>
      <c r="C2174" t="str">
        <f t="shared" si="629"/>
        <v>1.21580009843124-8.60418236902315i</v>
      </c>
      <c r="D2174" t="str">
        <f t="shared" si="630"/>
        <v>3.9748979998344-4.9553106303771i</v>
      </c>
      <c r="E2174" t="str">
        <f t="shared" si="631"/>
        <v>161.897111808532+2.02856413502395i</v>
      </c>
      <c r="F2174" t="str">
        <f t="shared" si="632"/>
        <v>1.45495357861257-46.3149950885701i</v>
      </c>
      <c r="G2174" t="str">
        <f t="shared" si="633"/>
        <v>0.999999054030934-0.000972608950702884i</v>
      </c>
      <c r="H2174" t="str">
        <f t="shared" si="634"/>
        <v>696.108582254686+307.69976069759i</v>
      </c>
      <c r="I2174" t="str">
        <f t="shared" si="635"/>
        <v>43.060150306041-89.6881835621634i</v>
      </c>
      <c r="K2174" t="str">
        <f t="shared" si="636"/>
        <v>0.0144209863270913-0.00880601014510062i</v>
      </c>
      <c r="L2174" t="str">
        <f t="shared" si="637"/>
        <v>0.00005-0.087503104314651i</v>
      </c>
      <c r="M2174" t="str">
        <f t="shared" si="638"/>
        <v>0.00133333333333333-0.0514724143027358i</v>
      </c>
      <c r="N2174">
        <f t="shared" si="639"/>
        <v>98.042840177137748</v>
      </c>
      <c r="O2174">
        <f t="shared" si="640"/>
        <v>18.780051841343443</v>
      </c>
      <c r="P2174" s="3">
        <f t="shared" si="641"/>
        <v>18.780051841343443</v>
      </c>
      <c r="Q2174" s="3">
        <f t="shared" si="642"/>
        <v>-81.957159822862252</v>
      </c>
      <c r="R2174">
        <f t="shared" si="643"/>
        <v>98.042840177137748</v>
      </c>
      <c r="S2174">
        <f t="shared" si="644"/>
        <v>3.2249097631604098</v>
      </c>
      <c r="T2174">
        <f t="shared" si="627"/>
        <v>18.780051841343443</v>
      </c>
    </row>
    <row r="2175" spans="1:20" x14ac:dyDescent="0.25">
      <c r="A2175">
        <f t="shared" si="628"/>
        <v>20339.703922304794</v>
      </c>
      <c r="B2175">
        <f t="shared" si="645"/>
        <v>3237.1644202604198</v>
      </c>
      <c r="C2175" t="str">
        <f t="shared" si="629"/>
        <v>1.21384476071181-8.57478655923351i</v>
      </c>
      <c r="D2175" t="str">
        <f t="shared" si="630"/>
        <v>3.97489722318034-4.9367044703403i</v>
      </c>
      <c r="E2175" t="str">
        <f t="shared" si="631"/>
        <v>161.894846734283+2.03944781571644i</v>
      </c>
      <c r="F2175" t="str">
        <f t="shared" si="632"/>
        <v>1.45495356813251-46.1396750983968i</v>
      </c>
      <c r="G2175" t="str">
        <f t="shared" si="633"/>
        <v>0.999999046827916-0.000976304857683207i</v>
      </c>
      <c r="H2175" t="str">
        <f t="shared" si="634"/>
        <v>696.913162754516+308.94401254698i</v>
      </c>
      <c r="I2175" t="str">
        <f t="shared" si="635"/>
        <v>43.0732232304106-89.4435174609204i</v>
      </c>
      <c r="K2175" t="str">
        <f t="shared" si="636"/>
        <v>0.0143907477145153-0.00882023264559422i</v>
      </c>
      <c r="L2175" t="str">
        <f t="shared" si="637"/>
        <v>0.00005-0.0871718512797879i</v>
      </c>
      <c r="M2175" t="str">
        <f t="shared" si="638"/>
        <v>0.00133333333333333-0.0512775595763459i</v>
      </c>
      <c r="N2175">
        <f t="shared" si="639"/>
        <v>98.057241506890335</v>
      </c>
      <c r="O2175">
        <f t="shared" si="640"/>
        <v>18.75063484886368</v>
      </c>
      <c r="P2175" s="3">
        <f t="shared" si="641"/>
        <v>18.75063484886368</v>
      </c>
      <c r="Q2175" s="3">
        <f t="shared" si="642"/>
        <v>-81.942758493109665</v>
      </c>
      <c r="R2175">
        <f t="shared" si="643"/>
        <v>98.057241506890335</v>
      </c>
      <c r="S2175">
        <f t="shared" si="644"/>
        <v>3.2371644202604197</v>
      </c>
      <c r="T2175">
        <f t="shared" si="627"/>
        <v>18.75063484886368</v>
      </c>
    </row>
    <row r="2176" spans="1:20" x14ac:dyDescent="0.25">
      <c r="A2176">
        <f t="shared" si="628"/>
        <v>20416.994797209551</v>
      </c>
      <c r="B2176">
        <f t="shared" si="645"/>
        <v>3249.4656450574093</v>
      </c>
      <c r="C2176" t="str">
        <f t="shared" si="629"/>
        <v>1.2118833767825-8.54550053793025i</v>
      </c>
      <c r="D2176" t="str">
        <f t="shared" si="630"/>
        <v>3.97489644061279-4.91816932639453i</v>
      </c>
      <c r="E2176" t="str">
        <f t="shared" si="631"/>
        <v>161.892586886502+2.05039456385192i</v>
      </c>
      <c r="F2176" t="str">
        <f t="shared" si="632"/>
        <v>1.45495355757264-45.9650188429398i</v>
      </c>
      <c r="G2176" t="str">
        <f t="shared" si="633"/>
        <v>0.999999039570052-0.000980014809029581i</v>
      </c>
      <c r="H2176" t="str">
        <f t="shared" si="634"/>
        <v>697.725063632482+310.193766964355i</v>
      </c>
      <c r="I2176" t="str">
        <f t="shared" si="635"/>
        <v>43.0863897418626-89.2002885584999i</v>
      </c>
      <c r="K2176" t="str">
        <f t="shared" si="636"/>
        <v>0.0143604117747194-0.00883437391621972i</v>
      </c>
      <c r="L2176" t="str">
        <f t="shared" si="637"/>
        <v>0.00005-0.0868418522412709i</v>
      </c>
      <c r="M2176" t="str">
        <f t="shared" si="638"/>
        <v>0.00133333333333333-0.0510834424948653i</v>
      </c>
      <c r="N2176">
        <f t="shared" si="639"/>
        <v>98.071598806749606</v>
      </c>
      <c r="O2176">
        <f t="shared" si="640"/>
        <v>18.721226982292638</v>
      </c>
      <c r="P2176" s="3">
        <f t="shared" si="641"/>
        <v>18.721226982292638</v>
      </c>
      <c r="Q2176" s="3">
        <f t="shared" si="642"/>
        <v>-81.928401193250394</v>
      </c>
      <c r="R2176">
        <f t="shared" si="643"/>
        <v>98.071598806749606</v>
      </c>
      <c r="S2176">
        <f t="shared" si="644"/>
        <v>3.2494656450574095</v>
      </c>
      <c r="T2176">
        <f t="shared" si="627"/>
        <v>18.721226982292638</v>
      </c>
    </row>
    <row r="2177" spans="1:20" x14ac:dyDescent="0.25">
      <c r="A2177">
        <f t="shared" si="628"/>
        <v>20494.579377438949</v>
      </c>
      <c r="B2177">
        <f t="shared" si="645"/>
        <v>3261.8136145086278</v>
      </c>
      <c r="C2177" t="str">
        <f t="shared" si="629"/>
        <v>1.20991597522697-8.51632382116916i</v>
      </c>
      <c r="D2177" t="str">
        <f t="shared" si="630"/>
        <v>3.97489565208677-4.89970493190488i</v>
      </c>
      <c r="E2177" t="str">
        <f t="shared" si="631"/>
        <v>161.890332494918+2.0614046880366i</v>
      </c>
      <c r="F2177" t="str">
        <f t="shared" si="632"/>
        <v>1.45495354693237-45.7910238097105i</v>
      </c>
      <c r="G2177" t="str">
        <f t="shared" si="633"/>
        <v>0.999999032256922-0.000983738858109679i</v>
      </c>
      <c r="H2177" t="str">
        <f t="shared" si="634"/>
        <v>698.54436084832+311.449051654998i</v>
      </c>
      <c r="I2177" t="str">
        <f t="shared" si="635"/>
        <v>43.0996504102493-88.9584953425166i</v>
      </c>
      <c r="K2177" t="str">
        <f t="shared" si="636"/>
        <v>0.0143299789140322-0.00884843315856609i</v>
      </c>
      <c r="L2177" t="str">
        <f t="shared" si="637"/>
        <v>0.00005-0.0865131024519533i</v>
      </c>
      <c r="M2177" t="str">
        <f t="shared" si="638"/>
        <v>0.00133333333333333-0.050890060265855i</v>
      </c>
      <c r="N2177">
        <f t="shared" si="639"/>
        <v>98.085911727259244</v>
      </c>
      <c r="O2177">
        <f t="shared" si="640"/>
        <v>18.691828183192051</v>
      </c>
      <c r="P2177" s="3">
        <f t="shared" si="641"/>
        <v>18.691828183192051</v>
      </c>
      <c r="Q2177" s="3">
        <f t="shared" si="642"/>
        <v>-81.914088272740756</v>
      </c>
      <c r="R2177">
        <f t="shared" si="643"/>
        <v>98.085911727259244</v>
      </c>
      <c r="S2177">
        <f t="shared" si="644"/>
        <v>3.2618136145086276</v>
      </c>
      <c r="T2177">
        <f t="shared" si="627"/>
        <v>18.691828183192051</v>
      </c>
    </row>
    <row r="2178" spans="1:20" x14ac:dyDescent="0.25">
      <c r="A2178">
        <f t="shared" si="628"/>
        <v>20572.458779073215</v>
      </c>
      <c r="B2178">
        <f t="shared" si="645"/>
        <v>3274.2085062437604</v>
      </c>
      <c r="C2178" t="str">
        <f t="shared" si="629"/>
        <v>1.20794258515151-8.48725592678345i</v>
      </c>
      <c r="D2178" t="str">
        <f t="shared" si="630"/>
        <v>3.97489485755686-4.88131102125406i</v>
      </c>
      <c r="E2178" t="str">
        <f t="shared" si="631"/>
        <v>161.888083791791+2.07247849717923i</v>
      </c>
      <c r="F2178" t="str">
        <f t="shared" si="632"/>
        <v>1.45495353621108-45.6176874957315i</v>
      </c>
      <c r="G2178" t="str">
        <f t="shared" si="633"/>
        <v>0.999999024888108-0.000987477058493952i</v>
      </c>
      <c r="H2178" t="str">
        <f t="shared" si="634"/>
        <v>699.371131297294+312.709894453575i</v>
      </c>
      <c r="I2178" t="str">
        <f t="shared" si="635"/>
        <v>43.1130058061874-88.7181363494456i</v>
      </c>
      <c r="K2178" t="str">
        <f t="shared" si="636"/>
        <v>0.0142994495469773-0.00886240957568384i</v>
      </c>
      <c r="L2178" t="str">
        <f t="shared" si="637"/>
        <v>0.00005-0.0861855971826594i</v>
      </c>
      <c r="M2178" t="str">
        <f t="shared" si="638"/>
        <v>0.00133333333333333-0.0506974101074468i</v>
      </c>
      <c r="N2178">
        <f t="shared" si="639"/>
        <v>98.100179922554503</v>
      </c>
      <c r="O2178">
        <f t="shared" si="640"/>
        <v>18.662438392452202</v>
      </c>
      <c r="P2178" s="3">
        <f t="shared" si="641"/>
        <v>18.662438392452202</v>
      </c>
      <c r="Q2178" s="3">
        <f t="shared" si="642"/>
        <v>-81.899820077445497</v>
      </c>
      <c r="R2178">
        <f t="shared" si="643"/>
        <v>98.100179922554503</v>
      </c>
      <c r="S2178">
        <f t="shared" si="644"/>
        <v>3.2742085062437605</v>
      </c>
      <c r="T2178">
        <f t="shared" si="627"/>
        <v>18.662438392452202</v>
      </c>
    </row>
    <row r="2179" spans="1:20" x14ac:dyDescent="0.25">
      <c r="A2179">
        <f t="shared" si="628"/>
        <v>20650.634122433694</v>
      </c>
      <c r="B2179">
        <f t="shared" si="645"/>
        <v>3286.6504985674869</v>
      </c>
      <c r="C2179" t="str">
        <f t="shared" si="629"/>
        <v>1.20596323618495-8.4582963743844i</v>
      </c>
      <c r="D2179" t="str">
        <f t="shared" si="630"/>
        <v>3.97489405697737-4.86298732983883i</v>
      </c>
      <c r="E2179" t="str">
        <f t="shared" si="631"/>
        <v>161.885841011924+2.08361630047115i</v>
      </c>
      <c r="F2179" t="str">
        <f t="shared" si="632"/>
        <v>1.45495352540814-45.4450074075019i</v>
      </c>
      <c r="G2179" t="str">
        <f t="shared" si="633"/>
        <v>0.999999017463184-0.000991229463956419i</v>
      </c>
      <c r="H2179" t="str">
        <f t="shared" si="634"/>
        <v>700.205452823964+313.976323323437i</v>
      </c>
      <c r="I2179" t="str">
        <f t="shared" si="635"/>
        <v>43.1264565009727-88.479210165042i</v>
      </c>
      <c r="K2179" t="str">
        <f t="shared" si="636"/>
        <v>0.0142688240962819-0.00887630237218117i</v>
      </c>
      <c r="L2179" t="str">
        <f t="shared" si="637"/>
        <v>0.00005-0.0858593317221155i</v>
      </c>
      <c r="M2179" t="str">
        <f t="shared" si="638"/>
        <v>0.00133333333333333-0.0505054892483033i</v>
      </c>
      <c r="N2179">
        <f t="shared" si="639"/>
        <v>98.114403050424784</v>
      </c>
      <c r="O2179">
        <f t="shared" si="640"/>
        <v>18.633057550297252</v>
      </c>
      <c r="P2179" s="3">
        <f t="shared" si="641"/>
        <v>18.633057550297252</v>
      </c>
      <c r="Q2179" s="3">
        <f t="shared" si="642"/>
        <v>-81.885596949575216</v>
      </c>
      <c r="R2179">
        <f t="shared" si="643"/>
        <v>98.114403050424784</v>
      </c>
      <c r="S2179">
        <f t="shared" si="644"/>
        <v>3.2866504985674867</v>
      </c>
      <c r="T2179">
        <f t="shared" si="627"/>
        <v>18.633057550297252</v>
      </c>
    </row>
    <row r="2180" spans="1:20" x14ac:dyDescent="0.25">
      <c r="A2180">
        <f t="shared" si="628"/>
        <v>20729.106532098944</v>
      </c>
      <c r="B2180">
        <f t="shared" si="645"/>
        <v>3299.1397704620435</v>
      </c>
      <c r="C2180" t="str">
        <f t="shared" si="629"/>
        <v>1.20397795847885-8.42944468536105i</v>
      </c>
      <c r="D2180" t="str">
        <f t="shared" si="630"/>
        <v>3.97489325030225-4.84473359406604i</v>
      </c>
      <c r="E2180" t="str">
        <f t="shared" si="631"/>
        <v>161.883604392669+2.09481840737769i</v>
      </c>
      <c r="F2180" t="str">
        <f t="shared" si="632"/>
        <v>1.45495351452297-45.2729810609608i</v>
      </c>
      <c r="G2180" t="str">
        <f t="shared" si="633"/>
        <v>0.999999009981724-0.000994996128475422i</v>
      </c>
      <c r="H2180" t="str">
        <f t="shared" si="634"/>
        <v>701.047404236196+315.248366355862i</v>
      </c>
      <c r="I2180" t="str">
        <f t="shared" si="635"/>
        <v>43.1400030664885-88.2417154247665i</v>
      </c>
      <c r="K2180" t="str">
        <f t="shared" si="636"/>
        <v>0.0142381029928841-0.00889011075432074i</v>
      </c>
      <c r="L2180" t="str">
        <f t="shared" si="637"/>
        <v>0.00005-0.0855343013768833i</v>
      </c>
      <c r="M2180" t="str">
        <f t="shared" si="638"/>
        <v>0.00133333333333333-0.0503142949275783i</v>
      </c>
      <c r="N2180">
        <f t="shared" si="639"/>
        <v>98.128580772379692</v>
      </c>
      <c r="O2180">
        <f t="shared" si="640"/>
        <v>18.603685596289758</v>
      </c>
      <c r="P2180" s="3">
        <f t="shared" si="641"/>
        <v>18.603685596289758</v>
      </c>
      <c r="Q2180" s="3">
        <f t="shared" si="642"/>
        <v>-81.871419227620308</v>
      </c>
      <c r="R2180">
        <f t="shared" si="643"/>
        <v>98.128580772379692</v>
      </c>
      <c r="S2180">
        <f t="shared" si="644"/>
        <v>3.2991397704620438</v>
      </c>
      <c r="T2180">
        <f t="shared" si="627"/>
        <v>18.603685596289758</v>
      </c>
    </row>
    <row r="2181" spans="1:20" x14ac:dyDescent="0.25">
      <c r="A2181">
        <f t="shared" si="628"/>
        <v>20807.877136920921</v>
      </c>
      <c r="B2181">
        <f t="shared" si="645"/>
        <v>3311.6765015897995</v>
      </c>
      <c r="C2181" t="str">
        <f t="shared" si="629"/>
        <v>1.2019867827073-8.40070038288026i</v>
      </c>
      <c r="D2181" t="str">
        <f t="shared" si="630"/>
        <v>3.97489243748507-4.82654955134881i</v>
      </c>
      <c r="E2181" t="str">
        <f t="shared" si="631"/>
        <v>161.88137417394+2.10608512762116i</v>
      </c>
      <c r="F2181" t="str">
        <f t="shared" si="632"/>
        <v>1.45495350355489-45.1016059814512i</v>
      </c>
      <c r="G2181" t="str">
        <f t="shared" si="633"/>
        <v>0.999999002443297-0.000998777106234413i</v>
      </c>
      <c r="H2181" t="str">
        <f t="shared" si="634"/>
        <v>701.897065319426+316.526051769239i</v>
      </c>
      <c r="I2181" t="str">
        <f t="shared" si="635"/>
        <v>43.1536460751114-88.005650814221i</v>
      </c>
      <c r="K2181" t="str">
        <f t="shared" si="636"/>
        <v>0.0142072866759386-0.00890383393011663i</v>
      </c>
      <c r="L2181" t="str">
        <f t="shared" si="637"/>
        <v>0.00005-0.0852105014712924i</v>
      </c>
      <c r="M2181" t="str">
        <f t="shared" si="638"/>
        <v>0.00133333333333333-0.0501238243948778i</v>
      </c>
      <c r="N2181">
        <f t="shared" si="639"/>
        <v>98.142712753712388</v>
      </c>
      <c r="O2181">
        <f t="shared" si="640"/>
        <v>18.574322469335623</v>
      </c>
      <c r="P2181" s="3">
        <f t="shared" si="641"/>
        <v>18.574322469335623</v>
      </c>
      <c r="Q2181" s="3">
        <f t="shared" si="642"/>
        <v>-81.857287246287612</v>
      </c>
      <c r="R2181">
        <f t="shared" si="643"/>
        <v>98.142712753712388</v>
      </c>
      <c r="S2181">
        <f t="shared" si="644"/>
        <v>3.3116765015897993</v>
      </c>
      <c r="T2181">
        <f t="shared" si="627"/>
        <v>18.574322469335623</v>
      </c>
    </row>
    <row r="2182" spans="1:20" x14ac:dyDescent="0.25">
      <c r="A2182">
        <f t="shared" si="628"/>
        <v>20886.94707004122</v>
      </c>
      <c r="B2182">
        <f t="shared" si="645"/>
        <v>3324.2608722958407</v>
      </c>
      <c r="C2182" t="str">
        <f t="shared" si="629"/>
        <v>1.19998974006688-8.37206299188756i</v>
      </c>
      <c r="D2182" t="str">
        <f t="shared" si="630"/>
        <v>3.97489161847909-4.80843494010289i</v>
      </c>
      <c r="E2182" t="str">
        <f t="shared" si="631"/>
        <v>161.879150598223+2.11741677116444i</v>
      </c>
      <c r="F2182" t="str">
        <f t="shared" si="632"/>
        <v>1.4549534925033-44.9308797036853i</v>
      </c>
      <c r="G2182" t="str">
        <f t="shared" si="633"/>
        <v>0.999998994847469-0.00100257245162273i</v>
      </c>
      <c r="H2182" t="str">
        <f t="shared" si="634"/>
        <v>702.754516851129+317.809407908166i</v>
      </c>
      <c r="I2182" t="str">
        <f t="shared" si="635"/>
        <v>43.167386099613-87.7710150695901i</v>
      </c>
      <c r="K2182" t="str">
        <f t="shared" si="636"/>
        <v>0.0141763755928222-0.00891747110943206i</v>
      </c>
      <c r="L2182" t="str">
        <f t="shared" si="637"/>
        <v>0.00005-0.0848879273473727i</v>
      </c>
      <c r="M2182" t="str">
        <f t="shared" si="638"/>
        <v>0.00133333333333333-0.0499340749102191i</v>
      </c>
      <c r="N2182">
        <f t="shared" si="639"/>
        <v>98.156798663563592</v>
      </c>
      <c r="O2182">
        <f t="shared" si="640"/>
        <v>18.544968107689975</v>
      </c>
      <c r="P2182" s="3">
        <f t="shared" si="641"/>
        <v>18.544968107689975</v>
      </c>
      <c r="Q2182" s="3">
        <f t="shared" si="642"/>
        <v>-81.843201336436408</v>
      </c>
      <c r="R2182">
        <f t="shared" si="643"/>
        <v>98.156798663563592</v>
      </c>
      <c r="S2182">
        <f t="shared" si="644"/>
        <v>3.3242608722958407</v>
      </c>
      <c r="T2182">
        <f t="shared" si="627"/>
        <v>18.544968107689975</v>
      </c>
    </row>
    <row r="2183" spans="1:20" x14ac:dyDescent="0.25">
      <c r="A2183">
        <f t="shared" si="628"/>
        <v>20966.317468907378</v>
      </c>
      <c r="B2183">
        <f t="shared" si="645"/>
        <v>3336.8930636105652</v>
      </c>
      <c r="C2183" t="str">
        <f t="shared" si="629"/>
        <v>1.1979868622763-8.34353203910634i</v>
      </c>
      <c r="D2183" t="str">
        <f t="shared" si="630"/>
        <v>3.97489079323716-4.79038949974275i</v>
      </c>
      <c r="E2183" t="str">
        <f t="shared" si="631"/>
        <v>161.876933910578+2.12881364820135i</v>
      </c>
      <c r="F2183" t="str">
        <f t="shared" si="632"/>
        <v>1.45495348136756-44.760799771708i</v>
      </c>
      <c r="G2183" t="str">
        <f t="shared" si="633"/>
        <v>0.999998987193803-0.00100638221923637i</v>
      </c>
      <c r="H2183" t="str">
        <f t="shared" si="634"/>
        <v>703.619840615597+319.098463242528i</v>
      </c>
      <c r="I2183" t="str">
        <f t="shared" si="635"/>
        <v>43.1812237130604-87.5378069780953i</v>
      </c>
      <c r="K2183" t="str">
        <f t="shared" si="636"/>
        <v>0.0141453701991364-0.00893102150407726i</v>
      </c>
      <c r="L2183" t="str">
        <f t="shared" si="637"/>
        <v>0.00005-0.0845665743647859i</v>
      </c>
      <c r="M2183" t="str">
        <f t="shared" si="638"/>
        <v>0.00133333333333333-0.0497450437439918i</v>
      </c>
      <c r="N2183">
        <f t="shared" si="639"/>
        <v>98.170838174985491</v>
      </c>
      <c r="O2183">
        <f t="shared" si="640"/>
        <v>18.515622448961452</v>
      </c>
      <c r="P2183" s="3">
        <f t="shared" si="641"/>
        <v>18.515622448961452</v>
      </c>
      <c r="Q2183" s="3">
        <f t="shared" si="642"/>
        <v>-81.829161825014509</v>
      </c>
      <c r="R2183">
        <f t="shared" si="643"/>
        <v>98.170838174985491</v>
      </c>
      <c r="S2183">
        <f t="shared" si="644"/>
        <v>3.3368930636105651</v>
      </c>
      <c r="T2183">
        <f t="shared" si="627"/>
        <v>18.515622448961452</v>
      </c>
    </row>
    <row r="2184" spans="1:20" x14ac:dyDescent="0.25">
      <c r="A2184">
        <f t="shared" si="628"/>
        <v>21045.989475289225</v>
      </c>
      <c r="B2184">
        <f t="shared" si="645"/>
        <v>3349.5732572522852</v>
      </c>
      <c r="C2184" t="str">
        <f t="shared" si="629"/>
        <v>1.19597818157627-8.31510705303929i</v>
      </c>
      <c r="D2184" t="str">
        <f t="shared" si="630"/>
        <v>3.97488996171185-4.77241297067796i</v>
      </c>
      <c r="E2184" t="str">
        <f t="shared" si="631"/>
        <v>161.874724358657+2.14027606913616i</v>
      </c>
      <c r="F2184" t="str">
        <f t="shared" si="632"/>
        <v>1.45495347014703-44.5913637388627i</v>
      </c>
      <c r="G2184" t="str">
        <f t="shared" si="633"/>
        <v>0.999998979481859-0.00101020646387881i</v>
      </c>
      <c r="H2184" t="str">
        <f t="shared" si="634"/>
        <v>704.493119418906+320.393246366444i</v>
      </c>
      <c r="I2184" t="str">
        <f t="shared" si="635"/>
        <v>43.1951594887086-87.3060253784535i</v>
      </c>
      <c r="K2184" t="str">
        <f t="shared" si="636"/>
        <v>0.0141142709587105-0.00894448432790791i</v>
      </c>
      <c r="L2184" t="str">
        <f t="shared" si="637"/>
        <v>0.00005-0.0842464379007634i</v>
      </c>
      <c r="M2184" t="str">
        <f t="shared" si="638"/>
        <v>0.00133333333333333-0.0495567281769196i</v>
      </c>
      <c r="N2184">
        <f t="shared" si="639"/>
        <v>98.18483096500529</v>
      </c>
      <c r="O2184">
        <f t="shared" si="640"/>
        <v>18.486285430118901</v>
      </c>
      <c r="P2184" s="3">
        <f t="shared" si="641"/>
        <v>18.486285430118901</v>
      </c>
      <c r="Q2184" s="3">
        <f t="shared" si="642"/>
        <v>-81.81516903499471</v>
      </c>
      <c r="R2184">
        <f t="shared" si="643"/>
        <v>98.18483096500529</v>
      </c>
      <c r="S2184">
        <f t="shared" si="644"/>
        <v>3.3495732572522852</v>
      </c>
      <c r="T2184">
        <f t="shared" si="627"/>
        <v>18.486285430118901</v>
      </c>
    </row>
    <row r="2185" spans="1:20" x14ac:dyDescent="0.25">
      <c r="A2185">
        <f t="shared" si="628"/>
        <v>21125.964235295327</v>
      </c>
      <c r="B2185">
        <f t="shared" si="645"/>
        <v>3362.301635629844</v>
      </c>
      <c r="C2185" t="str">
        <f t="shared" si="629"/>
        <v>1.19396373072876-8.28678756396759i</v>
      </c>
      <c r="D2185" t="str">
        <f t="shared" si="630"/>
        <v>3.97488912385528-4.75450509430933i</v>
      </c>
      <c r="E2185" t="str">
        <f t="shared" si="631"/>
        <v>161.872522192705+2.15180434457365i</v>
      </c>
      <c r="F2185" t="str">
        <f t="shared" si="632"/>
        <v>1.45495345884106-44.422569167755i</v>
      </c>
      <c r="G2185" t="str">
        <f t="shared" si="633"/>
        <v>0.999998971711193-0.00101404524056174i</v>
      </c>
      <c r="H2185" t="str">
        <f t="shared" si="634"/>
        <v>705.374437104213+321.693785997224i</v>
      </c>
      <c r="I2185" t="str">
        <f t="shared" si="635"/>
        <v>43.2091939998959-87.0756691613497i</v>
      </c>
      <c r="K2185" t="str">
        <f t="shared" si="636"/>
        <v>0.0140830783436013-0.00895785879692392i</v>
      </c>
      <c r="L2185" t="str">
        <f t="shared" si="637"/>
        <v>0.00005-0.0839275133500329i</v>
      </c>
      <c r="M2185" t="str">
        <f t="shared" si="638"/>
        <v>0.00133333333333333-0.0493691255000194i</v>
      </c>
      <c r="N2185">
        <f t="shared" si="639"/>
        <v>98.198776714687142</v>
      </c>
      <c r="O2185">
        <f t="shared" si="640"/>
        <v>18.45695698749584</v>
      </c>
      <c r="P2185" s="3">
        <f t="shared" si="641"/>
        <v>18.45695698749584</v>
      </c>
      <c r="Q2185" s="3">
        <f t="shared" si="642"/>
        <v>-81.801223285312858</v>
      </c>
      <c r="R2185">
        <f t="shared" si="643"/>
        <v>98.198776714687142</v>
      </c>
      <c r="S2185">
        <f t="shared" si="644"/>
        <v>3.3623016356298439</v>
      </c>
      <c r="T2185">
        <f t="shared" si="627"/>
        <v>18.45695698749584</v>
      </c>
    </row>
    <row r="2186" spans="1:20" x14ac:dyDescent="0.25">
      <c r="A2186">
        <f t="shared" si="628"/>
        <v>21206.24289938945</v>
      </c>
      <c r="B2186">
        <f t="shared" si="645"/>
        <v>3375.0783818452373</v>
      </c>
      <c r="C2186" t="str">
        <f t="shared" si="629"/>
        <v>1.19194354301682-8.258573103952i</v>
      </c>
      <c r="D2186" t="str">
        <f t="shared" si="630"/>
        <v>3.97488827961924-4.73666561302528i</v>
      </c>
      <c r="E2186" t="str">
        <f t="shared" si="631"/>
        <v>161.870327665573+2.16339878530197i</v>
      </c>
      <c r="F2186" t="str">
        <f t="shared" si="632"/>
        <v>1.454953447449-44.2544136302181i</v>
      </c>
      <c r="G2186" t="str">
        <f t="shared" si="633"/>
        <v>0.999998963881357-0.00101789860450588i</v>
      </c>
      <c r="H2186" t="str">
        <f t="shared" si="634"/>
        <v>706.263878567259+323.000110974167i</v>
      </c>
      <c r="I2186" t="str">
        <f t="shared" si="635"/>
        <v>43.2233278199271-86.8467372699132i</v>
      </c>
      <c r="K2186" t="str">
        <f t="shared" si="636"/>
        <v>0.0140517928340935-0.00897114412936847i</v>
      </c>
      <c r="L2186" t="str">
        <f t="shared" si="637"/>
        <v>0.00005-0.0836097961247594i</v>
      </c>
      <c r="M2186" t="str">
        <f t="shared" si="638"/>
        <v>0.00133333333333333-0.0491822330145641i</v>
      </c>
      <c r="N2186">
        <f t="shared" si="639"/>
        <v>98.212675109196468</v>
      </c>
      <c r="O2186">
        <f t="shared" si="640"/>
        <v>18.427637056797053</v>
      </c>
      <c r="P2186" s="3">
        <f t="shared" si="641"/>
        <v>18.427637056797053</v>
      </c>
      <c r="Q2186" s="3">
        <f t="shared" si="642"/>
        <v>-81.787324890803532</v>
      </c>
      <c r="R2186">
        <f t="shared" si="643"/>
        <v>98.212675109196468</v>
      </c>
      <c r="S2186">
        <f t="shared" si="644"/>
        <v>3.3750783818452375</v>
      </c>
      <c r="T2186">
        <f t="shared" si="627"/>
        <v>18.427637056797053</v>
      </c>
    </row>
    <row r="2187" spans="1:20" x14ac:dyDescent="0.25">
      <c r="A2187">
        <f t="shared" si="628"/>
        <v>21286.826622407127</v>
      </c>
      <c r="B2187">
        <f t="shared" si="645"/>
        <v>3387.9036796962491</v>
      </c>
      <c r="C2187" t="str">
        <f t="shared" si="629"/>
        <v>1.18991765224384-8.23046320683323i</v>
      </c>
      <c r="D2187" t="str">
        <f t="shared" si="630"/>
        <v>3.97488742895521-4.71889427019817i</v>
      </c>
      <c r="E2187" t="str">
        <f t="shared" si="631"/>
        <v>161.868141032725+2.17505970227848i</v>
      </c>
      <c r="F2187" t="str">
        <f t="shared" si="632"/>
        <v>1.4549534359702-44.0868947072787i</v>
      </c>
      <c r="G2187" t="str">
        <f t="shared" si="633"/>
        <v>0.999998955991902-0.00102176661114181i</v>
      </c>
      <c r="H2187" t="str">
        <f t="shared" si="634"/>
        <v>707.161529772166+324.312250257351i</v>
      </c>
      <c r="I2187" t="str">
        <f t="shared" si="635"/>
        <v>43.237561521961-86.6192287002087i</v>
      </c>
      <c r="K2187" t="str">
        <f t="shared" si="636"/>
        <v>0.0140204149186975-0.00898433954582768i</v>
      </c>
      <c r="L2187" t="str">
        <f t="shared" si="637"/>
        <v>0.00005-0.0832932816544722i</v>
      </c>
      <c r="M2187" t="str">
        <f t="shared" si="638"/>
        <v>0.00133333333333333-0.0489960480320423i</v>
      </c>
      <c r="N2187">
        <f t="shared" si="639"/>
        <v>98.226525837861345</v>
      </c>
      <c r="O2187">
        <f t="shared" si="640"/>
        <v>18.398325573104486</v>
      </c>
      <c r="P2187" s="3">
        <f t="shared" si="641"/>
        <v>18.398325573104486</v>
      </c>
      <c r="Q2187" s="3">
        <f t="shared" si="642"/>
        <v>-81.773474162138655</v>
      </c>
      <c r="R2187">
        <f t="shared" si="643"/>
        <v>98.226525837861345</v>
      </c>
      <c r="S2187">
        <f t="shared" si="644"/>
        <v>3.3879036796962492</v>
      </c>
      <c r="T2187">
        <f t="shared" si="627"/>
        <v>18.398325573104486</v>
      </c>
    </row>
    <row r="2188" spans="1:20" x14ac:dyDescent="0.25">
      <c r="A2188">
        <f t="shared" si="628"/>
        <v>21367.716563572278</v>
      </c>
      <c r="B2188">
        <f t="shared" si="645"/>
        <v>3400.7777136790951</v>
      </c>
      <c r="C2188" t="str">
        <f t="shared" si="629"/>
        <v>1.18788609273294-8.20245740823202i</v>
      </c>
      <c r="D2188" t="str">
        <f t="shared" si="630"/>
        <v>3.97488657181419-4.70119081018041i</v>
      </c>
      <c r="E2188" t="str">
        <f t="shared" si="631"/>
        <v>161.865962552249+2.18678740661531i</v>
      </c>
      <c r="F2188" t="str">
        <f t="shared" si="632"/>
        <v>1.45495342440399-43.9200099891203i</v>
      </c>
      <c r="G2188" t="str">
        <f t="shared" si="633"/>
        <v>0.999998948042374-0.00102564931611072i</v>
      </c>
      <c r="H2188" t="str">
        <f t="shared" si="634"/>
        <v>708.067477767525+325.630232926303i</v>
      </c>
      <c r="I2188" t="str">
        <f t="shared" si="635"/>
        <v>43.2518956788856-86.3931425017317i</v>
      </c>
      <c r="K2188" t="str">
        <f t="shared" si="636"/>
        <v>0.0139889450941462-0.00899744426933018i</v>
      </c>
      <c r="L2188" t="str">
        <f t="shared" si="637"/>
        <v>0.00005-0.082977965386005i</v>
      </c>
      <c r="M2188" t="str">
        <f t="shared" si="638"/>
        <v>0.00133333333333333-0.0488105678741207i</v>
      </c>
      <c r="N2188">
        <f t="shared" si="639"/>
        <v>98.24032859423545</v>
      </c>
      <c r="O2188">
        <f t="shared" si="640"/>
        <v>18.369022470882999</v>
      </c>
      <c r="P2188" s="3">
        <f t="shared" si="641"/>
        <v>18.369022470882999</v>
      </c>
      <c r="Q2188" s="3">
        <f t="shared" si="642"/>
        <v>-81.75967140576455</v>
      </c>
      <c r="R2188">
        <f t="shared" si="643"/>
        <v>98.24032859423545</v>
      </c>
      <c r="S2188">
        <f t="shared" si="644"/>
        <v>3.4007777136790951</v>
      </c>
      <c r="T2188">
        <f t="shared" si="627"/>
        <v>18.369022470882999</v>
      </c>
    </row>
    <row r="2189" spans="1:20" x14ac:dyDescent="0.25">
      <c r="A2189">
        <f t="shared" si="628"/>
        <v>21448.913886513852</v>
      </c>
      <c r="B2189">
        <f t="shared" si="645"/>
        <v>3413.7006689910759</v>
      </c>
      <c r="C2189" t="str">
        <f t="shared" si="629"/>
        <v>1.18584889932599-8.17455524554985i</v>
      </c>
      <c r="D2189" t="str">
        <f t="shared" si="630"/>
        <v>3.97488570814691-4.68355497830103i</v>
      </c>
      <c r="E2189" t="str">
        <f t="shared" si="631"/>
        <v>161.863792484861+2.19858220956315i</v>
      </c>
      <c r="F2189" t="str">
        <f t="shared" si="632"/>
        <v>1.45495341274971-43.7537570750504i</v>
      </c>
      <c r="G2189" t="str">
        <f t="shared" si="633"/>
        <v>0.999998940032314-0.00102954677526519i</v>
      </c>
      <c r="H2189" t="str">
        <f t="shared" si="634"/>
        <v>708.981810702744+326.954088178628i</v>
      </c>
      <c r="I2189" t="str">
        <f t="shared" si="635"/>
        <v>43.2663308631988-86.1684777779194i</v>
      </c>
      <c r="K2189" t="str">
        <f t="shared" si="636"/>
        <v>0.0139573838653901-0.00901045752544739i</v>
      </c>
      <c r="L2189" t="str">
        <f t="shared" si="637"/>
        <v>0.00005-0.0826638427834283i</v>
      </c>
      <c r="M2189" t="str">
        <f t="shared" si="638"/>
        <v>0.00133333333333333-0.0486257898726048i</v>
      </c>
      <c r="N2189">
        <f t="shared" si="639"/>
        <v>98.254083076158082</v>
      </c>
      <c r="O2189">
        <f t="shared" si="640"/>
        <v>18.339727683986816</v>
      </c>
      <c r="P2189" s="3">
        <f t="shared" si="641"/>
        <v>18.339727683986816</v>
      </c>
      <c r="Q2189" s="3">
        <f t="shared" si="642"/>
        <v>-81.745916923841918</v>
      </c>
      <c r="R2189">
        <f t="shared" si="643"/>
        <v>98.254083076158082</v>
      </c>
      <c r="S2189">
        <f t="shared" si="644"/>
        <v>3.4137006689910758</v>
      </c>
      <c r="T2189">
        <f t="shared" si="627"/>
        <v>18.339727683986816</v>
      </c>
    </row>
    <row r="2190" spans="1:20" x14ac:dyDescent="0.25">
      <c r="A2190">
        <f t="shared" si="628"/>
        <v>21530.419759282606</v>
      </c>
      <c r="B2190">
        <f t="shared" si="645"/>
        <v>3426.6727315332419</v>
      </c>
      <c r="C2190" t="str">
        <f t="shared" si="629"/>
        <v>1.18380610738307-8.14675625796934i</v>
      </c>
      <c r="D2190" t="str">
        <f t="shared" si="630"/>
        <v>3.97488483790367-4.6659865208619i</v>
      </c>
      <c r="E2190" t="str">
        <f t="shared" si="631"/>
        <v>161.861631093913+2.21044442249835i</v>
      </c>
      <c r="F2190" t="str">
        <f t="shared" si="632"/>
        <v>1.4549534010067-43.5881335734653i</v>
      </c>
      <c r="G2190" t="str">
        <f t="shared" si="633"/>
        <v>0.999998931961262-0.0010334590446701i</v>
      </c>
      <c r="H2190" t="str">
        <f t="shared" si="634"/>
        <v>709.904617844679+328.283845328496i</v>
      </c>
      <c r="I2190" t="str">
        <f t="shared" si="635"/>
        <v>43.2808676468736-85.9452336866659i</v>
      </c>
      <c r="K2190" t="str">
        <f t="shared" si="636"/>
        <v>0.013925731745592-0.00902337854239378i</v>
      </c>
      <c r="L2190" t="str">
        <f t="shared" si="637"/>
        <v>0.00005-0.0823509093279818i</v>
      </c>
      <c r="M2190" t="str">
        <f t="shared" si="638"/>
        <v>0.00133333333333333-0.048441711369401i</v>
      </c>
      <c r="N2190">
        <f t="shared" si="639"/>
        <v>98.267788985817845</v>
      </c>
      <c r="O2190">
        <f t="shared" si="640"/>
        <v>18.31044114566588</v>
      </c>
      <c r="P2190" s="3">
        <f t="shared" si="641"/>
        <v>18.31044114566588</v>
      </c>
      <c r="Q2190" s="3">
        <f t="shared" si="642"/>
        <v>-81.732211014182155</v>
      </c>
      <c r="R2190">
        <f t="shared" si="643"/>
        <v>98.267788985817845</v>
      </c>
      <c r="S2190">
        <f t="shared" si="644"/>
        <v>3.4266727315332419</v>
      </c>
      <c r="T2190">
        <f t="shared" si="627"/>
        <v>18.31044114566588</v>
      </c>
    </row>
    <row r="2191" spans="1:20" x14ac:dyDescent="0.25">
      <c r="A2191">
        <f t="shared" si="628"/>
        <v>21612.23535436788</v>
      </c>
      <c r="B2191">
        <f t="shared" si="645"/>
        <v>3439.6940879130684</v>
      </c>
      <c r="C2191" t="str">
        <f t="shared" si="629"/>
        <v>1.18175775278129-8.11905998645479i</v>
      </c>
      <c r="D2191" t="str">
        <f t="shared" si="630"/>
        <v>3.97488396103439-4.648485185134i</v>
      </c>
      <c r="E2191" t="str">
        <f t="shared" si="631"/>
        <v>161.859478645404+2.22237435690643i</v>
      </c>
      <c r="F2191" t="str">
        <f t="shared" si="632"/>
        <v>1.45495338917427-43.4231371018149i</v>
      </c>
      <c r="G2191" t="str">
        <f t="shared" si="633"/>
        <v>0.999998923828754-0.00103738618060328i</v>
      </c>
      <c r="H2191" t="str">
        <f t="shared" si="634"/>
        <v>710.835989594577+329.619533805101i</v>
      </c>
      <c r="I2191" t="str">
        <f t="shared" si="635"/>
        <v>43.2955066012274-85.7234094408497i</v>
      </c>
      <c r="K2191" t="str">
        <f t="shared" si="636"/>
        <v>0.0138939892561191-0.00903620655112765i</v>
      </c>
      <c r="L2191" t="str">
        <f t="shared" si="637"/>
        <v>0.00005-0.0820391605180133i</v>
      </c>
      <c r="M2191" t="str">
        <f t="shared" si="638"/>
        <v>0.00133333333333333-0.0482583297164785i</v>
      </c>
      <c r="N2191">
        <f t="shared" si="639"/>
        <v>98.281446029812003</v>
      </c>
      <c r="O2191">
        <f t="shared" si="640"/>
        <v>18.281162788572345</v>
      </c>
      <c r="P2191" s="3">
        <f t="shared" si="641"/>
        <v>18.281162788572345</v>
      </c>
      <c r="Q2191" s="3">
        <f t="shared" si="642"/>
        <v>-81.718553970187997</v>
      </c>
      <c r="R2191">
        <f t="shared" si="643"/>
        <v>98.281446029812003</v>
      </c>
      <c r="S2191">
        <f t="shared" si="644"/>
        <v>3.4396940879130686</v>
      </c>
      <c r="T2191">
        <f t="shared" si="627"/>
        <v>18.281162788572345</v>
      </c>
    </row>
    <row r="2192" spans="1:20" x14ac:dyDescent="0.25">
      <c r="A2192">
        <f t="shared" si="628"/>
        <v>21694.361848714478</v>
      </c>
      <c r="B2192">
        <f t="shared" si="645"/>
        <v>3452.764925447138</v>
      </c>
      <c r="C2192" t="str">
        <f t="shared" si="629"/>
        <v>1.17970387191376-8.09146597375284i</v>
      </c>
      <c r="D2192" t="str">
        <f t="shared" si="630"/>
        <v>3.97488307748864-4.63105071935395i</v>
      </c>
      <c r="E2192" t="str">
        <f t="shared" si="631"/>
        <v>161.857335407988+2.2343723243682i</v>
      </c>
      <c r="F2192" t="str">
        <f t="shared" si="632"/>
        <v>1.45495337725174-43.2587652865697i</v>
      </c>
      <c r="G2192" t="str">
        <f t="shared" si="633"/>
        <v>0.999998915634322-0.00104132823955647i</v>
      </c>
      <c r="H2192" t="str">
        <f t="shared" si="634"/>
        <v>711.776017505317+330.961183151013i</v>
      </c>
      <c r="I2192" t="str">
        <f t="shared" si="635"/>
        <v>43.3102482967853-85.503004308875i</v>
      </c>
      <c r="K2192" t="str">
        <f t="shared" si="636"/>
        <v>0.0138621569265341-0.00904894078545193i</v>
      </c>
      <c r="L2192" t="str">
        <f t="shared" si="637"/>
        <v>0.00005-0.0817285918689113i</v>
      </c>
      <c r="M2192" t="str">
        <f t="shared" si="638"/>
        <v>0.00133333333333333-0.0480756422758304i</v>
      </c>
      <c r="N2192">
        <f t="shared" si="639"/>
        <v>98.295053919207021</v>
      </c>
      <c r="O2192">
        <f t="shared" si="640"/>
        <v>18.251892544767369</v>
      </c>
      <c r="P2192" s="3">
        <f t="shared" si="641"/>
        <v>18.251892544767369</v>
      </c>
      <c r="Q2192" s="3">
        <f t="shared" si="642"/>
        <v>-81.704946080792979</v>
      </c>
      <c r="R2192">
        <f t="shared" si="643"/>
        <v>98.295053919207021</v>
      </c>
      <c r="S2192">
        <f t="shared" si="644"/>
        <v>3.4527649254471382</v>
      </c>
      <c r="T2192">
        <f t="shared" si="627"/>
        <v>18.251892544767369</v>
      </c>
    </row>
    <row r="2193" spans="1:20" x14ac:dyDescent="0.25">
      <c r="A2193">
        <f t="shared" si="628"/>
        <v>21776.800423739594</v>
      </c>
      <c r="B2193">
        <f t="shared" si="645"/>
        <v>3465.8854321638373</v>
      </c>
      <c r="C2193" t="str">
        <f t="shared" si="629"/>
        <v>1.17764450168854-8.06397376439302i</v>
      </c>
      <c r="D2193" t="str">
        <f t="shared" si="630"/>
        <v>3.97488218721559-4.61368287272028i</v>
      </c>
      <c r="E2193" t="str">
        <f t="shared" si="631"/>
        <v>161.855201652978+2.24643863654325i</v>
      </c>
      <c r="F2193" t="str">
        <f t="shared" si="632"/>
        <v>1.45495336523842-43.095015763186i</v>
      </c>
      <c r="G2193" t="str">
        <f t="shared" si="633"/>
        <v>0.999998907377493-0.00104528527823603i</v>
      </c>
      <c r="H2193" t="str">
        <f t="shared" si="634"/>
        <v>712.724794298919+332.308823020395i</v>
      </c>
      <c r="I2193" t="str">
        <f t="shared" si="635"/>
        <v>43.3250933031325-85.2840176152162i</v>
      </c>
      <c r="K2193" t="str">
        <f t="shared" si="636"/>
        <v>0.0138302352945857-0.00906158048211528i</v>
      </c>
      <c r="L2193" t="str">
        <f t="shared" si="637"/>
        <v>0.00005-0.0814191989130422i</v>
      </c>
      <c r="M2193" t="str">
        <f t="shared" si="638"/>
        <v>0.00133333333333333-0.0478936464194365i</v>
      </c>
      <c r="N2193">
        <f t="shared" si="639"/>
        <v>98.308612369599317</v>
      </c>
      <c r="O2193">
        <f t="shared" si="640"/>
        <v>18.222630345727918</v>
      </c>
      <c r="P2193" s="3">
        <f t="shared" si="641"/>
        <v>18.222630345727918</v>
      </c>
      <c r="Q2193" s="3">
        <f t="shared" si="642"/>
        <v>-81.691387630400683</v>
      </c>
      <c r="R2193">
        <f t="shared" si="643"/>
        <v>98.308612369599317</v>
      </c>
      <c r="S2193">
        <f t="shared" si="644"/>
        <v>3.4658854321638373</v>
      </c>
      <c r="T2193">
        <f t="shared" si="627"/>
        <v>18.222630345727918</v>
      </c>
    </row>
    <row r="2194" spans="1:20" x14ac:dyDescent="0.25">
      <c r="A2194">
        <f t="shared" si="628"/>
        <v>21859.552265349805</v>
      </c>
      <c r="B2194">
        <f t="shared" si="645"/>
        <v>3479.0557968060598</v>
      </c>
      <c r="C2194" t="str">
        <f t="shared" si="629"/>
        <v>1.17557967952731-8.03658290468822i</v>
      </c>
      <c r="D2194" t="str">
        <f t="shared" si="630"/>
        <v>3.974881290164-4.59638139538986i</v>
      </c>
      <c r="E2194" t="str">
        <f t="shared" si="631"/>
        <v>161.853077654355+2.25857360515818i</v>
      </c>
      <c r="F2194" t="str">
        <f t="shared" si="632"/>
        <v>1.45495335313364-42.9318861760719i</v>
      </c>
      <c r="G2194" t="str">
        <f t="shared" si="633"/>
        <v>0.999998899057794-0.00104925735356381i</v>
      </c>
      <c r="H2194" t="str">
        <f t="shared" si="634"/>
        <v>713.682413884415+333.662483177202i</v>
      </c>
      <c r="I2194" t="str">
        <f t="shared" si="635"/>
        <v>43.3400421887715-85.0664487409797i</v>
      </c>
      <c r="K2194" t="str">
        <f t="shared" si="636"/>
        <v>0.0137982249061962-0.00907412488091356i</v>
      </c>
      <c r="L2194" t="str">
        <f t="shared" si="637"/>
        <v>0.00005-0.0811109771996831i</v>
      </c>
      <c r="M2194" t="str">
        <f t="shared" si="638"/>
        <v>0.00133333333333333-0.0477123395292254i</v>
      </c>
      <c r="N2194">
        <f t="shared" si="639"/>
        <v>98.322121101174403</v>
      </c>
      <c r="O2194">
        <f t="shared" si="640"/>
        <v>18.193376122353552</v>
      </c>
      <c r="P2194" s="3">
        <f t="shared" si="641"/>
        <v>18.193376122353552</v>
      </c>
      <c r="Q2194" s="3">
        <f t="shared" si="642"/>
        <v>-81.677878898825597</v>
      </c>
      <c r="R2194">
        <f t="shared" si="643"/>
        <v>98.322121101174403</v>
      </c>
      <c r="S2194">
        <f t="shared" si="644"/>
        <v>3.4790557968060596</v>
      </c>
      <c r="T2194">
        <f t="shared" si="627"/>
        <v>18.193376122353552</v>
      </c>
    </row>
    <row r="2195" spans="1:20" x14ac:dyDescent="0.25">
      <c r="A2195">
        <f t="shared" si="628"/>
        <v>21942.618563958131</v>
      </c>
      <c r="B2195">
        <f t="shared" si="645"/>
        <v>3492.2762088339227</v>
      </c>
      <c r="C2195" t="str">
        <f t="shared" si="629"/>
        <v>1.17350944336414-8.00929294273552i</v>
      </c>
      <c r="D2195" t="str">
        <f t="shared" si="630"/>
        <v>3.97488038628228-4.57914603847427i</v>
      </c>
      <c r="E2195" t="str">
        <f t="shared" si="631"/>
        <v>161.850963688775+2.27077754198705i</v>
      </c>
      <c r="F2195" t="str">
        <f t="shared" si="632"/>
        <v>1.45495334093668-42.7693741785536i</v>
      </c>
      <c r="G2195" t="str">
        <f t="shared" si="633"/>
        <v>0.999998890674745-0.00105324452267795i</v>
      </c>
      <c r="H2195" t="str">
        <f t="shared" si="634"/>
        <v>714.648971375994+335.022193493195i</v>
      </c>
      <c r="I2195" t="str">
        <f t="shared" si="635"/>
        <v>43.3550955209646-84.8502971244728i</v>
      </c>
      <c r="K2195" t="str">
        <f t="shared" si="636"/>
        <v>0.0137661263154492-0.00908657322479109i</v>
      </c>
      <c r="L2195" t="str">
        <f t="shared" si="637"/>
        <v>0.00005-0.0808039222949622i</v>
      </c>
      <c r="M2195" t="str">
        <f t="shared" si="638"/>
        <v>0.00133333333333333-0.0475317189970366i</v>
      </c>
      <c r="N2195">
        <f t="shared" si="639"/>
        <v>98.335579838766463</v>
      </c>
      <c r="O2195">
        <f t="shared" si="640"/>
        <v>18.164129804973779</v>
      </c>
      <c r="P2195" s="3">
        <f t="shared" si="641"/>
        <v>18.164129804973779</v>
      </c>
      <c r="Q2195" s="3">
        <f t="shared" si="642"/>
        <v>-81.664420161233537</v>
      </c>
      <c r="R2195">
        <f t="shared" si="643"/>
        <v>98.335579838766463</v>
      </c>
      <c r="S2195">
        <f t="shared" si="644"/>
        <v>3.4922762088339225</v>
      </c>
      <c r="T2195">
        <f t="shared" si="627"/>
        <v>18.164129804973779</v>
      </c>
    </row>
    <row r="2196" spans="1:20" x14ac:dyDescent="0.25">
      <c r="A2196">
        <f t="shared" si="628"/>
        <v>22026.000514501175</v>
      </c>
      <c r="B2196">
        <f t="shared" si="645"/>
        <v>3505.5468584274918</v>
      </c>
      <c r="C2196" t="str">
        <f t="shared" si="629"/>
        <v>1.17143383164408-7.98210342841677i</v>
      </c>
      <c r="D2196" t="str">
        <f t="shared" si="630"/>
        <v>3.97487947551841-4.56197655403625i</v>
      </c>
      <c r="E2196" t="str">
        <f t="shared" si="631"/>
        <v>161.848860035577+2.28305075884111i</v>
      </c>
      <c r="F2196" t="str">
        <f t="shared" si="632"/>
        <v>1.45495332864685-42.6074774328412i</v>
      </c>
      <c r="G2196" t="str">
        <f t="shared" si="633"/>
        <v>0.999998882227864-0.00105724684293368i</v>
      </c>
      <c r="H2196" t="str">
        <f t="shared" si="634"/>
        <v>715.624563111489+336.387983945919i</v>
      </c>
      <c r="I2196" t="str">
        <f t="shared" si="635"/>
        <v>43.3702538655776-84.6355622617841i</v>
      </c>
      <c r="K2196" t="str">
        <f t="shared" si="636"/>
        <v>0.0137339400845747-0.00909892475994244i</v>
      </c>
      <c r="L2196" t="str">
        <f t="shared" si="637"/>
        <v>0.00005-0.0804980297817913i</v>
      </c>
      <c r="M2196" t="str">
        <f t="shared" si="638"/>
        <v>0.00133333333333333-0.0473517822245833i</v>
      </c>
      <c r="N2196">
        <f t="shared" si="639"/>
        <v>98.348988311917282</v>
      </c>
      <c r="O2196">
        <f t="shared" si="640"/>
        <v>18.134891323355191</v>
      </c>
      <c r="P2196" s="3">
        <f t="shared" si="641"/>
        <v>18.134891323355191</v>
      </c>
      <c r="Q2196" s="3">
        <f t="shared" si="642"/>
        <v>-81.651011688082718</v>
      </c>
      <c r="R2196">
        <f t="shared" si="643"/>
        <v>98.348988311917282</v>
      </c>
      <c r="S2196">
        <f t="shared" si="644"/>
        <v>3.5055468584274916</v>
      </c>
      <c r="T2196">
        <f t="shared" si="627"/>
        <v>18.134891323355191</v>
      </c>
    </row>
    <row r="2197" spans="1:20" x14ac:dyDescent="0.25">
      <c r="A2197">
        <f t="shared" si="628"/>
        <v>22109.699316456281</v>
      </c>
      <c r="B2197">
        <f t="shared" si="645"/>
        <v>3518.8679364895165</v>
      </c>
      <c r="C2197" t="str">
        <f t="shared" si="629"/>
        <v>1.16935288332146-7.95501391339941i</v>
      </c>
      <c r="D2197" t="str">
        <f t="shared" si="630"/>
        <v>3.97487855782001-4.54487269508616i</v>
      </c>
      <c r="E2197" t="str">
        <f t="shared" si="631"/>
        <v>161.846766976791+2.29539356754987i</v>
      </c>
      <c r="F2197" t="str">
        <f t="shared" si="632"/>
        <v>1.45495331626343-42.446193609996i</v>
      </c>
      <c r="G2197" t="str">
        <f t="shared" si="633"/>
        <v>0.999998873716665-0.00106126437190418i</v>
      </c>
      <c r="H2197" t="str">
        <f t="shared" si="634"/>
        <v>716.609286671203+337.759884616549i</v>
      </c>
      <c r="I2197" t="str">
        <f t="shared" si="635"/>
        <v>43.3855177869182-84.4222437073788i</v>
      </c>
      <c r="K2197" t="str">
        <f t="shared" si="636"/>
        <v>0.0137016667839331-0.00911117873591419i</v>
      </c>
      <c r="L2197" t="str">
        <f t="shared" si="637"/>
        <v>0.00005-0.0801932952598045i</v>
      </c>
      <c r="M2197" t="str">
        <f t="shared" si="638"/>
        <v>0.00133333333333333-0.0471725266234142i</v>
      </c>
      <c r="N2197">
        <f t="shared" si="639"/>
        <v>98.362346254932916</v>
      </c>
      <c r="O2197">
        <f t="shared" si="640"/>
        <v>18.105660606708991</v>
      </c>
      <c r="P2197" s="3">
        <f t="shared" si="641"/>
        <v>18.105660606708991</v>
      </c>
      <c r="Q2197" s="3">
        <f t="shared" si="642"/>
        <v>-81.637653745067084</v>
      </c>
      <c r="R2197">
        <f t="shared" si="643"/>
        <v>98.362346254932916</v>
      </c>
      <c r="S2197">
        <f t="shared" si="644"/>
        <v>3.5188679364895163</v>
      </c>
      <c r="T2197">
        <f t="shared" si="627"/>
        <v>18.105660606708991</v>
      </c>
    </row>
    <row r="2198" spans="1:20" x14ac:dyDescent="0.25">
      <c r="A2198">
        <f t="shared" si="628"/>
        <v>22193.716173858815</v>
      </c>
      <c r="B2198">
        <f t="shared" si="645"/>
        <v>3532.2396346481769</v>
      </c>
      <c r="C2198" t="str">
        <f t="shared" si="629"/>
        <v>1.16726663785852-7.92802395113696i</v>
      </c>
      <c r="D2198" t="str">
        <f t="shared" si="630"/>
        <v>3.9748776331343-4.52783421557838i</v>
      </c>
      <c r="E2198" t="str">
        <f t="shared" si="631"/>
        <v>161.84468479714+2.30780627994868i</v>
      </c>
      <c r="F2198" t="str">
        <f t="shared" si="632"/>
        <v>1.45495330378573-42.2855203898959i</v>
      </c>
      <c r="G2198" t="str">
        <f t="shared" si="633"/>
        <v>0.999998865140657-0.0010652971673814i</v>
      </c>
      <c r="H2198" t="str">
        <f t="shared" si="634"/>
        <v>717.603240897035+339.137925687606i</v>
      </c>
      <c r="I2198" t="str">
        <f t="shared" si="635"/>
        <v>43.4008878475625-84.2103410746985i</v>
      </c>
      <c r="K2198" t="str">
        <f t="shared" si="636"/>
        <v>0.0136693069919983-0.00912333440570676i</v>
      </c>
      <c r="L2198" t="str">
        <f t="shared" si="637"/>
        <v>0.00005-0.079889714345292i</v>
      </c>
      <c r="M2198" t="str">
        <f t="shared" si="638"/>
        <v>0.00133333333333333-0.0469939496148778i</v>
      </c>
      <c r="N2198">
        <f t="shared" si="639"/>
        <v>98.375653406943428</v>
      </c>
      <c r="O2198">
        <f t="shared" si="640"/>
        <v>18.076437583698329</v>
      </c>
      <c r="P2198" s="3">
        <f t="shared" si="641"/>
        <v>18.076437583698329</v>
      </c>
      <c r="Q2198" s="3">
        <f t="shared" si="642"/>
        <v>-81.624346593056572</v>
      </c>
      <c r="R2198">
        <f t="shared" si="643"/>
        <v>98.375653406943428</v>
      </c>
      <c r="S2198">
        <f t="shared" si="644"/>
        <v>3.5322396346481768</v>
      </c>
      <c r="T2198">
        <f t="shared" si="627"/>
        <v>18.076437583698329</v>
      </c>
    </row>
    <row r="2199" spans="1:20" x14ac:dyDescent="0.25">
      <c r="A2199">
        <f t="shared" si="628"/>
        <v>22278.052295319478</v>
      </c>
      <c r="B2199">
        <f t="shared" si="645"/>
        <v>3545.6621452598401</v>
      </c>
      <c r="C2199" t="str">
        <f t="shared" si="629"/>
        <v>1.16517513522354-7.90113309686988i</v>
      </c>
      <c r="D2199" t="str">
        <f t="shared" si="630"/>
        <v>3.97487670140803-4.51086087040775i</v>
      </c>
      <c r="E2199" t="str">
        <f t="shared" si="631"/>
        <v>161.842613784051+2.32028920786251i</v>
      </c>
      <c r="F2199" t="str">
        <f t="shared" si="632"/>
        <v>1.45495329121301-42.1254554612026i</v>
      </c>
      <c r="G2199" t="str">
        <f t="shared" si="633"/>
        <v>0.999998856499349-0.00106934528737691i</v>
      </c>
      <c r="H2199" t="str">
        <f t="shared" si="634"/>
        <v>718.606525911978+340.522137440592i</v>
      </c>
      <c r="I2199" t="str">
        <f t="shared" si="635"/>
        <v>43.4163646081832-83.9998540367783i</v>
      </c>
      <c r="K2199" t="str">
        <f t="shared" si="636"/>
        <v>0.0136368612953386-0.0091353910258765i</v>
      </c>
      <c r="L2199" t="str">
        <f t="shared" si="637"/>
        <v>0.00005-0.0795872826711417i</v>
      </c>
      <c r="M2199" t="str">
        <f t="shared" si="638"/>
        <v>0.00133333333333333-0.0468160486300835i</v>
      </c>
      <c r="N2199">
        <f t="shared" si="639"/>
        <v>98.388909511958587</v>
      </c>
      <c r="O2199">
        <f t="shared" si="640"/>
        <v>18.047222182446106</v>
      </c>
      <c r="P2199" s="3">
        <f t="shared" si="641"/>
        <v>18.047222182446106</v>
      </c>
      <c r="Q2199" s="3">
        <f t="shared" si="642"/>
        <v>-81.611090488041413</v>
      </c>
      <c r="R2199">
        <f t="shared" si="643"/>
        <v>98.388909511958587</v>
      </c>
      <c r="S2199">
        <f t="shared" si="644"/>
        <v>3.5456621452598402</v>
      </c>
      <c r="T2199">
        <f t="shared" si="627"/>
        <v>18.047222182446106</v>
      </c>
    </row>
    <row r="2200" spans="1:20" x14ac:dyDescent="0.25">
      <c r="A2200">
        <f t="shared" si="628"/>
        <v>22362.708894041694</v>
      </c>
      <c r="B2200">
        <f t="shared" si="645"/>
        <v>3559.1356614118276</v>
      </c>
      <c r="C2200" t="str">
        <f t="shared" si="629"/>
        <v>1.16307841588918-7.87434090762643i</v>
      </c>
      <c r="D2200" t="str">
        <f t="shared" si="630"/>
        <v>3.97487576258765-4.49395241540613i</v>
      </c>
      <c r="E2200" t="str">
        <f t="shared" si="631"/>
        <v>161.840554227661+2.33284266309095i</v>
      </c>
      <c r="F2200" t="str">
        <f t="shared" si="632"/>
        <v>1.45495327854457-41.9659965213285i</v>
      </c>
      <c r="G2200" t="str">
        <f t="shared" si="633"/>
        <v>0.999998847792242-0.00107340879012264i</v>
      </c>
      <c r="H2200" t="str">
        <f t="shared" si="634"/>
        <v>719.619243139969+341.912550253485i</v>
      </c>
      <c r="I2200" t="str">
        <f t="shared" si="635"/>
        <v>43.4319486273679-83.7907823268759i</v>
      </c>
      <c r="K2200" t="str">
        <f t="shared" si="636"/>
        <v>0.0136043302885964-0.00914734785663749i</v>
      </c>
      <c r="L2200" t="str">
        <f t="shared" si="637"/>
        <v>0.00005-0.0792859958867722i</v>
      </c>
      <c r="M2200" t="str">
        <f t="shared" si="638"/>
        <v>0.00133333333333333-0.0466388211098659i</v>
      </c>
      <c r="N2200">
        <f t="shared" si="639"/>
        <v>98.402114318925385</v>
      </c>
      <c r="O2200">
        <f t="shared" si="640"/>
        <v>18.018014330542922</v>
      </c>
      <c r="P2200" s="3">
        <f t="shared" si="641"/>
        <v>18.018014330542922</v>
      </c>
      <c r="Q2200" s="3">
        <f t="shared" si="642"/>
        <v>-81.597885681074615</v>
      </c>
      <c r="R2200">
        <f t="shared" si="643"/>
        <v>98.402114318925385</v>
      </c>
      <c r="S2200">
        <f t="shared" si="644"/>
        <v>3.5591356614118275</v>
      </c>
      <c r="T2200">
        <f t="shared" si="627"/>
        <v>18.018014330542922</v>
      </c>
    </row>
    <row r="2201" spans="1:20" x14ac:dyDescent="0.25">
      <c r="A2201">
        <f t="shared" si="628"/>
        <v>22447.687187839056</v>
      </c>
      <c r="B2201">
        <f t="shared" si="645"/>
        <v>3572.6603769251928</v>
      </c>
      <c r="C2201" t="str">
        <f t="shared" si="629"/>
        <v>1.16097652083044-7.84764694222315i</v>
      </c>
      <c r="D2201" t="str">
        <f t="shared" si="630"/>
        <v>3.97487481661911-4.47710860733879i</v>
      </c>
      <c r="E2201" t="str">
        <f t="shared" si="631"/>
        <v>161.838506420821+2.3454669573941i</v>
      </c>
      <c r="F2201" t="str">
        <f t="shared" si="632"/>
        <v>1.45495326577965-41.807141276403i</v>
      </c>
      <c r="G2201" t="str">
        <f t="shared" si="633"/>
        <v>0.999998839018835-0.00107748773407185i</v>
      </c>
      <c r="H2201" t="str">
        <f t="shared" si="634"/>
        <v>720.641495326068+343.309194598121i</v>
      </c>
      <c r="I2201" t="str">
        <f t="shared" si="635"/>
        <v>43.4476404614323-83.5831257391084i</v>
      </c>
      <c r="K2201" t="str">
        <f t="shared" si="636"/>
        <v>0.0135717145744665-0.00915920416196391i</v>
      </c>
      <c r="L2201" t="str">
        <f t="shared" si="637"/>
        <v>0.00005-0.0789858496580716i</v>
      </c>
      <c r="M2201" t="str">
        <f t="shared" si="638"/>
        <v>0.00133333333333333-0.0464622645047479i</v>
      </c>
      <c r="N2201">
        <f t="shared" si="639"/>
        <v>98.415267581783397</v>
      </c>
      <c r="O2201">
        <f t="shared" si="640"/>
        <v>17.988813955054724</v>
      </c>
      <c r="P2201" s="3">
        <f t="shared" si="641"/>
        <v>17.988813955054724</v>
      </c>
      <c r="Q2201" s="3">
        <f t="shared" si="642"/>
        <v>-81.584732418216603</v>
      </c>
      <c r="R2201">
        <f t="shared" si="643"/>
        <v>98.415267581783397</v>
      </c>
      <c r="S2201">
        <f t="shared" si="644"/>
        <v>3.5726603769251928</v>
      </c>
      <c r="T2201">
        <f t="shared" si="627"/>
        <v>17.988813955054724</v>
      </c>
    </row>
    <row r="2202" spans="1:20" x14ac:dyDescent="0.25">
      <c r="A2202">
        <f t="shared" si="628"/>
        <v>22532.98839915284</v>
      </c>
      <c r="B2202">
        <f t="shared" si="645"/>
        <v>3586.2364863575085</v>
      </c>
      <c r="C2202" t="str">
        <f t="shared" si="629"/>
        <v>1.15886949152281-7.82105076126606i</v>
      </c>
      <c r="D2202" t="str">
        <f t="shared" si="630"/>
        <v>3.97487386344803-4.46032920390102i</v>
      </c>
      <c r="E2202" t="str">
        <f t="shared" si="631"/>
        <v>161.836470659105+2.35816240247693i</v>
      </c>
      <c r="F2202" t="str">
        <f t="shared" si="632"/>
        <v>1.45495325291755-41.6488874412405i</v>
      </c>
      <c r="G2202" t="str">
        <f t="shared" si="633"/>
        <v>0.999998830178624-0.00108158217789991i</v>
      </c>
      <c r="H2202" t="str">
        <f t="shared" si="634"/>
        <v>721.673386557016+344.712101037441i</v>
      </c>
      <c r="I2202" t="str">
        <f t="shared" si="635"/>
        <v>43.463440664227-83.3768841291058i</v>
      </c>
      <c r="K2202" t="str">
        <f t="shared" si="636"/>
        <v>0.013539014763673-0.00917095920969195i</v>
      </c>
      <c r="L2202" t="str">
        <f t="shared" si="637"/>
        <v>0.00005-0.0786868396673355i</v>
      </c>
      <c r="M2202" t="str">
        <f t="shared" si="638"/>
        <v>0.00133333333333333-0.0462863762749033i</v>
      </c>
      <c r="N2202">
        <f t="shared" si="639"/>
        <v>98.428369059520733</v>
      </c>
      <c r="O2202">
        <f t="shared" si="640"/>
        <v>17.959620982531366</v>
      </c>
      <c r="P2202" s="3">
        <f t="shared" si="641"/>
        <v>17.959620982531366</v>
      </c>
      <c r="Q2202" s="3">
        <f t="shared" si="642"/>
        <v>-81.571630940479267</v>
      </c>
      <c r="R2202">
        <f t="shared" si="643"/>
        <v>98.428369059520733</v>
      </c>
      <c r="S2202">
        <f t="shared" si="644"/>
        <v>3.5862364863575085</v>
      </c>
      <c r="T2202">
        <f t="shared" si="627"/>
        <v>17.959620982531366</v>
      </c>
    </row>
    <row r="2203" spans="1:20" x14ac:dyDescent="0.25">
      <c r="A2203">
        <f t="shared" si="628"/>
        <v>22618.613755069622</v>
      </c>
      <c r="B2203">
        <f t="shared" si="645"/>
        <v>3599.864185005667</v>
      </c>
      <c r="C2203" t="str">
        <f t="shared" si="629"/>
        <v>1.15675736994006-7.79455192715084i</v>
      </c>
      <c r="D2203" t="str">
        <f t="shared" si="630"/>
        <v>3.97487290301953-4.44361396371451i</v>
      </c>
      <c r="E2203" t="str">
        <f t="shared" si="631"/>
        <v>161.834447240812+2.37092930997433i</v>
      </c>
      <c r="F2203" t="str">
        <f t="shared" si="632"/>
        <v>1.4549532399575-41.491232739306i</v>
      </c>
      <c r="G2203" t="str">
        <f t="shared" si="633"/>
        <v>0.9999988212711-0.00108569218050508i</v>
      </c>
      <c r="H2203" t="str">
        <f t="shared" si="634"/>
        <v>722.715022282179+346.121300222616i</v>
      </c>
      <c r="I2203" t="str">
        <f t="shared" si="635"/>
        <v>43.4793497869379-83.1720574146751i</v>
      </c>
      <c r="K2203" t="str">
        <f t="shared" si="636"/>
        <v>0.0135062314749443-0.00918261227162185i</v>
      </c>
      <c r="L2203" t="str">
        <f t="shared" si="637"/>
        <v>0.00005-0.0783889616132051i</v>
      </c>
      <c r="M2203" t="str">
        <f t="shared" si="638"/>
        <v>0.00133333333333333-0.0461111538901207i</v>
      </c>
      <c r="N2203">
        <f t="shared" si="639"/>
        <v>98.441418516228666</v>
      </c>
      <c r="O2203">
        <f t="shared" si="640"/>
        <v>17.930435339014174</v>
      </c>
      <c r="P2203" s="3">
        <f t="shared" si="641"/>
        <v>17.930435339014174</v>
      </c>
      <c r="Q2203" s="3">
        <f t="shared" si="642"/>
        <v>-81.558581483771334</v>
      </c>
      <c r="R2203">
        <f t="shared" si="643"/>
        <v>98.441418516228666</v>
      </c>
      <c r="S2203">
        <f t="shared" si="644"/>
        <v>3.599864185005667</v>
      </c>
      <c r="T2203">
        <f t="shared" si="627"/>
        <v>17.930435339014174</v>
      </c>
    </row>
    <row r="2204" spans="1:20" x14ac:dyDescent="0.25">
      <c r="A2204">
        <f t="shared" si="628"/>
        <v>22704.564487338888</v>
      </c>
      <c r="B2204">
        <f t="shared" si="645"/>
        <v>3613.5436689086887</v>
      </c>
      <c r="C2204" t="str">
        <f t="shared" si="629"/>
        <v>1.15464019855224-7.7681500040644i</v>
      </c>
      <c r="D2204" t="str">
        <f t="shared" si="630"/>
        <v>3.97487193527837-4.42696264632398i</v>
      </c>
      <c r="E2204" t="str">
        <f t="shared" si="631"/>
        <v>161.832436466978+2.38376799143583i</v>
      </c>
      <c r="F2204" t="str">
        <f t="shared" si="632"/>
        <v>1.45495322689877-41.3341749026838i</v>
      </c>
      <c r="G2204" t="str">
        <f t="shared" si="633"/>
        <v>0.99999881229575-0.0010898178010095i</v>
      </c>
      <c r="H2204" t="str">
        <f t="shared" si="634"/>
        <v>723.766509334827+347.536822890016i</v>
      </c>
      <c r="I2204" t="str">
        <f t="shared" si="635"/>
        <v>43.4953683778789-82.9686455764766i</v>
      </c>
      <c r="K2204" t="str">
        <f t="shared" si="636"/>
        <v>0.0134733653349874-0.00919416262362009i</v>
      </c>
      <c r="L2204" t="str">
        <f t="shared" si="637"/>
        <v>0.00005-0.0780922112106052i</v>
      </c>
      <c r="M2204" t="str">
        <f t="shared" si="638"/>
        <v>0.00133333333333333-0.0459365948297677i</v>
      </c>
      <c r="N2204">
        <f t="shared" si="639"/>
        <v>98.454415721156565</v>
      </c>
      <c r="O2204">
        <f t="shared" si="640"/>
        <v>17.901256950045163</v>
      </c>
      <c r="P2204" s="3">
        <f t="shared" si="641"/>
        <v>17.901256950045163</v>
      </c>
      <c r="Q2204" s="3">
        <f t="shared" si="642"/>
        <v>-81.545584278843435</v>
      </c>
      <c r="R2204">
        <f t="shared" si="643"/>
        <v>98.454415721156565</v>
      </c>
      <c r="S2204">
        <f t="shared" si="644"/>
        <v>3.6135436689086888</v>
      </c>
      <c r="T2204">
        <f t="shared" si="627"/>
        <v>17.901256950045163</v>
      </c>
    </row>
    <row r="2205" spans="1:20" x14ac:dyDescent="0.25">
      <c r="A2205">
        <f t="shared" si="628"/>
        <v>22790.841832390775</v>
      </c>
      <c r="B2205">
        <f t="shared" si="645"/>
        <v>3627.2751348505417</v>
      </c>
      <c r="C2205" t="str">
        <f t="shared" si="629"/>
        <v>1.15251802032313-7.74184455798503i</v>
      </c>
      <c r="D2205" t="str">
        <f t="shared" si="630"/>
        <v>3.97487096016889-4.41037501219372i</v>
      </c>
      <c r="E2205" t="str">
        <f t="shared" si="631"/>
        <v>161.830438641374+2.39667875831142i</v>
      </c>
      <c r="F2205" t="str">
        <f t="shared" si="632"/>
        <v>1.4549532137406-41.1777116720443i</v>
      </c>
      <c r="G2205" t="str">
        <f t="shared" si="633"/>
        <v>0.999998803252058-0.00109395909875989i</v>
      </c>
      <c r="H2205" t="str">
        <f t="shared" si="634"/>
        <v>724.827955953843+348.95869985808i</v>
      </c>
      <c r="I2205" t="str">
        <f t="shared" si="635"/>
        <v>43.5114969822819-82.7666486587159i</v>
      </c>
      <c r="K2205" t="str">
        <f t="shared" si="636"/>
        <v>0.0134404169784596-0.00920560954572138i</v>
      </c>
      <c r="L2205" t="str">
        <f t="shared" si="637"/>
        <v>0.00005-0.0777965841906804i</v>
      </c>
      <c r="M2205" t="str">
        <f t="shared" si="638"/>
        <v>0.00133333333333333-0.0457626965827532i</v>
      </c>
      <c r="N2205">
        <f t="shared" si="639"/>
        <v>98.467360448763998</v>
      </c>
      <c r="O2205">
        <f t="shared" si="640"/>
        <v>17.872085740674791</v>
      </c>
      <c r="P2205" s="3">
        <f t="shared" si="641"/>
        <v>17.872085740674791</v>
      </c>
      <c r="Q2205" s="3">
        <f t="shared" si="642"/>
        <v>-81.532639551236002</v>
      </c>
      <c r="R2205">
        <f t="shared" si="643"/>
        <v>98.467360448763998</v>
      </c>
      <c r="S2205">
        <f t="shared" si="644"/>
        <v>3.6272751348505419</v>
      </c>
      <c r="T2205">
        <f t="shared" si="627"/>
        <v>17.872085740674791</v>
      </c>
    </row>
    <row r="2206" spans="1:20" x14ac:dyDescent="0.25">
      <c r="A2206">
        <f t="shared" si="628"/>
        <v>22877.447031353862</v>
      </c>
      <c r="B2206">
        <f t="shared" si="645"/>
        <v>3641.0587803629737</v>
      </c>
      <c r="C2206" t="str">
        <f t="shared" si="629"/>
        <v>1.1503908787082-7.71563515668361i</v>
      </c>
      <c r="D2206" t="str">
        <f t="shared" si="630"/>
        <v>3.97486997763498-4.39385082270406i</v>
      </c>
      <c r="E2206" t="str">
        <f t="shared" si="631"/>
        <v>161.828454070518+2.40966192193633i</v>
      </c>
      <c r="F2206" t="str">
        <f t="shared" si="632"/>
        <v>1.45495320048225-41.0218407966113i</v>
      </c>
      <c r="G2206" t="str">
        <f t="shared" si="633"/>
        <v>0.999998794139504-0.00109811613332853i</v>
      </c>
      <c r="H2206" t="str">
        <f t="shared" si="634"/>
        <v>725.899471805799+350.38696202398i</v>
      </c>
      <c r="I2206" t="str">
        <f t="shared" si="635"/>
        <v>43.5277361420724-82.5660667698462i</v>
      </c>
      <c r="K2206" t="str">
        <f t="shared" si="636"/>
        <v>0.0134073870479399-0.00921695232223044i</v>
      </c>
      <c r="L2206" t="str">
        <f t="shared" si="637"/>
        <v>0.00005-0.0775020763007375i</v>
      </c>
      <c r="M2206" t="str">
        <f t="shared" si="638"/>
        <v>0.00133333333333333-0.0455894566474927i</v>
      </c>
      <c r="N2206">
        <f t="shared" si="639"/>
        <v>98.480252478775981</v>
      </c>
      <c r="O2206">
        <f t="shared" si="640"/>
        <v>17.842921635471058</v>
      </c>
      <c r="P2206" s="3">
        <f t="shared" si="641"/>
        <v>17.842921635471058</v>
      </c>
      <c r="Q2206" s="3">
        <f t="shared" si="642"/>
        <v>-81.519747521224019</v>
      </c>
      <c r="R2206">
        <f t="shared" si="643"/>
        <v>98.480252478775981</v>
      </c>
      <c r="S2206">
        <f t="shared" si="644"/>
        <v>3.6410587803629739</v>
      </c>
      <c r="T2206">
        <f t="shared" si="627"/>
        <v>17.842921635471058</v>
      </c>
    </row>
    <row r="2207" spans="1:20" x14ac:dyDescent="0.25">
      <c r="A2207">
        <f t="shared" si="628"/>
        <v>22964.381330073007</v>
      </c>
      <c r="B2207">
        <f t="shared" si="645"/>
        <v>3654.8948037283531</v>
      </c>
      <c r="C2207" t="str">
        <f t="shared" si="629"/>
        <v>1.14825881765178-7.68952136972429i</v>
      </c>
      <c r="D2207" t="str">
        <f t="shared" si="630"/>
        <v>3.97486898762011-4.37738984014805i</v>
      </c>
      <c r="E2207" t="str">
        <f t="shared" si="631"/>
        <v>161.826483063678+2.42271779351594i</v>
      </c>
      <c r="F2207" t="str">
        <f t="shared" si="632"/>
        <v>1.45495318712294-40.8665600341301i</v>
      </c>
      <c r="G2207" t="str">
        <f t="shared" si="633"/>
        <v>0.999998784957562-0.001102288964514i</v>
      </c>
      <c r="H2207" t="str">
        <f t="shared" si="634"/>
        <v>726.981168007445+351.821640360202i</v>
      </c>
      <c r="I2207" t="str">
        <f t="shared" si="635"/>
        <v>43.5440863956466-82.3669000832872i</v>
      </c>
      <c r="K2207" t="str">
        <f t="shared" si="636"/>
        <v>0.0133742761938977-0.00922819024182392i</v>
      </c>
      <c r="L2207" t="str">
        <f t="shared" si="637"/>
        <v>0.00005-0.0772086833041816i</v>
      </c>
      <c r="M2207" t="str">
        <f t="shared" si="638"/>
        <v>0.00133333333333333-0.0454168725318716i</v>
      </c>
      <c r="N2207">
        <f t="shared" si="639"/>
        <v>98.493091596232773</v>
      </c>
      <c r="O2207">
        <f t="shared" si="640"/>
        <v>17.813764558528071</v>
      </c>
      <c r="P2207" s="3">
        <f t="shared" si="641"/>
        <v>17.813764558528071</v>
      </c>
      <c r="Q2207" s="3">
        <f t="shared" si="642"/>
        <v>-81.506908403767227</v>
      </c>
      <c r="R2207">
        <f t="shared" si="643"/>
        <v>98.493091596232773</v>
      </c>
      <c r="S2207">
        <f t="shared" si="644"/>
        <v>3.6548948037283528</v>
      </c>
      <c r="T2207">
        <f t="shared" si="627"/>
        <v>17.813764558528071</v>
      </c>
    </row>
    <row r="2208" spans="1:20" x14ac:dyDescent="0.25">
      <c r="A2208">
        <f t="shared" si="628"/>
        <v>23051.645979127283</v>
      </c>
      <c r="B2208">
        <f t="shared" si="645"/>
        <v>3668.7834039825207</v>
      </c>
      <c r="C2208" t="str">
        <f t="shared" si="629"/>
        <v>1.1461218815849-7.66350276846535i</v>
      </c>
      <c r="D2208" t="str">
        <f t="shared" si="630"/>
        <v>3.97486799006733-4.36099182772792i</v>
      </c>
      <c r="E2208" t="str">
        <f t="shared" si="631"/>
        <v>161.824525932875+2.4358466841118i</v>
      </c>
      <c r="F2208" t="str">
        <f t="shared" si="632"/>
        <v>1.4549531736619-40.7118671508346i</v>
      </c>
      <c r="G2208" t="str">
        <f t="shared" si="633"/>
        <v>0.999998775705706-0.00110647765234218i</v>
      </c>
      <c r="H2208" t="str">
        <f t="shared" si="634"/>
        <v>728.073157148585+353.262765910898i</v>
      </c>
      <c r="I2208" t="str">
        <f t="shared" si="635"/>
        <v>43.5605482776315-82.1691488381526i</v>
      </c>
      <c r="K2208" t="str">
        <f t="shared" si="636"/>
        <v>0.0133410850746614-0.00923932259765212i</v>
      </c>
      <c r="L2208" t="str">
        <f t="shared" si="637"/>
        <v>0.00005-0.0769164009804559i</v>
      </c>
      <c r="M2208" t="str">
        <f t="shared" si="638"/>
        <v>0.00133333333333333-0.0452449417532095i</v>
      </c>
      <c r="N2208">
        <f t="shared" si="639"/>
        <v>98.505877591544433</v>
      </c>
      <c r="O2208">
        <f t="shared" si="640"/>
        <v>17.784614433475031</v>
      </c>
      <c r="P2208" s="3">
        <f t="shared" si="641"/>
        <v>17.784614433475031</v>
      </c>
      <c r="Q2208" s="3">
        <f t="shared" si="642"/>
        <v>-81.494122408455567</v>
      </c>
      <c r="R2208">
        <f t="shared" si="643"/>
        <v>98.505877591544433</v>
      </c>
      <c r="S2208">
        <f t="shared" si="644"/>
        <v>3.6687834039825207</v>
      </c>
      <c r="T2208">
        <f t="shared" si="627"/>
        <v>17.784614433475031</v>
      </c>
    </row>
    <row r="2209" spans="1:20" x14ac:dyDescent="0.25">
      <c r="A2209">
        <f t="shared" si="628"/>
        <v>23139.242233847966</v>
      </c>
      <c r="B2209">
        <f t="shared" si="645"/>
        <v>3682.7247809176542</v>
      </c>
      <c r="C2209" t="str">
        <f t="shared" si="629"/>
        <v>1.14398011542228-7.6375789260602i</v>
      </c>
      <c r="D2209" t="str">
        <f t="shared" si="630"/>
        <v>3.97486698491926-4.34465654955177i</v>
      </c>
      <c r="E2209" t="str">
        <f t="shared" si="631"/>
        <v>161.822582992894+2.44904890462457i</v>
      </c>
      <c r="F2209" t="str">
        <f t="shared" si="632"/>
        <v>1.45495316009837-40.5577599214157i</v>
      </c>
      <c r="G2209" t="str">
        <f t="shared" si="633"/>
        <v>0.999998766383402-0.00111068225706694i</v>
      </c>
      <c r="H2209" t="str">
        <f t="shared" si="634"/>
        <v>729.175553315404+354.710369788147i</v>
      </c>
      <c r="I2209" t="str">
        <f t="shared" si="635"/>
        <v>43.5771223186462-81.972813339999i</v>
      </c>
      <c r="K2209" t="str">
        <f t="shared" si="636"/>
        <v>0.013307814356384-0.00925034868744045i</v>
      </c>
      <c r="L2209" t="str">
        <f t="shared" si="637"/>
        <v>0.00005-0.0766252251249808i</v>
      </c>
      <c r="M2209" t="str">
        <f t="shared" si="638"/>
        <v>0.00133333333333333-0.0450736618382242i</v>
      </c>
      <c r="N2209">
        <f t="shared" si="639"/>
        <v>98.518610260539276</v>
      </c>
      <c r="O2209">
        <f t="shared" si="640"/>
        <v>17.75547118348539</v>
      </c>
      <c r="P2209" s="3">
        <f t="shared" si="641"/>
        <v>17.75547118348539</v>
      </c>
      <c r="Q2209" s="3">
        <f t="shared" si="642"/>
        <v>-81.481389739460724</v>
      </c>
      <c r="R2209">
        <f t="shared" si="643"/>
        <v>98.518610260539276</v>
      </c>
      <c r="S2209">
        <f t="shared" si="644"/>
        <v>3.6827247809176544</v>
      </c>
      <c r="T2209">
        <f t="shared" si="627"/>
        <v>17.75547118348539</v>
      </c>
    </row>
    <row r="2210" spans="1:20" x14ac:dyDescent="0.25">
      <c r="A2210">
        <f t="shared" si="628"/>
        <v>23227.171354336588</v>
      </c>
      <c r="B2210">
        <f t="shared" si="645"/>
        <v>3696.7191350851413</v>
      </c>
      <c r="C2210" t="str">
        <f t="shared" si="629"/>
        <v>1.14183356455977-7.61174941745782i</v>
      </c>
      <c r="D2210" t="str">
        <f t="shared" si="630"/>
        <v>3.97486597211806-4.32838377063016i</v>
      </c>
      <c r="E2210" t="str">
        <f t="shared" si="631"/>
        <v>161.82065456128+2.46232476578301i</v>
      </c>
      <c r="F2210" t="str">
        <f t="shared" si="632"/>
        <v>1.45495314643156-40.4042361289894i</v>
      </c>
      <c r="G2210" t="str">
        <f t="shared" si="633"/>
        <v>0.999998756990114-0.00111490283917119i</v>
      </c>
      <c r="H2210" t="str">
        <f t="shared" si="634"/>
        <v>730.288472114199+356.164483167995i</v>
      </c>
      <c r="I2210" t="str">
        <f t="shared" si="635"/>
        <v>43.5938090450495-81.7778939615845i</v>
      </c>
      <c r="K2210" t="str">
        <f t="shared" si="636"/>
        <v>0.0132744647130083-0.00926126781359071i</v>
      </c>
      <c r="L2210" t="str">
        <f t="shared" si="637"/>
        <v>0.00005-0.0763351515490947i</v>
      </c>
      <c r="M2210" t="str">
        <f t="shared" si="638"/>
        <v>0.00133333333333333-0.0449030303229968i</v>
      </c>
      <c r="N2210">
        <f t="shared" si="639"/>
        <v>98.531289404515903</v>
      </c>
      <c r="O2210">
        <f t="shared" si="640"/>
        <v>17.726334731285604</v>
      </c>
      <c r="P2210" s="3">
        <f t="shared" si="641"/>
        <v>17.726334731285604</v>
      </c>
      <c r="Q2210" s="3">
        <f t="shared" si="642"/>
        <v>-81.468710595484097</v>
      </c>
      <c r="R2210">
        <f t="shared" si="643"/>
        <v>98.531289404515903</v>
      </c>
      <c r="S2210">
        <f t="shared" si="644"/>
        <v>3.6967191350851412</v>
      </c>
      <c r="T2210">
        <f t="shared" si="627"/>
        <v>17.726334731285604</v>
      </c>
    </row>
    <row r="2211" spans="1:20" x14ac:dyDescent="0.25">
      <c r="A2211">
        <f t="shared" si="628"/>
        <v>23315.434605483068</v>
      </c>
      <c r="B2211">
        <f t="shared" si="645"/>
        <v>3710.7666677984648</v>
      </c>
      <c r="C2211" t="str">
        <f t="shared" si="629"/>
        <v>1.13968227487141-7.58601381940396i</v>
      </c>
      <c r="D2211" t="str">
        <f t="shared" si="630"/>
        <v>3.97486495160546-4.31217325687266i</v>
      </c>
      <c r="E2211" t="str">
        <f t="shared" si="631"/>
        <v>161.818740958351+2.47567457812533i</v>
      </c>
      <c r="F2211" t="str">
        <f t="shared" si="632"/>
        <v>1.45495313266068-40.2512935650642i</v>
      </c>
      <c r="G2211" t="str">
        <f t="shared" si="633"/>
        <v>0.999998747525302-0.00111913945936758i</v>
      </c>
      <c r="H2211" t="str">
        <f t="shared" si="634"/>
        <v>731.412030695542+357.625137286359i</v>
      </c>
      <c r="I2211" t="str">
        <f t="shared" si="635"/>
        <v>43.6106089786813-81.5843911436408i</v>
      </c>
      <c r="K2211" t="str">
        <f t="shared" si="636"/>
        <v>0.01324103682623-0.00927207928328247i</v>
      </c>
      <c r="L2211" t="str">
        <f t="shared" si="637"/>
        <v>0.00005-0.0760461760799909i</v>
      </c>
      <c r="M2211" t="str">
        <f t="shared" si="638"/>
        <v>0.00133333333333333-0.0447330447529356i</v>
      </c>
      <c r="N2211">
        <f t="shared" si="639"/>
        <v>98.543914830291854</v>
      </c>
      <c r="O2211">
        <f t="shared" si="640"/>
        <v>17.6972049991648</v>
      </c>
      <c r="P2211" s="3">
        <f t="shared" si="641"/>
        <v>17.6972049991648</v>
      </c>
      <c r="Q2211" s="3">
        <f t="shared" si="642"/>
        <v>-81.456085169708146</v>
      </c>
      <c r="R2211">
        <f t="shared" si="643"/>
        <v>98.543914830291854</v>
      </c>
      <c r="S2211">
        <f t="shared" si="644"/>
        <v>3.710766667798465</v>
      </c>
      <c r="T2211">
        <f t="shared" si="627"/>
        <v>17.6972049991648</v>
      </c>
    </row>
    <row r="2212" spans="1:20" x14ac:dyDescent="0.25">
      <c r="A2212">
        <f t="shared" si="628"/>
        <v>23404.033256983901</v>
      </c>
      <c r="B2212">
        <f t="shared" si="645"/>
        <v>3724.867581136099</v>
      </c>
      <c r="C2212" t="str">
        <f t="shared" si="629"/>
        <v>1.13752629270651-7.56037171044191i</v>
      </c>
      <c r="D2212" t="str">
        <f t="shared" si="630"/>
        <v>3.97486392332277-4.29602477508459i</v>
      </c>
      <c r="E2212" t="str">
        <f t="shared" si="631"/>
        <v>161.816842507199+2.48909865198747i</v>
      </c>
      <c r="F2212" t="str">
        <f t="shared" si="632"/>
        <v>1.45495311878496-40.0989300295101i</v>
      </c>
      <c r="G2212" t="str">
        <f t="shared" si="633"/>
        <v>0.999998737988421-0.0011233921785995i</v>
      </c>
      <c r="H2212" t="str">
        <f t="shared" si="634"/>
        <v>732.546347778901+359.092363434728i</v>
      </c>
      <c r="I2212" t="str">
        <f t="shared" si="635"/>
        <v>43.6275226365957-81.392305395665i</v>
      </c>
      <c r="K2212" t="str">
        <f t="shared" si="636"/>
        <v>0.0132075313854595-0.00928278240857376i</v>
      </c>
      <c r="L2212" t="str">
        <f t="shared" si="637"/>
        <v>0.00005-0.0757582945606602i</v>
      </c>
      <c r="M2212" t="str">
        <f t="shared" si="638"/>
        <v>0.00133333333333333-0.0445637026827411i</v>
      </c>
      <c r="N2212">
        <f t="shared" si="639"/>
        <v>98.556486350252726</v>
      </c>
      <c r="O2212">
        <f t="shared" si="640"/>
        <v>17.668081908984117</v>
      </c>
      <c r="P2212" s="3">
        <f t="shared" si="641"/>
        <v>17.668081908984117</v>
      </c>
      <c r="Q2212" s="3">
        <f t="shared" si="642"/>
        <v>-81.443513649747274</v>
      </c>
      <c r="R2212">
        <f t="shared" si="643"/>
        <v>98.556486350252726</v>
      </c>
      <c r="S2212">
        <f t="shared" si="644"/>
        <v>3.7248675811360989</v>
      </c>
      <c r="T2212">
        <f t="shared" si="627"/>
        <v>17.668081908984117</v>
      </c>
    </row>
    <row r="2213" spans="1:20" x14ac:dyDescent="0.25">
      <c r="A2213">
        <f t="shared" si="628"/>
        <v>23492.968583360442</v>
      </c>
      <c r="B2213">
        <f t="shared" si="645"/>
        <v>3739.0220779444162</v>
      </c>
      <c r="C2213" t="str">
        <f t="shared" si="629"/>
        <v>1.13536566488671-7.53482267091334i</v>
      </c>
      <c r="D2213" t="str">
        <f t="shared" si="630"/>
        <v>3.97486288721083-4.27993809296356i</v>
      </c>
      <c r="E2213" t="str">
        <f t="shared" si="631"/>
        <v>161.814959533696+2.50259729748638i</v>
      </c>
      <c r="F2213" t="str">
        <f t="shared" si="632"/>
        <v>1.45495310480357-39.9471433305264i</v>
      </c>
      <c r="G2213" t="str">
        <f t="shared" si="633"/>
        <v>0.999998728378921-0.00112766105804191i</v>
      </c>
      <c r="H2213" t="str">
        <f t="shared" si="634"/>
        <v>733.691543677691+360.566192955677i</v>
      </c>
      <c r="I2213" t="str">
        <f t="shared" si="635"/>
        <v>43.6445505307824-81.2016372967212i</v>
      </c>
      <c r="K2213" t="str">
        <f t="shared" si="636"/>
        <v>0.0131739490877825-0.00929337650650183i</v>
      </c>
      <c r="L2213" t="str">
        <f t="shared" si="637"/>
        <v>0.00005-0.0754715028498306i</v>
      </c>
      <c r="M2213" t="str">
        <f t="shared" si="638"/>
        <v>0.00133333333333333-0.044395001676371i</v>
      </c>
      <c r="N2213">
        <f t="shared" si="639"/>
        <v>98.569003782401111</v>
      </c>
      <c r="O2213">
        <f t="shared" si="640"/>
        <v>17.638965382186282</v>
      </c>
      <c r="P2213" s="3">
        <f t="shared" si="641"/>
        <v>17.638965382186282</v>
      </c>
      <c r="Q2213" s="3">
        <f t="shared" si="642"/>
        <v>-81.430996217598889</v>
      </c>
      <c r="R2213">
        <f t="shared" si="643"/>
        <v>98.569003782401111</v>
      </c>
      <c r="S2213">
        <f t="shared" si="644"/>
        <v>3.7390220779444161</v>
      </c>
      <c r="T2213">
        <f t="shared" si="627"/>
        <v>17.638965382186282</v>
      </c>
    </row>
    <row r="2214" spans="1:20" x14ac:dyDescent="0.25">
      <c r="A2214">
        <f t="shared" si="628"/>
        <v>23582.241863977211</v>
      </c>
      <c r="B2214">
        <f t="shared" si="645"/>
        <v>3753.2303618406049</v>
      </c>
      <c r="C2214" t="str">
        <f t="shared" si="629"/>
        <v>1.13320043870252-7.50936628295884i</v>
      </c>
      <c r="D2214" t="str">
        <f t="shared" si="630"/>
        <v>3.97486184321-4.2639129790962i</v>
      </c>
      <c r="E2214" t="str">
        <f t="shared" si="631"/>
        <v>161.813092366495+2.5161708245074i</v>
      </c>
      <c r="F2214" t="str">
        <f t="shared" si="632"/>
        <v>1.45495309071572-39.7959312846104i</v>
      </c>
      <c r="G2214" t="str">
        <f t="shared" si="633"/>
        <v>0.999998718696251-0.00113194615910219i</v>
      </c>
      <c r="H2214" t="str">
        <f t="shared" si="634"/>
        <v>734.847740324821+362.046657238235i</v>
      </c>
      <c r="I2214" t="str">
        <f t="shared" si="635"/>
        <v>43.6616931678867-81.0123874962626i</v>
      </c>
      <c r="K2214" t="str">
        <f t="shared" si="636"/>
        <v>0.013140290637918-0.00930386089918361i</v>
      </c>
      <c r="L2214" t="str">
        <f t="shared" si="637"/>
        <v>0.00005-0.0751857968219077i</v>
      </c>
      <c r="M2214" t="str">
        <f t="shared" si="638"/>
        <v>0.00133333333333333-0.0442269393070043i</v>
      </c>
      <c r="N2214">
        <f t="shared" si="639"/>
        <v>98.581466950401946</v>
      </c>
      <c r="O2214">
        <f t="shared" si="640"/>
        <v>17.609855339804874</v>
      </c>
      <c r="P2214" s="3">
        <f t="shared" si="641"/>
        <v>17.609855339804874</v>
      </c>
      <c r="Q2214" s="3">
        <f t="shared" si="642"/>
        <v>-81.418533049598054</v>
      </c>
      <c r="R2214">
        <f t="shared" si="643"/>
        <v>98.581466950401946</v>
      </c>
      <c r="S2214">
        <f t="shared" si="644"/>
        <v>3.7532303618406049</v>
      </c>
      <c r="T2214">
        <f t="shared" si="627"/>
        <v>17.609855339804874</v>
      </c>
    </row>
    <row r="2215" spans="1:20" x14ac:dyDescent="0.25">
      <c r="A2215">
        <f t="shared" si="628"/>
        <v>23671.854383060323</v>
      </c>
      <c r="B2215">
        <f t="shared" si="645"/>
        <v>3767.4926372155992</v>
      </c>
      <c r="C2215" t="str">
        <f t="shared" si="629"/>
        <v>1.1310306619106-7.48400213051926i</v>
      </c>
      <c r="D2215" t="str">
        <f t="shared" si="630"/>
        <v>3.97486079126026-4.24794920295482i</v>
      </c>
      <c r="E2215" t="str">
        <f t="shared" si="631"/>
        <v>161.811241337037+2.52981954268849i</v>
      </c>
      <c r="F2215" t="str">
        <f t="shared" si="632"/>
        <v>1.4549530765206-39.6452917165263i</v>
      </c>
      <c r="G2215" t="str">
        <f t="shared" si="633"/>
        <v>0.999998708939853-0.00113624754342109i</v>
      </c>
      <c r="H2215" t="str">
        <f t="shared" si="634"/>
        <v>736.015061298658+363.533787712967i</v>
      </c>
      <c r="I2215" t="str">
        <f t="shared" si="635"/>
        <v>43.6789510489084-80.8245567149646i</v>
      </c>
      <c r="K2215" t="str">
        <f t="shared" si="636"/>
        <v>0.0131065567481766-0.00931423491391563i</v>
      </c>
      <c r="L2215" t="str">
        <f t="shared" si="637"/>
        <v>0.00005-0.0749011723669133i</v>
      </c>
      <c r="M2215" t="str">
        <f t="shared" si="638"/>
        <v>0.00133333333333333-0.0440595131570078i</v>
      </c>
      <c r="N2215">
        <f t="shared" si="639"/>
        <v>98.593875683632305</v>
      </c>
      <c r="O2215">
        <f t="shared" si="640"/>
        <v>17.580751702474771</v>
      </c>
      <c r="P2215" s="3">
        <f t="shared" si="641"/>
        <v>17.580751702474771</v>
      </c>
      <c r="Q2215" s="3">
        <f t="shared" si="642"/>
        <v>-81.406124316367695</v>
      </c>
      <c r="R2215">
        <f t="shared" si="643"/>
        <v>98.593875683632305</v>
      </c>
      <c r="S2215">
        <f t="shared" si="644"/>
        <v>3.7674926372155992</v>
      </c>
      <c r="T2215">
        <f t="shared" si="627"/>
        <v>17.580751702474771</v>
      </c>
    </row>
    <row r="2216" spans="1:20" x14ac:dyDescent="0.25">
      <c r="A2216">
        <f t="shared" si="628"/>
        <v>23761.807429715955</v>
      </c>
      <c r="B2216">
        <f t="shared" si="645"/>
        <v>3781.8091092370187</v>
      </c>
      <c r="C2216" t="str">
        <f t="shared" si="629"/>
        <v>1.12885638272984-7.458729799336i</v>
      </c>
      <c r="D2216" t="str">
        <f t="shared" si="630"/>
        <v>3.97485973130105-4.23204653489405i</v>
      </c>
      <c r="E2216" t="str">
        <f t="shared" si="631"/>
        <v>161.809406779555+2.54354376140576i</v>
      </c>
      <c r="F2216" t="str">
        <f t="shared" si="632"/>
        <v>1.45495306221739-39.4952224592729i</v>
      </c>
      <c r="G2216" t="str">
        <f t="shared" si="633"/>
        <v>0.999998699109166-0.00114056527287353i</v>
      </c>
      <c r="H2216" t="str">
        <f t="shared" si="634"/>
        <v>737.19363184954+365.027615846961i</v>
      </c>
      <c r="I2216" t="str">
        <f t="shared" si="635"/>
        <v>43.696324668904-80.638145745578i</v>
      </c>
      <c r="K2216" t="str">
        <f t="shared" si="636"/>
        <v>0.0130727481384151-0.00932449788327393i</v>
      </c>
      <c r="L2216" t="str">
        <f t="shared" si="637"/>
        <v>0.00005-0.0746176253904295i</v>
      </c>
      <c r="M2216" t="str">
        <f t="shared" si="638"/>
        <v>0.00133333333333333-0.0438927208178997i</v>
      </c>
      <c r="N2216">
        <f t="shared" si="639"/>
        <v>98.606229817223507</v>
      </c>
      <c r="O2216">
        <f t="shared" si="640"/>
        <v>17.551654390441382</v>
      </c>
      <c r="P2216" s="3">
        <f t="shared" si="641"/>
        <v>17.551654390441382</v>
      </c>
      <c r="Q2216" s="3">
        <f t="shared" si="642"/>
        <v>-81.393770182776493</v>
      </c>
      <c r="R2216">
        <f t="shared" si="643"/>
        <v>98.606229817223507</v>
      </c>
      <c r="S2216">
        <f t="shared" si="644"/>
        <v>3.7818091092370185</v>
      </c>
      <c r="T2216">
        <f t="shared" si="627"/>
        <v>17.551654390441382</v>
      </c>
    </row>
    <row r="2217" spans="1:20" x14ac:dyDescent="0.25">
      <c r="A2217">
        <f t="shared" si="628"/>
        <v>23852.102297948873</v>
      </c>
      <c r="B2217">
        <f t="shared" si="645"/>
        <v>3796.1799838521192</v>
      </c>
      <c r="C2217" t="str">
        <f t="shared" si="629"/>
        <v>1.1266776498384-7.43354887695212i</v>
      </c>
      <c r="D2217" t="str">
        <f t="shared" si="630"/>
        <v>3.97485866327144-4.21620474614761i</v>
      </c>
      <c r="E2217" t="str">
        <f t="shared" si="631"/>
        <v>161.807589031076+2.55734378976001i</v>
      </c>
      <c r="F2217" t="str">
        <f t="shared" si="632"/>
        <v>1.45495304780527-39.3457213540541i</v>
      </c>
      <c r="G2217" t="str">
        <f t="shared" si="633"/>
        <v>0.999998689203624-0.00114489940956959i</v>
      </c>
      <c r="H2217" t="str">
        <f t="shared" si="634"/>
        <v>738.383578926722+366.528173138509i</v>
      </c>
      <c r="I2217" t="str">
        <f t="shared" si="635"/>
        <v>43.71381451667-80.4531554537984i</v>
      </c>
      <c r="K2217" t="str">
        <f t="shared" si="636"/>
        <v>0.0130388655359914-0.00933464914521333i</v>
      </c>
      <c r="L2217" t="str">
        <f t="shared" si="637"/>
        <v>0.00005-0.0743351518135379i</v>
      </c>
      <c r="M2217" t="str">
        <f t="shared" si="638"/>
        <v>0.00133333333333333-0.0437265598903165i</v>
      </c>
      <c r="N2217">
        <f t="shared" si="639"/>
        <v>98.61852919210925</v>
      </c>
      <c r="O2217">
        <f t="shared" si="640"/>
        <v>17.522563323571056</v>
      </c>
      <c r="P2217" s="3">
        <f t="shared" si="641"/>
        <v>17.522563323571056</v>
      </c>
      <c r="Q2217" s="3">
        <f t="shared" si="642"/>
        <v>-81.38147080789075</v>
      </c>
      <c r="R2217">
        <f t="shared" si="643"/>
        <v>98.61852919210925</v>
      </c>
      <c r="S2217">
        <f t="shared" si="644"/>
        <v>3.7961799838521193</v>
      </c>
      <c r="T2217">
        <f t="shared" si="627"/>
        <v>17.522563323571056</v>
      </c>
    </row>
    <row r="2218" spans="1:20" x14ac:dyDescent="0.25">
      <c r="A2218">
        <f t="shared" si="628"/>
        <v>23942.740286681081</v>
      </c>
      <c r="B2218">
        <f t="shared" si="645"/>
        <v>3810.6054677907573</v>
      </c>
      <c r="C2218" t="str">
        <f t="shared" si="629"/>
        <v>1.12449451236998-7.40845895271327i</v>
      </c>
      <c r="D2218" t="str">
        <f t="shared" si="630"/>
        <v>3.97485758710996-4.20042360882493i</v>
      </c>
      <c r="E2218" t="str">
        <f t="shared" si="631"/>
        <v>161.80578843143+2.57121993656121i</v>
      </c>
      <c r="F2218" t="str">
        <f t="shared" si="632"/>
        <v>1.45495303328341-39.1967862502459i</v>
      </c>
      <c r="G2218" t="str">
        <f t="shared" si="633"/>
        <v>0.999998679222657-0.0011492500158553i</v>
      </c>
      <c r="H2218" t="str">
        <f t="shared" si="634"/>
        <v>739.585031205832+368.035491111607i</v>
      </c>
      <c r="I2218" t="str">
        <f t="shared" si="635"/>
        <v>43.7314210744168-80.2695867791453i</v>
      </c>
      <c r="K2218" t="str">
        <f t="shared" si="636"/>
        <v>0.0130049096757173-0.00934468804316654i</v>
      </c>
      <c r="L2218" t="str">
        <f t="shared" si="637"/>
        <v>0.00005-0.0740537475727618i</v>
      </c>
      <c r="M2218" t="str">
        <f t="shared" si="638"/>
        <v>0.00133333333333333-0.0435610279839775i</v>
      </c>
      <c r="N2218">
        <f t="shared" si="639"/>
        <v>98.630773655068126</v>
      </c>
      <c r="O2218">
        <f t="shared" si="640"/>
        <v>17.493478421361356</v>
      </c>
      <c r="P2218" s="3">
        <f t="shared" si="641"/>
        <v>17.493478421361356</v>
      </c>
      <c r="Q2218" s="3">
        <f t="shared" si="642"/>
        <v>-81.369226344931874</v>
      </c>
      <c r="R2218">
        <f t="shared" si="643"/>
        <v>98.630773655068126</v>
      </c>
      <c r="S2218">
        <f t="shared" si="644"/>
        <v>3.8106054677907575</v>
      </c>
      <c r="T2218">
        <f t="shared" si="627"/>
        <v>17.493478421361356</v>
      </c>
    </row>
    <row r="2219" spans="1:20" x14ac:dyDescent="0.25">
      <c r="A2219">
        <f t="shared" si="628"/>
        <v>24033.722699770467</v>
      </c>
      <c r="B2219">
        <f t="shared" si="645"/>
        <v>3825.0857685683623</v>
      </c>
      <c r="C2219" t="str">
        <f t="shared" si="629"/>
        <v>1.12230701991025-7.38345961776784i</v>
      </c>
      <c r="D2219" t="str">
        <f t="shared" si="630"/>
        <v>3.9748565027547-4.18470289590796i</v>
      </c>
      <c r="E2219" t="str">
        <f t="shared" si="631"/>
        <v>161.804005323242+2.58517251031675i</v>
      </c>
      <c r="F2219" t="str">
        <f t="shared" si="632"/>
        <v>1.45495301865098-39.048415005367i</v>
      </c>
      <c r="G2219" t="str">
        <f t="shared" si="633"/>
        <v>0.99999866916569-0.00115361715431365i</v>
      </c>
      <c r="H2219" t="str">
        <f t="shared" si="634"/>
        <v>740.79811911687+369.549601310246i</v>
      </c>
      <c r="I2219" t="str">
        <f t="shared" si="635"/>
        <v>43.7491448174383-80.08744073587i</v>
      </c>
      <c r="K2219" t="str">
        <f t="shared" si="636"/>
        <v>0.0129708812998092-0.00935461392614269i</v>
      </c>
      <c r="L2219" t="str">
        <f t="shared" si="637"/>
        <v>0.00005-0.0737734086200058i</v>
      </c>
      <c r="M2219" t="str">
        <f t="shared" si="638"/>
        <v>0.00133333333333333-0.0433961227176504i</v>
      </c>
      <c r="N2219">
        <f t="shared" si="639"/>
        <v>98.642963058768075</v>
      </c>
      <c r="O2219">
        <f t="shared" si="640"/>
        <v>17.464399602950596</v>
      </c>
      <c r="P2219" s="3">
        <f t="shared" si="641"/>
        <v>17.464399602950596</v>
      </c>
      <c r="Q2219" s="3">
        <f t="shared" si="642"/>
        <v>-81.357036941231925</v>
      </c>
      <c r="R2219">
        <f t="shared" si="643"/>
        <v>98.642963058768075</v>
      </c>
      <c r="S2219">
        <f t="shared" si="644"/>
        <v>3.8250857685683624</v>
      </c>
      <c r="T2219">
        <f t="shared" si="627"/>
        <v>17.464399602950596</v>
      </c>
    </row>
    <row r="2220" spans="1:20" x14ac:dyDescent="0.25">
      <c r="A2220">
        <f t="shared" si="628"/>
        <v>24125.050846029597</v>
      </c>
      <c r="B2220">
        <f t="shared" si="645"/>
        <v>3839.6210944889222</v>
      </c>
      <c r="C2220" t="str">
        <f t="shared" si="629"/>
        <v>1.12011522249297-7.35855046506849i</v>
      </c>
      <c r="D2220" t="str">
        <f t="shared" si="630"/>
        <v>3.97485541014329-4.16904238124784i</v>
      </c>
      <c r="E2220" t="str">
        <f t="shared" si="631"/>
        <v>161.802240051952+2.5992018192132i</v>
      </c>
      <c r="F2220" t="str">
        <f t="shared" si="632"/>
        <v>1.45495300390713-38.9006054850473i</v>
      </c>
      <c r="G2220" t="str">
        <f t="shared" si="633"/>
        <v>0.999998659032146-0.00115800088776537i</v>
      </c>
      <c r="H2220" t="str">
        <f t="shared" si="634"/>
        <v>742.022974872701+371.070535292451i</v>
      </c>
      <c r="I2220" t="str">
        <f t="shared" si="635"/>
        <v>43.7669862137658-79.9067184138723i</v>
      </c>
      <c r="K2220" t="str">
        <f t="shared" si="636"/>
        <v>0.0129367811578378-0.00936442614882562i</v>
      </c>
      <c r="L2220" t="str">
        <f t="shared" si="637"/>
        <v>0.00005-0.0734941309225001i</v>
      </c>
      <c r="M2220" t="str">
        <f t="shared" si="638"/>
        <v>0.00133333333333333-0.0432318417191177i</v>
      </c>
      <c r="N2220">
        <f t="shared" si="639"/>
        <v>98.655097261806787</v>
      </c>
      <c r="O2220">
        <f t="shared" si="640"/>
        <v>17.435326787129036</v>
      </c>
      <c r="P2220" s="3">
        <f t="shared" si="641"/>
        <v>17.435326787129036</v>
      </c>
      <c r="Q2220" s="3">
        <f t="shared" si="642"/>
        <v>-81.344902738193213</v>
      </c>
      <c r="R2220">
        <f t="shared" si="643"/>
        <v>98.655097261806787</v>
      </c>
      <c r="S2220">
        <f t="shared" si="644"/>
        <v>3.8396210944889222</v>
      </c>
      <c r="T2220">
        <f t="shared" ref="T2220:T2283" si="646">P2220</f>
        <v>17.435326787129036</v>
      </c>
    </row>
    <row r="2221" spans="1:20" x14ac:dyDescent="0.25">
      <c r="A2221">
        <f t="shared" ref="A2221:A2284" si="647">2*PI()*B2221</f>
        <v>24216.72603924451</v>
      </c>
      <c r="B2221">
        <f t="shared" si="645"/>
        <v>3854.2116546479801</v>
      </c>
      <c r="C2221" t="str">
        <f t="shared" ref="C2221:C2284" si="648">IMPRODUCT(D2221,E2221,$C$40,,K2221,$C$41)</f>
        <v>1.1179191705966-7.33373108937233i</v>
      </c>
      <c r="D2221" t="str">
        <f t="shared" ref="D2221:D2284" si="649">IMDIV(IMPRODUCT($C$37,$C$38,COMPLEX(1,A2221/$C$38)),IMSUM(-1*A2221*A2221/$C$39,COMPLEX(0,1*A2221)))</f>
        <v>3.97485430921285-4.15344183956166i</v>
      </c>
      <c r="E2221" t="str">
        <f t="shared" ref="E2221:E2284" si="650">IMDIV(IMPRODUCT(IMSUM(F2221,G2221),$C$29,H2221),IMSUM(1,I2221))</f>
        <v>161.800492965803+2.61330817110679i</v>
      </c>
      <c r="F2221" t="str">
        <f t="shared" ref="F2221:F2284" si="651">IMDIV(IMPRODUCT($C$14,$C$15,COMPLEX(1,A2221/$C$15)),IMSUM(-1*A2221*A2221/$C$16,COMPLEX(0,A2221)))</f>
        <v>1.45495298905101-38.7533555629971i</v>
      </c>
      <c r="G2221" t="str">
        <f t="shared" ref="G2221:G2284" si="652">IMDIV(1,COMPLEX(1,A2221*$C$9*$C$10))</f>
        <v>0.99999864882144-0.00116240127926993i</v>
      </c>
      <c r="H2221" t="str">
        <f t="shared" ref="H2221:H2284" si="653">IMDIV($C$3,IMSUM(K2221,COMPLEX(0,$C$28*A2221)))</f>
        <v>743.259732498062+372.598324624033i</v>
      </c>
      <c r="I2221" t="str">
        <f t="shared" ref="I2221:I2284" si="654">IMPRODUCT(F2221,$C$29,H2221,$C$31)</f>
        <v>43.7849457238066-79.7274209796348i</v>
      </c>
      <c r="K2221" t="str">
        <f t="shared" ref="K2221:K2284" si="655">IF($C$26&lt;=0,IMDIV(1,IMSUM(IMDIV(1,L2221),1/$C$18)),IMDIV(1,IMSUM(IMDIV(1,L2221),1/$C$18,IMDIV(1,M2221))))</f>
        <v>0.0129026100066771-0.00937412407167136i</v>
      </c>
      <c r="L2221" t="str">
        <f t="shared" ref="L2221:L2284" si="656">IMSUM($C$21/$C$22,IMDIV(1,COMPLEX(0,$C$20*$C$22*A2221)))</f>
        <v>0.00005-0.0732159104627417i</v>
      </c>
      <c r="M2221" t="str">
        <f t="shared" ref="M2221:M2284" si="657">IMSUM($C$25/$C$26,IMDIV(1,COMPLEX(0,$C$24*$C$26*A2221)))</f>
        <v>0.00133333333333333-0.0430681826251422i</v>
      </c>
      <c r="N2221">
        <f t="shared" ref="N2221:N2284" si="658">ABS(R2221)</f>
        <v>98.667176128757191</v>
      </c>
      <c r="O2221">
        <f t="shared" ref="O2221:O2284" si="659">ABS(P2221)</f>
        <v>17.406259892348785</v>
      </c>
      <c r="P2221" s="3">
        <f t="shared" ref="P2221:P2284" si="660">20*LOG10(IMABS(C2221))</f>
        <v>17.406259892348785</v>
      </c>
      <c r="Q2221" s="3">
        <f t="shared" ref="Q2221:Q2284" si="661">IMARGUMENT(C2221)*180/PI()</f>
        <v>-81.332823871242809</v>
      </c>
      <c r="R2221">
        <f t="shared" ref="R2221:R2284" si="662">IF(Q2221&lt;0,Q2221+180,Q2221-180)</f>
        <v>98.667176128757191</v>
      </c>
      <c r="S2221">
        <f t="shared" ref="S2221:S2284" si="663">B2221/1000</f>
        <v>3.8542116546479801</v>
      </c>
      <c r="T2221">
        <f t="shared" si="646"/>
        <v>17.406259892348785</v>
      </c>
    </row>
    <row r="2222" spans="1:20" x14ac:dyDescent="0.25">
      <c r="A2222">
        <f t="shared" si="647"/>
        <v>24308.749598193641</v>
      </c>
      <c r="B2222">
        <f t="shared" ref="B2222:B2285" si="664">B2221*(1+B$42)</f>
        <v>3868.8576589356426</v>
      </c>
      <c r="C2222" t="str">
        <f t="shared" si="648"/>
        <v>1.11571891513987-7.30900108724187i</v>
      </c>
      <c r="D2222" t="str">
        <f t="shared" si="649"/>
        <v>3.97485319990007-4.13790104642926i</v>
      </c>
      <c r="E2222" t="str">
        <f t="shared" si="650"/>
        <v>161.798764415853+2.62749187350604i</v>
      </c>
      <c r="F2222" t="str">
        <f t="shared" si="651"/>
        <v>1.45495297408178-38.6066631209768i</v>
      </c>
      <c r="G2222" t="str">
        <f t="shared" si="652"/>
        <v>0.999998638532986-0.00116681839212638i</v>
      </c>
      <c r="H2222" t="str">
        <f t="shared" si="653"/>
        <v>744.508527859167+374.133000872198i</v>
      </c>
      <c r="I2222" t="str">
        <f t="shared" si="654"/>
        <v>43.8030237999835-79.549549677182i</v>
      </c>
      <c r="K2222" t="str">
        <f t="shared" si="655"/>
        <v>0.0128683686104498-0.00938370706100564i</v>
      </c>
      <c r="L2222" t="str">
        <f t="shared" si="656"/>
        <v>0.00005-0.0729387432384357i</v>
      </c>
      <c r="M2222" t="str">
        <f t="shared" si="657"/>
        <v>0.00133333333333333-0.0429051430814326i</v>
      </c>
      <c r="N2222">
        <f t="shared" si="658"/>
        <v>98.679199530204073</v>
      </c>
      <c r="O2222">
        <f t="shared" si="659"/>
        <v>17.377198836734529</v>
      </c>
      <c r="P2222" s="3">
        <f t="shared" si="660"/>
        <v>17.377198836734529</v>
      </c>
      <c r="Q2222" s="3">
        <f t="shared" si="661"/>
        <v>-81.320800469795927</v>
      </c>
      <c r="R2222">
        <f t="shared" si="662"/>
        <v>98.679199530204073</v>
      </c>
      <c r="S2222">
        <f t="shared" si="663"/>
        <v>3.8688576589356427</v>
      </c>
      <c r="T2222">
        <f t="shared" si="646"/>
        <v>17.377198836734529</v>
      </c>
    </row>
    <row r="2223" spans="1:20" x14ac:dyDescent="0.25">
      <c r="A2223">
        <f t="shared" si="647"/>
        <v>24401.122846666778</v>
      </c>
      <c r="B2223">
        <f t="shared" si="664"/>
        <v>3883.5593180395981</v>
      </c>
      <c r="C2223" t="str">
        <f t="shared" si="648"/>
        <v>1.11351450747825-7.28436005704575i</v>
      </c>
      <c r="D2223" t="str">
        <f t="shared" si="649"/>
        <v>3.9748520821411-4.12241977828993i</v>
      </c>
      <c r="E2223" t="str">
        <f t="shared" si="650"/>
        <v>161.797054755976+2.64175323355975i</v>
      </c>
      <c r="F2223" t="str">
        <f t="shared" si="651"/>
        <v>1.45495295899856-38.4605260487663i</v>
      </c>
      <c r="G2223" t="str">
        <f t="shared" si="652"/>
        <v>0.999998628166192-0.00117125228987432i</v>
      </c>
      <c r="H2223" t="str">
        <f t="shared" si="653"/>
        <v>745.769498693796+375.674595598771i</v>
      </c>
      <c r="I2223" t="str">
        <f t="shared" si="654"/>
        <v>43.8212208863482-79.3731058290494i</v>
      </c>
      <c r="K2223" t="str">
        <f t="shared" si="655"/>
        <v>0.0128340577404737-0.00939317448912038i</v>
      </c>
      <c r="L2223" t="str">
        <f t="shared" si="656"/>
        <v>0.00005-0.0726626252624381i</v>
      </c>
      <c r="M2223" t="str">
        <f t="shared" si="657"/>
        <v>0.00133333333333333-0.0427427207426108i</v>
      </c>
      <c r="N2223">
        <f t="shared" si="658"/>
        <v>98.691167342787409</v>
      </c>
      <c r="O2223">
        <f t="shared" si="659"/>
        <v>17.34814353809433</v>
      </c>
      <c r="P2223" s="3">
        <f t="shared" si="660"/>
        <v>17.34814353809433</v>
      </c>
      <c r="Q2223" s="3">
        <f t="shared" si="661"/>
        <v>-81.308832657212591</v>
      </c>
      <c r="R2223">
        <f t="shared" si="662"/>
        <v>98.691167342787409</v>
      </c>
      <c r="S2223">
        <f t="shared" si="663"/>
        <v>3.8835593180395982</v>
      </c>
      <c r="T2223">
        <f t="shared" si="646"/>
        <v>17.34814353809433</v>
      </c>
    </row>
    <row r="2224" spans="1:20" x14ac:dyDescent="0.25">
      <c r="A2224">
        <f t="shared" si="647"/>
        <v>24493.847113484109</v>
      </c>
      <c r="B2224">
        <f t="shared" si="664"/>
        <v>3898.3168434481486</v>
      </c>
      <c r="C2224" t="str">
        <f t="shared" si="648"/>
        <v>1.1113059993996-7.25980759895926i</v>
      </c>
      <c r="D2224" t="str">
        <f t="shared" si="649"/>
        <v>3.97485095587168-4.10699781243929i</v>
      </c>
      <c r="E2224" t="str">
        <f t="shared" si="650"/>
        <v>161.795364342863+2.65609255804362i</v>
      </c>
      <c r="F2224" t="str">
        <f t="shared" si="651"/>
        <v>1.45495294380049-38.3149422441351i</v>
      </c>
      <c r="G2224" t="str">
        <f t="shared" si="652"/>
        <v>0.99999861772046-0.00117570303629474i</v>
      </c>
      <c r="H2224" t="str">
        <f t="shared" si="653"/>
        <v>747.04278464202+377.223140353255i</v>
      </c>
      <c r="I2224" t="str">
        <f t="shared" si="654"/>
        <v>43.8395374181946-79.19809083728i</v>
      </c>
      <c r="K2224" t="str">
        <f t="shared" si="655"/>
        <v>0.0127996781752044-0.00940252573436996i</v>
      </c>
      <c r="L2224" t="str">
        <f t="shared" si="656"/>
        <v>0.00005-0.0723875525627003i</v>
      </c>
      <c r="M2224" t="str">
        <f t="shared" si="657"/>
        <v>0.00133333333333333-0.0425809132721765i</v>
      </c>
      <c r="N2224">
        <f t="shared" si="658"/>
        <v>98.703079449239709</v>
      </c>
      <c r="O2224">
        <f t="shared" si="659"/>
        <v>17.319093913930175</v>
      </c>
      <c r="P2224" s="3">
        <f t="shared" si="660"/>
        <v>17.319093913930175</v>
      </c>
      <c r="Q2224" s="3">
        <f t="shared" si="661"/>
        <v>-81.296920550760291</v>
      </c>
      <c r="R2224">
        <f t="shared" si="662"/>
        <v>98.703079449239709</v>
      </c>
      <c r="S2224">
        <f t="shared" si="663"/>
        <v>3.8983168434481485</v>
      </c>
      <c r="T2224">
        <f t="shared" si="646"/>
        <v>17.319093913930175</v>
      </c>
    </row>
    <row r="2225" spans="1:20" x14ac:dyDescent="0.25">
      <c r="A2225">
        <f t="shared" si="647"/>
        <v>24586.923732515352</v>
      </c>
      <c r="B2225">
        <f t="shared" si="664"/>
        <v>3913.1304474532517</v>
      </c>
      <c r="C2225" t="str">
        <f t="shared" si="648"/>
        <v>1.10909344311996-7.23534331496514i</v>
      </c>
      <c r="D2225" t="str">
        <f t="shared" si="649"/>
        <v>3.97484982102697-4.09163492702595i</v>
      </c>
      <c r="E2225" t="str">
        <f t="shared" si="650"/>
        <v>161.793693536029+2.67051015334377i</v>
      </c>
      <c r="F2225" t="str">
        <f t="shared" si="651"/>
        <v>1.45495292848669-38.1699096128108i</v>
      </c>
      <c r="G2225" t="str">
        <f t="shared" si="652"/>
        <v>0.99999860719519-0.00118017069541103i</v>
      </c>
      <c r="H2225" t="str">
        <f t="shared" si="653"/>
        <v>748.328527277436+378.778666665547i</v>
      </c>
      <c r="I2225" t="str">
        <f t="shared" si="654"/>
        <v>43.8579738216502-79.0245061844293i</v>
      </c>
      <c r="K2225" t="str">
        <f t="shared" si="655"/>
        <v>0.0127652307001781-0.0094117601812669i</v>
      </c>
      <c r="L2225" t="str">
        <f t="shared" si="656"/>
        <v>0.00005-0.0721135211822075i</v>
      </c>
      <c r="M2225" t="str">
        <f t="shared" si="657"/>
        <v>0.00133333333333333-0.0424197183424752i</v>
      </c>
      <c r="N2225">
        <f t="shared" si="658"/>
        <v>98.714935738423776</v>
      </c>
      <c r="O2225">
        <f t="shared" si="659"/>
        <v>17.290049881449018</v>
      </c>
      <c r="P2225" s="3">
        <f t="shared" si="660"/>
        <v>17.290049881449018</v>
      </c>
      <c r="Q2225" s="3">
        <f t="shared" si="661"/>
        <v>-81.285064261576224</v>
      </c>
      <c r="R2225">
        <f t="shared" si="662"/>
        <v>98.714935738423776</v>
      </c>
      <c r="S2225">
        <f t="shared" si="663"/>
        <v>3.9131304474532516</v>
      </c>
      <c r="T2225">
        <f t="shared" si="646"/>
        <v>17.290049881449018</v>
      </c>
    </row>
    <row r="2226" spans="1:20" x14ac:dyDescent="0.25">
      <c r="A2226">
        <f t="shared" si="647"/>
        <v>24680.354042698909</v>
      </c>
      <c r="B2226">
        <f t="shared" si="664"/>
        <v>3928.0003431535742</v>
      </c>
      <c r="C2226" t="str">
        <f t="shared" si="648"/>
        <v>1.10687689127956-7.21096680885414i</v>
      </c>
      <c r="D2226" t="str">
        <f t="shared" si="649"/>
        <v>3.97484867754174-4.0763309010485i</v>
      </c>
      <c r="E2226" t="str">
        <f t="shared" si="650"/>
        <v>161.792042697809+2.68500632544669i</v>
      </c>
      <c r="F2226" t="str">
        <f t="shared" si="651"/>
        <v>1.45495291305629-38.0254260684508i</v>
      </c>
      <c r="G2226" t="str">
        <f t="shared" si="652"/>
        <v>0.999998596589776-0.00118465533148981i</v>
      </c>
      <c r="H2226" t="str">
        <f t="shared" si="653"/>
        <v>749.626870139036+380.341206038381i</v>
      </c>
      <c r="I2226" t="str">
        <f t="shared" si="654"/>
        <v>43.8765305132598-78.8523534346016i</v>
      </c>
      <c r="K2226" t="str">
        <f t="shared" si="655"/>
        <v>0.0127307161079523-0.00942087722057666i</v>
      </c>
      <c r="L2226" t="str">
        <f t="shared" si="656"/>
        <v>0.00005-0.0718405271789277i</v>
      </c>
      <c r="M2226" t="str">
        <f t="shared" si="657"/>
        <v>0.00133333333333333-0.0422591336346634i</v>
      </c>
      <c r="N2226">
        <f t="shared" si="658"/>
        <v>98.726736105372169</v>
      </c>
      <c r="O2226">
        <f t="shared" si="659"/>
        <v>17.261011357573736</v>
      </c>
      <c r="P2226" s="3">
        <f t="shared" si="660"/>
        <v>17.261011357573736</v>
      </c>
      <c r="Q2226" s="3">
        <f t="shared" si="661"/>
        <v>-81.273263894627831</v>
      </c>
      <c r="R2226">
        <f t="shared" si="662"/>
        <v>98.726736105372169</v>
      </c>
      <c r="S2226">
        <f t="shared" si="663"/>
        <v>3.9280003431535744</v>
      </c>
      <c r="T2226">
        <f t="shared" si="646"/>
        <v>17.261011357573736</v>
      </c>
    </row>
    <row r="2227" spans="1:20" x14ac:dyDescent="0.25">
      <c r="A2227">
        <f t="shared" si="647"/>
        <v>24774.139388061169</v>
      </c>
      <c r="B2227">
        <f t="shared" si="664"/>
        <v>3942.926744457558</v>
      </c>
      <c r="C2227" t="str">
        <f t="shared" si="648"/>
        <v>1.10465639693813-7.18667768622562i</v>
      </c>
      <c r="D2227" t="str">
        <f t="shared" si="649"/>
        <v>3.97484752535015-4.06108551435212i</v>
      </c>
      <c r="E2227" t="str">
        <f t="shared" si="650"/>
        <v>161.790412193369+2.69958137992416i</v>
      </c>
      <c r="F2227" t="str">
        <f t="shared" si="651"/>
        <v>1.4549528975084-37.8814895326104i</v>
      </c>
      <c r="G2227" t="str">
        <f t="shared" si="652"/>
        <v>0.999998585903608-0.00118915700904193i</v>
      </c>
      <c r="H2227" t="str">
        <f t="shared" si="653"/>
        <v>750.937958763659+381.910789939505i</v>
      </c>
      <c r="I2227" t="str">
        <f t="shared" si="654"/>
        <v>43.8952078995545-78.6816342344953i</v>
      </c>
      <c r="K2227" t="str">
        <f t="shared" si="655"/>
        <v>0.0126961351980446-0.00942987624941234i</v>
      </c>
      <c r="L2227" t="str">
        <f t="shared" si="656"/>
        <v>0.00005-0.0715685666257499i</v>
      </c>
      <c r="M2227" t="str">
        <f t="shared" si="657"/>
        <v>0.00133333333333333-0.0420991568386763i</v>
      </c>
      <c r="N2227">
        <f t="shared" si="658"/>
        <v>98.738480451321053</v>
      </c>
      <c r="O2227">
        <f t="shared" si="659"/>
        <v>17.231978258954147</v>
      </c>
      <c r="P2227" s="3">
        <f t="shared" si="660"/>
        <v>17.231978258954147</v>
      </c>
      <c r="Q2227" s="3">
        <f t="shared" si="661"/>
        <v>-81.261519548678947</v>
      </c>
      <c r="R2227">
        <f t="shared" si="662"/>
        <v>98.738480451321053</v>
      </c>
      <c r="S2227">
        <f t="shared" si="663"/>
        <v>3.9429267444575582</v>
      </c>
      <c r="T2227">
        <f t="shared" si="646"/>
        <v>17.231978258954147</v>
      </c>
    </row>
    <row r="2228" spans="1:20" x14ac:dyDescent="0.25">
      <c r="A2228">
        <f t="shared" si="647"/>
        <v>24868.281117735802</v>
      </c>
      <c r="B2228">
        <f t="shared" si="664"/>
        <v>3957.909866086497</v>
      </c>
      <c r="C2228" t="str">
        <f t="shared" si="648"/>
        <v>1.10243201357066-7.16247555448811i</v>
      </c>
      <c r="D2228" t="str">
        <f t="shared" si="649"/>
        <v>3.97484636438595-4.04589854762561i</v>
      </c>
      <c r="E2228" t="str">
        <f t="shared" si="650"/>
        <v>161.788802390701+2.71423562191953i</v>
      </c>
      <c r="F2228" t="str">
        <f t="shared" si="651"/>
        <v>1.45495288184212-37.7380979347146i</v>
      </c>
      <c r="G2228" t="str">
        <f t="shared" si="652"/>
        <v>0.999998575136071-0.00119367579282332i</v>
      </c>
      <c r="H2228" t="str">
        <f t="shared" si="653"/>
        <v>752.261940719064+383.487449793505i</v>
      </c>
      <c r="I2228" t="str">
        <f t="shared" si="654"/>
        <v>43.9140063766067-78.5123503144782i</v>
      </c>
      <c r="K2228" t="str">
        <f t="shared" si="655"/>
        <v>0.0126614887768709-0.00943875667132815i</v>
      </c>
      <c r="L2228" t="str">
        <f t="shared" si="656"/>
        <v>0.00005-0.0712976356104302i</v>
      </c>
      <c r="M2228" t="str">
        <f t="shared" si="657"/>
        <v>0.00133333333333333-0.0419397856531943i</v>
      </c>
      <c r="N2228">
        <f t="shared" si="658"/>
        <v>98.750168683747191</v>
      </c>
      <c r="O2228">
        <f t="shared" si="659"/>
        <v>17.202950501978211</v>
      </c>
      <c r="P2228" s="3">
        <f t="shared" si="660"/>
        <v>17.202950501978211</v>
      </c>
      <c r="Q2228" s="3">
        <f t="shared" si="661"/>
        <v>-81.249831316252809</v>
      </c>
      <c r="R2228">
        <f t="shared" si="662"/>
        <v>98.750168683747191</v>
      </c>
      <c r="S2228">
        <f t="shared" si="663"/>
        <v>3.9579098660864971</v>
      </c>
      <c r="T2228">
        <f t="shared" si="646"/>
        <v>17.202950501978211</v>
      </c>
    </row>
    <row r="2229" spans="1:20" x14ac:dyDescent="0.25">
      <c r="A2229">
        <f t="shared" si="647"/>
        <v>24962.780585983197</v>
      </c>
      <c r="B2229">
        <f t="shared" si="664"/>
        <v>3972.9499235776257</v>
      </c>
      <c r="C2229" t="str">
        <f t="shared" si="648"/>
        <v>1.10020379506277-7.13836002285993i</v>
      </c>
      <c r="D2229" t="str">
        <f t="shared" si="649"/>
        <v>3.97484519458235-4.03076978239809i</v>
      </c>
      <c r="E2229" t="str">
        <f t="shared" si="650"/>
        <v>161.78721366063+2.72896935613491i</v>
      </c>
      <c r="F2229" t="str">
        <f t="shared" si="651"/>
        <v>1.45495286605655-37.5952492120267i</v>
      </c>
      <c r="G2229" t="str">
        <f t="shared" si="652"/>
        <v>0.999998564286546-0.00119821174783599i</v>
      </c>
      <c r="H2229" t="str">
        <f t="shared" si="653"/>
        <v>753.598965637611+385.071216973342i</v>
      </c>
      <c r="I2229" t="str">
        <f t="shared" si="654"/>
        <v>43.9329263295701-78.3445034896738i</v>
      </c>
      <c r="K2229" t="str">
        <f t="shared" si="655"/>
        <v>0.0126267776576815-0.00944751789641277i</v>
      </c>
      <c r="L2229" t="str">
        <f t="shared" si="656"/>
        <v>0.00005-0.0710277302355354i</v>
      </c>
      <c r="M2229" t="str">
        <f t="shared" si="657"/>
        <v>0.00133333333333333-0.0417810177856089i</v>
      </c>
      <c r="N2229">
        <f t="shared" si="658"/>
        <v>98.761800716401737</v>
      </c>
      <c r="O2229">
        <f t="shared" si="659"/>
        <v>17.173928002783374</v>
      </c>
      <c r="P2229" s="3">
        <f t="shared" si="660"/>
        <v>17.173928002783374</v>
      </c>
      <c r="Q2229" s="3">
        <f t="shared" si="661"/>
        <v>-81.238199283598263</v>
      </c>
      <c r="R2229">
        <f t="shared" si="662"/>
        <v>98.761800716401737</v>
      </c>
      <c r="S2229">
        <f t="shared" si="663"/>
        <v>3.9729499235776258</v>
      </c>
      <c r="T2229">
        <f t="shared" si="646"/>
        <v>17.173928002783374</v>
      </c>
    </row>
    <row r="2230" spans="1:20" x14ac:dyDescent="0.25">
      <c r="A2230">
        <f t="shared" si="647"/>
        <v>25057.639152209933</v>
      </c>
      <c r="B2230">
        <f t="shared" si="664"/>
        <v>3988.0471332872207</v>
      </c>
      <c r="C2230" t="str">
        <f t="shared" si="648"/>
        <v>1.0979717957061-7.11433070236949i</v>
      </c>
      <c r="D2230" t="str">
        <f t="shared" si="649"/>
        <v>3.97484401587205-4.01569900103595i</v>
      </c>
      <c r="E2230" t="str">
        <f t="shared" si="650"/>
        <v>161.785646376813+2.74378288681987i</v>
      </c>
      <c r="F2230" t="str">
        <f t="shared" si="651"/>
        <v>1.45495285015078-37.4529413096202i</v>
      </c>
      <c r="G2230" t="str">
        <f t="shared" si="652"/>
        <v>0.999998553354408-0.00120276493932897i</v>
      </c>
      <c r="H2230" t="str">
        <f t="shared" si="653"/>
        <v>754.949185250608+386.662122791547i</v>
      </c>
      <c r="I2230" t="str">
        <f t="shared" si="654"/>
        <v>43.951968132207-78.1780956610781i</v>
      </c>
      <c r="K2230" t="str">
        <f t="shared" si="655"/>
        <v>0.0125920026604959-0.00945615934138153i</v>
      </c>
      <c r="L2230" t="str">
        <f t="shared" si="656"/>
        <v>0.00005-0.0707588466183854i</v>
      </c>
      <c r="M2230" t="str">
        <f t="shared" si="657"/>
        <v>0.00133333333333333-0.0416228509519914i</v>
      </c>
      <c r="N2230">
        <f t="shared" si="658"/>
        <v>98.773376469344072</v>
      </c>
      <c r="O2230">
        <f t="shared" si="659"/>
        <v>17.144910677267692</v>
      </c>
      <c r="P2230" s="3">
        <f t="shared" si="660"/>
        <v>17.144910677267692</v>
      </c>
      <c r="Q2230" s="3">
        <f t="shared" si="661"/>
        <v>-81.226623530655928</v>
      </c>
      <c r="R2230">
        <f t="shared" si="662"/>
        <v>98.773376469344072</v>
      </c>
      <c r="S2230">
        <f t="shared" si="663"/>
        <v>3.9880471332872207</v>
      </c>
      <c r="T2230">
        <f t="shared" si="646"/>
        <v>17.144910677267692</v>
      </c>
    </row>
    <row r="2231" spans="1:20" x14ac:dyDescent="0.25">
      <c r="A2231">
        <f t="shared" si="647"/>
        <v>25152.858180988333</v>
      </c>
      <c r="B2231">
        <f t="shared" si="664"/>
        <v>4003.2017123937121</v>
      </c>
      <c r="C2231" t="str">
        <f t="shared" si="648"/>
        <v>1.09573607019352-7.090387205856i</v>
      </c>
      <c r="D2231" t="str">
        <f t="shared" si="649"/>
        <v>3.97484282818721-4.00068598673966i</v>
      </c>
      <c r="E2231" t="str">
        <f t="shared" si="650"/>
        <v>161.784100915744+2.7586765177539i</v>
      </c>
      <c r="F2231" t="str">
        <f t="shared" si="651"/>
        <v>1.4549528341239-37.311172180348i</v>
      </c>
      <c r="G2231" t="str">
        <f t="shared" si="652"/>
        <v>0.999998542339028-0.00120733543279913i</v>
      </c>
      <c r="H2231" t="str">
        <f t="shared" si="653"/>
        <v>756.312753423279+388.260198491077i</v>
      </c>
      <c r="I2231" t="str">
        <f t="shared" si="654"/>
        <v>43.9711321463977-78.0131288166891i</v>
      </c>
      <c r="K2231" t="str">
        <f t="shared" si="655"/>
        <v>0.0125571646120364-0.00946468042966823i</v>
      </c>
      <c r="L2231" t="str">
        <f t="shared" si="656"/>
        <v>0.00005-0.0704909808909997i</v>
      </c>
      <c r="M2231" t="str">
        <f t="shared" si="657"/>
        <v>0.00133333333333333-0.0414652828770586i</v>
      </c>
      <c r="N2231">
        <f t="shared" si="658"/>
        <v>98.784895868973635</v>
      </c>
      <c r="O2231">
        <f t="shared" si="659"/>
        <v>17.115898441101539</v>
      </c>
      <c r="P2231" s="3">
        <f t="shared" si="660"/>
        <v>17.115898441101539</v>
      </c>
      <c r="Q2231" s="3">
        <f t="shared" si="661"/>
        <v>-81.215104131026365</v>
      </c>
      <c r="R2231">
        <f t="shared" si="662"/>
        <v>98.784895868973635</v>
      </c>
      <c r="S2231">
        <f t="shared" si="663"/>
        <v>4.0032017123937118</v>
      </c>
      <c r="T2231">
        <f t="shared" si="646"/>
        <v>17.115898441101539</v>
      </c>
    </row>
    <row r="2232" spans="1:20" x14ac:dyDescent="0.25">
      <c r="A2232">
        <f t="shared" si="647"/>
        <v>25248.43904207609</v>
      </c>
      <c r="B2232">
        <f t="shared" si="664"/>
        <v>4018.4138789008084</v>
      </c>
      <c r="C2232" t="str">
        <f t="shared" si="648"/>
        <v>1.09349667361449-7.06652914796974i</v>
      </c>
      <c r="D2232" t="str">
        <f t="shared" si="649"/>
        <v>3.97484163145954-3.98573052354067i</v>
      </c>
      <c r="E2232" t="str">
        <f t="shared" si="650"/>
        <v>161.782577656754+2.77365055223945i</v>
      </c>
      <c r="F2232" t="str">
        <f t="shared" si="651"/>
        <v>1.45495281797498-37.1699397848134i</v>
      </c>
      <c r="G2232" t="str">
        <f t="shared" si="652"/>
        <v>0.999998531239772-0.0012119232939923i</v>
      </c>
      <c r="H2232" t="str">
        <f t="shared" si="653"/>
        <v>757.68982619043+389.865475235828i</v>
      </c>
      <c r="I2232" t="str">
        <f t="shared" si="654"/>
        <v>43.9904187216368-77.8496050326651i</v>
      </c>
      <c r="K2232" t="str">
        <f t="shared" si="655"/>
        <v>0.0125222643456597-0.00947308059151604i</v>
      </c>
      <c r="L2232" t="str">
        <f t="shared" si="656"/>
        <v>0.00005-0.0702241292000395i</v>
      </c>
      <c r="M2232" t="str">
        <f t="shared" si="657"/>
        <v>0.00133333333333333-0.0413083112941408i</v>
      </c>
      <c r="N2232">
        <f t="shared" si="658"/>
        <v>98.796358848062837</v>
      </c>
      <c r="O2232">
        <f t="shared" si="659"/>
        <v>17.086891209739001</v>
      </c>
      <c r="P2232" s="3">
        <f t="shared" si="660"/>
        <v>17.086891209739001</v>
      </c>
      <c r="Q2232" s="3">
        <f t="shared" si="661"/>
        <v>-81.203641151937163</v>
      </c>
      <c r="R2232">
        <f t="shared" si="662"/>
        <v>98.796358848062837</v>
      </c>
      <c r="S2232">
        <f t="shared" si="663"/>
        <v>4.0184138789008088</v>
      </c>
      <c r="T2232">
        <f t="shared" si="646"/>
        <v>17.086891209739001</v>
      </c>
    </row>
    <row r="2233" spans="1:20" x14ac:dyDescent="0.25">
      <c r="A2233">
        <f t="shared" si="647"/>
        <v>25344.383110435978</v>
      </c>
      <c r="B2233">
        <f t="shared" si="664"/>
        <v>4033.6838516406315</v>
      </c>
      <c r="C2233" t="str">
        <f t="shared" si="648"/>
        <v>1.09125366145007-7.04275614517253i</v>
      </c>
      <c r="D2233" t="str">
        <f t="shared" si="649"/>
        <v>3.97484042562022-3.97083239629835i</v>
      </c>
      <c r="E2233" t="str">
        <f t="shared" si="650"/>
        <v>161.781076982011+2.78870529308526i</v>
      </c>
      <c r="F2233" t="str">
        <f t="shared" si="651"/>
        <v>1.4549528017031-37.0292420913413i</v>
      </c>
      <c r="G2233" t="str">
        <f t="shared" si="652"/>
        <v>0.999998520056002-0.00121652858890408i</v>
      </c>
      <c r="H2233" t="str">
        <f t="shared" si="653"/>
        <v>759.080561792755+391.477984100754i</v>
      </c>
      <c r="I2233" t="str">
        <f t="shared" si="654"/>
        <v>44.0098281945108-77.687526474501i</v>
      </c>
      <c r="K2233" t="str">
        <f t="shared" si="655"/>
        <v>0.012487302701288-0.00948135926406762i</v>
      </c>
      <c r="L2233" t="str">
        <f t="shared" si="656"/>
        <v>0.00005-0.0699582877067537i</v>
      </c>
      <c r="M2233" t="str">
        <f t="shared" si="657"/>
        <v>0.00133333333333333-0.0411519339451493i</v>
      </c>
      <c r="N2233">
        <f t="shared" si="658"/>
        <v>98.80776534578699</v>
      </c>
      <c r="O2233">
        <f t="shared" si="659"/>
        <v>17.057888898429528</v>
      </c>
      <c r="P2233" s="3">
        <f t="shared" si="660"/>
        <v>17.057888898429528</v>
      </c>
      <c r="Q2233" s="3">
        <f t="shared" si="661"/>
        <v>-81.19223465421301</v>
      </c>
      <c r="R2233">
        <f t="shared" si="662"/>
        <v>98.80776534578699</v>
      </c>
      <c r="S2233">
        <f t="shared" si="663"/>
        <v>4.0336838516406317</v>
      </c>
      <c r="T2233">
        <f t="shared" si="646"/>
        <v>17.057888898429528</v>
      </c>
    </row>
    <row r="2234" spans="1:20" x14ac:dyDescent="0.25">
      <c r="A2234">
        <f t="shared" si="647"/>
        <v>25440.691766255633</v>
      </c>
      <c r="B2234">
        <f t="shared" si="664"/>
        <v>4049.011850276866</v>
      </c>
      <c r="C2234" t="str">
        <f t="shared" si="648"/>
        <v>1.08900708956777-7.01906781573821i</v>
      </c>
      <c r="D2234" t="str">
        <f t="shared" si="649"/>
        <v>3.97483921059985-3.95599139069681i</v>
      </c>
      <c r="E2234" t="str">
        <f t="shared" si="650"/>
        <v>161.779599276531+2.8038410425933i</v>
      </c>
      <c r="F2234" t="str">
        <f t="shared" si="651"/>
        <v>1.45495278530732-36.8890770759481i</v>
      </c>
      <c r="G2234" t="str">
        <f t="shared" si="652"/>
        <v>0.999998508787074-0.00122115138378083i</v>
      </c>
      <c r="H2234" t="str">
        <f t="shared" si="653"/>
        <v>760.48512071388+393.097756061661i</v>
      </c>
      <c r="I2234" t="str">
        <f t="shared" si="654"/>
        <v>44.0293608881626-77.5268953982295i</v>
      </c>
      <c r="K2234" t="str">
        <f t="shared" si="655"/>
        <v>0.0124522805253374-0.00948951589145457i</v>
      </c>
      <c r="L2234" t="str">
        <f t="shared" si="656"/>
        <v>0.00005-0.0696934525869233i</v>
      </c>
      <c r="M2234" t="str">
        <f t="shared" si="657"/>
        <v>0.00133333333333333-0.0409961485805432i</v>
      </c>
      <c r="N2234">
        <f t="shared" si="658"/>
        <v>98.819115307752313</v>
      </c>
      <c r="O2234">
        <f t="shared" si="659"/>
        <v>17.028891422229776</v>
      </c>
      <c r="P2234" s="3">
        <f t="shared" si="660"/>
        <v>17.028891422229776</v>
      </c>
      <c r="Q2234" s="3">
        <f t="shared" si="661"/>
        <v>-81.180884692247687</v>
      </c>
      <c r="R2234">
        <f t="shared" si="662"/>
        <v>98.819115307752313</v>
      </c>
      <c r="S2234">
        <f t="shared" si="663"/>
        <v>4.0490118502768659</v>
      </c>
      <c r="T2234">
        <f t="shared" si="646"/>
        <v>17.028891422229776</v>
      </c>
    </row>
    <row r="2235" spans="1:20" x14ac:dyDescent="0.25">
      <c r="A2235">
        <f t="shared" si="647"/>
        <v>25537.366394967408</v>
      </c>
      <c r="B2235">
        <f t="shared" si="664"/>
        <v>4064.3980953079181</v>
      </c>
      <c r="C2235" t="str">
        <f t="shared" si="648"/>
        <v>1.0867570142167-6.99546377975241i</v>
      </c>
      <c r="D2235" t="str">
        <f t="shared" si="649"/>
        <v>3.97483798632851-3.94120729324186i</v>
      </c>
      <c r="E2235" t="str">
        <f t="shared" si="650"/>
        <v>161.778144928163+2.81905810255042i</v>
      </c>
      <c r="F2235" t="str">
        <f t="shared" si="651"/>
        <v>1.45495276878669-36.7494427223127i</v>
      </c>
      <c r="G2235" t="str">
        <f t="shared" si="652"/>
        <v>0.99999849743234-0.00122579174512064i</v>
      </c>
      <c r="H2235" t="str">
        <f t="shared" si="653"/>
        <v>761.903665718081+394.724821984564i</v>
      </c>
      <c r="I2235" t="str">
        <f t="shared" si="654"/>
        <v>44.0490171117345-77.3677141516433i</v>
      </c>
      <c r="K2235" t="str">
        <f t="shared" si="655"/>
        <v>0.012417198670646-0.00949754992488593i</v>
      </c>
      <c r="L2235" t="str">
        <f t="shared" si="656"/>
        <v>0.00005-0.0694296200308065i</v>
      </c>
      <c r="M2235" t="str">
        <f t="shared" si="657"/>
        <v>0.00133333333333333-0.0408409529592978i</v>
      </c>
      <c r="N2235">
        <f t="shared" si="658"/>
        <v>98.830408686027013</v>
      </c>
      <c r="O2235">
        <f t="shared" si="659"/>
        <v>16.999898696014753</v>
      </c>
      <c r="P2235" s="3">
        <f t="shared" si="660"/>
        <v>16.999898696014753</v>
      </c>
      <c r="Q2235" s="3">
        <f t="shared" si="661"/>
        <v>-81.169591313972987</v>
      </c>
      <c r="R2235">
        <f t="shared" si="662"/>
        <v>98.830408686027013</v>
      </c>
      <c r="S2235">
        <f t="shared" si="663"/>
        <v>4.0643980953079177</v>
      </c>
      <c r="T2235">
        <f t="shared" si="646"/>
        <v>16.999898696014753</v>
      </c>
    </row>
    <row r="2236" spans="1:20" x14ac:dyDescent="0.25">
      <c r="A2236">
        <f t="shared" si="647"/>
        <v>25634.408387268282</v>
      </c>
      <c r="B2236">
        <f t="shared" si="664"/>
        <v>4079.8428080700883</v>
      </c>
      <c r="C2236" t="str">
        <f t="shared" si="648"/>
        <v>1.08450349202239-6.97194365911359i</v>
      </c>
      <c r="D2236" t="str">
        <f t="shared" si="649"/>
        <v>3.97483675273577-3.92647989125795i</v>
      </c>
      <c r="E2236" t="str">
        <f t="shared" si="650"/>
        <v>161.776714327609+2.83435677421217i</v>
      </c>
      <c r="F2236" t="str">
        <f t="shared" si="651"/>
        <v>1.45495275214027-36.6103370217483i</v>
      </c>
      <c r="G2236" t="str">
        <f t="shared" si="652"/>
        <v>0.999998485991146-0.00123044973967426i</v>
      </c>
      <c r="H2236" t="str">
        <f t="shared" si="653"/>
        <v>763.336361888734+396.359212614659i</v>
      </c>
      <c r="I2236" t="str">
        <f t="shared" si="654"/>
        <v>44.0687971597971-77.2099851755442i</v>
      </c>
      <c r="K2236" t="str">
        <f t="shared" si="655"/>
        <v>0.0123820579964001-0.00950546082273585i</v>
      </c>
      <c r="L2236" t="str">
        <f t="shared" si="656"/>
        <v>0.00005-0.0691667862430827i</v>
      </c>
      <c r="M2236" t="str">
        <f t="shared" si="657"/>
        <v>0.00133333333333333-0.0406863448488722i</v>
      </c>
      <c r="N2236">
        <f t="shared" si="658"/>
        <v>98.841645439167564</v>
      </c>
      <c r="O2236">
        <f t="shared" si="659"/>
        <v>16.970910634490618</v>
      </c>
      <c r="P2236" s="3">
        <f t="shared" si="660"/>
        <v>16.970910634490618</v>
      </c>
      <c r="Q2236" s="3">
        <f t="shared" si="661"/>
        <v>-81.158354560832436</v>
      </c>
      <c r="R2236">
        <f t="shared" si="662"/>
        <v>98.841645439167564</v>
      </c>
      <c r="S2236">
        <f t="shared" si="663"/>
        <v>4.0798428080700884</v>
      </c>
      <c r="T2236">
        <f t="shared" si="646"/>
        <v>16.970910634490618</v>
      </c>
    </row>
    <row r="2237" spans="1:20" x14ac:dyDescent="0.25">
      <c r="A2237">
        <f t="shared" si="647"/>
        <v>25731.819139139901</v>
      </c>
      <c r="B2237">
        <f t="shared" si="664"/>
        <v>4095.3462107407545</v>
      </c>
      <c r="C2237" t="str">
        <f t="shared" si="648"/>
        <v>1.08224657998153-6.94850707753282i</v>
      </c>
      <c r="D2237" t="str">
        <f t="shared" si="649"/>
        <v>3.97483550975073-3.91180897288511i</v>
      </c>
      <c r="E2237" t="str">
        <f t="shared" si="650"/>
        <v>161.775307868412+2.84973735829201i</v>
      </c>
      <c r="F2237" t="str">
        <f t="shared" si="651"/>
        <v>1.45495273536709-36.4717579731726i</v>
      </c>
      <c r="G2237" t="str">
        <f t="shared" si="652"/>
        <v>0.999998474462834-0.00123512543444609i</v>
      </c>
      <c r="H2237" t="str">
        <f t="shared" si="653"/>
        <v>764.783376667506+398.000958564874i</v>
      </c>
      <c r="I2237" t="str">
        <f t="shared" si="654"/>
        <v>44.0887013117569-77.0537110050128i</v>
      </c>
      <c r="K2237" t="str">
        <f t="shared" si="655"/>
        <v>0.0123468593680592-0.00951324805063046i</v>
      </c>
      <c r="L2237" t="str">
        <f t="shared" si="656"/>
        <v>0.00005-0.0689049474428001i</v>
      </c>
      <c r="M2237" t="str">
        <f t="shared" si="657"/>
        <v>0.00133333333333333-0.0405323220251766i</v>
      </c>
      <c r="N2237">
        <f t="shared" si="658"/>
        <v>98.85282553224576</v>
      </c>
      <c r="O2237">
        <f t="shared" si="659"/>
        <v>16.941927152206048</v>
      </c>
      <c r="P2237" s="3">
        <f t="shared" si="660"/>
        <v>16.941927152206048</v>
      </c>
      <c r="Q2237" s="3">
        <f t="shared" si="661"/>
        <v>-81.14717446775424</v>
      </c>
      <c r="R2237">
        <f t="shared" si="662"/>
        <v>98.85282553224576</v>
      </c>
      <c r="S2237">
        <f t="shared" si="663"/>
        <v>4.0953462107407548</v>
      </c>
      <c r="T2237">
        <f t="shared" si="646"/>
        <v>16.941927152206048</v>
      </c>
    </row>
    <row r="2238" spans="1:20" x14ac:dyDescent="0.25">
      <c r="A2238">
        <f t="shared" si="647"/>
        <v>25829.600051868631</v>
      </c>
      <c r="B2238">
        <f t="shared" si="664"/>
        <v>4110.9085263415691</v>
      </c>
      <c r="C2238" t="str">
        <f t="shared" si="648"/>
        <v>1.07998633545649-6.92515366053389i</v>
      </c>
      <c r="D2238" t="str">
        <f t="shared" si="649"/>
        <v>3.97483425730183-3.89719432707586i</v>
      </c>
      <c r="E2238" t="str">
        <f t="shared" si="650"/>
        <v>161.773925946963+2.86520015494946i</v>
      </c>
      <c r="F2238" t="str">
        <f t="shared" si="651"/>
        <v>1.4549527184662-36.3337035830796i</v>
      </c>
      <c r="G2238" t="str">
        <f t="shared" si="652"/>
        <v>0.999998462846741-0.0012398188966951i</v>
      </c>
      <c r="H2238" t="str">
        <f t="shared" si="653"/>
        <v>766.244879894297+399.650090304004i</v>
      </c>
      <c r="I2238" t="str">
        <f t="shared" si="654"/>
        <v>44.1087298312485-76.8988942707048i</v>
      </c>
      <c r="K2238" t="str">
        <f t="shared" si="655"/>
        <v>0.0123116036572792-0.00952091108153382i</v>
      </c>
      <c r="L2238" t="str">
        <f t="shared" si="656"/>
        <v>0.00005-0.0686440998633195i</v>
      </c>
      <c r="M2238" t="str">
        <f t="shared" si="657"/>
        <v>0.00133333333333333-0.0403788822725409i</v>
      </c>
      <c r="N2238">
        <f t="shared" si="658"/>
        <v>98.863948936872973</v>
      </c>
      <c r="O2238">
        <f t="shared" si="659"/>
        <v>16.912948163564113</v>
      </c>
      <c r="P2238" s="3">
        <f t="shared" si="660"/>
        <v>16.912948163564113</v>
      </c>
      <c r="Q2238" s="3">
        <f t="shared" si="661"/>
        <v>-81.136051063127027</v>
      </c>
      <c r="R2238">
        <f t="shared" si="662"/>
        <v>98.863948936872973</v>
      </c>
      <c r="S2238">
        <f t="shared" si="663"/>
        <v>4.1109085263415688</v>
      </c>
      <c r="T2238">
        <f t="shared" si="646"/>
        <v>16.912948163564113</v>
      </c>
    </row>
    <row r="2239" spans="1:20" x14ac:dyDescent="0.25">
      <c r="A2239">
        <f t="shared" si="647"/>
        <v>25927.752532065733</v>
      </c>
      <c r="B2239">
        <f t="shared" si="664"/>
        <v>4126.529978741667</v>
      </c>
      <c r="C2239" t="str">
        <f t="shared" si="648"/>
        <v>1.0777228161701-6.90188303545368i</v>
      </c>
      <c r="D2239" t="str">
        <f t="shared" si="649"/>
        <v>3.974832995317-3.88263574359223i</v>
      </c>
      <c r="E2239" t="str">
        <f t="shared" si="650"/>
        <v>161.772568962503+2.88074546377879i</v>
      </c>
      <c r="F2239" t="str">
        <f t="shared" si="651"/>
        <v>1.45495270143662-36.1961718655103i</v>
      </c>
      <c r="G2239" t="str">
        <f t="shared" si="652"/>
        <v>0.999998451142197-0.00124453019393587i</v>
      </c>
      <c r="H2239" t="str">
        <f t="shared" si="653"/>
        <v>767.721043847956+401.306638144384i</v>
      </c>
      <c r="I2239" t="str">
        <f t="shared" si="654"/>
        <v>44.1288829655041-76.7455377001717i</v>
      </c>
      <c r="K2239" t="str">
        <f t="shared" si="655"/>
        <v>0.0122762917418347-0.00952844939583285i</v>
      </c>
      <c r="L2239" t="str">
        <f t="shared" si="656"/>
        <v>0.00005-0.0683842397522607i</v>
      </c>
      <c r="M2239" t="str">
        <f t="shared" si="657"/>
        <v>0.00133333333333333-0.0402260233836829i</v>
      </c>
      <c r="N2239">
        <f t="shared" si="658"/>
        <v>98.875015631225807</v>
      </c>
      <c r="O2239">
        <f t="shared" si="659"/>
        <v>16.883973582834713</v>
      </c>
      <c r="P2239" s="3">
        <f t="shared" si="660"/>
        <v>16.883973582834713</v>
      </c>
      <c r="Q2239" s="3">
        <f t="shared" si="661"/>
        <v>-81.124984368774193</v>
      </c>
      <c r="R2239">
        <f t="shared" si="662"/>
        <v>98.875015631225807</v>
      </c>
      <c r="S2239">
        <f t="shared" si="663"/>
        <v>4.1265299787416669</v>
      </c>
      <c r="T2239">
        <f t="shared" si="646"/>
        <v>16.883973582834713</v>
      </c>
    </row>
    <row r="2240" spans="1:20" x14ac:dyDescent="0.25">
      <c r="A2240">
        <f t="shared" si="647"/>
        <v>26026.277991687581</v>
      </c>
      <c r="B2240">
        <f t="shared" si="664"/>
        <v>4142.2107926608851</v>
      </c>
      <c r="C2240" t="str">
        <f t="shared" si="648"/>
        <v>1.07545608020018-6.878694831442i</v>
      </c>
      <c r="D2240" t="str">
        <f t="shared" si="649"/>
        <v>3.97483172372368-3.86813301300269i</v>
      </c>
      <c r="E2240" t="str">
        <f t="shared" si="650"/>
        <v>161.771237317118+2.89637358379689i</v>
      </c>
      <c r="F2240" t="str">
        <f t="shared" si="651"/>
        <v>1.45495268427736-36.0591608420249i</v>
      </c>
      <c r="G2240" t="str">
        <f t="shared" si="652"/>
        <v>0.999998439348531-0.00124925939393945i</v>
      </c>
      <c r="H2240" t="str">
        <f t="shared" si="653"/>
        <v>769.212043287763+402.970632229088i</v>
      </c>
      <c r="I2240" t="str">
        <f t="shared" si="654"/>
        <v>44.1491609447037-76.5936441192071i</v>
      </c>
      <c r="K2240" t="str">
        <f t="shared" si="655"/>
        <v>0.0122409245055399-0.00953586248142146i</v>
      </c>
      <c r="L2240" t="str">
        <f t="shared" si="656"/>
        <v>0.00005-0.0681253633714493i</v>
      </c>
      <c r="M2240" t="str">
        <f t="shared" si="657"/>
        <v>0.00133333333333333-0.040073743159676i</v>
      </c>
      <c r="N2240">
        <f t="shared" si="658"/>
        <v>98.886025600069928</v>
      </c>
      <c r="O2240">
        <f t="shared" si="659"/>
        <v>16.855003324166372</v>
      </c>
      <c r="P2240" s="3">
        <f t="shared" si="660"/>
        <v>16.855003324166372</v>
      </c>
      <c r="Q2240" s="3">
        <f t="shared" si="661"/>
        <v>-81.113974399930072</v>
      </c>
      <c r="R2240">
        <f t="shared" si="662"/>
        <v>98.886025600069928</v>
      </c>
      <c r="S2240">
        <f t="shared" si="663"/>
        <v>4.1422107926608849</v>
      </c>
      <c r="T2240">
        <f t="shared" si="646"/>
        <v>16.855003324166372</v>
      </c>
    </row>
    <row r="2241" spans="1:20" x14ac:dyDescent="0.25">
      <c r="A2241">
        <f t="shared" si="647"/>
        <v>26125.177848055995</v>
      </c>
      <c r="B2241">
        <f t="shared" si="664"/>
        <v>4157.9511936729969</v>
      </c>
      <c r="C2241" t="str">
        <f t="shared" si="648"/>
        <v>1.07318618597386-6.85558867946209i</v>
      </c>
      <c r="D2241" t="str">
        <f t="shared" si="649"/>
        <v>3.97483044244874-3.85368592667918i</v>
      </c>
      <c r="E2241" t="str">
        <f t="shared" si="650"/>
        <v>161.769931415751+2.91208481342993i</v>
      </c>
      <c r="F2241" t="str">
        <f t="shared" si="651"/>
        <v>1.45495266698746-35.9226685416739i</v>
      </c>
      <c r="G2241" t="str">
        <f t="shared" si="652"/>
        <v>0.999998427465063-0.00125400656473445i</v>
      </c>
      <c r="H2241" t="str">
        <f t="shared" si="653"/>
        <v>770.718055495729+404.64210251868i</v>
      </c>
      <c r="I2241" t="str">
        <f t="shared" si="654"/>
        <v>44.169563981306-76.4432164532183i</v>
      </c>
      <c r="K2241" t="str">
        <f t="shared" si="655"/>
        <v>0.012205502838168-0.00954314983378358i</v>
      </c>
      <c r="L2241" t="str">
        <f t="shared" si="656"/>
        <v>0.00005-0.0678674669968612i</v>
      </c>
      <c r="M2241" t="str">
        <f t="shared" si="657"/>
        <v>0.00133333333333333-0.0399220394099184i</v>
      </c>
      <c r="N2241">
        <f t="shared" si="658"/>
        <v>98.896978834781038</v>
      </c>
      <c r="O2241">
        <f t="shared" si="659"/>
        <v>16.826037301599015</v>
      </c>
      <c r="P2241" s="3">
        <f t="shared" si="660"/>
        <v>16.826037301599015</v>
      </c>
      <c r="Q2241" s="3">
        <f t="shared" si="661"/>
        <v>-81.103021165218962</v>
      </c>
      <c r="R2241">
        <f t="shared" si="662"/>
        <v>98.896978834781038</v>
      </c>
      <c r="S2241">
        <f t="shared" si="663"/>
        <v>4.1579511936729965</v>
      </c>
      <c r="T2241">
        <f t="shared" si="646"/>
        <v>16.826037301599015</v>
      </c>
    </row>
    <row r="2242" spans="1:20" x14ac:dyDescent="0.25">
      <c r="A2242">
        <f t="shared" si="647"/>
        <v>26224.453523878612</v>
      </c>
      <c r="B2242">
        <f t="shared" si="664"/>
        <v>4173.7514082089547</v>
      </c>
      <c r="C2242" t="str">
        <f t="shared" si="648"/>
        <v>1.07091319226187-6.83256421228994i</v>
      </c>
      <c r="D2242" t="str">
        <f t="shared" si="649"/>
        <v>3.97482915141841-3.83929427679407i</v>
      </c>
      <c r="E2242" t="str">
        <f t="shared" si="650"/>
        <v>161.768651666192+2.92787945050535i</v>
      </c>
      <c r="F2242" t="str">
        <f t="shared" si="651"/>
        <v>1.45495264956589-35.7866930009696i</v>
      </c>
      <c r="G2242" t="str">
        <f t="shared" si="652"/>
        <v>0.999998415491109-0.00125877177460794i</v>
      </c>
      <c r="H2242" t="str">
        <f t="shared" si="653"/>
        <v>772.239260319714+406.321078777456i</v>
      </c>
      <c r="I2242" t="str">
        <f t="shared" si="654"/>
        <v>44.1900922693564-76.2942577286256i</v>
      </c>
      <c r="K2242" t="str">
        <f t="shared" si="655"/>
        <v>0.0121700276353691-0.00955031095607532i</v>
      </c>
      <c r="L2242" t="str">
        <f t="shared" si="656"/>
        <v>0.00005-0.0676105469185708i</v>
      </c>
      <c r="M2242" t="str">
        <f t="shared" si="657"/>
        <v>0.00133333333333333-0.0397709099521004i</v>
      </c>
      <c r="N2242">
        <f t="shared" si="658"/>
        <v>98.907875333366334</v>
      </c>
      <c r="O2242">
        <f t="shared" si="659"/>
        <v>16.797075429075427</v>
      </c>
      <c r="P2242" s="3">
        <f t="shared" si="660"/>
        <v>16.797075429075427</v>
      </c>
      <c r="Q2242" s="3">
        <f t="shared" si="661"/>
        <v>-81.092124666633666</v>
      </c>
      <c r="R2242">
        <f t="shared" si="662"/>
        <v>98.907875333366334</v>
      </c>
      <c r="S2242">
        <f t="shared" si="663"/>
        <v>4.1737514082089548</v>
      </c>
      <c r="T2242">
        <f t="shared" si="646"/>
        <v>16.797075429075427</v>
      </c>
    </row>
    <row r="2243" spans="1:20" x14ac:dyDescent="0.25">
      <c r="A2243">
        <f t="shared" si="647"/>
        <v>26324.106447269347</v>
      </c>
      <c r="B2243">
        <f t="shared" si="664"/>
        <v>4189.6116635601484</v>
      </c>
      <c r="C2243" t="str">
        <f t="shared" si="648"/>
        <v>1.06863715817311-6.80962106451472i</v>
      </c>
      <c r="D2243" t="str">
        <f t="shared" si="649"/>
        <v>3.97482785055849-3.82495785631718i</v>
      </c>
      <c r="E2243" t="str">
        <f t="shared" si="650"/>
        <v>161.767398479084+2.94375779223864i</v>
      </c>
      <c r="F2243" t="str">
        <f t="shared" si="651"/>
        <v>1.45495263201168-35.6512322638583i</v>
      </c>
      <c r="G2243" t="str">
        <f t="shared" si="652"/>
        <v>0.99999840342598-0.00126355509210648i</v>
      </c>
      <c r="H2243" t="str">
        <f t="shared" si="653"/>
        <v>773.775840217365+408.007590559166i</v>
      </c>
      <c r="I2243" t="str">
        <f t="shared" si="654"/>
        <v>44.2107459837733-76.1467710742876i</v>
      </c>
      <c r="K2243" t="str">
        <f t="shared" si="655"/>
        <v>0.0121344997985873-0.009557345359206i</v>
      </c>
      <c r="L2243" t="str">
        <f t="shared" si="656"/>
        <v>0.00005-0.0673545994406961i</v>
      </c>
      <c r="M2243" t="str">
        <f t="shared" si="657"/>
        <v>0.00133333333333333-0.0396203526121741i</v>
      </c>
      <c r="N2243">
        <f t="shared" si="658"/>
        <v>98.91871510048658</v>
      </c>
      <c r="O2243">
        <f t="shared" si="659"/>
        <v>16.768117620454213</v>
      </c>
      <c r="P2243" s="3">
        <f t="shared" si="660"/>
        <v>16.768117620454213</v>
      </c>
      <c r="Q2243" s="3">
        <f t="shared" si="661"/>
        <v>-81.08128489951342</v>
      </c>
      <c r="R2243">
        <f t="shared" si="662"/>
        <v>98.91871510048658</v>
      </c>
      <c r="S2243">
        <f t="shared" si="663"/>
        <v>4.1896116635601484</v>
      </c>
      <c r="T2243">
        <f t="shared" si="646"/>
        <v>16.768117620454213</v>
      </c>
    </row>
    <row r="2244" spans="1:20" x14ac:dyDescent="0.25">
      <c r="A2244">
        <f t="shared" si="647"/>
        <v>26424.138051768969</v>
      </c>
      <c r="B2244">
        <f t="shared" si="664"/>
        <v>4205.5321878816767</v>
      </c>
      <c r="C2244" t="str">
        <f t="shared" si="648"/>
        <v>1.06635814314845-6.78675887253832i</v>
      </c>
      <c r="D2244" t="str">
        <f t="shared" si="649"/>
        <v>3.9748265397941-3.8106764590128i</v>
      </c>
      <c r="E2244" t="str">
        <f t="shared" si="650"/>
        <v>161.766172267925+2.95972013522256i</v>
      </c>
      <c r="F2244" t="str">
        <f t="shared" si="651"/>
        <v>1.45495261432379-35.5162843816916i</v>
      </c>
      <c r="G2244" t="str">
        <f t="shared" si="652"/>
        <v>0.999998391268983-0.00126835658603705i</v>
      </c>
      <c r="H2244" t="str">
        <f t="shared" si="653"/>
        <v>775.327980300933+409.701667192241i</v>
      </c>
      <c r="I2244" t="str">
        <f t="shared" si="654"/>
        <v>44.2315252796131-76.0007597229549i</v>
      </c>
      <c r="K2244" t="str">
        <f t="shared" si="655"/>
        <v>0.0120989202349757-0.00956425256191814i</v>
      </c>
      <c r="L2244" t="str">
        <f t="shared" si="656"/>
        <v>0.00005-0.0670996208813469i</v>
      </c>
      <c r="M2244" t="str">
        <f t="shared" si="657"/>
        <v>0.00133333333333333-0.0394703652243217i</v>
      </c>
      <c r="N2244">
        <f t="shared" si="658"/>
        <v>98.929498147472344</v>
      </c>
      <c r="O2244">
        <f t="shared" si="659"/>
        <v>16.739163789521733</v>
      </c>
      <c r="P2244" s="3">
        <f t="shared" si="660"/>
        <v>16.739163789521733</v>
      </c>
      <c r="Q2244" s="3">
        <f t="shared" si="661"/>
        <v>-81.070501852527656</v>
      </c>
      <c r="R2244">
        <f t="shared" si="662"/>
        <v>98.929498147472344</v>
      </c>
      <c r="S2244">
        <f t="shared" si="663"/>
        <v>4.2055321878816763</v>
      </c>
      <c r="T2244">
        <f t="shared" si="646"/>
        <v>16.739163789521733</v>
      </c>
    </row>
    <row r="2245" spans="1:20" x14ac:dyDescent="0.25">
      <c r="A2245">
        <f t="shared" si="647"/>
        <v>26524.549776365693</v>
      </c>
      <c r="B2245">
        <f t="shared" si="664"/>
        <v>4221.5132101956269</v>
      </c>
      <c r="C2245" t="str">
        <f t="shared" si="648"/>
        <v>1.06407620695519-6.76397727457547i</v>
      </c>
      <c r="D2245" t="str">
        <f t="shared" si="649"/>
        <v>3.97482521904986-3.79644987943677i</v>
      </c>
      <c r="E2245" t="str">
        <f t="shared" si="650"/>
        <v>161.764973449066+2.97576677541726i</v>
      </c>
      <c r="F2245" t="str">
        <f t="shared" si="651"/>
        <v>1.45495259650122-35.3818474131992i</v>
      </c>
      <c r="G2245" t="str">
        <f t="shared" si="652"/>
        <v>0.999998379019417-0.0012731763254681i</v>
      </c>
      <c r="H2245" t="str">
        <f t="shared" si="653"/>
        <v>776.89586838292+411.403337764413i</v>
      </c>
      <c r="I2245" t="str">
        <f t="shared" si="654"/>
        <v>44.2524302913082-75.8562270127514i</v>
      </c>
      <c r="K2245" t="str">
        <f t="shared" si="655"/>
        <v>0.0120632898573112-0.00957103209086645i</v>
      </c>
      <c r="L2245" t="str">
        <f t="shared" si="656"/>
        <v>0.00005-0.0668456075725714i</v>
      </c>
      <c r="M2245" t="str">
        <f t="shared" si="657"/>
        <v>0.00133333333333333-0.0393209456309242i</v>
      </c>
      <c r="N2245">
        <f t="shared" si="658"/>
        <v>98.940224492344583</v>
      </c>
      <c r="O2245">
        <f t="shared" si="659"/>
        <v>16.710213850004973</v>
      </c>
      <c r="P2245" s="3">
        <f t="shared" si="660"/>
        <v>16.710213850004973</v>
      </c>
      <c r="Q2245" s="3">
        <f t="shared" si="661"/>
        <v>-81.059775507655417</v>
      </c>
      <c r="R2245">
        <f t="shared" si="662"/>
        <v>98.940224492344583</v>
      </c>
      <c r="S2245">
        <f t="shared" si="663"/>
        <v>4.221513210195627</v>
      </c>
      <c r="T2245">
        <f t="shared" si="646"/>
        <v>16.710213850004973</v>
      </c>
    </row>
    <row r="2246" spans="1:20" x14ac:dyDescent="0.25">
      <c r="A2246">
        <f t="shared" si="647"/>
        <v>26625.343065515881</v>
      </c>
      <c r="B2246">
        <f t="shared" si="664"/>
        <v>4237.55496039437</v>
      </c>
      <c r="C2246" t="str">
        <f t="shared" si="648"/>
        <v>1.06179140968092-6.74127591065327i</v>
      </c>
      <c r="D2246" t="str">
        <f t="shared" si="649"/>
        <v>3.97482388824977-3.78227791293344i</v>
      </c>
      <c r="E2246" t="str">
        <f t="shared" si="650"/>
        <v>161.763802441713+2.99189800813748i</v>
      </c>
      <c r="F2246" t="str">
        <f t="shared" si="651"/>
        <v>1.45495257854295-35.24791942446i</v>
      </c>
      <c r="G2246" t="str">
        <f t="shared" si="652"/>
        <v>0.999998366676577-0.00127801437973053i</v>
      </c>
      <c r="H2246" t="str">
        <f t="shared" si="653"/>
        <v>778.479695022643+413.11263110682i</v>
      </c>
      <c r="I2246" t="str">
        <f t="shared" si="654"/>
        <v>44.2734611318831-75.7131763886822i</v>
      </c>
      <c r="K2246" t="str">
        <f t="shared" si="655"/>
        <v>0.0120276095839072-0.00957768348069575i</v>
      </c>
      <c r="L2246" t="str">
        <f t="shared" si="656"/>
        <v>0.00005-0.0665925558603018i</v>
      </c>
      <c r="M2246" t="str">
        <f t="shared" si="657"/>
        <v>0.00133333333333333-0.0391720916825306i</v>
      </c>
      <c r="N2246">
        <f t="shared" si="658"/>
        <v>98.950894159830227</v>
      </c>
      <c r="O2246">
        <f t="shared" si="659"/>
        <v>16.68126771558369</v>
      </c>
      <c r="P2246" s="3">
        <f t="shared" si="660"/>
        <v>16.68126771558369</v>
      </c>
      <c r="Q2246" s="3">
        <f t="shared" si="661"/>
        <v>-81.049105840169773</v>
      </c>
      <c r="R2246">
        <f t="shared" si="662"/>
        <v>98.950894159830227</v>
      </c>
      <c r="S2246">
        <f t="shared" si="663"/>
        <v>4.2375549603943696</v>
      </c>
      <c r="T2246">
        <f t="shared" si="646"/>
        <v>16.68126771558369</v>
      </c>
    </row>
    <row r="2247" spans="1:20" x14ac:dyDescent="0.25">
      <c r="A2247">
        <f t="shared" si="647"/>
        <v>26726.519369164838</v>
      </c>
      <c r="B2247">
        <f t="shared" si="664"/>
        <v>4253.6576692438684</v>
      </c>
      <c r="C2247" t="str">
        <f t="shared" si="648"/>
        <v>1.05950381172749-6.71865442261097i</v>
      </c>
      <c r="D2247" t="str">
        <f t="shared" si="649"/>
        <v>3.97482254731726-3.76816035563281i</v>
      </c>
      <c r="E2247" t="str">
        <f t="shared" si="650"/>
        <v>161.762659667929+3.00811412804425i</v>
      </c>
      <c r="F2247" t="str">
        <f t="shared" si="651"/>
        <v>1.45495256044793-35.1144984888751i</v>
      </c>
      <c r="G2247" t="str">
        <f t="shared" si="652"/>
        <v>0.999998354239755-0.00128287081841864i</v>
      </c>
      <c r="H2247" t="str">
        <f t="shared" si="653"/>
        <v>780.079653573711+414.829575777523i</v>
      </c>
      <c r="I2247" t="str">
        <f t="shared" si="654"/>
        <v>44.2946178921474-75.5716114041762i</v>
      </c>
      <c r="K2247" t="str">
        <f t="shared" si="655"/>
        <v>0.011991880338525-0.0095842062741176i</v>
      </c>
      <c r="L2247" t="str">
        <f t="shared" si="656"/>
        <v>0.00005-0.0663404621043055i</v>
      </c>
      <c r="M2247" t="str">
        <f t="shared" si="657"/>
        <v>0.00133333333333333-0.0390238012378269i</v>
      </c>
      <c r="N2247">
        <f t="shared" si="658"/>
        <v>98.961507181377968</v>
      </c>
      <c r="O2247">
        <f t="shared" si="659"/>
        <v>16.652325299903094</v>
      </c>
      <c r="P2247" s="3">
        <f t="shared" si="660"/>
        <v>16.652325299903094</v>
      </c>
      <c r="Q2247" s="3">
        <f t="shared" si="661"/>
        <v>-81.038492818622032</v>
      </c>
      <c r="R2247">
        <f t="shared" si="662"/>
        <v>98.961507181377968</v>
      </c>
      <c r="S2247">
        <f t="shared" si="663"/>
        <v>4.2536576692438688</v>
      </c>
      <c r="T2247">
        <f t="shared" si="646"/>
        <v>16.652325299903094</v>
      </c>
    </row>
    <row r="2248" spans="1:20" x14ac:dyDescent="0.25">
      <c r="A2248">
        <f t="shared" si="647"/>
        <v>26828.080142767663</v>
      </c>
      <c r="B2248">
        <f t="shared" si="664"/>
        <v>4269.8215683869948</v>
      </c>
      <c r="C2248" t="str">
        <f t="shared" si="648"/>
        <v>1.0572134738051-6.69611245409954i</v>
      </c>
      <c r="D2248" t="str">
        <f t="shared" si="649"/>
        <v>3.97482119617525-3.7540970044475i</v>
      </c>
      <c r="E2248" t="str">
        <f t="shared" si="650"/>
        <v>161.76154555263+3.0244154291346i</v>
      </c>
      <c r="F2248" t="str">
        <f t="shared" si="651"/>
        <v>1.45495254221513-34.9815826871392i</v>
      </c>
      <c r="G2248" t="str">
        <f t="shared" si="652"/>
        <v>0.999998341708233-0.0012877457113912i</v>
      </c>
      <c r="H2248" t="str">
        <f t="shared" si="653"/>
        <v>781.695940232393+416.554200044384i</v>
      </c>
      <c r="I2248" t="str">
        <f t="shared" si="654"/>
        <v>44.3159006398579-75.4315357226502i</v>
      </c>
      <c r="K2248" t="str">
        <f t="shared" si="655"/>
        <v>0.0119561030502846-0.00959060002198607i</v>
      </c>
      <c r="L2248" t="str">
        <f t="shared" si="656"/>
        <v>0.00005-0.0660893226781286i</v>
      </c>
      <c r="M2248" t="str">
        <f t="shared" si="657"/>
        <v>0.00133333333333333-0.0388760721636052i</v>
      </c>
      <c r="N2248">
        <f t="shared" si="658"/>
        <v>98.972063595174788</v>
      </c>
      <c r="O2248">
        <f t="shared" si="659"/>
        <v>16.623386516586361</v>
      </c>
      <c r="P2248" s="3">
        <f t="shared" si="660"/>
        <v>16.623386516586361</v>
      </c>
      <c r="Q2248" s="3">
        <f t="shared" si="661"/>
        <v>-81.027936404825212</v>
      </c>
      <c r="R2248">
        <f t="shared" si="662"/>
        <v>98.972063595174788</v>
      </c>
      <c r="S2248">
        <f t="shared" si="663"/>
        <v>4.2698215683869947</v>
      </c>
      <c r="T2248">
        <f t="shared" si="646"/>
        <v>16.623386516586361</v>
      </c>
    </row>
    <row r="2249" spans="1:20" x14ac:dyDescent="0.25">
      <c r="A2249">
        <f t="shared" si="647"/>
        <v>26930.026847310179</v>
      </c>
      <c r="B2249">
        <f t="shared" si="664"/>
        <v>4286.0468903468654</v>
      </c>
      <c r="C2249" t="str">
        <f t="shared" si="648"/>
        <v>1.05492045692581-6.67364965058132i</v>
      </c>
      <c r="D2249" t="str">
        <f t="shared" si="649"/>
        <v>3.97481983474596-3.74008765706995i</v>
      </c>
      <c r="E2249" t="str">
        <f t="shared" si="650"/>
        <v>161.760460523592+3.04080220472928i</v>
      </c>
      <c r="F2249" t="str">
        <f t="shared" si="651"/>
        <v>1.4549525238435-34.8491701072141i</v>
      </c>
      <c r="G2249" t="str">
        <f t="shared" si="652"/>
        <v>0.999998329081291-0.00129263912877238i</v>
      </c>
      <c r="H2249" t="str">
        <f t="shared" si="653"/>
        <v>783.328754086972+418.286531867347i</v>
      </c>
      <c r="I2249" t="str">
        <f t="shared" si="654"/>
        <v>44.3373094188589-75.2929531191131i</v>
      </c>
      <c r="K2249" t="str">
        <f t="shared" si="655"/>
        <v>0.0119202786535737-0.00959686428337203i</v>
      </c>
      <c r="L2249" t="str">
        <f t="shared" si="656"/>
        <v>0.00005-0.0658391339690466i</v>
      </c>
      <c r="M2249" t="str">
        <f t="shared" si="657"/>
        <v>0.00133333333333333-0.0387289023347332i</v>
      </c>
      <c r="N2249">
        <f t="shared" si="658"/>
        <v>98.982563446156703</v>
      </c>
      <c r="O2249">
        <f t="shared" si="659"/>
        <v>16.594451279247323</v>
      </c>
      <c r="P2249" s="3">
        <f t="shared" si="660"/>
        <v>16.594451279247323</v>
      </c>
      <c r="Q2249" s="3">
        <f t="shared" si="661"/>
        <v>-81.017436553843297</v>
      </c>
      <c r="R2249">
        <f t="shared" si="662"/>
        <v>98.982563446156703</v>
      </c>
      <c r="S2249">
        <f t="shared" si="663"/>
        <v>4.2860468903468654</v>
      </c>
      <c r="T2249">
        <f t="shared" si="646"/>
        <v>16.594451279247323</v>
      </c>
    </row>
    <row r="2250" spans="1:20" x14ac:dyDescent="0.25">
      <c r="A2250">
        <f t="shared" si="647"/>
        <v>27032.360949329955</v>
      </c>
      <c r="B2250">
        <f t="shared" si="664"/>
        <v>4302.3338685301833</v>
      </c>
      <c r="C2250" t="str">
        <f t="shared" si="648"/>
        <v>1.05262482239759-6.65126565932939i</v>
      </c>
      <c r="D2250" t="str">
        <f t="shared" si="649"/>
        <v>3.97481846295109-3.72613211196939i</v>
      </c>
      <c r="E2250" t="str">
        <f t="shared" si="650"/>
        <v>161.759405011445+3.05727474746577i</v>
      </c>
      <c r="F2250" t="str">
        <f t="shared" si="651"/>
        <v>1.45495250533198-34.7172588443004i</v>
      </c>
      <c r="G2250" t="str">
        <f t="shared" si="652"/>
        <v>0.999998316358202-0.00129755114095283i</v>
      </c>
      <c r="H2250" t="str">
        <f t="shared" si="653"/>
        <v>784.978297168026+420.026598880054i</v>
      </c>
      <c r="I2250" t="str">
        <f t="shared" si="654"/>
        <v>44.3588442481916-75.1558674817915i</v>
      </c>
      <c r="K2250" t="str">
        <f t="shared" si="655"/>
        <v>0.0118844080879558-0.00960299862563653i</v>
      </c>
      <c r="L2250" t="str">
        <f t="shared" si="656"/>
        <v>0.00005-0.0655898923780099i</v>
      </c>
      <c r="M2250" t="str">
        <f t="shared" si="657"/>
        <v>0.00133333333333333-0.0385822896341234i</v>
      </c>
      <c r="N2250">
        <f t="shared" si="658"/>
        <v>98.993006786024111</v>
      </c>
      <c r="O2250">
        <f t="shared" si="659"/>
        <v>16.565519501502983</v>
      </c>
      <c r="P2250" s="3">
        <f t="shared" si="660"/>
        <v>16.565519501502983</v>
      </c>
      <c r="Q2250" s="3">
        <f t="shared" si="661"/>
        <v>-81.006993213975889</v>
      </c>
      <c r="R2250">
        <f t="shared" si="662"/>
        <v>98.993006786024111</v>
      </c>
      <c r="S2250">
        <f t="shared" si="663"/>
        <v>4.3023338685301828</v>
      </c>
      <c r="T2250">
        <f t="shared" si="646"/>
        <v>16.565519501502983</v>
      </c>
    </row>
    <row r="2251" spans="1:20" x14ac:dyDescent="0.25">
      <c r="A2251">
        <f t="shared" si="647"/>
        <v>27135.08392093741</v>
      </c>
      <c r="B2251">
        <f t="shared" si="664"/>
        <v>4318.6827372305979</v>
      </c>
      <c r="C2251" t="str">
        <f t="shared" si="648"/>
        <v>1.05032663181781-6.62896012942736i</v>
      </c>
      <c r="D2251" t="str">
        <f t="shared" si="649"/>
        <v>3.97481708071175-3.71223016838906i</v>
      </c>
      <c r="E2251" t="str">
        <f t="shared" si="650"/>
        <v>161.758379449681+3.07383334928474i</v>
      </c>
      <c r="F2251" t="str">
        <f t="shared" si="651"/>
        <v>1.4549524866795-34.5858470008102i</v>
      </c>
      <c r="G2251" t="str">
        <f t="shared" si="652"/>
        <v>0.999998303538234-0.00130248181859065i</v>
      </c>
      <c r="H2251" t="str">
        <f t="shared" si="653"/>
        <v>786.644774499723+421.774428370797i</v>
      </c>
      <c r="I2251" t="str">
        <f t="shared" si="654"/>
        <v>44.3805051211768-75.0202828137932i</v>
      </c>
      <c r="K2251" t="str">
        <f t="shared" si="655"/>
        <v>0.011848492298077-0.00960900262450279i</v>
      </c>
      <c r="L2251" t="str">
        <f t="shared" si="656"/>
        <v>0.00005-0.0653415943195955i</v>
      </c>
      <c r="M2251" t="str">
        <f t="shared" si="657"/>
        <v>0.00133333333333333-0.0384362319527032i</v>
      </c>
      <c r="N2251">
        <f t="shared" si="658"/>
        <v>99.003393673251054</v>
      </c>
      <c r="O2251">
        <f t="shared" si="659"/>
        <v>16.536591096986658</v>
      </c>
      <c r="P2251" s="3">
        <f t="shared" si="660"/>
        <v>16.536591096986658</v>
      </c>
      <c r="Q2251" s="3">
        <f t="shared" si="661"/>
        <v>-80.996606326748946</v>
      </c>
      <c r="R2251">
        <f t="shared" si="662"/>
        <v>99.003393673251054</v>
      </c>
      <c r="S2251">
        <f t="shared" si="663"/>
        <v>4.3186827372305983</v>
      </c>
      <c r="T2251">
        <f t="shared" si="646"/>
        <v>16.536591096986658</v>
      </c>
    </row>
    <row r="2252" spans="1:20" x14ac:dyDescent="0.25">
      <c r="A2252">
        <f t="shared" si="647"/>
        <v>27238.197239836973</v>
      </c>
      <c r="B2252">
        <f t="shared" si="664"/>
        <v>4335.0937316320742</v>
      </c>
      <c r="C2252" t="str">
        <f t="shared" si="648"/>
        <v>1.04802594706702-6.60673271176817i</v>
      </c>
      <c r="D2252" t="str">
        <f t="shared" si="649"/>
        <v>3.97481568794837-3.69838162634318i</v>
      </c>
      <c r="E2252" t="str">
        <f t="shared" si="650"/>
        <v>161.757384274646+3.09047830142581i</v>
      </c>
      <c r="F2252" t="str">
        <f t="shared" si="651"/>
        <v>1.454952467885-34.4549326863401i</v>
      </c>
      <c r="G2252" t="str">
        <f t="shared" si="652"/>
        <v>0.99999829062065-0.0013074312326124i</v>
      </c>
      <c r="H2252" t="str">
        <f t="shared" si="653"/>
        <v>788.328394152096+423.530047262772i</v>
      </c>
      <c r="I2252" t="str">
        <f t="shared" si="654"/>
        <v>44.4022920044673-74.8862032347997i</v>
      </c>
      <c r="K2252" t="str">
        <f t="shared" si="655"/>
        <v>0.0118125322335717-0.00961487586412713i</v>
      </c>
      <c r="L2252" t="str">
        <f t="shared" si="656"/>
        <v>0.00005-0.0650942362219519i</v>
      </c>
      <c r="M2252" t="str">
        <f t="shared" si="657"/>
        <v>0.00133333333333333-0.0382907271893836i</v>
      </c>
      <c r="N2252">
        <f t="shared" si="658"/>
        <v>99.013724173097586</v>
      </c>
      <c r="O2252">
        <f t="shared" si="659"/>
        <v>16.507665979359999</v>
      </c>
      <c r="P2252" s="3">
        <f t="shared" si="660"/>
        <v>16.507665979359999</v>
      </c>
      <c r="Q2252" s="3">
        <f t="shared" si="661"/>
        <v>-80.986275826902414</v>
      </c>
      <c r="R2252">
        <f t="shared" si="662"/>
        <v>99.013724173097586</v>
      </c>
      <c r="S2252">
        <f t="shared" si="663"/>
        <v>4.3350937316320746</v>
      </c>
      <c r="T2252">
        <f t="shared" si="646"/>
        <v>16.507665979359999</v>
      </c>
    </row>
    <row r="2253" spans="1:20" x14ac:dyDescent="0.25">
      <c r="A2253">
        <f t="shared" si="647"/>
        <v>27341.702389348357</v>
      </c>
      <c r="B2253">
        <f t="shared" si="664"/>
        <v>4351.5670878122764</v>
      </c>
      <c r="C2253" t="str">
        <f t="shared" si="648"/>
        <v>1.04572283030236-6.58458305905389i</v>
      </c>
      <c r="D2253" t="str">
        <f t="shared" si="649"/>
        <v>3.97481428458086-3.6845862866142i</v>
      </c>
      <c r="E2253" t="str">
        <f t="shared" si="650"/>
        <v>161.756419925546+3.10720989441283i</v>
      </c>
      <c r="F2253" t="str">
        <f t="shared" si="651"/>
        <v>1.45495244894738-34.3245140176436i</v>
      </c>
      <c r="G2253" t="str">
        <f t="shared" si="652"/>
        <v>0.999998277604706-0.00131239945421418i</v>
      </c>
      <c r="H2253" t="str">
        <f t="shared" si="653"/>
        <v>790.029367294374+425.293482093617i</v>
      </c>
      <c r="I2253" t="str">
        <f t="shared" si="654"/>
        <v>44.4242048370706-74.7536329827929i</v>
      </c>
      <c r="K2253" t="str">
        <f t="shared" si="655"/>
        <v>0.011776528848967-0.00962061793716841i</v>
      </c>
      <c r="L2253" t="str">
        <f t="shared" si="656"/>
        <v>0.00005-0.0648478145267503i</v>
      </c>
      <c r="M2253" t="str">
        <f t="shared" si="657"/>
        <v>0.00133333333333333-0.0381457732510297i</v>
      </c>
      <c r="N2253">
        <f t="shared" si="658"/>
        <v>99.023998357617145</v>
      </c>
      <c r="O2253">
        <f t="shared" si="659"/>
        <v>16.478744062326399</v>
      </c>
      <c r="P2253" s="3">
        <f t="shared" si="660"/>
        <v>16.478744062326399</v>
      </c>
      <c r="Q2253" s="3">
        <f t="shared" si="661"/>
        <v>-80.976001642382855</v>
      </c>
      <c r="R2253">
        <f t="shared" si="662"/>
        <v>99.023998357617145</v>
      </c>
      <c r="S2253">
        <f t="shared" si="663"/>
        <v>4.3515670878122767</v>
      </c>
      <c r="T2253">
        <f t="shared" si="646"/>
        <v>16.478744062326399</v>
      </c>
    </row>
    <row r="2254" spans="1:20" x14ac:dyDescent="0.25">
      <c r="A2254">
        <f t="shared" si="647"/>
        <v>27445.600858427882</v>
      </c>
      <c r="B2254">
        <f t="shared" si="664"/>
        <v>4368.1030427459636</v>
      </c>
      <c r="C2254" t="str">
        <f t="shared" si="648"/>
        <v>1.04341734395116-6.5625108257947i</v>
      </c>
      <c r="D2254" t="str">
        <f t="shared" si="649"/>
        <v>3.97481287052855-3.67084395074989i</v>
      </c>
      <c r="E2254" t="str">
        <f t="shared" si="650"/>
        <v>161.755486844444+3.12402841804961i</v>
      </c>
      <c r="F2254" t="str">
        <f t="shared" si="651"/>
        <v>1.45495242986557-34.1945891186045i</v>
      </c>
      <c r="G2254" t="str">
        <f t="shared" si="652"/>
        <v>0.999998264489653-0.00131738655486257i</v>
      </c>
      <c r="H2254" t="str">
        <f t="shared" si="653"/>
        <v>791.747908249331+427.064758994221i</v>
      </c>
      <c r="I2254" t="str">
        <f t="shared" si="654"/>
        <v>44.4462435293421-74.6225764158148i</v>
      </c>
      <c r="K2254" t="str">
        <f t="shared" si="655"/>
        <v>0.0117404831035859-0.00962622844485656i</v>
      </c>
      <c r="L2254" t="str">
        <f t="shared" si="656"/>
        <v>0.00005-0.0646023256891318i</v>
      </c>
      <c r="M2254" t="str">
        <f t="shared" si="657"/>
        <v>0.00133333333333333-0.0380013680524304i</v>
      </c>
      <c r="N2254">
        <f t="shared" si="658"/>
        <v>99.03421630566595</v>
      </c>
      <c r="O2254">
        <f t="shared" si="659"/>
        <v>16.449825259643454</v>
      </c>
      <c r="P2254" s="3">
        <f t="shared" si="660"/>
        <v>16.449825259643454</v>
      </c>
      <c r="Q2254" s="3">
        <f t="shared" si="661"/>
        <v>-80.96578369433405</v>
      </c>
      <c r="R2254">
        <f t="shared" si="662"/>
        <v>99.03421630566595</v>
      </c>
      <c r="S2254">
        <f t="shared" si="663"/>
        <v>4.3681030427459637</v>
      </c>
      <c r="T2254">
        <f t="shared" si="646"/>
        <v>16.449825259643454</v>
      </c>
    </row>
    <row r="2255" spans="1:20" x14ac:dyDescent="0.25">
      <c r="A2255">
        <f t="shared" si="647"/>
        <v>27549.894141689907</v>
      </c>
      <c r="B2255">
        <f t="shared" si="664"/>
        <v>4384.7018343083982</v>
      </c>
      <c r="C2255" t="str">
        <f t="shared" si="648"/>
        <v>1.04110955070416-6.54051566830827i</v>
      </c>
      <c r="D2255" t="str">
        <f t="shared" si="649"/>
        <v>3.97481144571001-3.65715442106046i</v>
      </c>
      <c r="E2255" t="str">
        <f t="shared" si="650"/>
        <v>161.754585476268+3.14093416140551i</v>
      </c>
      <c r="F2255" t="str">
        <f t="shared" si="651"/>
        <v>1.45495241063847-34.0651561202094i</v>
      </c>
      <c r="G2255" t="str">
        <f t="shared" si="652"/>
        <v>0.999998251274737-0.00132239260629572i</v>
      </c>
      <c r="H2255" t="str">
        <f t="shared" si="653"/>
        <v>793.484234548722+428.843903666715i</v>
      </c>
      <c r="I2255" t="str">
        <f t="shared" si="654"/>
        <v>44.46840796194-74.4930380137599i</v>
      </c>
      <c r="K2255" t="str">
        <f t="shared" si="655"/>
        <v>0.01170439596145-0.00963170699705935i</v>
      </c>
      <c r="L2255" t="str">
        <f t="shared" si="656"/>
        <v>0.00005-0.0643577661776567i</v>
      </c>
      <c r="M2255" t="str">
        <f t="shared" si="657"/>
        <v>0.00133333333333333-0.0378575095162686i</v>
      </c>
      <c r="N2255">
        <f t="shared" si="658"/>
        <v>99.044378102907856</v>
      </c>
      <c r="O2255">
        <f t="shared" si="659"/>
        <v>16.420909485136054</v>
      </c>
      <c r="P2255" s="3">
        <f t="shared" si="660"/>
        <v>16.420909485136054</v>
      </c>
      <c r="Q2255" s="3">
        <f t="shared" si="661"/>
        <v>-80.955621897092144</v>
      </c>
      <c r="R2255">
        <f t="shared" si="662"/>
        <v>99.044378102907856</v>
      </c>
      <c r="S2255">
        <f t="shared" si="663"/>
        <v>4.3847018343083981</v>
      </c>
      <c r="T2255">
        <f t="shared" si="646"/>
        <v>16.420909485136054</v>
      </c>
    </row>
    <row r="2256" spans="1:20" x14ac:dyDescent="0.25">
      <c r="A2256">
        <f t="shared" si="647"/>
        <v>27654.58373942833</v>
      </c>
      <c r="B2256">
        <f t="shared" si="664"/>
        <v>4401.3637012787703</v>
      </c>
      <c r="C2256" t="str">
        <f t="shared" si="648"/>
        <v>1.03879951350921-6.51859724471839i</v>
      </c>
      <c r="D2256" t="str">
        <f t="shared" si="649"/>
        <v>3.97481001004328-3.64351750061572i</v>
      </c>
      <c r="E2256" t="str">
        <f t="shared" si="650"/>
        <v>161.753716268797+3.15792741281288i</v>
      </c>
      <c r="F2256" t="str">
        <f t="shared" si="651"/>
        <v>1.45495239126496-33.9362131605212i</v>
      </c>
      <c r="G2256" t="str">
        <f t="shared" si="652"/>
        <v>0.999998237959197-0.00132741768052432i</v>
      </c>
      <c r="H2256" t="str">
        <f t="shared" si="653"/>
        <v>795.238566989803+430.630941361724i</v>
      </c>
      <c r="I2256" t="str">
        <f t="shared" si="654"/>
        <v>44.4906979847542-74.3650223802041i</v>
      </c>
      <c r="K2256" t="str">
        <f t="shared" si="655"/>
        <v>0.0116682683911803-0.00963705321234828i</v>
      </c>
      <c r="L2256" t="str">
        <f t="shared" si="656"/>
        <v>0.00005-0.0641141324742544i</v>
      </c>
      <c r="M2256" t="str">
        <f t="shared" si="657"/>
        <v>0.00133333333333333-0.0377141955730908i</v>
      </c>
      <c r="N2256">
        <f t="shared" si="658"/>
        <v>99.054483841823668</v>
      </c>
      <c r="O2256">
        <f t="shared" si="659"/>
        <v>16.391996652708695</v>
      </c>
      <c r="P2256" s="3">
        <f t="shared" si="660"/>
        <v>16.391996652708695</v>
      </c>
      <c r="Q2256" s="3">
        <f t="shared" si="661"/>
        <v>-80.945516158176332</v>
      </c>
      <c r="R2256">
        <f t="shared" si="662"/>
        <v>99.054483841823668</v>
      </c>
      <c r="S2256">
        <f t="shared" si="663"/>
        <v>4.4013637012787701</v>
      </c>
      <c r="T2256">
        <f t="shared" si="646"/>
        <v>16.391996652708695</v>
      </c>
    </row>
    <row r="2257" spans="1:20" x14ac:dyDescent="0.25">
      <c r="A2257">
        <f t="shared" si="647"/>
        <v>27759.67115763816</v>
      </c>
      <c r="B2257">
        <f t="shared" si="664"/>
        <v>4418.0888833436302</v>
      </c>
      <c r="C2257" t="str">
        <f t="shared" si="648"/>
        <v>1.03648729556435-6.49675521495468i</v>
      </c>
      <c r="D2257" t="str">
        <f t="shared" si="649"/>
        <v>3.97480856344584-3.62993299324228i</v>
      </c>
      <c r="E2257" t="str">
        <f t="shared" si="650"/>
        <v>161.752879672676+3.17500845985356i</v>
      </c>
      <c r="F2257" t="str">
        <f t="shared" si="651"/>
        <v>1.45495237174392-33.8077583846521i</v>
      </c>
      <c r="G2257" t="str">
        <f t="shared" si="652"/>
        <v>0.999998224542266-0.00133246184983273i</v>
      </c>
      <c r="H2257" t="str">
        <f t="shared" si="653"/>
        <v>797.011129692964+432.425896854758i</v>
      </c>
      <c r="I2257" t="str">
        <f t="shared" si="654"/>
        <v>44.5131134157953-74.238534244267i</v>
      </c>
      <c r="K2257" t="str">
        <f t="shared" si="655"/>
        <v>0.0116321013658975-0.00964226671806293i</v>
      </c>
      <c r="L2257" t="str">
        <f t="shared" si="656"/>
        <v>0.00005-0.0638714210741727i</v>
      </c>
      <c r="M2257" t="str">
        <f t="shared" si="657"/>
        <v>0.00133333333333333-0.0375714241612779i</v>
      </c>
      <c r="N2257">
        <f t="shared" si="658"/>
        <v>99.064533621713011</v>
      </c>
      <c r="O2257">
        <f t="shared" si="659"/>
        <v>16.363086676359231</v>
      </c>
      <c r="P2257" s="3">
        <f t="shared" si="660"/>
        <v>16.363086676359231</v>
      </c>
      <c r="Q2257" s="3">
        <f t="shared" si="661"/>
        <v>-80.935466378286989</v>
      </c>
      <c r="R2257">
        <f t="shared" si="662"/>
        <v>99.064533621713011</v>
      </c>
      <c r="S2257">
        <f t="shared" si="663"/>
        <v>4.4180888833436303</v>
      </c>
      <c r="T2257">
        <f t="shared" si="646"/>
        <v>16.363086676359231</v>
      </c>
    </row>
    <row r="2258" spans="1:20" x14ac:dyDescent="0.25">
      <c r="A2258">
        <f t="shared" si="647"/>
        <v>27865.157908037188</v>
      </c>
      <c r="B2258">
        <f t="shared" si="664"/>
        <v>4434.877621100336</v>
      </c>
      <c r="C2258" t="str">
        <f t="shared" si="648"/>
        <v>1.034172960311-6.47498924075093i</v>
      </c>
      <c r="D2258" t="str">
        <f t="shared" si="649"/>
        <v>3.97480710583442-3.61640070352074i</v>
      </c>
      <c r="E2258" t="str">
        <f t="shared" si="650"/>
        <v>161.752076141407+3.19217758935341i</v>
      </c>
      <c r="F2258" t="str">
        <f t="shared" si="651"/>
        <v>1.45495235207425-33.6797899447371i</v>
      </c>
      <c r="G2258" t="str">
        <f t="shared" si="652"/>
        <v>0.999998211023174-0.00133752518677995i</v>
      </c>
      <c r="H2258" t="str">
        <f t="shared" si="653"/>
        <v>798.802150160517+434.22879442177i</v>
      </c>
      <c r="I2258" t="str">
        <f t="shared" si="654"/>
        <v>44.5356540400518-74.1135784625128i</v>
      </c>
      <c r="K2258" t="str">
        <f t="shared" si="655"/>
        <v>0.0115958958631208-0.00964734715037392i</v>
      </c>
      <c r="L2258" t="str">
        <f t="shared" si="656"/>
        <v>0.00005-0.063629628485926i</v>
      </c>
      <c r="M2258" t="str">
        <f t="shared" si="657"/>
        <v>0.00133333333333333-0.0374291932270153i</v>
      </c>
      <c r="N2258">
        <f t="shared" si="658"/>
        <v>99.074527548698271</v>
      </c>
      <c r="O2258">
        <f t="shared" si="659"/>
        <v>16.33417947019095</v>
      </c>
      <c r="P2258" s="3">
        <f t="shared" si="660"/>
        <v>16.33417947019095</v>
      </c>
      <c r="Q2258" s="3">
        <f t="shared" si="661"/>
        <v>-80.925472451301729</v>
      </c>
      <c r="R2258">
        <f t="shared" si="662"/>
        <v>99.074527548698271</v>
      </c>
      <c r="S2258">
        <f t="shared" si="663"/>
        <v>4.4348776211003358</v>
      </c>
      <c r="T2258">
        <f t="shared" si="646"/>
        <v>16.33417947019095</v>
      </c>
    </row>
    <row r="2259" spans="1:20" x14ac:dyDescent="0.25">
      <c r="A2259">
        <f t="shared" si="647"/>
        <v>27971.045508087729</v>
      </c>
      <c r="B2259">
        <f t="shared" si="664"/>
        <v>4451.7301560605174</v>
      </c>
      <c r="C2259" t="str">
        <f t="shared" si="648"/>
        <v>1.0318565714273-6.4532989856443i</v>
      </c>
      <c r="D2259" t="str">
        <f t="shared" si="649"/>
        <v>3.97480563712519-3.60292043678281i</v>
      </c>
      <c r="E2259" t="str">
        <f t="shared" si="650"/>
        <v>161.751306131354+3.20943508737328i</v>
      </c>
      <c r="F2259" t="str">
        <f t="shared" si="651"/>
        <v>1.45495233225482-33.5523059999072i</v>
      </c>
      <c r="G2259" t="str">
        <f t="shared" si="652"/>
        <v>0.999998197401142-0.00134260776420063i</v>
      </c>
      <c r="H2259" t="str">
        <f t="shared" si="653"/>
        <v>800.611859336618+436.039657813819i</v>
      </c>
      <c r="I2259" t="str">
        <f t="shared" si="654"/>
        <v>44.5583196083077-73.9901600208841i</v>
      </c>
      <c r="K2259" t="str">
        <f t="shared" si="655"/>
        <v>0.0115596528646661-0.00965229415434467i</v>
      </c>
      <c r="L2259" t="str">
        <f t="shared" si="656"/>
        <v>0.00005-0.0633887512312472i</v>
      </c>
      <c r="M2259" t="str">
        <f t="shared" si="657"/>
        <v>0.00133333333333333-0.0372875007242632i</v>
      </c>
      <c r="N2259">
        <f t="shared" si="658"/>
        <v>99.084465735727818</v>
      </c>
      <c r="O2259">
        <f t="shared" si="659"/>
        <v>16.305274948425954</v>
      </c>
      <c r="P2259" s="3">
        <f t="shared" si="660"/>
        <v>16.305274948425954</v>
      </c>
      <c r="Q2259" s="3">
        <f t="shared" si="661"/>
        <v>-80.915534264272182</v>
      </c>
      <c r="R2259">
        <f t="shared" si="662"/>
        <v>99.084465735727818</v>
      </c>
      <c r="S2259">
        <f t="shared" si="663"/>
        <v>4.4517301560605178</v>
      </c>
      <c r="T2259">
        <f t="shared" si="646"/>
        <v>16.305274948425954</v>
      </c>
    </row>
    <row r="2260" spans="1:20" x14ac:dyDescent="0.25">
      <c r="A2260">
        <f t="shared" si="647"/>
        <v>28077.335481018465</v>
      </c>
      <c r="B2260">
        <f t="shared" si="664"/>
        <v>4468.6467306535478</v>
      </c>
      <c r="C2260" t="str">
        <f t="shared" si="648"/>
        <v>1.02953819282118-6.4316841149739i</v>
      </c>
      <c r="D2260" t="str">
        <f t="shared" si="649"/>
        <v>3.97480415723365-3.58949199910853i</v>
      </c>
      <c r="E2260" t="str">
        <f t="shared" si="650"/>
        <v>161.75057010174+3.22678123920146i</v>
      </c>
      <c r="F2260" t="str">
        <f t="shared" si="651"/>
        <v>1.45495231228446-33.4253047162629i</v>
      </c>
      <c r="G2260" t="str">
        <f t="shared" si="652"/>
        <v>0.999998183675386-0.00134770965520622i</v>
      </c>
      <c r="H2260" t="str">
        <f t="shared" si="653"/>
        <v>802.440491668395+437.858510230822i</v>
      </c>
      <c r="I2260" t="str">
        <f t="shared" si="654"/>
        <v>44.5811098359232-73.8682840366764i</v>
      </c>
      <c r="K2260" t="str">
        <f t="shared" si="655"/>
        <v>0.0115233733565429-0.00965710738399154i</v>
      </c>
      <c r="L2260" t="str">
        <f t="shared" si="656"/>
        <v>0.00005-0.0631487858450362i</v>
      </c>
      <c r="M2260" t="str">
        <f t="shared" si="657"/>
        <v>0.00133333333333333-0.0371463446147272i</v>
      </c>
      <c r="N2260">
        <f t="shared" si="658"/>
        <v>99.094348302577046</v>
      </c>
      <c r="O2260">
        <f t="shared" si="659"/>
        <v>16.276373025417815</v>
      </c>
      <c r="P2260" s="3">
        <f t="shared" si="660"/>
        <v>16.276373025417815</v>
      </c>
      <c r="Q2260" s="3">
        <f t="shared" si="661"/>
        <v>-80.905651697422954</v>
      </c>
      <c r="R2260">
        <f t="shared" si="662"/>
        <v>99.094348302577046</v>
      </c>
      <c r="S2260">
        <f t="shared" si="663"/>
        <v>4.468646730653548</v>
      </c>
      <c r="T2260">
        <f t="shared" si="646"/>
        <v>16.276373025417815</v>
      </c>
    </row>
    <row r="2261" spans="1:20" x14ac:dyDescent="0.25">
      <c r="A2261">
        <f t="shared" si="647"/>
        <v>28184.029355846338</v>
      </c>
      <c r="B2261">
        <f t="shared" si="664"/>
        <v>4485.6275882300315</v>
      </c>
      <c r="C2261" t="str">
        <f t="shared" si="648"/>
        <v>1.0272178886233-6.41014429587974i</v>
      </c>
      <c r="D2261" t="str">
        <f t="shared" si="649"/>
        <v>3.97480266607468-3.57611519732357i</v>
      </c>
      <c r="E2261" t="str">
        <f t="shared" si="650"/>
        <v>161.74986851465+3.24421632934466i</v>
      </c>
      <c r="F2261" t="str">
        <f t="shared" si="651"/>
        <v>1.45495229216204-33.2987842668484i</v>
      </c>
      <c r="G2261" t="str">
        <f t="shared" si="652"/>
        <v>0.999998169845117-0.00135283093318595i</v>
      </c>
      <c r="H2261" t="str">
        <f t="shared" si="653"/>
        <v>804.288285168277+439.685374294367i</v>
      </c>
      <c r="I2261" t="str">
        <f t="shared" si="654"/>
        <v>44.604024401578-73.7479557605496i</v>
      </c>
      <c r="K2261" t="str">
        <f t="shared" si="655"/>
        <v>0.0114870583288503-0.0096617865023428i</v>
      </c>
      <c r="L2261" t="str">
        <f t="shared" si="656"/>
        <v>0.00005-0.0629097288753101i</v>
      </c>
      <c r="M2261" t="str">
        <f t="shared" si="657"/>
        <v>0.00133333333333333-0.0370057228678294i</v>
      </c>
      <c r="N2261">
        <f t="shared" si="658"/>
        <v>99.104175375847205</v>
      </c>
      <c r="O2261">
        <f t="shared" si="659"/>
        <v>16.24747361566477</v>
      </c>
      <c r="P2261" s="3">
        <f t="shared" si="660"/>
        <v>16.24747361566477</v>
      </c>
      <c r="Q2261" s="3">
        <f t="shared" si="661"/>
        <v>-80.895824624152795</v>
      </c>
      <c r="R2261">
        <f t="shared" si="662"/>
        <v>99.104175375847205</v>
      </c>
      <c r="S2261">
        <f t="shared" si="663"/>
        <v>4.4856275882300318</v>
      </c>
      <c r="T2261">
        <f t="shared" si="646"/>
        <v>16.24747361566477</v>
      </c>
    </row>
    <row r="2262" spans="1:20" x14ac:dyDescent="0.25">
      <c r="A2262">
        <f t="shared" si="647"/>
        <v>28291.128667398556</v>
      </c>
      <c r="B2262">
        <f t="shared" si="664"/>
        <v>4502.672973065306</v>
      </c>
      <c r="C2262" t="str">
        <f t="shared" si="648"/>
        <v>1.0248957231804-6.38867919730117i</v>
      </c>
      <c r="D2262" t="str">
        <f t="shared" si="649"/>
        <v>3.9748011635625-3.5627898389963i</v>
      </c>
      <c r="E2262" t="str">
        <f t="shared" si="650"/>
        <v>161.749201835029+3.26174064152344i</v>
      </c>
      <c r="F2262" t="str">
        <f t="shared" si="651"/>
        <v>1.4549522718864-33.1727428316242i</v>
      </c>
      <c r="G2262" t="str">
        <f t="shared" si="652"/>
        <v>0.999998155909538-0.0013579716718079i</v>
      </c>
      <c r="H2262" t="str">
        <f t="shared" si="653"/>
        <v>806.155481477556+441.520272019525i</v>
      </c>
      <c r="I2262" t="str">
        <f t="shared" si="654"/>
        <v>44.6270629459689-73.6291805785755i</v>
      </c>
      <c r="K2262" t="str">
        <f t="shared" si="655"/>
        <v>0.0114507087756723-0.009666331181496i</v>
      </c>
      <c r="L2262" t="str">
        <f t="shared" si="656"/>
        <v>0.00005-0.0626715768831539i</v>
      </c>
      <c r="M2262" t="str">
        <f t="shared" si="657"/>
        <v>0.00133333333333333-0.0368656334606789i</v>
      </c>
      <c r="N2262">
        <f t="shared" si="658"/>
        <v>99.113947088967265</v>
      </c>
      <c r="O2262">
        <f t="shared" si="659"/>
        <v>16.218576633822497</v>
      </c>
      <c r="P2262" s="3">
        <f t="shared" si="660"/>
        <v>16.218576633822497</v>
      </c>
      <c r="Q2262" s="3">
        <f t="shared" si="661"/>
        <v>-80.886052911032735</v>
      </c>
      <c r="R2262">
        <f t="shared" si="662"/>
        <v>99.113947088967265</v>
      </c>
      <c r="S2262">
        <f t="shared" si="663"/>
        <v>4.5026729730653061</v>
      </c>
      <c r="T2262">
        <f t="shared" si="646"/>
        <v>16.218576633822497</v>
      </c>
    </row>
    <row r="2263" spans="1:20" x14ac:dyDescent="0.25">
      <c r="A2263">
        <f t="shared" si="647"/>
        <v>28398.634956334674</v>
      </c>
      <c r="B2263">
        <f t="shared" si="664"/>
        <v>4519.7831303629546</v>
      </c>
      <c r="C2263" t="str">
        <f t="shared" si="648"/>
        <v>1.02257176104786-6.36728848997549i</v>
      </c>
      <c r="D2263" t="str">
        <f t="shared" si="649"/>
        <v>3.97479964961071-3.54951573243515i</v>
      </c>
      <c r="E2263" t="str">
        <f t="shared" si="650"/>
        <v>161.748570530685+3.27935445866252i</v>
      </c>
      <c r="F2263" t="str">
        <f t="shared" si="651"/>
        <v>1.45495225145637-33.0471785974422i</v>
      </c>
      <c r="G2263" t="str">
        <f t="shared" si="652"/>
        <v>0.999998141867848-0.00136313194502006i</v>
      </c>
      <c r="H2263" t="str">
        <f t="shared" si="653"/>
        <v>808.042325931228+443.363224785706i</v>
      </c>
      <c r="I2263" t="str">
        <f t="shared" si="654"/>
        <v>44.6502250704746-73.5119640143313i</v>
      </c>
      <c r="K2263" t="str">
        <f t="shared" si="655"/>
        <v>0.0114143256949712-0.00967074110267396i</v>
      </c>
      <c r="L2263" t="str">
        <f t="shared" si="656"/>
        <v>0.00005-0.0624343264426717i</v>
      </c>
      <c r="M2263" t="str">
        <f t="shared" si="657"/>
        <v>0.00133333333333333-0.0367260743780422i</v>
      </c>
      <c r="N2263">
        <f t="shared" si="658"/>
        <v>99.123663582188343</v>
      </c>
      <c r="O2263">
        <f t="shared" si="659"/>
        <v>16.189681994717048</v>
      </c>
      <c r="P2263" s="3">
        <f t="shared" si="660"/>
        <v>16.189681994717048</v>
      </c>
      <c r="Q2263" s="3">
        <f t="shared" si="661"/>
        <v>-80.876336417811657</v>
      </c>
      <c r="R2263">
        <f t="shared" si="662"/>
        <v>99.123663582188343</v>
      </c>
      <c r="S2263">
        <f t="shared" si="663"/>
        <v>4.5197831303629545</v>
      </c>
      <c r="T2263">
        <f t="shared" si="646"/>
        <v>16.189681994717048</v>
      </c>
    </row>
    <row r="2264" spans="1:20" x14ac:dyDescent="0.25">
      <c r="A2264">
        <f t="shared" si="647"/>
        <v>28506.549769168749</v>
      </c>
      <c r="B2264">
        <f t="shared" si="664"/>
        <v>4536.9583062583342</v>
      </c>
      <c r="C2264" t="str">
        <f t="shared" si="648"/>
        <v>1.02024606698295-6.3459718464365i</v>
      </c>
      <c r="D2264" t="str">
        <f t="shared" si="649"/>
        <v>3.97479812413217-3.53629268668581i</v>
      </c>
      <c r="E2264" t="str">
        <f t="shared" si="650"/>
        <v>161.747975072285+3.29705806288475i</v>
      </c>
      <c r="F2264" t="str">
        <f t="shared" si="651"/>
        <v>1.45495223087079-32.9220897580187i</v>
      </c>
      <c r="G2264" t="str">
        <f t="shared" si="652"/>
        <v>0.999998127719238-0.00136831182705139i</v>
      </c>
      <c r="H2264" t="str">
        <f t="shared" si="653"/>
        <v>809.949067624076+445.214253306355i</v>
      </c>
      <c r="I2264" t="str">
        <f t="shared" si="654"/>
        <v>44.6735103357644-73.3963117310245i</v>
      </c>
      <c r="K2264" t="str">
        <f t="shared" si="655"/>
        <v>0.011377910088482-0.00967501595627928i</v>
      </c>
      <c r="L2264" t="str">
        <f t="shared" si="656"/>
        <v>0.00005-0.0621979741409362i</v>
      </c>
      <c r="M2264" t="str">
        <f t="shared" si="657"/>
        <v>0.00133333333333333-0.0365870436123155i</v>
      </c>
      <c r="N2264">
        <f t="shared" si="658"/>
        <v>99.133325002583078</v>
      </c>
      <c r="O2264">
        <f t="shared" si="659"/>
        <v>16.160789613357966</v>
      </c>
      <c r="P2264" s="3">
        <f t="shared" si="660"/>
        <v>16.160789613357966</v>
      </c>
      <c r="Q2264" s="3">
        <f t="shared" si="661"/>
        <v>-80.866674997416922</v>
      </c>
      <c r="R2264">
        <f t="shared" si="662"/>
        <v>99.133325002583078</v>
      </c>
      <c r="S2264">
        <f t="shared" si="663"/>
        <v>4.5369583062583345</v>
      </c>
      <c r="T2264">
        <f t="shared" si="646"/>
        <v>16.160789613357966</v>
      </c>
    </row>
    <row r="2265" spans="1:20" x14ac:dyDescent="0.25">
      <c r="A2265">
        <f t="shared" si="647"/>
        <v>28614.874658291592</v>
      </c>
      <c r="B2265">
        <f t="shared" si="664"/>
        <v>4554.1987478221163</v>
      </c>
      <c r="C2265" t="str">
        <f t="shared" si="648"/>
        <v>1.01791870593746-6.32472894101254i</v>
      </c>
      <c r="D2265" t="str">
        <f t="shared" si="649"/>
        <v>3.97479658703913-3.5231205115284i</v>
      </c>
      <c r="E2265" t="str">
        <f t="shared" si="650"/>
        <v>161.747415933358+3.31485173550488i</v>
      </c>
      <c r="F2265" t="str">
        <f t="shared" si="651"/>
        <v>1.45495221012845-32.7974745139086i</v>
      </c>
      <c r="G2265" t="str">
        <f t="shared" si="652"/>
        <v>0.999998113462896-0.00137351139241291i</v>
      </c>
      <c r="H2265" t="str">
        <f t="shared" si="653"/>
        <v>811.875959478139+447.073377597722i</v>
      </c>
      <c r="I2265" t="str">
        <f t="shared" si="654"/>
        <v>44.6969182603778-73.2822295336674i</v>
      </c>
      <c r="K2265" t="str">
        <f t="shared" si="655"/>
        <v>0.0113414629616032-0.00967915544194736i</v>
      </c>
      <c r="L2265" t="str">
        <f t="shared" si="656"/>
        <v>0.00005-0.0619625165779399i</v>
      </c>
      <c r="M2265" t="str">
        <f t="shared" si="657"/>
        <v>0.00133333333333333-0.0364485391634942i</v>
      </c>
      <c r="N2265">
        <f t="shared" si="658"/>
        <v>99.142931504039666</v>
      </c>
      <c r="O2265">
        <f t="shared" si="659"/>
        <v>16.131899404950737</v>
      </c>
      <c r="P2265" s="3">
        <f t="shared" si="660"/>
        <v>16.131899404950737</v>
      </c>
      <c r="Q2265" s="3">
        <f t="shared" si="661"/>
        <v>-80.857068495960334</v>
      </c>
      <c r="R2265">
        <f t="shared" si="662"/>
        <v>99.142931504039666</v>
      </c>
      <c r="S2265">
        <f t="shared" si="663"/>
        <v>4.5541987478221166</v>
      </c>
      <c r="T2265">
        <f t="shared" si="646"/>
        <v>16.131899404950737</v>
      </c>
    </row>
    <row r="2266" spans="1:20" x14ac:dyDescent="0.25">
      <c r="A2266">
        <f t="shared" si="647"/>
        <v>28723.611181993099</v>
      </c>
      <c r="B2266">
        <f t="shared" si="664"/>
        <v>4571.5047030638407</v>
      </c>
      <c r="C2266" t="str">
        <f t="shared" si="648"/>
        <v>1.01558974305075-6.30355944982561i</v>
      </c>
      <c r="D2266" t="str">
        <f t="shared" si="649"/>
        <v>3.9747950382432-3.50999901747492i</v>
      </c>
      <c r="E2266" t="str">
        <f t="shared" si="650"/>
        <v>161.7468935903+3.33273575702138i</v>
      </c>
      <c r="F2266" t="str">
        <f t="shared" si="651"/>
        <v>1.45495218922817-32.6733310724799i</v>
      </c>
      <c r="G2266" t="str">
        <f t="shared" si="652"/>
        <v>0.999998099098-0.00137873071589871i</v>
      </c>
      <c r="H2266" t="str">
        <f t="shared" si="653"/>
        <v>813.823258311432+448.940616946337i</v>
      </c>
      <c r="I2266" t="str">
        <f t="shared" si="654"/>
        <v>44.7204483192428-73.1697233712865i</v>
      </c>
      <c r="K2266" t="str">
        <f t="shared" si="655"/>
        <v>0.0113049853232896-0.00968315926859799i</v>
      </c>
      <c r="L2266" t="str">
        <f t="shared" si="656"/>
        <v>0.00005-0.0617279503665473i</v>
      </c>
      <c r="M2266" t="str">
        <f t="shared" si="657"/>
        <v>0.00133333333333333-0.0363105590391454i</v>
      </c>
      <c r="N2266">
        <f t="shared" si="658"/>
        <v>99.152483247257123</v>
      </c>
      <c r="O2266">
        <f t="shared" si="659"/>
        <v>16.103011284910846</v>
      </c>
      <c r="P2266" s="3">
        <f t="shared" si="660"/>
        <v>16.103011284910846</v>
      </c>
      <c r="Q2266" s="3">
        <f t="shared" si="661"/>
        <v>-80.847516752742877</v>
      </c>
      <c r="R2266">
        <f t="shared" si="662"/>
        <v>99.152483247257123</v>
      </c>
      <c r="S2266">
        <f t="shared" si="663"/>
        <v>4.5715047030638409</v>
      </c>
      <c r="T2266">
        <f t="shared" si="646"/>
        <v>16.103011284910846</v>
      </c>
    </row>
    <row r="2267" spans="1:20" x14ac:dyDescent="0.25">
      <c r="A2267">
        <f t="shared" si="647"/>
        <v>28832.760904484672</v>
      </c>
      <c r="B2267">
        <f t="shared" si="664"/>
        <v>4588.8764209354831</v>
      </c>
      <c r="C2267" t="str">
        <f t="shared" si="648"/>
        <v>1.01325924364229-6.28246305078866i</v>
      </c>
      <c r="D2267" t="str">
        <f t="shared" si="649"/>
        <v>3.97479347765531-3.49692801576632i</v>
      </c>
      <c r="E2267" t="str">
        <f t="shared" si="650"/>
        <v>161.746408522366+3.35071040711164i</v>
      </c>
      <c r="F2267" t="str">
        <f t="shared" si="651"/>
        <v>1.45495216816875-32.5496576478874i</v>
      </c>
      <c r="G2267" t="str">
        <f t="shared" si="652"/>
        <v>0.999998084623723-0.00138396987258712i</v>
      </c>
      <c r="H2267" t="str">
        <f t="shared" si="653"/>
        <v>815.791224908119+450.815989875472i</v>
      </c>
      <c r="I2267" t="str">
        <f t="shared" si="654"/>
        <v>44.7440999421596-73.0587993391793i</v>
      </c>
      <c r="K2267" t="str">
        <f t="shared" si="655"/>
        <v>0.0112684781859418-0.00968702715448534i</v>
      </c>
      <c r="L2267" t="str">
        <f t="shared" si="656"/>
        <v>0.00005-0.0614942721324438i</v>
      </c>
      <c r="M2267" t="str">
        <f t="shared" si="657"/>
        <v>0.00133333333333333-0.0361731012543788i</v>
      </c>
      <c r="N2267">
        <f t="shared" si="658"/>
        <v>99.161980399737786</v>
      </c>
      <c r="O2267">
        <f t="shared" si="659"/>
        <v>16.074125168875447</v>
      </c>
      <c r="P2267" s="3">
        <f t="shared" si="660"/>
        <v>16.074125168875447</v>
      </c>
      <c r="Q2267" s="3">
        <f t="shared" si="661"/>
        <v>-80.838019600262214</v>
      </c>
      <c r="R2267">
        <f t="shared" si="662"/>
        <v>99.161980399737786</v>
      </c>
      <c r="S2267">
        <f t="shared" si="663"/>
        <v>4.5888764209354829</v>
      </c>
      <c r="T2267">
        <f t="shared" si="646"/>
        <v>16.074125168875447</v>
      </c>
    </row>
    <row r="2268" spans="1:20" x14ac:dyDescent="0.25">
      <c r="A2268">
        <f t="shared" si="647"/>
        <v>28942.325395921718</v>
      </c>
      <c r="B2268">
        <f t="shared" si="664"/>
        <v>4606.3141513350383</v>
      </c>
      <c r="C2268" t="str">
        <f t="shared" si="648"/>
        <v>1.01092727320453-6.26143942360419i</v>
      </c>
      <c r="D2268" t="str">
        <f t="shared" si="649"/>
        <v>3.97479190518563-3.48390731836994i</v>
      </c>
      <c r="E2268" t="str">
        <f t="shared" si="650"/>
        <v>161.745961211673+3.36877596462608i</v>
      </c>
      <c r="F2268" t="str">
        <f t="shared" si="651"/>
        <v>1.45495214694898-32.4264524610475i</v>
      </c>
      <c r="G2268" t="str">
        <f t="shared" si="652"/>
        <v>0.999998070039233-0.00138922893784172i</v>
      </c>
      <c r="H2268" t="str">
        <f t="shared" si="653"/>
        <v>817.780124090019+452.699514110277i</v>
      </c>
      <c r="I2268" t="str">
        <f t="shared" si="654"/>
        <v>44.7678725122244-72.9494636812112i</v>
      </c>
      <c r="K2268" t="str">
        <f t="shared" si="655"/>
        <v>0.0112319425652967-0.00969075882724642i</v>
      </c>
      <c r="L2268" t="str">
        <f t="shared" si="656"/>
        <v>0.00005-0.0612614785140906i</v>
      </c>
      <c r="M2268" t="str">
        <f t="shared" si="657"/>
        <v>0.00133333333333333-0.0360361638318179i</v>
      </c>
      <c r="N2268">
        <f t="shared" si="658"/>
        <v>99.171423135780074</v>
      </c>
      <c r="O2268">
        <f t="shared" si="659"/>
        <v>16.045240972716936</v>
      </c>
      <c r="P2268" s="3">
        <f t="shared" si="660"/>
        <v>16.045240972716936</v>
      </c>
      <c r="Q2268" s="3">
        <f t="shared" si="661"/>
        <v>-80.828576864219926</v>
      </c>
      <c r="R2268">
        <f t="shared" si="662"/>
        <v>99.171423135780074</v>
      </c>
      <c r="S2268">
        <f t="shared" si="663"/>
        <v>4.6063141513350381</v>
      </c>
      <c r="T2268">
        <f t="shared" si="646"/>
        <v>16.045240972716936</v>
      </c>
    </row>
    <row r="2269" spans="1:20" x14ac:dyDescent="0.25">
      <c r="A2269">
        <f t="shared" si="647"/>
        <v>29052.306232426221</v>
      </c>
      <c r="B2269">
        <f t="shared" si="664"/>
        <v>4623.8181451101118</v>
      </c>
      <c r="C2269" t="str">
        <f t="shared" si="648"/>
        <v>1.00859389739563-6.2404882497623i</v>
      </c>
      <c r="D2269" t="str">
        <f t="shared" si="649"/>
        <v>3.97479032074374-3.4709367379767i</v>
      </c>
      <c r="E2269" t="str">
        <f t="shared" si="650"/>
        <v>161.745552143204+3.38693270758195i</v>
      </c>
      <c r="F2269" t="str">
        <f t="shared" si="651"/>
        <v>1.45495212556762-32.3037137396121i</v>
      </c>
      <c r="G2269" t="str">
        <f t="shared" si="652"/>
        <v>0.999998055343692-0.00139450798731243i</v>
      </c>
      <c r="H2269" t="str">
        <f t="shared" si="653"/>
        <v>819.790224789567+454.591206541763i</v>
      </c>
      <c r="I2269" t="str">
        <f t="shared" si="654"/>
        <v>44.7917653642106-72.8417227921576i</v>
      </c>
      <c r="K2269" t="str">
        <f t="shared" si="655"/>
        <v>0.011195379480316-0.00969435402394812i</v>
      </c>
      <c r="L2269" t="str">
        <f t="shared" si="656"/>
        <v>0.00005-0.0610295661626722i</v>
      </c>
      <c r="M2269" t="str">
        <f t="shared" si="657"/>
        <v>0.00133333333333333-0.0358997448015719i</v>
      </c>
      <c r="N2269">
        <f t="shared" si="658"/>
        <v>99.180811636469798</v>
      </c>
      <c r="O2269">
        <f t="shared" si="659"/>
        <v>16.016358612555873</v>
      </c>
      <c r="P2269" s="3">
        <f t="shared" si="660"/>
        <v>16.016358612555873</v>
      </c>
      <c r="Q2269" s="3">
        <f t="shared" si="661"/>
        <v>-80.819188363530202</v>
      </c>
      <c r="R2269">
        <f t="shared" si="662"/>
        <v>99.180811636469798</v>
      </c>
      <c r="S2269">
        <f t="shared" si="663"/>
        <v>4.6238181451101115</v>
      </c>
      <c r="T2269">
        <f t="shared" si="646"/>
        <v>16.016358612555873</v>
      </c>
    </row>
    <row r="2270" spans="1:20" x14ac:dyDescent="0.25">
      <c r="A2270">
        <f t="shared" si="647"/>
        <v>29162.704996109442</v>
      </c>
      <c r="B2270">
        <f t="shared" si="664"/>
        <v>4641.3886540615304</v>
      </c>
      <c r="C2270" t="str">
        <f t="shared" si="648"/>
        <v>1.00625918203198-6.21960921253858i</v>
      </c>
      <c r="D2270" t="str">
        <f t="shared" si="649"/>
        <v>3.97478872423849-3.45801608799847i</v>
      </c>
      <c r="E2270" t="str">
        <f t="shared" si="650"/>
        <v>161.745181804805+3.4051809131569i</v>
      </c>
      <c r="F2270" t="str">
        <f t="shared" si="651"/>
        <v>1.45495210402347-32.1814397179436i</v>
      </c>
      <c r="G2270" t="str">
        <f t="shared" si="652"/>
        <v>0.999998040536252-0.00139980709693661i</v>
      </c>
      <c r="H2270" t="str">
        <f t="shared" si="653"/>
        <v>821.821800124225+456.491083189431i</v>
      </c>
      <c r="I2270" t="str">
        <f t="shared" si="654"/>
        <v>44.8157777828924-72.7355832200914i</v>
      </c>
      <c r="K2270" t="str">
        <f t="shared" si="655"/>
        <v>0.0111587899530746-0.00969781249113248i</v>
      </c>
      <c r="L2270" t="str">
        <f t="shared" si="656"/>
        <v>0.00005-0.0607985317420525i</v>
      </c>
      <c r="M2270" t="str">
        <f t="shared" si="657"/>
        <v>0.00133333333333333-0.0357638422012074i</v>
      </c>
      <c r="N2270">
        <f t="shared" si="658"/>
        <v>99.190146089669099</v>
      </c>
      <c r="O2270">
        <f t="shared" si="659"/>
        <v>15.987478004773763</v>
      </c>
      <c r="P2270" s="3">
        <f t="shared" si="660"/>
        <v>15.987478004773763</v>
      </c>
      <c r="Q2270" s="3">
        <f t="shared" si="661"/>
        <v>-80.809853910330901</v>
      </c>
      <c r="R2270">
        <f t="shared" si="662"/>
        <v>99.190146089669099</v>
      </c>
      <c r="S2270">
        <f t="shared" si="663"/>
        <v>4.6413886540615303</v>
      </c>
      <c r="T2270">
        <f t="shared" si="646"/>
        <v>15.987478004773763</v>
      </c>
    </row>
    <row r="2271" spans="1:20" x14ac:dyDescent="0.25">
      <c r="A2271">
        <f t="shared" si="647"/>
        <v>29273.523275094656</v>
      </c>
      <c r="B2271">
        <f t="shared" si="664"/>
        <v>4659.0259309469639</v>
      </c>
      <c r="C2271" t="str">
        <f t="shared" si="648"/>
        <v>1.00392319308091-6.19880199699213i</v>
      </c>
      <c r="D2271" t="str">
        <f t="shared" si="649"/>
        <v>3.97478711557803-3.44514518256534i</v>
      </c>
      <c r="E2271" t="str">
        <f t="shared" si="650"/>
        <v>161.74485068719+3.42352085768378i</v>
      </c>
      <c r="F2271" t="str">
        <f t="shared" si="651"/>
        <v>1.45495208231526-32.0596286370889i</v>
      </c>
      <c r="G2271" t="str">
        <f t="shared" si="652"/>
        <v>0.999998025616062-0.00140512634294018i</v>
      </c>
      <c r="H2271" t="str">
        <f t="shared" si="653"/>
        <v>823.875127472366+458.399159162595i</v>
      </c>
      <c r="I2271" t="str">
        <f t="shared" si="654"/>
        <v>44.8399090013156-72.6310516688144i</v>
      </c>
      <c r="K2271" t="str">
        <f t="shared" si="655"/>
        <v>0.011122175008648-0.00970113398486061i</v>
      </c>
      <c r="L2271" t="str">
        <f t="shared" si="656"/>
        <v>0.00005-0.0605683719287232i</v>
      </c>
      <c r="M2271" t="str">
        <f t="shared" si="657"/>
        <v>0.00133333333333333-0.0356284540757195i</v>
      </c>
      <c r="N2271">
        <f t="shared" si="658"/>
        <v>99.19942669000568</v>
      </c>
      <c r="O2271">
        <f t="shared" si="659"/>
        <v>15.958599066026171</v>
      </c>
      <c r="P2271" s="3">
        <f t="shared" si="660"/>
        <v>15.958599066026171</v>
      </c>
      <c r="Q2271" s="3">
        <f t="shared" si="661"/>
        <v>-80.80057330999432</v>
      </c>
      <c r="R2271">
        <f t="shared" si="662"/>
        <v>99.19942669000568</v>
      </c>
      <c r="S2271">
        <f t="shared" si="663"/>
        <v>4.6590259309469637</v>
      </c>
      <c r="T2271">
        <f t="shared" si="646"/>
        <v>15.958599066026171</v>
      </c>
    </row>
    <row r="2272" spans="1:20" x14ac:dyDescent="0.25">
      <c r="A2272">
        <f t="shared" si="647"/>
        <v>29384.762663540016</v>
      </c>
      <c r="B2272">
        <f t="shared" si="664"/>
        <v>4676.7302294845622</v>
      </c>
      <c r="C2272" t="str">
        <f t="shared" si="648"/>
        <v>1.00158599665319-6.17806628996299i</v>
      </c>
      <c r="D2272" t="str">
        <f t="shared" si="649"/>
        <v>3.97478549466984-3.43232383652303i</v>
      </c>
      <c r="E2272" t="str">
        <f t="shared" si="650"/>
        <v>161.744559283932+3.44195281664755i</v>
      </c>
      <c r="F2272" t="str">
        <f t="shared" si="651"/>
        <v>1.45495206044176-31.9382787447551i</v>
      </c>
      <c r="G2272" t="str">
        <f t="shared" si="652"/>
        <v>0.999998010582264-0.00141046580183866i</v>
      </c>
      <c r="H2272" t="str">
        <f t="shared" si="653"/>
        <v>825.950488550685+460.315448620321i</v>
      </c>
      <c r="I2272" t="str">
        <f t="shared" si="654"/>
        <v>44.8641581990146-72.528135000339i</v>
      </c>
      <c r="K2272" t="str">
        <f t="shared" si="655"/>
        <v>0.0110855356749989-0.00970431827075485i</v>
      </c>
      <c r="L2272" t="str">
        <f t="shared" si="656"/>
        <v>0.00005-0.0603390834117585i</v>
      </c>
      <c r="M2272" t="str">
        <f t="shared" si="657"/>
        <v>0.00133333333333333-0.035493578477505i</v>
      </c>
      <c r="N2272">
        <f t="shared" si="658"/>
        <v>99.208653638860525</v>
      </c>
      <c r="O2272">
        <f t="shared" si="659"/>
        <v>15.929721713255072</v>
      </c>
      <c r="P2272" s="3">
        <f t="shared" si="660"/>
        <v>15.929721713255072</v>
      </c>
      <c r="Q2272" s="3">
        <f t="shared" si="661"/>
        <v>-80.791346361139475</v>
      </c>
      <c r="R2272">
        <f t="shared" si="662"/>
        <v>99.208653638860525</v>
      </c>
      <c r="S2272">
        <f t="shared" si="663"/>
        <v>4.6767302294845621</v>
      </c>
      <c r="T2272">
        <f t="shared" si="646"/>
        <v>15.929721713255072</v>
      </c>
    </row>
    <row r="2273" spans="1:20" x14ac:dyDescent="0.25">
      <c r="A2273">
        <f t="shared" si="647"/>
        <v>29496.424761661467</v>
      </c>
      <c r="B2273">
        <f t="shared" si="664"/>
        <v>4694.5018043566033</v>
      </c>
      <c r="C2273" t="str">
        <f t="shared" si="648"/>
        <v>0.999247658995707-6.15740178007029i</v>
      </c>
      <c r="D2273" t="str">
        <f t="shared" si="649"/>
        <v>3.97478386142069-3.41955186543007i</v>
      </c>
      <c r="E2273" t="str">
        <f t="shared" si="650"/>
        <v>161.744308091476+3.46047706467836i</v>
      </c>
      <c r="F2273" t="str">
        <f t="shared" si="651"/>
        <v>1.45495203840171-31.8173882952829i</v>
      </c>
      <c r="G2273" t="str">
        <f t="shared" si="652"/>
        <v>0.999997995433993-0.00141582555043829i</v>
      </c>
      <c r="H2273" t="str">
        <f t="shared" si="653"/>
        <v>828.048169493143+462.239964729916i</v>
      </c>
      <c r="I2273" t="str">
        <f t="shared" si="654"/>
        <v>44.8885245001667-72.4268402374112i</v>
      </c>
      <c r="K2273" t="str">
        <f t="shared" si="655"/>
        <v>0.0110488729828634-0.00970736512403943i</v>
      </c>
      <c r="L2273" t="str">
        <f t="shared" si="656"/>
        <v>0.00005-0.060110662892766i</v>
      </c>
      <c r="M2273" t="str">
        <f t="shared" si="657"/>
        <v>0.00133333333333333-0.035359213466333i</v>
      </c>
      <c r="N2273">
        <f t="shared" si="658"/>
        <v>99.2178271443548</v>
      </c>
      <c r="O2273">
        <f t="shared" si="659"/>
        <v>15.900845863702365</v>
      </c>
      <c r="P2273" s="3">
        <f t="shared" si="660"/>
        <v>15.900845863702365</v>
      </c>
      <c r="Q2273" s="3">
        <f t="shared" si="661"/>
        <v>-80.7821728556452</v>
      </c>
      <c r="R2273">
        <f t="shared" si="662"/>
        <v>99.2178271443548</v>
      </c>
      <c r="S2273">
        <f t="shared" si="663"/>
        <v>4.6945018043566034</v>
      </c>
      <c r="T2273">
        <f t="shared" si="646"/>
        <v>15.900845863702365</v>
      </c>
    </row>
    <row r="2274" spans="1:20" x14ac:dyDescent="0.25">
      <c r="A2274">
        <f t="shared" si="647"/>
        <v>29608.511175755779</v>
      </c>
      <c r="B2274">
        <f t="shared" si="664"/>
        <v>4712.3409112131585</v>
      </c>
      <c r="C2274" t="str">
        <f t="shared" si="648"/>
        <v>0.996908246483821-6.13680815770958i</v>
      </c>
      <c r="D2274" t="str">
        <f t="shared" si="649"/>
        <v>3.9747822157366-3.40682908555533i</v>
      </c>
      <c r="E2274" t="str">
        <f t="shared" si="650"/>
        <v>161.744097609132+3.47909387554759i</v>
      </c>
      <c r="F2274" t="str">
        <f t="shared" si="651"/>
        <v>1.45495201619383-31.6969555496227i</v>
      </c>
      <c r="G2274" t="str">
        <f t="shared" si="652"/>
        <v>0.999997980170376-0.00142120566583718i</v>
      </c>
      <c r="H2274" t="str">
        <f t="shared" si="653"/>
        <v>830.168460931488+464.172719623944i</v>
      </c>
      <c r="I2274" t="str">
        <f t="shared" si="654"/>
        <v>44.9130069716905-72.3271745660877i</v>
      </c>
      <c r="K2274" t="str">
        <f t="shared" si="655"/>
        <v>0.0110121879656363-0.00971027432957939i</v>
      </c>
      <c r="L2274" t="str">
        <f t="shared" si="656"/>
        <v>0.00005-0.0598831070858398i</v>
      </c>
      <c r="M2274" t="str">
        <f t="shared" si="657"/>
        <v>0.00133333333333333-0.0352253571093176i</v>
      </c>
      <c r="N2274">
        <f t="shared" si="658"/>
        <v>99.226947421334387</v>
      </c>
      <c r="O2274">
        <f t="shared" si="659"/>
        <v>15.871971434922258</v>
      </c>
      <c r="P2274" s="3">
        <f t="shared" si="660"/>
        <v>15.871971434922258</v>
      </c>
      <c r="Q2274" s="3">
        <f t="shared" si="661"/>
        <v>-80.773052578665613</v>
      </c>
      <c r="R2274">
        <f t="shared" si="662"/>
        <v>99.226947421334387</v>
      </c>
      <c r="S2274">
        <f t="shared" si="663"/>
        <v>4.7123409112131585</v>
      </c>
      <c r="T2274">
        <f t="shared" si="646"/>
        <v>15.871971434922258</v>
      </c>
    </row>
    <row r="2275" spans="1:20" x14ac:dyDescent="0.25">
      <c r="A2275">
        <f t="shared" si="647"/>
        <v>29721.023518223654</v>
      </c>
      <c r="B2275">
        <f t="shared" si="664"/>
        <v>4730.2478066757685</v>
      </c>
      <c r="C2275" t="str">
        <f t="shared" si="648"/>
        <v>0.994567825613967-6.11628511505035i</v>
      </c>
      <c r="D2275" t="str">
        <f t="shared" si="649"/>
        <v>3.97478055752296-3.39415531387523i</v>
      </c>
      <c r="E2275" t="str">
        <f t="shared" si="650"/>
        <v>161.743928339075+3.49780352216406i</v>
      </c>
      <c r="F2275" t="str">
        <f t="shared" si="651"/>
        <v>1.45495199381686-31.5769787753091i</v>
      </c>
      <c r="G2275" t="str">
        <f t="shared" si="652"/>
        <v>0.999997964790536-0.00142660622542634i</v>
      </c>
      <c r="H2275" t="str">
        <f t="shared" si="653"/>
        <v>832.311658077391+466.113724355716i</v>
      </c>
      <c r="I2275" t="str">
        <f t="shared" si="654"/>
        <v>44.9376046212819-72.2291453383592i</v>
      </c>
      <c r="K2275" t="str">
        <f t="shared" si="655"/>
        <v>0.0109754816592557-0.00971304568191811i</v>
      </c>
      <c r="L2275" t="str">
        <f t="shared" si="656"/>
        <v>0.00005-0.0596564127175135i</v>
      </c>
      <c r="M2275" t="str">
        <f t="shared" si="657"/>
        <v>0.00133333333333333-0.0350920074808903i</v>
      </c>
      <c r="N2275">
        <f t="shared" si="658"/>
        <v>99.236014691355223</v>
      </c>
      <c r="O2275">
        <f t="shared" si="659"/>
        <v>15.843098344794114</v>
      </c>
      <c r="P2275" s="3">
        <f t="shared" si="660"/>
        <v>15.843098344794114</v>
      </c>
      <c r="Q2275" s="3">
        <f t="shared" si="661"/>
        <v>-80.763985308644777</v>
      </c>
      <c r="R2275">
        <f t="shared" si="662"/>
        <v>99.236014691355223</v>
      </c>
      <c r="S2275">
        <f t="shared" si="663"/>
        <v>4.7302478066757683</v>
      </c>
      <c r="T2275">
        <f t="shared" si="646"/>
        <v>15.843098344794114</v>
      </c>
    </row>
    <row r="2276" spans="1:20" x14ac:dyDescent="0.25">
      <c r="A2276">
        <f t="shared" si="647"/>
        <v>29833.963407592899</v>
      </c>
      <c r="B2276">
        <f t="shared" si="664"/>
        <v>4748.2227483411361</v>
      </c>
      <c r="C2276" t="str">
        <f t="shared" si="648"/>
        <v>0.992226462995879-6.09583234603367i</v>
      </c>
      <c r="D2276" t="str">
        <f t="shared" si="649"/>
        <v>3.97477888668434-3.3815303680712i</v>
      </c>
      <c r="E2276" t="str">
        <f t="shared" si="650"/>
        <v>161.743800786354+3.51660627656781i</v>
      </c>
      <c r="F2276" t="str">
        <f t="shared" si="651"/>
        <v>1.4549519712695-31.4574562464359i</v>
      </c>
      <c r="G2276" t="str">
        <f t="shared" si="652"/>
        <v>0.999997949293587-0.00143202730689086i</v>
      </c>
      <c r="H2276" t="str">
        <f t="shared" si="653"/>
        <v>834.478060806215+468.062988853177i</v>
      </c>
      <c r="I2276" t="str">
        <f t="shared" si="654"/>
        <v>44.9623163953847-72.1327600748238i</v>
      </c>
      <c r="K2276" t="str">
        <f t="shared" si="655"/>
        <v>0.0109387551020871-0.00971567898531293i</v>
      </c>
      <c r="L2276" t="str">
        <f t="shared" si="656"/>
        <v>0.00005-0.0594305765267118i</v>
      </c>
      <c r="M2276" t="str">
        <f t="shared" si="657"/>
        <v>0.00133333333333333-0.0349591626627716i</v>
      </c>
      <c r="N2276">
        <f t="shared" si="658"/>
        <v>99.245029182664297</v>
      </c>
      <c r="O2276">
        <f t="shared" si="659"/>
        <v>15.814226511535448</v>
      </c>
      <c r="P2276" s="3">
        <f t="shared" si="660"/>
        <v>15.814226511535448</v>
      </c>
      <c r="Q2276" s="3">
        <f t="shared" si="661"/>
        <v>-80.754970817335703</v>
      </c>
      <c r="R2276">
        <f t="shared" si="662"/>
        <v>99.245029182664297</v>
      </c>
      <c r="S2276">
        <f t="shared" si="663"/>
        <v>4.7482227483411359</v>
      </c>
      <c r="T2276">
        <f t="shared" si="646"/>
        <v>15.814226511535448</v>
      </c>
    </row>
    <row r="2277" spans="1:20" x14ac:dyDescent="0.25">
      <c r="A2277">
        <f t="shared" si="647"/>
        <v>29947.332468541754</v>
      </c>
      <c r="B2277">
        <f t="shared" si="664"/>
        <v>4766.2659947848324</v>
      </c>
      <c r="C2277" t="str">
        <f t="shared" si="648"/>
        <v>0.98988422534533-6.07544954636937i</v>
      </c>
      <c r="D2277" t="str">
        <f t="shared" si="649"/>
        <v>3.97477720312461-3.368954066527i</v>
      </c>
      <c r="E2277" t="str">
        <f t="shared" si="650"/>
        <v>161.743715458886+3.53550240992829i</v>
      </c>
      <c r="F2277" t="str">
        <f t="shared" si="651"/>
        <v>1.45495194855045-31.3383862436312i</v>
      </c>
      <c r="G2277" t="str">
        <f t="shared" si="652"/>
        <v>0.999997933678638-0.00143746898821099i</v>
      </c>
      <c r="H2277" t="str">
        <f t="shared" si="653"/>
        <v>836.667973742445+470.020521871121i</v>
      </c>
      <c r="I2277" t="str">
        <f t="shared" si="654"/>
        <v>44.9871411770939-72.0380264674099i</v>
      </c>
      <c r="K2277" t="str">
        <f t="shared" si="655"/>
        <v>0.0109020093348073-0.00971817405376922i</v>
      </c>
      <c r="L2277" t="str">
        <f t="shared" si="656"/>
        <v>0.00005-0.0592055952647061i</v>
      </c>
      <c r="M2277" t="str">
        <f t="shared" si="657"/>
        <v>0.00133333333333333-0.0348268207439447i</v>
      </c>
      <c r="N2277">
        <f t="shared" si="658"/>
        <v>99.253991130184673</v>
      </c>
      <c r="O2277">
        <f t="shared" si="659"/>
        <v>15.785355853714506</v>
      </c>
      <c r="P2277" s="3">
        <f t="shared" si="660"/>
        <v>15.785355853714506</v>
      </c>
      <c r="Q2277" s="3">
        <f t="shared" si="661"/>
        <v>-80.746008869815327</v>
      </c>
      <c r="R2277">
        <f t="shared" si="662"/>
        <v>99.253991130184673</v>
      </c>
      <c r="S2277">
        <f t="shared" si="663"/>
        <v>4.766265994784832</v>
      </c>
      <c r="T2277">
        <f t="shared" si="646"/>
        <v>15.785355853714506</v>
      </c>
    </row>
    <row r="2278" spans="1:20" x14ac:dyDescent="0.25">
      <c r="A2278">
        <f t="shared" si="647"/>
        <v>30061.13233192221</v>
      </c>
      <c r="B2278">
        <f t="shared" si="664"/>
        <v>4784.3778055650146</v>
      </c>
      <c r="C2278" t="str">
        <f t="shared" si="648"/>
        <v>0.987541179476293-6.05513641353318i</v>
      </c>
      <c r="D2278" t="str">
        <f t="shared" si="649"/>
        <v>3.97477550674699-3.35642622832615i</v>
      </c>
      <c r="E2278" t="str">
        <f t="shared" si="650"/>
        <v>161.743672867456+3.55449219254184i</v>
      </c>
      <c r="F2278" t="str">
        <f t="shared" si="651"/>
        <v>1.45495192565841-31.2197670540333i</v>
      </c>
      <c r="G2278" t="str">
        <f t="shared" si="652"/>
        <v>0.999997917944791-0.00144293134766329i</v>
      </c>
      <c r="H2278" t="str">
        <f t="shared" si="653"/>
        <v>838.881706346852+471.986330941778i</v>
      </c>
      <c r="I2278" t="str">
        <f t="shared" si="654"/>
        <v>45.0120777839972-71.9449523821556i</v>
      </c>
      <c r="K2278" t="str">
        <f t="shared" si="655"/>
        <v>0.0108652454002866-0.00972053071107297i</v>
      </c>
      <c r="L2278" t="str">
        <f t="shared" si="656"/>
        <v>0.00005-0.0589814656950648i</v>
      </c>
      <c r="M2278" t="str">
        <f t="shared" si="657"/>
        <v>0.00133333333333333-0.0346949798206263i</v>
      </c>
      <c r="N2278">
        <f t="shared" si="658"/>
        <v>99.262900775494629</v>
      </c>
      <c r="O2278">
        <f t="shared" si="659"/>
        <v>15.756486290262794</v>
      </c>
      <c r="P2278" s="3">
        <f t="shared" si="660"/>
        <v>15.756486290262794</v>
      </c>
      <c r="Q2278" s="3">
        <f t="shared" si="661"/>
        <v>-80.737099224505371</v>
      </c>
      <c r="R2278">
        <f t="shared" si="662"/>
        <v>99.262900775494629</v>
      </c>
      <c r="S2278">
        <f t="shared" si="663"/>
        <v>4.7843778055650148</v>
      </c>
      <c r="T2278">
        <f t="shared" si="646"/>
        <v>15.756486290262794</v>
      </c>
    </row>
    <row r="2279" spans="1:20" x14ac:dyDescent="0.25">
      <c r="A2279">
        <f t="shared" si="647"/>
        <v>30175.364634783513</v>
      </c>
      <c r="B2279">
        <f t="shared" si="664"/>
        <v>4802.5584412261614</v>
      </c>
      <c r="C2279" t="str">
        <f t="shared" si="648"/>
        <v>0.985197392293364-6.03489264676404i</v>
      </c>
      <c r="D2279" t="str">
        <f t="shared" si="649"/>
        <v>3.97477379745386-3.34394667324929i</v>
      </c>
      <c r="E2279" t="str">
        <f t="shared" si="650"/>
        <v>161.743673525722+3.5735758938248i</v>
      </c>
      <c r="F2279" t="str">
        <f t="shared" si="651"/>
        <v>1.45495190259207-31.1015969712652i</v>
      </c>
      <c r="G2279" t="str">
        <f t="shared" si="652"/>
        <v>0.99999790209114-0.0014484144638217i</v>
      </c>
      <c r="H2279" t="str">
        <f t="shared" si="653"/>
        <v>841.119573005363+473.960422323526i</v>
      </c>
      <c r="I2279" t="str">
        <f t="shared" si="654"/>
        <v>45.0371249659361-71.8535458620337i</v>
      </c>
      <c r="K2279" t="str">
        <f t="shared" si="655"/>
        <v>0.010828464343472-0.00972274879082134i</v>
      </c>
      <c r="L2279" t="str">
        <f t="shared" si="656"/>
        <v>0.00005-0.058758184593609i</v>
      </c>
      <c r="M2279" t="str">
        <f t="shared" si="657"/>
        <v>0.00133333333333333-0.0345636379962406i</v>
      </c>
      <c r="N2279">
        <f t="shared" si="658"/>
        <v>99.271758366807745</v>
      </c>
      <c r="O2279">
        <f t="shared" si="659"/>
        <v>15.727617740487938</v>
      </c>
      <c r="P2279" s="3">
        <f t="shared" si="660"/>
        <v>15.727617740487938</v>
      </c>
      <c r="Q2279" s="3">
        <f t="shared" si="661"/>
        <v>-80.728241633192255</v>
      </c>
      <c r="R2279">
        <f t="shared" si="662"/>
        <v>99.271758366807745</v>
      </c>
      <c r="S2279">
        <f t="shared" si="663"/>
        <v>4.8025584412261617</v>
      </c>
      <c r="T2279">
        <f t="shared" si="646"/>
        <v>15.727617740487938</v>
      </c>
    </row>
    <row r="2280" spans="1:20" x14ac:dyDescent="0.25">
      <c r="A2280">
        <f t="shared" si="647"/>
        <v>30290.031020395694</v>
      </c>
      <c r="B2280">
        <f t="shared" si="664"/>
        <v>4820.8081633028214</v>
      </c>
      <c r="C2280" t="str">
        <f t="shared" si="648"/>
        <v>0.982852930784155-6.01471794706135i</v>
      </c>
      <c r="D2280" t="str">
        <f t="shared" si="649"/>
        <v>3.97477207514691-3.3315152217716i</v>
      </c>
      <c r="E2280" t="str">
        <f t="shared" si="650"/>
        <v>161.743717950221+3.59275378231187i</v>
      </c>
      <c r="F2280" t="str">
        <f t="shared" si="651"/>
        <v>1.45495187935008-30.9838742954105i</v>
      </c>
      <c r="G2280" t="str">
        <f t="shared" si="652"/>
        <v>0.999997886116772-0.00145391841555874i</v>
      </c>
      <c r="H2280" t="str">
        <f t="shared" si="653"/>
        <v>843.381893119731+475.942800947858i</v>
      </c>
      <c r="I2280" t="str">
        <f t="shared" si="654"/>
        <v>45.0622814027013-71.7638151298358i</v>
      </c>
      <c r="K2280" t="str">
        <f t="shared" si="655"/>
        <v>0.0107916672112687-0.00972482813645185i</v>
      </c>
      <c r="L2280" t="str">
        <f t="shared" si="656"/>
        <v>0.00005-0.0585357487483651i</v>
      </c>
      <c r="M2280" t="str">
        <f t="shared" si="657"/>
        <v>0.00133333333333333-0.0344327933813913i</v>
      </c>
      <c r="N2280">
        <f t="shared" si="658"/>
        <v>99.280564158951861</v>
      </c>
      <c r="O2280">
        <f t="shared" si="659"/>
        <v>15.698750124086601</v>
      </c>
      <c r="P2280" s="3">
        <f t="shared" si="660"/>
        <v>15.698750124086601</v>
      </c>
      <c r="Q2280" s="3">
        <f t="shared" si="661"/>
        <v>-80.719435841048139</v>
      </c>
      <c r="R2280">
        <f t="shared" si="662"/>
        <v>99.280564158951861</v>
      </c>
      <c r="S2280">
        <f t="shared" si="663"/>
        <v>4.8208081633028215</v>
      </c>
      <c r="T2280">
        <f t="shared" si="646"/>
        <v>15.698750124086601</v>
      </c>
    </row>
    <row r="2281" spans="1:20" x14ac:dyDescent="0.25">
      <c r="A2281">
        <f t="shared" si="647"/>
        <v>30405.133138273199</v>
      </c>
      <c r="B2281">
        <f t="shared" si="664"/>
        <v>4839.1272343233722</v>
      </c>
      <c r="C2281" t="str">
        <f t="shared" si="648"/>
        <v>0.980507862011569-5.99461201718149i</v>
      </c>
      <c r="D2281" t="str">
        <f t="shared" si="649"/>
        <v>3.97477033972706-3.31913169506024i</v>
      </c>
      <c r="E2281" t="str">
        <f t="shared" si="650"/>
        <v>161.743806660359+3.61202612565412i</v>
      </c>
      <c r="F2281" t="str">
        <f t="shared" si="651"/>
        <v>1.45495185593112-30.8665973329891i</v>
      </c>
      <c r="G2281" t="str">
        <f t="shared" si="652"/>
        <v>0.99999787002077-0.00145944328204661i</v>
      </c>
      <c r="H2281" t="str">
        <f t="shared" si="653"/>
        <v>845.668991199993+477.933470364411i</v>
      </c>
      <c r="I2281" t="str">
        <f t="shared" si="654"/>
        <v>45.0875457016503-71.6757685911081i</v>
      </c>
      <c r="K2281" t="str">
        <f t="shared" si="655"/>
        <v>0.0107548550524217-0.0097267686012697i</v>
      </c>
      <c r="L2281" t="str">
        <f t="shared" si="656"/>
        <v>0.00005-0.058314154959519i</v>
      </c>
      <c r="M2281" t="str">
        <f t="shared" si="657"/>
        <v>0.00133333333333333-0.0343024440938348i</v>
      </c>
      <c r="N2281">
        <f t="shared" si="658"/>
        <v>99.289318413346948</v>
      </c>
      <c r="O2281">
        <f t="shared" si="659"/>
        <v>15.669883361156415</v>
      </c>
      <c r="P2281" s="3">
        <f t="shared" si="660"/>
        <v>15.669883361156415</v>
      </c>
      <c r="Q2281" s="3">
        <f t="shared" si="661"/>
        <v>-80.710681586653052</v>
      </c>
      <c r="R2281">
        <f t="shared" si="662"/>
        <v>99.289318413346948</v>
      </c>
      <c r="S2281">
        <f t="shared" si="663"/>
        <v>4.8391272343233727</v>
      </c>
      <c r="T2281">
        <f t="shared" si="646"/>
        <v>15.669883361156415</v>
      </c>
    </row>
    <row r="2282" spans="1:20" x14ac:dyDescent="0.25">
      <c r="A2282">
        <f t="shared" si="647"/>
        <v>30520.672644198636</v>
      </c>
      <c r="B2282">
        <f t="shared" si="664"/>
        <v>4857.515917813801</v>
      </c>
      <c r="C2282" t="str">
        <f t="shared" si="648"/>
        <v>0.978162253106135-5.97457456163502i</v>
      </c>
      <c r="D2282" t="str">
        <f t="shared" si="649"/>
        <v>3.97476859109451-3.30679591497175i</v>
      </c>
      <c r="E2282" t="str">
        <f t="shared" si="650"/>
        <v>161.743940178422+3.63139319061669i</v>
      </c>
      <c r="F2282" t="str">
        <f t="shared" si="651"/>
        <v>1.45495183233384-30.7497643969325i</v>
      </c>
      <c r="G2282" t="str">
        <f t="shared" si="652"/>
        <v>0.999997853802206-0.00146498914275831i</v>
      </c>
      <c r="H2282" t="str">
        <f t="shared" si="653"/>
        <v>847.981196958799+479.932432684064i</v>
      </c>
      <c r="I2282" t="str">
        <f t="shared" si="654"/>
        <v>45.1129163952477-71.5894148371434i</v>
      </c>
      <c r="K2282" t="str">
        <f t="shared" si="655"/>
        <v>0.0107180289173965-0.00972857004847349i</v>
      </c>
      <c r="L2282" t="str">
        <f t="shared" si="656"/>
        <v>0.00005-0.0580934000393695i</v>
      </c>
      <c r="M2282" t="str">
        <f t="shared" si="657"/>
        <v>0.00133333333333333-0.0341725882584526i</v>
      </c>
      <c r="N2282">
        <f t="shared" si="658"/>
        <v>99.298021397981415</v>
      </c>
      <c r="O2282">
        <f t="shared" si="659"/>
        <v>15.641017372208999</v>
      </c>
      <c r="P2282" s="3">
        <f t="shared" si="660"/>
        <v>15.641017372208999</v>
      </c>
      <c r="Q2282" s="3">
        <f t="shared" si="661"/>
        <v>-80.701978602018585</v>
      </c>
      <c r="R2282">
        <f t="shared" si="662"/>
        <v>99.298021397981415</v>
      </c>
      <c r="S2282">
        <f t="shared" si="663"/>
        <v>4.8575159178138012</v>
      </c>
      <c r="T2282">
        <f t="shared" si="646"/>
        <v>15.641017372208999</v>
      </c>
    </row>
    <row r="2283" spans="1:20" x14ac:dyDescent="0.25">
      <c r="A2283">
        <f t="shared" si="647"/>
        <v>30636.651200246593</v>
      </c>
      <c r="B2283">
        <f t="shared" si="664"/>
        <v>4875.9744783014939</v>
      </c>
      <c r="C2283" t="str">
        <f t="shared" si="648"/>
        <v>0.975816171258249-5.95460528668322i</v>
      </c>
      <c r="D2283" t="str">
        <f t="shared" si="649"/>
        <v>3.97476682914861-3.29450770404948i</v>
      </c>
      <c r="E2283" t="str">
        <f t="shared" si="650"/>
        <v>161.744119029571+3.65085524307434i</v>
      </c>
      <c r="F2283" t="str">
        <f t="shared" si="651"/>
        <v>1.45495180855688-30.6333738065597i</v>
      </c>
      <c r="G2283" t="str">
        <f t="shared" si="652"/>
        <v>0.999997837460146-0.00147055607746884i</v>
      </c>
      <c r="H2283" t="str">
        <f t="shared" si="653"/>
        <v>850.318845407575+481.939688519947i</v>
      </c>
      <c r="I2283" t="str">
        <f t="shared" si="654"/>
        <v>45.1383919385218-71.5047626480273i</v>
      </c>
      <c r="K2283" t="str">
        <f t="shared" si="655"/>
        <v>0.0106811898582602-0.0097302323511792i</v>
      </c>
      <c r="L2283" t="str">
        <f t="shared" si="656"/>
        <v>0.00005-0.0578734808122827i</v>
      </c>
      <c r="M2283" t="str">
        <f t="shared" si="657"/>
        <v>0.00133333333333333-0.0340432240072252i</v>
      </c>
      <c r="N2283">
        <f t="shared" si="658"/>
        <v>99.306673387387747</v>
      </c>
      <c r="O2283">
        <f t="shared" si="659"/>
        <v>15.612152078182064</v>
      </c>
      <c r="P2283" s="3">
        <f t="shared" si="660"/>
        <v>15.612152078182064</v>
      </c>
      <c r="Q2283" s="3">
        <f t="shared" si="661"/>
        <v>-80.693326612612253</v>
      </c>
      <c r="R2283">
        <f t="shared" si="662"/>
        <v>99.306673387387747</v>
      </c>
      <c r="S2283">
        <f t="shared" si="663"/>
        <v>4.8759744783014938</v>
      </c>
      <c r="T2283">
        <f t="shared" si="646"/>
        <v>15.612152078182064</v>
      </c>
    </row>
    <row r="2284" spans="1:20" x14ac:dyDescent="0.25">
      <c r="A2284">
        <f t="shared" si="647"/>
        <v>30753.070474807533</v>
      </c>
      <c r="B2284">
        <f t="shared" si="664"/>
        <v>4894.5031813190399</v>
      </c>
      <c r="C2284" t="str">
        <f t="shared" si="648"/>
        <v>0.973469683710486-5.93470390033519i</v>
      </c>
      <c r="D2284" t="str">
        <f t="shared" si="649"/>
        <v>3.97476505378811-3.28226688552109i</v>
      </c>
      <c r="E2284" t="str">
        <f t="shared" si="650"/>
        <v>161.744343741853+3.67041254800952i</v>
      </c>
      <c r="F2284" t="str">
        <f t="shared" si="651"/>
        <v>1.45495178459887-30.5174238875529i</v>
      </c>
      <c r="G2284" t="str">
        <f t="shared" si="652"/>
        <v>0.999997820993652-0.00147614416625624i</v>
      </c>
      <c r="H2284" t="str">
        <f t="shared" si="653"/>
        <v>852.682276954669+483.955236926422i</v>
      </c>
      <c r="I2284" t="str">
        <f t="shared" si="654"/>
        <v>45.1639707064434-71.4218209957458i</v>
      </c>
      <c r="K2284" t="str">
        <f t="shared" si="655"/>
        <v>0.010644338928561-0.00973175539244236i</v>
      </c>
      <c r="L2284" t="str">
        <f t="shared" si="656"/>
        <v>0.00005-0.0576543941146473i</v>
      </c>
      <c r="M2284" t="str">
        <f t="shared" si="657"/>
        <v>0.00133333333333333-0.0339143494792041i</v>
      </c>
      <c r="N2284">
        <f t="shared" si="658"/>
        <v>99.315274662616517</v>
      </c>
      <c r="O2284">
        <f t="shared" si="659"/>
        <v>15.583287400452477</v>
      </c>
      <c r="P2284" s="3">
        <f t="shared" si="660"/>
        <v>15.583287400452477</v>
      </c>
      <c r="Q2284" s="3">
        <f t="shared" si="661"/>
        <v>-80.684725337383483</v>
      </c>
      <c r="R2284">
        <f t="shared" si="662"/>
        <v>99.315274662616517</v>
      </c>
      <c r="S2284">
        <f t="shared" si="663"/>
        <v>4.8945031813190401</v>
      </c>
      <c r="T2284">
        <f t="shared" ref="T2284:T2347" si="665">P2284</f>
        <v>15.583287400452477</v>
      </c>
    </row>
    <row r="2285" spans="1:20" x14ac:dyDescent="0.25">
      <c r="A2285">
        <f t="shared" ref="A2285:A2348" si="666">2*PI()*B2285</f>
        <v>30869.9321426118</v>
      </c>
      <c r="B2285">
        <f t="shared" si="664"/>
        <v>4913.102293408052</v>
      </c>
      <c r="C2285" t="str">
        <f t="shared" ref="C2285:C2348" si="667">IMPRODUCT(D2285,E2285,$C$40,,K2285,$C$41)</f>
        <v>0.971122857749905-5.91487011234383i</v>
      </c>
      <c r="D2285" t="str">
        <f t="shared" ref="D2285:D2348" si="668">IMDIV(IMPRODUCT($C$37,$C$38,COMPLEX(1,A2285/$C$38)),IMSUM(-1*A2285*A2285/$C$39,COMPLEX(0,1*A2285)))</f>
        <v>3.97476326491082-3.27007328329592i</v>
      </c>
      <c r="E2285" t="str">
        <f t="shared" ref="E2285:E2348" si="669">IMDIV(IMPRODUCT(IMSUM(F2285,G2285),$C$29,H2285),IMSUM(1,I2285))</f>
        <v>161.744614846191+3.69006536951308i</v>
      </c>
      <c r="F2285" t="str">
        <f t="shared" ref="F2285:F2348" si="670">IMDIV(IMPRODUCT($C$14,$C$15,COMPLEX(1,A2285/$C$15)),IMSUM(-1*A2285*A2285/$C$16,COMPLEX(0,A2285)))</f>
        <v>1.45495176045844-30.4019129719336i</v>
      </c>
      <c r="G2285" t="str">
        <f t="shared" ref="G2285:G2348" si="671">IMDIV(1,COMPLEX(1,A2285*$C$9*$C$10))</f>
        <v>0.999997804401776-0.0014817534895029i</v>
      </c>
      <c r="H2285" t="str">
        <f t="shared" ref="H2285:H2348" si="672">IMDIV($C$3,IMSUM(K2285,COMPLEX(0,$C$28*A2285)))</f>
        <v>855.071837505375+485.979075335783i</v>
      </c>
      <c r="I2285" t="str">
        <f t="shared" ref="I2285:I2348" si="673">IMPRODUCT(F2285,$C$29,H2285,$C$31)</f>
        <v>45.1896509912106-71.3405990473452i</v>
      </c>
      <c r="K2285" t="str">
        <f t="shared" ref="K2285:K2348" si="674">IF($C$26&lt;=0,IMDIV(1,IMSUM(IMDIV(1,L2285),1/$C$18)),IMDIV(1,IMSUM(IMDIV(1,L2285),1/$C$18,IMDIV(1,M2285))))</f>
        <v>0.0106074771832088-0.00973313906527863i</v>
      </c>
      <c r="L2285" t="str">
        <f t="shared" ref="L2285:L2348" si="675">IMSUM($C$21/$C$22,IMDIV(1,COMPLEX(0,$C$20*$C$22*A2285)))</f>
        <v>0.00005-0.0574361367948266i</v>
      </c>
      <c r="M2285" t="str">
        <f t="shared" ref="M2285:M2348" si="676">IMSUM($C$25/$C$26,IMDIV(1,COMPLEX(0,$C$24*$C$26*A2285)))</f>
        <v>0.00133333333333333-0.0337859628204863i</v>
      </c>
      <c r="N2285">
        <f t="shared" ref="N2285:N2348" si="677">ABS(R2285)</f>
        <v>99.323825511211211</v>
      </c>
      <c r="O2285">
        <f t="shared" ref="O2285:O2348" si="678">ABS(P2285)</f>
        <v>15.554423260847761</v>
      </c>
      <c r="P2285" s="3">
        <f t="shared" ref="P2285:P2348" si="679">20*LOG10(IMABS(C2285))</f>
        <v>15.554423260847761</v>
      </c>
      <c r="Q2285" s="3">
        <f t="shared" ref="Q2285:Q2348" si="680">IMARGUMENT(C2285)*180/PI()</f>
        <v>-80.676174488788789</v>
      </c>
      <c r="R2285">
        <f t="shared" ref="R2285:R2348" si="681">IF(Q2285&lt;0,Q2285+180,Q2285-180)</f>
        <v>99.323825511211211</v>
      </c>
      <c r="S2285">
        <f t="shared" ref="S2285:S2348" si="682">B2285/1000</f>
        <v>4.9131022934080519</v>
      </c>
      <c r="T2285">
        <f t="shared" si="665"/>
        <v>15.554423260847761</v>
      </c>
    </row>
    <row r="2286" spans="1:20" x14ac:dyDescent="0.25">
      <c r="A2286">
        <f t="shared" si="666"/>
        <v>30987.237884753722</v>
      </c>
      <c r="B2286">
        <f t="shared" ref="B2286:B2349" si="683">B2285*(1+B$42)</f>
        <v>4931.7720821230023</v>
      </c>
      <c r="C2286" t="str">
        <f t="shared" si="667"/>
        <v>0.968775760700277-5.89510363420294i</v>
      </c>
      <c r="D2286" t="str">
        <f t="shared" si="668"/>
        <v>3.97476146241387-3.25792672196254i</v>
      </c>
      <c r="E2286" t="str">
        <f t="shared" si="669"/>
        <v>161.744932876396+3.70981397077988i</v>
      </c>
      <c r="F2286" t="str">
        <f t="shared" si="670"/>
        <v>1.45495173613419-30.2868393980385i</v>
      </c>
      <c r="G2286" t="str">
        <f t="shared" si="671"/>
        <v>0.999997787683562-0.00148738412789654i</v>
      </c>
      <c r="H2286" t="str">
        <f t="shared" si="672"/>
        <v>857.487878563992+488.011199492776i</v>
      </c>
      <c r="I2286" t="str">
        <f t="shared" si="673"/>
        <v>45.215430999451-71.2611061681546i</v>
      </c>
      <c r="K2286" t="str">
        <f t="shared" si="674"/>
        <v>0.0105706056783543-0.00973438327268266i</v>
      </c>
      <c r="L2286" t="str">
        <f t="shared" si="675"/>
        <v>0.00005-0.0572187057131169i</v>
      </c>
      <c r="M2286" t="str">
        <f t="shared" si="676"/>
        <v>0.00133333333333333-0.0336580621841864i</v>
      </c>
      <c r="N2286">
        <f t="shared" si="677"/>
        <v>99.332326227179465</v>
      </c>
      <c r="O2286">
        <f t="shared" si="678"/>
        <v>15.525559581659302</v>
      </c>
      <c r="P2286" s="3">
        <f t="shared" si="679"/>
        <v>15.525559581659302</v>
      </c>
      <c r="Q2286" s="3">
        <f t="shared" si="680"/>
        <v>-80.667673772820535</v>
      </c>
      <c r="R2286">
        <f t="shared" si="681"/>
        <v>99.332326227179465</v>
      </c>
      <c r="S2286">
        <f t="shared" si="682"/>
        <v>4.9317720821230022</v>
      </c>
      <c r="T2286">
        <f t="shared" si="665"/>
        <v>15.525559581659302</v>
      </c>
    </row>
    <row r="2287" spans="1:20" x14ac:dyDescent="0.25">
      <c r="A2287">
        <f t="shared" si="666"/>
        <v>31104.989388715789</v>
      </c>
      <c r="B2287">
        <f t="shared" si="683"/>
        <v>4950.5128160350696</v>
      </c>
      <c r="C2287" t="str">
        <f t="shared" si="667"/>
        <v>0.966428459914178-5.87540417914304i</v>
      </c>
      <c r="D2287" t="str">
        <f t="shared" si="668"/>
        <v>3.97475964619355-3.24582702678618i</v>
      </c>
      <c r="E2287" t="str">
        <f t="shared" si="669"/>
        <v>161.745298369164+3.72965861410894i</v>
      </c>
      <c r="F2287" t="str">
        <f t="shared" si="670"/>
        <v>1.45495171162473-30.1722015104956i</v>
      </c>
      <c r="G2287" t="str">
        <f t="shared" si="671"/>
        <v>0.999997770838049-0.00149303616243154i</v>
      </c>
      <c r="H2287" t="str">
        <f t="shared" si="672"/>
        <v>859.930757337941+490.051603386772i</v>
      </c>
      <c r="I2287" t="str">
        <f t="shared" si="673"/>
        <v>45.2413088493317-71.1833519250707i</v>
      </c>
      <c r="K2287" t="str">
        <f t="shared" si="674"/>
        <v>0.0105337254712678-0.00973548792764494i</v>
      </c>
      <c r="L2287" t="str">
        <f t="shared" si="675"/>
        <v>0.00005-0.0570020977416985i</v>
      </c>
      <c r="M2287" t="str">
        <f t="shared" si="676"/>
        <v>0.00133333333333333-0.0335306457304109i</v>
      </c>
      <c r="N2287">
        <f t="shared" si="677"/>
        <v>99.340777110963813</v>
      </c>
      <c r="O2287">
        <f t="shared" si="678"/>
        <v>15.496696285653739</v>
      </c>
      <c r="P2287" s="3">
        <f t="shared" si="679"/>
        <v>15.496696285653739</v>
      </c>
      <c r="Q2287" s="3">
        <f t="shared" si="680"/>
        <v>-80.659222889036187</v>
      </c>
      <c r="R2287">
        <f t="shared" si="681"/>
        <v>99.340777110963813</v>
      </c>
      <c r="S2287">
        <f t="shared" si="682"/>
        <v>4.9505128160350695</v>
      </c>
      <c r="T2287">
        <f t="shared" si="665"/>
        <v>15.496696285653739</v>
      </c>
    </row>
    <row r="2288" spans="1:20" x14ac:dyDescent="0.25">
      <c r="A2288">
        <f t="shared" si="666"/>
        <v>31223.188348392909</v>
      </c>
      <c r="B2288">
        <f t="shared" si="683"/>
        <v>4969.3247647360031</v>
      </c>
      <c r="C2288" t="str">
        <f t="shared" si="667"/>
        <v>0.964081022765479-5.85577146212839i</v>
      </c>
      <c r="D2288" t="str">
        <f t="shared" si="668"/>
        <v>3.97475781614543-3.23377402370624i</v>
      </c>
      <c r="E2288" t="str">
        <f t="shared" si="669"/>
        <v>161.745711864085+3.74959956089977i</v>
      </c>
      <c r="F2288" t="str">
        <f t="shared" si="670"/>
        <v>1.45495168692864-30.0579976602005i</v>
      </c>
      <c r="G2288" t="str">
        <f t="shared" si="671"/>
        <v>0.999997753864267-0.00149870967440995i</v>
      </c>
      <c r="H2288" t="str">
        <f t="shared" si="672"/>
        <v>862.400836843854+492.100279181428i</v>
      </c>
      <c r="I2288" t="str">
        <f t="shared" si="673"/>
        <v>45.2672825675657-71.1073460898951i</v>
      </c>
      <c r="K2288" t="str">
        <f t="shared" si="674"/>
        <v>0.010496837620219-0.00973645295316738i</v>
      </c>
      <c r="L2288" t="str">
        <f t="shared" si="675"/>
        <v>0.00005-0.056786309764593i</v>
      </c>
      <c r="M2288" t="str">
        <f t="shared" si="676"/>
        <v>0.00133333333333333-0.0334037116262312i</v>
      </c>
      <c r="N2288">
        <f t="shared" si="677"/>
        <v>99.349178469413403</v>
      </c>
      <c r="O2288">
        <f t="shared" si="678"/>
        <v>15.467833296086281</v>
      </c>
      <c r="P2288" s="3">
        <f t="shared" si="679"/>
        <v>15.467833296086281</v>
      </c>
      <c r="Q2288" s="3">
        <f t="shared" si="680"/>
        <v>-80.650821530586597</v>
      </c>
      <c r="R2288">
        <f t="shared" si="681"/>
        <v>99.349178469413403</v>
      </c>
      <c r="S2288">
        <f t="shared" si="682"/>
        <v>4.9693247647360028</v>
      </c>
      <c r="T2288">
        <f t="shared" si="665"/>
        <v>15.467833296086281</v>
      </c>
    </row>
    <row r="2289" spans="1:20" x14ac:dyDescent="0.25">
      <c r="A2289">
        <f t="shared" si="666"/>
        <v>31341.836464116805</v>
      </c>
      <c r="B2289">
        <f t="shared" si="683"/>
        <v>4988.2081988420005</v>
      </c>
      <c r="C2289" t="str">
        <f t="shared" si="667"/>
        <v>0.961733516641333-5.83620519985232i</v>
      </c>
      <c r="D2289" t="str">
        <f t="shared" si="668"/>
        <v>3.97475597216419-3.22176753933374i</v>
      </c>
      <c r="E2289" t="str">
        <f t="shared" si="669"/>
        <v>161.746173903635+3.76963707165582i</v>
      </c>
      <c r="F2289" t="str">
        <f t="shared" si="670"/>
        <v>1.45495166204451-29.9442262042923i</v>
      </c>
      <c r="G2289" t="str">
        <f t="shared" si="671"/>
        <v>0.99999773676124-0.00150440474544277i</v>
      </c>
      <c r="H2289" t="str">
        <f t="shared" si="672"/>
        <v>864.898486015871+494.157217141955i</v>
      </c>
      <c r="I2289" t="str">
        <f t="shared" si="673"/>
        <v>45.2933500863311-71.033098642742i</v>
      </c>
      <c r="K2289" t="str">
        <f t="shared" si="674"/>
        <v>0.0104599431843548-0.00973727828227669i</v>
      </c>
      <c r="L2289" t="str">
        <f t="shared" si="675"/>
        <v>0.00005-0.056571338677618i</v>
      </c>
      <c r="M2289" t="str">
        <f t="shared" si="676"/>
        <v>0.00133333333333333-0.0332772580456577i</v>
      </c>
      <c r="N2289">
        <f t="shared" si="677"/>
        <v>99.357530615752268</v>
      </c>
      <c r="O2289">
        <f t="shared" si="678"/>
        <v>15.438970536711514</v>
      </c>
      <c r="P2289" s="3">
        <f t="shared" si="679"/>
        <v>15.438970536711514</v>
      </c>
      <c r="Q2289" s="3">
        <f t="shared" si="680"/>
        <v>-80.642469384247732</v>
      </c>
      <c r="R2289">
        <f t="shared" si="681"/>
        <v>99.357530615752268</v>
      </c>
      <c r="S2289">
        <f t="shared" si="682"/>
        <v>4.9882081988420008</v>
      </c>
      <c r="T2289">
        <f t="shared" si="665"/>
        <v>15.438970536711514</v>
      </c>
    </row>
    <row r="2290" spans="1:20" x14ac:dyDescent="0.25">
      <c r="A2290">
        <f t="shared" si="666"/>
        <v>31460.935442680453</v>
      </c>
      <c r="B2290">
        <f t="shared" si="683"/>
        <v>5007.1633899976005</v>
      </c>
      <c r="C2290" t="str">
        <f t="shared" si="667"/>
        <v>0.959386008934626-5.8167051107341i</v>
      </c>
      <c r="D2290" t="str">
        <f t="shared" si="668"/>
        <v>3.97475411414383-3.20980740094891i</v>
      </c>
      <c r="E2290" t="str">
        <f t="shared" si="669"/>
        <v>161.746685033187+3.78977140597934i</v>
      </c>
      <c r="F2290" t="str">
        <f t="shared" si="670"/>
        <v>1.45495163697089-29.8308855061305i</v>
      </c>
      <c r="G2290" t="str">
        <f t="shared" si="671"/>
        <v>0.999997719527983-0.00151012145745108i</v>
      </c>
      <c r="H2290" t="str">
        <f t="shared" si="672"/>
        <v>867.424079816009+496.222405559667i</v>
      </c>
      <c r="I2290" t="str">
        <f t="shared" si="673"/>
        <v>45.3195092400779-70.9606197755033i</v>
      </c>
      <c r="K2290" t="str">
        <f t="shared" si="674"/>
        <v>0.0104230432235785-0.00973796385803626i</v>
      </c>
      <c r="L2290" t="str">
        <f t="shared" si="675"/>
        <v>0.00005-0.0563571813883423i</v>
      </c>
      <c r="M2290" t="str">
        <f t="shared" si="676"/>
        <v>0.00133333333333333-0.0331512831696132i</v>
      </c>
      <c r="N2290">
        <f t="shared" si="677"/>
        <v>99.365833869548467</v>
      </c>
      <c r="O2290">
        <f t="shared" si="678"/>
        <v>15.410107931796642</v>
      </c>
      <c r="P2290" s="3">
        <f t="shared" si="679"/>
        <v>15.410107931796642</v>
      </c>
      <c r="Q2290" s="3">
        <f t="shared" si="680"/>
        <v>-80.634166130451533</v>
      </c>
      <c r="R2290">
        <f t="shared" si="681"/>
        <v>99.365833869548467</v>
      </c>
      <c r="S2290">
        <f t="shared" si="682"/>
        <v>5.0071633899976007</v>
      </c>
      <c r="T2290">
        <f t="shared" si="665"/>
        <v>15.410107931796642</v>
      </c>
    </row>
    <row r="2291" spans="1:20" x14ac:dyDescent="0.25">
      <c r="A2291">
        <f t="shared" si="666"/>
        <v>31580.486997362637</v>
      </c>
      <c r="B2291">
        <f t="shared" si="683"/>
        <v>5026.1906108795911</v>
      </c>
      <c r="C2291" t="str">
        <f t="shared" si="667"/>
        <v>0.957038567036028-5.79727091491452i</v>
      </c>
      <c r="D2291" t="str">
        <f t="shared" si="668"/>
        <v>3.97475224197745-3.19789343649862i</v>
      </c>
      <c r="E2291" t="str">
        <f t="shared" si="669"/>
        <v>161.747245801012+3.81000282257391i</v>
      </c>
      <c r="F2291" t="str">
        <f t="shared" si="670"/>
        <v>1.45495161170636-29.7179739352712i</v>
      </c>
      <c r="G2291" t="str">
        <f t="shared" si="671"/>
        <v>0.999997702163506-0.00151585989266722i</v>
      </c>
      <c r="H2291" t="str">
        <f t="shared" si="672"/>
        <v>869.977999346757+498.295830673902i</v>
      </c>
      <c r="I2291" t="str">
        <f t="shared" si="673"/>
        <v>45.345757762236-70.8899198953798i</v>
      </c>
      <c r="K2291" t="str">
        <f t="shared" si="674"/>
        <v>0.0103861387984276-0.0097385096335562i</v>
      </c>
      <c r="L2291" t="str">
        <f t="shared" si="675"/>
        <v>0.00005-0.0561438348160415i</v>
      </c>
      <c r="M2291" t="str">
        <f t="shared" si="676"/>
        <v>0.00133333333333333-0.0330257851859067i</v>
      </c>
      <c r="N2291">
        <f t="shared" si="677"/>
        <v>99.374088556680547</v>
      </c>
      <c r="O2291">
        <f t="shared" si="678"/>
        <v>15.381245406132823</v>
      </c>
      <c r="P2291" s="3">
        <f t="shared" si="679"/>
        <v>15.381245406132823</v>
      </c>
      <c r="Q2291" s="3">
        <f t="shared" si="680"/>
        <v>-80.625911443319453</v>
      </c>
      <c r="R2291">
        <f t="shared" si="681"/>
        <v>99.374088556680547</v>
      </c>
      <c r="S2291">
        <f t="shared" si="682"/>
        <v>5.0261906108795911</v>
      </c>
      <c r="T2291">
        <f t="shared" si="665"/>
        <v>15.381245406132823</v>
      </c>
    </row>
    <row r="2292" spans="1:20" x14ac:dyDescent="0.25">
      <c r="A2292">
        <f t="shared" si="666"/>
        <v>31700.492847952617</v>
      </c>
      <c r="B2292">
        <f t="shared" si="683"/>
        <v>5045.2901352009339</v>
      </c>
      <c r="C2292" t="str">
        <f t="shared" si="667"/>
        <v>0.954691258326239-5.77790233425178i</v>
      </c>
      <c r="D2292" t="str">
        <f t="shared" si="668"/>
        <v>3.9747503555573-3.18602547459392i</v>
      </c>
      <c r="E2292" t="str">
        <f t="shared" si="669"/>
        <v>161.74785675828+3.83033157924385i</v>
      </c>
      <c r="F2292" t="str">
        <f t="shared" si="670"/>
        <v>1.45495158624946-29.6054898674433i</v>
      </c>
      <c r="G2292" t="str">
        <f t="shared" si="671"/>
        <v>0.999997684666808-0.00152162013363597i</v>
      </c>
      <c r="H2292" t="str">
        <f t="shared" si="672"/>
        <v>872.560631965879+500.377476591134i</v>
      </c>
      <c r="I2292" t="str">
        <f t="shared" si="673"/>
        <v>45.3720932818115-70.821009628475i</v>
      </c>
      <c r="K2292" t="str">
        <f t="shared" si="674"/>
        <v>0.010349230969952-0.00973891557200167i</v>
      </c>
      <c r="L2292" t="str">
        <f t="shared" si="675"/>
        <v>0.00005-0.055931295891653i</v>
      </c>
      <c r="M2292" t="str">
        <f t="shared" si="676"/>
        <v>0.00133333333333333-0.0329007622892077i</v>
      </c>
      <c r="N2292">
        <f t="shared" si="677"/>
        <v>99.382295009303888</v>
      </c>
      <c r="O2292">
        <f t="shared" si="678"/>
        <v>15.352382885047096</v>
      </c>
      <c r="P2292" s="3">
        <f t="shared" si="679"/>
        <v>15.352382885047096</v>
      </c>
      <c r="Q2292" s="3">
        <f t="shared" si="680"/>
        <v>-80.617704990696112</v>
      </c>
      <c r="R2292">
        <f t="shared" si="681"/>
        <v>99.382295009303888</v>
      </c>
      <c r="S2292">
        <f t="shared" si="682"/>
        <v>5.0452901352009336</v>
      </c>
      <c r="T2292">
        <f t="shared" si="665"/>
        <v>15.352382885047096</v>
      </c>
    </row>
    <row r="2293" spans="1:20" x14ac:dyDescent="0.25">
      <c r="A2293">
        <f t="shared" si="666"/>
        <v>31820.95472077484</v>
      </c>
      <c r="B2293">
        <f t="shared" si="683"/>
        <v>5064.4622377146979</v>
      </c>
      <c r="C2293" t="str">
        <f t="shared" si="667"/>
        <v>0.952344150168344-5.75859909231779i</v>
      </c>
      <c r="D2293" t="str">
        <f t="shared" si="668"/>
        <v>3.97474845477497-3.17420334450765i</v>
      </c>
      <c r="E2293" t="str">
        <f t="shared" si="669"/>
        <v>161.748518459069+3.85075793289263i</v>
      </c>
      <c r="F2293" t="str">
        <f t="shared" si="670"/>
        <v>1.45495156059871-29.4934316845258i</v>
      </c>
      <c r="G2293" t="str">
        <f t="shared" si="671"/>
        <v>0.999997667036884-0.00152740226321573i</v>
      </c>
      <c r="H2293" t="str">
        <f t="shared" si="672"/>
        <v>875.172371403478+502.46732520115i</v>
      </c>
      <c r="I2293" t="str">
        <f t="shared" si="673"/>
        <v>45.3985133198697-70.7538998234563i</v>
      </c>
      <c r="K2293" t="str">
        <f t="shared" si="674"/>
        <v>0.0103123207995921-0.00973918164659939i</v>
      </c>
      <c r="L2293" t="str">
        <f t="shared" si="675"/>
        <v>0.00005-0.0557195615577337i</v>
      </c>
      <c r="M2293" t="str">
        <f t="shared" si="676"/>
        <v>0.00133333333333333-0.0327762126810199i</v>
      </c>
      <c r="N2293">
        <f t="shared" si="677"/>
        <v>99.3904535658165</v>
      </c>
      <c r="O2293">
        <f t="shared" si="678"/>
        <v>15.323520294414958</v>
      </c>
      <c r="P2293" s="3">
        <f t="shared" si="679"/>
        <v>15.323520294414958</v>
      </c>
      <c r="Q2293" s="3">
        <f t="shared" si="680"/>
        <v>-80.6095464341835</v>
      </c>
      <c r="R2293">
        <f t="shared" si="681"/>
        <v>99.3904535658165</v>
      </c>
      <c r="S2293">
        <f t="shared" si="682"/>
        <v>5.0644622377146984</v>
      </c>
      <c r="T2293">
        <f t="shared" si="665"/>
        <v>15.323520294414958</v>
      </c>
    </row>
    <row r="2294" spans="1:20" x14ac:dyDescent="0.25">
      <c r="A2294">
        <f t="shared" si="666"/>
        <v>31941.874348713784</v>
      </c>
      <c r="B2294">
        <f t="shared" si="683"/>
        <v>5083.7071942180137</v>
      </c>
      <c r="C2294" t="str">
        <f t="shared" si="667"/>
        <v>0.949997309899809-5.73936091439329i</v>
      </c>
      <c r="D2294" t="str">
        <f t="shared" si="668"/>
        <v>3.97474653952107-3.16242687617188i</v>
      </c>
      <c r="E2294" t="str">
        <f t="shared" si="669"/>
        <v>161.749231460362+3.87128213952309i</v>
      </c>
      <c r="F2294" t="str">
        <f t="shared" si="670"/>
        <v>1.45495153475265-29.3817977745242i</v>
      </c>
      <c r="G2294" t="str">
        <f t="shared" si="671"/>
        <v>0.999997649272718-0.00153320636457976i</v>
      </c>
      <c r="H2294" t="str">
        <f t="shared" si="672"/>
        <v>877.81361788137+504.565356090255i</v>
      </c>
      <c r="I2294" t="str">
        <f t="shared" si="673"/>
        <v>45.4250152859019-70.6886015552807i</v>
      </c>
      <c r="K2294" t="str">
        <f t="shared" si="674"/>
        <v>0.0102754093490567-0.00973930784064242i</v>
      </c>
      <c r="L2294" t="str">
        <f t="shared" si="675"/>
        <v>0.00005-0.0555086287684137i</v>
      </c>
      <c r="M2294" t="str">
        <f t="shared" si="676"/>
        <v>0.00133333333333333-0.0326521345696551i</v>
      </c>
      <c r="N2294">
        <f t="shared" si="677"/>
        <v>99.398564570822018</v>
      </c>
      <c r="O2294">
        <f t="shared" si="678"/>
        <v>15.294657560671235</v>
      </c>
      <c r="P2294" s="3">
        <f t="shared" si="679"/>
        <v>15.294657560671235</v>
      </c>
      <c r="Q2294" s="3">
        <f t="shared" si="680"/>
        <v>-80.601435429177982</v>
      </c>
      <c r="R2294">
        <f t="shared" si="681"/>
        <v>99.398564570822018</v>
      </c>
      <c r="S2294">
        <f t="shared" si="682"/>
        <v>5.0837071942180136</v>
      </c>
      <c r="T2294">
        <f t="shared" si="665"/>
        <v>15.294657560671235</v>
      </c>
    </row>
    <row r="2295" spans="1:20" x14ac:dyDescent="0.25">
      <c r="A2295">
        <f t="shared" si="666"/>
        <v>32063.253471238899</v>
      </c>
      <c r="B2295">
        <f t="shared" si="683"/>
        <v>5103.0252815560425</v>
      </c>
      <c r="C2295" t="str">
        <f t="shared" si="667"/>
        <v>0.94765080482502-5.72018752746375i</v>
      </c>
      <c r="D2295" t="str">
        <f t="shared" si="668"/>
        <v>3.97474460968548-3.15069590017552i</v>
      </c>
      <c r="E2295" t="str">
        <f t="shared" si="669"/>
        <v>161.749996322052+3.89190445424287i</v>
      </c>
      <c r="F2295" t="str">
        <f t="shared" si="670"/>
        <v>1.45495150870979-29.2705865315472i</v>
      </c>
      <c r="G2295" t="str">
        <f t="shared" si="671"/>
        <v>0.999997631373288-0.0015390325212173i</v>
      </c>
      <c r="H2295" t="str">
        <f t="shared" si="672"/>
        <v>880.484778234808+506.671546451355i</v>
      </c>
      <c r="I2295" t="str">
        <f t="shared" si="673"/>
        <v>45.4515964740706-70.6251261289888i</v>
      </c>
      <c r="K2295" t="str">
        <f t="shared" si="674"/>
        <v>0.0102384976802007-0.00973929414749321i</v>
      </c>
      <c r="L2295" t="str">
        <f t="shared" si="675"/>
        <v>0.00005-0.0552984944893543i</v>
      </c>
      <c r="M2295" t="str">
        <f t="shared" si="676"/>
        <v>0.00133333333333333-0.0325285261702083i</v>
      </c>
      <c r="N2295">
        <f t="shared" si="677"/>
        <v>99.406628375095522</v>
      </c>
      <c r="O2295">
        <f t="shared" si="678"/>
        <v>15.265794610822258</v>
      </c>
      <c r="P2295" s="3">
        <f t="shared" si="679"/>
        <v>15.265794610822258</v>
      </c>
      <c r="Q2295" s="3">
        <f t="shared" si="680"/>
        <v>-80.593371624904478</v>
      </c>
      <c r="R2295">
        <f t="shared" si="681"/>
        <v>99.406628375095522</v>
      </c>
      <c r="S2295">
        <f t="shared" si="682"/>
        <v>5.1030252815560422</v>
      </c>
      <c r="T2295">
        <f t="shared" si="665"/>
        <v>15.265794610822258</v>
      </c>
    </row>
    <row r="2296" spans="1:20" x14ac:dyDescent="0.25">
      <c r="A2296">
        <f t="shared" si="666"/>
        <v>32185.093834429605</v>
      </c>
      <c r="B2296">
        <f t="shared" si="683"/>
        <v>5122.4167776259555</v>
      </c>
      <c r="C2296" t="str">
        <f t="shared" si="667"/>
        <v>0.945304702207173-5.70107866021505i</v>
      </c>
      <c r="D2296" t="str">
        <f t="shared" si="668"/>
        <v>3.97474266515712-3.13901024776189i</v>
      </c>
      <c r="E2296" t="str">
        <f t="shared" si="669"/>
        <v>161.750813606954+3.91262513125699i</v>
      </c>
      <c r="F2296" t="str">
        <f t="shared" si="670"/>
        <v>1.45495148246862-29.1597963557836i</v>
      </c>
      <c r="G2296" t="str">
        <f t="shared" si="671"/>
        <v>0.999997613337565-0.00154488081693481i</v>
      </c>
      <c r="H2296" t="str">
        <f t="shared" si="672"/>
        <v>883.186266036585+508.785870990792i</v>
      </c>
      <c r="I2296" t="str">
        <f t="shared" si="673"/>
        <v>45.4782540593296-70.5634850835657i</v>
      </c>
      <c r="K2296" t="str">
        <f t="shared" si="674"/>
        <v>0.0102015868549031-0.00973914057058471i</v>
      </c>
      <c r="L2296" t="str">
        <f t="shared" si="675"/>
        <v>0.00005-0.0550891556977029i</v>
      </c>
      <c r="M2296" t="str">
        <f t="shared" si="676"/>
        <v>0.00133333333333333-0.0324053857045311i</v>
      </c>
      <c r="N2296">
        <f t="shared" si="677"/>
        <v>99.414645335542176</v>
      </c>
      <c r="O2296">
        <f t="shared" si="678"/>
        <v>15.236931372457663</v>
      </c>
      <c r="P2296" s="3">
        <f t="shared" si="679"/>
        <v>15.236931372457663</v>
      </c>
      <c r="Q2296" s="3">
        <f t="shared" si="680"/>
        <v>-80.585354664457824</v>
      </c>
      <c r="R2296">
        <f t="shared" si="681"/>
        <v>99.414645335542176</v>
      </c>
      <c r="S2296">
        <f t="shared" si="682"/>
        <v>5.1224167776259559</v>
      </c>
      <c r="T2296">
        <f t="shared" si="665"/>
        <v>15.236931372457663</v>
      </c>
    </row>
    <row r="2297" spans="1:20" x14ac:dyDescent="0.25">
      <c r="A2297">
        <f t="shared" si="666"/>
        <v>32307.39719100044</v>
      </c>
      <c r="B2297">
        <f t="shared" si="683"/>
        <v>5141.8819613809346</v>
      </c>
      <c r="C2297" t="str">
        <f t="shared" si="667"/>
        <v>0.942959069260919-5.68203404302858i</v>
      </c>
      <c r="D2297" t="str">
        <f t="shared" si="668"/>
        <v>3.97474070582425-3.12736975082626i</v>
      </c>
      <c r="E2297" t="str">
        <f t="shared" si="669"/>
        <v>161.751683880794+3.93344442387693i</v>
      </c>
      <c r="F2297" t="str">
        <f t="shared" si="670"/>
        <v>1.45495145602764-29.0494256534797i</v>
      </c>
      <c r="G2297" t="str">
        <f t="shared" si="671"/>
        <v>0.999997595164511-0.0015507513358572i</v>
      </c>
      <c r="H2297" t="str">
        <f t="shared" si="672"/>
        <v>885.918501723566+510.908301831868i</v>
      </c>
      <c r="I2297" t="str">
        <f t="shared" si="673"/>
        <v>45.5049850934163-70.503690195873i</v>
      </c>
      <c r="K2297" t="str">
        <f t="shared" si="674"/>
        <v>0.0101646779349446-0.00973884712342001i</v>
      </c>
      <c r="L2297" t="str">
        <f t="shared" si="675"/>
        <v>0.00005-0.0548806093820513i</v>
      </c>
      <c r="M2297" t="str">
        <f t="shared" si="676"/>
        <v>0.00133333333333333-0.0322827114012066i</v>
      </c>
      <c r="N2297">
        <f t="shared" si="677"/>
        <v>99.422615815163013</v>
      </c>
      <c r="O2297">
        <f t="shared" si="678"/>
        <v>15.208067773761529</v>
      </c>
      <c r="P2297" s="3">
        <f t="shared" si="679"/>
        <v>15.208067773761529</v>
      </c>
      <c r="Q2297" s="3">
        <f t="shared" si="680"/>
        <v>-80.577384184836987</v>
      </c>
      <c r="R2297">
        <f t="shared" si="681"/>
        <v>99.422615815163013</v>
      </c>
      <c r="S2297">
        <f t="shared" si="682"/>
        <v>5.1418819613809346</v>
      </c>
      <c r="T2297">
        <f t="shared" si="665"/>
        <v>15.208067773761529</v>
      </c>
    </row>
    <row r="2298" spans="1:20" x14ac:dyDescent="0.25">
      <c r="A2298">
        <f t="shared" si="666"/>
        <v>32430.165300326244</v>
      </c>
      <c r="B2298">
        <f t="shared" si="683"/>
        <v>5161.4211128341822</v>
      </c>
      <c r="C2298" t="str">
        <f t="shared" si="667"/>
        <v>0.940613973144234-5.66305340797675i</v>
      </c>
      <c r="D2298" t="str">
        <f t="shared" si="668"/>
        <v>3.97473873157407-3.11577424191344i</v>
      </c>
      <c r="E2298" t="str">
        <f t="shared" si="669"/>
        <v>161.752607712228+3.95436258451689i</v>
      </c>
      <c r="F2298" t="str">
        <f t="shared" si="670"/>
        <v>1.45495142938534-28.9394728369158i</v>
      </c>
      <c r="G2298" t="str">
        <f t="shared" si="671"/>
        <v>0.99999757685308-0.00155664416242901i</v>
      </c>
      <c r="H2298" t="str">
        <f t="shared" si="672"/>
        <v>888.681912725695+513.038808414873i</v>
      </c>
      <c r="I2298" t="str">
        <f t="shared" si="673"/>
        <v>45.5317865007075-70.4457534846477i</v>
      </c>
      <c r="K2298" t="str">
        <f t="shared" si="674"/>
        <v>0.0101277719818855-0.00973841382956997i</v>
      </c>
      <c r="L2298" t="str">
        <f t="shared" si="675"/>
        <v>0.00005-0.05467285254239i</v>
      </c>
      <c r="M2298" t="str">
        <f t="shared" si="676"/>
        <v>0.00133333333333333-0.0321605014955236i</v>
      </c>
      <c r="N2298">
        <f t="shared" si="677"/>
        <v>99.430540183011303</v>
      </c>
      <c r="O2298">
        <f t="shared" si="678"/>
        <v>15.179203743524013</v>
      </c>
      <c r="P2298" s="3">
        <f t="shared" si="679"/>
        <v>15.179203743524013</v>
      </c>
      <c r="Q2298" s="3">
        <f t="shared" si="680"/>
        <v>-80.569459816988697</v>
      </c>
      <c r="R2298">
        <f t="shared" si="681"/>
        <v>99.430540183011303</v>
      </c>
      <c r="S2298">
        <f t="shared" si="682"/>
        <v>5.1614211128341818</v>
      </c>
      <c r="T2298">
        <f t="shared" si="665"/>
        <v>15.179203743524013</v>
      </c>
    </row>
    <row r="2299" spans="1:20" x14ac:dyDescent="0.25">
      <c r="A2299">
        <f t="shared" si="666"/>
        <v>32553.399928467483</v>
      </c>
      <c r="B2299">
        <f t="shared" si="683"/>
        <v>5181.0345130629521</v>
      </c>
      <c r="C2299" t="str">
        <f t="shared" si="667"/>
        <v>0.938269480950977-5.64413648881833i</v>
      </c>
      <c r="D2299" t="str">
        <f t="shared" si="668"/>
        <v>3.97473674229306-3.10422355421538i</v>
      </c>
      <c r="E2299" t="str">
        <f t="shared" si="669"/>
        <v>161.75358567284+3.97537986469598i</v>
      </c>
      <c r="F2299" t="str">
        <f t="shared" si="670"/>
        <v>1.45495140254016-28.8299363243836i</v>
      </c>
      <c r="G2299" t="str">
        <f t="shared" si="671"/>
        <v>0.999997558402218-0.00156255938141561i</v>
      </c>
      <c r="H2299" t="str">
        <f t="shared" si="672"/>
        <v>891.476933597507+515.17735739352i</v>
      </c>
      <c r="I2299" t="str">
        <f t="shared" si="673"/>
        <v>45.5586550739378-70.3896872145737i</v>
      </c>
      <c r="K2299" t="str">
        <f t="shared" si="674"/>
        <v>0.0100908700569436-0.00973784072266914i</v>
      </c>
      <c r="L2299" t="str">
        <f t="shared" si="675"/>
        <v>0.00005-0.0544658821900677i</v>
      </c>
      <c r="M2299" t="str">
        <f t="shared" si="676"/>
        <v>0.00133333333333333-0.0320387542294517i</v>
      </c>
      <c r="N2299">
        <f t="shared" si="677"/>
        <v>99.438418814154588</v>
      </c>
      <c r="O2299">
        <f t="shared" si="678"/>
        <v>15.150339211152964</v>
      </c>
      <c r="P2299" s="3">
        <f t="shared" si="679"/>
        <v>15.150339211152964</v>
      </c>
      <c r="Q2299" s="3">
        <f t="shared" si="680"/>
        <v>-80.561581185845412</v>
      </c>
      <c r="R2299">
        <f t="shared" si="681"/>
        <v>99.438418814154588</v>
      </c>
      <c r="S2299">
        <f t="shared" si="682"/>
        <v>5.1810345130629525</v>
      </c>
      <c r="T2299">
        <f t="shared" si="665"/>
        <v>15.150339211152964</v>
      </c>
    </row>
    <row r="2300" spans="1:20" x14ac:dyDescent="0.25">
      <c r="A2300">
        <f t="shared" si="666"/>
        <v>32677.10284819566</v>
      </c>
      <c r="B2300">
        <f t="shared" si="683"/>
        <v>5200.7224442125917</v>
      </c>
      <c r="C2300" t="str">
        <f t="shared" si="667"/>
        <v>0.935925659703148-5.62528302099349i</v>
      </c>
      <c r="D2300" t="str">
        <f t="shared" si="668"/>
        <v>3.97473473786683-3.09271752156878i</v>
      </c>
      <c r="E2300" t="str">
        <f t="shared" si="669"/>
        <v>161.754618337147+3.9964965150421i</v>
      </c>
      <c r="F2300" t="str">
        <f t="shared" si="670"/>
        <v>1.45495137549058-28.7208145401637i</v>
      </c>
      <c r="G2300" t="str">
        <f t="shared" si="671"/>
        <v>0.999997539810864-0.00156849707790443i</v>
      </c>
      <c r="H2300" t="str">
        <f t="shared" si="672"/>
        <v>894.304006152193+517.323912527655i</v>
      </c>
      <c r="I2300" t="str">
        <f t="shared" si="673"/>
        <v>45.5855874697742-70.3355039004249i</v>
      </c>
      <c r="K2300" t="str">
        <f t="shared" si="674"/>
        <v>0.0100539732208722-0.00973712784640997i</v>
      </c>
      <c r="L2300" t="str">
        <f t="shared" si="675"/>
        <v>0.00005-0.0542596953477462i</v>
      </c>
      <c r="M2300" t="str">
        <f t="shared" si="676"/>
        <v>0.00133333333333333-0.0319174678516155i</v>
      </c>
      <c r="N2300">
        <f t="shared" si="677"/>
        <v>99.446252089633262</v>
      </c>
      <c r="O2300">
        <f t="shared" si="678"/>
        <v>15.121474106685053</v>
      </c>
      <c r="P2300" s="3">
        <f t="shared" si="679"/>
        <v>15.121474106685053</v>
      </c>
      <c r="Q2300" s="3">
        <f t="shared" si="680"/>
        <v>-80.553747910366738</v>
      </c>
      <c r="R2300">
        <f t="shared" si="681"/>
        <v>99.446252089633262</v>
      </c>
      <c r="S2300">
        <f t="shared" si="682"/>
        <v>5.2007224442125919</v>
      </c>
      <c r="T2300">
        <f t="shared" si="665"/>
        <v>15.121474106685053</v>
      </c>
    </row>
    <row r="2301" spans="1:20" x14ac:dyDescent="0.25">
      <c r="A2301">
        <f t="shared" si="666"/>
        <v>32801.275839018803</v>
      </c>
      <c r="B2301">
        <f t="shared" si="683"/>
        <v>5220.4851895005995</v>
      </c>
      <c r="C2301" t="str">
        <f t="shared" si="667"/>
        <v>0.933582576342986-5.6064927416187i</v>
      </c>
      <c r="D2301" t="str">
        <f t="shared" si="668"/>
        <v>3.97473271818003-3.08125597845268i</v>
      </c>
      <c r="E2301" t="str">
        <f t="shared" si="669"/>
        <v>161.755706282605+4.01771278529184i</v>
      </c>
      <c r="F2301" t="str">
        <f t="shared" si="670"/>
        <v>1.45495134823503-28.6121059145027i</v>
      </c>
      <c r="G2301" t="str">
        <f t="shared" si="671"/>
        <v>0.999997521077948-0.00157445733730621i</v>
      </c>
      <c r="H2301" t="str">
        <f t="shared" si="672"/>
        <v>897.163579598272+519.478434572131i</v>
      </c>
      <c r="I2301" t="str">
        <f t="shared" si="673"/>
        <v>45.6125802042445-70.2832163112796i</v>
      </c>
      <c r="K2301" t="str">
        <f t="shared" si="674"/>
        <v>0.0100170825338379-0.0097362752545352i</v>
      </c>
      <c r="L2301" t="str">
        <f t="shared" si="675"/>
        <v>0.00005-0.0540542890493588i</v>
      </c>
      <c r="M2301" t="str">
        <f t="shared" si="676"/>
        <v>0.00133333333333333-0.0317966406172699i</v>
      </c>
      <c r="N2301">
        <f t="shared" si="677"/>
        <v>99.454040396416318</v>
      </c>
      <c r="O2301">
        <f t="shared" si="678"/>
        <v>15.09260836079671</v>
      </c>
      <c r="P2301" s="3">
        <f t="shared" si="679"/>
        <v>15.09260836079671</v>
      </c>
      <c r="Q2301" s="3">
        <f t="shared" si="680"/>
        <v>-80.545959603583682</v>
      </c>
      <c r="R2301">
        <f t="shared" si="681"/>
        <v>99.454040396416318</v>
      </c>
      <c r="S2301">
        <f t="shared" si="682"/>
        <v>5.2204851895005993</v>
      </c>
      <c r="T2301">
        <f t="shared" si="665"/>
        <v>15.09260836079671</v>
      </c>
    </row>
    <row r="2302" spans="1:20" x14ac:dyDescent="0.25">
      <c r="A2302">
        <f t="shared" si="666"/>
        <v>32925.920687207079</v>
      </c>
      <c r="B2302">
        <f t="shared" si="683"/>
        <v>5240.3230332207022</v>
      </c>
      <c r="C2302" t="str">
        <f t="shared" si="667"/>
        <v>0.931240297725556-5.58776538948196i</v>
      </c>
      <c r="D2302" t="str">
        <f t="shared" si="668"/>
        <v>3.97473068311653-3.06983875998608i</v>
      </c>
      <c r="E2302" t="str">
        <f t="shared" si="669"/>
        <v>161.756850089614+4.03902892429379i</v>
      </c>
      <c r="F2302" t="str">
        <f t="shared" si="670"/>
        <v>1.45495132077195-28.5038088835904i</v>
      </c>
      <c r="G2302" t="str">
        <f t="shared" si="671"/>
        <v>0.999997502202392-0.00158044024535622i</v>
      </c>
      <c r="H2302" t="str">
        <f t="shared" si="672"/>
        <v>900.056110678874+521.640881161628i</v>
      </c>
      <c r="I2302" t="str">
        <f t="shared" si="673"/>
        <v>45.6396296480077-70.232837474807i</v>
      </c>
      <c r="K2302" t="str">
        <f t="shared" si="674"/>
        <v>0.00998019905529908-0.00973528301082859i</v>
      </c>
      <c r="L2302" t="str">
        <f t="shared" si="675"/>
        <v>0.00005-0.0538496603400665i</v>
      </c>
      <c r="M2302" t="str">
        <f t="shared" si="676"/>
        <v>0.00133333333333333-0.0316762707882744i</v>
      </c>
      <c r="N2302">
        <f t="shared" si="677"/>
        <v>99.461784127360374</v>
      </c>
      <c r="O2302">
        <f t="shared" si="678"/>
        <v>15.063741904815725</v>
      </c>
      <c r="P2302" s="3">
        <f t="shared" si="679"/>
        <v>15.063741904815725</v>
      </c>
      <c r="Q2302" s="3">
        <f t="shared" si="680"/>
        <v>-80.538215872639626</v>
      </c>
      <c r="R2302">
        <f t="shared" si="681"/>
        <v>99.461784127360374</v>
      </c>
      <c r="S2302">
        <f t="shared" si="682"/>
        <v>5.2403230332207018</v>
      </c>
      <c r="T2302">
        <f t="shared" si="665"/>
        <v>15.063741904815725</v>
      </c>
    </row>
    <row r="2303" spans="1:20" x14ac:dyDescent="0.25">
      <c r="A2303">
        <f t="shared" si="666"/>
        <v>33051.039185818467</v>
      </c>
      <c r="B2303">
        <f t="shared" si="683"/>
        <v>5260.2362607469413</v>
      </c>
      <c r="C2303" t="str">
        <f t="shared" si="667"/>
        <v>0.928898890611049-5.56910070503743i</v>
      </c>
      <c r="D2303" t="str">
        <f t="shared" si="668"/>
        <v>3.97472863255929-3.05846570192556i</v>
      </c>
      <c r="E2303" t="str">
        <f t="shared" si="669"/>
        <v>161.758050341522+4.06044518001065i</v>
      </c>
      <c r="F2303" t="str">
        <f t="shared" si="670"/>
        <v>1.45495129309975-28.3959218895376i</v>
      </c>
      <c r="G2303" t="str">
        <f t="shared" si="671"/>
        <v>0.99999748318311-0.00158644588811543i</v>
      </c>
      <c r="H2303" t="str">
        <f t="shared" si="672"/>
        <v>902.982063813719+523.811206691335i</v>
      </c>
      <c r="I2303" t="str">
        <f t="shared" si="673"/>
        <v>45.6667320214674-70.1843806816293i</v>
      </c>
      <c r="K2303" t="str">
        <f t="shared" si="674"/>
        <v>0.00994332384388435-0.00973415118910368i</v>
      </c>
      <c r="L2303" t="str">
        <f t="shared" si="675"/>
        <v>0.00005-0.0536458062762169i</v>
      </c>
      <c r="M2303" t="str">
        <f t="shared" si="676"/>
        <v>0.00133333333333333-0.0315563566330688i</v>
      </c>
      <c r="N2303">
        <f t="shared" si="677"/>
        <v>99.469483681165457</v>
      </c>
      <c r="O2303">
        <f t="shared" si="678"/>
        <v>15.034874670731906</v>
      </c>
      <c r="P2303" s="3">
        <f t="shared" si="679"/>
        <v>15.034874670731906</v>
      </c>
      <c r="Q2303" s="3">
        <f t="shared" si="680"/>
        <v>-80.530516318834543</v>
      </c>
      <c r="R2303">
        <f t="shared" si="681"/>
        <v>99.469483681165457</v>
      </c>
      <c r="S2303">
        <f t="shared" si="682"/>
        <v>5.2602362607469413</v>
      </c>
      <c r="T2303">
        <f t="shared" si="665"/>
        <v>15.034874670731906</v>
      </c>
    </row>
    <row r="2304" spans="1:20" x14ac:dyDescent="0.25">
      <c r="A2304">
        <f t="shared" si="666"/>
        <v>33176.63313472458</v>
      </c>
      <c r="B2304">
        <f t="shared" si="683"/>
        <v>5280.2251585377799</v>
      </c>
      <c r="C2304" t="str">
        <f t="shared" si="667"/>
        <v>0.926558421656946-5.55049843040037i</v>
      </c>
      <c r="D2304" t="str">
        <f t="shared" si="668"/>
        <v>3.97472656639032-3.04713664066295i</v>
      </c>
      <c r="E2304" t="str">
        <f t="shared" si="669"/>
        <v>161.759307624637+4.08196179952105i</v>
      </c>
      <c r="F2304" t="str">
        <f t="shared" si="670"/>
        <v>1.45495126521684-28.2884433803537i</v>
      </c>
      <c r="G2304" t="str">
        <f t="shared" si="671"/>
        <v>0.999997464019007-0.00159247435197185i</v>
      </c>
      <c r="H2304" t="str">
        <f t="shared" si="672"/>
        <v>905.94191124382+525.989362193369i</v>
      </c>
      <c r="I2304" t="str">
        <f t="shared" si="673"/>
        <v>45.6938833897237-70.1378594897581i</v>
      </c>
      <c r="K2304" t="str">
        <f t="shared" si="674"/>
        <v>0.00990645795727078-0.00973287987319102i</v>
      </c>
      <c r="L2304" t="str">
        <f t="shared" si="675"/>
        <v>0.00005-0.0534427239253006i</v>
      </c>
      <c r="M2304" t="str">
        <f t="shared" si="676"/>
        <v>0.00133333333333333-0.0314368964266475i</v>
      </c>
      <c r="N2304">
        <f t="shared" si="677"/>
        <v>99.477139462327727</v>
      </c>
      <c r="O2304">
        <f t="shared" si="678"/>
        <v>15.006006591208239</v>
      </c>
      <c r="P2304" s="3">
        <f t="shared" si="679"/>
        <v>15.006006591208239</v>
      </c>
      <c r="Q2304" s="3">
        <f t="shared" si="680"/>
        <v>-80.522860537672273</v>
      </c>
      <c r="R2304">
        <f t="shared" si="681"/>
        <v>99.477139462327727</v>
      </c>
      <c r="S2304">
        <f t="shared" si="682"/>
        <v>5.28022515853778</v>
      </c>
      <c r="T2304">
        <f t="shared" si="665"/>
        <v>15.006006591208239</v>
      </c>
    </row>
    <row r="2305" spans="1:20" x14ac:dyDescent="0.25">
      <c r="A2305">
        <f t="shared" si="666"/>
        <v>33302.704340636534</v>
      </c>
      <c r="B2305">
        <f t="shared" si="683"/>
        <v>5300.2900141402233</v>
      </c>
      <c r="C2305" t="str">
        <f t="shared" si="667"/>
        <v>0.924218957410718-5.53195830934178i</v>
      </c>
      <c r="D2305" t="str">
        <f t="shared" si="668"/>
        <v>3.97472448449083-3.03585141322297i</v>
      </c>
      <c r="E2305" t="str">
        <f t="shared" si="669"/>
        <v>161.760622528226+4.10357902902453i</v>
      </c>
      <c r="F2305" t="str">
        <f t="shared" si="670"/>
        <v>1.45495123712163-28.1813718099243i</v>
      </c>
      <c r="G2305" t="str">
        <f t="shared" si="671"/>
        <v>0.999997444708981-0.00159852572364169i</v>
      </c>
      <c r="H2305" t="str">
        <f t="shared" si="672"/>
        <v>908.936133178915+528.175295208662i</v>
      </c>
      <c r="I2305" t="str">
        <f t="shared" si="673"/>
        <v>45.7210796573491-70.0932877291039i</v>
      </c>
      <c r="K2305" t="str">
        <f t="shared" si="674"/>
        <v>0.00986960245206311-0.00973146915692361i</v>
      </c>
      <c r="L2305" t="str">
        <f t="shared" si="675"/>
        <v>0.00005-0.0532404103659103i</v>
      </c>
      <c r="M2305" t="str">
        <f t="shared" si="676"/>
        <v>0.00133333333333333-0.0313178884505355i</v>
      </c>
      <c r="N2305">
        <f t="shared" si="677"/>
        <v>99.484751881096784</v>
      </c>
      <c r="O2305">
        <f t="shared" si="678"/>
        <v>14.977137599591742</v>
      </c>
      <c r="P2305" s="3">
        <f t="shared" si="679"/>
        <v>14.977137599591742</v>
      </c>
      <c r="Q2305" s="3">
        <f t="shared" si="680"/>
        <v>-80.515248118903216</v>
      </c>
      <c r="R2305">
        <f t="shared" si="681"/>
        <v>99.484751881096784</v>
      </c>
      <c r="S2305">
        <f t="shared" si="682"/>
        <v>5.3002900141402236</v>
      </c>
      <c r="T2305">
        <f t="shared" si="665"/>
        <v>14.977137599591742</v>
      </c>
    </row>
    <row r="2306" spans="1:20" x14ac:dyDescent="0.25">
      <c r="A2306">
        <f t="shared" si="666"/>
        <v>33429.254617130951</v>
      </c>
      <c r="B2306">
        <f t="shared" si="683"/>
        <v>5320.4311161939559</v>
      </c>
      <c r="C2306" t="str">
        <f t="shared" si="667"/>
        <v>0.921880564302013-5.51348008728275i</v>
      </c>
      <c r="D2306" t="str">
        <f t="shared" si="668"/>
        <v>3.97472238674104-3.0246098572608i</v>
      </c>
      <c r="E2306" t="str">
        <f t="shared" si="669"/>
        <v>161.761995644525+4.12529711384234i</v>
      </c>
      <c r="F2306" t="str">
        <f t="shared" si="670"/>
        <v>1.45495120881248-28.0747056379888i</v>
      </c>
      <c r="G2306" t="str">
        <f t="shared" si="671"/>
        <v>0.999997425251921-0.00160460009017065i</v>
      </c>
      <c r="H2306" t="str">
        <f t="shared" si="672"/>
        <v>911.965217947748+530.368949654274i</v>
      </c>
      <c r="I2306" t="str">
        <f t="shared" si="673"/>
        <v>45.7483165629926-70.0506795060636i</v>
      </c>
      <c r="K2306" t="str">
        <f t="shared" si="674"/>
        <v>0.00983275838367247-0.0097299191441204i</v>
      </c>
      <c r="L2306" t="str">
        <f t="shared" si="675"/>
        <v>0.00005-0.0530388626876969i</v>
      </c>
      <c r="M2306" t="str">
        <f t="shared" si="676"/>
        <v>0.00133333333333333-0.0311993309927629i</v>
      </c>
      <c r="N2306">
        <f t="shared" si="677"/>
        <v>99.492321353427045</v>
      </c>
      <c r="O2306">
        <f t="shared" si="678"/>
        <v>14.948267629923809</v>
      </c>
      <c r="P2306" s="3">
        <f t="shared" si="679"/>
        <v>14.948267629923809</v>
      </c>
      <c r="Q2306" s="3">
        <f t="shared" si="680"/>
        <v>-80.507678646572955</v>
      </c>
      <c r="R2306">
        <f t="shared" si="681"/>
        <v>99.492321353427045</v>
      </c>
      <c r="S2306">
        <f t="shared" si="682"/>
        <v>5.3204311161939559</v>
      </c>
      <c r="T2306">
        <f t="shared" si="665"/>
        <v>14.948267629923809</v>
      </c>
    </row>
    <row r="2307" spans="1:20" x14ac:dyDescent="0.25">
      <c r="A2307">
        <f t="shared" si="666"/>
        <v>33556.285784676045</v>
      </c>
      <c r="B2307">
        <f t="shared" si="683"/>
        <v>5340.6487544354932</v>
      </c>
      <c r="C2307" t="str">
        <f t="shared" si="667"/>
        <v>0.919543308635204-5.49506351128931i</v>
      </c>
      <c r="D2307" t="str">
        <f t="shared" si="668"/>
        <v>3.97472027302029-3.01341181105992i</v>
      </c>
      <c r="E2307" t="str">
        <f t="shared" si="669"/>
        <v>161.763427568745+4.14711629842272i</v>
      </c>
      <c r="F2307" t="str">
        <f t="shared" si="670"/>
        <v>1.45495118028778-27.9684433301187i</v>
      </c>
      <c r="G2307" t="str">
        <f t="shared" si="671"/>
        <v>0.999997405646707-0.00161069753893515i</v>
      </c>
      <c r="H2307" t="str">
        <f t="shared" si="672"/>
        <v>915.029662151131+532.570265685866i</v>
      </c>
      <c r="I2307" t="str">
        <f t="shared" si="673"/>
        <v>45.7755896737987-70.0100492081826i</v>
      </c>
      <c r="K2307" t="str">
        <f t="shared" si="674"/>
        <v>0.00979592680619611-0.00972822994856837i</v>
      </c>
      <c r="L2307" t="str">
        <f t="shared" si="675"/>
        <v>0.00005-0.05283807799133i</v>
      </c>
      <c r="M2307" t="str">
        <f t="shared" si="676"/>
        <v>0.00133333333333333-0.0310812223478412i</v>
      </c>
      <c r="N2307">
        <f t="shared" si="677"/>
        <v>99.499848300930722</v>
      </c>
      <c r="O2307">
        <f t="shared" si="678"/>
        <v>14.919396616951415</v>
      </c>
      <c r="P2307" s="3">
        <f t="shared" si="679"/>
        <v>14.919396616951415</v>
      </c>
      <c r="Q2307" s="3">
        <f t="shared" si="680"/>
        <v>-80.500151699069278</v>
      </c>
      <c r="R2307">
        <f t="shared" si="681"/>
        <v>99.499848300930722</v>
      </c>
      <c r="S2307">
        <f t="shared" si="682"/>
        <v>5.3406487544354935</v>
      </c>
      <c r="T2307">
        <f t="shared" si="665"/>
        <v>14.919396616951415</v>
      </c>
    </row>
    <row r="2308" spans="1:20" x14ac:dyDescent="0.25">
      <c r="A2308">
        <f t="shared" si="666"/>
        <v>33683.79967065782</v>
      </c>
      <c r="B2308">
        <f t="shared" si="683"/>
        <v>5360.943219702348</v>
      </c>
      <c r="C2308" t="str">
        <f t="shared" si="667"/>
        <v>0.917207256581904-5.47670833006651i</v>
      </c>
      <c r="D2308" t="str">
        <f t="shared" si="668"/>
        <v>3.97471814320701-3.00225711352958i</v>
      </c>
      <c r="E2308" t="str">
        <f t="shared" si="669"/>
        <v>161.76491889908+4.16903682634341i</v>
      </c>
      <c r="F2308" t="str">
        <f t="shared" si="670"/>
        <v>1.45495115154588-27.8625833576948i</v>
      </c>
      <c r="G2308" t="str">
        <f t="shared" si="671"/>
        <v>0.999997385892211-0.00161681815764359i</v>
      </c>
      <c r="H2308" t="str">
        <f t="shared" si="672"/>
        <v>918.129970817945+534.779179555234i</v>
      </c>
      <c r="I2308" t="str">
        <f t="shared" si="673"/>
        <v>45.8028943796387-69.971411508894i</v>
      </c>
      <c r="K2308" t="str">
        <f t="shared" si="674"/>
        <v>0.00975910877229674-0.00972640169400254i</v>
      </c>
      <c r="L2308" t="str">
        <f t="shared" si="675"/>
        <v>0.00005-0.0526380533884539i</v>
      </c>
      <c r="M2308" t="str">
        <f t="shared" si="676"/>
        <v>0.00133333333333333-0.0309635608167376i</v>
      </c>
      <c r="N2308">
        <f t="shared" si="677"/>
        <v>99.507333150830277</v>
      </c>
      <c r="O2308">
        <f t="shared" si="678"/>
        <v>14.890524496137198</v>
      </c>
      <c r="P2308" s="3">
        <f t="shared" si="679"/>
        <v>14.890524496137198</v>
      </c>
      <c r="Q2308" s="3">
        <f t="shared" si="680"/>
        <v>-80.492666849169723</v>
      </c>
      <c r="R2308">
        <f t="shared" si="681"/>
        <v>99.507333150830277</v>
      </c>
      <c r="S2308">
        <f t="shared" si="682"/>
        <v>5.3609432197023477</v>
      </c>
      <c r="T2308">
        <f t="shared" si="665"/>
        <v>14.890524496137198</v>
      </c>
    </row>
    <row r="2309" spans="1:20" x14ac:dyDescent="0.25">
      <c r="A2309">
        <f t="shared" si="666"/>
        <v>33811.798109406322</v>
      </c>
      <c r="B2309">
        <f t="shared" si="683"/>
        <v>5381.3148039372172</v>
      </c>
      <c r="C2309" t="str">
        <f t="shared" si="667"/>
        <v>0.914872474173414-5.45841429395286i</v>
      </c>
      <c r="D2309" t="str">
        <f t="shared" si="668"/>
        <v>3.97471599717871-2.99114560420263i</v>
      </c>
      <c r="E2309" t="str">
        <f t="shared" si="669"/>
        <v>161.766470236711+4.19105894031578i</v>
      </c>
      <c r="F2309" t="str">
        <f t="shared" si="670"/>
        <v>1.45495112258512-27.757124197886i</v>
      </c>
      <c r="G2309" t="str">
        <f t="shared" si="671"/>
        <v>0.999997365987297-0.00162296203433762i</v>
      </c>
      <c r="H2309" t="str">
        <f t="shared" si="672"/>
        <v>921.266657564007+536.995623462638i</v>
      </c>
      <c r="I2309" t="str">
        <f t="shared" si="673"/>
        <v>45.8302258871455-69.9347813723356i</v>
      </c>
      <c r="K2309" t="str">
        <f t="shared" si="674"/>
        <v>0.00972230533308286-0.00972443451408459i</v>
      </c>
      <c r="L2309" t="str">
        <f t="shared" si="675"/>
        <v>0.00005-0.0524387860016475i</v>
      </c>
      <c r="M2309" t="str">
        <f t="shared" si="676"/>
        <v>0.00133333333333333-0.0308463447068515i</v>
      </c>
      <c r="N2309">
        <f t="shared" si="677"/>
        <v>99.514776335908621</v>
      </c>
      <c r="O2309">
        <f t="shared" si="678"/>
        <v>14.861651203670077</v>
      </c>
      <c r="P2309" s="3">
        <f t="shared" si="679"/>
        <v>14.861651203670077</v>
      </c>
      <c r="Q2309" s="3">
        <f t="shared" si="680"/>
        <v>-80.485223664091379</v>
      </c>
      <c r="R2309">
        <f t="shared" si="681"/>
        <v>99.514776335908621</v>
      </c>
      <c r="S2309">
        <f t="shared" si="682"/>
        <v>5.381314803937217</v>
      </c>
      <c r="T2309">
        <f t="shared" si="665"/>
        <v>14.861651203670077</v>
      </c>
    </row>
    <row r="2310" spans="1:20" x14ac:dyDescent="0.25">
      <c r="A2310">
        <f t="shared" si="666"/>
        <v>33940.28294222206</v>
      </c>
      <c r="B2310">
        <f t="shared" si="683"/>
        <v>5401.7638001921787</v>
      </c>
      <c r="C2310" t="str">
        <f t="shared" si="667"/>
        <v>0.912539027293277-5.44018115491464i</v>
      </c>
      <c r="D2310" t="str">
        <f t="shared" si="668"/>
        <v>3.97471383481194-2.98007712323317i</v>
      </c>
      <c r="E2310" t="str">
        <f t="shared" si="669"/>
        <v>161.76808218582+4.21318288218799i</v>
      </c>
      <c r="F2310" t="str">
        <f t="shared" si="670"/>
        <v>1.45495109340384-27.6520643336267i</v>
      </c>
      <c r="G2310" t="str">
        <f t="shared" si="671"/>
        <v>0.999997345930819-0.00162912925739343i</v>
      </c>
      <c r="H2310" t="str">
        <f t="shared" si="672"/>
        <v>924.440244753935+539.21952540381i</v>
      </c>
      <c r="I2310" t="str">
        <f t="shared" si="673"/>
        <v>45.8575792135462-69.9001740582437i</v>
      </c>
      <c r="K2310" t="str">
        <f t="shared" si="674"/>
        <v>0.00968551753798909-0.00972232855237945i</v>
      </c>
      <c r="L2310" t="str">
        <f t="shared" si="675"/>
        <v>0.00005-0.0522402729643831i</v>
      </c>
      <c r="M2310" t="str">
        <f t="shared" si="676"/>
        <v>0.00133333333333333-0.03072957233199i</v>
      </c>
      <c r="N2310">
        <f t="shared" si="677"/>
        <v>99.522178294459025</v>
      </c>
      <c r="O2310">
        <f t="shared" si="678"/>
        <v>14.832776676475753</v>
      </c>
      <c r="P2310" s="3">
        <f t="shared" si="679"/>
        <v>14.832776676475753</v>
      </c>
      <c r="Q2310" s="3">
        <f t="shared" si="680"/>
        <v>-80.477821705540975</v>
      </c>
      <c r="R2310">
        <f t="shared" si="681"/>
        <v>99.522178294459025</v>
      </c>
      <c r="S2310">
        <f t="shared" si="682"/>
        <v>5.4017638001921791</v>
      </c>
      <c r="T2310">
        <f t="shared" si="665"/>
        <v>14.832776676475753</v>
      </c>
    </row>
    <row r="2311" spans="1:20" x14ac:dyDescent="0.25">
      <c r="A2311">
        <f t="shared" si="666"/>
        <v>34069.256017402506</v>
      </c>
      <c r="B2311">
        <f t="shared" si="683"/>
        <v>5422.290502632909</v>
      </c>
      <c r="C2311" t="str">
        <f t="shared" si="667"/>
        <v>0.910206981669938-5.42200866653966i</v>
      </c>
      <c r="D2311" t="str">
        <f t="shared" si="668"/>
        <v>3.97471165598236-2.96905151139421i</v>
      </c>
      <c r="E2311" t="str">
        <f t="shared" si="669"/>
        <v>161.769755353588+4.23540889295207i</v>
      </c>
      <c r="F2311" t="str">
        <f t="shared" si="670"/>
        <v>1.45495106400038-27.5474022535957i</v>
      </c>
      <c r="G2311" t="str">
        <f t="shared" si="671"/>
        <v>0.999997325721622-0.00163531991552293i</v>
      </c>
      <c r="H2311" t="str">
        <f t="shared" si="672"/>
        <v>927.651263665996+541.450809011407i</v>
      </c>
      <c r="I2311" t="str">
        <f t="shared" si="673"/>
        <v>45.8849491802864-69.867605126927i</v>
      </c>
      <c r="K2311" t="str">
        <f t="shared" si="674"/>
        <v>0.00964874643465681-0.00972008396233033i</v>
      </c>
      <c r="L2311" t="str">
        <f t="shared" si="675"/>
        <v>0.00005-0.0520425114209832i</v>
      </c>
      <c r="M2311" t="str">
        <f t="shared" si="676"/>
        <v>0.00133333333333333-0.0306132420123431i</v>
      </c>
      <c r="N2311">
        <f t="shared" si="677"/>
        <v>99.529539470235989</v>
      </c>
      <c r="O2311">
        <f t="shared" si="678"/>
        <v>14.803900852226377</v>
      </c>
      <c r="P2311" s="3">
        <f t="shared" si="679"/>
        <v>14.803900852226377</v>
      </c>
      <c r="Q2311" s="3">
        <f t="shared" si="680"/>
        <v>-80.470460529764011</v>
      </c>
      <c r="R2311">
        <f t="shared" si="681"/>
        <v>99.529539470235989</v>
      </c>
      <c r="S2311">
        <f t="shared" si="682"/>
        <v>5.4222905026329089</v>
      </c>
      <c r="T2311">
        <f t="shared" si="665"/>
        <v>14.803900852226377</v>
      </c>
    </row>
    <row r="2312" spans="1:20" x14ac:dyDescent="0.25">
      <c r="A2312">
        <f t="shared" si="666"/>
        <v>34198.719190268639</v>
      </c>
      <c r="B2312">
        <f t="shared" si="683"/>
        <v>5442.8952065429139</v>
      </c>
      <c r="C2312" t="str">
        <f t="shared" si="667"/>
        <v>0.907876402869224-5.40389658403179i</v>
      </c>
      <c r="D2312" t="str">
        <f t="shared" si="668"/>
        <v>3.97470946056464-2.95806861007543i</v>
      </c>
      <c r="E2312" t="str">
        <f t="shared" si="669"/>
        <v>161.771490350217+4.25773721274378i</v>
      </c>
      <c r="F2312" t="str">
        <f t="shared" si="670"/>
        <v>1.45495103437302-27.4431364521937i</v>
      </c>
      <c r="G2312" t="str">
        <f t="shared" si="671"/>
        <v>0.999997305358545-0.00164153409777514i</v>
      </c>
      <c r="H2312" t="str">
        <f t="shared" si="672"/>
        <v>930.900254659965+543.689393390685i</v>
      </c>
      <c r="I2312" t="str">
        <f t="shared" si="673"/>
        <v>45.9123304064337-69.8370904443141i</v>
      </c>
      <c r="K2312" t="str">
        <f t="shared" si="674"/>
        <v>0.00961199306881567-0.00971770090723212i</v>
      </c>
      <c r="L2312" t="str">
        <f t="shared" si="675"/>
        <v>0.00005-0.0518454985265822i</v>
      </c>
      <c r="M2312" t="str">
        <f t="shared" si="676"/>
        <v>0.00133333333333333-0.0304973520744601i</v>
      </c>
      <c r="N2312">
        <f t="shared" si="677"/>
        <v>99.536860312401501</v>
      </c>
      <c r="O2312">
        <f t="shared" si="678"/>
        <v>14.775023669351437</v>
      </c>
      <c r="P2312" s="3">
        <f t="shared" si="679"/>
        <v>14.775023669351437</v>
      </c>
      <c r="Q2312" s="3">
        <f t="shared" si="680"/>
        <v>-80.463139687598499</v>
      </c>
      <c r="R2312">
        <f t="shared" si="681"/>
        <v>99.536860312401501</v>
      </c>
      <c r="S2312">
        <f t="shared" si="682"/>
        <v>5.4428952065429135</v>
      </c>
      <c r="T2312">
        <f t="shared" si="665"/>
        <v>14.775023669351437</v>
      </c>
    </row>
    <row r="2313" spans="1:20" x14ac:dyDescent="0.25">
      <c r="A2313">
        <f t="shared" si="666"/>
        <v>34328.674323191655</v>
      </c>
      <c r="B2313">
        <f t="shared" si="683"/>
        <v>5463.5782083277772</v>
      </c>
      <c r="C2313" t="str">
        <f t="shared" si="667"/>
        <v>0.905547356287097-5.38584466420438i</v>
      </c>
      <c r="D2313" t="str">
        <f t="shared" si="668"/>
        <v>3.97470724843246-2.94712826128086i</v>
      </c>
      <c r="E2313" t="str">
        <f t="shared" si="669"/>
        <v>161.773287788924+4.28016808085093i</v>
      </c>
      <c r="F2313" t="str">
        <f t="shared" si="670"/>
        <v>1.45495100452006-27.339265429522i</v>
      </c>
      <c r="G2313" t="str">
        <f t="shared" si="671"/>
        <v>0.999997284840415-0.0016477718935374i</v>
      </c>
      <c r="H2313" t="str">
        <f t="shared" si="672"/>
        <v>934.187767348069+545.935192949217i</v>
      </c>
      <c r="I2313" t="str">
        <f t="shared" si="673"/>
        <v>45.9397173018603-69.8086461870838i</v>
      </c>
      <c r="K2313" t="str">
        <f t="shared" si="674"/>
        <v>0.00957525848416528-0.00971517956020293i</v>
      </c>
      <c r="L2313" t="str">
        <f t="shared" si="675"/>
        <v>0.00005-0.0516492314470833i</v>
      </c>
      <c r="M2313" t="str">
        <f t="shared" si="676"/>
        <v>0.00133333333333333-0.0303819008512254i</v>
      </c>
      <c r="N2313">
        <f t="shared" si="677"/>
        <v>99.544141275474715</v>
      </c>
      <c r="O2313">
        <f t="shared" si="678"/>
        <v>14.746145067046946</v>
      </c>
      <c r="P2313" s="3">
        <f t="shared" si="679"/>
        <v>14.746145067046946</v>
      </c>
      <c r="Q2313" s="3">
        <f t="shared" si="680"/>
        <v>-80.455858724525285</v>
      </c>
      <c r="R2313">
        <f t="shared" si="681"/>
        <v>99.544141275474715</v>
      </c>
      <c r="S2313">
        <f t="shared" si="682"/>
        <v>5.4635782083277773</v>
      </c>
      <c r="T2313">
        <f t="shared" si="665"/>
        <v>14.746145067046946</v>
      </c>
    </row>
    <row r="2314" spans="1:20" x14ac:dyDescent="0.25">
      <c r="A2314">
        <f t="shared" si="666"/>
        <v>34459.123285619789</v>
      </c>
      <c r="B2314">
        <f t="shared" si="683"/>
        <v>5484.339805519423</v>
      </c>
      <c r="C2314" t="str">
        <f t="shared" si="667"/>
        <v>0.903219907142385-5.36785266547453i</v>
      </c>
      <c r="D2314" t="str">
        <f t="shared" si="668"/>
        <v>3.97470501945862-2.93623030762666i</v>
      </c>
      <c r="E2314" t="str">
        <f t="shared" si="669"/>
        <v>161.77514828596+4.30270173571805i</v>
      </c>
      <c r="F2314" t="str">
        <f t="shared" si="670"/>
        <v>1.4549509744398-27.2357876913614i</v>
      </c>
      <c r="G2314" t="str">
        <f t="shared" si="671"/>
        <v>0.999997264166052-0.00165403339253666i</v>
      </c>
      <c r="H2314" t="str">
        <f t="shared" si="672"/>
        <v>937.514360769038+548.188117220422i</v>
      </c>
      <c r="I2314" t="str">
        <f t="shared" si="673"/>
        <v>45.9671040601916-69.7822888478735i</v>
      </c>
      <c r="K2314" t="str">
        <f t="shared" si="674"/>
        <v>0.00953854372225726-0.00971252010415403i</v>
      </c>
      <c r="L2314" t="str">
        <f t="shared" si="675"/>
        <v>0.00005-0.0514537073591185i</v>
      </c>
      <c r="M2314" t="str">
        <f t="shared" si="676"/>
        <v>0.00133333333333333-0.0302668866818344i</v>
      </c>
      <c r="N2314">
        <f t="shared" si="677"/>
        <v>99.551382819278771</v>
      </c>
      <c r="O2314">
        <f t="shared" si="678"/>
        <v>14.71726498528602</v>
      </c>
      <c r="P2314" s="3">
        <f t="shared" si="679"/>
        <v>14.71726498528602</v>
      </c>
      <c r="Q2314" s="3">
        <f t="shared" si="680"/>
        <v>-80.448617180721229</v>
      </c>
      <c r="R2314">
        <f t="shared" si="681"/>
        <v>99.551382819278771</v>
      </c>
      <c r="S2314">
        <f t="shared" si="682"/>
        <v>5.484339805519423</v>
      </c>
      <c r="T2314">
        <f t="shared" si="665"/>
        <v>14.71726498528602</v>
      </c>
    </row>
    <row r="2315" spans="1:20" x14ac:dyDescent="0.25">
      <c r="A2315">
        <f t="shared" si="666"/>
        <v>34590.067954105143</v>
      </c>
      <c r="B2315">
        <f t="shared" si="683"/>
        <v>5505.1802967803969</v>
      </c>
      <c r="C2315" t="str">
        <f t="shared" si="667"/>
        <v>0.900894120469487-5.34992034785666i</v>
      </c>
      <c r="D2315" t="str">
        <f t="shared" si="668"/>
        <v>3.97470277351496-2.9253745923388i</v>
      </c>
      <c r="E2315" t="str">
        <f t="shared" si="669"/>
        <v>161.777072460615+4.32533841494961i</v>
      </c>
      <c r="F2315" t="str">
        <f t="shared" si="670"/>
        <v>1.45495094413049-27.1327017491496i</v>
      </c>
      <c r="G2315" t="str">
        <f t="shared" si="671"/>
        <v>0.999997243334266-0.00166031868484081i</v>
      </c>
      <c r="H2315" t="str">
        <f t="shared" si="672"/>
        <v>940.880603565262+550.448070680646i</v>
      </c>
      <c r="I2315" t="str">
        <f t="shared" si="673"/>
        <v>45.9944846515113-69.758035240562i</v>
      </c>
      <c r="K2315" t="str">
        <f t="shared" si="674"/>
        <v>0.00950184982237819-0.00970972273175814i</v>
      </c>
      <c r="L2315" t="str">
        <f t="shared" si="675"/>
        <v>0.00005-0.0512589234500086i</v>
      </c>
      <c r="M2315" t="str">
        <f t="shared" si="676"/>
        <v>0.00133333333333333-0.0301523079117698i</v>
      </c>
      <c r="N2315">
        <f t="shared" si="677"/>
        <v>99.558585408887112</v>
      </c>
      <c r="O2315">
        <f t="shared" si="678"/>
        <v>14.688383364828352</v>
      </c>
      <c r="P2315" s="3">
        <f t="shared" si="679"/>
        <v>14.688383364828352</v>
      </c>
      <c r="Q2315" s="3">
        <f t="shared" si="680"/>
        <v>-80.441414591112888</v>
      </c>
      <c r="R2315">
        <f t="shared" si="681"/>
        <v>99.558585408887112</v>
      </c>
      <c r="S2315">
        <f t="shared" si="682"/>
        <v>5.5051802967803969</v>
      </c>
      <c r="T2315">
        <f t="shared" si="665"/>
        <v>14.688383364828352</v>
      </c>
    </row>
    <row r="2316" spans="1:20" x14ac:dyDescent="0.25">
      <c r="A2316">
        <f t="shared" si="666"/>
        <v>34721.510212330744</v>
      </c>
      <c r="B2316">
        <f t="shared" si="683"/>
        <v>5526.0999819081626</v>
      </c>
      <c r="C2316" t="str">
        <f t="shared" si="667"/>
        <v>0.898570061111034-5.33204747295607i</v>
      </c>
      <c r="D2316" t="str">
        <f t="shared" si="668"/>
        <v>3.97470051047223-2.91456095925081i</v>
      </c>
      <c r="E2316" t="str">
        <f t="shared" si="669"/>
        <v>161.779060935229+4.34807835531603i</v>
      </c>
      <c r="F2316" t="str">
        <f t="shared" si="670"/>
        <v>1.45495091359039-27.0300061199609i</v>
      </c>
      <c r="G2316" t="str">
        <f t="shared" si="671"/>
        <v>0.999997222343858-0.00166662786085991i</v>
      </c>
      <c r="H2316" t="str">
        <f t="shared" si="672"/>
        <v>944.28707416314+552.714952559612i</v>
      </c>
      <c r="I2316" t="str">
        <f t="shared" si="673"/>
        <v>46.0218528148222-69.7359025056362i</v>
      </c>
      <c r="K2316" t="str">
        <f t="shared" si="674"/>
        <v>0.00946517782143265-0.00970678764541594i</v>
      </c>
      <c r="L2316" t="str">
        <f t="shared" si="675"/>
        <v>0.00005-0.0510648769177214i</v>
      </c>
      <c r="M2316" t="str">
        <f t="shared" si="676"/>
        <v>0.00133333333333333-0.0300381628927772i</v>
      </c>
      <c r="N2316">
        <f t="shared" si="677"/>
        <v>99.565749514568054</v>
      </c>
      <c r="O2316">
        <f t="shared" si="678"/>
        <v>14.659500147229661</v>
      </c>
      <c r="P2316" s="3">
        <f t="shared" si="679"/>
        <v>14.659500147229661</v>
      </c>
      <c r="Q2316" s="3">
        <f t="shared" si="680"/>
        <v>-80.434250485431946</v>
      </c>
      <c r="R2316">
        <f t="shared" si="681"/>
        <v>99.565749514568054</v>
      </c>
      <c r="S2316">
        <f t="shared" si="682"/>
        <v>5.5260999819081622</v>
      </c>
      <c r="T2316">
        <f t="shared" si="665"/>
        <v>14.659500147229661</v>
      </c>
    </row>
    <row r="2317" spans="1:20" x14ac:dyDescent="0.25">
      <c r="A2317">
        <f t="shared" si="666"/>
        <v>34853.451951137598</v>
      </c>
      <c r="B2317">
        <f t="shared" si="683"/>
        <v>5547.0991618394137</v>
      </c>
      <c r="C2317" t="str">
        <f t="shared" si="667"/>
        <v>0.896247793710917-5.31423380396267i</v>
      </c>
      <c r="D2317" t="str">
        <f t="shared" si="668"/>
        <v>3.9746982302003-2.90378925280157i</v>
      </c>
      <c r="E2317" t="str">
        <f t="shared" si="669"/>
        <v>161.781114335198+4.37092179275992i</v>
      </c>
      <c r="F2317" t="str">
        <f t="shared" si="670"/>
        <v>1.45495088281774-26.9276993264839i</v>
      </c>
      <c r="G2317" t="str">
        <f t="shared" si="671"/>
        <v>0.999997201193621-0.00167296101134755i</v>
      </c>
      <c r="H2317" t="str">
        <f t="shared" si="672"/>
        <v>947.73436095659+554.988656643915i</v>
      </c>
      <c r="I2317" t="str">
        <f t="shared" si="673"/>
        <v>46.0492020502418-69.7159081156309i</v>
      </c>
      <c r="K2317" t="str">
        <f t="shared" si="674"/>
        <v>0.00942852875382731-0.00970371505722107i</v>
      </c>
      <c r="L2317" t="str">
        <f t="shared" si="675"/>
        <v>0.00005-0.0508715649708321i</v>
      </c>
      <c r="M2317" t="str">
        <f t="shared" si="676"/>
        <v>0.00133333333333333-0.0299244499828424i</v>
      </c>
      <c r="N2317">
        <f t="shared" si="677"/>
        <v>99.572875611731632</v>
      </c>
      <c r="O2317">
        <f t="shared" si="678"/>
        <v>14.630615274851511</v>
      </c>
      <c r="P2317" s="3">
        <f t="shared" si="679"/>
        <v>14.630615274851511</v>
      </c>
      <c r="Q2317" s="3">
        <f t="shared" si="680"/>
        <v>-80.427124388268368</v>
      </c>
      <c r="R2317">
        <f t="shared" si="681"/>
        <v>99.572875611731632</v>
      </c>
      <c r="S2317">
        <f t="shared" si="682"/>
        <v>5.5470991618394141</v>
      </c>
      <c r="T2317">
        <f t="shared" si="665"/>
        <v>14.630615274851511</v>
      </c>
    </row>
    <row r="2318" spans="1:20" x14ac:dyDescent="0.25">
      <c r="A2318">
        <f t="shared" si="666"/>
        <v>34985.895068551923</v>
      </c>
      <c r="B2318">
        <f t="shared" si="683"/>
        <v>5568.1781386544035</v>
      </c>
      <c r="C2318" t="str">
        <f t="shared" si="667"/>
        <v>0.893927382707129-5.29647910564471i</v>
      </c>
      <c r="D2318" t="str">
        <f t="shared" si="668"/>
        <v>3.97469593256806-2.89305931803305i</v>
      </c>
      <c r="E2318" t="str">
        <f t="shared" si="669"/>
        <v>161.783233288994+4.39386896240123i</v>
      </c>
      <c r="F2318" t="str">
        <f t="shared" si="670"/>
        <v>1.45495085181079-26.8257798970014i</v>
      </c>
      <c r="G2318" t="str">
        <f t="shared" si="671"/>
        <v>0.999997179882338-0.00167931822740214i</v>
      </c>
      <c r="H2318" t="str">
        <f t="shared" si="672"/>
        <v>951.2230624938+557.269071073367i</v>
      </c>
      <c r="I2318" t="str">
        <f t="shared" si="673"/>
        <v>46.0765256109363-69.6980698806513i</v>
      </c>
      <c r="K2318" t="str">
        <f t="shared" si="674"/>
        <v>0.00939190365135535-0.00970050518892341i</v>
      </c>
      <c r="L2318" t="str">
        <f t="shared" si="675"/>
        <v>0.00005-0.0506789848284838i</v>
      </c>
      <c r="M2318" t="str">
        <f t="shared" si="676"/>
        <v>0.00133333333333333-0.029811167546167i</v>
      </c>
      <c r="N2318">
        <f t="shared" si="677"/>
        <v>99.579964180873105</v>
      </c>
      <c r="O2318">
        <f t="shared" si="678"/>
        <v>14.601728690871107</v>
      </c>
      <c r="P2318" s="3">
        <f t="shared" si="679"/>
        <v>14.601728690871107</v>
      </c>
      <c r="Q2318" s="3">
        <f t="shared" si="680"/>
        <v>-80.420035819126895</v>
      </c>
      <c r="R2318">
        <f t="shared" si="681"/>
        <v>99.579964180873105</v>
      </c>
      <c r="S2318">
        <f t="shared" si="682"/>
        <v>5.5681781386544031</v>
      </c>
      <c r="T2318">
        <f t="shared" si="665"/>
        <v>14.601728690871107</v>
      </c>
    </row>
    <row r="2319" spans="1:20" x14ac:dyDescent="0.25">
      <c r="A2319">
        <f t="shared" si="666"/>
        <v>35118.841469812425</v>
      </c>
      <c r="B2319">
        <f t="shared" si="683"/>
        <v>5589.3372155812904</v>
      </c>
      <c r="C2319" t="str">
        <f t="shared" si="667"/>
        <v>0.891608892324466-5.27878314434158i</v>
      </c>
      <c r="D2319" t="str">
        <f t="shared" si="668"/>
        <v>3.9746936174433-2.88237100058806i</v>
      </c>
      <c r="E2319" t="str">
        <f t="shared" si="669"/>
        <v>161.785418428163+4.41692009854174i</v>
      </c>
      <c r="F2319" t="str">
        <f t="shared" si="670"/>
        <v>1.45495082056773-26.7242463653679i</v>
      </c>
      <c r="G2319" t="str">
        <f t="shared" si="671"/>
        <v>0.999997158408782-0.00168569960046821i</v>
      </c>
      <c r="H2319" t="str">
        <f t="shared" si="672"/>
        <v>954.753787667222+559.556078129922i</v>
      </c>
      <c r="I2319" t="str">
        <f t="shared" si="673"/>
        <v>46.1038164947737-69.6824059539677i</v>
      </c>
      <c r="K2319" t="str">
        <f t="shared" si="674"/>
        <v>0.00935530354308135-0.00969715827189065i</v>
      </c>
      <c r="L2319" t="str">
        <f t="shared" si="675"/>
        <v>0.00005-0.0504871337203465i</v>
      </c>
      <c r="M2319" t="str">
        <f t="shared" si="676"/>
        <v>0.00133333333333333-0.029698313953145i</v>
      </c>
      <c r="N2319">
        <f t="shared" si="677"/>
        <v>99.58701570751542</v>
      </c>
      <c r="O2319">
        <f t="shared" si="678"/>
        <v>14.572840339289595</v>
      </c>
      <c r="P2319" s="3">
        <f t="shared" si="679"/>
        <v>14.572840339289595</v>
      </c>
      <c r="Q2319" s="3">
        <f t="shared" si="680"/>
        <v>-80.41298429248458</v>
      </c>
      <c r="R2319">
        <f t="shared" si="681"/>
        <v>99.58701570751542</v>
      </c>
      <c r="S2319">
        <f t="shared" si="682"/>
        <v>5.5893372155812902</v>
      </c>
      <c r="T2319">
        <f t="shared" si="665"/>
        <v>14.572840339289595</v>
      </c>
    </row>
    <row r="2320" spans="1:20" x14ac:dyDescent="0.25">
      <c r="A2320">
        <f t="shared" si="666"/>
        <v>35252.29306739771</v>
      </c>
      <c r="B2320">
        <f t="shared" si="683"/>
        <v>5610.5766970004997</v>
      </c>
      <c r="C2320" t="str">
        <f t="shared" si="667"/>
        <v>0.889292386567873-5.26114568795774i</v>
      </c>
      <c r="D2320" t="str">
        <f t="shared" si="668"/>
        <v>3.97469128469289-2.87172414670808i</v>
      </c>
      <c r="E2320" t="str">
        <f t="shared" si="669"/>
        <v>161.787670387344+4.44007543467488i</v>
      </c>
      <c r="F2320" t="str">
        <f t="shared" si="670"/>
        <v>1.45495078908678-26.6230972709895i</v>
      </c>
      <c r="G2320" t="str">
        <f t="shared" si="671"/>
        <v>0.999997136771718-0.00169210522233769i</v>
      </c>
      <c r="H2320" t="str">
        <f t="shared" si="672"/>
        <v>958.327155906796+561.849554018818i</v>
      </c>
      <c r="I2320" t="str">
        <f t="shared" si="673"/>
        <v>46.1310674356899-69.6689348376904i</v>
      </c>
      <c r="K2320" t="str">
        <f t="shared" si="674"/>
        <v>0.00931872945522743-0.00969367454706845i</v>
      </c>
      <c r="L2320" t="str">
        <f t="shared" si="675"/>
        <v>0.00005-0.0502960088865776i</v>
      </c>
      <c r="M2320" t="str">
        <f t="shared" si="676"/>
        <v>0.00133333333333333-0.0295858875803398i</v>
      </c>
      <c r="N2320">
        <f t="shared" si="677"/>
        <v>99.594030682154951</v>
      </c>
      <c r="O2320">
        <f t="shared" si="678"/>
        <v>14.543950164942265</v>
      </c>
      <c r="P2320" s="3">
        <f t="shared" si="679"/>
        <v>14.543950164942265</v>
      </c>
      <c r="Q2320" s="3">
        <f t="shared" si="680"/>
        <v>-80.405969317845049</v>
      </c>
      <c r="R2320">
        <f t="shared" si="681"/>
        <v>99.594030682154951</v>
      </c>
      <c r="S2320">
        <f t="shared" si="682"/>
        <v>5.6105766970005</v>
      </c>
      <c r="T2320">
        <f t="shared" si="665"/>
        <v>14.543950164942265</v>
      </c>
    </row>
    <row r="2321" spans="1:20" x14ac:dyDescent="0.25">
      <c r="A2321">
        <f t="shared" si="666"/>
        <v>35386.251781053827</v>
      </c>
      <c r="B2321">
        <f t="shared" si="683"/>
        <v>5631.8968884491014</v>
      </c>
      <c r="C2321" t="str">
        <f t="shared" si="667"/>
        <v>0.886977929215124-5.24356650595571i</v>
      </c>
      <c r="D2321" t="str">
        <f t="shared" si="668"/>
        <v>3.97468893418265-2.86111860323099i</v>
      </c>
      <c r="E2321" t="str">
        <f t="shared" si="669"/>
        <v>161.789989804281+4.46333520348695i</v>
      </c>
      <c r="F2321" t="str">
        <f t="shared" si="670"/>
        <v>1.45495075736612-26.5223311588026i</v>
      </c>
      <c r="G2321" t="str">
        <f t="shared" si="671"/>
        <v>0.999997114969902-0.00169853518515131i</v>
      </c>
      <c r="H2321" t="str">
        <f t="shared" si="672"/>
        <v>961.943797376509+564.149368641799i</v>
      </c>
      <c r="I2321" t="str">
        <f t="shared" si="673"/>
        <v>46.1582708947611-69.6576753885204i</v>
      </c>
      <c r="K2321" t="str">
        <f t="shared" si="674"/>
        <v>0.00928218241105923-0.00969005426493879i</v>
      </c>
      <c r="L2321" t="str">
        <f t="shared" si="675"/>
        <v>0.00005-0.0501056075777818i</v>
      </c>
      <c r="M2321" t="str">
        <f t="shared" si="676"/>
        <v>0.00133333333333333-0.02947388681046i</v>
      </c>
      <c r="N2321">
        <f t="shared" si="677"/>
        <v>99.601009600200712</v>
      </c>
      <c r="O2321">
        <f t="shared" si="678"/>
        <v>14.515058113507155</v>
      </c>
      <c r="P2321" s="3">
        <f t="shared" si="679"/>
        <v>14.515058113507155</v>
      </c>
      <c r="Q2321" s="3">
        <f t="shared" si="680"/>
        <v>-80.398990399799288</v>
      </c>
      <c r="R2321">
        <f t="shared" si="681"/>
        <v>99.601009600200712</v>
      </c>
      <c r="S2321">
        <f t="shared" si="682"/>
        <v>5.6318968884491012</v>
      </c>
      <c r="T2321">
        <f t="shared" si="665"/>
        <v>14.515058113507155</v>
      </c>
    </row>
    <row r="2322" spans="1:20" x14ac:dyDescent="0.25">
      <c r="A2322">
        <f t="shared" si="666"/>
        <v>35520.719537821831</v>
      </c>
      <c r="B2322">
        <f t="shared" si="683"/>
        <v>5653.298096625208</v>
      </c>
      <c r="C2322" t="str">
        <f t="shared" si="667"/>
        <v>0.884665583810159-5.22604536934922i</v>
      </c>
      <c r="D2322" t="str">
        <f t="shared" si="668"/>
        <v>3.97468656577741-2.85055421758891i</v>
      </c>
      <c r="E2322" t="str">
        <f t="shared" si="669"/>
        <v>161.792377319829+4.48669963686757i</v>
      </c>
      <c r="F2322" t="str">
        <f t="shared" si="670"/>
        <v>1.45495072540392-26.4219465792528i</v>
      </c>
      <c r="G2322" t="str">
        <f t="shared" si="671"/>
        <v>0.999997093002077-0.00170498958139987i</v>
      </c>
      <c r="H2322" t="str">
        <f t="shared" si="672"/>
        <v>965.604353174212+566.455385361938i</v>
      </c>
      <c r="I2322" t="str">
        <f t="shared" si="673"/>
        <v>46.1854190509624-69.6486468235733i</v>
      </c>
      <c r="K2322" t="str">
        <f t="shared" si="674"/>
        <v>0.00924566343077342-0.00968629768547677i</v>
      </c>
      <c r="L2322" t="str">
        <f t="shared" si="675"/>
        <v>0.00005-0.0499159270549731i</v>
      </c>
      <c r="M2322" t="str">
        <f t="shared" si="676"/>
        <v>0.00133333333333333-0.0293623100323371i</v>
      </c>
      <c r="N2322">
        <f t="shared" si="677"/>
        <v>99.607952961918798</v>
      </c>
      <c r="O2322">
        <f t="shared" si="678"/>
        <v>14.486164131514041</v>
      </c>
      <c r="P2322" s="3">
        <f t="shared" si="679"/>
        <v>14.486164131514041</v>
      </c>
      <c r="Q2322" s="3">
        <f t="shared" si="680"/>
        <v>-80.392047038081202</v>
      </c>
      <c r="R2322">
        <f t="shared" si="681"/>
        <v>99.607952961918798</v>
      </c>
      <c r="S2322">
        <f t="shared" si="682"/>
        <v>5.6532980966252078</v>
      </c>
      <c r="T2322">
        <f t="shared" si="665"/>
        <v>14.486164131514041</v>
      </c>
    </row>
    <row r="2323" spans="1:20" x14ac:dyDescent="0.25">
      <c r="A2323">
        <f t="shared" si="666"/>
        <v>35655.698272065551</v>
      </c>
      <c r="B2323">
        <f t="shared" si="683"/>
        <v>5674.7806293923841</v>
      </c>
      <c r="C2323" t="str">
        <f t="shared" si="667"/>
        <v>0.882355413656088-5.20858205069631i</v>
      </c>
      <c r="D2323" t="str">
        <f t="shared" si="668"/>
        <v>3.97468417934095-2.84003083780598i</v>
      </c>
      <c r="E2323" t="str">
        <f t="shared" si="669"/>
        <v>161.79483357797+4.51016896591499i</v>
      </c>
      <c r="F2323" t="str">
        <f t="shared" si="670"/>
        <v>1.45495069319835-26.3219420882742i</v>
      </c>
      <c r="G2323" t="str">
        <f t="shared" si="671"/>
        <v>0.99999707086698-0.00171146850392556i</v>
      </c>
      <c r="H2323" t="str">
        <f t="shared" si="672"/>
        <v>969.309475534767+568.767460759906i</v>
      </c>
      <c r="I2323" t="str">
        <f t="shared" si="673"/>
        <v>46.2125037916124-69.6418687262785i</v>
      </c>
      <c r="K2323" t="str">
        <f t="shared" si="674"/>
        <v>0.00920917353138534-0.0096824050781059i</v>
      </c>
      <c r="L2323" t="str">
        <f t="shared" si="675"/>
        <v>0.00005-0.0497269645895328i</v>
      </c>
      <c r="M2323" t="str">
        <f t="shared" si="676"/>
        <v>0.00133333333333333-0.0292511556409016i</v>
      </c>
      <c r="N2323">
        <f t="shared" si="677"/>
        <v>99.614861272372139</v>
      </c>
      <c r="O2323">
        <f t="shared" si="678"/>
        <v>14.457268166353252</v>
      </c>
      <c r="P2323" s="3">
        <f t="shared" si="679"/>
        <v>14.457268166353252</v>
      </c>
      <c r="Q2323" s="3">
        <f t="shared" si="680"/>
        <v>-80.385138727627861</v>
      </c>
      <c r="R2323">
        <f t="shared" si="681"/>
        <v>99.614861272372139</v>
      </c>
      <c r="S2323">
        <f t="shared" si="682"/>
        <v>5.6747806293923837</v>
      </c>
      <c r="T2323">
        <f t="shared" si="665"/>
        <v>14.457268166353252</v>
      </c>
    </row>
    <row r="2324" spans="1:20" x14ac:dyDescent="0.25">
      <c r="A2324">
        <f t="shared" si="666"/>
        <v>35791.189925499406</v>
      </c>
      <c r="B2324">
        <f t="shared" si="683"/>
        <v>5696.3447957840754</v>
      </c>
      <c r="C2324" t="str">
        <f t="shared" si="667"/>
        <v>0.880047481808414-5.19117632409245i</v>
      </c>
      <c r="D2324" t="str">
        <f t="shared" si="668"/>
        <v>3.97468177473603-2.82954831249619i</v>
      </c>
      <c r="E2324" t="str">
        <f t="shared" si="669"/>
        <v>161.797359225825+4.53374342094146i</v>
      </c>
      <c r="F2324" t="str">
        <f t="shared" si="670"/>
        <v>1.45495066074756-26.2223162472686i</v>
      </c>
      <c r="G2324" t="str">
        <f t="shared" si="671"/>
        <v>0.999997048563338-0.00171797204592332i</v>
      </c>
      <c r="H2324" t="str">
        <f t="shared" si="672"/>
        <v>973.059828036496+571.085444381254i</v>
      </c>
      <c r="I2324" t="str">
        <f t="shared" si="673"/>
        <v>46.2395167024845-69.6373610523498i</v>
      </c>
      <c r="K2324" t="str">
        <f t="shared" si="674"/>
        <v>0.00917271372661788-0.00967837672165184i</v>
      </c>
      <c r="L2324" t="str">
        <f t="shared" si="675"/>
        <v>0.00005-0.0495387174631727i</v>
      </c>
      <c r="M2324" t="str">
        <f t="shared" si="676"/>
        <v>0.00133333333333333-0.0291404220371605i</v>
      </c>
      <c r="N2324">
        <f t="shared" si="677"/>
        <v>99.621735041361163</v>
      </c>
      <c r="O2324">
        <f t="shared" si="678"/>
        <v>14.428370166284584</v>
      </c>
      <c r="P2324" s="3">
        <f t="shared" si="679"/>
        <v>14.428370166284584</v>
      </c>
      <c r="Q2324" s="3">
        <f t="shared" si="680"/>
        <v>-80.378264958638837</v>
      </c>
      <c r="R2324">
        <f t="shared" si="681"/>
        <v>99.621735041361163</v>
      </c>
      <c r="S2324">
        <f t="shared" si="682"/>
        <v>5.6963447957840749</v>
      </c>
      <c r="T2324">
        <f t="shared" si="665"/>
        <v>14.428370166284584</v>
      </c>
    </row>
    <row r="2325" spans="1:20" x14ac:dyDescent="0.25">
      <c r="A2325">
        <f t="shared" si="666"/>
        <v>35927.196447216302</v>
      </c>
      <c r="B2325">
        <f t="shared" si="683"/>
        <v>5717.9909060080554</v>
      </c>
      <c r="C2325" t="str">
        <f t="shared" si="667"/>
        <v>0.877741851068253-5.17382796516328i</v>
      </c>
      <c r="D2325" t="str">
        <f t="shared" si="668"/>
        <v>3.9746793518243-2.81910649086119i</v>
      </c>
      <c r="E2325" t="str">
        <f t="shared" si="669"/>
        <v>161.799954913667+4.55742323148267i</v>
      </c>
      <c r="F2325" t="str">
        <f t="shared" si="670"/>
        <v>1.45495062804967-26.1230676230849i</v>
      </c>
      <c r="G2325" t="str">
        <f t="shared" si="671"/>
        <v>0.999997026089868-0.00172450030094221i</v>
      </c>
      <c r="H2325" t="str">
        <f t="shared" si="672"/>
        <v>976.856085810991+573.409178474446i</v>
      </c>
      <c r="I2325" t="str">
        <f t="shared" si="673"/>
        <v>46.2664490575776-69.6351441358299i</v>
      </c>
      <c r="K2325" t="str">
        <f t="shared" si="674"/>
        <v>0.00913628502679062-0.00967421290429442i</v>
      </c>
      <c r="L2325" t="str">
        <f t="shared" si="675"/>
        <v>0.00005-0.0493511829678948i</v>
      </c>
      <c r="M2325" t="str">
        <f t="shared" si="676"/>
        <v>0.00133333333333333-0.0290301076281734i</v>
      </c>
      <c r="N2325">
        <f t="shared" si="677"/>
        <v>99.628574783363703</v>
      </c>
      <c r="O2325">
        <f t="shared" si="678"/>
        <v>14.399470080445557</v>
      </c>
      <c r="P2325" s="3">
        <f t="shared" si="679"/>
        <v>14.399470080445557</v>
      </c>
      <c r="Q2325" s="3">
        <f t="shared" si="680"/>
        <v>-80.371425216636297</v>
      </c>
      <c r="R2325">
        <f t="shared" si="681"/>
        <v>99.628574783363703</v>
      </c>
      <c r="S2325">
        <f t="shared" si="682"/>
        <v>5.7179909060080556</v>
      </c>
      <c r="T2325">
        <f t="shared" si="665"/>
        <v>14.399470080445557</v>
      </c>
    </row>
    <row r="2326" spans="1:20" x14ac:dyDescent="0.25">
      <c r="A2326">
        <f t="shared" si="666"/>
        <v>36063.719793715733</v>
      </c>
      <c r="B2326">
        <f t="shared" si="683"/>
        <v>5739.7192714508865</v>
      </c>
      <c r="C2326" t="str">
        <f t="shared" si="667"/>
        <v>0.875438583975746-5.15653675105763i</v>
      </c>
      <c r="D2326" t="str">
        <f t="shared" si="668"/>
        <v>3.97467691046646-2.80870522268811i</v>
      </c>
      <c r="E2326" t="str">
        <f t="shared" si="669"/>
        <v>161.802621294934+4.58120862630224i</v>
      </c>
      <c r="F2326" t="str">
        <f t="shared" si="670"/>
        <v>1.45495059510281-26.0241947879982i</v>
      </c>
      <c r="G2326" t="str">
        <f t="shared" si="671"/>
        <v>0.999997003445276-0.00173105336288668i</v>
      </c>
      <c r="H2326" t="str">
        <f t="shared" si="672"/>
        <v>980.698935756213+575.738497719234i</v>
      </c>
      <c r="I2326" t="str">
        <f t="shared" si="673"/>
        <v>46.2932918085309-69.635238695201i</v>
      </c>
      <c r="K2326" t="str">
        <f t="shared" si="674"/>
        <v>0.00909988843871028-0.00966991392351828i</v>
      </c>
      <c r="L2326" t="str">
        <f t="shared" si="675"/>
        <v>0.00005-0.0491643584059521i</v>
      </c>
      <c r="M2326" t="str">
        <f t="shared" si="676"/>
        <v>0.00133333333333333-0.0289202108270306i</v>
      </c>
      <c r="N2326">
        <f t="shared" si="677"/>
        <v>99.635381017475311</v>
      </c>
      <c r="O2326">
        <f t="shared" si="678"/>
        <v>14.370567858860211</v>
      </c>
      <c r="P2326" s="3">
        <f t="shared" si="679"/>
        <v>14.370567858860211</v>
      </c>
      <c r="Q2326" s="3">
        <f t="shared" si="680"/>
        <v>-80.364618982524689</v>
      </c>
      <c r="R2326">
        <f t="shared" si="681"/>
        <v>99.635381017475311</v>
      </c>
      <c r="S2326">
        <f t="shared" si="682"/>
        <v>5.7397192714508867</v>
      </c>
      <c r="T2326">
        <f t="shared" si="665"/>
        <v>14.370567858860211</v>
      </c>
    </row>
    <row r="2327" spans="1:20" x14ac:dyDescent="0.25">
      <c r="A2327">
        <f t="shared" si="666"/>
        <v>36200.761928931846</v>
      </c>
      <c r="B2327">
        <f t="shared" si="683"/>
        <v>5761.5302046823999</v>
      </c>
      <c r="C2327" t="str">
        <f t="shared" si="667"/>
        <v>0.873137742803334-5.13930246044015i</v>
      </c>
      <c r="D2327" t="str">
        <f t="shared" si="668"/>
        <v>3.97467445052207-2.79834435834743i</v>
      </c>
      <c r="E2327" t="str">
        <f t="shared" si="669"/>
        <v>161.805359026241+4.60509983340149i</v>
      </c>
      <c r="F2327" t="str">
        <f t="shared" si="670"/>
        <v>1.45495056190508-25.9256963196896i</v>
      </c>
      <c r="G2327" t="str">
        <f t="shared" si="671"/>
        <v>0.999996980628258-0.00173763132601797i</v>
      </c>
      <c r="H2327" t="str">
        <f t="shared" si="672"/>
        <v>984.589076752916+578.07322894505i</v>
      </c>
      <c r="I2327" t="str">
        <f t="shared" si="673"/>
        <v>46.3200355736723-69.637665839564i</v>
      </c>
      <c r="K2327" t="str">
        <f t="shared" si="674"/>
        <v>0.0090635249655618-0.009665480086062i</v>
      </c>
      <c r="L2327" t="str">
        <f t="shared" si="675"/>
        <v>0.00005-0.0489782410898108i</v>
      </c>
      <c r="M2327" t="str">
        <f t="shared" si="676"/>
        <v>0.00133333333333333-0.0288107300528299i</v>
      </c>
      <c r="N2327">
        <f t="shared" si="677"/>
        <v>99.64215426734728</v>
      </c>
      <c r="O2327">
        <f t="shared" si="678"/>
        <v>14.341663452447166</v>
      </c>
      <c r="P2327" s="3">
        <f t="shared" si="679"/>
        <v>14.341663452447166</v>
      </c>
      <c r="Q2327" s="3">
        <f t="shared" si="680"/>
        <v>-80.35784573265272</v>
      </c>
      <c r="R2327">
        <f t="shared" si="681"/>
        <v>99.64215426734728</v>
      </c>
      <c r="S2327">
        <f t="shared" si="682"/>
        <v>5.7615302046823995</v>
      </c>
      <c r="T2327">
        <f t="shared" si="665"/>
        <v>14.341663452447166</v>
      </c>
    </row>
    <row r="2328" spans="1:20" x14ac:dyDescent="0.25">
      <c r="A2328">
        <f t="shared" si="666"/>
        <v>36338.324824261792</v>
      </c>
      <c r="B2328">
        <f t="shared" si="683"/>
        <v>5783.4240194601934</v>
      </c>
      <c r="C2328" t="str">
        <f t="shared" si="667"/>
        <v>0.870839389549231-5.12212487348414i</v>
      </c>
      <c r="D2328" t="str">
        <f t="shared" si="668"/>
        <v>3.97467197184967-2.78802374879079i</v>
      </c>
      <c r="E2328" t="str">
        <f t="shared" si="669"/>
        <v>161.808168767398+4.62909708002477i</v>
      </c>
      <c r="F2328" t="str">
        <f t="shared" si="670"/>
        <v>1.45495052845457-25.8275708012255i</v>
      </c>
      <c r="G2328" t="str">
        <f t="shared" si="671"/>
        <v>0.999996957637503-0.00174423428495545i</v>
      </c>
      <c r="H2328" t="str">
        <f t="shared" si="672"/>
        <v>988.527219884414+580.413190839044i</v>
      </c>
      <c r="I2328" t="str">
        <f t="shared" si="673"/>
        <v>46.3466706266869-69.642447074885i</v>
      </c>
      <c r="K2328" t="str">
        <f t="shared" si="674"/>
        <v>0.0090271956068001-0.00966091170786559i</v>
      </c>
      <c r="L2328" t="str">
        <f t="shared" si="675"/>
        <v>0.00005-0.0487928283421107i</v>
      </c>
      <c r="M2328" t="str">
        <f t="shared" si="676"/>
        <v>0.00133333333333333-0.0287016637306534i</v>
      </c>
      <c r="N2328">
        <f t="shared" si="677"/>
        <v>99.64889506112516</v>
      </c>
      <c r="O2328">
        <f t="shared" si="678"/>
        <v>14.312756813028063</v>
      </c>
      <c r="P2328" s="3">
        <f t="shared" si="679"/>
        <v>14.312756813028063</v>
      </c>
      <c r="Q2328" s="3">
        <f t="shared" si="680"/>
        <v>-80.35110493887484</v>
      </c>
      <c r="R2328">
        <f t="shared" si="681"/>
        <v>99.64889506112516</v>
      </c>
      <c r="S2328">
        <f t="shared" si="682"/>
        <v>5.7834240194601936</v>
      </c>
      <c r="T2328">
        <f t="shared" si="665"/>
        <v>14.312756813028063</v>
      </c>
    </row>
    <row r="2329" spans="1:20" x14ac:dyDescent="0.25">
      <c r="A2329">
        <f t="shared" si="666"/>
        <v>36476.410458593986</v>
      </c>
      <c r="B2329">
        <f t="shared" si="683"/>
        <v>5805.4010307341423</v>
      </c>
      <c r="C2329" t="str">
        <f t="shared" si="667"/>
        <v>0.868543585930929-5.10500377186404i</v>
      </c>
      <c r="D2329" t="str">
        <f t="shared" si="668"/>
        <v>3.97466947430669-2.7777432455489i</v>
      </c>
      <c r="E2329" t="str">
        <f t="shared" si="669"/>
        <v>161.811051181419+4.6532005926695i</v>
      </c>
      <c r="F2329" t="str">
        <f t="shared" si="670"/>
        <v>1.45495049474934-25.7298168210375i</v>
      </c>
      <c r="G2329" t="str">
        <f t="shared" si="671"/>
        <v>0.999996934471688-0.001750862334678i</v>
      </c>
      <c r="H2329" t="str">
        <f t="shared" si="672"/>
        <v>992.5140886596+582.758193643329i</v>
      </c>
      <c r="I2329" t="str">
        <f t="shared" si="673"/>
        <v>46.3731868848899-69.6496043103018i</v>
      </c>
      <c r="K2329" t="str">
        <f t="shared" si="674"/>
        <v>0.00899090135804314-0.00965620911401666i</v>
      </c>
      <c r="L2329" t="str">
        <f t="shared" si="675"/>
        <v>0.00005-0.0486081174956275i</v>
      </c>
      <c r="M2329" t="str">
        <f t="shared" si="676"/>
        <v>0.00133333333333333-0.0285930102915456i</v>
      </c>
      <c r="N2329">
        <f t="shared" si="677"/>
        <v>99.655603931386977</v>
      </c>
      <c r="O2329">
        <f t="shared" si="678"/>
        <v>14.283847893335436</v>
      </c>
      <c r="P2329" s="3">
        <f t="shared" si="679"/>
        <v>14.283847893335436</v>
      </c>
      <c r="Q2329" s="3">
        <f t="shared" si="680"/>
        <v>-80.344396068613023</v>
      </c>
      <c r="R2329">
        <f t="shared" si="681"/>
        <v>99.655603931386977</v>
      </c>
      <c r="S2329">
        <f t="shared" si="682"/>
        <v>5.8054010307341422</v>
      </c>
      <c r="T2329">
        <f t="shared" si="665"/>
        <v>14.283847893335436</v>
      </c>
    </row>
    <row r="2330" spans="1:20" x14ac:dyDescent="0.25">
      <c r="A2330">
        <f t="shared" si="666"/>
        <v>36615.020818336649</v>
      </c>
      <c r="B2330">
        <f t="shared" si="683"/>
        <v>5827.4615546509322</v>
      </c>
      <c r="C2330" t="str">
        <f t="shared" si="667"/>
        <v>0.866250393378694-5.08793893874808i</v>
      </c>
      <c r="D2330" t="str">
        <f t="shared" si="668"/>
        <v>3.97466695774951-2.76750270072934i</v>
      </c>
      <c r="E2330" t="str">
        <f t="shared" si="669"/>
        <v>161.814006934543+4.67741059708951i</v>
      </c>
      <c r="F2330" t="str">
        <f t="shared" si="670"/>
        <v>1.45495046078749-25.6324329729017i</v>
      </c>
      <c r="G2330" t="str">
        <f t="shared" si="671"/>
        <v>0.999996911129478-0.00175751557052535i</v>
      </c>
      <c r="H2330" t="str">
        <f t="shared" si="672"/>
        <v>996.550419239282+585.108038841097i</v>
      </c>
      <c r="I2330" t="str">
        <f t="shared" si="673"/>
        <v>46.3995738970934-69.6591598644923i</v>
      </c>
      <c r="K2330" t="str">
        <f t="shared" si="674"/>
        <v>0.0089546432109654-0.00965137263869489i</v>
      </c>
      <c r="L2330" t="str">
        <f t="shared" si="675"/>
        <v>0.00005-0.0484241058932331i</v>
      </c>
      <c r="M2330" t="str">
        <f t="shared" si="676"/>
        <v>0.00133333333333333-0.0284847681724901i</v>
      </c>
      <c r="N2330">
        <f t="shared" si="677"/>
        <v>99.662281415079562</v>
      </c>
      <c r="O2330">
        <f t="shared" si="678"/>
        <v>14.254936647020823</v>
      </c>
      <c r="P2330" s="3">
        <f t="shared" si="679"/>
        <v>14.254936647020823</v>
      </c>
      <c r="Q2330" s="3">
        <f t="shared" si="680"/>
        <v>-80.337718584920438</v>
      </c>
      <c r="R2330">
        <f t="shared" si="681"/>
        <v>99.662281415079562</v>
      </c>
      <c r="S2330">
        <f t="shared" si="682"/>
        <v>5.8274615546509319</v>
      </c>
      <c r="T2330">
        <f t="shared" si="665"/>
        <v>14.254936647020823</v>
      </c>
    </row>
    <row r="2331" spans="1:20" x14ac:dyDescent="0.25">
      <c r="A2331">
        <f t="shared" si="666"/>
        <v>36754.157897446326</v>
      </c>
      <c r="B2331">
        <f t="shared" si="683"/>
        <v>5849.6059085586057</v>
      </c>
      <c r="C2331" t="str">
        <f t="shared" si="667"/>
        <v>0.863959873029299-5.07093015879073i</v>
      </c>
      <c r="D2331" t="str">
        <f t="shared" si="668"/>
        <v>3.97466442203335-2.75730196701446i</v>
      </c>
      <c r="E2331" t="str">
        <f t="shared" si="669"/>
        <v>161.817036696247+4.70172731830756i</v>
      </c>
      <c r="F2331" t="str">
        <f t="shared" si="670"/>
        <v>1.45495042656702-25.5354178559187i</v>
      </c>
      <c r="G2331" t="str">
        <f t="shared" si="671"/>
        <v>0.999996887609532-0.00176419408819947i</v>
      </c>
      <c r="H2331" t="str">
        <f t="shared" si="672"/>
        <v>1000.63696066572+587.462518831112i</v>
      </c>
      <c r="I2331" t="str">
        <f t="shared" si="673"/>
        <v>46.4258208310476-69.6711364720979i</v>
      </c>
      <c r="K2331" t="str">
        <f t="shared" si="674"/>
        <v>0.00891842215319281-0.00964640262511536i</v>
      </c>
      <c r="L2331" t="str">
        <f t="shared" si="675"/>
        <v>0.00005-0.0482407908878594i</v>
      </c>
      <c r="M2331" t="str">
        <f t="shared" si="676"/>
        <v>0.00133333333333333-0.0283769358163879i</v>
      </c>
      <c r="N2331">
        <f t="shared" si="677"/>
        <v>99.668928053456668</v>
      </c>
      <c r="O2331">
        <f t="shared" si="678"/>
        <v>14.226023028662569</v>
      </c>
      <c r="P2331" s="3">
        <f t="shared" si="679"/>
        <v>14.226023028662569</v>
      </c>
      <c r="Q2331" s="3">
        <f t="shared" si="680"/>
        <v>-80.331071946543332</v>
      </c>
      <c r="R2331">
        <f t="shared" si="681"/>
        <v>99.668928053456668</v>
      </c>
      <c r="S2331">
        <f t="shared" si="682"/>
        <v>5.8496059085586056</v>
      </c>
      <c r="T2331">
        <f t="shared" si="665"/>
        <v>14.226023028662569</v>
      </c>
    </row>
    <row r="2332" spans="1:20" x14ac:dyDescent="0.25">
      <c r="A2332">
        <f t="shared" si="666"/>
        <v>36893.823697456624</v>
      </c>
      <c r="B2332">
        <f t="shared" si="683"/>
        <v>5871.8344110111284</v>
      </c>
      <c r="C2332" t="str">
        <f t="shared" si="667"/>
        <v>0.861672085719727-5.05397721812505i</v>
      </c>
      <c r="D2332" t="str">
        <f t="shared" si="668"/>
        <v>3.97466186701244-2.74714089765927i</v>
      </c>
      <c r="E2332" t="str">
        <f t="shared" si="669"/>
        <v>161.820141139258+4.72615098062227i</v>
      </c>
      <c r="F2332" t="str">
        <f t="shared" si="670"/>
        <v>1.45495039208599-25.4387700744935i</v>
      </c>
      <c r="G2332" t="str">
        <f t="shared" si="671"/>
        <v>0.999996863910496-0.00177089798376592i</v>
      </c>
      <c r="H2332" t="str">
        <f t="shared" si="672"/>
        <v>1004.77447509544+589.821416590208i</v>
      </c>
      <c r="I2332" t="str">
        <f t="shared" si="673"/>
        <v>46.4519164604475-69.6855572902057i</v>
      </c>
      <c r="K2332" t="str">
        <f t="shared" si="674"/>
        <v>0.00888223916819814-0.00964129942547017i</v>
      </c>
      <c r="L2332" t="str">
        <f t="shared" si="675"/>
        <v>0.00005-0.0480581698424581i</v>
      </c>
      <c r="M2332" t="str">
        <f t="shared" si="676"/>
        <v>0.00133333333333333-0.0282695116720341i</v>
      </c>
      <c r="N2332">
        <f t="shared" si="677"/>
        <v>99.675544392015468</v>
      </c>
      <c r="O2332">
        <f t="shared" si="678"/>
        <v>14.19710699377344</v>
      </c>
      <c r="P2332" s="3">
        <f t="shared" si="679"/>
        <v>14.19710699377344</v>
      </c>
      <c r="Q2332" s="3">
        <f t="shared" si="680"/>
        <v>-80.324455607984532</v>
      </c>
      <c r="R2332">
        <f t="shared" si="681"/>
        <v>99.675544392015468</v>
      </c>
      <c r="S2332">
        <f t="shared" si="682"/>
        <v>5.871834411011128</v>
      </c>
      <c r="T2332">
        <f t="shared" si="665"/>
        <v>14.19710699377344</v>
      </c>
    </row>
    <row r="2333" spans="1:20" x14ac:dyDescent="0.25">
      <c r="A2333">
        <f t="shared" si="666"/>
        <v>37034.020227506961</v>
      </c>
      <c r="B2333">
        <f t="shared" si="683"/>
        <v>5894.1473817729711</v>
      </c>
      <c r="C2333" t="str">
        <f t="shared" si="667"/>
        <v>0.859387091980781-5.03707990435502i</v>
      </c>
      <c r="D2333" t="str">
        <f t="shared" si="668"/>
        <v>3.97465929253976-2.73701934648931i</v>
      </c>
      <c r="E2333" t="str">
        <f t="shared" si="669"/>
        <v>161.823320939574+4.75068180761433i</v>
      </c>
      <c r="F2333" t="str">
        <f t="shared" si="670"/>
        <v>1.45495035734241-25.3424882383153i</v>
      </c>
      <c r="G2333" t="str">
        <f t="shared" si="671"/>
        <v>0.999996840031006-0.00177762735365526i</v>
      </c>
      <c r="H2333" t="str">
        <f t="shared" si="672"/>
        <v>1008.96373803511+592.184505323292i</v>
      </c>
      <c r="I2333" t="str">
        <f t="shared" si="673"/>
        <v>46.477849151483-69.7024459048707i</v>
      </c>
      <c r="K2333" t="str">
        <f t="shared" si="674"/>
        <v>0.00884609523519774-0.00963606340086877i</v>
      </c>
      <c r="L2333" t="str">
        <f t="shared" si="675"/>
        <v>0.00005-0.0478762401299642i</v>
      </c>
      <c r="M2333" t="str">
        <f t="shared" si="676"/>
        <v>0.00133333333333333-0.0281624941940965i</v>
      </c>
      <c r="N2333">
        <f t="shared" si="677"/>
        <v>99.682130980430827</v>
      </c>
      <c r="O2333">
        <f t="shared" si="678"/>
        <v>14.168188498808139</v>
      </c>
      <c r="P2333" s="3">
        <f t="shared" si="679"/>
        <v>14.168188498808139</v>
      </c>
      <c r="Q2333" s="3">
        <f t="shared" si="680"/>
        <v>-80.317869019569173</v>
      </c>
      <c r="R2333">
        <f t="shared" si="681"/>
        <v>99.682130980430827</v>
      </c>
      <c r="S2333">
        <f t="shared" si="682"/>
        <v>5.8941473817729708</v>
      </c>
      <c r="T2333">
        <f t="shared" si="665"/>
        <v>14.168188498808139</v>
      </c>
    </row>
    <row r="2334" spans="1:20" x14ac:dyDescent="0.25">
      <c r="A2334">
        <f t="shared" si="666"/>
        <v>37174.749504371488</v>
      </c>
      <c r="B2334">
        <f t="shared" si="683"/>
        <v>5916.5451418237089</v>
      </c>
      <c r="C2334" t="str">
        <f t="shared" si="667"/>
        <v>0.857104952031121-5.02023800654799i</v>
      </c>
      <c r="D2334" t="str">
        <f t="shared" si="668"/>
        <v>3.9746566984673-2.72693716789858i</v>
      </c>
      <c r="E2334" t="str">
        <f t="shared" si="669"/>
        <v>161.82657677648+4.77532002215631i</v>
      </c>
      <c r="F2334" t="str">
        <f t="shared" si="670"/>
        <v>1.45495032233428-25.2465709623376i</v>
      </c>
      <c r="G2334" t="str">
        <f t="shared" si="671"/>
        <v>0.999996815969688-0.00178438229466443i</v>
      </c>
      <c r="H2334" t="str">
        <f t="shared" si="672"/>
        <v>1013.20553858069+594.551548100394i</v>
      </c>
      <c r="I2334" t="str">
        <f t="shared" si="673"/>
        <v>46.5036068489199-69.7218263376979i</v>
      </c>
      <c r="K2334" t="str">
        <f t="shared" si="674"/>
        <v>0.00880999132904912-0.00963069492127689i</v>
      </c>
      <c r="L2334" t="str">
        <f t="shared" si="675"/>
        <v>0.00005-0.0476949991332578i</v>
      </c>
      <c r="M2334" t="str">
        <f t="shared" si="676"/>
        <v>0.00133333333333333-0.0280558818430928i</v>
      </c>
      <c r="N2334">
        <f t="shared" si="677"/>
        <v>99.688688372492635</v>
      </c>
      <c r="O2334">
        <f t="shared" si="678"/>
        <v>14.139267501171098</v>
      </c>
      <c r="P2334" s="3">
        <f t="shared" si="679"/>
        <v>14.139267501171098</v>
      </c>
      <c r="Q2334" s="3">
        <f t="shared" si="680"/>
        <v>-80.311311627507365</v>
      </c>
      <c r="R2334">
        <f t="shared" si="681"/>
        <v>99.688688372492635</v>
      </c>
      <c r="S2334">
        <f t="shared" si="682"/>
        <v>5.9165451418237094</v>
      </c>
      <c r="T2334">
        <f t="shared" si="665"/>
        <v>14.139267501171098</v>
      </c>
    </row>
    <row r="2335" spans="1:20" x14ac:dyDescent="0.25">
      <c r="A2335">
        <f t="shared" si="666"/>
        <v>37316.013552488104</v>
      </c>
      <c r="B2335">
        <f t="shared" si="683"/>
        <v>5939.0280133626393</v>
      </c>
      <c r="C2335" t="str">
        <f t="shared" si="667"/>
        <v>0.854825725771051-5.00345131522663i</v>
      </c>
      <c r="D2335" t="str">
        <f t="shared" si="668"/>
        <v>3.97465408464585-2.71689421684739i</v>
      </c>
      <c r="E2335" t="str">
        <f t="shared" si="669"/>
        <v>161.829909332564+4.80006584642059i</v>
      </c>
      <c r="F2335" t="str">
        <f t="shared" si="670"/>
        <v>1.45495028705958-25.1510168667582i</v>
      </c>
      <c r="G2335" t="str">
        <f t="shared" si="671"/>
        <v>0.999996791725158-0.00179116290395811i</v>
      </c>
      <c r="H2335" t="str">
        <f t="shared" si="672"/>
        <v>1017.50067965947+596.922297480294i</v>
      </c>
      <c r="I2335" t="str">
        <f t="shared" si="673"/>
        <v>46.5291770616945-69.743723052451i</v>
      </c>
      <c r="K2335" t="str">
        <f t="shared" si="674"/>
        <v>0.0087739284201495-0.00962519436545397i</v>
      </c>
      <c r="L2335" t="str">
        <f t="shared" si="675"/>
        <v>0.00005-0.0475144442451262i</v>
      </c>
      <c r="M2335" t="str">
        <f t="shared" si="676"/>
        <v>0.00133333333333333-0.0279496730853684i</v>
      </c>
      <c r="N2335">
        <f t="shared" si="677"/>
        <v>99.695217126040021</v>
      </c>
      <c r="O2335">
        <f t="shared" si="678"/>
        <v>14.11034395922335</v>
      </c>
      <c r="P2335" s="3">
        <f t="shared" si="679"/>
        <v>14.11034395922335</v>
      </c>
      <c r="Q2335" s="3">
        <f t="shared" si="680"/>
        <v>-80.304782873959979</v>
      </c>
      <c r="R2335">
        <f t="shared" si="681"/>
        <v>99.695217126040021</v>
      </c>
      <c r="S2335">
        <f t="shared" si="682"/>
        <v>5.9390280133626394</v>
      </c>
      <c r="T2335">
        <f t="shared" si="665"/>
        <v>14.11034395922335</v>
      </c>
    </row>
    <row r="2336" spans="1:20" x14ac:dyDescent="0.25">
      <c r="A2336">
        <f t="shared" si="666"/>
        <v>37457.814403987562</v>
      </c>
      <c r="B2336">
        <f t="shared" si="683"/>
        <v>5961.5963198134177</v>
      </c>
      <c r="C2336" t="str">
        <f t="shared" si="667"/>
        <v>0.85254947277653-4.98671962236123i</v>
      </c>
      <c r="D2336" t="str">
        <f t="shared" si="668"/>
        <v>3.9746514509251-2.70689034886032i</v>
      </c>
      <c r="E2336" t="str">
        <f t="shared" si="669"/>
        <v>161.833319293735+4.82491950188803i</v>
      </c>
      <c r="F2336" t="str">
        <f t="shared" si="670"/>
        <v>1.45495025151628-25.0558245769991i</v>
      </c>
      <c r="G2336" t="str">
        <f t="shared" si="671"/>
        <v>0.999996767296021-0.00179796927907017i</v>
      </c>
      <c r="H2336" t="str">
        <f t="shared" si="672"/>
        <v>1021.84997827522+599.296495120194i</v>
      </c>
      <c r="I2336" t="str">
        <f t="shared" si="673"/>
        <v>46.5545468480036-69.7681609617069i</v>
      </c>
      <c r="K2336" t="str">
        <f t="shared" si="674"/>
        <v>0.00873790747433553-0.0096195621208895i</v>
      </c>
      <c r="L2336" t="str">
        <f t="shared" si="675"/>
        <v>0.00005-0.0473345728682269i</v>
      </c>
      <c r="M2336" t="str">
        <f t="shared" si="676"/>
        <v>0.00133333333333333-0.0278438663930747i</v>
      </c>
      <c r="N2336">
        <f t="shared" si="677"/>
        <v>99.701717802896042</v>
      </c>
      <c r="O2336">
        <f t="shared" si="678"/>
        <v>14.081417832289983</v>
      </c>
      <c r="P2336" s="3">
        <f t="shared" si="679"/>
        <v>14.081417832289983</v>
      </c>
      <c r="Q2336" s="3">
        <f t="shared" si="680"/>
        <v>-80.298282197103958</v>
      </c>
      <c r="R2336">
        <f t="shared" si="681"/>
        <v>99.701717802896042</v>
      </c>
      <c r="S2336">
        <f t="shared" si="682"/>
        <v>5.9615963198134176</v>
      </c>
      <c r="T2336">
        <f t="shared" si="665"/>
        <v>14.081417832289983</v>
      </c>
    </row>
    <row r="2337" spans="1:20" x14ac:dyDescent="0.25">
      <c r="A2337">
        <f t="shared" si="666"/>
        <v>37600.154098722713</v>
      </c>
      <c r="B2337">
        <f t="shared" si="683"/>
        <v>5984.2503858287091</v>
      </c>
      <c r="C2337" t="str">
        <f t="shared" si="667"/>
        <v>0.850276252293267-4.97004272136167i</v>
      </c>
      <c r="D2337" t="str">
        <f t="shared" si="668"/>
        <v>3.97464879715359-2.69692542002413i</v>
      </c>
      <c r="E2337" t="str">
        <f t="shared" si="669"/>
        <v>161.836807349239+4.84988120935738i</v>
      </c>
      <c r="F2337" t="str">
        <f t="shared" si="670"/>
        <v>1.45495021570235-24.9609927236875i</v>
      </c>
      <c r="G2337" t="str">
        <f t="shared" si="671"/>
        <v>0.999996742680871-0.00180480151790503i</v>
      </c>
      <c r="H2337" t="str">
        <f t="shared" si="672"/>
        <v>1026.25426575618+601.673871370903i</v>
      </c>
      <c r="I2337" t="str">
        <f t="shared" si="673"/>
        <v>46.5797027998716-69.7951654335391i</v>
      </c>
      <c r="K2337" t="str">
        <f t="shared" si="674"/>
        <v>0.00870192945278405-0.00961379858373771i</v>
      </c>
      <c r="L2337" t="str">
        <f t="shared" si="675"/>
        <v>0.00005-0.0471553824150498i</v>
      </c>
      <c r="M2337" t="str">
        <f t="shared" si="676"/>
        <v>0.00133333333333333-0.027738460244147i</v>
      </c>
      <c r="N2337">
        <f t="shared" si="677"/>
        <v>99.708190968802668</v>
      </c>
      <c r="O2337">
        <f t="shared" si="678"/>
        <v>14.052489080667026</v>
      </c>
      <c r="P2337" s="3">
        <f t="shared" si="679"/>
        <v>14.052489080667026</v>
      </c>
      <c r="Q2337" s="3">
        <f t="shared" si="680"/>
        <v>-80.291809031197332</v>
      </c>
      <c r="R2337">
        <f t="shared" si="681"/>
        <v>99.708190968802668</v>
      </c>
      <c r="S2337">
        <f t="shared" si="682"/>
        <v>5.9842503858287088</v>
      </c>
      <c r="T2337">
        <f t="shared" si="665"/>
        <v>14.052489080667026</v>
      </c>
    </row>
    <row r="2338" spans="1:20" x14ac:dyDescent="0.25">
      <c r="A2338">
        <f t="shared" si="666"/>
        <v>37743.034684297862</v>
      </c>
      <c r="B2338">
        <f t="shared" si="683"/>
        <v>6006.9905372948588</v>
      </c>
      <c r="C2338" t="str">
        <f t="shared" si="667"/>
        <v>0.848006123230722-4.95342040706941i</v>
      </c>
      <c r="D2338" t="str">
        <f t="shared" si="668"/>
        <v>3.97464612317864-2.68699928698565i</v>
      </c>
      <c r="E2338" t="str">
        <f t="shared" si="669"/>
        <v>161.840374191682+4.87495118895219i</v>
      </c>
      <c r="F2338" t="str">
        <f t="shared" si="670"/>
        <v>1.45495017961571-24.8665199426352i</v>
      </c>
      <c r="G2338" t="str">
        <f t="shared" si="671"/>
        <v>0.999996717878291-0.00181165971873909i</v>
      </c>
      <c r="H2338" t="str">
        <f t="shared" si="672"/>
        <v>1030.71438800591+604.05414485704i</v>
      </c>
      <c r="I2338" t="str">
        <f t="shared" si="673"/>
        <v>46.6046310271776-69.8247622982243i</v>
      </c>
      <c r="K2338" t="str">
        <f t="shared" si="674"/>
        <v>0.00866599531191369-0.0096079041587511i</v>
      </c>
      <c r="L2338" t="str">
        <f t="shared" si="675"/>
        <v>0.00005-0.0469768703078798i</v>
      </c>
      <c r="M2338" t="str">
        <f t="shared" si="676"/>
        <v>0.00133333333333333-0.0276334531222822i</v>
      </c>
      <c r="N2338">
        <f t="shared" si="677"/>
        <v>99.714637193353141</v>
      </c>
      <c r="O2338">
        <f t="shared" si="678"/>
        <v>14.023557665628303</v>
      </c>
      <c r="P2338" s="3">
        <f t="shared" si="679"/>
        <v>14.023557665628303</v>
      </c>
      <c r="Q2338" s="3">
        <f t="shared" si="680"/>
        <v>-80.285362806646859</v>
      </c>
      <c r="R2338">
        <f t="shared" si="681"/>
        <v>99.714637193353141</v>
      </c>
      <c r="S2338">
        <f t="shared" si="682"/>
        <v>6.0069905372948584</v>
      </c>
      <c r="T2338">
        <f t="shared" si="665"/>
        <v>14.023557665628303</v>
      </c>
    </row>
    <row r="2339" spans="1:20" x14ac:dyDescent="0.25">
      <c r="A2339">
        <f t="shared" si="666"/>
        <v>37886.458216098195</v>
      </c>
      <c r="B2339">
        <f t="shared" si="683"/>
        <v>6029.8171013365791</v>
      </c>
      <c r="C2339" t="str">
        <f t="shared" si="667"/>
        <v>0.845739144156589-4.93685247574971i</v>
      </c>
      <c r="D2339" t="str">
        <f t="shared" si="668"/>
        <v>3.97464342884655-2.67711180694981i</v>
      </c>
      <c r="E2339" t="str">
        <f t="shared" si="669"/>
        <v>161.844020517046+4.90012966013233i</v>
      </c>
      <c r="F2339" t="str">
        <f t="shared" si="670"/>
        <v>1.4549501432543-24.7724048748197i</v>
      </c>
      <c r="G2339" t="str">
        <f t="shared" si="671"/>
        <v>0.999996692886855-0.00181854398022212i</v>
      </c>
      <c r="H2339" t="str">
        <f t="shared" si="672"/>
        <v>1035.2312057568+606.43702204158i</v>
      </c>
      <c r="I2339" t="str">
        <f t="shared" si="673"/>
        <v>46.629317141119-69.8569778549686i</v>
      </c>
      <c r="K2339" t="str">
        <f t="shared" si="674"/>
        <v>0.00863010600328821-0.00960187925921271i</v>
      </c>
      <c r="L2339" t="str">
        <f t="shared" si="675"/>
        <v>0.00005-0.0467990339787605i</v>
      </c>
      <c r="M2339" t="str">
        <f t="shared" si="676"/>
        <v>0.00133333333333333-0.0275288435169179i</v>
      </c>
      <c r="N2339">
        <f t="shared" si="677"/>
        <v>99.721057049928248</v>
      </c>
      <c r="O2339">
        <f t="shared" si="678"/>
        <v>13.994623549432781</v>
      </c>
      <c r="P2339" s="3">
        <f t="shared" si="679"/>
        <v>13.994623549432781</v>
      </c>
      <c r="Q2339" s="3">
        <f t="shared" si="680"/>
        <v>-80.278942950071752</v>
      </c>
      <c r="R2339">
        <f t="shared" si="681"/>
        <v>99.721057049928248</v>
      </c>
      <c r="S2339">
        <f t="shared" si="682"/>
        <v>6.0298171013365787</v>
      </c>
      <c r="T2339">
        <f t="shared" si="665"/>
        <v>13.994623549432781</v>
      </c>
    </row>
    <row r="2340" spans="1:20" x14ac:dyDescent="0.25">
      <c r="A2340">
        <f t="shared" si="666"/>
        <v>38030.426757319365</v>
      </c>
      <c r="B2340">
        <f t="shared" si="683"/>
        <v>6052.7304063216579</v>
      </c>
      <c r="C2340" t="str">
        <f t="shared" si="667"/>
        <v>0.843475373290707-4.92033872508305i</v>
      </c>
      <c r="D2340" t="str">
        <f t="shared" si="668"/>
        <v>3.97464071400228-2.66726283767748i</v>
      </c>
      <c r="E2340" t="str">
        <f t="shared" si="669"/>
        <v>161.847747024708+4.9254168416997i</v>
      </c>
      <c r="F2340" t="str">
        <f t="shared" si="670"/>
        <v>1.45495010661601-24.6786461663639i</v>
      </c>
      <c r="G2340" t="str">
        <f t="shared" si="671"/>
        <v>0.999996667705124-0.00182545440137871i</v>
      </c>
      <c r="H2340" t="str">
        <f t="shared" si="672"/>
        <v>1039.80559482622+608.822196774311i</v>
      </c>
      <c r="I2340" t="str">
        <f t="shared" si="673"/>
        <v>46.653746237098-69.8918388786445i</v>
      </c>
      <c r="K2340" t="str">
        <f t="shared" si="674"/>
        <v>0.00859426247352011-0.009595724306867i</v>
      </c>
      <c r="L2340" t="str">
        <f t="shared" si="675"/>
        <v>0.00005-0.0466218708694567i</v>
      </c>
      <c r="M2340" t="str">
        <f t="shared" si="676"/>
        <v>0.00133333333333333-0.0274246299232098i</v>
      </c>
      <c r="N2340">
        <f t="shared" si="677"/>
        <v>99.727451115626138</v>
      </c>
      <c r="O2340">
        <f t="shared" si="678"/>
        <v>13.965686695330291</v>
      </c>
      <c r="P2340" s="3">
        <f t="shared" si="679"/>
        <v>13.965686695330291</v>
      </c>
      <c r="Q2340" s="3">
        <f t="shared" si="680"/>
        <v>-80.272548884373862</v>
      </c>
      <c r="R2340">
        <f t="shared" si="681"/>
        <v>99.727451115626138</v>
      </c>
      <c r="S2340">
        <f t="shared" si="682"/>
        <v>6.0527304063216576</v>
      </c>
      <c r="T2340">
        <f t="shared" si="665"/>
        <v>13.965686695330291</v>
      </c>
    </row>
    <row r="2341" spans="1:20" x14ac:dyDescent="0.25">
      <c r="A2341">
        <f t="shared" si="666"/>
        <v>38174.942378997177</v>
      </c>
      <c r="B2341">
        <f t="shared" si="683"/>
        <v>6075.73078186568</v>
      </c>
      <c r="C2341" t="str">
        <f t="shared" si="667"/>
        <v>0.8412148684998-4.90387895415731i</v>
      </c>
      <c r="D2341" t="str">
        <f t="shared" si="668"/>
        <v>3.97463797848979-2.65745223748349i</v>
      </c>
      <c r="E2341" t="str">
        <f t="shared" si="669"/>
        <v>161.85155441746+4.95081295181137i</v>
      </c>
      <c r="F2341" t="str">
        <f t="shared" si="670"/>
        <v>1.45495006969875-24.5852424685175i</v>
      </c>
      <c r="G2341" t="str">
        <f t="shared" si="671"/>
        <v>0.99999664233165-0.00183239108160966i</v>
      </c>
      <c r="H2341" t="str">
        <f t="shared" si="672"/>
        <v>1044.43844637514+611.209349823446i</v>
      </c>
      <c r="I2341" t="str">
        <f t="shared" si="673"/>
        <v>46.677902877006-69.9293726265359i</v>
      </c>
      <c r="K2341" t="str">
        <f t="shared" si="674"/>
        <v>0.00855846566417594-0.00958943973184948i</v>
      </c>
      <c r="L2341" t="str">
        <f t="shared" si="675"/>
        <v>0.00005-0.0464453784314172i</v>
      </c>
      <c r="M2341" t="str">
        <f t="shared" si="676"/>
        <v>0.00133333333333333-0.0273208108420101i</v>
      </c>
      <c r="N2341">
        <f t="shared" si="677"/>
        <v>99.733819971198841</v>
      </c>
      <c r="O2341">
        <f t="shared" si="678"/>
        <v>13.936747067568781</v>
      </c>
      <c r="P2341" s="3">
        <f t="shared" si="679"/>
        <v>13.936747067568781</v>
      </c>
      <c r="Q2341" s="3">
        <f t="shared" si="680"/>
        <v>-80.266180028801159</v>
      </c>
      <c r="R2341">
        <f t="shared" si="681"/>
        <v>99.733819971198841</v>
      </c>
      <c r="S2341">
        <f t="shared" si="682"/>
        <v>6.0757307818656798</v>
      </c>
      <c r="T2341">
        <f t="shared" si="665"/>
        <v>13.936747067568781</v>
      </c>
    </row>
    <row r="2342" spans="1:20" x14ac:dyDescent="0.25">
      <c r="A2342">
        <f t="shared" si="666"/>
        <v>38320.00716003737</v>
      </c>
      <c r="B2342">
        <f t="shared" si="683"/>
        <v>6098.8185588367696</v>
      </c>
      <c r="C2342" t="str">
        <f t="shared" si="667"/>
        <v>0.838957687291618-4.88747296345943i</v>
      </c>
      <c r="D2342" t="str">
        <f t="shared" si="668"/>
        <v>3.97463522215169-2.64767986523455i</v>
      </c>
      <c r="E2342" t="str">
        <f t="shared" si="669"/>
        <v>161.855443401533+4.97631820798416i</v>
      </c>
      <c r="F2342" t="str">
        <f t="shared" si="670"/>
        <v>1.45495003250039-24.4921924376367i</v>
      </c>
      <c r="G2342" t="str">
        <f t="shared" si="671"/>
        <v>0.999996616764972-0.00183935412069345i</v>
      </c>
      <c r="H2342" t="str">
        <f t="shared" si="672"/>
        <v>1049.13066716897+613.59814838981i</v>
      </c>
      <c r="I2342" t="str">
        <f t="shared" si="673"/>
        <v>46.7017710708808-69.9696068450687i</v>
      </c>
      <c r="K2342" t="str">
        <f t="shared" si="674"/>
        <v>0.00852271651168285-0.00958302597261528i</v>
      </c>
      <c r="L2342" t="str">
        <f t="shared" si="675"/>
        <v>0.00005-0.0462695541257394i</v>
      </c>
      <c r="M2342" t="str">
        <f t="shared" si="676"/>
        <v>0.00133333333333333-0.0272173847798467i</v>
      </c>
      <c r="N2342">
        <f t="shared" si="677"/>
        <v>99.740164200981582</v>
      </c>
      <c r="O2342">
        <f t="shared" si="678"/>
        <v>13.907804631400442</v>
      </c>
      <c r="P2342" s="3">
        <f t="shared" si="679"/>
        <v>13.907804631400442</v>
      </c>
      <c r="Q2342" s="3">
        <f t="shared" si="680"/>
        <v>-80.259835799018418</v>
      </c>
      <c r="R2342">
        <f t="shared" si="681"/>
        <v>99.740164200981582</v>
      </c>
      <c r="S2342">
        <f t="shared" si="682"/>
        <v>6.0988185588367694</v>
      </c>
      <c r="T2342">
        <f t="shared" si="665"/>
        <v>13.907804631400442</v>
      </c>
    </row>
    <row r="2343" spans="1:20" x14ac:dyDescent="0.25">
      <c r="A2343">
        <f t="shared" si="666"/>
        <v>38465.62318724551</v>
      </c>
      <c r="B2343">
        <f t="shared" si="683"/>
        <v>6121.9940693603494</v>
      </c>
      <c r="C2343" t="str">
        <f t="shared" si="667"/>
        <v>0.836703886809662-4.87112055486708i</v>
      </c>
      <c r="D2343" t="str">
        <f t="shared" si="668"/>
        <v>3.97463244482948-2.63794558034727i</v>
      </c>
      <c r="E2343" t="str">
        <f t="shared" si="669"/>
        <v>161.859414686613+5.00193282710806i</v>
      </c>
      <c r="F2343" t="str">
        <f t="shared" si="670"/>
        <v>1.45494999501878-24.3994947351659i</v>
      </c>
      <c r="G2343" t="str">
        <f t="shared" si="671"/>
        <v>0.99999659100362-0.00184634361878761i</v>
      </c>
      <c r="H2343" t="str">
        <f t="shared" si="672"/>
        <v>1053.8831798407+615.988245602983i</v>
      </c>
      <c r="I2343" t="str">
        <f t="shared" si="673"/>
        <v>46.7253342579246-70.012569776542i</v>
      </c>
      <c r="K2343" t="str">
        <f t="shared" si="674"/>
        <v>0.00848701594723586-0.00957648347586619i</v>
      </c>
      <c r="L2343" t="str">
        <f t="shared" si="675"/>
        <v>0.00005-0.0460943954231314i</v>
      </c>
      <c r="M2343" t="str">
        <f t="shared" si="676"/>
        <v>0.00133333333333333-0.0271143502489009i</v>
      </c>
      <c r="N2343">
        <f t="shared" si="677"/>
        <v>99.746484392827526</v>
      </c>
      <c r="O2343">
        <f t="shared" si="678"/>
        <v>13.878859353087918</v>
      </c>
      <c r="P2343" s="3">
        <f t="shared" si="679"/>
        <v>13.878859353087918</v>
      </c>
      <c r="Q2343" s="3">
        <f t="shared" si="680"/>
        <v>-80.253515607172474</v>
      </c>
      <c r="R2343">
        <f t="shared" si="681"/>
        <v>99.746484392827526</v>
      </c>
      <c r="S2343">
        <f t="shared" si="682"/>
        <v>6.1219940693603494</v>
      </c>
      <c r="T2343">
        <f t="shared" si="665"/>
        <v>13.878859353087918</v>
      </c>
    </row>
    <row r="2344" spans="1:20" x14ac:dyDescent="0.25">
      <c r="A2344">
        <f t="shared" si="666"/>
        <v>38611.792555357046</v>
      </c>
      <c r="B2344">
        <f t="shared" si="683"/>
        <v>6145.2576468239185</v>
      </c>
      <c r="C2344" t="str">
        <f t="shared" si="667"/>
        <v>0.834453523827676-4.85482153164037i</v>
      </c>
      <c r="D2344" t="str">
        <f t="shared" si="668"/>
        <v>3.97462964636344-2.62824924278609i</v>
      </c>
      <c r="E2344" t="str">
        <f t="shared" si="669"/>
        <v>161.863468985865+5.0276570254527i</v>
      </c>
      <c r="F2344" t="str">
        <f t="shared" si="670"/>
        <v>1.45494995725178-24.3071480276172i</v>
      </c>
      <c r="G2344" t="str">
        <f t="shared" si="671"/>
        <v>0.999996565046111-0.00185335967643024i</v>
      </c>
      <c r="H2344" t="str">
        <f t="shared" si="672"/>
        <v>1058.69692315591+618.379279998672i</v>
      </c>
      <c r="I2344" t="str">
        <f t="shared" si="673"/>
        <v>46.7485752868495-70.0582901658234i</v>
      </c>
      <c r="K2344" t="str">
        <f t="shared" si="674"/>
        <v>0.0084513648967067-0.00956981269647687i</v>
      </c>
      <c r="L2344" t="str">
        <f t="shared" si="675"/>
        <v>0.00005-0.0459198998038767i</v>
      </c>
      <c r="M2344" t="str">
        <f t="shared" si="676"/>
        <v>0.00133333333333333-0.0270117057669864i</v>
      </c>
      <c r="N2344">
        <f t="shared" si="677"/>
        <v>99.752781138038301</v>
      </c>
      <c r="O2344">
        <f t="shared" si="678"/>
        <v>13.849911199910521</v>
      </c>
      <c r="P2344" s="3">
        <f t="shared" si="679"/>
        <v>13.849911199910521</v>
      </c>
      <c r="Q2344" s="3">
        <f t="shared" si="680"/>
        <v>-80.247218861961699</v>
      </c>
      <c r="R2344">
        <f t="shared" si="681"/>
        <v>99.752781138038301</v>
      </c>
      <c r="S2344">
        <f t="shared" si="682"/>
        <v>6.1452576468239188</v>
      </c>
      <c r="T2344">
        <f t="shared" si="665"/>
        <v>13.849911199910521</v>
      </c>
    </row>
    <row r="2345" spans="1:20" x14ac:dyDescent="0.25">
      <c r="A2345">
        <f t="shared" si="666"/>
        <v>38758.517367067405</v>
      </c>
      <c r="B2345">
        <f t="shared" si="683"/>
        <v>6168.6096258818498</v>
      </c>
      <c r="C2345" t="str">
        <f t="shared" si="667"/>
        <v>0.832206654744422-4.83857569841351i</v>
      </c>
      <c r="D2345" t="str">
        <f t="shared" si="668"/>
        <v>3.97462682659265-2.61859071306129i</v>
      </c>
      <c r="E2345" t="str">
        <f t="shared" si="669"/>
        <v>161.867607015957+5.05349101867801i</v>
      </c>
      <c r="F2345" t="str">
        <f t="shared" si="670"/>
        <v>1.45494991919719-24.2151509865523i</v>
      </c>
      <c r="G2345" t="str">
        <f t="shared" si="671"/>
        <v>0.999996538890951-0.00186040239454139i</v>
      </c>
      <c r="H2345" t="str">
        <f t="shared" si="672"/>
        <v>1063.5728522796+620.770874976592i</v>
      </c>
      <c r="I2345" t="str">
        <f t="shared" si="673"/>
        <v>46.7714763955319-70.1067972670205i</v>
      </c>
      <c r="K2345" t="str">
        <f t="shared" si="674"/>
        <v>0.00841576428055377-0.00956301409741955i</v>
      </c>
      <c r="L2345" t="str">
        <f t="shared" si="675"/>
        <v>0.00005-0.0457460647577972i</v>
      </c>
      <c r="M2345" t="str">
        <f t="shared" si="676"/>
        <v>0.00133333333333333-0.0269094498575278i</v>
      </c>
      <c r="N2345">
        <f t="shared" si="677"/>
        <v>99.759055031296697</v>
      </c>
      <c r="O2345">
        <f t="shared" si="678"/>
        <v>13.820960140170326</v>
      </c>
      <c r="P2345" s="3">
        <f t="shared" si="679"/>
        <v>13.820960140170326</v>
      </c>
      <c r="Q2345" s="3">
        <f t="shared" si="680"/>
        <v>-80.240944968703303</v>
      </c>
      <c r="R2345">
        <f t="shared" si="681"/>
        <v>99.759055031296697</v>
      </c>
      <c r="S2345">
        <f t="shared" si="682"/>
        <v>6.1686096258818495</v>
      </c>
      <c r="T2345">
        <f t="shared" si="665"/>
        <v>13.820960140170326</v>
      </c>
    </row>
    <row r="2346" spans="1:20" x14ac:dyDescent="0.25">
      <c r="A2346">
        <f t="shared" si="666"/>
        <v>38905.79973306226</v>
      </c>
      <c r="B2346">
        <f t="shared" si="683"/>
        <v>6192.0503424602011</v>
      </c>
      <c r="C2346" t="str">
        <f t="shared" si="667"/>
        <v>0.82996333557837-4.8223828611861i</v>
      </c>
      <c r="D2346" t="str">
        <f t="shared" si="668"/>
        <v>3.97462398535491-2.60896985222695i</v>
      </c>
      <c r="E2346" t="str">
        <f t="shared" si="669"/>
        <v>161.871829497076+5.07943502184461i</v>
      </c>
      <c r="F2346" t="str">
        <f t="shared" si="670"/>
        <v>1.45494988085285-24.1235022885628i</v>
      </c>
      <c r="G2346" t="str">
        <f t="shared" si="671"/>
        <v>0.999996512536636-0.00186747187442453i</v>
      </c>
      <c r="H2346" t="str">
        <f t="shared" si="672"/>
        <v>1068.51193904456+623.162638238191i</v>
      </c>
      <c r="I2346" t="str">
        <f t="shared" si="673"/>
        <v>46.7940191899515-70.1581208501014i</v>
      </c>
      <c r="K2346" t="str">
        <f t="shared" si="674"/>
        <v>0.0083802150137332-0.00955608814968785i</v>
      </c>
      <c r="L2346" t="str">
        <f t="shared" si="675"/>
        <v>0.00005-0.0455728877842172i</v>
      </c>
      <c r="M2346" t="str">
        <f t="shared" si="676"/>
        <v>0.00133333333333333-0.0268075810495395i</v>
      </c>
      <c r="N2346">
        <f t="shared" si="677"/>
        <v>99.765306670597752</v>
      </c>
      <c r="O2346">
        <f t="shared" si="678"/>
        <v>13.792006143197565</v>
      </c>
      <c r="P2346" s="3">
        <f t="shared" si="679"/>
        <v>13.792006143197565</v>
      </c>
      <c r="Q2346" s="3">
        <f t="shared" si="680"/>
        <v>-80.234693329402248</v>
      </c>
      <c r="R2346">
        <f t="shared" si="681"/>
        <v>99.765306670597752</v>
      </c>
      <c r="S2346">
        <f t="shared" si="682"/>
        <v>6.1920503424602007</v>
      </c>
      <c r="T2346">
        <f t="shared" si="665"/>
        <v>13.792006143197565</v>
      </c>
    </row>
    <row r="2347" spans="1:20" x14ac:dyDescent="0.25">
      <c r="A2347">
        <f t="shared" si="666"/>
        <v>39053.6417720479</v>
      </c>
      <c r="B2347">
        <f t="shared" si="683"/>
        <v>6215.5801337615503</v>
      </c>
      <c r="C2347" t="str">
        <f t="shared" si="667"/>
        <v>0.82772362196261-4.806242827315i</v>
      </c>
      <c r="D2347" t="str">
        <f t="shared" si="668"/>
        <v>3.97462112248687-2.59938652187903i</v>
      </c>
      <c r="E2347" t="str">
        <f t="shared" si="669"/>
        <v>161.876137152957+5.10548924942156i</v>
      </c>
      <c r="F2347" t="str">
        <f t="shared" si="670"/>
        <v>1.45494984221654-24.0322006152516i</v>
      </c>
      <c r="G2347" t="str">
        <f t="shared" si="671"/>
        <v>0.999996485981649-0.00187456821776803i</v>
      </c>
      <c r="H2347" t="str">
        <f t="shared" si="672"/>
        <v>1073.51517222107+625.554161203372i</v>
      </c>
      <c r="I2347" t="str">
        <f t="shared" si="673"/>
        <v>46.816184622386-70.2122912074623i</v>
      </c>
      <c r="K2347" t="str">
        <f t="shared" si="674"/>
        <v>0.00834471800561143-0.00954903533221935i</v>
      </c>
      <c r="L2347" t="str">
        <f t="shared" si="675"/>
        <v>0.00005-0.0454003663919278i</v>
      </c>
      <c r="M2347" t="str">
        <f t="shared" si="676"/>
        <v>0.00133333333333333-0.0267060978776046i</v>
      </c>
      <c r="N2347">
        <f t="shared" si="677"/>
        <v>99.771536657179922</v>
      </c>
      <c r="O2347">
        <f t="shared" si="678"/>
        <v>13.763049179356983</v>
      </c>
      <c r="P2347" s="3">
        <f t="shared" si="679"/>
        <v>13.763049179356983</v>
      </c>
      <c r="Q2347" s="3">
        <f t="shared" si="680"/>
        <v>-80.228463342820078</v>
      </c>
      <c r="R2347">
        <f t="shared" si="681"/>
        <v>99.771536657179922</v>
      </c>
      <c r="S2347">
        <f t="shared" si="682"/>
        <v>6.2155801337615504</v>
      </c>
      <c r="T2347">
        <f t="shared" si="665"/>
        <v>13.763049179356983</v>
      </c>
    </row>
    <row r="2348" spans="1:20" x14ac:dyDescent="0.25">
      <c r="A2348">
        <f t="shared" si="666"/>
        <v>39202.045610781686</v>
      </c>
      <c r="B2348">
        <f t="shared" si="683"/>
        <v>6239.1993382698447</v>
      </c>
      <c r="C2348" t="str">
        <f t="shared" si="667"/>
        <v>0.82548756913976-4.79015540550551i</v>
      </c>
      <c r="D2348" t="str">
        <f t="shared" si="668"/>
        <v>3.97461823782385-2.58984058415327i</v>
      </c>
      <c r="E2348" t="str">
        <f t="shared" si="669"/>
        <v>161.880530710906+5.13165391529623i</v>
      </c>
      <c r="F2348" t="str">
        <f t="shared" si="670"/>
        <v>1.45494980328604-23.9412446532133i</v>
      </c>
      <c r="G2348" t="str">
        <f t="shared" si="671"/>
        <v>0.999996459224461-0.0018816915266466i</v>
      </c>
      <c r="H2348" t="str">
        <f t="shared" si="672"/>
        <v>1078.58355778765+627.945018405492i</v>
      </c>
      <c r="I2348" t="str">
        <f t="shared" si="673"/>
        <v>46.8379529688369-70.2693391604216i</v>
      </c>
      <c r="K2348" t="str">
        <f t="shared" si="674"/>
        <v>0.00830927415987882-0.009541856131817i</v>
      </c>
      <c r="L2348" t="str">
        <f t="shared" si="675"/>
        <v>0.00005-0.045228498099151i</v>
      </c>
      <c r="M2348" t="str">
        <f t="shared" si="676"/>
        <v>0.00133333333333333-0.0266049988818535i</v>
      </c>
      <c r="N2348">
        <f t="shared" si="677"/>
        <v>99.777745595456238</v>
      </c>
      <c r="O2348">
        <f t="shared" si="678"/>
        <v>13.73408922005299</v>
      </c>
      <c r="P2348" s="3">
        <f t="shared" si="679"/>
        <v>13.73408922005299</v>
      </c>
      <c r="Q2348" s="3">
        <f t="shared" si="680"/>
        <v>-80.222254404543762</v>
      </c>
      <c r="R2348">
        <f t="shared" si="681"/>
        <v>99.777745595456238</v>
      </c>
      <c r="S2348">
        <f t="shared" si="682"/>
        <v>6.2391993382698443</v>
      </c>
      <c r="T2348">
        <f t="shared" ref="T2348:T2411" si="684">P2348</f>
        <v>13.73408922005299</v>
      </c>
    </row>
    <row r="2349" spans="1:20" x14ac:dyDescent="0.25">
      <c r="A2349">
        <f t="shared" ref="A2349:A2412" si="685">2*PI()*B2349</f>
        <v>39351.013384102655</v>
      </c>
      <c r="B2349">
        <f t="shared" si="683"/>
        <v>6262.90829575527</v>
      </c>
      <c r="C2349" t="str">
        <f t="shared" ref="C2349:C2412" si="686">IMPRODUCT(D2349,E2349,$C$40,,K2349,$C$41)</f>
        <v>0.823255231957031-4.77412040580286i</v>
      </c>
      <c r="D2349" t="str">
        <f t="shared" ref="D2349:D2412" si="687">IMDIV(IMPRODUCT($C$37,$C$38,COMPLEX(1,A2349/$C$38)),IMSUM(-1*A2349*A2349/$C$39,COMPLEX(0,1*A2349)))</f>
        <v>3.97461533119997-2.58033190172328i</v>
      </c>
      <c r="E2349" t="str">
        <f t="shared" ref="E2349:E2412" si="688">IMDIV(IMPRODUCT(IMSUM(F2349,G2349),$C$29,H2349),IMSUM(1,I2349))</f>
        <v>161.885010901819+5.15792923278586i</v>
      </c>
      <c r="F2349" t="str">
        <f t="shared" ref="F2349:F2412" si="689">IMDIV(IMPRODUCT($C$14,$C$15,COMPLEX(1,A2349/$C$15)),IMSUM(-1*A2349*A2349/$C$16,COMPLEX(0,A2349)))</f>
        <v>1.45494976405911-23.8506330940158i</v>
      </c>
      <c r="G2349" t="str">
        <f t="shared" ref="G2349:G2412" si="690">IMDIV(1,COMPLEX(1,A2349*$C$9*$C$10))</f>
        <v>0.999996432263535-0.00188884190352275i</v>
      </c>
      <c r="H2349" t="str">
        <f t="shared" ref="H2349:H2412" si="691">IMDIV($C$3,IMSUM(K2349,COMPLEX(0,$C$28*A2349)))</f>
        <v>1083.71811920258+630.334766863801i</v>
      </c>
      <c r="I2349" t="str">
        <f t="shared" ref="I2349:I2412" si="692">IMPRODUCT(F2349,$C$29,H2349,$C$31)</f>
        <v>46.8593038056621-70.3292960656332i</v>
      </c>
      <c r="K2349" t="str">
        <f t="shared" ref="K2349:K2412" si="693">IF($C$26&lt;=0,IMDIV(1,IMSUM(IMDIV(1,L2349),1/$C$18)),IMDIV(1,IMSUM(IMDIV(1,L2349),1/$C$18,IMDIV(1,M2349))))</f>
        <v>0.00827388437446462-0.00953455104306966i</v>
      </c>
      <c r="L2349" t="str">
        <f t="shared" ref="L2349:L2412" si="694">IMSUM($C$21/$C$22,IMDIV(1,COMPLEX(0,$C$20*$C$22*A2349)))</f>
        <v>0.00005-0.0450572804335037i</v>
      </c>
      <c r="M2349" t="str">
        <f t="shared" ref="M2349:M2412" si="695">IMSUM($C$25/$C$26,IMDIV(1,COMPLEX(0,$C$24*$C$26*A2349)))</f>
        <v>0.00133333333333333-0.0265042826079434i</v>
      </c>
      <c r="N2349">
        <f t="shared" ref="N2349:N2412" si="696">ABS(R2349)</f>
        <v>99.783934092945572</v>
      </c>
      <c r="O2349">
        <f t="shared" ref="O2349:O2412" si="697">ABS(P2349)</f>
        <v>13.705126237735243</v>
      </c>
      <c r="P2349" s="3">
        <f t="shared" ref="P2349:P2412" si="698">20*LOG10(IMABS(C2349))</f>
        <v>13.705126237735243</v>
      </c>
      <c r="Q2349" s="3">
        <f t="shared" ref="Q2349:Q2412" si="699">IMARGUMENT(C2349)*180/PI()</f>
        <v>-80.216065907054428</v>
      </c>
      <c r="R2349">
        <f t="shared" ref="R2349:R2412" si="700">IF(Q2349&lt;0,Q2349+180,Q2349-180)</f>
        <v>99.783934092945572</v>
      </c>
      <c r="S2349">
        <f t="shared" ref="S2349:S2412" si="701">B2349/1000</f>
        <v>6.2629082957552704</v>
      </c>
      <c r="T2349">
        <f t="shared" si="684"/>
        <v>13.705126237735243</v>
      </c>
    </row>
    <row r="2350" spans="1:20" x14ac:dyDescent="0.25">
      <c r="A2350">
        <f t="shared" si="685"/>
        <v>39500.547234962243</v>
      </c>
      <c r="B2350">
        <f t="shared" ref="B2350:B2413" si="702">B2349*(1+B$42)</f>
        <v>6286.7073472791399</v>
      </c>
      <c r="C2350" t="str">
        <f t="shared" si="686"/>
        <v>0.821026664861293-4.75813763958366i</v>
      </c>
      <c r="D2350" t="str">
        <f t="shared" si="687"/>
        <v>3.97461240244808-2.57086033779857i</v>
      </c>
      <c r="E2350" t="str">
        <f t="shared" si="688"/>
        <v>161.889578460214+5.18431541464499i</v>
      </c>
      <c r="F2350" t="str">
        <f t="shared" si="689"/>
        <v>1.45494972453348-23.7603646341816i</v>
      </c>
      <c r="G2350" t="str">
        <f t="shared" si="690"/>
        <v>0.999996405097317-0.00189601945124827i</v>
      </c>
      <c r="H2350" t="str">
        <f t="shared" si="691"/>
        <v>1088.9198976759+632.72294543246i</v>
      </c>
      <c r="I2350" t="str">
        <f t="shared" si="692"/>
        <v>46.8802159853822-70.3921938214013i</v>
      </c>
      <c r="K2350" t="str">
        <f t="shared" si="693"/>
        <v>0.00823854954145323-0.00952712056827132i</v>
      </c>
      <c r="L2350" t="str">
        <f t="shared" si="694"/>
        <v>0.00005-0.0448867109319623i</v>
      </c>
      <c r="M2350" t="str">
        <f t="shared" si="695"/>
        <v>0.00133333333333333-0.0264039476070366i</v>
      </c>
      <c r="N2350">
        <f t="shared" si="696"/>
        <v>99.790102760202402</v>
      </c>
      <c r="O2350">
        <f t="shared" si="697"/>
        <v>13.676160205904146</v>
      </c>
      <c r="P2350" s="3">
        <f t="shared" si="698"/>
        <v>13.676160205904146</v>
      </c>
      <c r="Q2350" s="3">
        <f t="shared" si="699"/>
        <v>-80.209897239797598</v>
      </c>
      <c r="R2350">
        <f t="shared" si="700"/>
        <v>99.790102760202402</v>
      </c>
      <c r="S2350">
        <f t="shared" si="701"/>
        <v>6.2867073472791395</v>
      </c>
      <c r="T2350">
        <f t="shared" si="684"/>
        <v>13.676160205904146</v>
      </c>
    </row>
    <row r="2351" spans="1:20" x14ac:dyDescent="0.25">
      <c r="A2351">
        <f t="shared" si="685"/>
        <v>39650.649314455099</v>
      </c>
      <c r="B2351">
        <f t="shared" si="702"/>
        <v>6310.5968351988004</v>
      </c>
      <c r="C2351" t="str">
        <f t="shared" si="686"/>
        <v>0.818801921894338-4.74220691954698i</v>
      </c>
      <c r="D2351" t="str">
        <f t="shared" si="687"/>
        <v>3.97460945139973-2.56142575612249i</v>
      </c>
      <c r="E2351" t="str">
        <f t="shared" si="688"/>
        <v>161.894234124249+5.2108126730775i</v>
      </c>
      <c r="F2351" t="str">
        <f t="shared" si="689"/>
        <v>1.4549496847069-23.6704379751684i</v>
      </c>
      <c r="G2351" t="str">
        <f t="shared" si="690"/>
        <v>0.999996377724246-0.00190322427306573i</v>
      </c>
      <c r="H2351" t="str">
        <f t="shared" si="691"/>
        <v>1094.1899524415+635.109074125284i</v>
      </c>
      <c r="I2351" t="str">
        <f t="shared" si="692"/>
        <v>46.900667611634-70.4580648738753i</v>
      </c>
      <c r="K2351" t="str">
        <f t="shared" si="693"/>
        <v>0.00820327054700177-0.00951956521733952i</v>
      </c>
      <c r="L2351" t="str">
        <f t="shared" si="694"/>
        <v>0.00005-0.0447167871408271i</v>
      </c>
      <c r="M2351" t="str">
        <f t="shared" si="695"/>
        <v>0.00133333333333333-0.0263039924357806i</v>
      </c>
      <c r="N2351">
        <f t="shared" si="696"/>
        <v>99.796252210748577</v>
      </c>
      <c r="O2351">
        <f t="shared" si="697"/>
        <v>13.647191099115641</v>
      </c>
      <c r="P2351" s="3">
        <f t="shared" si="698"/>
        <v>13.647191099115641</v>
      </c>
      <c r="Q2351" s="3">
        <f t="shared" si="699"/>
        <v>-80.203747789251423</v>
      </c>
      <c r="R2351">
        <f t="shared" si="700"/>
        <v>99.796252210748577</v>
      </c>
      <c r="S2351">
        <f t="shared" si="701"/>
        <v>6.3105968351988002</v>
      </c>
      <c r="T2351">
        <f t="shared" si="684"/>
        <v>13.647191099115641</v>
      </c>
    </row>
    <row r="2352" spans="1:20" x14ac:dyDescent="0.25">
      <c r="A2352">
        <f t="shared" si="685"/>
        <v>39801.321781850034</v>
      </c>
      <c r="B2352">
        <f t="shared" si="702"/>
        <v>6334.5771031725562</v>
      </c>
      <c r="C2352" t="str">
        <f t="shared" si="686"/>
        <v>0.81658105668814-4.72632805970587i</v>
      </c>
      <c r="D2352" t="str">
        <f t="shared" si="687"/>
        <v>3.97460647788526-2.55202802097041i</v>
      </c>
      <c r="E2352" t="str">
        <f t="shared" si="688"/>
        <v>161.89897863575+5.23742121974436i</v>
      </c>
      <c r="F2352" t="str">
        <f t="shared" si="689"/>
        <v>1.45494964457706-23.5808518233511i</v>
      </c>
      <c r="G2352" t="str">
        <f t="shared" si="690"/>
        <v>0.999996350142745-0.00191045647260993i</v>
      </c>
      <c r="H2352" t="str">
        <f t="shared" si="691"/>
        <v>1099.52936102892+637.492653415271i</v>
      </c>
      <c r="I2352" t="str">
        <f t="shared" si="692"/>
        <v>46.9206360132405-70.5269422231145i</v>
      </c>
      <c r="K2352" t="str">
        <f t="shared" si="693"/>
        <v>0.0081680482712591-0.00951188550773259i</v>
      </c>
      <c r="L2352" t="str">
        <f t="shared" si="694"/>
        <v>0.00005-0.0445475066156875i</v>
      </c>
      <c r="M2352" t="str">
        <f t="shared" si="695"/>
        <v>0.00133333333333333-0.0262044156562868i</v>
      </c>
      <c r="N2352">
        <f t="shared" si="696"/>
        <v>99.802383061002814</v>
      </c>
      <c r="O2352">
        <f t="shared" si="697"/>
        <v>13.618218892986713</v>
      </c>
      <c r="P2352" s="3">
        <f t="shared" si="698"/>
        <v>13.618218892986713</v>
      </c>
      <c r="Q2352" s="3">
        <f t="shared" si="699"/>
        <v>-80.197616938997186</v>
      </c>
      <c r="R2352">
        <f t="shared" si="700"/>
        <v>99.802383061002814</v>
      </c>
      <c r="S2352">
        <f t="shared" si="701"/>
        <v>6.3345771031725562</v>
      </c>
      <c r="T2352">
        <f t="shared" si="684"/>
        <v>13.618218892986713</v>
      </c>
    </row>
    <row r="2353" spans="1:20" x14ac:dyDescent="0.25">
      <c r="A2353">
        <f t="shared" si="685"/>
        <v>39952.566804621063</v>
      </c>
      <c r="B2353">
        <f t="shared" si="702"/>
        <v>6358.648496164612</v>
      </c>
      <c r="C2353" t="str">
        <f t="shared" si="686"/>
        <v>0.814364122460158-4.71050087537846i</v>
      </c>
      <c r="D2353" t="str">
        <f t="shared" si="687"/>
        <v>3.97460348173363-2.54266699714764i</v>
      </c>
      <c r="E2353" t="str">
        <f t="shared" si="688"/>
        <v>161.903812740241+5.26414126577451i</v>
      </c>
      <c r="F2353" t="str">
        <f t="shared" si="689"/>
        <v>1.45494960414165-23.4916048900026i</v>
      </c>
      <c r="G2353" t="str">
        <f t="shared" si="690"/>
        <v>0.999996322351228-0.00191771615390941i</v>
      </c>
      <c r="H2353" t="str">
        <f t="shared" si="691"/>
        <v>1104.93921953457+639.87316350805i</v>
      </c>
      <c r="I2353" t="str">
        <f t="shared" si="692"/>
        <v>46.9400977173692-70.5988594290011i</v>
      </c>
      <c r="K2353" t="str">
        <f t="shared" si="693"/>
        <v>0.00813288358828581-0.00950408196436609i</v>
      </c>
      <c r="L2353" t="str">
        <f t="shared" si="694"/>
        <v>0.00005-0.0443788669213862i</v>
      </c>
      <c r="M2353" t="str">
        <f t="shared" si="695"/>
        <v>0.00133333333333333-0.0261052158361095i</v>
      </c>
      <c r="N2353">
        <f t="shared" si="696"/>
        <v>99.808495930210242</v>
      </c>
      <c r="O2353">
        <f t="shared" si="697"/>
        <v>13.589243564200064</v>
      </c>
      <c r="P2353" s="3">
        <f t="shared" si="698"/>
        <v>13.589243564200064</v>
      </c>
      <c r="Q2353" s="3">
        <f t="shared" si="699"/>
        <v>-80.191504069789758</v>
      </c>
      <c r="R2353">
        <f t="shared" si="700"/>
        <v>99.808495930210242</v>
      </c>
      <c r="S2353">
        <f t="shared" si="701"/>
        <v>6.3586484961646121</v>
      </c>
      <c r="T2353">
        <f t="shared" si="684"/>
        <v>13.589243564200064</v>
      </c>
    </row>
    <row r="2354" spans="1:20" x14ac:dyDescent="0.25">
      <c r="A2354">
        <f t="shared" si="685"/>
        <v>40104.386558478625</v>
      </c>
      <c r="B2354">
        <f t="shared" si="702"/>
        <v>6382.8113604500377</v>
      </c>
      <c r="C2354" t="str">
        <f t="shared" si="686"/>
        <v>0.81215117200897-4.69472518317923i</v>
      </c>
      <c r="D2354" t="str">
        <f t="shared" si="687"/>
        <v>3.97460046277258-2.53334254998757i</v>
      </c>
      <c r="E2354" t="str">
        <f t="shared" si="688"/>
        <v>161.908737186965+5.29097302177498i</v>
      </c>
      <c r="F2354" t="str">
        <f t="shared" si="689"/>
        <v>1.45494956339836-23.4026958912762i</v>
      </c>
      <c r="G2354" t="str">
        <f t="shared" si="690"/>
        <v>0.999996294348096-0.00192500342138794i</v>
      </c>
      <c r="H2354" t="str">
        <f t="shared" si="691"/>
        <v>1110.42064289178+642.250063588156i</v>
      </c>
      <c r="I2354" t="str">
        <f t="shared" si="692"/>
        <v>46.9590284217413-70.6738506169821i</v>
      </c>
      <c r="K2354" t="str">
        <f t="shared" si="693"/>
        <v>0.00809777736597614-0.00949615511952811i</v>
      </c>
      <c r="L2354" t="str">
        <f t="shared" si="694"/>
        <v>0.00005-0.0442108656319848i</v>
      </c>
      <c r="M2354" t="str">
        <f t="shared" si="695"/>
        <v>0.00133333333333333-0.0260063915482263i</v>
      </c>
      <c r="N2354">
        <f t="shared" si="696"/>
        <v>99.814591440374173</v>
      </c>
      <c r="O2354">
        <f t="shared" si="697"/>
        <v>13.560265090509118</v>
      </c>
      <c r="P2354" s="3">
        <f t="shared" si="698"/>
        <v>13.560265090509118</v>
      </c>
      <c r="Q2354" s="3">
        <f t="shared" si="699"/>
        <v>-80.185408559625827</v>
      </c>
      <c r="R2354">
        <f t="shared" si="700"/>
        <v>99.814591440374173</v>
      </c>
      <c r="S2354">
        <f t="shared" si="701"/>
        <v>6.3828113604500381</v>
      </c>
      <c r="T2354">
        <f t="shared" si="684"/>
        <v>13.560265090509118</v>
      </c>
    </row>
    <row r="2355" spans="1:20" x14ac:dyDescent="0.25">
      <c r="A2355">
        <f t="shared" si="685"/>
        <v>40256.78322740084</v>
      </c>
      <c r="B2355">
        <f t="shared" si="702"/>
        <v>6407.0660436197477</v>
      </c>
      <c r="C2355" t="str">
        <f t="shared" si="686"/>
        <v>0.809942257709633-4.67900080101i</v>
      </c>
      <c r="D2355" t="str">
        <f t="shared" si="687"/>
        <v>3.97459742082843-2.52405454534968i</v>
      </c>
      <c r="E2355" t="str">
        <f t="shared" si="688"/>
        <v>161.913752728914+5.31791669784082i</v>
      </c>
      <c r="F2355" t="str">
        <f t="shared" si="689"/>
        <v>1.45494952234482-23.3141235481857i</v>
      </c>
      <c r="G2355" t="str">
        <f t="shared" si="690"/>
        <v>0.999996266131737-0.00193231837986603i</v>
      </c>
      <c r="H2355" t="str">
        <f t="shared" si="691"/>
        <v>1115.97476513933+644.622791037254i</v>
      </c>
      <c r="I2355" t="str">
        <f t="shared" si="692"/>
        <v>46.9774029658623-70.7519504836138i</v>
      </c>
      <c r="K2355" t="str">
        <f t="shared" si="693"/>
        <v>0.00806273046598061-0.00948810551279372i</v>
      </c>
      <c r="L2355" t="str">
        <f t="shared" si="694"/>
        <v>0.00005-0.0440435003307279i</v>
      </c>
      <c r="M2355" t="str">
        <f t="shared" si="695"/>
        <v>0.00133333333333333-0.0259079413710164i</v>
      </c>
      <c r="N2355">
        <f t="shared" si="696"/>
        <v>99.820670216184183</v>
      </c>
      <c r="O2355">
        <f t="shared" si="697"/>
        <v>13.531283450742338</v>
      </c>
      <c r="P2355" s="3">
        <f t="shared" si="698"/>
        <v>13.531283450742338</v>
      </c>
      <c r="Q2355" s="3">
        <f t="shared" si="699"/>
        <v>-80.179329783815817</v>
      </c>
      <c r="R2355">
        <f t="shared" si="700"/>
        <v>99.820670216184183</v>
      </c>
      <c r="S2355">
        <f t="shared" si="701"/>
        <v>6.4070660436197473</v>
      </c>
      <c r="T2355">
        <f t="shared" si="684"/>
        <v>13.531283450742338</v>
      </c>
    </row>
    <row r="2356" spans="1:20" x14ac:dyDescent="0.25">
      <c r="A2356">
        <f t="shared" si="685"/>
        <v>40409.759003664964</v>
      </c>
      <c r="B2356">
        <f t="shared" si="702"/>
        <v>6431.4128945855027</v>
      </c>
      <c r="C2356" t="str">
        <f t="shared" si="686"/>
        <v>0.807737431509549-4.66332754805127i</v>
      </c>
      <c r="D2356" t="str">
        <f t="shared" si="687"/>
        <v>3.97459435572631-2.51480284961761i</v>
      </c>
      <c r="E2356" t="str">
        <f t="shared" si="688"/>
        <v>161.918860122857+5.34497250356385i</v>
      </c>
      <c r="F2356" t="str">
        <f t="shared" si="689"/>
        <v>1.4549494809787-23.2258865865884i</v>
      </c>
      <c r="G2356" t="str">
        <f t="shared" si="690"/>
        <v>0.999996237700528-0.0019396611345624i</v>
      </c>
      <c r="H2356" t="str">
        <f t="shared" si="691"/>
        <v>1121.60273968785+646.990760623169i</v>
      </c>
      <c r="I2356" t="str">
        <f t="shared" si="692"/>
        <v>46.9951953012414-70.833194301895i</v>
      </c>
      <c r="K2356" t="str">
        <f t="shared" si="693"/>
        <v>0.00802774374363061-0.00947993369093854i</v>
      </c>
      <c r="L2356" t="str">
        <f t="shared" si="694"/>
        <v>0.00005-0.04387676861001i</v>
      </c>
      <c r="M2356" t="str">
        <f t="shared" si="695"/>
        <v>0.00133333333333333-0.0258098638882411i</v>
      </c>
      <c r="N2356">
        <f t="shared" si="696"/>
        <v>99.82673288494793</v>
      </c>
      <c r="O2356">
        <f t="shared" si="697"/>
        <v>13.502298624808242</v>
      </c>
      <c r="P2356" s="3">
        <f t="shared" si="698"/>
        <v>13.502298624808242</v>
      </c>
      <c r="Q2356" s="3">
        <f t="shared" si="699"/>
        <v>-80.17326711505207</v>
      </c>
      <c r="R2356">
        <f t="shared" si="700"/>
        <v>99.82673288494793</v>
      </c>
      <c r="S2356">
        <f t="shared" si="701"/>
        <v>6.4314128945855025</v>
      </c>
      <c r="T2356">
        <f t="shared" si="684"/>
        <v>13.502298624808242</v>
      </c>
    </row>
    <row r="2357" spans="1:20" x14ac:dyDescent="0.25">
      <c r="A2357">
        <f t="shared" si="685"/>
        <v>40563.316087878891</v>
      </c>
      <c r="B2357">
        <f t="shared" si="702"/>
        <v>6455.8522635849276</v>
      </c>
      <c r="C2357" t="str">
        <f t="shared" si="686"/>
        <v>0.805536744924023-4.64770524475316i</v>
      </c>
      <c r="D2357" t="str">
        <f t="shared" si="687"/>
        <v>3.97459126728994-2.50558732969731i</v>
      </c>
      <c r="E2357" t="str">
        <f t="shared" si="688"/>
        <v>161.924060129367+5.37214064804512i</v>
      </c>
      <c r="F2357" t="str">
        <f t="shared" si="689"/>
        <v>1.45494943929759-23.1379837371659i</v>
      </c>
      <c r="G2357" t="str">
        <f t="shared" si="690"/>
        <v>0.999996209052833-0.00194703179109556i</v>
      </c>
      <c r="H2357" t="str">
        <f t="shared" si="691"/>
        <v>1127.30573958361+649.353363658713i</v>
      </c>
      <c r="I2357" t="str">
        <f t="shared" si="692"/>
        <v>47.0123784605608-70.9176179263539i</v>
      </c>
      <c r="K2357" t="str">
        <f t="shared" si="693"/>
        <v>0.00799281804786396-0.00947164020785138i</v>
      </c>
      <c r="L2357" t="str">
        <f t="shared" si="694"/>
        <v>0.00005-0.0437106680713388i</v>
      </c>
      <c r="M2357" t="str">
        <f t="shared" si="695"/>
        <v>0.00133333333333333-0.0257121576890228i</v>
      </c>
      <c r="N2357">
        <f t="shared" si="696"/>
        <v>99.832780076519157</v>
      </c>
      <c r="O2357">
        <f t="shared" si="697"/>
        <v>13.473310593699521</v>
      </c>
      <c r="P2357" s="3">
        <f t="shared" si="698"/>
        <v>13.473310593699521</v>
      </c>
      <c r="Q2357" s="3">
        <f t="shared" si="699"/>
        <v>-80.167219923480843</v>
      </c>
      <c r="R2357">
        <f t="shared" si="700"/>
        <v>99.832780076519157</v>
      </c>
      <c r="S2357">
        <f t="shared" si="701"/>
        <v>6.4558522635849274</v>
      </c>
      <c r="T2357">
        <f t="shared" si="684"/>
        <v>13.473310593699521</v>
      </c>
    </row>
    <row r="2358" spans="1:20" x14ac:dyDescent="0.25">
      <c r="A2358">
        <f t="shared" si="685"/>
        <v>40717.456689012834</v>
      </c>
      <c r="B2358">
        <f t="shared" si="702"/>
        <v>6480.3845021865509</v>
      </c>
      <c r="C2358" t="str">
        <f t="shared" si="686"/>
        <v>0.803340249032147-4.63213371282647i</v>
      </c>
      <c r="D2358" t="str">
        <f t="shared" si="687"/>
        <v>3.97458815534168-2.49640785301502i</v>
      </c>
      <c r="E2358" t="str">
        <f t="shared" si="688"/>
        <v>161.929353512852+5.39942133990149i</v>
      </c>
      <c r="F2358" t="str">
        <f t="shared" si="689"/>
        <v>1.45494939729911-23.0504137354062i</v>
      </c>
      <c r="G2358" t="str">
        <f t="shared" si="690"/>
        <v>0.999996180187004-0.00195443045548525i</v>
      </c>
      <c r="H2358" t="str">
        <f t="shared" si="691"/>
        <v>1133.08495776903+651.709967129156i</v>
      </c>
      <c r="I2358" t="str">
        <f t="shared" si="692"/>
        <v>47.0289245257613-71.0052577978683i</v>
      </c>
      <c r="K2358" t="str">
        <f t="shared" si="693"/>
        <v>0.00795795422115211-0.00946322562444606i</v>
      </c>
      <c r="L2358" t="str">
        <f t="shared" si="694"/>
        <v>0.00005-0.0435451963253027i</v>
      </c>
      <c r="M2358" t="str">
        <f t="shared" si="695"/>
        <v>0.00133333333333333-0.0256148213678251i</v>
      </c>
      <c r="N2358">
        <f t="shared" si="696"/>
        <v>99.838812423227822</v>
      </c>
      <c r="O2358">
        <f t="shared" si="697"/>
        <v>13.444319339497341</v>
      </c>
      <c r="P2358" s="3">
        <f t="shared" si="698"/>
        <v>13.444319339497341</v>
      </c>
      <c r="Q2358" s="3">
        <f t="shared" si="699"/>
        <v>-80.161187576772178</v>
      </c>
      <c r="R2358">
        <f t="shared" si="700"/>
        <v>99.838812423227822</v>
      </c>
      <c r="S2358">
        <f t="shared" si="701"/>
        <v>6.4803845021865509</v>
      </c>
      <c r="T2358">
        <f t="shared" si="684"/>
        <v>13.444319339497341</v>
      </c>
    </row>
    <row r="2359" spans="1:20" x14ac:dyDescent="0.25">
      <c r="A2359">
        <f t="shared" si="685"/>
        <v>40872.183024431084</v>
      </c>
      <c r="B2359">
        <f t="shared" si="702"/>
        <v>6505.0099632948595</v>
      </c>
      <c r="C2359" t="str">
        <f t="shared" si="686"/>
        <v>0.801147994472831-4.61661277523376i</v>
      </c>
      <c r="D2359" t="str">
        <f t="shared" si="687"/>
        <v>3.97458501970262-2.48726428751542i</v>
      </c>
      <c r="E2359" t="str">
        <f t="shared" si="688"/>
        <v>161.934741041581+5.4268147872796i</v>
      </c>
      <c r="F2359" t="str">
        <f t="shared" si="689"/>
        <v>1.45494935498083-22.9631753215854i</v>
      </c>
      <c r="G2359" t="str">
        <f t="shared" si="690"/>
        <v>0.999996151101379-0.00196185723415402i</v>
      </c>
      <c r="H2359" t="str">
        <f t="shared" si="691"/>
        <v>1138.94160733936+654.059912787199i</v>
      </c>
      <c r="I2359" t="str">
        <f t="shared" si="692"/>
        <v>47.044804595006-71.0961509481916i</v>
      </c>
      <c r="K2359" t="str">
        <f t="shared" si="693"/>
        <v>0.0079231530994286-0.00945469050857236i</v>
      </c>
      <c r="L2359" t="str">
        <f t="shared" si="694"/>
        <v>0.00005-0.0433803509915349i</v>
      </c>
      <c r="M2359" t="str">
        <f t="shared" si="695"/>
        <v>0.00133333333333333-0.0255178535244323i</v>
      </c>
      <c r="N2359">
        <f t="shared" si="696"/>
        <v>99.844830559811001</v>
      </c>
      <c r="O2359">
        <f t="shared" si="697"/>
        <v>13.415324845375681</v>
      </c>
      <c r="P2359" s="3">
        <f t="shared" si="698"/>
        <v>13.415324845375681</v>
      </c>
      <c r="Q2359" s="3">
        <f t="shared" si="699"/>
        <v>-80.155169440188999</v>
      </c>
      <c r="R2359">
        <f t="shared" si="700"/>
        <v>99.844830559811001</v>
      </c>
      <c r="S2359">
        <f t="shared" si="701"/>
        <v>6.5050099632948593</v>
      </c>
      <c r="T2359">
        <f t="shared" si="684"/>
        <v>13.415324845375681</v>
      </c>
    </row>
    <row r="2360" spans="1:20" x14ac:dyDescent="0.25">
      <c r="A2360">
        <f t="shared" si="685"/>
        <v>41027.497319923925</v>
      </c>
      <c r="B2360">
        <f t="shared" si="702"/>
        <v>6529.7290011553805</v>
      </c>
      <c r="C2360" t="str">
        <f t="shared" si="686"/>
        <v>0.798960031440633-4.60114225618027i</v>
      </c>
      <c r="D2360" t="str">
        <f t="shared" si="687"/>
        <v>3.97458186019246-2.47815650165976i</v>
      </c>
      <c r="E2360" t="str">
        <f t="shared" si="688"/>
        <v>161.940223487717+5.45432119786111i</v>
      </c>
      <c r="F2360" t="str">
        <f t="shared" si="689"/>
        <v>1.45494931234033-22.8762672407497i</v>
      </c>
      <c r="G2360" t="str">
        <f t="shared" si="690"/>
        <v>0.999996121794285-0.00196931223392877i</v>
      </c>
      <c r="H2360" t="str">
        <f t="shared" si="691"/>
        <v>1144.87692179471+656.402516214265i</v>
      </c>
      <c r="I2360" t="str">
        <f t="shared" si="692"/>
        <v>47.0599887484846-71.1903350041488i</v>
      </c>
      <c r="K2360" t="str">
        <f t="shared" si="693"/>
        <v>0.00788841551201907-0.00944603543492614i</v>
      </c>
      <c r="L2360" t="str">
        <f t="shared" si="694"/>
        <v>0.00005-0.0432161296986798i</v>
      </c>
      <c r="M2360" t="str">
        <f t="shared" si="695"/>
        <v>0.00133333333333333-0.0254212527639293i</v>
      </c>
      <c r="N2360">
        <f t="shared" si="696"/>
        <v>99.850835123340275</v>
      </c>
      <c r="O2360">
        <f t="shared" si="697"/>
        <v>13.386327095605166</v>
      </c>
      <c r="P2360" s="3">
        <f t="shared" si="698"/>
        <v>13.386327095605166</v>
      </c>
      <c r="Q2360" s="3">
        <f t="shared" si="699"/>
        <v>-80.149164876659725</v>
      </c>
      <c r="R2360">
        <f t="shared" si="700"/>
        <v>99.850835123340275</v>
      </c>
      <c r="S2360">
        <f t="shared" si="701"/>
        <v>6.5297290011553804</v>
      </c>
      <c r="T2360">
        <f t="shared" si="684"/>
        <v>13.386327095605166</v>
      </c>
    </row>
    <row r="2361" spans="1:20" x14ac:dyDescent="0.25">
      <c r="A2361">
        <f t="shared" si="685"/>
        <v>41183.401809739633</v>
      </c>
      <c r="B2361">
        <f t="shared" si="702"/>
        <v>6554.5419713597712</v>
      </c>
      <c r="C2361" t="str">
        <f t="shared" si="686"/>
        <v>0.796776409682014-4.58572198110499i</v>
      </c>
      <c r="D2361" t="str">
        <f t="shared" si="687"/>
        <v>3.97457867662946-2.46908436442388i</v>
      </c>
      <c r="E2361" t="str">
        <f t="shared" si="688"/>
        <v>161.94580162735+5.48194077887748i</v>
      </c>
      <c r="F2361" t="str">
        <f t="shared" si="689"/>
        <v>1.45494926937515-22.7896882426971i</v>
      </c>
      <c r="G2361" t="str">
        <f t="shared" si="690"/>
        <v>0.999996092264035-0.0019767955620422i</v>
      </c>
      <c r="H2361" t="str">
        <f t="shared" si="691"/>
        <v>1150.89215528676+658.737065846881i</v>
      </c>
      <c r="I2361" t="str">
        <f t="shared" si="692"/>
        <v>47.0744460130174-71.2878481914729i</v>
      </c>
      <c r="K2361" t="str">
        <f t="shared" si="693"/>
        <v>0.00785374228157261-0.00943726098495885i</v>
      </c>
      <c r="L2361" t="str">
        <f t="shared" si="694"/>
        <v>0.00005-0.0430525300843594i</v>
      </c>
      <c r="M2361" t="str">
        <f t="shared" si="695"/>
        <v>0.00133333333333333-0.0253250176966819i</v>
      </c>
      <c r="N2361">
        <f t="shared" si="696"/>
        <v>99.85682675315276</v>
      </c>
      <c r="O2361">
        <f t="shared" si="697"/>
        <v>13.357326075557236</v>
      </c>
      <c r="P2361" s="3">
        <f t="shared" si="698"/>
        <v>13.357326075557236</v>
      </c>
      <c r="Q2361" s="3">
        <f t="shared" si="699"/>
        <v>-80.14317324684724</v>
      </c>
      <c r="R2361">
        <f t="shared" si="700"/>
        <v>99.85682675315276</v>
      </c>
      <c r="S2361">
        <f t="shared" si="701"/>
        <v>6.5545419713597708</v>
      </c>
      <c r="T2361">
        <f t="shared" si="684"/>
        <v>13.357326075557236</v>
      </c>
    </row>
    <row r="2362" spans="1:20" x14ac:dyDescent="0.25">
      <c r="A2362">
        <f t="shared" si="685"/>
        <v>41339.898736616648</v>
      </c>
      <c r="B2362">
        <f t="shared" si="702"/>
        <v>6579.4492308509389</v>
      </c>
      <c r="C2362" t="str">
        <f t="shared" si="686"/>
        <v>0.794597178491517-4.57035177667135i</v>
      </c>
      <c r="D2362" t="str">
        <f t="shared" si="687"/>
        <v>3.97457546883057-2.46004774529639i</v>
      </c>
      <c r="E2362" t="str">
        <f t="shared" si="688"/>
        <v>161.951476240519+5.50967373711724i</v>
      </c>
      <c r="F2362" t="str">
        <f t="shared" si="689"/>
        <v>1.45494922608281-22.7034370819596i</v>
      </c>
      <c r="G2362" t="str">
        <f t="shared" si="690"/>
        <v>0.999996062508932-0.00198430732613446i</v>
      </c>
      <c r="H2362" t="str">
        <f t="shared" si="691"/>
        <v>1156.98858285936+661.062821966857i</v>
      </c>
      <c r="I2362" t="str">
        <f t="shared" si="692"/>
        <v>47.08814432542-71.3887293382519i</v>
      </c>
      <c r="K2362" t="str">
        <f t="shared" si="693"/>
        <v>0.00781913422399458-0.00942836774678598i</v>
      </c>
      <c r="L2362" t="str">
        <f t="shared" si="694"/>
        <v>0.00005-0.0428895497951377i</v>
      </c>
      <c r="M2362" t="str">
        <f t="shared" si="695"/>
        <v>0.00133333333333333-0.0252291469383163i</v>
      </c>
      <c r="N2362">
        <f t="shared" si="696"/>
        <v>99.862806090780893</v>
      </c>
      <c r="O2362">
        <f t="shared" si="697"/>
        <v>13.328321771707479</v>
      </c>
      <c r="P2362" s="3">
        <f t="shared" si="698"/>
        <v>13.328321771707479</v>
      </c>
      <c r="Q2362" s="3">
        <f t="shared" si="699"/>
        <v>-80.137193909219107</v>
      </c>
      <c r="R2362">
        <f t="shared" si="700"/>
        <v>99.862806090780893</v>
      </c>
      <c r="S2362">
        <f t="shared" si="701"/>
        <v>6.5794492308509387</v>
      </c>
      <c r="T2362">
        <f t="shared" si="684"/>
        <v>13.328321771707479</v>
      </c>
    </row>
    <row r="2363" spans="1:20" x14ac:dyDescent="0.25">
      <c r="A2363">
        <f t="shared" si="685"/>
        <v>41496.990351815795</v>
      </c>
      <c r="B2363">
        <f t="shared" si="702"/>
        <v>6604.451137928173</v>
      </c>
      <c r="C2363" t="str">
        <f t="shared" si="686"/>
        <v>0.79242238670798-4.55503147075849i</v>
      </c>
      <c r="D2363" t="str">
        <f t="shared" si="687"/>
        <v>3.9745722366113-2.4510465142768i</v>
      </c>
      <c r="E2363" t="str">
        <f t="shared" si="688"/>
        <v>161.957248111256+5.53752027893544i</v>
      </c>
      <c r="F2363" t="str">
        <f t="shared" si="689"/>
        <v>1.45494918246083-22.6175125177853i</v>
      </c>
      <c r="G2363" t="str">
        <f t="shared" si="690"/>
        <v>0.999996032527261-0.00199184763425462i</v>
      </c>
      <c r="H2363" t="str">
        <f t="shared" si="691"/>
        <v>1163.167500682+663.379015654i</v>
      </c>
      <c r="I2363" t="str">
        <f t="shared" si="692"/>
        <v>47.101050494587-71.4930178779369i</v>
      </c>
      <c r="K2363" t="str">
        <f t="shared" si="693"/>
        <v>0.00778459214838087-0.0094193563150951i</v>
      </c>
      <c r="L2363" t="str">
        <f t="shared" si="694"/>
        <v>0.00005-0.0427271864864891i</v>
      </c>
      <c r="M2363" t="str">
        <f t="shared" si="695"/>
        <v>0.00133333333333333-0.0251336391096994i</v>
      </c>
      <c r="N2363">
        <f t="shared" si="696"/>
        <v>99.868773779880144</v>
      </c>
      <c r="O2363">
        <f t="shared" si="697"/>
        <v>13.299314171639923</v>
      </c>
      <c r="P2363" s="3">
        <f t="shared" si="698"/>
        <v>13.299314171639923</v>
      </c>
      <c r="Q2363" s="3">
        <f t="shared" si="699"/>
        <v>-80.131226220119856</v>
      </c>
      <c r="R2363">
        <f t="shared" si="700"/>
        <v>99.868773779880144</v>
      </c>
      <c r="S2363">
        <f t="shared" si="701"/>
        <v>6.604451137928173</v>
      </c>
      <c r="T2363">
        <f t="shared" si="684"/>
        <v>13.299314171639923</v>
      </c>
    </row>
    <row r="2364" spans="1:20" x14ac:dyDescent="0.25">
      <c r="A2364">
        <f t="shared" si="685"/>
        <v>41654.678915152697</v>
      </c>
      <c r="B2364">
        <f t="shared" si="702"/>
        <v>6629.5480522523003</v>
      </c>
      <c r="C2364" t="str">
        <f t="shared" si="686"/>
        <v>0.790252082711092-4.53976089245178i</v>
      </c>
      <c r="D2364" t="str">
        <f t="shared" si="687"/>
        <v>3.97456897978583-2.44208054187358i</v>
      </c>
      <c r="E2364" t="str">
        <f t="shared" si="688"/>
        <v>161.963118027606+5.56548061026601i</v>
      </c>
      <c r="F2364" t="str">
        <f t="shared" si="689"/>
        <v>1.4549491385067-22.5319133141204i</v>
      </c>
      <c r="G2364" t="str">
        <f t="shared" si="690"/>
        <v>0.999996002317299-0.00199941659486224i</v>
      </c>
      <c r="H2364" t="str">
        <f t="shared" si="691"/>
        <v>1169.43022627544+665.684847699961i</v>
      </c>
      <c r="I2364" t="str">
        <f t="shared" si="692"/>
        <v>47.1131301622496-71.6007538518862i</v>
      </c>
      <c r="K2364" t="str">
        <f t="shared" si="693"/>
        <v>0.00775011685695357-0.00941022729105296i</v>
      </c>
      <c r="L2364" t="str">
        <f t="shared" si="694"/>
        <v>0.00005-0.0425654378227626i</v>
      </c>
      <c r="M2364" t="str">
        <f t="shared" si="695"/>
        <v>0.00133333333333333-0.0250384928369192i</v>
      </c>
      <c r="N2364">
        <f t="shared" si="696"/>
        <v>99.874730466161267</v>
      </c>
      <c r="O2364">
        <f t="shared" si="697"/>
        <v>13.270303264049959</v>
      </c>
      <c r="P2364" s="3">
        <f t="shared" si="698"/>
        <v>13.270303264049959</v>
      </c>
      <c r="Q2364" s="3">
        <f t="shared" si="699"/>
        <v>-80.125269533838733</v>
      </c>
      <c r="R2364">
        <f t="shared" si="700"/>
        <v>99.874730466161267</v>
      </c>
      <c r="S2364">
        <f t="shared" si="701"/>
        <v>6.6295480522523</v>
      </c>
      <c r="T2364">
        <f t="shared" si="684"/>
        <v>13.270303264049959</v>
      </c>
    </row>
    <row r="2365" spans="1:20" x14ac:dyDescent="0.25">
      <c r="A2365">
        <f t="shared" si="685"/>
        <v>41812.966695030278</v>
      </c>
      <c r="B2365">
        <f t="shared" si="702"/>
        <v>6654.7403348508597</v>
      </c>
      <c r="C2365" t="str">
        <f t="shared" si="686"/>
        <v>0.788086314417674-4.52453987203391i</v>
      </c>
      <c r="D2365" t="str">
        <f t="shared" si="687"/>
        <v>3.97456569816685-2.43314969910239i</v>
      </c>
      <c r="E2365" t="str">
        <f t="shared" si="688"/>
        <v>161.96908678167+5.59355493662909i</v>
      </c>
      <c r="F2365" t="str">
        <f t="shared" si="689"/>
        <v>1.45494909421788-22.4466382395918i</v>
      </c>
      <c r="G2365" t="str">
        <f t="shared" si="690"/>
        <v>0.999995971877306-0.00200701431682897i</v>
      </c>
      <c r="H2365" t="str">
        <f t="shared" si="691"/>
        <v>1175.7780987283+667.979487481854i</v>
      </c>
      <c r="I2365" t="str">
        <f t="shared" si="692"/>
        <v>47.1243477623673-71.7119779113952i</v>
      </c>
      <c r="K2365" t="str">
        <f t="shared" si="693"/>
        <v>0.00771570914499818-0.00940098128221204i</v>
      </c>
      <c r="L2365" t="str">
        <f t="shared" si="694"/>
        <v>0.00005-0.0424043014771494i</v>
      </c>
      <c r="M2365" t="str">
        <f t="shared" si="695"/>
        <v>0.00133333333333333-0.0249437067512644i</v>
      </c>
      <c r="N2365">
        <f t="shared" si="696"/>
        <v>99.880676797316895</v>
      </c>
      <c r="O2365">
        <f t="shared" si="697"/>
        <v>13.241289038748114</v>
      </c>
      <c r="P2365" s="3">
        <f t="shared" si="698"/>
        <v>13.241289038748114</v>
      </c>
      <c r="Q2365" s="3">
        <f t="shared" si="699"/>
        <v>-80.119323202683105</v>
      </c>
      <c r="R2365">
        <f t="shared" si="700"/>
        <v>99.880676797316895</v>
      </c>
      <c r="S2365">
        <f t="shared" si="701"/>
        <v>6.6547403348508594</v>
      </c>
      <c r="T2365">
        <f t="shared" si="684"/>
        <v>13.241289038748114</v>
      </c>
    </row>
    <row r="2366" spans="1:20" x14ac:dyDescent="0.25">
      <c r="A2366">
        <f t="shared" si="685"/>
        <v>41971.855968471398</v>
      </c>
      <c r="B2366">
        <f t="shared" si="702"/>
        <v>6680.0283481232927</v>
      </c>
      <c r="C2366" t="str">
        <f t="shared" si="686"/>
        <v>0.785925129278449-4.50936824097568i</v>
      </c>
      <c r="D2366" t="str">
        <f t="shared" si="687"/>
        <v>3.97456239156568-2.42425385748414i</v>
      </c>
      <c r="E2366" t="str">
        <f t="shared" si="688"/>
        <v>161.975155169633+5.62174346314251i</v>
      </c>
      <c r="F2366" t="str">
        <f t="shared" si="689"/>
        <v>1.45494904959183-22.3616860674888i</v>
      </c>
      <c r="G2366" t="str">
        <f t="shared" si="690"/>
        <v>0.999995941205532-0.00201464090944006i</v>
      </c>
      <c r="H2366" t="str">
        <f t="shared" si="691"/>
        <v>1182.21247890362+670.262071794198i</v>
      </c>
      <c r="I2366" t="str">
        <f t="shared" si="692"/>
        <v>47.134666479103-71.8267313191645i</v>
      </c>
      <c r="K2366" t="str">
        <f t="shared" si="693"/>
        <v>0.00768136980080227-0.00939161890241639i</v>
      </c>
      <c r="L2366" t="str">
        <f t="shared" si="694"/>
        <v>0.00005-0.0422437751316491i</v>
      </c>
      <c r="M2366" t="str">
        <f t="shared" si="695"/>
        <v>0.00133333333333333-0.0248492794892054i</v>
      </c>
      <c r="N2366">
        <f t="shared" si="696"/>
        <v>99.886613422953474</v>
      </c>
      <c r="O2366">
        <f t="shared" si="697"/>
        <v>13.212271486663301</v>
      </c>
      <c r="P2366" s="3">
        <f t="shared" si="698"/>
        <v>13.212271486663301</v>
      </c>
      <c r="Q2366" s="3">
        <f t="shared" si="699"/>
        <v>-80.113386577046526</v>
      </c>
      <c r="R2366">
        <f t="shared" si="700"/>
        <v>99.886613422953474</v>
      </c>
      <c r="S2366">
        <f t="shared" si="701"/>
        <v>6.6800283481232929</v>
      </c>
      <c r="T2366">
        <f t="shared" si="684"/>
        <v>13.212271486663301</v>
      </c>
    </row>
    <row r="2367" spans="1:20" x14ac:dyDescent="0.25">
      <c r="A2367">
        <f t="shared" si="685"/>
        <v>42131.349021151589</v>
      </c>
      <c r="B2367">
        <f t="shared" si="702"/>
        <v>6705.4124558461617</v>
      </c>
      <c r="C2367" t="str">
        <f t="shared" si="686"/>
        <v>0.783768574274577-4.49424583192686i</v>
      </c>
      <c r="D2367" t="str">
        <f t="shared" si="687"/>
        <v>3.97455905979212-2.41539288904317i</v>
      </c>
      <c r="E2367" t="str">
        <f t="shared" si="688"/>
        <v>161.981323991804+5.65004639453013i</v>
      </c>
      <c r="F2367" t="str">
        <f t="shared" si="689"/>
        <v>1.45494900462598-22.2770555757459i</v>
      </c>
      <c r="G2367" t="str">
        <f t="shared" si="690"/>
        <v>0.999995910300212-0.00202229648239596i</v>
      </c>
      <c r="H2367" t="str">
        <f t="shared" si="691"/>
        <v>1188.73474963416+672.531703637712i</v>
      </c>
      <c r="I2367" t="str">
        <f t="shared" si="692"/>
        <v>47.1440482033414-71.9450559501639i</v>
      </c>
      <c r="K2367" t="str">
        <f t="shared" si="693"/>
        <v>0.00764709960559558-0.00938214077170689i</v>
      </c>
      <c r="L2367" t="str">
        <f t="shared" si="694"/>
        <v>0.00005-0.0420838564770364i</v>
      </c>
      <c r="M2367" t="str">
        <f t="shared" si="695"/>
        <v>0.00133333333333333-0.0247552096923743i</v>
      </c>
      <c r="N2367">
        <f t="shared" si="696"/>
        <v>99.892540994519123</v>
      </c>
      <c r="O2367">
        <f t="shared" si="697"/>
        <v>13.183250599846005</v>
      </c>
      <c r="P2367" s="3">
        <f t="shared" si="698"/>
        <v>13.183250599846005</v>
      </c>
      <c r="Q2367" s="3">
        <f t="shared" si="699"/>
        <v>-80.107459005480877</v>
      </c>
      <c r="R2367">
        <f t="shared" si="700"/>
        <v>99.892540994519123</v>
      </c>
      <c r="S2367">
        <f t="shared" si="701"/>
        <v>6.7054124558461616</v>
      </c>
      <c r="T2367">
        <f t="shared" si="684"/>
        <v>13.183250599846005</v>
      </c>
    </row>
    <row r="2368" spans="1:20" x14ac:dyDescent="0.25">
      <c r="A2368">
        <f t="shared" si="685"/>
        <v>42291.448147431962</v>
      </c>
      <c r="B2368">
        <f t="shared" si="702"/>
        <v>6730.893023178377</v>
      </c>
      <c r="C2368" t="str">
        <f t="shared" si="686"/>
        <v>0.781616695914565-4.47917247870691i</v>
      </c>
      <c r="D2368" t="str">
        <f t="shared" si="687"/>
        <v>3.97455570265465-2.40656666630545i</v>
      </c>
      <c r="E2368" t="str">
        <f t="shared" si="688"/>
        <v>161.987594052641+5.67846393513329i</v>
      </c>
      <c r="F2368" t="str">
        <f t="shared" si="689"/>
        <v>1.45494895931775-22.192745546925i</v>
      </c>
      <c r="G2368" t="str">
        <f t="shared" si="690"/>
        <v>0.999995879159566-0.00202998114581387i</v>
      </c>
      <c r="H2368" t="str">
        <f t="shared" si="691"/>
        <v>1195.3463159053+674.78745096343i</v>
      </c>
      <c r="I2368" t="str">
        <f t="shared" si="692"/>
        <v>47.1524534876985-72.0669942918396i</v>
      </c>
      <c r="K2368" t="str">
        <f t="shared" si="693"/>
        <v>0.00761289933349169-0.00937254751622588i</v>
      </c>
      <c r="L2368" t="str">
        <f t="shared" si="694"/>
        <v>0.00005-0.0419245432128277i</v>
      </c>
      <c r="M2368" t="str">
        <f t="shared" si="695"/>
        <v>0.00133333333333333-0.0246614960075457i</v>
      </c>
      <c r="N2368">
        <f t="shared" si="696"/>
        <v>99.898460165235164</v>
      </c>
      <c r="O2368">
        <f t="shared" si="697"/>
        <v>13.154226371471236</v>
      </c>
      <c r="P2368" s="3">
        <f t="shared" si="698"/>
        <v>13.154226371471236</v>
      </c>
      <c r="Q2368" s="3">
        <f t="shared" si="699"/>
        <v>-80.101539834764836</v>
      </c>
      <c r="R2368">
        <f t="shared" si="700"/>
        <v>99.898460165235164</v>
      </c>
      <c r="S2368">
        <f t="shared" si="701"/>
        <v>6.7308930231783766</v>
      </c>
      <c r="T2368">
        <f t="shared" si="684"/>
        <v>13.154226371471236</v>
      </c>
    </row>
    <row r="2369" spans="1:20" x14ac:dyDescent="0.25">
      <c r="A2369">
        <f t="shared" si="685"/>
        <v>42452.155650392211</v>
      </c>
      <c r="B2369">
        <f t="shared" si="702"/>
        <v>6756.4704166664551</v>
      </c>
      <c r="C2369" t="str">
        <f t="shared" si="686"/>
        <v>0.779469540230936-4.46414801629576i</v>
      </c>
      <c r="D2369" t="str">
        <f t="shared" si="687"/>
        <v>3.97455231996019-2.39777506229669i</v>
      </c>
      <c r="E2369" t="str">
        <f t="shared" si="688"/>
        <v>161.993966160794+5.70699628891895i</v>
      </c>
      <c r="F2369" t="str">
        <f t="shared" si="689"/>
        <v>1.45494891366452-22.108754768198i</v>
      </c>
      <c r="G2369" t="str">
        <f t="shared" si="690"/>
        <v>0.999995847781804-0.0020376950102294i</v>
      </c>
      <c r="H2369" t="str">
        <f t="shared" si="691"/>
        <v>1202.04860502417+677.02834537062i</v>
      </c>
      <c r="I2369" t="str">
        <f t="shared" si="692"/>
        <v>47.1598414999795-72.1925894436129i</v>
      </c>
      <c r="K2369" t="str">
        <f t="shared" si="693"/>
        <v>0.00757876975143085-0.00936283976812118i</v>
      </c>
      <c r="L2369" t="str">
        <f t="shared" si="694"/>
        <v>0.00005-0.0417658330472481i</v>
      </c>
      <c r="M2369" t="str">
        <f t="shared" si="695"/>
        <v>0.00133333333333333-0.0245681370866165i</v>
      </c>
      <c r="N2369">
        <f t="shared" si="696"/>
        <v>99.904371590023459</v>
      </c>
      <c r="O2369">
        <f t="shared" si="697"/>
        <v>13.125198795841355</v>
      </c>
      <c r="P2369" s="3">
        <f t="shared" si="698"/>
        <v>13.125198795841355</v>
      </c>
      <c r="Q2369" s="3">
        <f t="shared" si="699"/>
        <v>-80.095628409976541</v>
      </c>
      <c r="R2369">
        <f t="shared" si="700"/>
        <v>99.904371590023459</v>
      </c>
      <c r="S2369">
        <f t="shared" si="701"/>
        <v>6.7564704166664553</v>
      </c>
      <c r="T2369">
        <f t="shared" si="684"/>
        <v>13.125198795841355</v>
      </c>
    </row>
    <row r="2370" spans="1:20" x14ac:dyDescent="0.25">
      <c r="A2370">
        <f t="shared" si="685"/>
        <v>42613.473841863699</v>
      </c>
      <c r="B2370">
        <f t="shared" si="702"/>
        <v>6782.1450042497881</v>
      </c>
      <c r="C2370" t="str">
        <f t="shared" si="686"/>
        <v>0.777327152777496-4.4491722808247i</v>
      </c>
      <c r="D2370" t="str">
        <f t="shared" si="687"/>
        <v>3.97454891151423-2.38901795054051i</v>
      </c>
      <c r="E2370" t="str">
        <f t="shared" si="688"/>
        <v>162.000441129139+5.73564365949201i</v>
      </c>
      <c r="F2370" t="str">
        <f t="shared" si="689"/>
        <v>1.45494886766367-22.0250820313294i</v>
      </c>
      <c r="G2370" t="str">
        <f t="shared" si="690"/>
        <v>0.99999581616512-0.00204543818659803i</v>
      </c>
      <c r="H2370" t="str">
        <f t="shared" si="691"/>
        <v>1208.84306677341+679.253380756763i</v>
      </c>
      <c r="I2370" t="str">
        <f t="shared" si="692"/>
        <v>47.1661699750253-72.3218851155986i</v>
      </c>
      <c r="K2370" t="str">
        <f t="shared" si="693"/>
        <v>0.007544711619125-0.00935301816544962i</v>
      </c>
      <c r="L2370" t="str">
        <f t="shared" si="694"/>
        <v>0.00005-0.0416077236971988i</v>
      </c>
      <c r="M2370" t="str">
        <f t="shared" si="695"/>
        <v>0.00133333333333333-0.0244751315865875i</v>
      </c>
      <c r="N2370">
        <f t="shared" si="696"/>
        <v>99.910275925439763</v>
      </c>
      <c r="O2370">
        <f t="shared" si="697"/>
        <v>13.096167868389212</v>
      </c>
      <c r="P2370" s="3">
        <f t="shared" si="698"/>
        <v>13.096167868389212</v>
      </c>
      <c r="Q2370" s="3">
        <f t="shared" si="699"/>
        <v>-80.089724074560237</v>
      </c>
      <c r="R2370">
        <f t="shared" si="700"/>
        <v>99.910275925439763</v>
      </c>
      <c r="S2370">
        <f t="shared" si="701"/>
        <v>6.7821450042497879</v>
      </c>
      <c r="T2370">
        <f t="shared" si="684"/>
        <v>13.096167868389212</v>
      </c>
    </row>
    <row r="2371" spans="1:20" x14ac:dyDescent="0.25">
      <c r="A2371">
        <f t="shared" si="685"/>
        <v>42775.405042462786</v>
      </c>
      <c r="B2371">
        <f t="shared" si="702"/>
        <v>6807.9171552659373</v>
      </c>
      <c r="C2371" t="str">
        <f t="shared" si="686"/>
        <v>0.775189578626004-4.43424510956707i</v>
      </c>
      <c r="D2371" t="str">
        <f t="shared" si="687"/>
        <v>3.97454547712076-2.38029520505669i</v>
      </c>
      <c r="E2371" t="str">
        <f t="shared" si="688"/>
        <v>162.007019774815+5.76440625009981i</v>
      </c>
      <c r="F2371" t="str">
        <f t="shared" si="689"/>
        <v>1.45494882131255-21.9417261326587i</v>
      </c>
      <c r="G2371" t="str">
        <f t="shared" si="690"/>
        <v>0.999995784307695-0.00205321078629681i</v>
      </c>
      <c r="H2371" t="str">
        <f t="shared" si="691"/>
        <v>1215.73117354836+681.46151191817i</v>
      </c>
      <c r="I2371" t="str">
        <f t="shared" si="692"/>
        <v>47.171395164913-72.4549256265032i</v>
      </c>
      <c r="K2371" t="str">
        <f t="shared" si="693"/>
        <v>0.00751072568900336-0.00934308335208004i</v>
      </c>
      <c r="L2371" t="str">
        <f t="shared" si="694"/>
        <v>0.00005-0.0414502128882235i</v>
      </c>
      <c r="M2371" t="str">
        <f t="shared" si="695"/>
        <v>0.00133333333333333-0.0243824781695432i</v>
      </c>
      <c r="N2371">
        <f t="shared" si="696"/>
        <v>99.916173829599003</v>
      </c>
      <c r="O2371">
        <f t="shared" si="697"/>
        <v>13.067133585680562</v>
      </c>
      <c r="P2371" s="3">
        <f t="shared" si="698"/>
        <v>13.067133585680562</v>
      </c>
      <c r="Q2371" s="3">
        <f t="shared" si="699"/>
        <v>-80.083826170400997</v>
      </c>
      <c r="R2371">
        <f t="shared" si="700"/>
        <v>99.916173829599003</v>
      </c>
      <c r="S2371">
        <f t="shared" si="701"/>
        <v>6.8079171552659377</v>
      </c>
      <c r="T2371">
        <f t="shared" si="684"/>
        <v>13.067133585680562</v>
      </c>
    </row>
    <row r="2372" spans="1:20" x14ac:dyDescent="0.25">
      <c r="A2372">
        <f t="shared" si="685"/>
        <v>42937.95158162414</v>
      </c>
      <c r="B2372">
        <f t="shared" si="702"/>
        <v>6833.7872404559475</v>
      </c>
      <c r="C2372" t="str">
        <f t="shared" si="686"/>
        <v>0.773056862363712-4.41936634092909i</v>
      </c>
      <c r="D2372" t="str">
        <f t="shared" si="687"/>
        <v>3.97454201658234-2.37160670035926i</v>
      </c>
      <c r="E2372" t="str">
        <f t="shared" si="688"/>
        <v>162.013702919261+5.79328426364672i</v>
      </c>
      <c r="F2372" t="str">
        <f t="shared" si="689"/>
        <v>1.45494877460849-21.8586858730834i</v>
      </c>
      <c r="G2372" t="str">
        <f t="shared" si="690"/>
        <v>0.999995752207695-0.00206101292112595i</v>
      </c>
      <c r="H2372" t="str">
        <f t="shared" si="691"/>
        <v>1222.71442047573+683.651653099287i</v>
      </c>
      <c r="I2372" t="str">
        <f t="shared" si="692"/>
        <v>47.1754717874421-72.5917559006188i</v>
      </c>
      <c r="K2372" t="str">
        <f t="shared" si="693"/>
        <v>0.00747681270616039-0.0093330359775958i</v>
      </c>
      <c r="L2372" t="str">
        <f t="shared" si="694"/>
        <v>0.00005-0.0412932983544765i</v>
      </c>
      <c r="M2372" t="str">
        <f t="shared" si="695"/>
        <v>0.00133333333333333-0.0242901755026332i</v>
      </c>
      <c r="N2372">
        <f t="shared" si="696"/>
        <v>99.922065962109912</v>
      </c>
      <c r="O2372">
        <f t="shared" si="697"/>
        <v>13.038095945416918</v>
      </c>
      <c r="P2372" s="3">
        <f t="shared" si="698"/>
        <v>13.038095945416918</v>
      </c>
      <c r="Q2372" s="3">
        <f t="shared" si="699"/>
        <v>-80.077934037890088</v>
      </c>
      <c r="R2372">
        <f t="shared" si="700"/>
        <v>99.922065962109912</v>
      </c>
      <c r="S2372">
        <f t="shared" si="701"/>
        <v>6.8337872404559477</v>
      </c>
      <c r="T2372">
        <f t="shared" si="684"/>
        <v>13.038095945416918</v>
      </c>
    </row>
    <row r="2373" spans="1:20" x14ac:dyDescent="0.25">
      <c r="A2373">
        <f t="shared" si="685"/>
        <v>43101.115797634317</v>
      </c>
      <c r="B2373">
        <f t="shared" si="702"/>
        <v>6859.7556319696805</v>
      </c>
      <c r="C2373" t="str">
        <f t="shared" si="686"/>
        <v>0.770929048090333-4.40453581444041i</v>
      </c>
      <c r="D2373" t="str">
        <f t="shared" si="687"/>
        <v>3.97453852969992-2.36295231145477i</v>
      </c>
      <c r="E2373" t="str">
        <f t="shared" si="688"/>
        <v>162.020491388251+5.82227790270138i</v>
      </c>
      <c r="F2373" t="str">
        <f t="shared" si="689"/>
        <v>1.45494872754882-21.7759600580414i</v>
      </c>
      <c r="G2373" t="str">
        <f t="shared" si="690"/>
        <v>0.999995719863274-0.00206884470331035i</v>
      </c>
      <c r="H2373" t="str">
        <f t="shared" si="691"/>
        <v>1229.7943255121+685.822676489144i</v>
      </c>
      <c r="I2373" t="str">
        <f t="shared" si="692"/>
        <v>47.1783529728664-72.7324214638456i</v>
      </c>
      <c r="K2373" t="str">
        <f t="shared" si="693"/>
        <v>0.00744297340830468-0.00932287669719674i</v>
      </c>
      <c r="L2373" t="str">
        <f t="shared" si="694"/>
        <v>0.00005-0.0411369778386894i</v>
      </c>
      <c r="M2373" t="str">
        <f t="shared" si="695"/>
        <v>0.00133333333333333-0.0241982222580526i</v>
      </c>
      <c r="N2373">
        <f t="shared" si="696"/>
        <v>99.927952984002118</v>
      </c>
      <c r="O2373">
        <f t="shared" si="697"/>
        <v>13.009054946437553</v>
      </c>
      <c r="P2373" s="3">
        <f t="shared" si="698"/>
        <v>13.009054946437553</v>
      </c>
      <c r="Q2373" s="3">
        <f t="shared" si="699"/>
        <v>-80.072047015997882</v>
      </c>
      <c r="R2373">
        <f t="shared" si="700"/>
        <v>99.927952984002118</v>
      </c>
      <c r="S2373">
        <f t="shared" si="701"/>
        <v>6.8597556319696809</v>
      </c>
      <c r="T2373">
        <f t="shared" si="684"/>
        <v>13.009054946437553</v>
      </c>
    </row>
    <row r="2374" spans="1:20" x14ac:dyDescent="0.25">
      <c r="A2374">
        <f t="shared" si="685"/>
        <v>43264.900037665328</v>
      </c>
      <c r="B2374">
        <f t="shared" si="702"/>
        <v>6885.8227033711655</v>
      </c>
      <c r="C2374" t="str">
        <f t="shared" si="686"/>
        <v>0.768806179415527-4.3897533707452i</v>
      </c>
      <c r="D2374" t="str">
        <f t="shared" si="687"/>
        <v>3.97453501627305-2.35433191384047i</v>
      </c>
      <c r="E2374" t="str">
        <f t="shared" si="688"/>
        <v>162.02738601194+5.85138736950448i</v>
      </c>
      <c r="F2374" t="str">
        <f t="shared" si="689"/>
        <v>1.45494868013081-21.693547497494i</v>
      </c>
      <c r="G2374" t="str">
        <f t="shared" si="690"/>
        <v>0.99999568727257-0.00207670624550133i</v>
      </c>
      <c r="H2374" t="str">
        <f t="shared" si="691"/>
        <v>1236.9724295205+687.973410663077i</v>
      </c>
      <c r="I2374" t="str">
        <f t="shared" si="692"/>
        <v>47.1799902088128-72.8769684386806i</v>
      </c>
      <c r="K2374" t="str">
        <f t="shared" si="693"/>
        <v>0.00740920852570954-0.00931260617160078i</v>
      </c>
      <c r="L2374" t="str">
        <f t="shared" si="694"/>
        <v>0.00005-0.0409812490921394i</v>
      </c>
      <c r="M2374" t="str">
        <f t="shared" si="695"/>
        <v>0.00133333333333333-0.0241066171130231i</v>
      </c>
      <c r="N2374">
        <f t="shared" si="696"/>
        <v>99.933835557657417</v>
      </c>
      <c r="O2374">
        <f t="shared" si="697"/>
        <v>12.980010588722561</v>
      </c>
      <c r="P2374" s="3">
        <f t="shared" si="698"/>
        <v>12.980010588722561</v>
      </c>
      <c r="Q2374" s="3">
        <f t="shared" si="699"/>
        <v>-80.066164442342583</v>
      </c>
      <c r="R2374">
        <f t="shared" si="700"/>
        <v>99.933835557657417</v>
      </c>
      <c r="S2374">
        <f t="shared" si="701"/>
        <v>6.8858227033711659</v>
      </c>
      <c r="T2374">
        <f t="shared" si="684"/>
        <v>12.980010588722561</v>
      </c>
    </row>
    <row r="2375" spans="1:20" x14ac:dyDescent="0.25">
      <c r="A2375">
        <f t="shared" si="685"/>
        <v>43429.306657808454</v>
      </c>
      <c r="B2375">
        <f t="shared" si="702"/>
        <v>6911.9888296439758</v>
      </c>
      <c r="C2375" t="str">
        <f t="shared" si="686"/>
        <v>0.766688299456331-4.37501885159245i</v>
      </c>
      <c r="D2375" t="str">
        <f t="shared" si="687"/>
        <v>3.97453147609968-2.34574538350249i</v>
      </c>
      <c r="E2375" t="str">
        <f t="shared" si="688"/>
        <v>162.034387624893+5.88061286598221i</v>
      </c>
      <c r="F2375" t="str">
        <f t="shared" si="689"/>
        <v>1.45494863235174-21.6114470059089i</v>
      </c>
      <c r="G2375" t="str">
        <f t="shared" si="690"/>
        <v>0.999995654433709-0.00208459766077812i</v>
      </c>
      <c r="H2375" t="str">
        <f t="shared" si="691"/>
        <v>1244.25029632288+690.102638967925i</v>
      </c>
      <c r="I2375" t="str">
        <f t="shared" si="692"/>
        <v>47.1803332833348-73.0254435380788i</v>
      </c>
      <c r="K2375" t="str">
        <f t="shared" si="693"/>
        <v>0.00737551878116513-0.00930222506694511i</v>
      </c>
      <c r="L2375" t="str">
        <f t="shared" si="694"/>
        <v>0.00005-0.0408261098746157i</v>
      </c>
      <c r="M2375" t="str">
        <f t="shared" si="695"/>
        <v>0.00133333333333333-0.024015358749774i</v>
      </c>
      <c r="N2375">
        <f t="shared" si="696"/>
        <v>99.939714346740971</v>
      </c>
      <c r="O2375">
        <f t="shared" si="697"/>
        <v>12.95096287339428</v>
      </c>
      <c r="P2375" s="3">
        <f t="shared" si="698"/>
        <v>12.95096287339428</v>
      </c>
      <c r="Q2375" s="3">
        <f t="shared" si="699"/>
        <v>-80.060285653259029</v>
      </c>
      <c r="R2375">
        <f t="shared" si="700"/>
        <v>99.939714346740971</v>
      </c>
      <c r="S2375">
        <f t="shared" si="701"/>
        <v>6.9119888296439758</v>
      </c>
      <c r="T2375">
        <f t="shared" si="684"/>
        <v>12.95096287339428</v>
      </c>
    </row>
    <row r="2376" spans="1:20" x14ac:dyDescent="0.25">
      <c r="A2376">
        <f t="shared" si="685"/>
        <v>43594.338023108125</v>
      </c>
      <c r="B2376">
        <f t="shared" si="702"/>
        <v>6938.2543871966227</v>
      </c>
      <c r="C2376" t="str">
        <f t="shared" si="686"/>
        <v>0.764575450834653-4.36033209982705i</v>
      </c>
      <c r="D2376" t="str">
        <f t="shared" si="687"/>
        <v>3.97452790897627-2.33719259691409i</v>
      </c>
      <c r="E2376" t="str">
        <f t="shared" si="688"/>
        <v>162.041497066132+5.9099545937504i</v>
      </c>
      <c r="F2376" t="str">
        <f t="shared" si="689"/>
        <v>1.45494858420888-21.529657402243i</v>
      </c>
      <c r="G2376" t="str">
        <f t="shared" si="690"/>
        <v>0.9999956213448-0.0020925190626496i</v>
      </c>
      <c r="H2376" t="str">
        <f t="shared" si="691"/>
        <v>1251.62951272636+692.209097848831i</v>
      </c>
      <c r="I2376" t="str">
        <f t="shared" si="692"/>
        <v>47.1793302260439-73.1778940581054i</v>
      </c>
      <c r="K2376" t="str">
        <f t="shared" si="693"/>
        <v>0.0073419048899321-0.00929173405468693i</v>
      </c>
      <c r="L2376" t="str">
        <f t="shared" si="694"/>
        <v>0.00005-0.0406715579543891i</v>
      </c>
      <c r="M2376" t="str">
        <f t="shared" si="695"/>
        <v>0.00133333333333333-0.023924445855523i</v>
      </c>
      <c r="N2376">
        <f t="shared" si="696"/>
        <v>99.945590016130581</v>
      </c>
      <c r="O2376">
        <f t="shared" si="697"/>
        <v>12.921911802720045</v>
      </c>
      <c r="P2376" s="3">
        <f t="shared" si="698"/>
        <v>12.921911802720045</v>
      </c>
      <c r="Q2376" s="3">
        <f t="shared" si="699"/>
        <v>-80.054409983869419</v>
      </c>
      <c r="R2376">
        <f t="shared" si="700"/>
        <v>99.945590016130581</v>
      </c>
      <c r="S2376">
        <f t="shared" si="701"/>
        <v>6.9382543871966229</v>
      </c>
      <c r="T2376">
        <f t="shared" si="684"/>
        <v>12.921911802720045</v>
      </c>
    </row>
    <row r="2377" spans="1:20" x14ac:dyDescent="0.25">
      <c r="A2377">
        <f t="shared" si="685"/>
        <v>43759.996507595934</v>
      </c>
      <c r="B2377">
        <f t="shared" si="702"/>
        <v>6964.6197538679698</v>
      </c>
      <c r="C2377" t="str">
        <f t="shared" si="686"/>
        <v>0.762467675674903-4.34569295938034i</v>
      </c>
      <c r="D2377" t="str">
        <f t="shared" si="687"/>
        <v>3.97452431469767-2.32867343103387i</v>
      </c>
      <c r="E2377" t="str">
        <f t="shared" si="688"/>
        <v>162.048715179175+5.93941275412654i</v>
      </c>
      <c r="F2377" t="str">
        <f t="shared" si="689"/>
        <v>1.45494853569943-21.4481775099254i</v>
      </c>
      <c r="G2377" t="str">
        <f t="shared" si="690"/>
        <v>0.99999558800394-0.00210047056505585i</v>
      </c>
      <c r="H2377" t="str">
        <f t="shared" si="691"/>
        <v>1259.1116885211+694.291475115782i</v>
      </c>
      <c r="I2377" t="str">
        <f t="shared" si="692"/>
        <v>47.1769272472669-73.3343678692963i</v>
      </c>
      <c r="K2377" t="str">
        <f t="shared" si="693"/>
        <v>0.00730836755969663-0.00928113381150385i</v>
      </c>
      <c r="L2377" t="str">
        <f t="shared" si="694"/>
        <v>0.00005-0.040517591108178i</v>
      </c>
      <c r="M2377" t="str">
        <f t="shared" si="695"/>
        <v>0.00133333333333333-0.0238338771224577i</v>
      </c>
      <c r="N2377">
        <f t="shared" si="696"/>
        <v>99.951463231847697</v>
      </c>
      <c r="O2377">
        <f t="shared" si="697"/>
        <v>12.892857380113893</v>
      </c>
      <c r="P2377" s="3">
        <f t="shared" si="698"/>
        <v>12.892857380113893</v>
      </c>
      <c r="Q2377" s="3">
        <f t="shared" si="699"/>
        <v>-80.048536768152303</v>
      </c>
      <c r="R2377">
        <f t="shared" si="700"/>
        <v>99.951463231847697</v>
      </c>
      <c r="S2377">
        <f t="shared" si="701"/>
        <v>6.9646197538679697</v>
      </c>
      <c r="T2377">
        <f t="shared" si="684"/>
        <v>12.892857380113893</v>
      </c>
    </row>
    <row r="2378" spans="1:20" x14ac:dyDescent="0.25">
      <c r="A2378">
        <f t="shared" si="685"/>
        <v>43926.284494324798</v>
      </c>
      <c r="B2378">
        <f t="shared" si="702"/>
        <v>6991.0853089326683</v>
      </c>
      <c r="C2378" t="str">
        <f t="shared" si="686"/>
        <v>0.760365015601793-4.33110127526085i</v>
      </c>
      <c r="D2378" t="str">
        <f t="shared" si="687"/>
        <v>3.97452069305721-2.320187763304i</v>
      </c>
      <c r="E2378" t="str">
        <f t="shared" si="688"/>
        <v>162.056042812074+5.96898754813929i</v>
      </c>
      <c r="F2378" t="str">
        <f t="shared" si="689"/>
        <v>1.45494848682061-21.3670061568403i</v>
      </c>
      <c r="G2378" t="str">
        <f t="shared" si="690"/>
        <v>0.99999555440921-0.00210845228236987i</v>
      </c>
      <c r="H2378" t="str">
        <f t="shared" si="691"/>
        <v>1266.6984564472+696.348408147909i</v>
      </c>
      <c r="I2378" t="str">
        <f t="shared" si="692"/>
        <v>47.1730686751695-73.4949134066245i</v>
      </c>
      <c r="K2378" t="str">
        <f t="shared" si="693"/>
        <v>0.00727490749052707-0.00927042501919393i</v>
      </c>
      <c r="L2378" t="str">
        <f t="shared" si="694"/>
        <v>0.00005-0.0403642071211178i</v>
      </c>
      <c r="M2378" t="str">
        <f t="shared" si="695"/>
        <v>0.00133333333333333-0.0237436512477164i</v>
      </c>
      <c r="N2378">
        <f t="shared" si="696"/>
        <v>99.957334660989403</v>
      </c>
      <c r="O2378">
        <f t="shared" si="697"/>
        <v>12.863799610138518</v>
      </c>
      <c r="P2378" s="3">
        <f t="shared" si="698"/>
        <v>12.863799610138518</v>
      </c>
      <c r="Q2378" s="3">
        <f t="shared" si="699"/>
        <v>-80.042665339010597</v>
      </c>
      <c r="R2378">
        <f t="shared" si="700"/>
        <v>99.957334660989403</v>
      </c>
      <c r="S2378">
        <f t="shared" si="701"/>
        <v>6.9910853089326688</v>
      </c>
      <c r="T2378">
        <f t="shared" si="684"/>
        <v>12.863799610138518</v>
      </c>
    </row>
    <row r="2379" spans="1:20" x14ac:dyDescent="0.25">
      <c r="A2379">
        <f t="shared" si="685"/>
        <v>44093.204375403235</v>
      </c>
      <c r="B2379">
        <f t="shared" si="702"/>
        <v>7017.6514331066128</v>
      </c>
      <c r="C2379" t="str">
        <f t="shared" si="686"/>
        <v>0.758267511738134-4.31655689354517i</v>
      </c>
      <c r="D2379" t="str">
        <f t="shared" si="687"/>
        <v>3.97451704384669-2.31173547164844i</v>
      </c>
      <c r="E2379" t="str">
        <f t="shared" si="688"/>
        <v>162.063480817461+5.99867917653426i</v>
      </c>
      <c r="F2379" t="str">
        <f t="shared" si="689"/>
        <v>1.45494843756961-21.2861421753106i</v>
      </c>
      <c r="G2379" t="str">
        <f t="shared" si="690"/>
        <v>0.999995520558677-0.00211646432939912i</v>
      </c>
      <c r="H2379" t="str">
        <f t="shared" si="691"/>
        <v>1274.39147212807+698.378482033595i</v>
      </c>
      <c r="I2379" t="str">
        <f t="shared" si="692"/>
        <v>47.1676968907935-73.6595796579739i</v>
      </c>
      <c r="K2379" t="str">
        <f t="shared" si="693"/>
        <v>0.00724152537483218-0.00925960836457549i</v>
      </c>
      <c r="L2379" t="str">
        <f t="shared" si="694"/>
        <v>0.00005-0.0402114037867283i</v>
      </c>
      <c r="M2379" t="str">
        <f t="shared" si="695"/>
        <v>0.00133333333333333-0.0236537669333696i</v>
      </c>
      <c r="N2379">
        <f t="shared" si="696"/>
        <v>99.963204971658584</v>
      </c>
      <c r="O2379">
        <f t="shared" si="697"/>
        <v>12.834738498507329</v>
      </c>
      <c r="P2379" s="3">
        <f t="shared" si="698"/>
        <v>12.834738498507329</v>
      </c>
      <c r="Q2379" s="3">
        <f t="shared" si="699"/>
        <v>-80.036795028341416</v>
      </c>
      <c r="R2379">
        <f t="shared" si="700"/>
        <v>99.963204971658584</v>
      </c>
      <c r="S2379">
        <f t="shared" si="701"/>
        <v>7.0176514331066127</v>
      </c>
      <c r="T2379">
        <f t="shared" si="684"/>
        <v>12.834738498507329</v>
      </c>
    </row>
    <row r="2380" spans="1:20" x14ac:dyDescent="0.25">
      <c r="A2380">
        <f t="shared" si="685"/>
        <v>44260.758552029773</v>
      </c>
      <c r="B2380">
        <f t="shared" si="702"/>
        <v>7044.3185085524183</v>
      </c>
      <c r="C2380" t="str">
        <f t="shared" si="686"/>
        <v>0.756175204702665-4.30205966136845i</v>
      </c>
      <c r="D2380" t="str">
        <f t="shared" si="687"/>
        <v>3.97451336685623-2.30331643447121i</v>
      </c>
      <c r="E2380" t="str">
        <f t="shared" si="688"/>
        <v>162.071030052589+6.02848783978446i</v>
      </c>
      <c r="F2380" t="str">
        <f t="shared" si="689"/>
        <v>1.45494838794359-21.2055844020808i</v>
      </c>
      <c r="G2380" t="str">
        <f t="shared" si="690"/>
        <v>0.999995486450394-0.00212450682138722i</v>
      </c>
      <c r="H2380" t="str">
        <f t="shared" si="691"/>
        <v>1282.19241396756+700.380227644412i</v>
      </c>
      <c r="I2380" t="str">
        <f t="shared" si="692"/>
        <v>47.1607522609479-73.8284161510149i</v>
      </c>
      <c r="K2380" t="str">
        <f t="shared" si="693"/>
        <v>0.00720822189732063-0.00924868453938643i</v>
      </c>
      <c r="L2380" t="str">
        <f t="shared" si="694"/>
        <v>0.00005-0.040059178906882i</v>
      </c>
      <c r="M2380" t="str">
        <f t="shared" si="695"/>
        <v>0.00133333333333333-0.0235642228864012i</v>
      </c>
      <c r="N2380">
        <f t="shared" si="696"/>
        <v>99.969074832894719</v>
      </c>
      <c r="O2380">
        <f t="shared" si="697"/>
        <v>12.805674052085685</v>
      </c>
      <c r="P2380" s="3">
        <f t="shared" si="698"/>
        <v>12.805674052085685</v>
      </c>
      <c r="Q2380" s="3">
        <f t="shared" si="699"/>
        <v>-80.030925167105281</v>
      </c>
      <c r="R2380">
        <f t="shared" si="700"/>
        <v>99.969074832894719</v>
      </c>
      <c r="S2380">
        <f t="shared" si="701"/>
        <v>7.0443185085524185</v>
      </c>
      <c r="T2380">
        <f t="shared" si="684"/>
        <v>12.805674052085685</v>
      </c>
    </row>
    <row r="2381" spans="1:20" x14ac:dyDescent="0.25">
      <c r="A2381">
        <f t="shared" si="685"/>
        <v>44428.949434527487</v>
      </c>
      <c r="B2381">
        <f t="shared" si="702"/>
        <v>7071.0869188849174</v>
      </c>
      <c r="C2381" t="str">
        <f t="shared" si="686"/>
        <v>0.754088134608249-4.28760942691528i</v>
      </c>
      <c r="D2381" t="str">
        <f t="shared" si="687"/>
        <v>3.97450966187445-2.29493053065463i</v>
      </c>
      <c r="E2381" t="str">
        <f t="shared" si="688"/>
        <v>162.078691379369+6.0584137381003i</v>
      </c>
      <c r="F2381" t="str">
        <f t="shared" si="689"/>
        <v>1.4549483379397-21.1253316783003i</v>
      </c>
      <c r="G2381" t="str">
        <f t="shared" si="690"/>
        <v>0.999995452082397-0.00213257987401566i</v>
      </c>
      <c r="H2381" t="str">
        <f t="shared" si="691"/>
        <v>1290.10298300773+702.352119640811i</v>
      </c>
      <c r="I2381" t="str">
        <f t="shared" si="692"/>
        <v>47.1521730688991-74.0014729383606i</v>
      </c>
      <c r="K2381" t="str">
        <f t="shared" si="693"/>
        <v>0.00717499773496239-0.0092376542401836i</v>
      </c>
      <c r="L2381" t="str">
        <f t="shared" si="694"/>
        <v>0.00005-0.0399075302917733i</v>
      </c>
      <c r="M2381" t="str">
        <f t="shared" si="695"/>
        <v>0.00133333333333333-0.0234750178186902i</v>
      </c>
      <c r="N2381">
        <f t="shared" si="696"/>
        <v>99.974944914607406</v>
      </c>
      <c r="O2381">
        <f t="shared" si="697"/>
        <v>12.776606278892819</v>
      </c>
      <c r="P2381" s="3">
        <f t="shared" si="698"/>
        <v>12.776606278892819</v>
      </c>
      <c r="Q2381" s="3">
        <f t="shared" si="699"/>
        <v>-80.025055085392594</v>
      </c>
      <c r="R2381">
        <f t="shared" si="700"/>
        <v>99.974944914607406</v>
      </c>
      <c r="S2381">
        <f t="shared" si="701"/>
        <v>7.0710869188849177</v>
      </c>
      <c r="T2381">
        <f t="shared" si="684"/>
        <v>12.776606278892819</v>
      </c>
    </row>
    <row r="2382" spans="1:20" x14ac:dyDescent="0.25">
      <c r="A2382">
        <f t="shared" si="685"/>
        <v>44597.779442378684</v>
      </c>
      <c r="B2382">
        <f t="shared" si="702"/>
        <v>7097.9570491766799</v>
      </c>
      <c r="C2382" t="str">
        <f t="shared" si="686"/>
        <v>0.752006341059793-4.27320603941039i</v>
      </c>
      <c r="D2382" t="str">
        <f t="shared" si="687"/>
        <v>3.97450592868829-2.28657763955757i</v>
      </c>
      <c r="E2382" t="str">
        <f t="shared" si="688"/>
        <v>162.086465664424+6.08845707143511i</v>
      </c>
      <c r="F2382" t="str">
        <f t="shared" si="689"/>
        <v>1.45494828755507-21.0453828495066i</v>
      </c>
      <c r="G2382" t="str">
        <f t="shared" si="690"/>
        <v>0.99999541745271-0.00214068360340538i</v>
      </c>
      <c r="H2382" t="str">
        <f t="shared" si="691"/>
        <v>1298.12490274426+704.292574407577i</v>
      </c>
      <c r="I2382" t="str">
        <f t="shared" si="692"/>
        <v>47.1418954428039-74.1788005808913i</v>
      </c>
      <c r="K2382" t="str">
        <f t="shared" si="693"/>
        <v>0.00714185355695114-0.00922651816824159i</v>
      </c>
      <c r="L2382" t="str">
        <f t="shared" si="694"/>
        <v>0.00005-0.0397564557598857i</v>
      </c>
      <c r="M2382" t="str">
        <f t="shared" si="695"/>
        <v>0.00133333333333333-0.0233861504469916i</v>
      </c>
      <c r="N2382">
        <f t="shared" si="696"/>
        <v>99.980815887505514</v>
      </c>
      <c r="O2382">
        <f t="shared" si="697"/>
        <v>12.747535188103194</v>
      </c>
      <c r="P2382" s="3">
        <f t="shared" si="698"/>
        <v>12.747535188103194</v>
      </c>
      <c r="Q2382" s="3">
        <f t="shared" si="699"/>
        <v>-80.019184112494486</v>
      </c>
      <c r="R2382">
        <f t="shared" si="700"/>
        <v>99.980815887505514</v>
      </c>
      <c r="S2382">
        <f t="shared" si="701"/>
        <v>7.0979570491766797</v>
      </c>
      <c r="T2382">
        <f t="shared" si="684"/>
        <v>12.747535188103194</v>
      </c>
    </row>
    <row r="2383" spans="1:20" x14ac:dyDescent="0.25">
      <c r="A2383">
        <f t="shared" si="685"/>
        <v>44767.251004259728</v>
      </c>
      <c r="B2383">
        <f t="shared" si="702"/>
        <v>7124.9292859635516</v>
      </c>
      <c r="C2383" t="str">
        <f t="shared" si="686"/>
        <v>0.749929863152557-4.25884934910946i</v>
      </c>
      <c r="D2383" t="str">
        <f t="shared" si="687"/>
        <v>3.9745021670831-2.27825764101373i</v>
      </c>
      <c r="E2383" t="str">
        <f t="shared" si="688"/>
        <v>162.094353779127+6.1186180394941i</v>
      </c>
      <c r="F2383" t="str">
        <f t="shared" si="689"/>
        <v>1.45494823678679-20.9657367656091i</v>
      </c>
      <c r="G2383" t="str">
        <f t="shared" si="690"/>
        <v>0.99999538255934-0.00214881812611847i</v>
      </c>
      <c r="H2383" t="str">
        <f t="shared" si="691"/>
        <v>1306.25991889602+706.199947916876i</v>
      </c>
      <c r="I2383" t="str">
        <f t="shared" si="692"/>
        <v>47.1298532818269-74.3604501291142i</v>
      </c>
      <c r="K2383" t="str">
        <f t="shared" si="693"/>
        <v>0.0071087900246687-0.00921527702945153i</v>
      </c>
      <c r="L2383" t="str">
        <f t="shared" si="694"/>
        <v>0.00005-0.0396059531379615i</v>
      </c>
      <c r="M2383" t="str">
        <f t="shared" si="695"/>
        <v>0.00133333333333333-0.0232976194929185i</v>
      </c>
      <c r="N2383">
        <f t="shared" si="696"/>
        <v>99.986688423030515</v>
      </c>
      <c r="O2383">
        <f t="shared" si="697"/>
        <v>12.718460790048045</v>
      </c>
      <c r="P2383" s="3">
        <f t="shared" si="698"/>
        <v>12.718460790048045</v>
      </c>
      <c r="Q2383" s="3">
        <f t="shared" si="699"/>
        <v>-80.013311576969485</v>
      </c>
      <c r="R2383">
        <f t="shared" si="700"/>
        <v>99.986688423030515</v>
      </c>
      <c r="S2383">
        <f t="shared" si="701"/>
        <v>7.1249292859635514</v>
      </c>
      <c r="T2383">
        <f t="shared" si="684"/>
        <v>12.718460790048045</v>
      </c>
    </row>
    <row r="2384" spans="1:20" x14ac:dyDescent="0.25">
      <c r="A2384">
        <f t="shared" si="685"/>
        <v>44937.366558075912</v>
      </c>
      <c r="B2384">
        <f t="shared" si="702"/>
        <v>7152.0040172502131</v>
      </c>
      <c r="C2384" t="str">
        <f t="shared" si="686"/>
        <v>0.747858739470497-4.24453920728968i</v>
      </c>
      <c r="D2384" t="str">
        <f t="shared" si="687"/>
        <v>3.97449837684259-2.26997041532986i</v>
      </c>
      <c r="E2384" t="str">
        <f t="shared" si="688"/>
        <v>162.102356599644+6.14889684174493i</v>
      </c>
      <c r="F2384" t="str">
        <f t="shared" si="689"/>
        <v>1.45494818563194-20.8863922808719i</v>
      </c>
      <c r="G2384" t="str">
        <f t="shared" si="690"/>
        <v>0.999995347400279-0.00215698355915984i</v>
      </c>
      <c r="H2384" t="str">
        <f t="shared" si="691"/>
        <v>1314.50979912524+708.072533516906i</v>
      </c>
      <c r="I2384" t="str">
        <f t="shared" si="692"/>
        <v>47.1159781798888-74.5464731024185i</v>
      </c>
      <c r="K2384" t="str">
        <f t="shared" si="693"/>
        <v>0.00707580779165064-0.00920393153421968i</v>
      </c>
      <c r="L2384" t="str">
        <f t="shared" si="694"/>
        <v>0.00005-0.0394560202609698i</v>
      </c>
      <c r="M2384" t="str">
        <f t="shared" si="695"/>
        <v>0.00133333333333333-0.0232094236829234i</v>
      </c>
      <c r="N2384">
        <f t="shared" si="696"/>
        <v>99.992563193289527</v>
      </c>
      <c r="O2384">
        <f t="shared" si="697"/>
        <v>12.689383096216304</v>
      </c>
      <c r="P2384" s="3">
        <f t="shared" si="698"/>
        <v>12.689383096216304</v>
      </c>
      <c r="Q2384" s="3">
        <f t="shared" si="699"/>
        <v>-80.007436806710473</v>
      </c>
      <c r="R2384">
        <f t="shared" si="700"/>
        <v>99.992563193289527</v>
      </c>
      <c r="S2384">
        <f t="shared" si="701"/>
        <v>7.1520040172502135</v>
      </c>
      <c r="T2384">
        <f t="shared" si="684"/>
        <v>12.689383096216304</v>
      </c>
    </row>
    <row r="2385" spans="1:20" x14ac:dyDescent="0.25">
      <c r="A2385">
        <f t="shared" si="685"/>
        <v>45108.128550996604</v>
      </c>
      <c r="B2385">
        <f t="shared" si="702"/>
        <v>7179.1816325157642</v>
      </c>
      <c r="C2385" t="str">
        <f t="shared" si="686"/>
        <v>0.745793008084513-4.23027546624071i</v>
      </c>
      <c r="D2385" t="str">
        <f t="shared" si="687"/>
        <v>3.97449455774882-2.26171584328413i</v>
      </c>
      <c r="E2385" t="str">
        <f t="shared" si="688"/>
        <v>162.110475006984+6.17929367742171i</v>
      </c>
      <c r="F2385" t="str">
        <f t="shared" si="689"/>
        <v>1.45494813408757-20.8073482538981i</v>
      </c>
      <c r="G2385" t="str">
        <f t="shared" si="690"/>
        <v>0.999995311973503-0.00216518001997895i</v>
      </c>
      <c r="H2385" t="str">
        <f t="shared" si="691"/>
        <v>1322.87633270457+709.908559643977i</v>
      </c>
      <c r="I2385" t="str">
        <f t="shared" si="692"/>
        <v>47.1001993469903-74.7369214660961i</v>
      </c>
      <c r="K2385" t="str">
        <f t="shared" si="693"/>
        <v>0.00704290750355348-0.00919248239736571i</v>
      </c>
      <c r="L2385" t="str">
        <f t="shared" si="694"/>
        <v>0.00005-0.0393066549720759i</v>
      </c>
      <c r="M2385" t="str">
        <f t="shared" si="695"/>
        <v>0.00133333333333333-0.02312156174828i</v>
      </c>
      <c r="N2385">
        <f t="shared" si="696"/>
        <v>99.998440870985448</v>
      </c>
      <c r="O2385">
        <f t="shared" si="697"/>
        <v>12.660302119256119</v>
      </c>
      <c r="P2385" s="3">
        <f t="shared" si="698"/>
        <v>12.660302119256119</v>
      </c>
      <c r="Q2385" s="3">
        <f t="shared" si="699"/>
        <v>-80.001559129014552</v>
      </c>
      <c r="R2385">
        <f t="shared" si="700"/>
        <v>99.998440870985448</v>
      </c>
      <c r="S2385">
        <f t="shared" si="701"/>
        <v>7.179181632515764</v>
      </c>
      <c r="T2385">
        <f t="shared" si="684"/>
        <v>12.660302119256119</v>
      </c>
    </row>
    <row r="2386" spans="1:20" x14ac:dyDescent="0.25">
      <c r="A2386">
        <f t="shared" si="685"/>
        <v>45279.539439490392</v>
      </c>
      <c r="B2386">
        <f t="shared" si="702"/>
        <v>7206.4625227193246</v>
      </c>
      <c r="C2386" t="str">
        <f t="shared" si="686"/>
        <v>0.743732706551099-4.21605797925539i</v>
      </c>
      <c r="D2386" t="str">
        <f t="shared" si="687"/>
        <v>3.97449070958225-2.25349380612431i</v>
      </c>
      <c r="E2386" t="str">
        <f t="shared" si="688"/>
        <v>162.118709887044+6.20980874553616i</v>
      </c>
      <c r="F2386" t="str">
        <f t="shared" si="689"/>
        <v>1.45494808215073-20.7286035476127i</v>
      </c>
      <c r="G2386" t="str">
        <f t="shared" si="690"/>
        <v>0.999995276276976-0.0021734076264714i</v>
      </c>
      <c r="H2386" t="str">
        <f t="shared" si="691"/>
        <v>1331.36133012673+711.706187455953i</v>
      </c>
      <c r="I2386" t="str">
        <f t="shared" si="692"/>
        <v>47.0824435280563-74.931847605951i</v>
      </c>
      <c r="K2386" t="str">
        <f t="shared" si="693"/>
        <v>0.00701008979812335-0.00918093033802104i</v>
      </c>
      <c r="L2386" t="str">
        <f t="shared" si="694"/>
        <v>0.00005-0.03915785512261i</v>
      </c>
      <c r="M2386" t="str">
        <f t="shared" si="695"/>
        <v>0.00133333333333333-0.0230340324250647i</v>
      </c>
      <c r="N2386">
        <f t="shared" si="696"/>
        <v>100.00432212935182</v>
      </c>
      <c r="O2386">
        <f t="shared" si="697"/>
        <v>12.631217872975867</v>
      </c>
      <c r="P2386" s="3">
        <f t="shared" si="698"/>
        <v>12.631217872975867</v>
      </c>
      <c r="Q2386" s="3">
        <f t="shared" si="699"/>
        <v>-79.99567787064818</v>
      </c>
      <c r="R2386">
        <f t="shared" si="700"/>
        <v>100.00432212935182</v>
      </c>
      <c r="S2386">
        <f t="shared" si="701"/>
        <v>7.2064625227193249</v>
      </c>
      <c r="T2386">
        <f t="shared" si="684"/>
        <v>12.631217872975867</v>
      </c>
    </row>
    <row r="2387" spans="1:20" x14ac:dyDescent="0.25">
      <c r="A2387">
        <f t="shared" si="685"/>
        <v>45451.601689360461</v>
      </c>
      <c r="B2387">
        <f t="shared" si="702"/>
        <v>7233.847080305658</v>
      </c>
      <c r="C2387" t="str">
        <f t="shared" si="686"/>
        <v>0.741677871910802-4.2018866006205i</v>
      </c>
      <c r="D2387" t="str">
        <f t="shared" si="687"/>
        <v>3.97448683212155-2.24530418556614i</v>
      </c>
      <c r="E2387" t="str">
        <f t="shared" si="688"/>
        <v>162.127062130656+6.24044224488298i</v>
      </c>
      <c r="F2387" t="str">
        <f t="shared" si="689"/>
        <v>1.45494802981843-20.6501570292468i</v>
      </c>
      <c r="G2387" t="str">
        <f t="shared" si="690"/>
        <v>0.999995240308641-0.0021816664969807i</v>
      </c>
      <c r="H2387" t="str">
        <f t="shared" si="691"/>
        <v>1339.96662265266+713.463508384889i</v>
      </c>
      <c r="I2387" t="str">
        <f t="shared" si="692"/>
        <v>47.0626349192473-75.1313043003588i</v>
      </c>
      <c r="K2387" t="str">
        <f t="shared" si="693"/>
        <v>0.00697735530516646-0.00916927607952694i</v>
      </c>
      <c r="L2387" t="str">
        <f t="shared" si="694"/>
        <v>0.00005-0.0390096185720363i</v>
      </c>
      <c r="M2387" t="str">
        <f t="shared" si="695"/>
        <v>0.00133333333333333-0.022946834454139i</v>
      </c>
      <c r="N2387">
        <f t="shared" si="696"/>
        <v>100.01020764208431</v>
      </c>
      <c r="O2387">
        <f t="shared" si="697"/>
        <v>12.602130372345044</v>
      </c>
      <c r="P2387" s="3">
        <f t="shared" si="698"/>
        <v>12.602130372345044</v>
      </c>
      <c r="Q2387" s="3">
        <f t="shared" si="699"/>
        <v>-79.98979235791569</v>
      </c>
      <c r="R2387">
        <f t="shared" si="700"/>
        <v>100.01020764208431</v>
      </c>
      <c r="S2387">
        <f t="shared" si="701"/>
        <v>7.233847080305658</v>
      </c>
      <c r="T2387">
        <f t="shared" si="684"/>
        <v>12.602130372345044</v>
      </c>
    </row>
    <row r="2388" spans="1:20" x14ac:dyDescent="0.25">
      <c r="A2388">
        <f t="shared" si="685"/>
        <v>45624.317775780029</v>
      </c>
      <c r="B2388">
        <f t="shared" si="702"/>
        <v>7261.3356992108193</v>
      </c>
      <c r="C2388" t="str">
        <f t="shared" si="686"/>
        <v>0.739628540686944-4.18776118560749i</v>
      </c>
      <c r="D2388" t="str">
        <f t="shared" si="687"/>
        <v>3.97448292514382-2.23714686379161i</v>
      </c>
      <c r="E2388" t="str">
        <f t="shared" si="688"/>
        <v>162.13553263363+6.27119437404932i</v>
      </c>
      <c r="F2388" t="str">
        <f t="shared" si="689"/>
        <v>1.45494797708764-20.5720075703207i</v>
      </c>
      <c r="G2388" t="str">
        <f t="shared" si="690"/>
        <v>0.999995204066431-0.00218995675029997i</v>
      </c>
      <c r="H2388" t="str">
        <f t="shared" si="691"/>
        <v>1348.69406179351+715.178541606894i</v>
      </c>
      <c r="I2388" t="str">
        <f t="shared" si="692"/>
        <v>47.0406950816915-75.3353446895913i</v>
      </c>
      <c r="K2388" t="str">
        <f t="shared" si="693"/>
        <v>0.00694470464652044-0.00915752034933257i</v>
      </c>
      <c r="L2388" t="str">
        <f t="shared" si="694"/>
        <v>0.00005-0.0388619431879222i</v>
      </c>
      <c r="M2388" t="str">
        <f t="shared" si="695"/>
        <v>0.00133333333333333-0.0228599665811307i</v>
      </c>
      <c r="N2388">
        <f t="shared" si="696"/>
        <v>100.01609808327458</v>
      </c>
      <c r="O2388">
        <f t="shared" si="697"/>
        <v>12.573039633495044</v>
      </c>
      <c r="P2388" s="3">
        <f t="shared" si="698"/>
        <v>12.573039633495044</v>
      </c>
      <c r="Q2388" s="3">
        <f t="shared" si="699"/>
        <v>-79.983901916725415</v>
      </c>
      <c r="R2388">
        <f t="shared" si="700"/>
        <v>100.01609808327458</v>
      </c>
      <c r="S2388">
        <f t="shared" si="701"/>
        <v>7.2613356992108189</v>
      </c>
      <c r="T2388">
        <f t="shared" si="684"/>
        <v>12.573039633495044</v>
      </c>
    </row>
    <row r="2389" spans="1:20" x14ac:dyDescent="0.25">
      <c r="A2389">
        <f t="shared" si="685"/>
        <v>45797.690183327992</v>
      </c>
      <c r="B2389">
        <f t="shared" si="702"/>
        <v>7288.9287748678207</v>
      </c>
      <c r="C2389" t="str">
        <f t="shared" si="686"/>
        <v>0.737584748884422-4.17368159046359i</v>
      </c>
      <c r="D2389" t="str">
        <f t="shared" si="687"/>
        <v>3.97447898842441-2.2290217234472i</v>
      </c>
      <c r="E2389" t="str">
        <f t="shared" si="688"/>
        <v>162.144122296814+6.30206533141823i</v>
      </c>
      <c r="F2389" t="str">
        <f t="shared" si="689"/>
        <v>1.45494792395535-20.4941540466283i</v>
      </c>
      <c r="G2389" t="str">
        <f t="shared" si="690"/>
        <v>0.999995167548259-0.00219827850567361i</v>
      </c>
      <c r="H2389" t="str">
        <f t="shared" si="691"/>
        <v>1357.54551872147+716.849231426962i</v>
      </c>
      <c r="I2389" t="str">
        <f t="shared" si="692"/>
        <v>47.0165428525821-75.5440222422276i</v>
      </c>
      <c r="K2389" t="str">
        <f t="shared" si="693"/>
        <v>0.00691213843602793-0.00914566387889295i</v>
      </c>
      <c r="L2389" t="str">
        <f t="shared" si="694"/>
        <v>0.00005-0.0387148268459077i</v>
      </c>
      <c r="M2389" t="str">
        <f t="shared" si="695"/>
        <v>0.00133333333333333-0.0227734275564163i</v>
      </c>
      <c r="N2389">
        <f t="shared" si="696"/>
        <v>100.0219941273436</v>
      </c>
      <c r="O2389">
        <f t="shared" si="697"/>
        <v>12.54394567372054</v>
      </c>
      <c r="P2389" s="3">
        <f t="shared" si="698"/>
        <v>12.54394567372054</v>
      </c>
      <c r="Q2389" s="3">
        <f t="shared" si="699"/>
        <v>-79.978005872656396</v>
      </c>
      <c r="R2389">
        <f t="shared" si="700"/>
        <v>100.0219941273436</v>
      </c>
      <c r="S2389">
        <f t="shared" si="701"/>
        <v>7.2889287748678209</v>
      </c>
      <c r="T2389">
        <f t="shared" si="684"/>
        <v>12.54394567372054</v>
      </c>
    </row>
    <row r="2390" spans="1:20" x14ac:dyDescent="0.25">
      <c r="A2390">
        <f t="shared" si="685"/>
        <v>45971.721406024641</v>
      </c>
      <c r="B2390">
        <f t="shared" si="702"/>
        <v>7316.6267042123191</v>
      </c>
      <c r="C2390" t="str">
        <f t="shared" si="686"/>
        <v>0.73554653198852-4.1596476724022i</v>
      </c>
      <c r="D2390" t="str">
        <f t="shared" si="687"/>
        <v>3.974475021737-2.22092864764229i</v>
      </c>
      <c r="E2390" t="str">
        <f t="shared" si="688"/>
        <v>162.152832026127+6.33305531518166i</v>
      </c>
      <c r="F2390" t="str">
        <f t="shared" si="689"/>
        <v>1.45494787041849-20.4165953382205i</v>
      </c>
      <c r="G2390" t="str">
        <f t="shared" si="690"/>
        <v>0.999995130752024-0.00220663188279903i</v>
      </c>
      <c r="H2390" t="str">
        <f t="shared" si="691"/>
        <v>1366.52288360444+718.473444576935i</v>
      </c>
      <c r="I2390" t="str">
        <f t="shared" si="692"/>
        <v>46.9900942536006-75.7573907184611i</v>
      </c>
      <c r="K2390" t="str">
        <f t="shared" si="693"/>
        <v>0.00687965727951093-0.00913370740356693i</v>
      </c>
      <c r="L2390" t="str">
        <f t="shared" si="694"/>
        <v>0.00005-0.0385682674296749i</v>
      </c>
      <c r="M2390" t="str">
        <f t="shared" si="695"/>
        <v>0.00133333333333333-0.0226872161351029i</v>
      </c>
      <c r="N2390">
        <f t="shared" si="696"/>
        <v>100.02789644897581</v>
      </c>
      <c r="O2390">
        <f t="shared" si="697"/>
        <v>12.514848511479311</v>
      </c>
      <c r="P2390" s="3">
        <f t="shared" si="698"/>
        <v>12.514848511479311</v>
      </c>
      <c r="Q2390" s="3">
        <f t="shared" si="699"/>
        <v>-79.97210355102419</v>
      </c>
      <c r="R2390">
        <f t="shared" si="700"/>
        <v>100.02789644897581</v>
      </c>
      <c r="S2390">
        <f t="shared" si="701"/>
        <v>7.316626704212319</v>
      </c>
      <c r="T2390">
        <f t="shared" si="684"/>
        <v>12.514848511479311</v>
      </c>
    </row>
    <row r="2391" spans="1:20" x14ac:dyDescent="0.25">
      <c r="A2391">
        <f t="shared" si="685"/>
        <v>46146.413947367539</v>
      </c>
      <c r="B2391">
        <f t="shared" si="702"/>
        <v>7344.4298856883261</v>
      </c>
      <c r="C2391" t="str">
        <f t="shared" si="686"/>
        <v>0.733513924963829-4.1456592895941i</v>
      </c>
      <c r="D2391" t="str">
        <f t="shared" si="687"/>
        <v>3.97447102485346-2.21286751994742i</v>
      </c>
      <c r="E2391" t="str">
        <f t="shared" si="688"/>
        <v>162.161662732623+6.36416452334129i</v>
      </c>
      <c r="F2391" t="str">
        <f t="shared" si="689"/>
        <v>1.45494781647397-20.3393303293892i</v>
      </c>
      <c r="G2391" t="str">
        <f t="shared" si="690"/>
        <v>0.99999509367561-0.00221501700182838i</v>
      </c>
      <c r="H2391" t="str">
        <f t="shared" si="691"/>
        <v>1375.62806485891+720.048967424377i</v>
      </c>
      <c r="I2391" t="str">
        <f t="shared" si="692"/>
        <v>46.9612623966154-75.9755041300982i</v>
      </c>
      <c r="K2391" t="str">
        <f t="shared" si="693"/>
        <v>0.00684726177474728-0.00912165166251505i</v>
      </c>
      <c r="L2391" t="str">
        <f t="shared" si="694"/>
        <v>0.00005-0.0384222628309175i</v>
      </c>
      <c r="M2391" t="str">
        <f t="shared" si="695"/>
        <v>0.00133333333333333-0.0226013310770103i</v>
      </c>
      <c r="N2391">
        <f t="shared" si="696"/>
        <v>100.0338057230518</v>
      </c>
      <c r="O2391">
        <f t="shared" si="697"/>
        <v>12.485748166393529</v>
      </c>
      <c r="P2391" s="3">
        <f t="shared" si="698"/>
        <v>12.485748166393529</v>
      </c>
      <c r="Q2391" s="3">
        <f t="shared" si="699"/>
        <v>-79.966194276948201</v>
      </c>
      <c r="R2391">
        <f t="shared" si="700"/>
        <v>100.0338057230518</v>
      </c>
      <c r="S2391">
        <f t="shared" si="701"/>
        <v>7.3444298856883261</v>
      </c>
      <c r="T2391">
        <f t="shared" si="684"/>
        <v>12.485748166393529</v>
      </c>
    </row>
    <row r="2392" spans="1:20" x14ac:dyDescent="0.25">
      <c r="A2392">
        <f t="shared" si="685"/>
        <v>46321.770320367541</v>
      </c>
      <c r="B2392">
        <f t="shared" si="702"/>
        <v>7372.3387192539421</v>
      </c>
      <c r="C2392" t="str">
        <f t="shared" si="686"/>
        <v>0.731486962253389-4.13171630115815i</v>
      </c>
      <c r="D2392" t="str">
        <f t="shared" si="687"/>
        <v>3.97446699754403-2.20483822439262i</v>
      </c>
      <c r="E2392" t="str">
        <f t="shared" si="688"/>
        <v>162.170615332531+6.39539315371933i</v>
      </c>
      <c r="F2392" t="str">
        <f t="shared" si="689"/>
        <v>1.45494776211871-20.2623579086512i</v>
      </c>
      <c r="G2392" t="str">
        <f t="shared" si="690"/>
        <v>0.999995056316882-0.00222343398337025i</v>
      </c>
      <c r="H2392" t="str">
        <f t="shared" si="691"/>
        <v>1384.86298831523+721.573503090598i</v>
      </c>
      <c r="I2392" t="str">
        <f t="shared" si="692"/>
        <v>46.9299573866234-76.198416697033i</v>
      </c>
      <c r="K2392" t="str">
        <f t="shared" si="693"/>
        <v>0.00681495251144809-0.00910949739859752i</v>
      </c>
      <c r="L2392" t="str">
        <f t="shared" si="694"/>
        <v>0.00005-0.0382768109493101i</v>
      </c>
      <c r="M2392" t="str">
        <f t="shared" si="695"/>
        <v>0.00133333333333333-0.022515771146653i</v>
      </c>
      <c r="N2392">
        <f t="shared" si="696"/>
        <v>100.03972262458458</v>
      </c>
      <c r="O2392">
        <f t="shared" si="697"/>
        <v>12.45664465925001</v>
      </c>
      <c r="P2392" s="3">
        <f t="shared" si="698"/>
        <v>12.45664465925001</v>
      </c>
      <c r="Q2392" s="3">
        <f t="shared" si="699"/>
        <v>-79.960277375415416</v>
      </c>
      <c r="R2392">
        <f t="shared" si="700"/>
        <v>100.03972262458458</v>
      </c>
      <c r="S2392">
        <f t="shared" si="701"/>
        <v>7.3723387192539418</v>
      </c>
      <c r="T2392">
        <f t="shared" si="684"/>
        <v>12.45664465925001</v>
      </c>
    </row>
    <row r="2393" spans="1:20" x14ac:dyDescent="0.25">
      <c r="A2393">
        <f t="shared" si="685"/>
        <v>46497.793047584935</v>
      </c>
      <c r="B2393">
        <f t="shared" si="702"/>
        <v>7400.353606387107</v>
      </c>
      <c r="C2393" t="str">
        <f t="shared" si="686"/>
        <v>0.729465677777769-4.1178185671522i</v>
      </c>
      <c r="D2393" t="str">
        <f t="shared" si="687"/>
        <v>3.97446293957716-2.19684064546574i</v>
      </c>
      <c r="E2393" t="str">
        <f t="shared" si="688"/>
        <v>162.179690747311+6.42674140396318i</v>
      </c>
      <c r="F2393" t="str">
        <f t="shared" si="689"/>
        <v>1.45494770734956-20.1856769687325i</v>
      </c>
      <c r="G2393" t="str">
        <f t="shared" si="690"/>
        <v>0.999995018673691-0.00223188294849145i</v>
      </c>
      <c r="H2393" t="str">
        <f t="shared" si="691"/>
        <v>1394.22959628909+723.044668475805i</v>
      </c>
      <c r="I2393" t="str">
        <f t="shared" si="692"/>
        <v>46.8960862218935-76.4261827999732i</v>
      </c>
      <c r="K2393" t="str">
        <f t="shared" si="693"/>
        <v>0.00678273007123707-0.00909724535827219i</v>
      </c>
      <c r="L2393" t="str">
        <f t="shared" si="694"/>
        <v>0.00005-0.0381319096924787i</v>
      </c>
      <c r="M2393" t="str">
        <f t="shared" si="695"/>
        <v>0.00133333333333333-0.0224305351132228i</v>
      </c>
      <c r="N2393">
        <f t="shared" si="696"/>
        <v>100.04564782865339</v>
      </c>
      <c r="O2393">
        <f t="shared" si="697"/>
        <v>12.427538012000648</v>
      </c>
      <c r="P2393" s="3">
        <f t="shared" si="698"/>
        <v>12.427538012000648</v>
      </c>
      <c r="Q2393" s="3">
        <f t="shared" si="699"/>
        <v>-79.954352171346613</v>
      </c>
      <c r="R2393">
        <f t="shared" si="700"/>
        <v>100.04564782865339</v>
      </c>
      <c r="S2393">
        <f t="shared" si="701"/>
        <v>7.4003536063871067</v>
      </c>
      <c r="T2393">
        <f t="shared" si="684"/>
        <v>12.427538012000648</v>
      </c>
    </row>
    <row r="2394" spans="1:20" x14ac:dyDescent="0.25">
      <c r="A2394">
        <f t="shared" si="685"/>
        <v>46674.484661165763</v>
      </c>
      <c r="B2394">
        <f t="shared" si="702"/>
        <v>7428.4749500913786</v>
      </c>
      <c r="C2394" t="str">
        <f t="shared" si="686"/>
        <v>0.727450104934214-4.10396594856405i</v>
      </c>
      <c r="D2394" t="str">
        <f t="shared" si="687"/>
        <v>3.97445885071951-2.18887466811079i</v>
      </c>
      <c r="E2394" t="str">
        <f t="shared" si="688"/>
        <v>162.188889903707+6.45820947155082i</v>
      </c>
      <c r="F2394" t="str">
        <f t="shared" si="689"/>
        <v>1.45494765216338-20.1092864065519i</v>
      </c>
      <c r="G2394" t="str">
        <f t="shared" si="690"/>
        <v>0.999994980743871-0.00224036401871869i</v>
      </c>
      <c r="H2394" t="str">
        <f t="shared" si="691"/>
        <v>1403.72984655268+724.459991189666i</v>
      </c>
      <c r="I2394" t="str">
        <f t="shared" si="692"/>
        <v>46.8595526912836-76.6588569291769i</v>
      </c>
      <c r="K2394" t="str">
        <f t="shared" si="693"/>
        <v>0.0067505950276309-0.00908489629149247i</v>
      </c>
      <c r="L2394" t="str">
        <f t="shared" si="694"/>
        <v>0.00005-0.03798755697597i</v>
      </c>
      <c r="M2394" t="str">
        <f t="shared" si="695"/>
        <v>0.00133333333333333-0.0223456217505706i</v>
      </c>
      <c r="N2394">
        <f t="shared" si="696"/>
        <v>100.05158201033748</v>
      </c>
      <c r="O2394">
        <f t="shared" si="697"/>
        <v>12.398428247762832</v>
      </c>
      <c r="P2394" s="3">
        <f t="shared" si="698"/>
        <v>12.398428247762832</v>
      </c>
      <c r="Q2394" s="3">
        <f t="shared" si="699"/>
        <v>-79.948417989662516</v>
      </c>
      <c r="R2394">
        <f t="shared" si="700"/>
        <v>100.05158201033748</v>
      </c>
      <c r="S2394">
        <f t="shared" si="701"/>
        <v>7.4284749500913785</v>
      </c>
      <c r="T2394">
        <f t="shared" si="684"/>
        <v>12.398428247762832</v>
      </c>
    </row>
    <row r="2395" spans="1:20" x14ac:dyDescent="0.25">
      <c r="A2395">
        <f t="shared" si="685"/>
        <v>46851.847702878185</v>
      </c>
      <c r="B2395">
        <f t="shared" si="702"/>
        <v>7456.7031549017256</v>
      </c>
      <c r="C2395" t="str">
        <f t="shared" si="686"/>
        <v>0.725440276596133-4.09015830730239i</v>
      </c>
      <c r="D2395" t="str">
        <f t="shared" si="687"/>
        <v>3.97445473073602-2.18094017772631i</v>
      </c>
      <c r="E2395" t="str">
        <f t="shared" si="688"/>
        <v>162.198213733794+6.48979755380037i</v>
      </c>
      <c r="F2395" t="str">
        <f t="shared" si="689"/>
        <v>1.45494759655699-20.0331851232055i</v>
      </c>
      <c r="G2395" t="str">
        <f t="shared" si="690"/>
        <v>0.999994942525239-0.00224887731604036i</v>
      </c>
      <c r="H2395" t="str">
        <f t="shared" si="691"/>
        <v>1413.36571119838+725.816906385498i</v>
      </c>
      <c r="I2395" t="str">
        <f t="shared" si="692"/>
        <v>46.8202572687035-76.8964936289425i</v>
      </c>
      <c r="K2395" t="str">
        <f t="shared" si="693"/>
        <v>0.00671854794602158-0.00907245095160557i</v>
      </c>
      <c r="L2395" t="str">
        <f t="shared" si="694"/>
        <v>0.00005-0.0378437507232217i</v>
      </c>
      <c r="M2395" t="str">
        <f t="shared" si="695"/>
        <v>0.00133333333333333-0.0222610298371893i</v>
      </c>
      <c r="N2395">
        <f t="shared" si="696"/>
        <v>100.05752584465388</v>
      </c>
      <c r="O2395">
        <f t="shared" si="697"/>
        <v>12.369315390819786</v>
      </c>
      <c r="P2395" s="3">
        <f t="shared" si="698"/>
        <v>12.369315390819786</v>
      </c>
      <c r="Q2395" s="3">
        <f t="shared" si="699"/>
        <v>-79.942474155346119</v>
      </c>
      <c r="R2395">
        <f t="shared" si="700"/>
        <v>100.05752584465388</v>
      </c>
      <c r="S2395">
        <f t="shared" si="701"/>
        <v>7.4567031549017253</v>
      </c>
      <c r="T2395">
        <f t="shared" si="684"/>
        <v>12.369315390819786</v>
      </c>
    </row>
    <row r="2396" spans="1:20" x14ac:dyDescent="0.25">
      <c r="A2396">
        <f t="shared" si="685"/>
        <v>47029.884724149124</v>
      </c>
      <c r="B2396">
        <f t="shared" si="702"/>
        <v>7485.0386268903521</v>
      </c>
      <c r="C2396" t="str">
        <f t="shared" si="686"/>
        <v>0.723436225112307-4.07639550618769i</v>
      </c>
      <c r="D2396" t="str">
        <f t="shared" si="687"/>
        <v>3.97445057938981-2.17303706016368i</v>
      </c>
      <c r="E2396" t="str">
        <f t="shared" si="688"/>
        <v>162.207663175036+6.52150584787115i</v>
      </c>
      <c r="F2396" t="str">
        <f t="shared" si="689"/>
        <v>1.4549475405272-19.957372023951i</v>
      </c>
      <c r="G2396" t="str">
        <f t="shared" si="690"/>
        <v>0.999994904015598-0.00225742296290833i</v>
      </c>
      <c r="H2396" t="str">
        <f t="shared" si="691"/>
        <v>1423.13917538795+727.112753496598i</v>
      </c>
      <c r="I2396" t="str">
        <f t="shared" si="692"/>
        <v>46.7780970047095-77.1391474375999i</v>
      </c>
      <c r="K2396" t="str">
        <f t="shared" si="693"/>
        <v>0.00668658938365965-0.00905991009525053i</v>
      </c>
      <c r="L2396" t="str">
        <f t="shared" si="694"/>
        <v>0.00005-0.0377004888655327i</v>
      </c>
      <c r="M2396" t="str">
        <f t="shared" si="695"/>
        <v>0.00133333333333333-0.0221767581561957i</v>
      </c>
      <c r="N2396">
        <f t="shared" si="696"/>
        <v>100.06348000649049</v>
      </c>
      <c r="O2396">
        <f t="shared" si="697"/>
        <v>12.340199466620517</v>
      </c>
      <c r="P2396" s="3">
        <f t="shared" si="698"/>
        <v>12.340199466620517</v>
      </c>
      <c r="Q2396" s="3">
        <f t="shared" si="699"/>
        <v>-79.936519993509506</v>
      </c>
      <c r="R2396">
        <f t="shared" si="700"/>
        <v>100.06348000649049</v>
      </c>
      <c r="S2396">
        <f t="shared" si="701"/>
        <v>7.4850386268903524</v>
      </c>
      <c r="T2396">
        <f t="shared" si="684"/>
        <v>12.340199466620517</v>
      </c>
    </row>
    <row r="2397" spans="1:20" x14ac:dyDescent="0.25">
      <c r="A2397">
        <f t="shared" si="685"/>
        <v>47208.598286100889</v>
      </c>
      <c r="B2397">
        <f t="shared" si="702"/>
        <v>7513.4817736725354</v>
      </c>
      <c r="C2397" t="str">
        <f t="shared" si="686"/>
        <v>0.72143798230653-4.06267740894324i</v>
      </c>
      <c r="D2397" t="str">
        <f t="shared" si="687"/>
        <v>3.97444639644218-2.16516520172548i</v>
      </c>
      <c r="E2397" t="str">
        <f t="shared" si="688"/>
        <v>162.217239170338+6.5533345507728i</v>
      </c>
      <c r="F2397" t="str">
        <f t="shared" si="689"/>
        <v>1.45494748407077-19.8818460181912i</v>
      </c>
      <c r="G2397" t="str">
        <f t="shared" si="690"/>
        <v>0.999994865212729-0.00226600108223958i</v>
      </c>
      <c r="H2397" t="str">
        <f t="shared" si="691"/>
        <v>1433.052235979+728.34477287316i</v>
      </c>
      <c r="I2397" t="str">
        <f t="shared" si="692"/>
        <v>46.7329654152087-77.3868728226969i</v>
      </c>
      <c r="K2397" t="str">
        <f t="shared" si="693"/>
        <v>0.00665471988963941-0.00904727448225667i</v>
      </c>
      <c r="L2397" t="str">
        <f t="shared" si="694"/>
        <v>0.00005-0.037557769342033i</v>
      </c>
      <c r="M2397" t="str">
        <f t="shared" si="695"/>
        <v>0.00133333333333333-0.0220928054953135i</v>
      </c>
      <c r="N2397">
        <f t="shared" si="696"/>
        <v>100.069445170544</v>
      </c>
      <c r="O2397">
        <f t="shared" si="697"/>
        <v>12.311080501780072</v>
      </c>
      <c r="P2397" s="3">
        <f t="shared" si="698"/>
        <v>12.311080501780072</v>
      </c>
      <c r="Q2397" s="3">
        <f t="shared" si="699"/>
        <v>-79.930554829456</v>
      </c>
      <c r="R2397">
        <f t="shared" si="700"/>
        <v>100.069445170544</v>
      </c>
      <c r="S2397">
        <f t="shared" si="701"/>
        <v>7.5134817736725354</v>
      </c>
      <c r="T2397">
        <f t="shared" si="684"/>
        <v>12.311080501780072</v>
      </c>
    </row>
    <row r="2398" spans="1:20" x14ac:dyDescent="0.25">
      <c r="A2398">
        <f t="shared" si="685"/>
        <v>47387.990959588074</v>
      </c>
      <c r="B2398">
        <f t="shared" si="702"/>
        <v>7542.0330044124912</v>
      </c>
      <c r="C2398" t="str">
        <f t="shared" si="686"/>
        <v>0.719445579477115-4.04900388018616i</v>
      </c>
      <c r="D2398" t="str">
        <f t="shared" si="687"/>
        <v>3.97444218165264-2.15732448916389i</v>
      </c>
      <c r="E2398" t="str">
        <f t="shared" si="688"/>
        <v>162.226942668098+6.58528385936952i</v>
      </c>
      <c r="F2398" t="str">
        <f t="shared" si="689"/>
        <v>1.45494742718447-19.8066060194592i</v>
      </c>
      <c r="G2398" t="str">
        <f t="shared" si="690"/>
        <v>0.999994826114402-0.00227461179741812i</v>
      </c>
      <c r="H2398" t="str">
        <f t="shared" si="691"/>
        <v>1443.10690002082+729.510102318586i</v>
      </c>
      <c r="I2398" t="str">
        <f t="shared" si="692"/>
        <v>46.6847523672817-77.6397241111127i</v>
      </c>
      <c r="K2398" t="str">
        <f t="shared" si="693"/>
        <v>0.00662294000488516-0.00903454487554195i</v>
      </c>
      <c r="L2398" t="str">
        <f t="shared" si="694"/>
        <v>0.00005-0.0374155900996543i</v>
      </c>
      <c r="M2398" t="str">
        <f t="shared" si="695"/>
        <v>0.00133333333333333-0.0220091706468555i</v>
      </c>
      <c r="N2398">
        <f t="shared" si="696"/>
        <v>100.07542201125524</v>
      </c>
      <c r="O2398">
        <f t="shared" si="697"/>
        <v>12.281958524079531</v>
      </c>
      <c r="P2398" s="3">
        <f t="shared" si="698"/>
        <v>12.281958524079531</v>
      </c>
      <c r="Q2398" s="3">
        <f t="shared" si="699"/>
        <v>-79.924577988744758</v>
      </c>
      <c r="R2398">
        <f t="shared" si="700"/>
        <v>100.07542201125524</v>
      </c>
      <c r="S2398">
        <f t="shared" si="701"/>
        <v>7.5420330044124908</v>
      </c>
      <c r="T2398">
        <f t="shared" si="684"/>
        <v>12.281958524079531</v>
      </c>
    </row>
    <row r="2399" spans="1:20" x14ac:dyDescent="0.25">
      <c r="A2399">
        <f t="shared" si="685"/>
        <v>47568.065325234507</v>
      </c>
      <c r="B2399">
        <f t="shared" si="702"/>
        <v>7570.6927298292585</v>
      </c>
      <c r="C2399" t="str">
        <f t="shared" si="686"/>
        <v>0.717459047396583-4.03537478541846i</v>
      </c>
      <c r="D2399" t="str">
        <f t="shared" si="687"/>
        <v>3.97443793477891-2.14951480967903i</v>
      </c>
      <c r="E2399" t="str">
        <f t="shared" si="688"/>
        <v>162.236774622266+6.61735397038475i</v>
      </c>
      <c r="F2399" t="str">
        <f t="shared" si="689"/>
        <v>1.45494736986501-19.7316509454024i</v>
      </c>
      <c r="G2399" t="str">
        <f t="shared" si="690"/>
        <v>0.999994786718366-0.00228325523229664i</v>
      </c>
      <c r="H2399" t="str">
        <f t="shared" si="691"/>
        <v>1453.30518311065+730.605773524042i</v>
      </c>
      <c r="I2399" t="str">
        <f t="shared" si="692"/>
        <v>46.6333439621164-77.8977554137659i</v>
      </c>
      <c r="K2399" t="str">
        <f t="shared" si="693"/>
        <v>0.00659125026213902-0.0090217220410116i</v>
      </c>
      <c r="L2399" t="str">
        <f t="shared" si="694"/>
        <v>0.00005-0.0372739490931005i</v>
      </c>
      <c r="M2399" t="str">
        <f t="shared" si="695"/>
        <v>0.00133333333333333-0.0219258524077062i</v>
      </c>
      <c r="N2399">
        <f t="shared" si="696"/>
        <v>100.08141120274607</v>
      </c>
      <c r="O2399">
        <f t="shared" si="697"/>
        <v>12.252833562465963</v>
      </c>
      <c r="P2399" s="3">
        <f t="shared" si="698"/>
        <v>12.252833562465963</v>
      </c>
      <c r="Q2399" s="3">
        <f t="shared" si="699"/>
        <v>-79.918588797253932</v>
      </c>
      <c r="R2399">
        <f t="shared" si="700"/>
        <v>100.08141120274607</v>
      </c>
      <c r="S2399">
        <f t="shared" si="701"/>
        <v>7.5706927298292586</v>
      </c>
      <c r="T2399">
        <f t="shared" si="684"/>
        <v>12.252833562465963</v>
      </c>
    </row>
    <row r="2400" spans="1:20" x14ac:dyDescent="0.25">
      <c r="A2400">
        <f t="shared" si="685"/>
        <v>47748.823973470404</v>
      </c>
      <c r="B2400">
        <f t="shared" si="702"/>
        <v>7599.46136220261</v>
      </c>
      <c r="C2400" t="str">
        <f t="shared" si="686"/>
        <v>0.715478416311373-4.02178999101812i</v>
      </c>
      <c r="D2400" t="str">
        <f t="shared" si="687"/>
        <v>3.97443365557679-2.14173605091734i</v>
      </c>
      <c r="E2400" t="str">
        <f t="shared" si="688"/>
        <v>162.246735992399+6.64954508040596i</v>
      </c>
      <c r="F2400" t="str">
        <f t="shared" si="689"/>
        <v>1.4549473121091-19.6569797177669i</v>
      </c>
      <c r="G2400" t="str">
        <f t="shared" si="690"/>
        <v>0.999994747022354-0.00229193151119834i</v>
      </c>
      <c r="H2400" t="str">
        <f t="shared" si="691"/>
        <v>1463.64910760116+731.628708400382i</v>
      </c>
      <c r="I2400" t="str">
        <f t="shared" si="692"/>
        <v>46.578622415073-78.1610205445935i</v>
      </c>
      <c r="K2400" t="str">
        <f t="shared" si="693"/>
        <v>0.0065596511859503-0.00900880674745707i</v>
      </c>
      <c r="L2400" t="str">
        <f t="shared" si="694"/>
        <v>0.00005-0.0371328442848182i</v>
      </c>
      <c r="M2400" t="str">
        <f t="shared" si="695"/>
        <v>0.00133333333333333-0.0218428495793048i</v>
      </c>
      <c r="N2400">
        <f t="shared" si="696"/>
        <v>100.08741341875579</v>
      </c>
      <c r="O2400">
        <f t="shared" si="697"/>
        <v>12.223705647052292</v>
      </c>
      <c r="P2400" s="3">
        <f t="shared" si="698"/>
        <v>12.223705647052292</v>
      </c>
      <c r="Q2400" s="3">
        <f t="shared" si="699"/>
        <v>-79.912586581244213</v>
      </c>
      <c r="R2400">
        <f t="shared" si="700"/>
        <v>100.08741341875579</v>
      </c>
      <c r="S2400">
        <f t="shared" si="701"/>
        <v>7.5994613622026099</v>
      </c>
      <c r="T2400">
        <f t="shared" si="684"/>
        <v>12.223705647052292</v>
      </c>
    </row>
    <row r="2401" spans="1:20" x14ac:dyDescent="0.25">
      <c r="A2401">
        <f t="shared" si="685"/>
        <v>47930.269504569595</v>
      </c>
      <c r="B2401">
        <f t="shared" si="702"/>
        <v>7628.3393153789802</v>
      </c>
      <c r="C2401" t="str">
        <f t="shared" si="686"/>
        <v>0.713503715941733-4.00824936423012i</v>
      </c>
      <c r="D2401" t="str">
        <f t="shared" si="687"/>
        <v>3.97442934380023-2.13398810096996i</v>
      </c>
      <c r="E2401" t="str">
        <f t="shared" si="688"/>
        <v>162.256827743716+6.68185738589018i</v>
      </c>
      <c r="F2401" t="str">
        <f t="shared" si="689"/>
        <v>1.45494725391342-19.5825912623819i</v>
      </c>
      <c r="G2401" t="str">
        <f t="shared" si="690"/>
        <v>0.999994707024083-0.00230064075891876i</v>
      </c>
      <c r="H2401" t="str">
        <f t="shared" si="691"/>
        <v>1474.14070064956+732.575715306821i</v>
      </c>
      <c r="I2401" t="str">
        <f t="shared" si="692"/>
        <v>46.5204659329066-78.4295729334638i</v>
      </c>
      <c r="K2401" t="str">
        <f t="shared" si="693"/>
        <v>0.00652814329266607-0.00899579976645485i</v>
      </c>
      <c r="L2401" t="str">
        <f t="shared" si="694"/>
        <v>0.00005-0.0369922736449673i</v>
      </c>
      <c r="M2401" t="str">
        <f t="shared" si="695"/>
        <v>0.00133333333333333-0.0217601609676278i</v>
      </c>
      <c r="N2401">
        <f t="shared" si="696"/>
        <v>100.09342933257943</v>
      </c>
      <c r="O2401">
        <f t="shared" si="697"/>
        <v>12.194574809116927</v>
      </c>
      <c r="P2401" s="3">
        <f t="shared" si="698"/>
        <v>12.194574809116927</v>
      </c>
      <c r="Q2401" s="3">
        <f t="shared" si="699"/>
        <v>-79.906570667420567</v>
      </c>
      <c r="R2401">
        <f t="shared" si="700"/>
        <v>100.09342933257943</v>
      </c>
      <c r="S2401">
        <f t="shared" si="701"/>
        <v>7.6283393153789802</v>
      </c>
      <c r="T2401">
        <f t="shared" si="684"/>
        <v>12.194574809116927</v>
      </c>
    </row>
    <row r="2402" spans="1:20" x14ac:dyDescent="0.25">
      <c r="A2402">
        <f t="shared" si="685"/>
        <v>48112.404528686959</v>
      </c>
      <c r="B2402">
        <f t="shared" si="702"/>
        <v>7657.3270047774204</v>
      </c>
      <c r="C2402" t="str">
        <f t="shared" si="686"/>
        <v>0.711534975481658-3.99475277315777i</v>
      </c>
      <c r="D2402" t="str">
        <f t="shared" si="687"/>
        <v>3.9744249992014-2.12627084837113i</v>
      </c>
      <c r="E2402" t="str">
        <f t="shared" si="688"/>
        <v>162.267050847156+6.71429108316678i</v>
      </c>
      <c r="F2402" t="str">
        <f t="shared" si="689"/>
        <v>1.45494719527461-19.5084845091446i</v>
      </c>
      <c r="G2402" t="str">
        <f t="shared" si="690"/>
        <v>0.99999466672125-0.00230938310072747i</v>
      </c>
      <c r="H2402" t="str">
        <f t="shared" si="691"/>
        <v>1484.7819920978+733.443485175992i</v>
      </c>
      <c r="I2402" t="str">
        <f t="shared" si="692"/>
        <v>46.4587485881829-78.7034655326497i</v>
      </c>
      <c r="K2402" t="str">
        <f t="shared" si="693"/>
        <v>0.00649672709042331-0.00898270187226593i</v>
      </c>
      <c r="L2402" t="str">
        <f t="shared" si="694"/>
        <v>0.00005-0.0368522351513921i</v>
      </c>
      <c r="M2402" t="str">
        <f t="shared" si="695"/>
        <v>0.00133333333333333-0.0216777853831718i</v>
      </c>
      <c r="N2402">
        <f t="shared" si="696"/>
        <v>100.09945961700532</v>
      </c>
      <c r="O2402">
        <f t="shared" si="697"/>
        <v>12.165441081103891</v>
      </c>
      <c r="P2402" s="3">
        <f t="shared" si="698"/>
        <v>12.165441081103891</v>
      </c>
      <c r="Q2402" s="3">
        <f t="shared" si="699"/>
        <v>-79.900540382994677</v>
      </c>
      <c r="R2402">
        <f t="shared" si="700"/>
        <v>100.09945961700532</v>
      </c>
      <c r="S2402">
        <f t="shared" si="701"/>
        <v>7.6573270047774207</v>
      </c>
      <c r="T2402">
        <f t="shared" si="684"/>
        <v>12.165441081103891</v>
      </c>
    </row>
    <row r="2403" spans="1:20" x14ac:dyDescent="0.25">
      <c r="A2403">
        <f t="shared" si="685"/>
        <v>48295.231665895968</v>
      </c>
      <c r="B2403">
        <f t="shared" si="702"/>
        <v>7686.4248473955749</v>
      </c>
      <c r="C2403" t="str">
        <f t="shared" si="686"/>
        <v>0.709572223598815-3.98130008675369i</v>
      </c>
      <c r="D2403" t="str">
        <f t="shared" si="687"/>
        <v>3.97442062153049-2.1185841820966i</v>
      </c>
      <c r="E2403" t="str">
        <f t="shared" si="688"/>
        <v>162.277406279438+6.74684636844399i</v>
      </c>
      <c r="F2403" t="str">
        <f t="shared" si="689"/>
        <v>1.45494713618931-19.4346583920043i</v>
      </c>
      <c r="G2403" t="str">
        <f t="shared" si="690"/>
        <v>0.999994626111537-0.00231815866236997i</v>
      </c>
      <c r="H2403" t="str">
        <f t="shared" si="691"/>
        <v>1495.57501217327+734.22858753536i</v>
      </c>
      <c r="I2403" t="str">
        <f t="shared" si="692"/>
        <v>46.393340190941-78.9827507164874i</v>
      </c>
      <c r="K2403" t="str">
        <f t="shared" si="693"/>
        <v>0.0064654030791422-0.00896951384173513i</v>
      </c>
      <c r="L2403" t="str">
        <f t="shared" si="694"/>
        <v>0.00005-0.0367127267895916i</v>
      </c>
      <c r="M2403" t="str">
        <f t="shared" si="695"/>
        <v>0.00133333333333333-0.0215957216409362i</v>
      </c>
      <c r="N2403">
        <f t="shared" si="696"/>
        <v>100.10550494425232</v>
      </c>
      <c r="O2403">
        <f t="shared" si="697"/>
        <v>12.136304496622008</v>
      </c>
      <c r="P2403" s="3">
        <f t="shared" si="698"/>
        <v>12.136304496622008</v>
      </c>
      <c r="Q2403" s="3">
        <f t="shared" si="699"/>
        <v>-79.894495055747683</v>
      </c>
      <c r="R2403">
        <f t="shared" si="700"/>
        <v>100.10550494425232</v>
      </c>
      <c r="S2403">
        <f t="shared" si="701"/>
        <v>7.6864248473955747</v>
      </c>
      <c r="T2403">
        <f t="shared" si="684"/>
        <v>12.136304496622008</v>
      </c>
    </row>
    <row r="2404" spans="1:20" x14ac:dyDescent="0.25">
      <c r="A2404">
        <f t="shared" si="685"/>
        <v>48478.753546226377</v>
      </c>
      <c r="B2404">
        <f t="shared" si="702"/>
        <v>7715.6332618156785</v>
      </c>
      <c r="C2404" t="str">
        <f t="shared" si="686"/>
        <v>0.707615488434708-3.96789117481102i</v>
      </c>
      <c r="D2404" t="str">
        <f t="shared" si="687"/>
        <v>3.97441621053582-2.11092799156196i</v>
      </c>
      <c r="E2404" t="str">
        <f t="shared" si="688"/>
        <v>162.287895023113+6.77952343780959i</v>
      </c>
      <c r="F2404" t="str">
        <f t="shared" si="689"/>
        <v>1.45494707665411-19.3611118489476i</v>
      </c>
      <c r="G2404" t="str">
        <f t="shared" si="690"/>
        <v>0.999994585192608-0.00232696757006944i</v>
      </c>
      <c r="H2404" t="str">
        <f t="shared" si="691"/>
        <v>1506.52178899832+734.927466425268i</v>
      </c>
      <c r="I2404" t="str">
        <f t="shared" si="692"/>
        <v>46.3241061576699-79.2674801738188i</v>
      </c>
      <c r="K2404" t="str">
        <f t="shared" si="693"/>
        <v>0.00643417175052122-0.00895623645419109i</v>
      </c>
      <c r="L2404" t="str">
        <f t="shared" si="694"/>
        <v>0.00005-0.0365737465526913i</v>
      </c>
      <c r="M2404" t="str">
        <f t="shared" si="695"/>
        <v>0.00133333333333333-0.0215139685604067i</v>
      </c>
      <c r="N2404">
        <f t="shared" si="696"/>
        <v>100.11156598590941</v>
      </c>
      <c r="O2404">
        <f t="shared" si="697"/>
        <v>12.107165090444507</v>
      </c>
      <c r="P2404" s="3">
        <f t="shared" si="698"/>
        <v>12.107165090444507</v>
      </c>
      <c r="Q2404" s="3">
        <f t="shared" si="699"/>
        <v>-79.888434014090592</v>
      </c>
      <c r="R2404">
        <f t="shared" si="700"/>
        <v>100.11156598590941</v>
      </c>
      <c r="S2404">
        <f t="shared" si="701"/>
        <v>7.7156332618156789</v>
      </c>
      <c r="T2404">
        <f t="shared" si="684"/>
        <v>12.107165090444507</v>
      </c>
    </row>
    <row r="2405" spans="1:20" x14ac:dyDescent="0.25">
      <c r="A2405">
        <f t="shared" si="685"/>
        <v>48662.972809702034</v>
      </c>
      <c r="B2405">
        <f t="shared" si="702"/>
        <v>7744.9526682105779</v>
      </c>
      <c r="C2405" t="str">
        <f t="shared" si="686"/>
        <v>0.705664797604816-3.95452590795484i</v>
      </c>
      <c r="D2405" t="str">
        <f t="shared" si="687"/>
        <v>3.97441176596378-2.10330216662116i</v>
      </c>
      <c r="E2405" t="str">
        <f t="shared" si="688"/>
        <v>162.298518066632+6.81232248723705i</v>
      </c>
      <c r="F2405" t="str">
        <f t="shared" si="689"/>
        <v>1.45494701666559-19.2878438219827i</v>
      </c>
      <c r="G2405" t="str">
        <f t="shared" si="690"/>
        <v>0.999994543962107-0.00233580995052856i</v>
      </c>
      <c r="H2405" t="str">
        <f t="shared" si="691"/>
        <v>1517.62434589679+735.536436214368i</v>
      </c>
      <c r="I2405" t="str">
        <f t="shared" si="692"/>
        <v>46.2509073776817-79.5577047927986i</v>
      </c>
      <c r="K2405" t="str">
        <f t="shared" si="693"/>
        <v>0.00640303358803318-0.00894287049134615i</v>
      </c>
      <c r="L2405" t="str">
        <f t="shared" si="694"/>
        <v>0.00005-0.0364352924414141i</v>
      </c>
      <c r="M2405" t="str">
        <f t="shared" si="695"/>
        <v>0.00133333333333333-0.0214325249655376i</v>
      </c>
      <c r="N2405">
        <f t="shared" si="696"/>
        <v>100.11764341287363</v>
      </c>
      <c r="O2405">
        <f t="shared" si="697"/>
        <v>12.078022898508864</v>
      </c>
      <c r="P2405" s="3">
        <f t="shared" si="698"/>
        <v>12.078022898508864</v>
      </c>
      <c r="Q2405" s="3">
        <f t="shared" si="699"/>
        <v>-79.882356587126367</v>
      </c>
      <c r="R2405">
        <f t="shared" si="700"/>
        <v>100.11764341287363</v>
      </c>
      <c r="S2405">
        <f t="shared" si="701"/>
        <v>7.744952668210578</v>
      </c>
      <c r="T2405">
        <f t="shared" si="684"/>
        <v>12.078022898508864</v>
      </c>
    </row>
    <row r="2406" spans="1:20" x14ac:dyDescent="0.25">
      <c r="A2406">
        <f t="shared" si="685"/>
        <v>48847.892106378902</v>
      </c>
      <c r="B2406">
        <f t="shared" si="702"/>
        <v>7774.3834883497784</v>
      </c>
      <c r="C2406" t="str">
        <f t="shared" si="686"/>
        <v>0.70372017819889-3.94120415763343i</v>
      </c>
      <c r="D2406" t="str">
        <f t="shared" si="687"/>
        <v>3.97440728755889-2.09570659756482i</v>
      </c>
      <c r="E2406" t="str">
        <f t="shared" si="688"/>
        <v>162.309276404405+6.84524371258606i</v>
      </c>
      <c r="F2406" t="str">
        <f t="shared" si="689"/>
        <v>1.45494695622029-19.2148532571245i</v>
      </c>
      <c r="G2406" t="str">
        <f t="shared" si="690"/>
        <v>0.999994502417662-0.00234468593093136i</v>
      </c>
      <c r="H2406" t="str">
        <f t="shared" si="691"/>
        <v>1528.88469848469+736.051677313614i</v>
      </c>
      <c r="I2406" t="str">
        <f t="shared" si="692"/>
        <v>46.1736000769893-79.8534745376274i</v>
      </c>
      <c r="K2406" t="str">
        <f t="shared" si="693"/>
        <v>0.00637198906692287-0.00892941673719691i</v>
      </c>
      <c r="L2406" t="str">
        <f t="shared" si="694"/>
        <v>0.00005-0.0362973624640506i</v>
      </c>
      <c r="M2406" t="str">
        <f t="shared" si="695"/>
        <v>0.00133333333333333-0.0213513896847356i</v>
      </c>
      <c r="N2406">
        <f t="shared" si="696"/>
        <v>100.12373789528989</v>
      </c>
      <c r="O2406">
        <f t="shared" si="697"/>
        <v>12.048877957916215</v>
      </c>
      <c r="P2406" s="3">
        <f t="shared" si="698"/>
        <v>12.048877957916215</v>
      </c>
      <c r="Q2406" s="3">
        <f t="shared" si="699"/>
        <v>-79.876262104710108</v>
      </c>
      <c r="R2406">
        <f t="shared" si="700"/>
        <v>100.12373789528989</v>
      </c>
      <c r="S2406">
        <f t="shared" si="701"/>
        <v>7.7743834883497787</v>
      </c>
      <c r="T2406">
        <f t="shared" si="684"/>
        <v>12.048877957916215</v>
      </c>
    </row>
    <row r="2407" spans="1:20" x14ac:dyDescent="0.25">
      <c r="A2407">
        <f t="shared" si="685"/>
        <v>49033.514096383144</v>
      </c>
      <c r="B2407">
        <f t="shared" si="702"/>
        <v>7803.9261456055074</v>
      </c>
      <c r="C2407" t="str">
        <f t="shared" si="686"/>
        <v>0.70178165678122-3.92792579610938i</v>
      </c>
      <c r="D2407" t="str">
        <f t="shared" si="687"/>
        <v>3.97440277506366-2.08814117511872i</v>
      </c>
      <c r="E2407" t="str">
        <f t="shared" si="688"/>
        <v>162.320171036853+6.87828730960809i</v>
      </c>
      <c r="F2407" t="str">
        <f t="shared" si="689"/>
        <v>1.45494689531474-19.1421391043791i</v>
      </c>
      <c r="G2407" t="str">
        <f t="shared" si="690"/>
        <v>0.999994460556883-0.00235359563894501i</v>
      </c>
      <c r="H2407" t="str">
        <f t="shared" si="691"/>
        <v>1540.30485153189+736.469231790413i</v>
      </c>
      <c r="I2407" t="str">
        <f t="shared" si="692"/>
        <v>46.0920356798066-80.1548383167529i</v>
      </c>
      <c r="K2407" t="str">
        <f t="shared" si="693"/>
        <v>0.00634103865420601-0.00891587597792491i</v>
      </c>
      <c r="L2407" t="str">
        <f t="shared" si="694"/>
        <v>0.00005-0.0361599546364321i</v>
      </c>
      <c r="M2407" t="str">
        <f t="shared" si="695"/>
        <v>0.00133333333333333-0.0212705615508424i</v>
      </c>
      <c r="N2407">
        <f t="shared" si="696"/>
        <v>100.12985010249008</v>
      </c>
      <c r="O2407">
        <f t="shared" si="697"/>
        <v>12.01973030693023</v>
      </c>
      <c r="P2407" s="3">
        <f t="shared" si="698"/>
        <v>12.01973030693023</v>
      </c>
      <c r="Q2407" s="3">
        <f t="shared" si="699"/>
        <v>-79.870149897509918</v>
      </c>
      <c r="R2407">
        <f t="shared" si="700"/>
        <v>100.12985010249008</v>
      </c>
      <c r="S2407">
        <f t="shared" si="701"/>
        <v>7.8039261456055078</v>
      </c>
      <c r="T2407">
        <f t="shared" si="684"/>
        <v>12.01973030693023</v>
      </c>
    </row>
    <row r="2408" spans="1:20" x14ac:dyDescent="0.25">
      <c r="A2408">
        <f t="shared" si="685"/>
        <v>49219.841449949403</v>
      </c>
      <c r="B2408">
        <f t="shared" si="702"/>
        <v>7833.5810649588084</v>
      </c>
      <c r="C2408" t="str">
        <f t="shared" si="686"/>
        <v>0.699849259391156-3.91469069645115i</v>
      </c>
      <c r="D2408" t="str">
        <f t="shared" si="687"/>
        <v>3.97439822821865-2.08060579044218i</v>
      </c>
      <c r="E2408" t="str">
        <f t="shared" si="688"/>
        <v>162.331202970479+6.91145347394827i</v>
      </c>
      <c r="F2408" t="str">
        <f t="shared" si="689"/>
        <v>1.45494683394544-19.069700317729i</v>
      </c>
      <c r="G2408" t="str">
        <f t="shared" si="690"/>
        <v>0.999994418377361-0.00236253920272167i</v>
      </c>
      <c r="H2408" t="str">
        <f t="shared" si="691"/>
        <v>1551.88679558066+736.784998885193i</v>
      </c>
      <c r="I2408" t="str">
        <f t="shared" si="692"/>
        <v>46.006060667821-80.4618438420555i</v>
      </c>
      <c r="K2408" t="str">
        <f t="shared" si="693"/>
        <v>0.00631018280866957-0.00890224900179771i</v>
      </c>
      <c r="L2408" t="str">
        <f t="shared" si="694"/>
        <v>0.00005-0.0360230669819009i</v>
      </c>
      <c r="M2408" t="str">
        <f t="shared" si="695"/>
        <v>0.00133333333333333-0.0211900394011182i</v>
      </c>
      <c r="N2408">
        <f t="shared" si="696"/>
        <v>100.13598070293408</v>
      </c>
      <c r="O2408">
        <f t="shared" si="697"/>
        <v>11.990579984976881</v>
      </c>
      <c r="P2408" s="3">
        <f t="shared" si="698"/>
        <v>11.990579984976881</v>
      </c>
      <c r="Q2408" s="3">
        <f t="shared" si="699"/>
        <v>-79.864019297065923</v>
      </c>
      <c r="R2408">
        <f t="shared" si="700"/>
        <v>100.13598070293408</v>
      </c>
      <c r="S2408">
        <f t="shared" si="701"/>
        <v>7.8335810649588087</v>
      </c>
      <c r="T2408">
        <f t="shared" si="684"/>
        <v>11.990579984976881</v>
      </c>
    </row>
    <row r="2409" spans="1:20" x14ac:dyDescent="0.25">
      <c r="A2409">
        <f t="shared" si="685"/>
        <v>49406.876847459207</v>
      </c>
      <c r="B2409">
        <f t="shared" si="702"/>
        <v>7863.348673005652</v>
      </c>
      <c r="C2409" t="str">
        <f t="shared" si="686"/>
        <v>0.6979230115435-3.90149873252453i</v>
      </c>
      <c r="D2409" t="str">
        <f t="shared" si="687"/>
        <v>3.9743936467625-2.07310033512654i</v>
      </c>
      <c r="E2409" t="str">
        <f t="shared" si="688"/>
        <v>162.34237321793+6.94474240114586i</v>
      </c>
      <c r="F2409" t="str">
        <f t="shared" si="689"/>
        <v>1.45494677210885-18.9975358551179i</v>
      </c>
      <c r="G2409" t="str">
        <f t="shared" si="690"/>
        <v>0.999994375876669-0.00237151675090034i</v>
      </c>
      <c r="H2409" t="str">
        <f t="shared" si="691"/>
        <v>1563.63250330657+736.994730433245i</v>
      </c>
      <c r="I2409" t="str">
        <f t="shared" si="692"/>
        <v>45.9155164374116-80.7745374785237i</v>
      </c>
      <c r="K2409" t="str">
        <f t="shared" si="693"/>
        <v>0.00627942198087321-0.00888853659907037i</v>
      </c>
      <c r="L2409" t="str">
        <f t="shared" si="694"/>
        <v>0.00005-0.035886697531282i</v>
      </c>
      <c r="M2409" t="str">
        <f t="shared" si="695"/>
        <v>0.00133333333333333-0.0211098220772247i</v>
      </c>
      <c r="N2409">
        <f t="shared" si="696"/>
        <v>100.14213036414847</v>
      </c>
      <c r="O2409">
        <f t="shared" si="697"/>
        <v>11.961427032643766</v>
      </c>
      <c r="P2409" s="3">
        <f t="shared" si="698"/>
        <v>11.961427032643766</v>
      </c>
      <c r="Q2409" s="3">
        <f t="shared" si="699"/>
        <v>-79.857869635851529</v>
      </c>
      <c r="R2409">
        <f t="shared" si="700"/>
        <v>100.14213036414847</v>
      </c>
      <c r="S2409">
        <f t="shared" si="701"/>
        <v>7.8633486730056523</v>
      </c>
      <c r="T2409">
        <f t="shared" si="684"/>
        <v>11.961427032643766</v>
      </c>
    </row>
    <row r="2410" spans="1:20" x14ac:dyDescent="0.25">
      <c r="A2410">
        <f t="shared" si="685"/>
        <v>49594.622979479558</v>
      </c>
      <c r="B2410">
        <f t="shared" si="702"/>
        <v>7893.229397963074</v>
      </c>
      <c r="C2410" t="str">
        <f t="shared" si="686"/>
        <v>0.696002938229159-3.88834977898378i</v>
      </c>
      <c r="D2410" t="str">
        <f t="shared" si="687"/>
        <v>3.97438903043179-2.06562470119354i</v>
      </c>
      <c r="E2410" t="str">
        <f t="shared" si="688"/>
        <v>162.35368279805+6.97815428663932i</v>
      </c>
      <c r="F2410" t="str">
        <f t="shared" si="689"/>
        <v>1.45494670980141-18.9256446784358i</v>
      </c>
      <c r="G2410" t="str">
        <f t="shared" si="690"/>
        <v>0.999994333052363-0.00238052841260871i</v>
      </c>
      <c r="H2410" t="str">
        <f t="shared" si="691"/>
        <v>1575.54392560618+737.094026195256i</v>
      </c>
      <c r="I2410" t="str">
        <f t="shared" si="692"/>
        <v>45.8202391550068-81.0929640838878i</v>
      </c>
      <c r="K2410" t="str">
        <f t="shared" si="693"/>
        <v>0.00624875661315244-0.00887473956188737i</v>
      </c>
      <c r="L2410" t="str">
        <f t="shared" si="694"/>
        <v>0.00005-0.0357508443228552i</v>
      </c>
      <c r="M2410" t="str">
        <f t="shared" si="695"/>
        <v>0.00133333333333333-0.0210299084252089i</v>
      </c>
      <c r="N2410">
        <f t="shared" si="696"/>
        <v>100.14829975266922</v>
      </c>
      <c r="O2410">
        <f t="shared" si="697"/>
        <v>11.93227149167865</v>
      </c>
      <c r="P2410" s="3">
        <f t="shared" si="698"/>
        <v>11.93227149167865</v>
      </c>
      <c r="Q2410" s="3">
        <f t="shared" si="699"/>
        <v>-79.851700247330783</v>
      </c>
      <c r="R2410">
        <f t="shared" si="700"/>
        <v>100.14829975266922</v>
      </c>
      <c r="S2410">
        <f t="shared" si="701"/>
        <v>7.8932293979630739</v>
      </c>
      <c r="T2410">
        <f t="shared" si="684"/>
        <v>11.93227149167865</v>
      </c>
    </row>
    <row r="2411" spans="1:20" x14ac:dyDescent="0.25">
      <c r="A2411">
        <f t="shared" si="685"/>
        <v>49783.082546801576</v>
      </c>
      <c r="B2411">
        <f t="shared" si="702"/>
        <v>7923.2236696753334</v>
      </c>
      <c r="C2411" t="str">
        <f t="shared" si="686"/>
        <v>0.694089063915771-3.8752437112636i</v>
      </c>
      <c r="D2411" t="str">
        <f t="shared" si="687"/>
        <v>3.97438437896118-2.05817878109384i</v>
      </c>
      <c r="E2411" t="str">
        <f t="shared" si="688"/>
        <v>162.36513273596+7.01168932576398i</v>
      </c>
      <c r="F2411" t="str">
        <f t="shared" si="689"/>
        <v>1.45494664701954-18.854025753504i</v>
      </c>
      <c r="G2411" t="str">
        <f t="shared" si="690"/>
        <v>0.999994289901976-0.00238957431746498i</v>
      </c>
      <c r="H2411" t="str">
        <f t="shared" si="691"/>
        <v>1587.62298739556+737.078329100896i</v>
      </c>
      <c r="I2411" t="str">
        <f t="shared" si="692"/>
        <v>45.7200596108154-81.4171668376738i</v>
      </c>
      <c r="K2411" t="str">
        <f t="shared" si="693"/>
        <v>0.00621818713962274-0.00886085868418479i</v>
      </c>
      <c r="L2411" t="str">
        <f t="shared" si="694"/>
        <v>0.00005-0.0356155054023264i</v>
      </c>
      <c r="M2411" t="str">
        <f t="shared" si="695"/>
        <v>0.00133333333333333-0.0209502972954861i</v>
      </c>
      <c r="N2411">
        <f t="shared" si="696"/>
        <v>100.15448953398119</v>
      </c>
      <c r="O2411">
        <f t="shared" si="697"/>
        <v>11.903113404989632</v>
      </c>
      <c r="P2411" s="3">
        <f t="shared" si="698"/>
        <v>11.903113404989632</v>
      </c>
      <c r="Q2411" s="3">
        <f t="shared" si="699"/>
        <v>-79.845510466018808</v>
      </c>
      <c r="R2411">
        <f t="shared" si="700"/>
        <v>100.15448953398119</v>
      </c>
      <c r="S2411">
        <f t="shared" si="701"/>
        <v>7.9232236696753331</v>
      </c>
      <c r="T2411">
        <f t="shared" si="684"/>
        <v>11.903113404989632</v>
      </c>
    </row>
    <row r="2412" spans="1:20" x14ac:dyDescent="0.25">
      <c r="A2412">
        <f t="shared" si="685"/>
        <v>49972.25826047943</v>
      </c>
      <c r="B2412">
        <f t="shared" si="702"/>
        <v>7953.3319196201001</v>
      </c>
      <c r="C2412" t="str">
        <f t="shared" si="686"/>
        <v>0.692181412548446-3.86218040557018i</v>
      </c>
      <c r="D2412" t="str">
        <f t="shared" si="687"/>
        <v>3.97437969208324-2.0507624677054i</v>
      </c>
      <c r="E2412" t="str">
        <f t="shared" si="688"/>
        <v>162.376724063106+7.04534771375835i</v>
      </c>
      <c r="F2412" t="str">
        <f t="shared" si="689"/>
        <v>1.45494658375963-18.7826780500601i</v>
      </c>
      <c r="G2412" t="str">
        <f t="shared" si="690"/>
        <v>0.999994246423027-0.00239865459557976i</v>
      </c>
      <c r="H2412" t="str">
        <f t="shared" si="691"/>
        <v>1599.87158310284+736.942920410502i</v>
      </c>
      <c r="I2412" t="str">
        <f t="shared" si="692"/>
        <v>45.6148030711906-81.7471870591156i</v>
      </c>
      <c r="K2412" t="str">
        <f t="shared" si="693"/>
        <v>0.00618771398618506-0.00884689476159311i</v>
      </c>
      <c r="L2412" t="str">
        <f t="shared" si="694"/>
        <v>0.00005-0.0354806788227997i</v>
      </c>
      <c r="M2412" t="str">
        <f t="shared" si="695"/>
        <v>0.00133333333333333-0.0208709875428234i</v>
      </c>
      <c r="N2412">
        <f t="shared" si="696"/>
        <v>100.16070037246114</v>
      </c>
      <c r="O2412">
        <f t="shared" si="697"/>
        <v>11.873952816643156</v>
      </c>
      <c r="P2412" s="3">
        <f t="shared" si="698"/>
        <v>11.873952816643156</v>
      </c>
      <c r="Q2412" s="3">
        <f t="shared" si="699"/>
        <v>-79.839299627538864</v>
      </c>
      <c r="R2412">
        <f t="shared" si="700"/>
        <v>100.16070037246114</v>
      </c>
      <c r="S2412">
        <f t="shared" si="701"/>
        <v>7.9533319196201004</v>
      </c>
      <c r="T2412">
        <f t="shared" ref="T2412:T2475" si="703">P2412</f>
        <v>11.873952816643156</v>
      </c>
    </row>
    <row r="2413" spans="1:20" x14ac:dyDescent="0.25">
      <c r="A2413">
        <f t="shared" ref="A2413:A2476" si="704">2*PI()*B2413</f>
        <v>50162.152841869254</v>
      </c>
      <c r="B2413">
        <f t="shared" si="702"/>
        <v>7983.554580914657</v>
      </c>
      <c r="C2413" t="str">
        <f t="shared" ref="C2413:C2476" si="705">IMPRODUCT(D2413,E2413,$C$40,,K2413,$C$41)</f>
        <v>0.690280007550549-3.84915973887306i</v>
      </c>
      <c r="D2413" t="str">
        <f t="shared" ref="D2413:D2476" si="706">IMDIV(IMPRODUCT($C$37,$C$38,COMPLEX(1,A2413/$C$38)),IMSUM(-1*A2413*A2413/$C$39,COMPLEX(0,1*A2413)))</f>
        <v>3.97437496952851-2.04337565433198i</v>
      </c>
      <c r="E2413" t="str">
        <f t="shared" ref="E2413:E2476" si="707">IMDIV(IMPRODUCT(IMSUM(F2413,G2413),$C$29,H2413),IMSUM(1,I2413))</f>
        <v>162.388457817336+7.0791296457606i</v>
      </c>
      <c r="F2413" t="str">
        <f t="shared" ref="F2413:F2476" si="708">IMDIV(IMPRODUCT($C$14,$C$15,COMPLEX(1,A2413/$C$15)),IMSUM(-1*A2413*A2413/$C$16,COMPLEX(0,A2413)))</f>
        <v>1.45494652001803-18.7116005417434i</v>
      </c>
      <c r="G2413" t="str">
        <f t="shared" ref="G2413:G2476" si="709">IMDIV(1,COMPLEX(1,A2413*$C$9*$C$10))</f>
        <v>0.999994202613015-0.00240776937755794i</v>
      </c>
      <c r="H2413" t="str">
        <f t="shared" ref="H2413:H2476" si="710">IMDIV($C$3,IMSUM(K2413,COMPLEX(0,$C$28*A2413)))</f>
        <v>1612.29157183696+736.682914800838i</v>
      </c>
      <c r="I2413" t="str">
        <f t="shared" ref="I2413:I2476" si="711">IMPRODUCT(F2413,$C$29,H2413,$C$31)</f>
        <v>45.5042891299233-82.0830640133241i</v>
      </c>
      <c r="K2413" t="str">
        <f t="shared" ref="K2413:K2476" si="712">IF($C$26&lt;=0,IMDIV(1,IMSUM(IMDIV(1,L2413),1/$C$18)),IMDIV(1,IMSUM(IMDIV(1,L2413),1/$C$18,IMDIV(1,M2413))))</f>
        <v>0.00615733757053272-0.00883284859134031i</v>
      </c>
      <c r="L2413" t="str">
        <f t="shared" ref="L2413:L2476" si="713">IMSUM($C$21/$C$22,IMDIV(1,COMPLEX(0,$C$20*$C$22*A2413)))</f>
        <v>0.00005-0.0353463626447496i</v>
      </c>
      <c r="M2413" t="str">
        <f t="shared" ref="M2413:M2476" si="714">IMSUM($C$25/$C$26,IMDIV(1,COMPLEX(0,$C$24*$C$26*A2413)))</f>
        <v>0.00133333333333333-0.0207919780263234i</v>
      </c>
      <c r="N2413">
        <f t="shared" ref="N2413:N2476" si="715">ABS(R2413)</f>
        <v>100.16693293131854</v>
      </c>
      <c r="O2413">
        <f t="shared" ref="O2413:O2476" si="716">ABS(P2413)</f>
        <v>11.844789771863622</v>
      </c>
      <c r="P2413" s="3">
        <f t="shared" ref="P2413:P2476" si="717">20*LOG10(IMABS(C2413))</f>
        <v>11.844789771863622</v>
      </c>
      <c r="Q2413" s="3">
        <f t="shared" ref="Q2413:Q2476" si="718">IMARGUMENT(C2413)*180/PI()</f>
        <v>-79.833067068681459</v>
      </c>
      <c r="R2413">
        <f t="shared" ref="R2413:R2476" si="719">IF(Q2413&lt;0,Q2413+180,Q2413-180)</f>
        <v>100.16693293131854</v>
      </c>
      <c r="S2413">
        <f t="shared" ref="S2413:S2476" si="720">B2413/1000</f>
        <v>7.9835545809146566</v>
      </c>
      <c r="T2413">
        <f t="shared" si="703"/>
        <v>11.844789771863622</v>
      </c>
    </row>
    <row r="2414" spans="1:20" x14ac:dyDescent="0.25">
      <c r="A2414">
        <f t="shared" si="704"/>
        <v>50352.769022668355</v>
      </c>
      <c r="B2414">
        <f t="shared" ref="B2414:B2477" si="721">B2413*(1+B$42)</f>
        <v>8013.8920883221326</v>
      </c>
      <c r="C2414" t="str">
        <f t="shared" si="705"/>
        <v>0.688384871824633-3.83618158889674i</v>
      </c>
      <c r="D2414" t="str">
        <f t="shared" si="706"/>
        <v>3.97437021102552-2.03601823470158i</v>
      </c>
      <c r="E2414" t="str">
        <f t="shared" si="707"/>
        <v>162.400335042961+7.11303531681171i</v>
      </c>
      <c r="F2414" t="str">
        <f t="shared" si="708"/>
        <v>1.45494645579109-18.6407922060801i</v>
      </c>
      <c r="G2414" t="str">
        <f t="shared" si="709"/>
        <v>0.999994158469417-0.00241691879450055i</v>
      </c>
      <c r="H2414" t="str">
        <f t="shared" si="710"/>
        <v>1624.88477221459+736.293255382015i</v>
      </c>
      <c r="I2414" t="str">
        <f t="shared" si="711"/>
        <v>45.388331558805-82.4248347051191i</v>
      </c>
      <c r="K2414" t="str">
        <f t="shared" si="712"/>
        <v>0.00612705830215941-0.00881872097215556i</v>
      </c>
      <c r="L2414" t="str">
        <f t="shared" si="713"/>
        <v>0.00005-0.0352125549359928i</v>
      </c>
      <c r="M2414" t="str">
        <f t="shared" si="714"/>
        <v>0.00133333333333333-0.0207132676094076i</v>
      </c>
      <c r="N2414">
        <f t="shared" si="715"/>
        <v>100.17318787253888</v>
      </c>
      <c r="O2414">
        <f t="shared" si="716"/>
        <v>11.815624317032324</v>
      </c>
      <c r="P2414" s="3">
        <f t="shared" si="717"/>
        <v>11.815624317032324</v>
      </c>
      <c r="Q2414" s="3">
        <f t="shared" si="718"/>
        <v>-79.826812127461125</v>
      </c>
      <c r="R2414">
        <f t="shared" si="719"/>
        <v>100.17318787253888</v>
      </c>
      <c r="S2414">
        <f t="shared" si="720"/>
        <v>8.0138920883221321</v>
      </c>
      <c r="T2414">
        <f t="shared" si="703"/>
        <v>11.815624317032324</v>
      </c>
    </row>
    <row r="2415" spans="1:20" x14ac:dyDescent="0.25">
      <c r="A2415">
        <f t="shared" si="704"/>
        <v>50544.109544954496</v>
      </c>
      <c r="B2415">
        <f t="shared" si="721"/>
        <v>8044.344878257757</v>
      </c>
      <c r="C2415" t="str">
        <f t="shared" si="705"/>
        <v>0.686496027753378-3.8232458341124i</v>
      </c>
      <c r="D2415" t="str">
        <f t="shared" si="706"/>
        <v>3.97436541630074-2.02869010296495i</v>
      </c>
      <c r="E2415" t="str">
        <f t="shared" si="707"/>
        <v>162.412356790826+7.14706492185427i</v>
      </c>
      <c r="F2415" t="str">
        <f t="shared" si="708"/>
        <v>1.4549463910751-18.5702520244685i</v>
      </c>
      <c r="G2415" t="str">
        <f t="shared" si="709"/>
        <v>0.999994113989695-0.00242610297800664i</v>
      </c>
      <c r="H2415" t="str">
        <f t="shared" si="710"/>
        <v>1637.65295682593+735.768708653544i</v>
      </c>
      <c r="I2415" t="str">
        <f t="shared" si="711"/>
        <v>45.2667381578314-82.7725336598843i</v>
      </c>
      <c r="K2415" t="str">
        <f t="shared" si="712"/>
        <v>0.00609687658236867-0.00880451270417328i</v>
      </c>
      <c r="L2415" t="str">
        <f t="shared" si="713"/>
        <v>0.00005-0.0350792537716606i</v>
      </c>
      <c r="M2415" t="str">
        <f t="shared" si="714"/>
        <v>0.00133333333333333-0.0206348551598003i</v>
      </c>
      <c r="N2415">
        <f t="shared" si="715"/>
        <v>100.17946585682596</v>
      </c>
      <c r="O2415">
        <f t="shared" si="716"/>
        <v>11.786456499686466</v>
      </c>
      <c r="P2415" s="3">
        <f t="shared" si="717"/>
        <v>11.786456499686466</v>
      </c>
      <c r="Q2415" s="3">
        <f t="shared" si="718"/>
        <v>-79.820534143174044</v>
      </c>
      <c r="R2415">
        <f t="shared" si="719"/>
        <v>100.17946585682596</v>
      </c>
      <c r="S2415">
        <f t="shared" si="720"/>
        <v>8.0443448782577569</v>
      </c>
      <c r="T2415">
        <f t="shared" si="703"/>
        <v>11.786456499686466</v>
      </c>
    </row>
    <row r="2416" spans="1:20" x14ac:dyDescent="0.25">
      <c r="A2416">
        <f t="shared" si="704"/>
        <v>50736.177161225321</v>
      </c>
      <c r="B2416">
        <f t="shared" si="721"/>
        <v>8074.9133887951366</v>
      </c>
      <c r="C2416" t="str">
        <f t="shared" si="705"/>
        <v>0.684613497200594-3.8103523537293i</v>
      </c>
      <c r="D2416" t="str">
        <f t="shared" si="706"/>
        <v>3.97436058507851-2.02139115369401i</v>
      </c>
      <c r="E2416" t="str">
        <f t="shared" si="707"/>
        <v>162.424524118367+7.18121865573502i</v>
      </c>
      <c r="F2416" t="str">
        <f t="shared" si="708"/>
        <v>1.45494632586633-18.4999789821644i</v>
      </c>
      <c r="G2416" t="str">
        <f t="shared" si="709"/>
        <v>0.999994069171289-0.00243532206017516i</v>
      </c>
      <c r="H2416" t="str">
        <f t="shared" si="710"/>
        <v>1650.59784631954+735.103859409002i</v>
      </c>
      <c r="I2416" t="str">
        <f t="shared" si="711"/>
        <v>45.1393106054814-83.1261926907953i</v>
      </c>
      <c r="K2416" t="str">
        <f t="shared" si="712"/>
        <v>0.00606679280428427-0.00879022458883781i</v>
      </c>
      <c r="L2416" t="str">
        <f t="shared" si="713"/>
        <v>0.00005-0.0349464572341707i</v>
      </c>
      <c r="M2416" t="str">
        <f t="shared" si="714"/>
        <v>0.00133333333333333-0.0205567395495122i</v>
      </c>
      <c r="N2416">
        <f t="shared" si="715"/>
        <v>100.18576754354554</v>
      </c>
      <c r="O2416">
        <f t="shared" si="716"/>
        <v>11.757286368517299</v>
      </c>
      <c r="P2416" s="3">
        <f t="shared" si="717"/>
        <v>11.757286368517299</v>
      </c>
      <c r="Q2416" s="3">
        <f t="shared" si="718"/>
        <v>-79.814232456454462</v>
      </c>
      <c r="R2416">
        <f t="shared" si="719"/>
        <v>100.18576754354554</v>
      </c>
      <c r="S2416">
        <f t="shared" si="720"/>
        <v>8.074913388795137</v>
      </c>
      <c r="T2416">
        <f t="shared" si="703"/>
        <v>11.757286368517299</v>
      </c>
    </row>
    <row r="2417" spans="1:20" x14ac:dyDescent="0.25">
      <c r="A2417">
        <f t="shared" si="704"/>
        <v>50928.974634437982</v>
      </c>
      <c r="B2417">
        <f t="shared" si="721"/>
        <v>8105.5980596725585</v>
      </c>
      <c r="C2417" t="str">
        <f t="shared" si="705"/>
        <v>0.682737301512376-3.79750102768707i</v>
      </c>
      <c r="D2417" t="str">
        <f t="shared" si="706"/>
        <v>3.97435571708111-2.01412128188038i</v>
      </c>
      <c r="E2417" t="str">
        <f t="shared" si="707"/>
        <v>162.436838089695+7.21549671320118i</v>
      </c>
      <c r="F2417" t="str">
        <f t="shared" si="708"/>
        <v>1.45494626016105-18.4299720682664i</v>
      </c>
      <c r="G2417" t="str">
        <f t="shared" si="709"/>
        <v>0.999994024011619-0.00244457617360691i</v>
      </c>
      <c r="H2417" t="str">
        <f t="shared" si="710"/>
        <v>1663.72110308566+734.293105599704i</v>
      </c>
      <c r="I2417" t="str">
        <f t="shared" si="711"/>
        <v>45.0058443095333-83.4858406517508i</v>
      </c>
      <c r="K2417" t="str">
        <f t="shared" si="712"/>
        <v>0.00603680735286223-0.00877585742880852i</v>
      </c>
      <c r="L2417" t="str">
        <f t="shared" si="713"/>
        <v>0.00005-0.0348141634132006i</v>
      </c>
      <c r="M2417" t="str">
        <f t="shared" si="714"/>
        <v>0.00133333333333333-0.0204789196548239i</v>
      </c>
      <c r="N2417">
        <f t="shared" si="715"/>
        <v>100.19209359066849</v>
      </c>
      <c r="O2417">
        <f t="shared" si="716"/>
        <v>11.728113973370085</v>
      </c>
      <c r="P2417" s="3">
        <f t="shared" si="717"/>
        <v>11.728113973370085</v>
      </c>
      <c r="Q2417" s="3">
        <f t="shared" si="718"/>
        <v>-79.807906409331508</v>
      </c>
      <c r="R2417">
        <f t="shared" si="719"/>
        <v>100.19209359066849</v>
      </c>
      <c r="S2417">
        <f t="shared" si="720"/>
        <v>8.105598059672559</v>
      </c>
      <c r="T2417">
        <f t="shared" si="703"/>
        <v>11.728113973370085</v>
      </c>
    </row>
    <row r="2418" spans="1:20" x14ac:dyDescent="0.25">
      <c r="A2418">
        <f t="shared" si="704"/>
        <v>51122.504738048847</v>
      </c>
      <c r="B2418">
        <f t="shared" si="721"/>
        <v>8136.3993322993147</v>
      </c>
      <c r="C2418" t="str">
        <f t="shared" si="705"/>
        <v>0.680867461518236-3.784691736647i</v>
      </c>
      <c r="D2418" t="str">
        <f t="shared" si="706"/>
        <v>3.97435081202869-2.00688038293382i</v>
      </c>
      <c r="E2418" t="str">
        <f t="shared" si="707"/>
        <v>162.449299775649+7.24989928890237i</v>
      </c>
      <c r="F2418" t="str">
        <f t="shared" si="708"/>
        <v>1.45494619395546-18.3602302757016i</v>
      </c>
      <c r="G2418" t="str">
        <f t="shared" si="709"/>
        <v>0.999993978508088-0.0024538654514064i</v>
      </c>
      <c r="H2418" t="str">
        <f t="shared" si="710"/>
        <v>1677.02432451665+733.33065316963i</v>
      </c>
      <c r="I2418" t="str">
        <f t="shared" si="711"/>
        <v>44.866128258959-83.8515031753204i</v>
      </c>
      <c r="K2418" t="str">
        <f t="shared" si="712"/>
        <v>0.00600692060490364-0.00876141202786549i</v>
      </c>
      <c r="L2418" t="str">
        <f t="shared" si="713"/>
        <v>0.00005-0.0346823704056591i</v>
      </c>
      <c r="M2418" t="str">
        <f t="shared" si="714"/>
        <v>0.00133333333333333-0.0204013943562701i</v>
      </c>
      <c r="N2418">
        <f t="shared" si="715"/>
        <v>100.19844465471544</v>
      </c>
      <c r="O2418">
        <f t="shared" si="716"/>
        <v>11.698939365241674</v>
      </c>
      <c r="P2418" s="3">
        <f t="shared" si="717"/>
        <v>11.698939365241674</v>
      </c>
      <c r="Q2418" s="3">
        <f t="shared" si="718"/>
        <v>-79.801555345284555</v>
      </c>
      <c r="R2418">
        <f t="shared" si="719"/>
        <v>100.19844465471544</v>
      </c>
      <c r="S2418">
        <f t="shared" si="720"/>
        <v>8.1363993322993142</v>
      </c>
      <c r="T2418">
        <f t="shared" si="703"/>
        <v>11.698939365241674</v>
      </c>
    </row>
    <row r="2419" spans="1:20" x14ac:dyDescent="0.25">
      <c r="A2419">
        <f t="shared" si="704"/>
        <v>51316.770256053438</v>
      </c>
      <c r="B2419">
        <f t="shared" si="721"/>
        <v>8167.3176497620525</v>
      </c>
      <c r="C2419" t="str">
        <f t="shared" si="705"/>
        <v>0.67900399753238-3.77192436198445i</v>
      </c>
      <c r="D2419" t="str">
        <f t="shared" si="706"/>
        <v>3.9743458696393-1.99966835268079i</v>
      </c>
      <c r="E2419" t="str">
        <f t="shared" si="707"/>
        <v>162.461910253882+7.28442657738692i</v>
      </c>
      <c r="F2419" t="str">
        <f t="shared" si="708"/>
        <v>1.45494612724576-18.2907526012107i</v>
      </c>
      <c r="G2419" t="str">
        <f t="shared" si="709"/>
        <v>0.999993932658077-0.00246319002718377i</v>
      </c>
      <c r="H2419" t="str">
        <f t="shared" si="710"/>
        <v>1690.50903582234+732.210510875008i</v>
      </c>
      <c r="I2419" t="str">
        <f t="shared" si="711"/>
        <v>44.7199448774686-84.2232023949875i</v>
      </c>
      <c r="K2419" t="str">
        <f t="shared" si="712"/>
        <v>0.00597713292906908-0.00874688919081575i</v>
      </c>
      <c r="L2419" t="str">
        <f t="shared" si="713"/>
        <v>0.00005-0.0345510763156596i</v>
      </c>
      <c r="M2419" t="str">
        <f t="shared" si="714"/>
        <v>0.00133333333333333-0.0203241625386233i</v>
      </c>
      <c r="N2419">
        <f t="shared" si="715"/>
        <v>100.20482139070039</v>
      </c>
      <c r="O2419">
        <f t="shared" si="716"/>
        <v>11.669762596280426</v>
      </c>
      <c r="P2419" s="3">
        <f t="shared" si="717"/>
        <v>11.669762596280426</v>
      </c>
      <c r="Q2419" s="3">
        <f t="shared" si="718"/>
        <v>-79.795178609299612</v>
      </c>
      <c r="R2419">
        <f t="shared" si="719"/>
        <v>100.20482139070039</v>
      </c>
      <c r="S2419">
        <f t="shared" si="720"/>
        <v>8.1673176497620528</v>
      </c>
      <c r="T2419">
        <f t="shared" si="703"/>
        <v>11.669762596280426</v>
      </c>
    </row>
    <row r="2420" spans="1:20" x14ac:dyDescent="0.25">
      <c r="A2420">
        <f t="shared" si="704"/>
        <v>51511.77398302644</v>
      </c>
      <c r="B2420">
        <f t="shared" si="721"/>
        <v>8198.3534568311479</v>
      </c>
      <c r="C2420" t="str">
        <f t="shared" si="705"/>
        <v>0.677146929355022-3.75919878578025i</v>
      </c>
      <c r="D2420" t="str">
        <f t="shared" si="706"/>
        <v>3.97434088962881-1.99248508736289i</v>
      </c>
      <c r="E2420" t="str">
        <f t="shared" si="707"/>
        <v>162.474670608915+7.31907877310398i</v>
      </c>
      <c r="F2420" t="str">
        <f t="shared" si="708"/>
        <v>1.45494606002811-18.2215380453342i</v>
      </c>
      <c r="G2420" t="str">
        <f t="shared" si="709"/>
        <v>0.999993886458949-0.00247255003505672i</v>
      </c>
      <c r="H2420" t="str">
        <f t="shared" si="710"/>
        <v>1704.17668237771+730.926485103984i</v>
      </c>
      <c r="I2420" t="str">
        <f t="shared" si="711"/>
        <v>44.5670698793672-84.6009566509826i</v>
      </c>
      <c r="K2420" t="str">
        <f t="shared" si="712"/>
        <v>0.00594744468589392-0.00873228972340009i</v>
      </c>
      <c r="L2420" t="str">
        <f t="shared" si="713"/>
        <v>0.00005-0.0344202792544925i</v>
      </c>
      <c r="M2420" t="str">
        <f t="shared" si="714"/>
        <v>0.00133333333333333-0.0202472230908779i</v>
      </c>
      <c r="N2420">
        <f t="shared" si="715"/>
        <v>100.21122445207689</v>
      </c>
      <c r="O2420">
        <f t="shared" si="716"/>
        <v>11.640583719783717</v>
      </c>
      <c r="P2420" s="3">
        <f t="shared" si="717"/>
        <v>11.640583719783717</v>
      </c>
      <c r="Q2420" s="3">
        <f t="shared" si="718"/>
        <v>-79.788775547923109</v>
      </c>
      <c r="R2420">
        <f t="shared" si="719"/>
        <v>100.21122445207689</v>
      </c>
      <c r="S2420">
        <f t="shared" si="720"/>
        <v>8.198353456831148</v>
      </c>
      <c r="T2420">
        <f t="shared" si="703"/>
        <v>11.640583719783717</v>
      </c>
    </row>
    <row r="2421" spans="1:20" x14ac:dyDescent="0.25">
      <c r="A2421">
        <f t="shared" si="704"/>
        <v>51707.518724161942</v>
      </c>
      <c r="B2421">
        <f t="shared" si="721"/>
        <v>8229.5071999671072</v>
      </c>
      <c r="C2421" t="str">
        <f t="shared" si="705"/>
        <v>0.675296276273768-3.74651489081313i</v>
      </c>
      <c r="D2421" t="str">
        <f t="shared" si="706"/>
        <v>3.97433587171095-1.98533048363539i</v>
      </c>
      <c r="E2421" t="str">
        <f t="shared" si="707"/>
        <v>162.487581932222+7.35385607039739i</v>
      </c>
      <c r="F2421" t="str">
        <f t="shared" si="708"/>
        <v>1.45494599229864-18.1525856123973i</v>
      </c>
      <c r="G2421" t="str">
        <f t="shared" si="709"/>
        <v>0.999993839908044-0.0024819456096524i</v>
      </c>
      <c r="H2421" t="str">
        <f t="shared" si="710"/>
        <v>1718.02862157918+729.472174713368i</v>
      </c>
      <c r="I2421" t="str">
        <f t="shared" si="711"/>
        <v>44.407272128428-84.9847801789427i</v>
      </c>
      <c r="K2421" t="str">
        <f t="shared" si="712"/>
        <v>0.00591785622780503-0.00871761443220048i</v>
      </c>
      <c r="L2421" t="str">
        <f t="shared" si="713"/>
        <v>0.00005-0.0342899773405983i</v>
      </c>
      <c r="M2421" t="str">
        <f t="shared" si="714"/>
        <v>0.00133333333333333-0.0201705749062342i</v>
      </c>
      <c r="N2421">
        <f t="shared" si="715"/>
        <v>100.21765449068219</v>
      </c>
      <c r="O2421">
        <f t="shared" si="716"/>
        <v>11.611402790197596</v>
      </c>
      <c r="P2421" s="3">
        <f t="shared" si="717"/>
        <v>11.611402790197596</v>
      </c>
      <c r="Q2421" s="3">
        <f t="shared" si="718"/>
        <v>-79.782345509317807</v>
      </c>
      <c r="R2421">
        <f t="shared" si="719"/>
        <v>100.21765449068219</v>
      </c>
      <c r="S2421">
        <f t="shared" si="720"/>
        <v>8.2295071999671077</v>
      </c>
      <c r="T2421">
        <f t="shared" si="703"/>
        <v>11.611402790197596</v>
      </c>
    </row>
    <row r="2422" spans="1:20" x14ac:dyDescent="0.25">
      <c r="A2422">
        <f t="shared" si="704"/>
        <v>51904.007295313757</v>
      </c>
      <c r="B2422">
        <f t="shared" si="721"/>
        <v>8260.7793273269817</v>
      </c>
      <c r="C2422" t="str">
        <f t="shared" si="705"/>
        <v>0.673452057065064-3.73387256055139i</v>
      </c>
      <c r="D2422" t="str">
        <f t="shared" si="706"/>
        <v>3.97433081559726-1.97820443856574i</v>
      </c>
      <c r="E2422" t="str">
        <f t="shared" si="707"/>
        <v>162.500645322293+7.38875866350704i</v>
      </c>
      <c r="F2422" t="str">
        <f t="shared" si="708"/>
        <v>1.45494592405345-18.0838943104962i</v>
      </c>
      <c r="G2422" t="str">
        <f t="shared" si="709"/>
        <v>0.999993793002685-0.00249137688610943i</v>
      </c>
      <c r="H2422" t="str">
        <f t="shared" si="710"/>
        <v>1732.06611418578+727.840965901599i</v>
      </c>
      <c r="I2422" t="str">
        <f t="shared" si="711"/>
        <v>44.2403135005793-85.374682780676i</v>
      </c>
      <c r="K2422" t="str">
        <f t="shared" si="712"/>
        <v>0.00588836789913835-0.00870286412454793i</v>
      </c>
      <c r="L2422" t="str">
        <f t="shared" si="713"/>
        <v>0.00005-0.0341601686995399i</v>
      </c>
      <c r="M2422" t="str">
        <f t="shared" si="714"/>
        <v>0.00133333333333333-0.0200942168820823i</v>
      </c>
      <c r="N2422">
        <f t="shared" si="715"/>
        <v>100.22411215668389</v>
      </c>
      <c r="O2422">
        <f t="shared" si="716"/>
        <v>11.582219863114549</v>
      </c>
      <c r="P2422" s="3">
        <f t="shared" si="717"/>
        <v>11.582219863114549</v>
      </c>
      <c r="Q2422" s="3">
        <f t="shared" si="718"/>
        <v>-79.775887843316113</v>
      </c>
      <c r="R2422">
        <f t="shared" si="719"/>
        <v>100.22411215668389</v>
      </c>
      <c r="S2422">
        <f t="shared" si="720"/>
        <v>8.2607793273269809</v>
      </c>
      <c r="T2422">
        <f t="shared" si="703"/>
        <v>11.582219863114549</v>
      </c>
    </row>
    <row r="2423" spans="1:20" x14ac:dyDescent="0.25">
      <c r="A2423">
        <f t="shared" si="704"/>
        <v>52101.242523035959</v>
      </c>
      <c r="B2423">
        <f t="shared" si="721"/>
        <v>8292.1702887708252</v>
      </c>
      <c r="C2423" t="str">
        <f t="shared" si="705"/>
        <v>0.671614289995714-3.72127167914537i</v>
      </c>
      <c r="D2423" t="str">
        <f t="shared" si="706"/>
        <v>3.97432572099713-1.9711068496321i</v>
      </c>
      <c r="E2423" t="str">
        <f t="shared" si="707"/>
        <v>162.513861884715+7.42378674656292i</v>
      </c>
      <c r="F2423" t="str">
        <f t="shared" si="708"/>
        <v>1.45494585528863-18.0154631514833i</v>
      </c>
      <c r="G2423" t="str">
        <f t="shared" si="709"/>
        <v>0.999993745740172-0.00250084400007974i</v>
      </c>
      <c r="H2423" t="str">
        <f t="shared" si="710"/>
        <v>1746.29031512011+726.026027139137i</v>
      </c>
      <c r="I2423" t="str">
        <f t="shared" si="711"/>
        <v>44.0659487512657-85.770669476237i</v>
      </c>
      <c r="K2423" t="str">
        <f t="shared" si="712"/>
        <v>0.00585898003615793-0.00868803960843128i</v>
      </c>
      <c r="L2423" t="str">
        <f t="shared" si="713"/>
        <v>0.00005-0.0340308514639768i</v>
      </c>
      <c r="M2423" t="str">
        <f t="shared" si="714"/>
        <v>0.00133333333333333-0.0200181479199864i</v>
      </c>
      <c r="N2423">
        <f t="shared" si="715"/>
        <v>100.23059809852492</v>
      </c>
      <c r="O2423">
        <f t="shared" si="716"/>
        <v>11.553034995272933</v>
      </c>
      <c r="P2423" s="3">
        <f t="shared" si="717"/>
        <v>11.553034995272933</v>
      </c>
      <c r="Q2423" s="3">
        <f t="shared" si="718"/>
        <v>-79.769401901475078</v>
      </c>
      <c r="R2423">
        <f t="shared" si="719"/>
        <v>100.23059809852492</v>
      </c>
      <c r="S2423">
        <f t="shared" si="720"/>
        <v>8.2921702887708246</v>
      </c>
      <c r="T2423">
        <f t="shared" si="703"/>
        <v>11.553034995272933</v>
      </c>
    </row>
    <row r="2424" spans="1:20" x14ac:dyDescent="0.25">
      <c r="A2424">
        <f t="shared" si="704"/>
        <v>52299.227244623493</v>
      </c>
      <c r="B2424">
        <f t="shared" si="721"/>
        <v>8323.680535868154</v>
      </c>
      <c r="C2424" t="str">
        <f t="shared" si="705"/>
        <v>0.669782992824502-3.70871213141918i</v>
      </c>
      <c r="D2424" t="str">
        <f t="shared" si="706"/>
        <v>3.97432058761767-1.96403761472183i</v>
      </c>
      <c r="E2424" t="str">
        <f t="shared" si="707"/>
        <v>162.527232732237+7.45894051358603i</v>
      </c>
      <c r="F2424" t="str">
        <f t="shared" si="708"/>
        <v>1.4549457860002-17.9472911509535i</v>
      </c>
      <c r="G2424" t="str">
        <f t="shared" si="709"/>
        <v>0.999993698117785-0.00251034708773057i</v>
      </c>
      <c r="H2424" t="str">
        <f t="shared" si="710"/>
        <v>1760.7022637044+724.020304179735i</v>
      </c>
      <c r="I2424" t="str">
        <f t="shared" si="711"/>
        <v>43.8839253884353-86.1727401365792i</v>
      </c>
      <c r="K2424" t="str">
        <f t="shared" si="712"/>
        <v>0.0058296929670759-0.00867314169240624i</v>
      </c>
      <c r="L2424" t="str">
        <f t="shared" si="713"/>
        <v>0.00005-0.0339020237736371i</v>
      </c>
      <c r="M2424" t="str">
        <f t="shared" si="714"/>
        <v>0.00133333333333333-0.0199423669256688i</v>
      </c>
      <c r="N2424">
        <f t="shared" si="715"/>
        <v>100.2371129628719</v>
      </c>
      <c r="O2424">
        <f t="shared" si="716"/>
        <v>11.523848244554593</v>
      </c>
      <c r="P2424" s="3">
        <f t="shared" si="717"/>
        <v>11.523848244554593</v>
      </c>
      <c r="Q2424" s="3">
        <f t="shared" si="718"/>
        <v>-79.762887037128095</v>
      </c>
      <c r="R2424">
        <f t="shared" si="719"/>
        <v>100.2371129628719</v>
      </c>
      <c r="S2424">
        <f t="shared" si="720"/>
        <v>8.3236805358681547</v>
      </c>
      <c r="T2424">
        <f t="shared" si="703"/>
        <v>11.523848244554593</v>
      </c>
    </row>
    <row r="2425" spans="1:20" x14ac:dyDescent="0.25">
      <c r="A2425">
        <f t="shared" si="704"/>
        <v>52497.964308153067</v>
      </c>
      <c r="B2425">
        <f t="shared" si="721"/>
        <v>8355.3105219044537</v>
      </c>
      <c r="C2425" t="str">
        <f t="shared" si="705"/>
        <v>0.66795818280377-3.69619380286319i</v>
      </c>
      <c r="D2425" t="str">
        <f t="shared" si="706"/>
        <v>3.97431541516381-1.95699663213006i</v>
      </c>
      <c r="E2425" t="str">
        <f t="shared" si="707"/>
        <v>162.540758984851+7.49422015848105i</v>
      </c>
      <c r="F2425" t="str">
        <f t="shared" si="708"/>
        <v>1.45494571618419-17.8793773282296i</v>
      </c>
      <c r="G2425" t="str">
        <f t="shared" si="709"/>
        <v>0.999993650132786-0.00251988628574644i</v>
      </c>
      <c r="H2425" t="str">
        <f t="shared" si="710"/>
        <v>1775.30287330573+721.81651517873i</v>
      </c>
      <c r="I2425" t="str">
        <f t="shared" si="711"/>
        <v>43.6939835521934-86.5808890959868i</v>
      </c>
      <c r="K2425" t="str">
        <f t="shared" si="712"/>
        <v>0.00580050701207356-0.00865817118550541i</v>
      </c>
      <c r="L2425" t="str">
        <f t="shared" si="713"/>
        <v>0.00005-0.0337736837752909i</v>
      </c>
      <c r="M2425" t="str">
        <f t="shared" si="714"/>
        <v>0.00133333333333333-0.0198668728089946i</v>
      </c>
      <c r="N2425">
        <f t="shared" si="715"/>
        <v>100.24365739456024</v>
      </c>
      <c r="O2425">
        <f t="shared" si="716"/>
        <v>11.49465966998396</v>
      </c>
      <c r="P2425" s="3">
        <f t="shared" si="717"/>
        <v>11.49465966998396</v>
      </c>
      <c r="Q2425" s="3">
        <f t="shared" si="718"/>
        <v>-79.756342605439755</v>
      </c>
      <c r="R2425">
        <f t="shared" si="719"/>
        <v>100.24365739456024</v>
      </c>
      <c r="S2425">
        <f t="shared" si="720"/>
        <v>8.3553105219044532</v>
      </c>
      <c r="T2425">
        <f t="shared" si="703"/>
        <v>11.49465966998396</v>
      </c>
    </row>
    <row r="2426" spans="1:20" x14ac:dyDescent="0.25">
      <c r="A2426">
        <f t="shared" si="704"/>
        <v>52697.456572524046</v>
      </c>
      <c r="B2426">
        <f t="shared" si="721"/>
        <v>8387.0607018876908</v>
      </c>
      <c r="C2426" t="str">
        <f t="shared" si="705"/>
        <v>0.666139876681224-3.68371657962623i</v>
      </c>
      <c r="D2426" t="str">
        <f t="shared" si="706"/>
        <v>3.97431020333824-1.94998380055821i</v>
      </c>
      <c r="E2426" t="str">
        <f t="shared" si="707"/>
        <v>162.554441769864+7.52962587503433i</v>
      </c>
      <c r="F2426" t="str">
        <f t="shared" si="708"/>
        <v>1.45494564583657-17.8117207063485i</v>
      </c>
      <c r="G2426" t="str">
        <f t="shared" si="709"/>
        <v>0.999993601782412-0.00252946173133106i</v>
      </c>
      <c r="H2426" t="str">
        <f t="shared" si="710"/>
        <v>1790.09292036464+719.407145946822i</v>
      </c>
      <c r="I2426" t="str">
        <f t="shared" si="711"/>
        <v>43.4958559022501-86.9951047435332i</v>
      </c>
      <c r="K2426" t="str">
        <f t="shared" si="712"/>
        <v>0.00577142248332378-0.00864312889714878i</v>
      </c>
      <c r="L2426" t="str">
        <f t="shared" si="713"/>
        <v>0.00005-0.0336458296227245i</v>
      </c>
      <c r="M2426" t="str">
        <f t="shared" si="714"/>
        <v>0.00133333333333333-0.0197916644839556i</v>
      </c>
      <c r="N2426">
        <f t="shared" si="715"/>
        <v>100.25023203654305</v>
      </c>
      <c r="O2426">
        <f t="shared" si="716"/>
        <v>11.465469331726446</v>
      </c>
      <c r="P2426" s="3">
        <f t="shared" si="717"/>
        <v>11.465469331726446</v>
      </c>
      <c r="Q2426" s="3">
        <f t="shared" si="718"/>
        <v>-79.749767963456947</v>
      </c>
      <c r="R2426">
        <f t="shared" si="719"/>
        <v>100.25023203654305</v>
      </c>
      <c r="S2426">
        <f t="shared" si="720"/>
        <v>8.387060701887691</v>
      </c>
      <c r="T2426">
        <f t="shared" si="703"/>
        <v>11.465469331726446</v>
      </c>
    </row>
    <row r="2427" spans="1:20" x14ac:dyDescent="0.25">
      <c r="A2427">
        <f t="shared" si="704"/>
        <v>52897.706907499647</v>
      </c>
      <c r="B2427">
        <f t="shared" si="721"/>
        <v>8418.931532554865</v>
      </c>
      <c r="C2427" t="str">
        <f t="shared" si="705"/>
        <v>0.664328090701657-3.67128034850785i</v>
      </c>
      <c r="D2427" t="str">
        <f t="shared" si="706"/>
        <v>3.97430495184137-1.9429990191125i</v>
      </c>
      <c r="E2427" t="str">
        <f t="shared" si="707"/>
        <v>162.568282221977+7.56515785690963i</v>
      </c>
      <c r="F2427" t="str">
        <f t="shared" si="708"/>
        <v>1.45494557495331-17.7443203120467i</v>
      </c>
      <c r="G2427" t="str">
        <f t="shared" si="709"/>
        <v>0.999993553063883-0.0025390735622094i</v>
      </c>
      <c r="H2427" t="str">
        <f t="shared" si="710"/>
        <v>1805.07303278128+716.784445371045i</v>
      </c>
      <c r="I2427" t="str">
        <f t="shared" si="711"/>
        <v>43.2892675144051-87.4153690928093i</v>
      </c>
      <c r="K2427" t="str">
        <f t="shared" si="712"/>
        <v>0.00574243968501409-0.00862801563705489i</v>
      </c>
      <c r="L2427" t="str">
        <f t="shared" si="713"/>
        <v>0.00005-0.0335184594767131i</v>
      </c>
      <c r="M2427" t="str">
        <f t="shared" si="714"/>
        <v>0.00133333333333333-0.0197167408686547i</v>
      </c>
      <c r="N2427">
        <f t="shared" si="715"/>
        <v>100.25683752983839</v>
      </c>
      <c r="O2427">
        <f t="shared" si="716"/>
        <v>11.436277291086705</v>
      </c>
      <c r="P2427" s="3">
        <f t="shared" si="717"/>
        <v>11.436277291086705</v>
      </c>
      <c r="Q2427" s="3">
        <f t="shared" si="718"/>
        <v>-79.743162470161607</v>
      </c>
      <c r="R2427">
        <f t="shared" si="719"/>
        <v>100.25683752983839</v>
      </c>
      <c r="S2427">
        <f t="shared" si="720"/>
        <v>8.4189315325548648</v>
      </c>
      <c r="T2427">
        <f t="shared" si="703"/>
        <v>11.436277291086705</v>
      </c>
    </row>
    <row r="2428" spans="1:20" x14ac:dyDescent="0.25">
      <c r="A2428">
        <f t="shared" si="704"/>
        <v>53098.718193748144</v>
      </c>
      <c r="B2428">
        <f t="shared" si="721"/>
        <v>8450.9234723785739</v>
      </c>
      <c r="C2428" t="str">
        <f t="shared" si="705"/>
        <v>0.662522840608753-3.65888499695067i</v>
      </c>
      <c r="D2428" t="str">
        <f t="shared" si="706"/>
        <v>3.97429966037131-1.93604218730256i</v>
      </c>
      <c r="E2428" t="str">
        <f t="shared" si="707"/>
        <v>162.582281483357+7.60081629764277i</v>
      </c>
      <c r="F2428" t="str">
        <f t="shared" si="708"/>
        <v>1.45494550353031-17.6771751757472i</v>
      </c>
      <c r="G2428" t="str">
        <f t="shared" si="709"/>
        <v>0.999993503974393-0.00254872191662952i</v>
      </c>
      <c r="H2428" t="str">
        <f t="shared" si="710"/>
        <v>1820.24367763243+713.940421037363i</v>
      </c>
      <c r="I2428" t="str">
        <f t="shared" si="711"/>
        <v>43.0739357874066-87.8416573291596i</v>
      </c>
      <c r="K2428" t="str">
        <f t="shared" si="712"/>
        <v>0.0057135589133712-0.00861283221515278i</v>
      </c>
      <c r="L2428" t="str">
        <f t="shared" si="713"/>
        <v>0.00005-0.033391571504994i</v>
      </c>
      <c r="M2428" t="str">
        <f t="shared" si="714"/>
        <v>0.00133333333333333-0.0196421008852906i</v>
      </c>
      <c r="N2428">
        <f t="shared" si="715"/>
        <v>100.26347451347701</v>
      </c>
      <c r="O2428">
        <f t="shared" si="716"/>
        <v>11.407083610506994</v>
      </c>
      <c r="P2428" s="3">
        <f t="shared" si="717"/>
        <v>11.407083610506994</v>
      </c>
      <c r="Q2428" s="3">
        <f t="shared" si="718"/>
        <v>-79.736525486522993</v>
      </c>
      <c r="R2428">
        <f t="shared" si="719"/>
        <v>100.26347451347701</v>
      </c>
      <c r="S2428">
        <f t="shared" si="720"/>
        <v>8.4509234723785731</v>
      </c>
      <c r="T2428">
        <f t="shared" si="703"/>
        <v>11.407083610506994</v>
      </c>
    </row>
    <row r="2429" spans="1:20" x14ac:dyDescent="0.25">
      <c r="A2429">
        <f t="shared" si="704"/>
        <v>53300.493322884387</v>
      </c>
      <c r="B2429">
        <f t="shared" si="721"/>
        <v>8483.0369815736121</v>
      </c>
      <c r="C2429" t="str">
        <f t="shared" si="705"/>
        <v>0.660724141647105-3.64653041303294i</v>
      </c>
      <c r="D2429" t="str">
        <f t="shared" si="706"/>
        <v>3.97429432862393-1.92911320503992i</v>
      </c>
      <c r="E2429" t="str">
        <f t="shared" si="707"/>
        <v>162.59644070372+7.6366013906367i</v>
      </c>
      <c r="F2429" t="str">
        <f t="shared" si="708"/>
        <v>1.45494543156348-17.6102843315444i</v>
      </c>
      <c r="G2429" t="str">
        <f t="shared" si="709"/>
        <v>0.99999345451112-0.00255840693336471i</v>
      </c>
      <c r="H2429" t="str">
        <f t="shared" si="710"/>
        <v>1835.60514819374+710.866835092733i</v>
      </c>
      <c r="I2429" t="str">
        <f t="shared" si="711"/>
        <v>42.8495703616378-88.2739373337008i</v>
      </c>
      <c r="K2429" t="str">
        <f t="shared" si="712"/>
        <v>0.00568478045668647-0.00859757944149455i</v>
      </c>
      <c r="L2429" t="str">
        <f t="shared" si="713"/>
        <v>0.00005-0.0332651638822416i</v>
      </c>
      <c r="M2429" t="str">
        <f t="shared" si="714"/>
        <v>0.00133333333333333-0.0195677434601421i</v>
      </c>
      <c r="N2429">
        <f t="shared" si="715"/>
        <v>100.27014362445253</v>
      </c>
      <c r="O2429">
        <f t="shared" si="716"/>
        <v>11.377888353565865</v>
      </c>
      <c r="P2429" s="3">
        <f t="shared" si="717"/>
        <v>11.377888353565865</v>
      </c>
      <c r="Q2429" s="3">
        <f t="shared" si="718"/>
        <v>-79.72985637554747</v>
      </c>
      <c r="R2429">
        <f t="shared" si="719"/>
        <v>100.27014362445253</v>
      </c>
      <c r="S2429">
        <f t="shared" si="720"/>
        <v>8.483036981573612</v>
      </c>
      <c r="T2429">
        <f t="shared" si="703"/>
        <v>11.377888353565865</v>
      </c>
    </row>
    <row r="2430" spans="1:20" x14ac:dyDescent="0.25">
      <c r="A2430">
        <f t="shared" si="704"/>
        <v>53503.035197511352</v>
      </c>
      <c r="B2430">
        <f t="shared" si="721"/>
        <v>8515.2725221035926</v>
      </c>
      <c r="C2430" t="str">
        <f t="shared" si="705"/>
        <v>0.658932008564012-3.63421648546089i</v>
      </c>
      <c r="D2430" t="str">
        <f t="shared" si="706"/>
        <v>3.97428895629273-1.92221197263662i</v>
      </c>
      <c r="E2430" t="str">
        <f t="shared" si="707"/>
        <v>162.610761040406+7.67251332915583i</v>
      </c>
      <c r="F2430" t="str">
        <f t="shared" si="708"/>
        <v>1.45494535904866-17.5436468171911i</v>
      </c>
      <c r="G2430" t="str">
        <f t="shared" si="709"/>
        <v>0.999993404671216-0.00256812875171536i</v>
      </c>
      <c r="H2430" t="str">
        <f t="shared" si="710"/>
        <v>1851.15755024129+707.555200388018i</v>
      </c>
      <c r="I2430" t="str">
        <f t="shared" si="711"/>
        <v>42.6158730512183-88.7121691834374i</v>
      </c>
      <c r="K2430" t="str">
        <f t="shared" si="712"/>
        <v>0.00565610459534218-0.00858225812616865i</v>
      </c>
      <c r="L2430" t="str">
        <f t="shared" si="713"/>
        <v>0.00005-0.0331392347900394i</v>
      </c>
      <c r="M2430" t="str">
        <f t="shared" si="714"/>
        <v>0.00133333333333333-0.0194936675235526i</v>
      </c>
      <c r="N2430">
        <f t="shared" si="715"/>
        <v>100.2768454976685</v>
      </c>
      <c r="O2430">
        <f t="shared" si="716"/>
        <v>11.348691584976143</v>
      </c>
      <c r="P2430" s="3">
        <f t="shared" si="717"/>
        <v>11.348691584976143</v>
      </c>
      <c r="Q2430" s="3">
        <f t="shared" si="718"/>
        <v>-79.723154502331496</v>
      </c>
      <c r="R2430">
        <f t="shared" si="719"/>
        <v>100.2768454976685</v>
      </c>
      <c r="S2430">
        <f t="shared" si="720"/>
        <v>8.5152725221035919</v>
      </c>
      <c r="T2430">
        <f t="shared" si="703"/>
        <v>11.348691584976143</v>
      </c>
    </row>
    <row r="2431" spans="1:20" x14ac:dyDescent="0.25">
      <c r="A2431">
        <f t="shared" si="704"/>
        <v>53706.346731261889</v>
      </c>
      <c r="B2431">
        <f t="shared" si="721"/>
        <v>8547.6305576875857</v>
      </c>
      <c r="C2431" t="str">
        <f t="shared" si="705"/>
        <v>0.657146455611685-3.6219431035614i</v>
      </c>
      <c r="D2431" t="str">
        <f t="shared" si="706"/>
        <v>3.97428354306896-1.91533839080374i</v>
      </c>
      <c r="E2431" t="str">
        <f t="shared" si="707"/>
        <v>162.625243658459+7.7085523063208i</v>
      </c>
      <c r="F2431" t="str">
        <f t="shared" si="708"/>
        <v>1.45494528598169-17.4772616740843i</v>
      </c>
      <c r="G2431" t="str">
        <f t="shared" si="709"/>
        <v>0.999993354451815-0.00257788751151105i</v>
      </c>
      <c r="H2431" t="str">
        <f t="shared" si="710"/>
        <v>1866.90078760684+703.996776946561i</v>
      </c>
      <c r="I2431" t="str">
        <f t="shared" si="711"/>
        <v>42.3725377912099-89.1563046267744i</v>
      </c>
      <c r="K2431" t="str">
        <f t="shared" si="712"/>
        <v>0.00562753160183929-0.00856686907921397i</v>
      </c>
      <c r="L2431" t="str">
        <f t="shared" si="713"/>
        <v>0.00005-0.0330137824168554i</v>
      </c>
      <c r="M2431" t="str">
        <f t="shared" si="714"/>
        <v>0.00133333333333333-0.0194198720099149i</v>
      </c>
      <c r="N2431">
        <f t="shared" si="715"/>
        <v>100.28358076589043</v>
      </c>
      <c r="O2431">
        <f t="shared" si="716"/>
        <v>11.319493370583579</v>
      </c>
      <c r="P2431" s="3">
        <f t="shared" si="717"/>
        <v>11.319493370583579</v>
      </c>
      <c r="Q2431" s="3">
        <f t="shared" si="718"/>
        <v>-79.716419234109566</v>
      </c>
      <c r="R2431">
        <f t="shared" si="719"/>
        <v>100.28358076589043</v>
      </c>
      <c r="S2431">
        <f t="shared" si="720"/>
        <v>8.5476305576875848</v>
      </c>
      <c r="T2431">
        <f t="shared" si="703"/>
        <v>11.319493370583579</v>
      </c>
    </row>
    <row r="2432" spans="1:20" x14ac:dyDescent="0.25">
      <c r="A2432">
        <f t="shared" si="704"/>
        <v>53910.43084884069</v>
      </c>
      <c r="B2432">
        <f t="shared" si="721"/>
        <v>8580.1115538067988</v>
      </c>
      <c r="C2432" t="str">
        <f t="shared" si="705"/>
        <v>0.655367496549141-3.60971015727451i</v>
      </c>
      <c r="D2432" t="str">
        <f t="shared" si="706"/>
        <v>3.97427808864141-1.90849236064998i</v>
      </c>
      <c r="E2432" t="str">
        <f t="shared" si="707"/>
        <v>162.639889730708+7.74471851510025i</v>
      </c>
      <c r="F2432" t="str">
        <f t="shared" si="708"/>
        <v>1.45494521235837-17.4111279472514i</v>
      </c>
      <c r="G2432" t="str">
        <f t="shared" si="709"/>
        <v>0.999993303850026-0.0025876833531125i</v>
      </c>
      <c r="H2432" t="str">
        <f t="shared" si="710"/>
        <v>1882.83454696258+700.182568807459i</v>
      </c>
      <c r="I2432" t="str">
        <f t="shared" si="711"/>
        <v>42.1192506017766-89.6062865338335i</v>
      </c>
      <c r="K2432" t="str">
        <f t="shared" si="712"/>
        <v>0.00559906174082575-0.00855141311053449i</v>
      </c>
      <c r="L2432" t="str">
        <f t="shared" si="713"/>
        <v>0.00005-0.032888804958015i</v>
      </c>
      <c r="M2432" t="str">
        <f t="shared" si="714"/>
        <v>0.00133333333333333-0.0193463558576558i</v>
      </c>
      <c r="N2432">
        <f t="shared" si="715"/>
        <v>100.29035005969332</v>
      </c>
      <c r="O2432">
        <f t="shared" si="716"/>
        <v>11.290293777364859</v>
      </c>
      <c r="P2432" s="3">
        <f t="shared" si="717"/>
        <v>11.290293777364859</v>
      </c>
      <c r="Q2432" s="3">
        <f t="shared" si="718"/>
        <v>-79.709649940306676</v>
      </c>
      <c r="R2432">
        <f t="shared" si="719"/>
        <v>100.29035005969332</v>
      </c>
      <c r="S2432">
        <f t="shared" si="720"/>
        <v>8.5801115538067982</v>
      </c>
      <c r="T2432">
        <f t="shared" si="703"/>
        <v>11.290293777364859</v>
      </c>
    </row>
    <row r="2433" spans="1:20" x14ac:dyDescent="0.25">
      <c r="A2433">
        <f t="shared" si="704"/>
        <v>54115.290486066282</v>
      </c>
      <c r="B2433">
        <f t="shared" si="721"/>
        <v>8612.7159777112647</v>
      </c>
      <c r="C2433" t="str">
        <f t="shared" si="705"/>
        <v>0.653595144644463-3.59751753714617i</v>
      </c>
      <c r="D2433" t="str">
        <f t="shared" si="706"/>
        <v>3.9742725926966-1.90167378368024i</v>
      </c>
      <c r="E2433" t="str">
        <f t="shared" si="707"/>
        <v>162.654700437846+7.78101214830543i</v>
      </c>
      <c r="F2433" t="str">
        <f t="shared" si="708"/>
        <v>1.45494513817445-17.3452446853364i</v>
      </c>
      <c r="G2433" t="str">
        <f t="shared" si="709"/>
        <v>0.999993252862937-0.00259751641741364i</v>
      </c>
      <c r="H2433" t="str">
        <f t="shared" si="710"/>
        <v>1898.95828181132+696.103321296453i</v>
      </c>
      <c r="I2433" t="str">
        <f t="shared" si="711"/>
        <v>41.855689571268-90.0620483209831i</v>
      </c>
      <c r="K2433" t="str">
        <f t="shared" si="712"/>
        <v>0.00557069526912604-0.00853589102981491i</v>
      </c>
      <c r="L2433" t="str">
        <f t="shared" si="713"/>
        <v>0.00005-0.0327643006156753i</v>
      </c>
      <c r="M2433" t="str">
        <f t="shared" si="714"/>
        <v>0.00133333333333333-0.0192731180092208i</v>
      </c>
      <c r="N2433">
        <f t="shared" si="715"/>
        <v>100.29715400741377</v>
      </c>
      <c r="O2433">
        <f t="shared" si="716"/>
        <v>11.261092873426097</v>
      </c>
      <c r="P2433" s="3">
        <f t="shared" si="717"/>
        <v>11.261092873426097</v>
      </c>
      <c r="Q2433" s="3">
        <f t="shared" si="718"/>
        <v>-79.702845992586234</v>
      </c>
      <c r="R2433">
        <f t="shared" si="719"/>
        <v>100.29715400741377</v>
      </c>
      <c r="S2433">
        <f t="shared" si="720"/>
        <v>8.6127159777112645</v>
      </c>
      <c r="T2433">
        <f t="shared" si="703"/>
        <v>11.261092873426097</v>
      </c>
    </row>
    <row r="2434" spans="1:20" x14ac:dyDescent="0.25">
      <c r="A2434">
        <f t="shared" si="704"/>
        <v>54320.928589913339</v>
      </c>
      <c r="B2434">
        <f t="shared" si="721"/>
        <v>8645.4442984265679</v>
      </c>
      <c r="C2434" t="str">
        <f t="shared" si="705"/>
        <v>0.651829412676929-3.58536513432093i</v>
      </c>
      <c r="D2434" t="str">
        <f t="shared" si="706"/>
        <v>3.97426705491862-1.89488256179418i</v>
      </c>
      <c r="E2434" t="str">
        <f t="shared" si="707"/>
        <v>162.669676968514+7.81743339858165i</v>
      </c>
      <c r="F2434" t="str">
        <f t="shared" si="708"/>
        <v>1.45494506342568-17.2796109405865i</v>
      </c>
      <c r="G2434" t="str">
        <f t="shared" si="709"/>
        <v>0.999993201487617-0.00260738684584357i</v>
      </c>
      <c r="H2434" t="str">
        <f t="shared" si="710"/>
        <v>1915.27119565998+691.749518781771i</v>
      </c>
      <c r="I2434" t="str">
        <f t="shared" si="711"/>
        <v>41.5815248603534-90.5235133490913i</v>
      </c>
      <c r="K2434" t="str">
        <f t="shared" si="712"/>
        <v>0.00554243243577161-0.00852030364643682i</v>
      </c>
      <c r="L2434" t="str">
        <f t="shared" si="713"/>
        <v>0.00005-0.0326402675987999i</v>
      </c>
      <c r="M2434" t="str">
        <f t="shared" si="714"/>
        <v>0.00133333333333333-0.0192001574110588i</v>
      </c>
      <c r="N2434">
        <f t="shared" si="715"/>
        <v>100.30399323509994</v>
      </c>
      <c r="O2434">
        <f t="shared" si="716"/>
        <v>11.231890728000991</v>
      </c>
      <c r="P2434" s="3">
        <f t="shared" si="717"/>
        <v>11.231890728000991</v>
      </c>
      <c r="Q2434" s="3">
        <f t="shared" si="718"/>
        <v>-79.696006764900062</v>
      </c>
      <c r="R2434">
        <f t="shared" si="719"/>
        <v>100.30399323509994</v>
      </c>
      <c r="S2434">
        <f t="shared" si="720"/>
        <v>8.6454442984265683</v>
      </c>
      <c r="T2434">
        <f t="shared" si="703"/>
        <v>11.231890728000991</v>
      </c>
    </row>
    <row r="2435" spans="1:20" x14ac:dyDescent="0.25">
      <c r="A2435">
        <f t="shared" si="704"/>
        <v>54527.348118555012</v>
      </c>
      <c r="B2435">
        <f t="shared" si="721"/>
        <v>8678.2969867605898</v>
      </c>
      <c r="C2435" t="str">
        <f t="shared" si="705"/>
        <v>0.650070312939249-3.57325284053481i</v>
      </c>
      <c r="D2435" t="str">
        <f t="shared" si="706"/>
        <v>3.97426147498918-1.88811859728487i</v>
      </c>
      <c r="E2435" t="str">
        <f t="shared" si="707"/>
        <v>162.684820519383+7.8539824584012i</v>
      </c>
      <c r="F2435" t="str">
        <f t="shared" si="708"/>
        <v>1.45494498810774-17.2142257688381i</v>
      </c>
      <c r="G2435" t="str">
        <f t="shared" si="709"/>
        <v>0.999993149721106-0.00261729478036863i</v>
      </c>
      <c r="H2435" t="str">
        <f t="shared" si="710"/>
        <v>1931.77222435549+687.111382976893i</v>
      </c>
      <c r="I2435" t="str">
        <f t="shared" si="711"/>
        <v>41.2964187294799-90.990594295068i</v>
      </c>
      <c r="K2435" t="str">
        <f t="shared" si="712"/>
        <v>0.00551427348203227-0.00850465176939574i</v>
      </c>
      <c r="L2435" t="str">
        <f t="shared" si="713"/>
        <v>0.00005-0.032516704123132i</v>
      </c>
      <c r="M2435" t="str">
        <f t="shared" si="714"/>
        <v>0.00133333333333333-0.0191274730136071i</v>
      </c>
      <c r="N2435">
        <f t="shared" si="715"/>
        <v>100.31086836646263</v>
      </c>
      <c r="O2435">
        <f t="shared" si="716"/>
        <v>11.202687411449194</v>
      </c>
      <c r="P2435" s="3">
        <f t="shared" si="717"/>
        <v>11.202687411449194</v>
      </c>
      <c r="Q2435" s="3">
        <f t="shared" si="718"/>
        <v>-79.689131633537372</v>
      </c>
      <c r="R2435">
        <f t="shared" si="719"/>
        <v>100.31086836646263</v>
      </c>
      <c r="S2435">
        <f t="shared" si="720"/>
        <v>8.6782969867605892</v>
      </c>
      <c r="T2435">
        <f t="shared" si="703"/>
        <v>11.202687411449194</v>
      </c>
    </row>
    <row r="2436" spans="1:20" x14ac:dyDescent="0.25">
      <c r="A2436">
        <f t="shared" si="704"/>
        <v>54734.552041405528</v>
      </c>
      <c r="B2436">
        <f t="shared" si="721"/>
        <v>8711.2745153102805</v>
      </c>
      <c r="C2436" t="str">
        <f t="shared" si="705"/>
        <v>0.648317857239887-3.56118054810799i</v>
      </c>
      <c r="D2436" t="str">
        <f t="shared" si="706"/>
        <v>3.97425585258755-1.88138179283729i</v>
      </c>
      <c r="E2436" t="str">
        <f t="shared" si="707"/>
        <v>162.700132295233+7.89065952005472i</v>
      </c>
      <c r="F2436" t="str">
        <f t="shared" si="708"/>
        <v>1.4549449122163-17.1490882295037i</v>
      </c>
      <c r="G2436" t="str">
        <f t="shared" si="709"/>
        <v>0.999993097560429-0.00262724036349445i</v>
      </c>
      <c r="H2436" t="str">
        <f t="shared" si="710"/>
        <v>1948.46001756424+682.178871856853i</v>
      </c>
      <c r="I2436" t="str">
        <f t="shared" si="711"/>
        <v>41.0000255920905-91.4631924963696i</v>
      </c>
      <c r="K2436" t="str">
        <f t="shared" si="712"/>
        <v>0.00548621864144856-0.00848893620721895i</v>
      </c>
      <c r="L2436" t="str">
        <f t="shared" si="713"/>
        <v>0.00005-0.0323936084111696i</v>
      </c>
      <c r="M2436" t="str">
        <f t="shared" si="714"/>
        <v>0.00133333333333333-0.0190550637712762i</v>
      </c>
      <c r="N2436">
        <f t="shared" si="715"/>
        <v>100.31778002282776</v>
      </c>
      <c r="O2436">
        <f t="shared" si="716"/>
        <v>11.173482995254185</v>
      </c>
      <c r="P2436" s="3">
        <f t="shared" si="717"/>
        <v>11.173482995254185</v>
      </c>
      <c r="Q2436" s="3">
        <f t="shared" si="718"/>
        <v>-79.682219977172238</v>
      </c>
      <c r="R2436">
        <f t="shared" si="719"/>
        <v>100.31778002282776</v>
      </c>
      <c r="S2436">
        <f t="shared" si="720"/>
        <v>8.7112745153102811</v>
      </c>
      <c r="T2436">
        <f t="shared" si="703"/>
        <v>11.173482995254185</v>
      </c>
    </row>
    <row r="2437" spans="1:20" x14ac:dyDescent="0.25">
      <c r="A2437">
        <f t="shared" si="704"/>
        <v>54942.543339162876</v>
      </c>
      <c r="B2437">
        <f t="shared" si="721"/>
        <v>8744.3773584684604</v>
      </c>
      <c r="C2437" t="str">
        <f t="shared" si="705"/>
        <v>0.646572056905366-3.54914814993798i</v>
      </c>
      <c r="D2437" t="str">
        <f t="shared" si="706"/>
        <v>3.97425018739057-1.87467205152701i</v>
      </c>
      <c r="E2437" t="str">
        <f t="shared" si="707"/>
        <v>162.715613509045+7.92746477564144i</v>
      </c>
      <c r="F2437" t="str">
        <f t="shared" si="708"/>
        <v>1.454944835747-17.0841973855578i</v>
      </c>
      <c r="G2437" t="str">
        <f t="shared" si="709"/>
        <v>0.999993045002582-0.00263722373826796i</v>
      </c>
      <c r="H2437" t="str">
        <f t="shared" si="710"/>
        <v>1965.33291937884+676.941679259811i</v>
      </c>
      <c r="I2437" t="str">
        <f t="shared" si="711"/>
        <v>40.6919920961964-91.9411972682421i</v>
      </c>
      <c r="K2437" t="str">
        <f t="shared" si="712"/>
        <v>0.00545826813986499-0.00847315776788411i</v>
      </c>
      <c r="L2437" t="str">
        <f t="shared" si="713"/>
        <v>0.00005-0.0322709786921394i</v>
      </c>
      <c r="M2437" t="str">
        <f t="shared" si="714"/>
        <v>0.00133333333333333-0.0189829286424349i</v>
      </c>
      <c r="N2437">
        <f t="shared" si="715"/>
        <v>100.32472882308699</v>
      </c>
      <c r="O2437">
        <f t="shared" si="716"/>
        <v>11.144277552022015</v>
      </c>
      <c r="P2437" s="3">
        <f t="shared" si="717"/>
        <v>11.144277552022015</v>
      </c>
      <c r="Q2437" s="3">
        <f t="shared" si="718"/>
        <v>-79.675271176913014</v>
      </c>
      <c r="R2437">
        <f t="shared" si="719"/>
        <v>100.32472882308699</v>
      </c>
      <c r="S2437">
        <f t="shared" si="720"/>
        <v>8.7443773584684603</v>
      </c>
      <c r="T2437">
        <f t="shared" si="703"/>
        <v>11.144277552022015</v>
      </c>
    </row>
    <row r="2438" spans="1:20" x14ac:dyDescent="0.25">
      <c r="A2438">
        <f t="shared" si="704"/>
        <v>55151.325003851693</v>
      </c>
      <c r="B2438">
        <f t="shared" si="721"/>
        <v>8777.605992430641</v>
      </c>
      <c r="C2438" t="str">
        <f t="shared" si="705"/>
        <v>0.644832922782735-3.53715553949242i</v>
      </c>
      <c r="D2438" t="str">
        <f t="shared" si="706"/>
        <v>3.97424447907262-1.86798927681874i</v>
      </c>
      <c r="E2438" t="str">
        <f t="shared" si="707"/>
        <v>162.731265382079+7.96439841706166i</v>
      </c>
      <c r="F2438" t="str">
        <f t="shared" si="708"/>
        <v>1.45494475869544-17.0195523035238i</v>
      </c>
      <c r="G2438" t="str">
        <f t="shared" si="709"/>
        <v>0.999992992044543-0.00264724504827949i</v>
      </c>
      <c r="H2438" t="str">
        <f t="shared" si="710"/>
        <v>1982.38894803842+671.389235250625i</v>
      </c>
      <c r="I2438" t="str">
        <f t="shared" si="711"/>
        <v>40.3719572370666-92.4244851936038i</v>
      </c>
      <c r="K2438" t="str">
        <f t="shared" si="712"/>
        <v>0.00543042219546428-0.00845731725873863i</v>
      </c>
      <c r="L2438" t="str">
        <f t="shared" si="713"/>
        <v>0.00005-0.0321488132019719i</v>
      </c>
      <c r="M2438" t="str">
        <f t="shared" si="714"/>
        <v>0.00133333333333333-0.0189110665893952i</v>
      </c>
      <c r="N2438">
        <f t="shared" si="715"/>
        <v>100.33171538365184</v>
      </c>
      <c r="O2438">
        <f t="shared" si="716"/>
        <v>11.115071155479111</v>
      </c>
      <c r="P2438" s="3">
        <f t="shared" si="717"/>
        <v>11.115071155479111</v>
      </c>
      <c r="Q2438" s="3">
        <f t="shared" si="718"/>
        <v>-79.66828461634816</v>
      </c>
      <c r="R2438">
        <f t="shared" si="719"/>
        <v>100.33171538365184</v>
      </c>
      <c r="S2438">
        <f t="shared" si="720"/>
        <v>8.7776059924306402</v>
      </c>
      <c r="T2438">
        <f t="shared" si="703"/>
        <v>11.115071155479111</v>
      </c>
    </row>
    <row r="2439" spans="1:20" x14ac:dyDescent="0.25">
      <c r="A2439">
        <f t="shared" si="704"/>
        <v>55360.900038866326</v>
      </c>
      <c r="B2439">
        <f t="shared" si="721"/>
        <v>8810.9608952018771</v>
      </c>
      <c r="C2439" t="str">
        <f t="shared" si="705"/>
        <v>0.643100465241925-3.52520261080221i</v>
      </c>
      <c r="D2439" t="str">
        <f t="shared" si="706"/>
        <v>3.9742387273056-1.86133337256498i</v>
      </c>
      <c r="E2439" t="str">
        <f t="shared" si="707"/>
        <v>162.747089143963+8.00146063600504i</v>
      </c>
      <c r="F2439" t="str">
        <f t="shared" si="708"/>
        <v>1.45494468105718-16.9551520534605i</v>
      </c>
      <c r="G2439" t="str">
        <f t="shared" si="709"/>
        <v>0.999992938683263-0.00265730443766478i</v>
      </c>
      <c r="H2439" t="str">
        <f t="shared" si="710"/>
        <v>1999.62577475257+665.510707328716i</v>
      </c>
      <c r="I2439" t="str">
        <f t="shared" si="711"/>
        <v>40.0395525039745-92.9129193856234i</v>
      </c>
      <c r="K2439" t="str">
        <f t="shared" si="712"/>
        <v>0.00540268101880231-0.00844141548641987i</v>
      </c>
      <c r="L2439" t="str">
        <f t="shared" si="713"/>
        <v>0.00005-0.0320271101832755i</v>
      </c>
      <c r="M2439" t="str">
        <f t="shared" si="714"/>
        <v>0.00133333333333333-0.0188394765783973i</v>
      </c>
      <c r="N2439">
        <f t="shared" si="715"/>
        <v>100.338740318405</v>
      </c>
      <c r="O2439">
        <f t="shared" si="716"/>
        <v>11.085863880470582</v>
      </c>
      <c r="P2439" s="3">
        <f t="shared" si="717"/>
        <v>11.085863880470582</v>
      </c>
      <c r="Q2439" s="3">
        <f t="shared" si="718"/>
        <v>-79.661259681594998</v>
      </c>
      <c r="R2439">
        <f t="shared" si="719"/>
        <v>100.338740318405</v>
      </c>
      <c r="S2439">
        <f t="shared" si="720"/>
        <v>8.8109608952018768</v>
      </c>
      <c r="T2439">
        <f t="shared" si="703"/>
        <v>11.085863880470582</v>
      </c>
    </row>
    <row r="2440" spans="1:20" x14ac:dyDescent="0.25">
      <c r="A2440">
        <f t="shared" si="704"/>
        <v>55571.271459014024</v>
      </c>
      <c r="B2440">
        <f t="shared" si="721"/>
        <v>8844.4425466036446</v>
      </c>
      <c r="C2440" t="str">
        <f t="shared" si="705"/>
        <v>0.641374694178339-3.51328925845465i</v>
      </c>
      <c r="D2440" t="str">
        <f t="shared" si="706"/>
        <v>3.97423293175895-1.85470424300459i</v>
      </c>
      <c r="E2440" t="str">
        <f t="shared" si="707"/>
        <v>162.763086032781+8.03865162394124i</v>
      </c>
      <c r="F2440" t="str">
        <f t="shared" si="708"/>
        <v>1.45494460282776-16.8909957089486i</v>
      </c>
      <c r="G2440" t="str">
        <f t="shared" si="709"/>
        <v>0.999992884915673-0.00266740205110711i</v>
      </c>
      <c r="H2440" t="str">
        <f t="shared" si="710"/>
        <v>2017.04070162241+659.295002567758i</v>
      </c>
      <c r="I2440" t="str">
        <f t="shared" si="711"/>
        <v>39.6944020641012-93.4063487231937i</v>
      </c>
      <c r="K2440" t="str">
        <f t="shared" si="712"/>
        <v>0.0053750448128441-0.00842545325677613i</v>
      </c>
      <c r="L2440" t="str">
        <f t="shared" si="713"/>
        <v>0.00005-0.0319058678853113i</v>
      </c>
      <c r="M2440" t="str">
        <f t="shared" si="714"/>
        <v>0.00133333333333333-0.0187681575795949i</v>
      </c>
      <c r="N2440">
        <f t="shared" si="715"/>
        <v>100.34580423865475</v>
      </c>
      <c r="O2440">
        <f t="shared" si="716"/>
        <v>11.056655802958506</v>
      </c>
      <c r="P2440" s="3">
        <f t="shared" si="717"/>
        <v>11.056655802958506</v>
      </c>
      <c r="Q2440" s="3">
        <f t="shared" si="718"/>
        <v>-79.65419576134525</v>
      </c>
      <c r="R2440">
        <f t="shared" si="719"/>
        <v>100.34580423865475</v>
      </c>
      <c r="S2440">
        <f t="shared" si="720"/>
        <v>8.8444425466036449</v>
      </c>
      <c r="T2440">
        <f t="shared" si="703"/>
        <v>11.056655802958506</v>
      </c>
    </row>
    <row r="2441" spans="1:20" x14ac:dyDescent="0.25">
      <c r="A2441">
        <f t="shared" si="704"/>
        <v>55782.442290558276</v>
      </c>
      <c r="B2441">
        <f t="shared" si="721"/>
        <v>8878.051428280738</v>
      </c>
      <c r="C2441" t="str">
        <f t="shared" si="705"/>
        <v>0.639655619015272-3.50141537758654i</v>
      </c>
      <c r="D2441" t="str">
        <f t="shared" si="706"/>
        <v>3.97422709209955-1.84810179276146i</v>
      </c>
      <c r="E2441" t="str">
        <f t="shared" si="707"/>
        <v>162.779257295157+8.07597157210819i</v>
      </c>
      <c r="F2441" t="str">
        <f t="shared" si="708"/>
        <v>1.45494452400267-16.8270823470774i</v>
      </c>
      <c r="G2441" t="str">
        <f t="shared" si="709"/>
        <v>0.999992830738679-0.00267753803383932i</v>
      </c>
      <c r="H2441" t="str">
        <f t="shared" si="710"/>
        <v>2034.63063865726+652.730770780575i</v>
      </c>
      <c r="I2441" t="str">
        <f t="shared" si="711"/>
        <v>39.3361229868865-93.904607059711i</v>
      </c>
      <c r="K2441" t="str">
        <f t="shared" si="712"/>
        <v>0.00534751377300054-0.00840943137478854i</v>
      </c>
      <c r="L2441" t="str">
        <f t="shared" si="713"/>
        <v>0.00005-0.0317850845639682i</v>
      </c>
      <c r="M2441" t="str">
        <f t="shared" si="714"/>
        <v>0.00133333333333333-0.0186971085670401i</v>
      </c>
      <c r="N2441">
        <f t="shared" si="715"/>
        <v>100.35290775308714</v>
      </c>
      <c r="O2441">
        <f t="shared" si="716"/>
        <v>11.027447000019839</v>
      </c>
      <c r="P2441" s="3">
        <f t="shared" si="717"/>
        <v>11.027447000019839</v>
      </c>
      <c r="Q2441" s="3">
        <f t="shared" si="718"/>
        <v>-79.647092246912862</v>
      </c>
      <c r="R2441">
        <f t="shared" si="719"/>
        <v>100.35290775308714</v>
      </c>
      <c r="S2441">
        <f t="shared" si="720"/>
        <v>8.8780514282807381</v>
      </c>
      <c r="T2441">
        <f t="shared" si="703"/>
        <v>11.027447000019839</v>
      </c>
    </row>
    <row r="2442" spans="1:20" x14ac:dyDescent="0.25">
      <c r="A2442">
        <f t="shared" si="704"/>
        <v>55994.415571262391</v>
      </c>
      <c r="B2442">
        <f t="shared" si="721"/>
        <v>8911.7880237082045</v>
      </c>
      <c r="C2442" t="str">
        <f t="shared" si="705"/>
        <v>0.637943248706659-3.48958086387754i</v>
      </c>
      <c r="D2442" t="str">
        <f t="shared" si="706"/>
        <v>3.97422120799178-1.8415259268431i</v>
      </c>
      <c r="E2442" t="str">
        <f t="shared" si="707"/>
        <v>162.795604186345+8.11342067150293i</v>
      </c>
      <c r="F2442" t="str">
        <f t="shared" si="708"/>
        <v>1.45494444457739-16.7634110484319i</v>
      </c>
      <c r="G2442" t="str">
        <f t="shared" si="709"/>
        <v>0.999992776149163-0.00268771253164591i</v>
      </c>
      <c r="H2442" t="str">
        <f t="shared" si="710"/>
        <v>2052.39207989029+645.806408808137i</v>
      </c>
      <c r="I2442" t="str">
        <f t="shared" si="711"/>
        <v>38.9643255122785-94.4075124057664i</v>
      </c>
      <c r="K2442" t="str">
        <f t="shared" si="712"/>
        <v>0.00532008808716615-0.00839335064449376i</v>
      </c>
      <c r="L2442" t="str">
        <f t="shared" si="713"/>
        <v>0.00005-0.0316647584817376i</v>
      </c>
      <c r="M2442" t="str">
        <f t="shared" si="714"/>
        <v>0.00133333333333333-0.0186263285186692i</v>
      </c>
      <c r="N2442">
        <f t="shared" si="715"/>
        <v>100.36005146772207</v>
      </c>
      <c r="O2442">
        <f t="shared" si="716"/>
        <v>10.998237549844907</v>
      </c>
      <c r="P2442" s="3">
        <f t="shared" si="717"/>
        <v>10.998237549844907</v>
      </c>
      <c r="Q2442" s="3">
        <f t="shared" si="718"/>
        <v>-79.639948532277927</v>
      </c>
      <c r="R2442">
        <f t="shared" si="719"/>
        <v>100.36005146772207</v>
      </c>
      <c r="S2442">
        <f t="shared" si="720"/>
        <v>8.9117880237082048</v>
      </c>
      <c r="T2442">
        <f t="shared" si="703"/>
        <v>10.998237549844907</v>
      </c>
    </row>
    <row r="2443" spans="1:20" x14ac:dyDescent="0.25">
      <c r="A2443">
        <f t="shared" si="704"/>
        <v>56207.194350433194</v>
      </c>
      <c r="B2443">
        <f t="shared" si="721"/>
        <v>8945.6528181982958</v>
      </c>
      <c r="C2443" t="str">
        <f t="shared" si="705"/>
        <v>0.636237591739524-3.47778561354342i</v>
      </c>
      <c r="D2443" t="str">
        <f t="shared" si="706"/>
        <v>3.97421527909744-1.8349765506393i</v>
      </c>
      <c r="E2443" t="str">
        <f t="shared" si="707"/>
        <v>162.81212797032+8.15099911286536i</v>
      </c>
      <c r="F2443" t="str">
        <f t="shared" si="708"/>
        <v>1.45494436454733-16.699980897079i</v>
      </c>
      <c r="G2443" t="str">
        <f t="shared" si="709"/>
        <v>0.999992721143985-0.0026979256908652i</v>
      </c>
      <c r="H2443" t="str">
        <f t="shared" si="710"/>
        <v>2070.32107860274+638.510066037469i</v>
      </c>
      <c r="I2443" t="str">
        <f t="shared" si="711"/>
        <v>38.5786133665157-94.9148660865957i</v>
      </c>
      <c r="K2443" t="str">
        <f t="shared" si="712"/>
        <v>0.00529276793575734-0.00837721186890744i</v>
      </c>
      <c r="L2443" t="str">
        <f t="shared" si="713"/>
        <v>0.00005-0.0315448879076884i</v>
      </c>
      <c r="M2443" t="str">
        <f t="shared" si="714"/>
        <v>0.00133333333333333-0.0185558164162873i</v>
      </c>
      <c r="N2443">
        <f t="shared" si="715"/>
        <v>100.36723598586505</v>
      </c>
      <c r="O2443">
        <f t="shared" si="716"/>
        <v>10.969027531735332</v>
      </c>
      <c r="P2443" s="3">
        <f t="shared" si="717"/>
        <v>10.969027531735332</v>
      </c>
      <c r="Q2443" s="3">
        <f t="shared" si="718"/>
        <v>-79.632764014134949</v>
      </c>
      <c r="R2443">
        <f t="shared" si="719"/>
        <v>100.36723598586505</v>
      </c>
      <c r="S2443">
        <f t="shared" si="720"/>
        <v>8.9456528181982957</v>
      </c>
      <c r="T2443">
        <f t="shared" si="703"/>
        <v>10.969027531735332</v>
      </c>
    </row>
    <row r="2444" spans="1:20" x14ac:dyDescent="0.25">
      <c r="A2444">
        <f t="shared" si="704"/>
        <v>56420.781688964838</v>
      </c>
      <c r="B2444">
        <f t="shared" si="721"/>
        <v>8979.6462989074498</v>
      </c>
      <c r="C2444" t="str">
        <f t="shared" si="705"/>
        <v>0.634538656136838-3.46602952332936i</v>
      </c>
      <c r="D2444" t="str">
        <f t="shared" si="706"/>
        <v>3.97420930507577-1.82845356992072i</v>
      </c>
      <c r="E2444" t="str">
        <f t="shared" si="707"/>
        <v>162.828829919862+8.1887070866712i</v>
      </c>
      <c r="F2444" t="str">
        <f t="shared" si="708"/>
        <v>1.4549442839079-16.6367909805545i</v>
      </c>
      <c r="G2444" t="str">
        <f t="shared" si="709"/>
        <v>0.999992665719979-0.00270817765839134i</v>
      </c>
      <c r="H2444" t="str">
        <f t="shared" si="710"/>
        <v>2088.41322167273+630.82965125885i</v>
      </c>
      <c r="I2444" t="str">
        <f t="shared" si="711"/>
        <v>38.1785841292369-95.4264518754031i</v>
      </c>
      <c r="K2444" t="str">
        <f t="shared" si="712"/>
        <v>0.00526555349175175-0.00836101584994862i</v>
      </c>
      <c r="L2444" t="str">
        <f t="shared" si="713"/>
        <v>0.00005-0.0314254711174421i</v>
      </c>
      <c r="M2444" t="str">
        <f t="shared" si="714"/>
        <v>0.00133333333333333-0.0184855712455542i</v>
      </c>
      <c r="N2444">
        <f t="shared" si="715"/>
        <v>100.37446190806497</v>
      </c>
      <c r="O2444">
        <f t="shared" si="716"/>
        <v>10.939817026102048</v>
      </c>
      <c r="P2444" s="3">
        <f t="shared" si="717"/>
        <v>10.939817026102048</v>
      </c>
      <c r="Q2444" s="3">
        <f t="shared" si="718"/>
        <v>-79.625538091935027</v>
      </c>
      <c r="R2444">
        <f t="shared" si="719"/>
        <v>100.37446190806497</v>
      </c>
      <c r="S2444">
        <f t="shared" si="720"/>
        <v>8.9796462989074506</v>
      </c>
      <c r="T2444">
        <f t="shared" si="703"/>
        <v>10.939817026102048</v>
      </c>
    </row>
    <row r="2445" spans="1:20" x14ac:dyDescent="0.25">
      <c r="A2445">
        <f t="shared" si="704"/>
        <v>56635.18065938291</v>
      </c>
      <c r="B2445">
        <f t="shared" si="721"/>
        <v>9013.7689548432991</v>
      </c>
      <c r="C2445" t="str">
        <f t="shared" si="705"/>
        <v>0.632846449460128-3.45431249050365i</v>
      </c>
      <c r="D2445" t="str">
        <f t="shared" si="706"/>
        <v>3.97420328558346-1.82195689083759i</v>
      </c>
      <c r="E2445" t="str">
        <f t="shared" si="707"/>
        <v>162.845711316656+8.2265447831142i</v>
      </c>
      <c r="F2445" t="str">
        <f t="shared" si="708"/>
        <v>1.45494420265445-16.5738403898504i</v>
      </c>
      <c r="G2445" t="str">
        <f t="shared" si="709"/>
        <v>0.999992609873956-0.00271846858167645i</v>
      </c>
      <c r="H2445" t="str">
        <f t="shared" si="710"/>
        <v>2106.66360307237+622.752840978576i</v>
      </c>
      <c r="I2445" t="str">
        <f t="shared" si="711"/>
        <v>37.7638296558847-95.9420351039605i</v>
      </c>
      <c r="K2445" t="str">
        <f t="shared" si="712"/>
        <v>0.00523844492072827-0.00834476338836497i</v>
      </c>
      <c r="L2445" t="str">
        <f t="shared" si="713"/>
        <v>0.00005-0.0313065063931481i</v>
      </c>
      <c r="M2445" t="str">
        <f t="shared" si="714"/>
        <v>0.00133333333333333-0.0184155919959695i</v>
      </c>
      <c r="N2445">
        <f t="shared" si="715"/>
        <v>100.38172983206692</v>
      </c>
      <c r="O2445">
        <f t="shared" si="716"/>
        <v>10.910606114464017</v>
      </c>
      <c r="P2445" s="3">
        <f t="shared" si="717"/>
        <v>10.910606114464017</v>
      </c>
      <c r="Q2445" s="3">
        <f t="shared" si="718"/>
        <v>-79.618270167933076</v>
      </c>
      <c r="R2445">
        <f t="shared" si="719"/>
        <v>100.38172983206692</v>
      </c>
      <c r="S2445">
        <f t="shared" si="720"/>
        <v>9.0137689548432984</v>
      </c>
      <c r="T2445">
        <f t="shared" si="703"/>
        <v>10.910606114464017</v>
      </c>
    </row>
    <row r="2446" spans="1:20" x14ac:dyDescent="0.25">
      <c r="A2446">
        <f t="shared" si="704"/>
        <v>56850.394345888577</v>
      </c>
      <c r="B2446">
        <f t="shared" si="721"/>
        <v>9048.0212768717047</v>
      </c>
      <c r="C2446" t="str">
        <f t="shared" si="705"/>
        <v>0.631160978812252-3.4426344128509i</v>
      </c>
      <c r="D2446" t="str">
        <f t="shared" si="706"/>
        <v>3.9741972202745-1.81548641991832i</v>
      </c>
      <c r="E2446" t="str">
        <f t="shared" si="707"/>
        <v>162.862773451375+8.26451239209585i</v>
      </c>
      <c r="F2446" t="str">
        <f t="shared" si="708"/>
        <v>1.45494412078231-16.5111282194011i</v>
      </c>
      <c r="G2446" t="str">
        <f t="shared" si="709"/>
        <v>0.999992553602704-0.00272879860873276i</v>
      </c>
      <c r="H2446" t="str">
        <f t="shared" si="710"/>
        <v>2125.06679654546+614.267089308925i</v>
      </c>
      <c r="I2446" t="str">
        <f t="shared" si="711"/>
        <v>37.3339365595109-96.4613617522095i</v>
      </c>
      <c r="K2446" t="str">
        <f t="shared" si="712"/>
        <v>0.0052114423809078-0.00832845528365886i</v>
      </c>
      <c r="L2446" t="str">
        <f t="shared" si="713"/>
        <v>0.00005-0.0311879920234589i</v>
      </c>
      <c r="M2446" t="str">
        <f t="shared" si="714"/>
        <v>0.00133333333333333-0.0183458776608582i</v>
      </c>
      <c r="N2446">
        <f t="shared" si="715"/>
        <v>100.38904035276873</v>
      </c>
      <c r="O2446">
        <f t="shared" si="716"/>
        <v>10.881394879445647</v>
      </c>
      <c r="P2446" s="3">
        <f t="shared" si="717"/>
        <v>10.881394879445647</v>
      </c>
      <c r="Q2446" s="3">
        <f t="shared" si="718"/>
        <v>-79.610959647231269</v>
      </c>
      <c r="R2446">
        <f t="shared" si="719"/>
        <v>100.38904035276873</v>
      </c>
      <c r="S2446">
        <f t="shared" si="720"/>
        <v>9.0480212768717045</v>
      </c>
      <c r="T2446">
        <f t="shared" si="703"/>
        <v>10.881394879445647</v>
      </c>
    </row>
    <row r="2447" spans="1:20" x14ac:dyDescent="0.25">
      <c r="A2447">
        <f t="shared" si="704"/>
        <v>57066.425844402955</v>
      </c>
      <c r="B2447">
        <f t="shared" si="721"/>
        <v>9082.4037577238178</v>
      </c>
      <c r="C2447" t="str">
        <f t="shared" si="705"/>
        <v>0.629482250840251-3.43099518866596i</v>
      </c>
      <c r="D2447" t="str">
        <f t="shared" si="706"/>
        <v>3.97419110880036-1.80904206406818i</v>
      </c>
      <c r="E2447" t="str">
        <f t="shared" si="707"/>
        <v>162.88001762378+8.30261010320894i</v>
      </c>
      <c r="F2447" t="str">
        <f t="shared" si="708"/>
        <v>1.45494403828677-16.4486535670711i</v>
      </c>
      <c r="G2447" t="str">
        <f t="shared" si="709"/>
        <v>0.999992496902984-0.00273916788813473i</v>
      </c>
      <c r="H2447" t="str">
        <f t="shared" si="710"/>
        <v>2143.61682750709+605.359639562452i</v>
      </c>
      <c r="I2447" t="str">
        <f t="shared" si="711"/>
        <v>36.8884867562457-96.9841575189543i</v>
      </c>
      <c r="K2447" t="str">
        <f t="shared" si="712"/>
        <v>0.00518454602319485-0.00831209233401437i</v>
      </c>
      <c r="L2447" t="str">
        <f t="shared" si="713"/>
        <v>0.00005-0.0310699263035056i</v>
      </c>
      <c r="M2447" t="str">
        <f t="shared" si="714"/>
        <v>0.00133333333333333-0.0182764272373563i</v>
      </c>
      <c r="N2447">
        <f t="shared" si="715"/>
        <v>100.3963940621767</v>
      </c>
      <c r="O2447">
        <f t="shared" si="716"/>
        <v>10.852183404775765</v>
      </c>
      <c r="P2447" s="3">
        <f t="shared" si="717"/>
        <v>10.852183404775765</v>
      </c>
      <c r="Q2447" s="3">
        <f t="shared" si="718"/>
        <v>-79.603605937823303</v>
      </c>
      <c r="R2447">
        <f t="shared" si="719"/>
        <v>100.3963940621767</v>
      </c>
      <c r="S2447">
        <f t="shared" si="720"/>
        <v>9.0824037577238173</v>
      </c>
      <c r="T2447">
        <f t="shared" si="703"/>
        <v>10.852183404775765</v>
      </c>
    </row>
    <row r="2448" spans="1:20" x14ac:dyDescent="0.25">
      <c r="A2448">
        <f t="shared" si="704"/>
        <v>57283.278262611682</v>
      </c>
      <c r="B2448">
        <f t="shared" si="721"/>
        <v>9116.916892003168</v>
      </c>
      <c r="C2448" t="str">
        <f t="shared" si="705"/>
        <v>0.627810271738145-3.41939471674721i</v>
      </c>
      <c r="D2448" t="str">
        <f t="shared" si="706"/>
        <v>3.97418495080978-1.80262373056793i</v>
      </c>
      <c r="E2448" t="str">
        <f t="shared" si="707"/>
        <v>162.897445142807+8.34083810572505i</v>
      </c>
      <c r="F2448" t="str">
        <f t="shared" si="708"/>
        <v>1.45494395516309-16.3864155341414i</v>
      </c>
      <c r="G2448" t="str">
        <f t="shared" si="709"/>
        <v>0.999992439771534-0.00274957656902115i</v>
      </c>
      <c r="H2448" t="str">
        <f t="shared" si="710"/>
        <v>2162.30714421749+596.017537682699i</v>
      </c>
      <c r="I2448" t="str">
        <f t="shared" si="711"/>
        <v>36.4270580788082-97.5101268761224i</v>
      </c>
      <c r="K2448" t="str">
        <f t="shared" si="712"/>
        <v>0.00515775599121974-0.00829567533622503i</v>
      </c>
      <c r="L2448" t="str">
        <f t="shared" si="713"/>
        <v>0.00005-0.0309523075348731i</v>
      </c>
      <c r="M2448" t="str">
        <f t="shared" si="714"/>
        <v>0.00133333333333333-0.018207239726396i</v>
      </c>
      <c r="N2448">
        <f t="shared" si="715"/>
        <v>100.40379154936225</v>
      </c>
      <c r="O2448">
        <f t="shared" si="716"/>
        <v>10.822971775284875</v>
      </c>
      <c r="P2448" s="3">
        <f t="shared" si="717"/>
        <v>10.822971775284875</v>
      </c>
      <c r="Q2448" s="3">
        <f t="shared" si="718"/>
        <v>-79.596208450637747</v>
      </c>
      <c r="R2448">
        <f t="shared" si="719"/>
        <v>100.40379154936225</v>
      </c>
      <c r="S2448">
        <f t="shared" si="720"/>
        <v>9.116916892003168</v>
      </c>
      <c r="T2448">
        <f t="shared" si="703"/>
        <v>10.822971775284875</v>
      </c>
    </row>
    <row r="2449" spans="1:20" x14ac:dyDescent="0.25">
      <c r="A2449">
        <f t="shared" si="704"/>
        <v>57500.954720009606</v>
      </c>
      <c r="B2449">
        <f t="shared" si="721"/>
        <v>9151.5611761927794</v>
      </c>
      <c r="C2449" t="str">
        <f t="shared" si="705"/>
        <v>0.626145047249832-3.40783289639054i</v>
      </c>
      <c r="D2449" t="str">
        <f t="shared" si="706"/>
        <v>3.97417874594883-1.79623132707249i</v>
      </c>
      <c r="E2449" t="str">
        <f t="shared" si="707"/>
        <v>162.915057326667+8.3791965885774i</v>
      </c>
      <c r="F2449" t="str">
        <f t="shared" si="708"/>
        <v>1.45494387140647-16.324413225297i</v>
      </c>
      <c r="G2449" t="str">
        <f t="shared" si="709"/>
        <v>0.999992382205067-0.00276002480109735i</v>
      </c>
      <c r="H2449" t="str">
        <f t="shared" si="710"/>
        <v>2181.13058829314+586.227647648181i</v>
      </c>
      <c r="I2449" t="str">
        <f t="shared" si="711"/>
        <v>35.9492249625511-98.0389521094883i</v>
      </c>
      <c r="K2449" t="str">
        <f t="shared" si="712"/>
        <v>0.00513107242138167-0.00827920508562263i</v>
      </c>
      <c r="L2449" t="str">
        <f t="shared" si="713"/>
        <v>0.00005-0.030835134025576i</v>
      </c>
      <c r="M2449" t="str">
        <f t="shared" si="714"/>
        <v>0.00133333333333333-0.0181383141326917i</v>
      </c>
      <c r="N2449">
        <f t="shared" si="715"/>
        <v>100.41123340041804</v>
      </c>
      <c r="O2449">
        <f t="shared" si="716"/>
        <v>10.793760076903943</v>
      </c>
      <c r="P2449" s="3">
        <f t="shared" si="717"/>
        <v>10.793760076903943</v>
      </c>
      <c r="Q2449" s="3">
        <f t="shared" si="718"/>
        <v>-79.588766599581959</v>
      </c>
      <c r="R2449">
        <f t="shared" si="719"/>
        <v>100.41123340041804</v>
      </c>
      <c r="S2449">
        <f t="shared" si="720"/>
        <v>9.1515611761927786</v>
      </c>
      <c r="T2449">
        <f t="shared" si="703"/>
        <v>10.793760076903943</v>
      </c>
    </row>
    <row r="2450" spans="1:20" x14ac:dyDescent="0.25">
      <c r="A2450">
        <f t="shared" si="704"/>
        <v>57719.458347945641</v>
      </c>
      <c r="B2450">
        <f t="shared" si="721"/>
        <v>9186.3371086623119</v>
      </c>
      <c r="C2450" t="str">
        <f t="shared" si="705"/>
        <v>0.624486582672031-3.39630962738311i</v>
      </c>
      <c r="D2450" t="str">
        <f t="shared" si="706"/>
        <v>3.97417249386096-1.78986476160965i</v>
      </c>
      <c r="E2450" t="str">
        <f t="shared" si="707"/>
        <v>162.932855502937+8.41768574034632i</v>
      </c>
      <c r="F2450" t="str">
        <f t="shared" si="708"/>
        <v>1.4549437870121-16.2626457486138i</v>
      </c>
      <c r="G2450" t="str">
        <f t="shared" si="709"/>
        <v>0.999992324200269-0.00277051273463725i</v>
      </c>
      <c r="H2450" t="str">
        <f t="shared" si="710"/>
        <v>2200.07936463153+575.976668990501i</v>
      </c>
      <c r="I2450" t="str">
        <f t="shared" si="711"/>
        <v>35.4545592086093-98.5702923492286i</v>
      </c>
      <c r="K2450" t="str">
        <f t="shared" si="712"/>
        <v>0.00510449544289243-0.00826268237600685i</v>
      </c>
      <c r="L2450" t="str">
        <f t="shared" si="713"/>
        <v>0.00005-0.0307184040900339i</v>
      </c>
      <c r="M2450" t="str">
        <f t="shared" si="714"/>
        <v>0.00133333333333333-0.0180696494647258i</v>
      </c>
      <c r="N2450">
        <f t="shared" si="715"/>
        <v>100.41872019841553</v>
      </c>
      <c r="O2450">
        <f t="shared" si="716"/>
        <v>10.764548396662514</v>
      </c>
      <c r="P2450" s="3">
        <f t="shared" si="717"/>
        <v>10.764548396662514</v>
      </c>
      <c r="Q2450" s="3">
        <f t="shared" si="718"/>
        <v>-79.581279801584472</v>
      </c>
      <c r="R2450">
        <f t="shared" si="719"/>
        <v>100.41872019841553</v>
      </c>
      <c r="S2450">
        <f t="shared" si="720"/>
        <v>9.1863371086623111</v>
      </c>
      <c r="T2450">
        <f t="shared" si="703"/>
        <v>10.764548396662514</v>
      </c>
    </row>
    <row r="2451" spans="1:20" x14ac:dyDescent="0.25">
      <c r="A2451">
        <f t="shared" si="704"/>
        <v>57938.792289667828</v>
      </c>
      <c r="B2451">
        <f t="shared" si="721"/>
        <v>9221.2451896752282</v>
      </c>
      <c r="C2451" t="str">
        <f t="shared" si="705"/>
        <v>0.62283488285719-3.38482480999705i</v>
      </c>
      <c r="D2451" t="str">
        <f t="shared" si="706"/>
        <v>3.97416619418682-1.78352394257868i</v>
      </c>
      <c r="E2451" t="str">
        <f t="shared" si="707"/>
        <v>162.950841008658+8.4563057492427i</v>
      </c>
      <c r="F2451" t="str">
        <f t="shared" si="708"/>
        <v>1.45494370197513-16.2011122155459i</v>
      </c>
      <c r="G2451" t="str">
        <f t="shared" si="709"/>
        <v>0.999992265753805-0.00278104052048564i</v>
      </c>
      <c r="H2451" t="str">
        <f t="shared" si="710"/>
        <v>2219.14501083945+565.251156571046i</v>
      </c>
      <c r="I2451" t="str">
        <f t="shared" si="711"/>
        <v>34.9426308287807-99.1037825941843i</v>
      </c>
      <c r="K2451" t="str">
        <f t="shared" si="712"/>
        <v>0.00507802517782067-0.00824610799957565i</v>
      </c>
      <c r="L2451" t="str">
        <f t="shared" si="713"/>
        <v>0.00005-0.0306021160490474i</v>
      </c>
      <c r="M2451" t="str">
        <f t="shared" si="714"/>
        <v>0.00133333333333333-0.0180012447347338i</v>
      </c>
      <c r="N2451">
        <f t="shared" si="715"/>
        <v>100.42625252336192</v>
      </c>
      <c r="O2451">
        <f t="shared" si="716"/>
        <v>10.735336822686461</v>
      </c>
      <c r="P2451" s="3">
        <f t="shared" si="717"/>
        <v>10.735336822686461</v>
      </c>
      <c r="Q2451" s="3">
        <f t="shared" si="718"/>
        <v>-79.573747476638076</v>
      </c>
      <c r="R2451">
        <f t="shared" si="719"/>
        <v>100.42625252336192</v>
      </c>
      <c r="S2451">
        <f t="shared" si="720"/>
        <v>9.2212451896752281</v>
      </c>
      <c r="T2451">
        <f t="shared" si="703"/>
        <v>10.735336822686461</v>
      </c>
    </row>
    <row r="2452" spans="1:20" x14ac:dyDescent="0.25">
      <c r="A2452">
        <f t="shared" si="704"/>
        <v>58158.95970036857</v>
      </c>
      <c r="B2452">
        <f t="shared" si="721"/>
        <v>9256.2859213959946</v>
      </c>
      <c r="C2452" t="str">
        <f t="shared" si="705"/>
        <v>0.621189952216531-3.37337834498361i</v>
      </c>
      <c r="D2452" t="str">
        <f t="shared" si="706"/>
        <v>3.97415984656439-1.77720877874906i</v>
      </c>
      <c r="E2452" t="str">
        <f t="shared" si="707"/>
        <v>162.969015190433+8.49505680308989i</v>
      </c>
      <c r="F2452" t="str">
        <f t="shared" si="708"/>
        <v>1.45494361629066-16.1398117409127i</v>
      </c>
      <c r="G2452" t="str">
        <f t="shared" si="709"/>
        <v>0.99999220686231-0.00279160831006021i</v>
      </c>
      <c r="H2452" t="str">
        <f t="shared" si="710"/>
        <v>2238.31836626902+554.037542763396i</v>
      </c>
      <c r="I2452" t="str">
        <f t="shared" si="711"/>
        <v>34.4130089767857-99.6390327342015i</v>
      </c>
      <c r="K2452" t="str">
        <f t="shared" si="712"/>
        <v>0.00505166174113713-0.00822948274685682i</v>
      </c>
      <c r="L2452" t="str">
        <f t="shared" si="713"/>
        <v>0.00005-0.0304862682297743i</v>
      </c>
      <c r="M2452" t="str">
        <f t="shared" si="714"/>
        <v>0.00133333333333333-0.0179330989586908i</v>
      </c>
      <c r="N2452">
        <f t="shared" si="715"/>
        <v>100.43383095215826</v>
      </c>
      <c r="O2452">
        <f t="shared" si="716"/>
        <v>10.706125444196733</v>
      </c>
      <c r="P2452" s="3">
        <f t="shared" si="717"/>
        <v>10.706125444196733</v>
      </c>
      <c r="Q2452" s="3">
        <f t="shared" si="718"/>
        <v>-79.56616904784174</v>
      </c>
      <c r="R2452">
        <f t="shared" si="719"/>
        <v>100.43383095215826</v>
      </c>
      <c r="S2452">
        <f t="shared" si="720"/>
        <v>9.2562859213959943</v>
      </c>
      <c r="T2452">
        <f t="shared" si="703"/>
        <v>10.706125444196733</v>
      </c>
    </row>
    <row r="2453" spans="1:20" x14ac:dyDescent="0.25">
      <c r="A2453">
        <f t="shared" si="704"/>
        <v>58379.963747229973</v>
      </c>
      <c r="B2453">
        <f t="shared" si="721"/>
        <v>9291.4598078972995</v>
      </c>
      <c r="C2453" t="str">
        <f t="shared" si="705"/>
        <v>0.619551794723029-3.36197013356697i</v>
      </c>
      <c r="D2453" t="str">
        <f t="shared" si="706"/>
        <v>3.97415345062889-1.77091917925915i</v>
      </c>
      <c r="E2453" t="str">
        <f t="shared" si="707"/>
        <v>162.987379404524+8.53393908930721i</v>
      </c>
      <c r="F2453" t="str">
        <f t="shared" si="708"/>
        <v>1.45494352995376-16.0787434428864i</v>
      </c>
      <c r="G2453" t="str">
        <f t="shared" si="709"/>
        <v>0.999992147522397-0.00280221625535387i</v>
      </c>
      <c r="H2453" t="str">
        <f t="shared" si="710"/>
        <v>2257.58954078318+542.322162190337i</v>
      </c>
      <c r="I2453" t="str">
        <f t="shared" si="711"/>
        <v>33.8652629705417-100.175626575571i</v>
      </c>
      <c r="K2453" t="str">
        <f t="shared" si="712"/>
        <v>0.00502540524076014-0.00821280740664014i</v>
      </c>
      <c r="L2453" t="str">
        <f t="shared" si="713"/>
        <v>0.00005-0.0303708589657046i</v>
      </c>
      <c r="M2453" t="str">
        <f t="shared" si="714"/>
        <v>0.00133333333333333-0.0178652111562968i</v>
      </c>
      <c r="N2453">
        <f t="shared" si="715"/>
        <v>100.44145605855716</v>
      </c>
      <c r="O2453">
        <f t="shared" si="716"/>
        <v>10.676914351507067</v>
      </c>
      <c r="P2453" s="3">
        <f t="shared" si="717"/>
        <v>10.676914351507067</v>
      </c>
      <c r="Q2453" s="3">
        <f t="shared" si="718"/>
        <v>-79.558543941442835</v>
      </c>
      <c r="R2453">
        <f t="shared" si="719"/>
        <v>100.44145605855716</v>
      </c>
      <c r="S2453">
        <f t="shared" si="720"/>
        <v>9.291459807897299</v>
      </c>
      <c r="T2453">
        <f t="shared" si="703"/>
        <v>10.676914351507067</v>
      </c>
    </row>
    <row r="2454" spans="1:20" x14ac:dyDescent="0.25">
      <c r="A2454">
        <f t="shared" si="704"/>
        <v>58601.807609469441</v>
      </c>
      <c r="B2454">
        <f t="shared" si="721"/>
        <v>9326.7673551673088</v>
      </c>
      <c r="C2454" t="str">
        <f t="shared" si="705"/>
        <v>0.617920413914535-3.35060007743835i</v>
      </c>
      <c r="D2454" t="str">
        <f t="shared" si="706"/>
        <v>3.97414700601275-1.76465505361488i</v>
      </c>
      <c r="E2454" t="str">
        <f t="shared" si="707"/>
        <v>163.005935016946+8.57295279489297i</v>
      </c>
      <c r="F2454" t="str">
        <f t="shared" si="708"/>
        <v>1.45494344295946-16.0179064429788i</v>
      </c>
      <c r="G2454" t="str">
        <f t="shared" si="709"/>
        <v>0.99999208773065-0.00281286450893679i</v>
      </c>
      <c r="H2454" t="str">
        <f t="shared" si="710"/>
        <v>2276.94788338796+530.091279165031i</v>
      </c>
      <c r="I2454" t="str">
        <f t="shared" si="711"/>
        <v>33.2989634100131-100.71312087511i</v>
      </c>
      <c r="K2454" t="str">
        <f t="shared" si="712"/>
        <v>0.00499925577760217-0.00819608276591078i</v>
      </c>
      <c r="L2454" t="str">
        <f t="shared" si="713"/>
        <v>0.00005-0.0302558865966374i</v>
      </c>
      <c r="M2454" t="str">
        <f t="shared" si="714"/>
        <v>0.00133333333333333-0.0177975803509632i</v>
      </c>
      <c r="N2454">
        <f t="shared" si="715"/>
        <v>100.4491284131223</v>
      </c>
      <c r="O2454">
        <f t="shared" si="716"/>
        <v>10.647703636022323</v>
      </c>
      <c r="P2454" s="3">
        <f t="shared" si="717"/>
        <v>10.647703636022323</v>
      </c>
      <c r="Q2454" s="3">
        <f t="shared" si="718"/>
        <v>-79.550871586877705</v>
      </c>
      <c r="R2454">
        <f t="shared" si="719"/>
        <v>100.4491284131223</v>
      </c>
      <c r="S2454">
        <f t="shared" si="720"/>
        <v>9.3267673551673091</v>
      </c>
      <c r="T2454">
        <f t="shared" si="703"/>
        <v>10.647703636022323</v>
      </c>
    </row>
    <row r="2455" spans="1:20" x14ac:dyDescent="0.25">
      <c r="A2455">
        <f t="shared" si="704"/>
        <v>58824.494478385423</v>
      </c>
      <c r="B2455">
        <f t="shared" si="721"/>
        <v>9362.209071116944</v>
      </c>
      <c r="C2455" t="str">
        <f t="shared" si="705"/>
        <v>0.616295812896782-3.3392680787503i</v>
      </c>
      <c r="D2455" t="str">
        <f t="shared" si="706"/>
        <v>3.9741405123456-1.75841631168843i</v>
      </c>
      <c r="E2455" t="str">
        <f t="shared" si="707"/>
        <v>163.024683403581+8.61209810640222i</v>
      </c>
      <c r="F2455" t="str">
        <f t="shared" si="708"/>
        <v>1.45494335530276-15.9572998660292i</v>
      </c>
      <c r="G2455" t="str">
        <f t="shared" si="709"/>
        <v>0.99999202748363-0.00282355322395873i</v>
      </c>
      <c r="H2455" t="str">
        <f t="shared" si="710"/>
        <v>2296.38195088933+517.331117985123i</v>
      </c>
      <c r="I2455" t="str">
        <f t="shared" si="711"/>
        <v>32.7136833950961-101.25104438917i</v>
      </c>
      <c r="K2455" t="str">
        <f t="shared" si="712"/>
        <v>0.00497321344561652-0.00817930960978322i</v>
      </c>
      <c r="L2455" t="str">
        <f t="shared" si="713"/>
        <v>0.00005-0.0301413494686565i</v>
      </c>
      <c r="M2455" t="str">
        <f t="shared" si="714"/>
        <v>0.00133333333333333-0.0177302055697979i</v>
      </c>
      <c r="N2455">
        <f t="shared" si="715"/>
        <v>100.45684858318513</v>
      </c>
      <c r="O2455">
        <f t="shared" si="716"/>
        <v>10.618493390237038</v>
      </c>
      <c r="P2455" s="3">
        <f t="shared" si="717"/>
        <v>10.618493390237038</v>
      </c>
      <c r="Q2455" s="3">
        <f t="shared" si="718"/>
        <v>-79.543151416814865</v>
      </c>
      <c r="R2455">
        <f t="shared" si="719"/>
        <v>100.45684858318513</v>
      </c>
      <c r="S2455">
        <f t="shared" si="720"/>
        <v>9.3622090711169434</v>
      </c>
      <c r="T2455">
        <f t="shared" si="703"/>
        <v>10.618493390237038</v>
      </c>
    </row>
    <row r="2456" spans="1:20" x14ac:dyDescent="0.25">
      <c r="A2456">
        <f t="shared" si="704"/>
        <v>59048.027557403293</v>
      </c>
      <c r="B2456">
        <f t="shared" si="721"/>
        <v>9397.7854655871888</v>
      </c>
      <c r="C2456" t="str">
        <f t="shared" si="705"/>
        <v>0.614677994346586-3.32797404011064i</v>
      </c>
      <c r="D2456" t="str">
        <f t="shared" si="706"/>
        <v>3.97413396925427-1.75220286371696i</v>
      </c>
      <c r="E2456" t="str">
        <f t="shared" si="707"/>
        <v>163.043625950261+8.65137520993028i</v>
      </c>
      <c r="F2456" t="str">
        <f t="shared" si="708"/>
        <v>1.45494326697861-15.8969228401917i</v>
      </c>
      <c r="G2456" t="str">
        <f t="shared" si="709"/>
        <v>0.999991966777871-0.00283428255415112i</v>
      </c>
      <c r="H2456" t="str">
        <f t="shared" si="710"/>
        <v>2315.8794767503+504.027896226604i</v>
      </c>
      <c r="I2456" t="str">
        <f t="shared" si="711"/>
        <v>32.1089998478133-101.788896944457i</v>
      </c>
      <c r="K2456" t="str">
        <f t="shared" si="712"/>
        <v>0.00494727833184513-0.00816248872143647i</v>
      </c>
      <c r="L2456" t="str">
        <f t="shared" si="713"/>
        <v>0.00005-0.0300272459341069i</v>
      </c>
      <c r="M2456" t="str">
        <f t="shared" si="714"/>
        <v>0.00133333333333333-0.0176630858435923i</v>
      </c>
      <c r="N2456">
        <f t="shared" si="715"/>
        <v>100.46461713280621</v>
      </c>
      <c r="O2456">
        <f t="shared" si="716"/>
        <v>10.589283707733021</v>
      </c>
      <c r="P2456" s="3">
        <f t="shared" si="717"/>
        <v>10.589283707733021</v>
      </c>
      <c r="Q2456" s="3">
        <f t="shared" si="718"/>
        <v>-79.535382867193789</v>
      </c>
      <c r="R2456">
        <f t="shared" si="719"/>
        <v>100.46461713280621</v>
      </c>
      <c r="S2456">
        <f t="shared" si="720"/>
        <v>9.3977854655871891</v>
      </c>
      <c r="T2456">
        <f t="shared" si="703"/>
        <v>10.589283707733021</v>
      </c>
    </row>
    <row r="2457" spans="1:20" x14ac:dyDescent="0.25">
      <c r="A2457">
        <f t="shared" si="704"/>
        <v>59272.410062121424</v>
      </c>
      <c r="B2457">
        <f t="shared" si="721"/>
        <v>9433.49705035642</v>
      </c>
      <c r="C2457" t="str">
        <f t="shared" si="705"/>
        <v>0.613066960514964-3.31671786457694i</v>
      </c>
      <c r="D2457" t="str">
        <f t="shared" si="706"/>
        <v>3.97412737636277-1.74601462030132i</v>
      </c>
      <c r="E2457" t="str">
        <f t="shared" si="707"/>
        <v>163.062764052881+8.69078429109229i</v>
      </c>
      <c r="F2457" t="str">
        <f t="shared" si="708"/>
        <v>1.45494317798194-15.8367744969224i</v>
      </c>
      <c r="G2457" t="str">
        <f t="shared" si="709"/>
        <v>0.999991905609878-0.00284505265382932i</v>
      </c>
      <c r="H2457" t="str">
        <f t="shared" si="710"/>
        <v>2335.42734034654+490.167861180066i</v>
      </c>
      <c r="I2457" t="str">
        <f t="shared" si="711"/>
        <v>31.4844949428579-102.326148538322i</v>
      </c>
      <c r="K2457" t="str">
        <f t="shared" si="712"/>
        <v>0.0049214505164665-0.00814562088204992i</v>
      </c>
      <c r="L2457" t="str">
        <f t="shared" si="713"/>
        <v>0.00005-0.0299135743515709i</v>
      </c>
      <c r="M2457" t="str">
        <f t="shared" si="714"/>
        <v>0.00133333333333333-0.0175962202068064i</v>
      </c>
      <c r="N2457">
        <f t="shared" si="715"/>
        <v>100.47243462273336</v>
      </c>
      <c r="O2457">
        <f t="shared" si="716"/>
        <v>10.560074683178112</v>
      </c>
      <c r="P2457" s="3">
        <f t="shared" si="717"/>
        <v>10.560074683178112</v>
      </c>
      <c r="Q2457" s="3">
        <f t="shared" si="718"/>
        <v>-79.52756537726664</v>
      </c>
      <c r="R2457">
        <f t="shared" si="719"/>
        <v>100.47243462273336</v>
      </c>
      <c r="S2457">
        <f t="shared" si="720"/>
        <v>9.4334970503564204</v>
      </c>
      <c r="T2457">
        <f t="shared" si="703"/>
        <v>10.560074683178112</v>
      </c>
    </row>
    <row r="2458" spans="1:20" x14ac:dyDescent="0.25">
      <c r="A2458">
        <f t="shared" si="704"/>
        <v>59497.645220357481</v>
      </c>
      <c r="B2458">
        <f t="shared" si="721"/>
        <v>9469.344339147774</v>
      </c>
      <c r="C2458" t="str">
        <f t="shared" si="705"/>
        <v>0.611462713230319-3.30549945565079i</v>
      </c>
      <c r="D2458" t="str">
        <f t="shared" si="706"/>
        <v>3.9741207332922-1.73985149240471i</v>
      </c>
      <c r="E2458" t="str">
        <f t="shared" si="707"/>
        <v>163.082099117501+8.73032553500092i</v>
      </c>
      <c r="F2458" t="str">
        <f t="shared" si="708"/>
        <v>1.45494308830762-15.7768539709672i</v>
      </c>
      <c r="G2458" t="str">
        <f t="shared" si="709"/>
        <v>0.999991843976133-0.00285586367789487i</v>
      </c>
      <c r="H2458" t="str">
        <f t="shared" si="710"/>
        <v>2355.01153683943+475.737329566368i</v>
      </c>
      <c r="I2458" t="str">
        <f t="shared" si="711"/>
        <v>30.8397576502122-102.86223847689i</v>
      </c>
      <c r="K2458" t="str">
        <f t="shared" si="712"/>
        <v>0.00489573007284453-0.00812870687074031i</v>
      </c>
      <c r="L2458" t="str">
        <f t="shared" si="713"/>
        <v>0.00005-0.0298003330858448i</v>
      </c>
      <c r="M2458" t="str">
        <f t="shared" si="714"/>
        <v>0.00133333333333333-0.0175296076975557i</v>
      </c>
      <c r="N2458">
        <f t="shared" si="715"/>
        <v>100.48030161036172</v>
      </c>
      <c r="O2458">
        <f t="shared" si="716"/>
        <v>10.530866412324219</v>
      </c>
      <c r="P2458" s="3">
        <f t="shared" si="717"/>
        <v>10.530866412324219</v>
      </c>
      <c r="Q2458" s="3">
        <f t="shared" si="718"/>
        <v>-79.519698389638279</v>
      </c>
      <c r="R2458">
        <f t="shared" si="719"/>
        <v>100.48030161036172</v>
      </c>
      <c r="S2458">
        <f t="shared" si="720"/>
        <v>9.4693443391477743</v>
      </c>
      <c r="T2458">
        <f t="shared" si="703"/>
        <v>10.530866412324219</v>
      </c>
    </row>
    <row r="2459" spans="1:20" x14ac:dyDescent="0.25">
      <c r="A2459">
        <f t="shared" si="704"/>
        <v>59723.736272194845</v>
      </c>
      <c r="B2459">
        <f t="shared" si="721"/>
        <v>9505.3278476365358</v>
      </c>
      <c r="C2459" t="str">
        <f t="shared" si="705"/>
        <v>0.609865253901648-3.29431871727217i</v>
      </c>
      <c r="D2459" t="str">
        <f t="shared" si="706"/>
        <v>3.97411403966083-1.73371339135147i</v>
      </c>
      <c r="E2459" t="str">
        <f t="shared" si="707"/>
        <v>163.101632560441+8.76999912624767i</v>
      </c>
      <c r="F2459" t="str">
        <f t="shared" si="708"/>
        <v>1.45494299795048-15.7171604003491i</v>
      </c>
      <c r="G2459" t="str">
        <f t="shared" si="709"/>
        <v>0.999991781873089-0.00286671578183762i</v>
      </c>
      <c r="H2459" t="str">
        <f t="shared" si="710"/>
        <v>2374.61714790942+460.722730660462i</v>
      </c>
      <c r="I2459" t="str">
        <f t="shared" si="711"/>
        <v>30.1743853931685-103.396574560183i</v>
      </c>
      <c r="K2459" t="str">
        <f t="shared" si="712"/>
        <v>0.00487011706757765-0.00811174746449953i</v>
      </c>
      <c r="L2459" t="str">
        <f t="shared" si="713"/>
        <v>0.00005-0.0296875205079147i</v>
      </c>
      <c r="M2459" t="str">
        <f t="shared" si="714"/>
        <v>0.00133333333333333-0.0174632473575969i</v>
      </c>
      <c r="N2459">
        <f t="shared" si="715"/>
        <v>100.48821864969391</v>
      </c>
      <c r="O2459">
        <f t="shared" si="716"/>
        <v>10.501658992005506</v>
      </c>
      <c r="P2459" s="3">
        <f t="shared" si="717"/>
        <v>10.501658992005506</v>
      </c>
      <c r="Q2459" s="3">
        <f t="shared" si="718"/>
        <v>-79.511781350306094</v>
      </c>
      <c r="R2459">
        <f t="shared" si="719"/>
        <v>100.48821864969391</v>
      </c>
      <c r="S2459">
        <f t="shared" si="720"/>
        <v>9.5053278476365364</v>
      </c>
      <c r="T2459">
        <f t="shared" si="703"/>
        <v>10.501658992005506</v>
      </c>
    </row>
    <row r="2460" spans="1:20" x14ac:dyDescent="0.25">
      <c r="A2460">
        <f t="shared" si="704"/>
        <v>59950.686470029184</v>
      </c>
      <c r="B2460">
        <f t="shared" si="721"/>
        <v>9541.4480934575549</v>
      </c>
      <c r="C2460" t="str">
        <f t="shared" si="705"/>
        <v>0.608274583521813-3.28317555381399i</v>
      </c>
      <c r="D2460" t="str">
        <f t="shared" si="706"/>
        <v>3.97410729508403-1.72760022882573i</v>
      </c>
      <c r="E2460" t="str">
        <f t="shared" si="707"/>
        <v>163.121365808395+8.80980524887863i</v>
      </c>
      <c r="F2460" t="str">
        <f t="shared" si="708"/>
        <v>1.45494290690534-15.6576929263561i</v>
      </c>
      <c r="G2460" t="str">
        <f t="shared" si="709"/>
        <v>0.999991719297172-0.00287760912173809i</v>
      </c>
      <c r="H2460" t="str">
        <f t="shared" si="710"/>
        <v>2394.22831361547+445.110652941622i</v>
      </c>
      <c r="I2460" t="str">
        <f t="shared" si="711"/>
        <v>29.4879858245884-103.928532324149i</v>
      </c>
      <c r="K2460" t="str">
        <f t="shared" si="712"/>
        <v>0.00484461156054864-0.00809474343813325i</v>
      </c>
      <c r="L2460" t="str">
        <f t="shared" si="713"/>
        <v>0.00005-0.0295751349949339i</v>
      </c>
      <c r="M2460" t="str">
        <f t="shared" si="714"/>
        <v>0.00133333333333333-0.0173971382323141i</v>
      </c>
      <c r="N2460">
        <f t="shared" si="715"/>
        <v>100.49618629130077</v>
      </c>
      <c r="O2460">
        <f t="shared" si="716"/>
        <v>10.472452520136839</v>
      </c>
      <c r="P2460" s="3">
        <f t="shared" si="717"/>
        <v>10.472452520136839</v>
      </c>
      <c r="Q2460" s="3">
        <f t="shared" si="718"/>
        <v>-79.503813708699226</v>
      </c>
      <c r="R2460">
        <f t="shared" si="719"/>
        <v>100.49618629130077</v>
      </c>
      <c r="S2460">
        <f t="shared" si="720"/>
        <v>9.5414480934575554</v>
      </c>
      <c r="T2460">
        <f t="shared" si="703"/>
        <v>10.472452520136839</v>
      </c>
    </row>
    <row r="2461" spans="1:20" x14ac:dyDescent="0.25">
      <c r="A2461">
        <f t="shared" si="704"/>
        <v>60178.499078615299</v>
      </c>
      <c r="B2461">
        <f t="shared" si="721"/>
        <v>9577.7055962126942</v>
      </c>
      <c r="C2461" t="str">
        <f t="shared" si="705"/>
        <v>0.606690702670729-3.27206987007668i</v>
      </c>
      <c r="D2461" t="str">
        <f t="shared" si="706"/>
        <v>3.9741004991742-1.7215119168702i</v>
      </c>
      <c r="E2461" t="str">
        <f t="shared" si="707"/>
        <v>163.141300298535+8.8497440863721i</v>
      </c>
      <c r="F2461" t="str">
        <f t="shared" si="708"/>
        <v>1.45494281516696-15.5984506935285i</v>
      </c>
      <c r="G2461" t="str">
        <f t="shared" si="709"/>
        <v>0.999991656244784-0.00288854385426958i</v>
      </c>
      <c r="H2461" t="str">
        <f t="shared" si="710"/>
        <v>2413.82820567149+428.887894375376i</v>
      </c>
      <c r="I2461" t="str">
        <f t="shared" si="711"/>
        <v>28.7801787236667-104.457454350328i</v>
      </c>
      <c r="K2461" t="str">
        <f t="shared" si="712"/>
        <v>0.00481921360497496-0.0080776955642008i</v>
      </c>
      <c r="L2461" t="str">
        <f t="shared" si="713"/>
        <v>0.00005-0.0294631749301992i</v>
      </c>
      <c r="M2461" t="str">
        <f t="shared" si="714"/>
        <v>0.00133333333333333-0.0173312793707054i</v>
      </c>
      <c r="N2461">
        <f t="shared" si="715"/>
        <v>100.50420508228073</v>
      </c>
      <c r="O2461">
        <f t="shared" si="716"/>
        <v>10.44324709571214</v>
      </c>
      <c r="P2461" s="3">
        <f t="shared" si="717"/>
        <v>10.44324709571214</v>
      </c>
      <c r="Q2461" s="3">
        <f t="shared" si="718"/>
        <v>-79.495794917719266</v>
      </c>
      <c r="R2461">
        <f t="shared" si="719"/>
        <v>100.50420508228073</v>
      </c>
      <c r="S2461">
        <f t="shared" si="720"/>
        <v>9.5777055962126934</v>
      </c>
      <c r="T2461">
        <f t="shared" si="703"/>
        <v>10.44324709571214</v>
      </c>
    </row>
    <row r="2462" spans="1:20" x14ac:dyDescent="0.25">
      <c r="A2462">
        <f t="shared" si="704"/>
        <v>60407.177375114035</v>
      </c>
      <c r="B2462">
        <f t="shared" si="721"/>
        <v>9614.1008774783022</v>
      </c>
      <c r="C2462" t="str">
        <f t="shared" si="705"/>
        <v>0.605113611518739-3.26100157128267i</v>
      </c>
      <c r="D2462" t="str">
        <f t="shared" si="706"/>
        <v>3.97409365154083-1.71544836788486i</v>
      </c>
      <c r="E2462" t="str">
        <f t="shared" si="707"/>
        <v>163.16143747861+8.88981582161716i</v>
      </c>
      <c r="F2462" t="str">
        <f t="shared" si="708"/>
        <v>1.45494272273005-15.5394328496469i</v>
      </c>
      <c r="G2462" t="str">
        <f t="shared" si="709"/>
        <v>0.999991592712294-0.00289952013670053i</v>
      </c>
      <c r="H2462" t="str">
        <f t="shared" si="710"/>
        <v>2433.39900245517+412.04151641566i</v>
      </c>
      <c r="I2462" t="str">
        <f t="shared" si="711"/>
        <v>28.0505980147521-104.98264965467i</v>
      </c>
      <c r="K2462" t="str">
        <f t="shared" si="712"/>
        <v>0.00479392324745947-0.00806060461295559i</v>
      </c>
      <c r="L2462" t="str">
        <f t="shared" si="713"/>
        <v>0.00005-0.0293516387031273i</v>
      </c>
      <c r="M2462" t="str">
        <f t="shared" si="714"/>
        <v>0.00133333333333333-0.017265669825369i</v>
      </c>
      <c r="N2462">
        <f t="shared" si="715"/>
        <v>100.51227556622268</v>
      </c>
      <c r="O2462">
        <f t="shared" si="716"/>
        <v>10.414042818802407</v>
      </c>
      <c r="P2462" s="3">
        <f t="shared" si="717"/>
        <v>10.414042818802407</v>
      </c>
      <c r="Q2462" s="3">
        <f t="shared" si="718"/>
        <v>-79.487724433777316</v>
      </c>
      <c r="R2462">
        <f t="shared" si="719"/>
        <v>100.51227556622268</v>
      </c>
      <c r="S2462">
        <f t="shared" si="720"/>
        <v>9.6141008774783021</v>
      </c>
      <c r="T2462">
        <f t="shared" si="703"/>
        <v>10.414042818802407</v>
      </c>
    </row>
    <row r="2463" spans="1:20" x14ac:dyDescent="0.25">
      <c r="A2463">
        <f t="shared" si="704"/>
        <v>60636.724649139469</v>
      </c>
      <c r="B2463">
        <f t="shared" si="721"/>
        <v>9650.6344608127201</v>
      </c>
      <c r="C2463" t="str">
        <f t="shared" si="705"/>
        <v>0.603543309829882-3.24997056307121i</v>
      </c>
      <c r="D2463" t="str">
        <f t="shared" si="706"/>
        <v>3.97408675179044-1.70940949462572i</v>
      </c>
      <c r="E2463" t="str">
        <f t="shared" si="707"/>
        <v>163.181778807061+8.9300206368882i</v>
      </c>
      <c r="F2463" t="str">
        <f t="shared" si="708"/>
        <v>1.4549426295893-15.4806385457197i</v>
      </c>
      <c r="G2463" t="str">
        <f t="shared" si="709"/>
        <v>0.999991528696049-0.00291053812689669i</v>
      </c>
      <c r="H2463" t="str">
        <f t="shared" si="710"/>
        <v>2452.92186608977+394.558901796821i</v>
      </c>
      <c r="I2463" t="str">
        <f t="shared" si="711"/>
        <v>27.2988939089901-105.50339316779i</v>
      </c>
      <c r="K2463" t="str">
        <f t="shared" si="712"/>
        <v>0.00476874052804173-0.00804347135228674i</v>
      </c>
      <c r="L2463" t="str">
        <f t="shared" si="713"/>
        <v>0.00005-0.0292405247092322i</v>
      </c>
      <c r="M2463" t="str">
        <f t="shared" si="714"/>
        <v>0.00133333333333333-0.0172003086524895i</v>
      </c>
      <c r="N2463">
        <f t="shared" si="715"/>
        <v>100.5203982831661</v>
      </c>
      <c r="O2463">
        <f t="shared" si="716"/>
        <v>10.384839790554368</v>
      </c>
      <c r="P2463" s="3">
        <f t="shared" si="717"/>
        <v>10.384839790554368</v>
      </c>
      <c r="Q2463" s="3">
        <f t="shared" si="718"/>
        <v>-79.479601716833898</v>
      </c>
      <c r="R2463">
        <f t="shared" si="719"/>
        <v>100.5203982831661</v>
      </c>
      <c r="S2463">
        <f t="shared" si="720"/>
        <v>9.6506344608127197</v>
      </c>
      <c r="T2463">
        <f t="shared" si="703"/>
        <v>10.384839790554368</v>
      </c>
    </row>
    <row r="2464" spans="1:20" x14ac:dyDescent="0.25">
      <c r="A2464">
        <f t="shared" si="704"/>
        <v>60867.144202806201</v>
      </c>
      <c r="B2464">
        <f t="shared" si="721"/>
        <v>9687.3068717638089</v>
      </c>
      <c r="C2464" t="str">
        <f t="shared" si="705"/>
        <v>0.601979796965223-3.23897675149312i</v>
      </c>
      <c r="D2464" t="str">
        <f t="shared" si="706"/>
        <v>3.97407979952655-1.70339521020355i</v>
      </c>
      <c r="E2464" t="str">
        <f t="shared" si="707"/>
        <v>163.202325753127+8.97035871382001i</v>
      </c>
      <c r="F2464" t="str">
        <f t="shared" si="708"/>
        <v>1.45494253573934-15.4220669359711i</v>
      </c>
      <c r="G2464" t="str">
        <f t="shared" si="709"/>
        <v>0.999991464192364-0.00292159798332345i</v>
      </c>
      <c r="H2464" t="str">
        <f t="shared" si="710"/>
        <v>2472.37692196442+376.427816161978i</v>
      </c>
      <c r="I2464" t="str">
        <f t="shared" si="711"/>
        <v>26.5247351686204-106.018925319731i</v>
      </c>
      <c r="K2464" t="str">
        <f t="shared" si="712"/>
        <v>0.00474366548024976-0.00802629654766158i</v>
      </c>
      <c r="L2464" t="str">
        <f t="shared" si="713"/>
        <v>0.00005-0.0291298313501018i</v>
      </c>
      <c r="M2464" t="str">
        <f t="shared" si="714"/>
        <v>0.00133333333333333-0.0171351949118246i</v>
      </c>
      <c r="N2464">
        <f t="shared" si="715"/>
        <v>100.52857376956258</v>
      </c>
      <c r="O2464">
        <f t="shared" si="716"/>
        <v>10.355638113188828</v>
      </c>
      <c r="P2464" s="3">
        <f t="shared" si="717"/>
        <v>10.355638113188828</v>
      </c>
      <c r="Q2464" s="3">
        <f t="shared" si="718"/>
        <v>-79.471426230437416</v>
      </c>
      <c r="R2464">
        <f t="shared" si="719"/>
        <v>100.52857376956258</v>
      </c>
      <c r="S2464">
        <f t="shared" si="720"/>
        <v>9.6873068717638091</v>
      </c>
      <c r="T2464">
        <f t="shared" si="703"/>
        <v>10.355638113188828</v>
      </c>
    </row>
    <row r="2465" spans="1:20" x14ac:dyDescent="0.25">
      <c r="A2465">
        <f t="shared" si="704"/>
        <v>61098.439350776876</v>
      </c>
      <c r="B2465">
        <f t="shared" si="721"/>
        <v>9724.1186378765124</v>
      </c>
      <c r="C2465" t="str">
        <f t="shared" si="705"/>
        <v>0.600423071886223-3.22802004300554i</v>
      </c>
      <c r="D2465" t="str">
        <f t="shared" si="706"/>
        <v>3.97407279434966-1.69740542808263i</v>
      </c>
      <c r="E2465" t="str">
        <f t="shared" si="707"/>
        <v>163.223079796954+9.01083023338373i</v>
      </c>
      <c r="F2465" t="str">
        <f t="shared" si="708"/>
        <v>1.45494244117478-15.3637171778287i</v>
      </c>
      <c r="G2465" t="str">
        <f t="shared" si="709"/>
        <v>0.999991399197528-0.0029326998650481i</v>
      </c>
      <c r="H2465" t="str">
        <f t="shared" si="710"/>
        <v>2491.74324108303+357.636473547352i</v>
      </c>
      <c r="I2465" t="str">
        <f t="shared" si="711"/>
        <v>25.7278114926941-106.528451743029i</v>
      </c>
      <c r="K2465" t="str">
        <f t="shared" si="712"/>
        <v>0.00471869813115213-0.00800908096206895i</v>
      </c>
      <c r="L2465" t="str">
        <f t="shared" si="713"/>
        <v>0.00005-0.0290195570333749i</v>
      </c>
      <c r="M2465" t="str">
        <f t="shared" si="714"/>
        <v>0.00133333333333333-0.0170703276666911i</v>
      </c>
      <c r="N2465">
        <f t="shared" si="715"/>
        <v>100.53680255823822</v>
      </c>
      <c r="O2465">
        <f t="shared" si="716"/>
        <v>10.326437889998857</v>
      </c>
      <c r="P2465" s="3">
        <f t="shared" si="717"/>
        <v>10.326437889998857</v>
      </c>
      <c r="Q2465" s="3">
        <f t="shared" si="718"/>
        <v>-79.463197441761778</v>
      </c>
      <c r="R2465">
        <f t="shared" si="719"/>
        <v>100.53680255823822</v>
      </c>
      <c r="S2465">
        <f t="shared" si="720"/>
        <v>9.7241186378765132</v>
      </c>
      <c r="T2465">
        <f t="shared" si="703"/>
        <v>10.326437889998857</v>
      </c>
    </row>
    <row r="2466" spans="1:20" x14ac:dyDescent="0.25">
      <c r="A2466">
        <f t="shared" si="704"/>
        <v>61330.613420309826</v>
      </c>
      <c r="B2466">
        <f t="shared" si="721"/>
        <v>9761.0702887004427</v>
      </c>
      <c r="C2466" t="str">
        <f t="shared" si="705"/>
        <v>0.598873133158103-3.2171003444669i</v>
      </c>
      <c r="D2466" t="str">
        <f t="shared" si="706"/>
        <v>3.97406573585724-1.69144006207952i</v>
      </c>
      <c r="E2466" t="str">
        <f t="shared" si="707"/>
        <v>163.244042429703+9.0514353758594i</v>
      </c>
      <c r="F2466" t="str">
        <f t="shared" si="708"/>
        <v>1.45494234589018-15.3055884319117i</v>
      </c>
      <c r="G2466" t="str">
        <f t="shared" si="709"/>
        <v>0.999991333707801-0.00294384393174207i</v>
      </c>
      <c r="H2466" t="str">
        <f t="shared" si="710"/>
        <v>2510.9988256553+338.173605712259i</v>
      </c>
      <c r="I2466" t="str">
        <f t="shared" si="711"/>
        <v>24.9078360218117-107.031143108529i</v>
      </c>
      <c r="K2466" t="str">
        <f t="shared" si="712"/>
        <v>0.00469383850141073-0.00799182535596372i</v>
      </c>
      <c r="L2466" t="str">
        <f t="shared" si="713"/>
        <v>0.00005-0.0289097001727187i</v>
      </c>
      <c r="M2466" t="str">
        <f t="shared" si="714"/>
        <v>0.00133333333333333-0.0170057059839521i</v>
      </c>
      <c r="N2466">
        <f t="shared" si="715"/>
        <v>100.54508517835528</v>
      </c>
      <c r="O2466">
        <f t="shared" si="716"/>
        <v>10.297239225348386</v>
      </c>
      <c r="P2466" s="3">
        <f t="shared" si="717"/>
        <v>10.297239225348386</v>
      </c>
      <c r="Q2466" s="3">
        <f t="shared" si="718"/>
        <v>-79.454914821644721</v>
      </c>
      <c r="R2466">
        <f t="shared" si="719"/>
        <v>100.54508517835528</v>
      </c>
      <c r="S2466">
        <f t="shared" si="720"/>
        <v>9.7610702887004432</v>
      </c>
      <c r="T2466">
        <f t="shared" si="703"/>
        <v>10.297239225348386</v>
      </c>
    </row>
    <row r="2467" spans="1:20" x14ac:dyDescent="0.25">
      <c r="A2467">
        <f t="shared" si="704"/>
        <v>61563.66975130701</v>
      </c>
      <c r="B2467">
        <f t="shared" si="721"/>
        <v>9798.1623557975054</v>
      </c>
      <c r="C2467" t="str">
        <f t="shared" si="705"/>
        <v>0.597329978953283-3.20621756313192i</v>
      </c>
      <c r="D2467" t="str">
        <f t="shared" si="706"/>
        <v>3.97405862364373-1.68549902636178i</v>
      </c>
      <c r="E2467" t="str">
        <f t="shared" si="707"/>
        <v>163.265215153667+9.09217432081071i</v>
      </c>
      <c r="F2467" t="str">
        <f t="shared" si="708"/>
        <v>1.45494224988005-15.2476798620184i</v>
      </c>
      <c r="G2467" t="str">
        <f t="shared" si="709"/>
        <v>0.999991267719415-0.00295503034368331i</v>
      </c>
      <c r="H2467" t="str">
        <f t="shared" si="710"/>
        <v>2530.12059836594+318.028535269004i</v>
      </c>
      <c r="I2467" t="str">
        <f t="shared" si="711"/>
        <v>24.0645479581253-107.526135109049i</v>
      </c>
      <c r="K2467" t="str">
        <f t="shared" si="712"/>
        <v>0.00466908660533363-0.00797453048721189i</v>
      </c>
      <c r="L2467" t="str">
        <f t="shared" si="713"/>
        <v>0.00005-0.028800259187805i</v>
      </c>
      <c r="M2467" t="str">
        <f t="shared" si="714"/>
        <v>0.00133333333333333-0.0169413289340029i</v>
      </c>
      <c r="N2467">
        <f t="shared" si="715"/>
        <v>100.5534221553751</v>
      </c>
      <c r="O2467">
        <f t="shared" si="716"/>
        <v>10.268042224670761</v>
      </c>
      <c r="P2467" s="3">
        <f t="shared" si="717"/>
        <v>10.268042224670761</v>
      </c>
      <c r="Q2467" s="3">
        <f t="shared" si="718"/>
        <v>-79.446577844624898</v>
      </c>
      <c r="R2467">
        <f t="shared" si="719"/>
        <v>100.5534221553751</v>
      </c>
      <c r="S2467">
        <f t="shared" si="720"/>
        <v>9.7981623557975048</v>
      </c>
      <c r="T2467">
        <f t="shared" si="703"/>
        <v>10.268042224670761</v>
      </c>
    </row>
    <row r="2468" spans="1:20" x14ac:dyDescent="0.25">
      <c r="A2468">
        <f t="shared" si="704"/>
        <v>61797.611696361972</v>
      </c>
      <c r="B2468">
        <f t="shared" si="721"/>
        <v>9835.3953727495355</v>
      </c>
      <c r="C2468" t="str">
        <f t="shared" si="705"/>
        <v>0.595793607054725-3.19537160664648i</v>
      </c>
      <c r="D2468" t="str">
        <f t="shared" si="706"/>
        <v>3.97405145730044-1.67958223544678i</v>
      </c>
      <c r="E2468" t="str">
        <f t="shared" si="707"/>
        <v>163.286599482374+9.1330472470569i</v>
      </c>
      <c r="F2468" t="str">
        <f t="shared" si="708"/>
        <v>1.45494215313887-15.1899906351147i</v>
      </c>
      <c r="G2468" t="str">
        <f t="shared" si="709"/>
        <v>0.999991201228574-0.00296625926175849i</v>
      </c>
      <c r="H2468" t="str">
        <f t="shared" si="710"/>
        <v>2549.0843957782+297.19125252869i</v>
      </c>
      <c r="I2468" t="str">
        <f t="shared" si="711"/>
        <v>23.1977152954121-108.012528606494i</v>
      </c>
      <c r="K2468" t="str">
        <f t="shared" si="712"/>
        <v>0.00464444245092865-0.00795719711103697i</v>
      </c>
      <c r="L2468" t="str">
        <f t="shared" si="713"/>
        <v>0.00005-0.0286912325042887i</v>
      </c>
      <c r="M2468" t="str">
        <f t="shared" si="714"/>
        <v>0.00133333333333333-0.016877195590758i</v>
      </c>
      <c r="N2468">
        <f t="shared" si="715"/>
        <v>100.56181401102023</v>
      </c>
      <c r="O2468">
        <f t="shared" si="716"/>
        <v>10.238846994466739</v>
      </c>
      <c r="P2468" s="3">
        <f t="shared" si="717"/>
        <v>10.238846994466739</v>
      </c>
      <c r="Q2468" s="3">
        <f t="shared" si="718"/>
        <v>-79.438185988979768</v>
      </c>
      <c r="R2468">
        <f t="shared" si="719"/>
        <v>100.56181401102023</v>
      </c>
      <c r="S2468">
        <f t="shared" si="720"/>
        <v>9.8353953727495362</v>
      </c>
      <c r="T2468">
        <f t="shared" si="703"/>
        <v>10.238846994466739</v>
      </c>
    </row>
    <row r="2469" spans="1:20" x14ac:dyDescent="0.25">
      <c r="A2469">
        <f t="shared" si="704"/>
        <v>62032.44262080815</v>
      </c>
      <c r="B2469">
        <f t="shared" si="721"/>
        <v>9872.7698751659846</v>
      </c>
      <c r="C2469" t="str">
        <f t="shared" si="705"/>
        <v>0.594264014859428-3.18456238304296i</v>
      </c>
      <c r="D2469" t="str">
        <f t="shared" si="706"/>
        <v>3.97404423641561-1.67368960420044i</v>
      </c>
      <c r="E2469" t="str">
        <f t="shared" si="707"/>
        <v>163.30819694071+9.17405433264404i</v>
      </c>
      <c r="F2469" t="str">
        <f t="shared" si="708"/>
        <v>1.45494205566108-15.1325199213216i</v>
      </c>
      <c r="G2469" t="str">
        <f t="shared" si="709"/>
        <v>0.999991134231451-0.00297753084746541i</v>
      </c>
      <c r="H2469" t="str">
        <f t="shared" si="710"/>
        <v>2567.86496634614+275.652495935209i</v>
      </c>
      <c r="I2469" t="str">
        <f t="shared" si="711"/>
        <v>22.3071376523934-108.489389958416i</v>
      </c>
      <c r="K2469" t="str">
        <f t="shared" si="712"/>
        <v>0.00461990603995713-0.00793982597996708i</v>
      </c>
      <c r="L2469" t="str">
        <f t="shared" si="713"/>
        <v>0.00005-0.0285826185537843i</v>
      </c>
      <c r="M2469" t="str">
        <f t="shared" si="714"/>
        <v>0.00133333333333333-0.0168133050316378i</v>
      </c>
      <c r="N2469">
        <f t="shared" si="715"/>
        <v>100.57026126323753</v>
      </c>
      <c r="O2469">
        <f t="shared" si="716"/>
        <v>10.209653642303627</v>
      </c>
      <c r="P2469" s="3">
        <f t="shared" si="717"/>
        <v>10.209653642303627</v>
      </c>
      <c r="Q2469" s="3">
        <f t="shared" si="718"/>
        <v>-79.429738736762474</v>
      </c>
      <c r="R2469">
        <f t="shared" si="719"/>
        <v>100.57026126323753</v>
      </c>
      <c r="S2469">
        <f t="shared" si="720"/>
        <v>9.872769875165984</v>
      </c>
      <c r="T2469">
        <f t="shared" si="703"/>
        <v>10.209653642303627</v>
      </c>
    </row>
    <row r="2470" spans="1:20" x14ac:dyDescent="0.25">
      <c r="A2470">
        <f t="shared" si="704"/>
        <v>62268.165902767221</v>
      </c>
      <c r="B2470">
        <f t="shared" si="721"/>
        <v>9910.2864006916152</v>
      </c>
      <c r="C2470" t="str">
        <f t="shared" si="705"/>
        <v>0.592741199381863-3.17378980073524i</v>
      </c>
      <c r="D2470" t="str">
        <f t="shared" si="706"/>
        <v>3.97403696057431-1.66782104783598i</v>
      </c>
      <c r="E2470" t="str">
        <f t="shared" si="707"/>
        <v>163.330009065027+9.2151957548171i</v>
      </c>
      <c r="F2470" t="str">
        <f t="shared" si="708"/>
        <v>1.45494195744105-15.0752668939034i</v>
      </c>
      <c r="G2470" t="str">
        <f t="shared" si="709"/>
        <v>0.999991066724191-0.00298884526291522i</v>
      </c>
      <c r="H2470" t="str">
        <f t="shared" si="710"/>
        <v>2586.43597352479+253.403835912212i</v>
      </c>
      <c r="I2470" t="str">
        <f t="shared" si="711"/>
        <v>21.3926492007417-108.955751540367i</v>
      </c>
      <c r="K2470" t="str">
        <f t="shared" si="712"/>
        <v>0.00459547736798813-0.00792241784378305i</v>
      </c>
      <c r="L2470" t="str">
        <f t="shared" si="713"/>
        <v>0.00005-0.0284744157738437i</v>
      </c>
      <c r="M2470" t="str">
        <f t="shared" si="714"/>
        <v>0.00133333333333333-0.0167496563375551i</v>
      </c>
      <c r="N2470">
        <f t="shared" si="715"/>
        <v>100.57876442616165</v>
      </c>
      <c r="O2470">
        <f t="shared" si="716"/>
        <v>10.180462276813332</v>
      </c>
      <c r="P2470" s="3">
        <f t="shared" si="717"/>
        <v>10.180462276813332</v>
      </c>
      <c r="Q2470" s="3">
        <f t="shared" si="718"/>
        <v>-79.421235573838345</v>
      </c>
      <c r="R2470">
        <f t="shared" si="719"/>
        <v>100.57876442616165</v>
      </c>
      <c r="S2470">
        <f t="shared" si="720"/>
        <v>9.910286400691616</v>
      </c>
      <c r="T2470">
        <f t="shared" si="703"/>
        <v>10.180462276813332</v>
      </c>
    </row>
    <row r="2471" spans="1:20" x14ac:dyDescent="0.25">
      <c r="A2471">
        <f t="shared" si="704"/>
        <v>62504.784933197741</v>
      </c>
      <c r="B2471">
        <f t="shared" si="721"/>
        <v>9947.9454890142442</v>
      </c>
      <c r="C2471" t="str">
        <f t="shared" si="705"/>
        <v>0.591225157257425-3.16305376851405i</v>
      </c>
      <c r="D2471" t="str">
        <f t="shared" si="706"/>
        <v>3.97402962935851-1.66197648191276i</v>
      </c>
      <c r="E2471" t="str">
        <f t="shared" si="707"/>
        <v>163.35203740326+9.25647168998997i</v>
      </c>
      <c r="F2471" t="str">
        <f t="shared" si="708"/>
        <v>1.45494185847315-15.0182307292562i</v>
      </c>
      <c r="G2471" t="str">
        <f t="shared" si="709"/>
        <v>0.999990998702911-0.00300020267083483i</v>
      </c>
      <c r="H2471" t="str">
        <f t="shared" si="710"/>
        <v>2604.77000447825+230.437761895899i</v>
      </c>
      <c r="I2471" t="str">
        <f t="shared" si="711"/>
        <v>20.454121677337-109.410612480452i</v>
      </c>
      <c r="K2471" t="str">
        <f t="shared" si="712"/>
        <v>0.00457115642445295-0.0079049734494675i</v>
      </c>
      <c r="L2471" t="str">
        <f t="shared" si="713"/>
        <v>0.00005-0.0283666226079336i</v>
      </c>
      <c r="M2471" t="str">
        <f t="shared" si="714"/>
        <v>0.00133333333333333-0.0166862485929021i</v>
      </c>
      <c r="N2471">
        <f t="shared" si="715"/>
        <v>100.58732401007788</v>
      </c>
      <c r="O2471">
        <f t="shared" si="716"/>
        <v>10.151273007691213</v>
      </c>
      <c r="P2471" s="3">
        <f t="shared" si="717"/>
        <v>10.151273007691213</v>
      </c>
      <c r="Q2471" s="3">
        <f t="shared" si="718"/>
        <v>-79.412675989922121</v>
      </c>
      <c r="R2471">
        <f t="shared" si="719"/>
        <v>100.58732401007788</v>
      </c>
      <c r="S2471">
        <f t="shared" si="720"/>
        <v>9.9479454890142449</v>
      </c>
      <c r="T2471">
        <f t="shared" si="703"/>
        <v>10.151273007691213</v>
      </c>
    </row>
    <row r="2472" spans="1:20" x14ac:dyDescent="0.25">
      <c r="A2472">
        <f t="shared" si="704"/>
        <v>62742.303115943898</v>
      </c>
      <c r="B2472">
        <f t="shared" si="721"/>
        <v>9985.747681872499</v>
      </c>
      <c r="C2472" t="str">
        <f t="shared" si="705"/>
        <v>0.589715884745915-3.15235419554229i</v>
      </c>
      <c r="D2472" t="str">
        <f t="shared" si="706"/>
        <v>3.97402224234696-1.656155822335i</v>
      </c>
      <c r="E2472" t="str">
        <f t="shared" si="707"/>
        <v>163.374283515047+9.29788231371455i</v>
      </c>
      <c r="F2472" t="str">
        <f t="shared" si="708"/>
        <v>1.45494175875169-14.9614106068954i</v>
      </c>
      <c r="G2472" t="str">
        <f t="shared" si="709"/>
        <v>0.999990930163696-0.00301160323456922i</v>
      </c>
      <c r="H2472" t="str">
        <f t="shared" si="710"/>
        <v>2622.83858489286+206.747772270008i</v>
      </c>
      <c r="I2472" t="str">
        <f t="shared" si="711"/>
        <v>19.4914674683143-109.852939622487i</v>
      </c>
      <c r="K2472" t="str">
        <f t="shared" si="712"/>
        <v>0.0045469431927-0.00788749354115477i</v>
      </c>
      <c r="L2472" t="str">
        <f t="shared" si="713"/>
        <v>0.00005-0.0282592375054129i</v>
      </c>
      <c r="M2472" t="str">
        <f t="shared" si="714"/>
        <v>0.00133333333333333-0.016623080885537i</v>
      </c>
      <c r="N2472">
        <f t="shared" si="715"/>
        <v>100.59594052138578</v>
      </c>
      <c r="O2472">
        <f t="shared" si="716"/>
        <v>10.122085945694659</v>
      </c>
      <c r="P2472" s="3">
        <f t="shared" si="717"/>
        <v>10.122085945694659</v>
      </c>
      <c r="Q2472" s="3">
        <f t="shared" si="718"/>
        <v>-79.404059478614215</v>
      </c>
      <c r="R2472">
        <f t="shared" si="719"/>
        <v>100.59594052138578</v>
      </c>
      <c r="S2472">
        <f t="shared" si="720"/>
        <v>9.9857476818724997</v>
      </c>
      <c r="T2472">
        <f t="shared" si="703"/>
        <v>10.122085945694659</v>
      </c>
    </row>
    <row r="2473" spans="1:20" x14ac:dyDescent="0.25">
      <c r="A2473">
        <f t="shared" si="704"/>
        <v>62980.723867784494</v>
      </c>
      <c r="B2473">
        <f t="shared" si="721"/>
        <v>10023.693523063615</v>
      </c>
      <c r="C2473" t="str">
        <f t="shared" si="705"/>
        <v>0.588213377735061-3.14169099135025i</v>
      </c>
      <c r="D2473" t="str">
        <f t="shared" si="706"/>
        <v>3.97401479911523-1.65035898535062i</v>
      </c>
      <c r="E2473" t="str">
        <f t="shared" si="707"/>
        <v>163.396748971834+9.33942780065094i</v>
      </c>
      <c r="F2473" t="str">
        <f t="shared" si="708"/>
        <v>1.45494165827091-14.9048057094446i</v>
      </c>
      <c r="G2473" t="str">
        <f t="shared" si="709"/>
        <v>0.999990861102602-0.00302304711808373i</v>
      </c>
      <c r="H2473" t="str">
        <f t="shared" si="710"/>
        <v>2640.61220040341+182.328466859505i</v>
      </c>
      <c r="I2473" t="str">
        <f t="shared" si="711"/>
        <v>18.504642750345-110.281668733928i</v>
      </c>
      <c r="K2473" t="str">
        <f t="shared" si="712"/>
        <v>0.00452283765005016-0.00786997886008194i</v>
      </c>
      <c r="L2473" t="str">
        <f t="shared" si="713"/>
        <v>0.00005-0.0281522589215113i</v>
      </c>
      <c r="M2473" t="str">
        <f t="shared" si="714"/>
        <v>0.00133333333333333-0.0165601523067713i</v>
      </c>
      <c r="N2473">
        <f t="shared" si="715"/>
        <v>100.60461446256396</v>
      </c>
      <c r="O2473">
        <f t="shared" si="716"/>
        <v>10.092901202641329</v>
      </c>
      <c r="P2473" s="3">
        <f t="shared" si="717"/>
        <v>10.092901202641329</v>
      </c>
      <c r="Q2473" s="3">
        <f t="shared" si="718"/>
        <v>-79.395385537436042</v>
      </c>
      <c r="R2473">
        <f t="shared" si="719"/>
        <v>100.60461446256396</v>
      </c>
      <c r="S2473">
        <f t="shared" si="720"/>
        <v>10.023693523063615</v>
      </c>
      <c r="T2473">
        <f t="shared" si="703"/>
        <v>10.092901202641329</v>
      </c>
    </row>
    <row r="2474" spans="1:20" x14ac:dyDescent="0.25">
      <c r="A2474">
        <f t="shared" si="704"/>
        <v>63220.050618482077</v>
      </c>
      <c r="B2474">
        <f t="shared" si="721"/>
        <v>10061.783558451258</v>
      </c>
      <c r="C2474" t="str">
        <f t="shared" si="705"/>
        <v>0.58671763174398-3.13106406583136i</v>
      </c>
      <c r="D2474" t="str">
        <f t="shared" si="706"/>
        <v>3.97400729923566-1.64458588755i</v>
      </c>
      <c r="E2474" t="str">
        <f t="shared" si="707"/>
        <v>163.419435357011+9.38110832453406i</v>
      </c>
      <c r="F2474" t="str">
        <f t="shared" si="708"/>
        <v>1.45494155702504-14.8484152226232i</v>
      </c>
      <c r="G2474" t="str">
        <f t="shared" si="709"/>
        <v>0.999990791515657-0.00303453448596652i</v>
      </c>
      <c r="H2474" t="str">
        <f t="shared" si="710"/>
        <v>2658.06032513624+157.175641575151i</v>
      </c>
      <c r="I2474" t="str">
        <f t="shared" si="711"/>
        <v>17.493650672352-110.695705974201i</v>
      </c>
      <c r="K2474" t="str">
        <f t="shared" si="712"/>
        <v>0.00449883976785202-0.00785243014454052i</v>
      </c>
      <c r="L2474" t="str">
        <f t="shared" si="713"/>
        <v>0.00005-0.0280456853173055i</v>
      </c>
      <c r="M2474" t="str">
        <f t="shared" si="714"/>
        <v>0.00133333333333333-0.0164974619513562i</v>
      </c>
      <c r="N2474">
        <f t="shared" si="715"/>
        <v>100.61334633213248</v>
      </c>
      <c r="O2474">
        <f t="shared" si="716"/>
        <v>10.063718891408547</v>
      </c>
      <c r="P2474" s="3">
        <f t="shared" si="717"/>
        <v>10.063718891408547</v>
      </c>
      <c r="Q2474" s="3">
        <f t="shared" si="718"/>
        <v>-79.38665366786752</v>
      </c>
      <c r="R2474">
        <f t="shared" si="719"/>
        <v>100.61334633213248</v>
      </c>
      <c r="S2474">
        <f t="shared" si="720"/>
        <v>10.061783558451257</v>
      </c>
      <c r="T2474">
        <f t="shared" si="703"/>
        <v>10.063718891408547</v>
      </c>
    </row>
    <row r="2475" spans="1:20" x14ac:dyDescent="0.25">
      <c r="A2475">
        <f t="shared" si="704"/>
        <v>63460.286810832309</v>
      </c>
      <c r="B2475">
        <f t="shared" si="721"/>
        <v>10100.018335973373</v>
      </c>
      <c r="C2475" t="str">
        <f t="shared" si="705"/>
        <v>0.585228641926739-3.12047332923739i</v>
      </c>
      <c r="D2475" t="str">
        <f t="shared" si="706"/>
        <v>3.97399974227734-1.63883644586477i</v>
      </c>
      <c r="E2475" t="str">
        <f t="shared" si="707"/>
        <v>163.442344266016+9.4229240581418i</v>
      </c>
      <c r="F2475" t="str">
        <f t="shared" si="708"/>
        <v>1.45494145500824-14.7922383352351i</v>
      </c>
      <c r="G2475" t="str">
        <f t="shared" si="709"/>
        <v>0.999990721398856-0.00304606550343084i</v>
      </c>
      <c r="H2475" t="str">
        <f t="shared" si="710"/>
        <v>2675.15145786075+131.286384734562i</v>
      </c>
      <c r="I2475" t="str">
        <f t="shared" si="711"/>
        <v>16.4585445585812-111.093929638404i</v>
      </c>
      <c r="K2475" t="str">
        <f t="shared" si="712"/>
        <v>0.0044749495115379-0.00783484812982938i</v>
      </c>
      <c r="L2475" t="str">
        <f t="shared" si="713"/>
        <v>0.00005-0.0279395151596986i</v>
      </c>
      <c r="M2475" t="str">
        <f t="shared" si="714"/>
        <v>0.00133333333333333-0.0164350089174698i</v>
      </c>
      <c r="N2475">
        <f t="shared" si="715"/>
        <v>100.62213662461889</v>
      </c>
      <c r="O2475">
        <f t="shared" si="716"/>
        <v>10.034539125931172</v>
      </c>
      <c r="P2475" s="3">
        <f t="shared" si="717"/>
        <v>10.034539125931172</v>
      </c>
      <c r="Q2475" s="3">
        <f t="shared" si="718"/>
        <v>-79.377863375381111</v>
      </c>
      <c r="R2475">
        <f t="shared" si="719"/>
        <v>100.62213662461889</v>
      </c>
      <c r="S2475">
        <f t="shared" si="720"/>
        <v>10.100018335973372</v>
      </c>
      <c r="T2475">
        <f t="shared" si="703"/>
        <v>10.034539125931172</v>
      </c>
    </row>
    <row r="2476" spans="1:20" x14ac:dyDescent="0.25">
      <c r="A2476">
        <f t="shared" si="704"/>
        <v>63701.435900713477</v>
      </c>
      <c r="B2476">
        <f t="shared" si="721"/>
        <v>10138.398405650072</v>
      </c>
      <c r="C2476" t="str">
        <f t="shared" si="705"/>
        <v>0.583746403075881-3.10991869217429i</v>
      </c>
      <c r="D2476" t="str">
        <f t="shared" si="706"/>
        <v>3.97399212780609-1.63311057756665i</v>
      </c>
      <c r="E2476" t="str">
        <f t="shared" si="707"/>
        <v>163.465477306464+9.46487517326219i</v>
      </c>
      <c r="F2476" t="str">
        <f t="shared" si="708"/>
        <v>1.45494135221467-14.7362742391568i</v>
      </c>
      <c r="G2476" t="str">
        <f t="shared" si="709"/>
        <v>0.999990650748165-0.00305764033631746i</v>
      </c>
      <c r="H2476" t="str">
        <f t="shared" si="710"/>
        <v>2691.85316622237+104.659174515181i</v>
      </c>
      <c r="I2476" t="str">
        <f t="shared" si="711"/>
        <v>15.3994311115846-111.475192190259i</v>
      </c>
      <c r="K2476" t="str">
        <f t="shared" si="712"/>
        <v>0.00445116684067989-0.00781723354820841i</v>
      </c>
      <c r="L2476" t="str">
        <f t="shared" si="713"/>
        <v>0.00005-0.0278337469213973i</v>
      </c>
      <c r="M2476" t="str">
        <f t="shared" si="714"/>
        <v>0.00133333333333333-0.0163727923067043i</v>
      </c>
      <c r="N2476">
        <f t="shared" si="715"/>
        <v>100.63098583052172</v>
      </c>
      <c r="O2476">
        <f t="shared" si="716"/>
        <v>10.005362021201016</v>
      </c>
      <c r="P2476" s="3">
        <f t="shared" si="717"/>
        <v>10.005362021201016</v>
      </c>
      <c r="Q2476" s="3">
        <f t="shared" si="718"/>
        <v>-79.369014169478277</v>
      </c>
      <c r="R2476">
        <f t="shared" si="719"/>
        <v>100.63098583052172</v>
      </c>
      <c r="S2476">
        <f t="shared" si="720"/>
        <v>10.138398405650072</v>
      </c>
      <c r="T2476">
        <f t="shared" ref="T2476:T2539" si="722">P2476</f>
        <v>10.005362021201016</v>
      </c>
    </row>
    <row r="2477" spans="1:20" x14ac:dyDescent="0.25">
      <c r="A2477">
        <f t="shared" ref="A2477:A2540" si="723">2*PI()*B2477</f>
        <v>63943.501357136185</v>
      </c>
      <c r="B2477">
        <f t="shared" si="721"/>
        <v>10176.924319591542</v>
      </c>
      <c r="C2477" t="str">
        <f t="shared" ref="C2477:C2540" si="724">IMPRODUCT(D2477,E2477,$C$40,,K2477,$C$41)</f>
        <v>0.582270909625939-3.09940006559774i</v>
      </c>
      <c r="D2477" t="str">
        <f t="shared" ref="D2477:D2540" si="725">IMDIV(IMPRODUCT($C$37,$C$38,COMPLEX(1,A2477/$C$38)),IMSUM(-1*A2477*A2477/$C$39,COMPLEX(0,1*A2477)))</f>
        <v>3.97398445538442-1.62740820026622i</v>
      </c>
      <c r="E2477" t="str">
        <f t="shared" ref="E2477:E2540" si="726">IMDIV(IMPRODUCT(IMSUM(F2477,G2477),$C$29,H2477),IMSUM(1,I2477))</f>
        <v>163.488836098266+9.50696184065741i</v>
      </c>
      <c r="F2477" t="str">
        <f t="shared" ref="F2477:F2540" si="727">IMDIV(IMPRODUCT($C$14,$C$15,COMPLEX(1,A2477/$C$15)),IMSUM(-1*A2477*A2477/$C$16,COMPLEX(0,A2477)))</f>
        <v>1.45494124863839-14.680522129326i</v>
      </c>
      <c r="G2477" t="str">
        <f t="shared" ref="G2477:G2540" si="728">IMDIV(1,COMPLEX(1,A2477*$C$9*$C$10))</f>
        <v>0.999990579559519-0.003069259151097i</v>
      </c>
      <c r="H2477" t="str">
        <f t="shared" ref="H2477:H2540" si="729">IMDIV($C$3,IMSUM(K2477,COMPLEX(0,$C$28*A2477)))</f>
        <v>2708.13213950197+77.293976923357i</v>
      </c>
      <c r="I2477" t="str">
        <f t="shared" ref="I2477:I2540" si="730">IMPRODUCT(F2477,$C$29,H2477,$C$31)</f>
        <v>14.3164735913045-111.838322596922i</v>
      </c>
      <c r="K2477" t="str">
        <f t="shared" ref="K2477:K2540" si="731">IF($C$26&lt;=0,IMDIV(1,IMSUM(IMDIV(1,L2477),1/$C$18)),IMDIV(1,IMSUM(IMDIV(1,L2477),1/$C$18,IMDIV(1,M2477))))</f>
        <v>0.00442749170904615-0.00779958712885317i</v>
      </c>
      <c r="L2477" t="str">
        <f t="shared" ref="L2477:L2540" si="732">IMSUM($C$21/$C$22,IMDIV(1,COMPLEX(0,$C$20*$C$22*A2477)))</f>
        <v>0.00005-0.0277283790808899i</v>
      </c>
      <c r="M2477" t="str">
        <f t="shared" ref="M2477:M2540" si="733">IMSUM($C$25/$C$26,IMDIV(1,COMPLEX(0,$C$24*$C$26*A2477)))</f>
        <v>0.00133333333333333-0.0163108112240529i</v>
      </c>
      <c r="N2477">
        <f t="shared" ref="N2477:N2540" si="734">ABS(R2477)</f>
        <v>100.63989443627513</v>
      </c>
      <c r="O2477">
        <f t="shared" ref="O2477:O2540" si="735">ABS(P2477)</f>
        <v>9.9761876932652811</v>
      </c>
      <c r="P2477" s="3">
        <f t="shared" ref="P2477:P2540" si="736">20*LOG10(IMABS(C2477))</f>
        <v>9.9761876932652811</v>
      </c>
      <c r="Q2477" s="3">
        <f t="shared" ref="Q2477:Q2540" si="737">IMARGUMENT(C2477)*180/PI()</f>
        <v>-79.360105563724872</v>
      </c>
      <c r="R2477">
        <f t="shared" ref="R2477:R2540" si="738">IF(Q2477&lt;0,Q2477+180,Q2477-180)</f>
        <v>100.63989443627513</v>
      </c>
      <c r="S2477">
        <f t="shared" ref="S2477:S2540" si="739">B2477/1000</f>
        <v>10.176924319591542</v>
      </c>
      <c r="T2477">
        <f t="shared" si="722"/>
        <v>9.9761876932652811</v>
      </c>
    </row>
    <row r="2478" spans="1:20" x14ac:dyDescent="0.25">
      <c r="A2478">
        <f t="shared" si="723"/>
        <v>64186.486662293304</v>
      </c>
      <c r="B2478">
        <f t="shared" ref="B2478:B2541" si="740">B2477*(1+B$42)</f>
        <v>10215.596632005991</v>
      </c>
      <c r="C2478" t="str">
        <f t="shared" si="724"/>
        <v>0.580802155657001-3.08891736080888i</v>
      </c>
      <c r="D2478" t="str">
        <f t="shared" si="725"/>
        <v>3.97397672457151-1.62172923191175i</v>
      </c>
      <c r="E2478" t="str">
        <f t="shared" si="726"/>
        <v>163.512422273751+9.54918423003016i</v>
      </c>
      <c r="F2478" t="str">
        <f t="shared" si="727"/>
        <v>1.45494114427347-14.6249812037298i</v>
      </c>
      <c r="G2478" t="str">
        <f t="shared" si="728"/>
        <v>0.999990507828821-0.00308092211487238i</v>
      </c>
      <c r="H2478" t="str">
        <f t="shared" si="729"/>
        <v>2723.95425030975+49.1923435910763i</v>
      </c>
      <c r="I2478" t="str">
        <f t="shared" si="730"/>
        <v>13.2098949440794-112.18212897658i</v>
      </c>
      <c r="K2478" t="str">
        <f t="shared" si="731"/>
        <v>0.00440392406465754-0.00778190959781049i</v>
      </c>
      <c r="L2478" t="str">
        <f t="shared" si="732"/>
        <v>0.00005-0.0276234101224247i</v>
      </c>
      <c r="M2478" t="str">
        <f t="shared" si="733"/>
        <v>0.00133333333333333-0.0162490647778969i</v>
      </c>
      <c r="N2478">
        <f t="shared" si="734"/>
        <v>100.648862924214</v>
      </c>
      <c r="O2478">
        <f t="shared" si="735"/>
        <v>9.9470162592253928</v>
      </c>
      <c r="P2478" s="3">
        <f t="shared" si="736"/>
        <v>9.9470162592253928</v>
      </c>
      <c r="Q2478" s="3">
        <f t="shared" si="737"/>
        <v>-79.351137075785999</v>
      </c>
      <c r="R2478">
        <f t="shared" si="738"/>
        <v>100.648862924214</v>
      </c>
      <c r="S2478">
        <f t="shared" si="739"/>
        <v>10.21559663200599</v>
      </c>
      <c r="T2478">
        <f t="shared" si="722"/>
        <v>9.9470162592253928</v>
      </c>
    </row>
    <row r="2479" spans="1:20" x14ac:dyDescent="0.25">
      <c r="A2479">
        <f t="shared" si="723"/>
        <v>64430.395311610024</v>
      </c>
      <c r="B2479">
        <f t="shared" si="740"/>
        <v>10254.415899207614</v>
      </c>
      <c r="C2479" t="str">
        <f t="shared" si="724"/>
        <v>0.579340134898274-3.07847048945009i</v>
      </c>
      <c r="D2479" t="str">
        <f t="shared" si="725"/>
        <v>3.97396893492322-1.61607359078801i</v>
      </c>
      <c r="E2479" t="str">
        <f t="shared" si="726"/>
        <v>163.536237477788+9.59154250998765i</v>
      </c>
      <c r="F2479" t="str">
        <f t="shared" si="727"/>
        <v>1.45494103911386-14.5696506633932i</v>
      </c>
      <c r="G2479" t="str">
        <f t="shared" si="728"/>
        <v>0.999990435551944-0.00309262939538116i</v>
      </c>
      <c r="H2479" t="str">
        <f t="shared" si="729"/>
        <v>2739.28462557517+20.3575086394598i</v>
      </c>
      <c r="I2479" t="str">
        <f t="shared" si="730"/>
        <v>12.0799808530812-112.505401567771i</v>
      </c>
      <c r="K2479" t="str">
        <f t="shared" si="731"/>
        <v>0.00438046384984438-0.00776420167795494i</v>
      </c>
      <c r="L2479" t="str">
        <f t="shared" si="732"/>
        <v>0.00005-0.0275188385359879i</v>
      </c>
      <c r="M2479" t="str">
        <f t="shared" si="733"/>
        <v>0.00133333333333333-0.0161875520799929i</v>
      </c>
      <c r="N2479">
        <f t="shared" si="734"/>
        <v>100.65789177253912</v>
      </c>
      <c r="O2479">
        <f t="shared" si="735"/>
        <v>9.9178478372358239</v>
      </c>
      <c r="P2479" s="3">
        <f t="shared" si="736"/>
        <v>9.9178478372358239</v>
      </c>
      <c r="Q2479" s="3">
        <f t="shared" si="737"/>
        <v>-79.342108227460884</v>
      </c>
      <c r="R2479">
        <f t="shared" si="738"/>
        <v>100.65789177253912</v>
      </c>
      <c r="S2479">
        <f t="shared" si="739"/>
        <v>10.254415899207613</v>
      </c>
      <c r="T2479">
        <f t="shared" si="722"/>
        <v>9.9178478372358239</v>
      </c>
    </row>
    <row r="2480" spans="1:20" x14ac:dyDescent="0.25">
      <c r="A2480">
        <f t="shared" si="723"/>
        <v>64675.230813794144</v>
      </c>
      <c r="B2480">
        <f t="shared" si="740"/>
        <v>10293.382679624603</v>
      </c>
      <c r="C2480" t="str">
        <f t="shared" si="724"/>
        <v>0.577884840731659-3.068059363501i</v>
      </c>
      <c r="D2480" t="str">
        <f t="shared" si="725"/>
        <v>3.97396108599201-1.61044119551511i</v>
      </c>
      <c r="E2480" t="str">
        <f t="shared" si="726"/>
        <v>163.560283367919+9.63403684800438i</v>
      </c>
      <c r="F2480" t="str">
        <f t="shared" si="727"/>
        <v>1.45494093315356-14.5145297123679i</v>
      </c>
      <c r="G2480" t="str">
        <f t="shared" si="728"/>
        <v>0.99999036272473-0.003104381160998i</v>
      </c>
      <c r="H2480" t="str">
        <f t="shared" si="729"/>
        <v>2754.08772713695-9.20551622309092i</v>
      </c>
      <c r="I2480" t="str">
        <f t="shared" si="730"/>
        <v>10.9270826794746-112.806916027007i</v>
      </c>
      <c r="K2480" t="str">
        <f t="shared" si="731"/>
        <v>0.00435711100130365-0.00774646408894629i</v>
      </c>
      <c r="L2480" t="str">
        <f t="shared" si="732"/>
        <v>0.00005-0.0274146628172823i</v>
      </c>
      <c r="M2480" t="str">
        <f t="shared" si="733"/>
        <v>0.00133333333333333-0.0161262722454602i</v>
      </c>
      <c r="N2480">
        <f t="shared" si="734"/>
        <v>100.6669814552821</v>
      </c>
      <c r="O2480">
        <f t="shared" si="735"/>
        <v>9.8886825465033699</v>
      </c>
      <c r="P2480" s="3">
        <f t="shared" si="736"/>
        <v>9.8886825465033699</v>
      </c>
      <c r="Q2480" s="3">
        <f t="shared" si="737"/>
        <v>-79.333018544717902</v>
      </c>
      <c r="R2480">
        <f t="shared" si="738"/>
        <v>100.6669814552821</v>
      </c>
      <c r="S2480">
        <f t="shared" si="739"/>
        <v>10.293382679624603</v>
      </c>
      <c r="T2480">
        <f t="shared" si="722"/>
        <v>9.8886825465033699</v>
      </c>
    </row>
    <row r="2481" spans="1:20" x14ac:dyDescent="0.25">
      <c r="A2481">
        <f t="shared" si="723"/>
        <v>64920.996690886561</v>
      </c>
      <c r="B2481">
        <f t="shared" si="740"/>
        <v>10332.497533807176</v>
      </c>
      <c r="C2481" t="str">
        <f t="shared" si="724"/>
        <v>0.576436266195254-3.05768389527415i</v>
      </c>
      <c r="D2481" t="str">
        <f t="shared" si="725"/>
        <v>3.97395317732693-1.60483196504731i</v>
      </c>
      <c r="E2481" t="str">
        <f t="shared" si="726"/>
        <v>163.584561614471+9.67666741038495i</v>
      </c>
      <c r="F2481" t="str">
        <f t="shared" si="727"/>
        <v>1.45494082638642-14.4596175577203i</v>
      </c>
      <c r="G2481" t="str">
        <f t="shared" si="728"/>
        <v>0.999990289342989-0.00311617758073704i</v>
      </c>
      <c r="H2481" t="str">
        <f t="shared" si="729"/>
        <v>2768.32744216974-39.4898492686023i</v>
      </c>
      <c r="I2481" t="str">
        <f t="shared" si="730"/>
        <v>9.75162026152239-113.085437058559i</v>
      </c>
      <c r="K2481" t="str">
        <f t="shared" si="731"/>
        <v>0.00433386545015601-0.00772869754718782i</v>
      </c>
      <c r="L2481" t="str">
        <f t="shared" si="732"/>
        <v>0.00005-0.027310881467705i</v>
      </c>
      <c r="M2481" t="str">
        <f t="shared" si="733"/>
        <v>0.00133333333333333-0.0160652243927677i</v>
      </c>
      <c r="N2481">
        <f t="shared" si="734"/>
        <v>100.67613244227032</v>
      </c>
      <c r="O2481">
        <f t="shared" si="735"/>
        <v>9.8595205072853158</v>
      </c>
      <c r="P2481" s="3">
        <f t="shared" si="736"/>
        <v>9.8595205072853158</v>
      </c>
      <c r="Q2481" s="3">
        <f t="shared" si="737"/>
        <v>-79.323867557729685</v>
      </c>
      <c r="R2481">
        <f t="shared" si="738"/>
        <v>100.67613244227032</v>
      </c>
      <c r="S2481">
        <f t="shared" si="739"/>
        <v>10.332497533807176</v>
      </c>
      <c r="T2481">
        <f t="shared" si="722"/>
        <v>9.8595205072853158</v>
      </c>
    </row>
    <row r="2482" spans="1:20" x14ac:dyDescent="0.25">
      <c r="A2482">
        <f t="shared" si="723"/>
        <v>65167.696478311933</v>
      </c>
      <c r="B2482">
        <f t="shared" si="740"/>
        <v>10371.761024435644</v>
      </c>
      <c r="C2482" t="str">
        <f t="shared" si="724"/>
        <v>0.574994403987061-3.04734399741125i</v>
      </c>
      <c r="D2482" t="str">
        <f t="shared" si="725"/>
        <v>3.97394520847365-1.59924581867183i</v>
      </c>
      <c r="E2482" t="str">
        <f t="shared" si="726"/>
        <v>163.609073900696+9.71943436222571i</v>
      </c>
      <c r="F2482" t="str">
        <f t="shared" si="727"/>
        <v>1.45494071880634-14.4049134095207i</v>
      </c>
      <c r="G2482" t="str">
        <f t="shared" si="728"/>
        <v>0.999990215402497-0.00312801882425432i</v>
      </c>
      <c r="H2482" t="str">
        <f t="shared" si="729"/>
        <v>2781.96718360389-70.4866499481592i</v>
      </c>
      <c r="I2482" t="str">
        <f t="shared" si="730"/>
        <v>8.55408453698688-113.339722377151i</v>
      </c>
      <c r="K2482" t="str">
        <f t="shared" si="731"/>
        <v>0.00431072712200346-0.0077109027657856i</v>
      </c>
      <c r="L2482" t="str">
        <f t="shared" si="732"/>
        <v>0.00005-0.0272074929943266i</v>
      </c>
      <c r="M2482" t="str">
        <f t="shared" si="733"/>
        <v>0.00133333333333333-0.0160044076437215i</v>
      </c>
      <c r="N2482">
        <f t="shared" si="734"/>
        <v>100.68534519909399</v>
      </c>
      <c r="O2482">
        <f t="shared" si="735"/>
        <v>9.8303618408891893</v>
      </c>
      <c r="P2482" s="3">
        <f t="shared" si="736"/>
        <v>9.8303618408891893</v>
      </c>
      <c r="Q2482" s="3">
        <f t="shared" si="737"/>
        <v>-79.314654800906013</v>
      </c>
      <c r="R2482">
        <f t="shared" si="738"/>
        <v>100.68534519909399</v>
      </c>
      <c r="S2482">
        <f t="shared" si="739"/>
        <v>10.371761024435644</v>
      </c>
      <c r="T2482">
        <f t="shared" si="722"/>
        <v>9.8303618408891893</v>
      </c>
    </row>
    <row r="2483" spans="1:20" x14ac:dyDescent="0.25">
      <c r="A2483">
        <f t="shared" si="723"/>
        <v>65415.333724929522</v>
      </c>
      <c r="B2483">
        <f t="shared" si="740"/>
        <v>10411.1737163285</v>
      </c>
      <c r="C2483" t="str">
        <f t="shared" si="724"/>
        <v>0.573559246468428-3.03703958287913i</v>
      </c>
      <c r="D2483" t="str">
        <f t="shared" si="725"/>
        <v>3.97393717897433-1.59368267600774i</v>
      </c>
      <c r="E2483" t="str">
        <f t="shared" si="726"/>
        <v>163.633821922892+9.76233786737547i</v>
      </c>
      <c r="F2483" t="str">
        <f t="shared" si="727"/>
        <v>1.4549406104071-14.3504164808315i</v>
      </c>
      <c r="G2483" t="str">
        <f t="shared" si="728"/>
        <v>0.999990140899001-0.00313990506185028i</v>
      </c>
      <c r="H2483" t="str">
        <f t="shared" si="729"/>
        <v>2794.97000060534-102.185034744915i</v>
      </c>
      <c r="I2483" t="str">
        <f t="shared" si="730"/>
        <v>7.33503995257143-113.568527000859i</v>
      </c>
      <c r="K2483" t="str">
        <f t="shared" si="731"/>
        <v>0.00428769593698681-0.00769308045450871i</v>
      </c>
      <c r="L2483" t="str">
        <f t="shared" si="732"/>
        <v>0.00005-0.0271044959098691i</v>
      </c>
      <c r="M2483" t="str">
        <f t="shared" si="733"/>
        <v>0.00133333333333333-0.0159438211234524i</v>
      </c>
      <c r="N2483">
        <f t="shared" si="734"/>
        <v>100.69462018706962</v>
      </c>
      <c r="O2483">
        <f t="shared" si="735"/>
        <v>9.8012066696713873</v>
      </c>
      <c r="P2483" s="3">
        <f t="shared" si="736"/>
        <v>9.8012066696713873</v>
      </c>
      <c r="Q2483" s="3">
        <f t="shared" si="737"/>
        <v>-79.305379812930383</v>
      </c>
      <c r="R2483">
        <f t="shared" si="738"/>
        <v>100.69462018706962</v>
      </c>
      <c r="S2483">
        <f t="shared" si="739"/>
        <v>10.4111737163285</v>
      </c>
      <c r="T2483">
        <f t="shared" si="722"/>
        <v>9.8012066696713873</v>
      </c>
    </row>
    <row r="2484" spans="1:20" x14ac:dyDescent="0.25">
      <c r="A2484">
        <f t="shared" si="723"/>
        <v>65663.911993084243</v>
      </c>
      <c r="B2484">
        <f t="shared" si="740"/>
        <v>10450.736176450548</v>
      </c>
      <c r="C2484" t="str">
        <f t="shared" si="724"/>
        <v>0.572130785667732-3.02677056496577i</v>
      </c>
      <c r="D2484" t="str">
        <f t="shared" si="725"/>
        <v>3.97392908836769-1.58814245700476i</v>
      </c>
      <c r="E2484" t="str">
        <f t="shared" si="726"/>
        <v>163.65880739053+9.80537808839564i</v>
      </c>
      <c r="F2484" t="str">
        <f t="shared" si="727"/>
        <v>1.45494050118249-14.2961259876959i</v>
      </c>
      <c r="G2484" t="str">
        <f t="shared" si="728"/>
        <v>0.999990065828213-0.00315183646447211i</v>
      </c>
      <c r="H2484" t="str">
        <f t="shared" si="729"/>
        <v>2807.29869908021-134.571998756222i</v>
      </c>
      <c r="I2484" t="str">
        <f t="shared" si="730"/>
        <v>6.09512662284908-113.770607867688i</v>
      </c>
      <c r="K2484" t="str">
        <f t="shared" si="731"/>
        <v>0.00426477180984354-0.00767523131975023i</v>
      </c>
      <c r="L2484" t="str">
        <f t="shared" si="732"/>
        <v>0.00005-0.0270018887326849i</v>
      </c>
      <c r="M2484" t="str">
        <f t="shared" si="733"/>
        <v>0.00133333333333333-0.0158834639604028i</v>
      </c>
      <c r="N2484">
        <f t="shared" si="734"/>
        <v>100.70395786320795</v>
      </c>
      <c r="O2484">
        <f t="shared" si="735"/>
        <v>9.7720551170360128</v>
      </c>
      <c r="P2484" s="3">
        <f t="shared" si="736"/>
        <v>9.7720551170360128</v>
      </c>
      <c r="Q2484" s="3">
        <f t="shared" si="737"/>
        <v>-79.296042136792053</v>
      </c>
      <c r="R2484">
        <f t="shared" si="738"/>
        <v>100.70395786320795</v>
      </c>
      <c r="S2484">
        <f t="shared" si="739"/>
        <v>10.450736176450548</v>
      </c>
      <c r="T2484">
        <f t="shared" si="722"/>
        <v>9.7720551170360128</v>
      </c>
    </row>
    <row r="2485" spans="1:20" x14ac:dyDescent="0.25">
      <c r="A2485">
        <f t="shared" si="723"/>
        <v>65913.434858657973</v>
      </c>
      <c r="B2485">
        <f t="shared" si="740"/>
        <v>10490.44897392106</v>
      </c>
      <c r="C2485" t="str">
        <f t="shared" si="724"/>
        <v>0.570709013283938-3.01653685727677i</v>
      </c>
      <c r="D2485" t="str">
        <f t="shared" si="725"/>
        <v>3.97392093618893-1.5826250819421i</v>
      </c>
      <c r="E2485" t="str">
        <f t="shared" si="726"/>
        <v>163.684032026394+9.84855518651918i</v>
      </c>
      <c r="F2485" t="str">
        <f t="shared" si="727"/>
        <v>1.45494039112621-14.242041149127i</v>
      </c>
      <c r="G2485" t="str">
        <f t="shared" si="728"/>
        <v>0.999989990185816-0.00316381320371629i</v>
      </c>
      <c r="H2485" t="str">
        <f t="shared" si="729"/>
        <v>2818.91597205676-167.632344120938i</v>
      </c>
      <c r="I2485" t="str">
        <f t="shared" si="730"/>
        <v>4.8350622002253-113.944728765148i</v>
      </c>
      <c r="K2485" t="str">
        <f t="shared" si="731"/>
        <v>0.00424195464996567-0.00765735606448938i</v>
      </c>
      <c r="L2485" t="str">
        <f t="shared" si="732"/>
        <v>0.00005-0.0268996699867353i</v>
      </c>
      <c r="M2485" t="str">
        <f t="shared" si="733"/>
        <v>0.00133333333333333-0.0158233352863148i</v>
      </c>
      <c r="N2485">
        <f t="shared" si="734"/>
        <v>100.71335868017836</v>
      </c>
      <c r="O2485">
        <f t="shared" si="735"/>
        <v>9.7429073074346952</v>
      </c>
      <c r="P2485" s="3">
        <f t="shared" si="736"/>
        <v>9.7429073074346952</v>
      </c>
      <c r="Q2485" s="3">
        <f t="shared" si="737"/>
        <v>-79.286641319821641</v>
      </c>
      <c r="R2485">
        <f t="shared" si="738"/>
        <v>100.71335868017836</v>
      </c>
      <c r="S2485">
        <f t="shared" si="739"/>
        <v>10.49044897392106</v>
      </c>
      <c r="T2485">
        <f t="shared" si="722"/>
        <v>9.7429073074346952</v>
      </c>
    </row>
    <row r="2486" spans="1:20" x14ac:dyDescent="0.25">
      <c r="A2486">
        <f t="shared" si="723"/>
        <v>66163.905911120863</v>
      </c>
      <c r="B2486">
        <f t="shared" si="740"/>
        <v>10530.31268002196</v>
      </c>
      <c r="C2486" t="str">
        <f t="shared" si="724"/>
        <v>0.569293920690165-3.00633837373136i</v>
      </c>
      <c r="D2486" t="str">
        <f t="shared" si="725"/>
        <v>3.97391272196972-1.57713047142736i</v>
      </c>
      <c r="E2486" t="str">
        <f t="shared" si="726"/>
        <v>163.709497566703+9.89186932160822i</v>
      </c>
      <c r="F2486" t="str">
        <f t="shared" si="727"/>
        <v>1.45494028023193-14.1881611870961i</v>
      </c>
      <c r="G2486" t="str">
        <f t="shared" si="728"/>
        <v>0.999989913967455-0.003175835451831i</v>
      </c>
      <c r="H2486" t="str">
        <f t="shared" si="729"/>
        <v>2829.7845396749-201.348616438916i</v>
      </c>
      <c r="I2486" t="str">
        <f t="shared" si="730"/>
        <v>3.55564341700231-114.089665557706i</v>
      </c>
      <c r="K2486" t="str">
        <f t="shared" si="731"/>
        <v>0.00421924436145786-0.00763945538825429i</v>
      </c>
      <c r="L2486" t="str">
        <f t="shared" si="732"/>
        <v>0.00005-0.0267978382015693i</v>
      </c>
      <c r="M2486" t="str">
        <f t="shared" si="733"/>
        <v>0.00133333333333333-0.0157634342362172i</v>
      </c>
      <c r="N2486">
        <f t="shared" si="734"/>
        <v>100.7228230862753</v>
      </c>
      <c r="O2486">
        <f t="shared" si="735"/>
        <v>9.7137633663650451</v>
      </c>
      <c r="P2486" s="3">
        <f t="shared" si="736"/>
        <v>9.7137633663650451</v>
      </c>
      <c r="Q2486" s="3">
        <f t="shared" si="737"/>
        <v>-79.277176913724702</v>
      </c>
      <c r="R2486">
        <f t="shared" si="738"/>
        <v>100.7228230862753</v>
      </c>
      <c r="S2486">
        <f t="shared" si="739"/>
        <v>10.530312680021959</v>
      </c>
      <c r="T2486">
        <f t="shared" si="722"/>
        <v>9.7137633663650451</v>
      </c>
    </row>
    <row r="2487" spans="1:20" x14ac:dyDescent="0.25">
      <c r="A2487">
        <f t="shared" si="723"/>
        <v>66415.328753583119</v>
      </c>
      <c r="B2487">
        <f t="shared" si="740"/>
        <v>10570.327868206043</v>
      </c>
      <c r="C2487" t="str">
        <f t="shared" si="724"/>
        <v>0.567885498937309-2.99617502855877i</v>
      </c>
      <c r="D2487" t="str">
        <f t="shared" si="725"/>
        <v>3.97390444523819-1.57165854639532i</v>
      </c>
      <c r="E2487" t="str">
        <f t="shared" si="726"/>
        <v>163.735205761244+9.93532065211218i</v>
      </c>
      <c r="F2487" t="str">
        <f t="shared" si="727"/>
        <v>1.45494016849326-14.1344853265218i</v>
      </c>
      <c r="G2487" t="str">
        <f t="shared" si="728"/>
        <v>0.999989837168746-0.00318790338171861i</v>
      </c>
      <c r="H2487" t="str">
        <f t="shared" si="729"/>
        <v>2839.86729838176-235.701050346447i</v>
      </c>
      <c r="I2487" t="str">
        <f t="shared" si="730"/>
        <v>2.2577472606684-114.20421169229i</v>
      </c>
      <c r="K2487" t="str">
        <f t="shared" si="731"/>
        <v>0.00419664084319551-0.00762152998708581i</v>
      </c>
      <c r="L2487" t="str">
        <f t="shared" si="732"/>
        <v>0.00005-0.0266963919123025i</v>
      </c>
      <c r="M2487" t="str">
        <f t="shared" si="733"/>
        <v>0.00133333333333333-0.0157037599484133i</v>
      </c>
      <c r="N2487">
        <f t="shared" si="734"/>
        <v>100.73235152538498</v>
      </c>
      <c r="O2487">
        <f t="shared" si="735"/>
        <v>9.6846234203699542</v>
      </c>
      <c r="P2487" s="3">
        <f t="shared" si="736"/>
        <v>9.6846234203699542</v>
      </c>
      <c r="Q2487" s="3">
        <f t="shared" si="737"/>
        <v>-79.267648474615015</v>
      </c>
      <c r="R2487">
        <f t="shared" si="738"/>
        <v>100.73235152538498</v>
      </c>
      <c r="S2487">
        <f t="shared" si="739"/>
        <v>10.570327868206043</v>
      </c>
      <c r="T2487">
        <f t="shared" si="722"/>
        <v>9.6846234203699542</v>
      </c>
    </row>
    <row r="2488" spans="1:20" x14ac:dyDescent="0.25">
      <c r="A2488">
        <f t="shared" si="723"/>
        <v>66667.707002846742</v>
      </c>
      <c r="B2488">
        <f t="shared" si="740"/>
        <v>10610.495114105226</v>
      </c>
      <c r="C2488" t="str">
        <f t="shared" si="724"/>
        <v>0.566483738757664-2.9860467362948i</v>
      </c>
      <c r="D2488" t="str">
        <f t="shared" si="725"/>
        <v>3.97389610551886-1.56620922810684i</v>
      </c>
      <c r="E2488" t="str">
        <f t="shared" si="726"/>
        <v>163.761158373516+9.97890933502383i</v>
      </c>
      <c r="F2488" t="str">
        <f t="shared" si="727"/>
        <v>1.45494005590379-14.0810127952588i</v>
      </c>
      <c r="G2488" t="str">
        <f t="shared" si="728"/>
        <v>0.999989759785269-0.00320001716693814i</v>
      </c>
      <c r="H2488" t="str">
        <f t="shared" si="729"/>
        <v>2849.1274787926-270.667525413836i</v>
      </c>
      <c r="I2488" t="str">
        <f t="shared" si="730"/>
        <v>0.942331744141166-114.287183957105i</v>
      </c>
      <c r="K2488" t="str">
        <f t="shared" si="731"/>
        <v>0.00417414398888324-0.00760358055350231i</v>
      </c>
      <c r="L2488" t="str">
        <f t="shared" si="732"/>
        <v>0.00005-0.0265953296595961i</v>
      </c>
      <c r="M2488" t="str">
        <f t="shared" si="733"/>
        <v>0.00133333333333333-0.0156443115644683i</v>
      </c>
      <c r="N2488">
        <f t="shared" si="734"/>
        <v>100.74194443695144</v>
      </c>
      <c r="O2488">
        <f t="shared" si="735"/>
        <v>9.6554875970373555</v>
      </c>
      <c r="P2488" s="3">
        <f t="shared" si="736"/>
        <v>9.6554875970373555</v>
      </c>
      <c r="Q2488" s="3">
        <f t="shared" si="737"/>
        <v>-79.258055563048558</v>
      </c>
      <c r="R2488">
        <f t="shared" si="738"/>
        <v>100.74194443695144</v>
      </c>
      <c r="S2488">
        <f t="shared" si="739"/>
        <v>10.610495114105227</v>
      </c>
      <c r="T2488">
        <f t="shared" si="722"/>
        <v>9.6554875970373555</v>
      </c>
    </row>
    <row r="2489" spans="1:20" x14ac:dyDescent="0.25">
      <c r="A2489">
        <f t="shared" si="723"/>
        <v>66921.044289457554</v>
      </c>
      <c r="B2489">
        <f t="shared" si="740"/>
        <v>10650.814995538825</v>
      </c>
      <c r="C2489" t="str">
        <f t="shared" si="724"/>
        <v>0.565088630568398-2.975953411778i</v>
      </c>
      <c r="D2489" t="str">
        <f t="shared" si="725"/>
        <v>3.97388770233262-1.56078243814772i</v>
      </c>
      <c r="E2489" t="str">
        <f t="shared" si="726"/>
        <v>163.787357180849+10.0226355258344i</v>
      </c>
      <c r="F2489" t="str">
        <f t="shared" si="727"/>
        <v>1.45493994245703-14.0277428240867i</v>
      </c>
      <c r="G2489" t="str">
        <f t="shared" si="728"/>
        <v>0.999989681812573-0.00321217698170783i</v>
      </c>
      <c r="H2489" t="str">
        <f t="shared" si="729"/>
        <v>2857.52881153144-306.22353351737i</v>
      </c>
      <c r="I2489" t="str">
        <f t="shared" si="730"/>
        <v>-0.389563766104113-114.337428464037i</v>
      </c>
      <c r="K2489" t="str">
        <f t="shared" si="731"/>
        <v>0.00415175368711297-0.00758560777646513i</v>
      </c>
      <c r="L2489" t="str">
        <f t="shared" si="732"/>
        <v>0.00005-0.0264946499896354i</v>
      </c>
      <c r="M2489" t="str">
        <f t="shared" si="733"/>
        <v>0.00133333333333333-0.0155850882291973i</v>
      </c>
      <c r="N2489">
        <f t="shared" si="734"/>
        <v>100.75160225594169</v>
      </c>
      <c r="O2489">
        <f t="shared" si="735"/>
        <v>9.6263560249986462</v>
      </c>
      <c r="P2489" s="3">
        <f t="shared" si="736"/>
        <v>9.6263560249986462</v>
      </c>
      <c r="Q2489" s="3">
        <f t="shared" si="737"/>
        <v>-79.248397744058309</v>
      </c>
      <c r="R2489">
        <f t="shared" si="738"/>
        <v>100.75160225594169</v>
      </c>
      <c r="S2489">
        <f t="shared" si="739"/>
        <v>10.650814995538825</v>
      </c>
      <c r="T2489">
        <f t="shared" si="722"/>
        <v>9.6263560249986462</v>
      </c>
    </row>
    <row r="2490" spans="1:20" x14ac:dyDescent="0.25">
      <c r="A2490">
        <f t="shared" si="723"/>
        <v>67175.34425775749</v>
      </c>
      <c r="B2490">
        <f t="shared" si="740"/>
        <v>10691.288092521872</v>
      </c>
      <c r="C2490" t="str">
        <f t="shared" si="724"/>
        <v>0.56370016447532-2.96589497014649i</v>
      </c>
      <c r="D2490" t="str">
        <f t="shared" si="725"/>
        <v>3.97387923519679-1.55537809842757i</v>
      </c>
      <c r="E2490" t="str">
        <f t="shared" si="726"/>
        <v>163.813803974555+10.0664993784887i</v>
      </c>
      <c r="F2490" t="str">
        <f t="shared" si="727"/>
        <v>1.45493982814647-13.9746746466991i</v>
      </c>
      <c r="G2490" t="str">
        <f t="shared" si="728"/>
        <v>0.999989603246171-0.00322438300090751i</v>
      </c>
      <c r="H2490" t="str">
        <f t="shared" si="729"/>
        <v>2865.03570021471-342.342158804351i</v>
      </c>
      <c r="I2490" t="str">
        <f t="shared" si="730"/>
        <v>-1.73681869917305-114.353826819733i</v>
      </c>
      <c r="K2490" t="str">
        <f t="shared" si="731"/>
        <v>0.00412946982142274-0.00756761234134517i</v>
      </c>
      <c r="L2490" t="str">
        <f t="shared" si="732"/>
        <v>0.00005-0.0263943514541099i</v>
      </c>
      <c r="M2490" t="str">
        <f t="shared" si="733"/>
        <v>0.00133333333333333-0.0155260890906528i</v>
      </c>
      <c r="N2490">
        <f t="shared" si="734"/>
        <v>100.76132541281447</v>
      </c>
      <c r="O2490">
        <f t="shared" si="735"/>
        <v>9.5972288339289662</v>
      </c>
      <c r="P2490" s="3">
        <f t="shared" si="736"/>
        <v>9.5972288339289662</v>
      </c>
      <c r="Q2490" s="3">
        <f t="shared" si="737"/>
        <v>-79.238674587185528</v>
      </c>
      <c r="R2490">
        <f t="shared" si="738"/>
        <v>100.76132541281447</v>
      </c>
      <c r="S2490">
        <f t="shared" si="739"/>
        <v>10.691288092521873</v>
      </c>
      <c r="T2490">
        <f t="shared" si="722"/>
        <v>9.5972288339289662</v>
      </c>
    </row>
    <row r="2491" spans="1:20" x14ac:dyDescent="0.25">
      <c r="A2491">
        <f t="shared" si="723"/>
        <v>67430.610565936979</v>
      </c>
      <c r="B2491">
        <f t="shared" si="740"/>
        <v>10731.914987273456</v>
      </c>
      <c r="C2491" t="str">
        <f t="shared" si="724"/>
        <v>0.562318330276314-2.95587132683431i</v>
      </c>
      <c r="D2491" t="str">
        <f t="shared" si="725"/>
        <v>3.97387070362495-1.54999613117866i</v>
      </c>
      <c r="E2491" t="str">
        <f t="shared" si="726"/>
        <v>163.840500560054+10.1105010453381i</v>
      </c>
      <c r="F2491" t="str">
        <f t="shared" si="727"/>
        <v>1.45493971296549-13.9218074996923i</v>
      </c>
      <c r="G2491" t="str">
        <f t="shared" si="728"/>
        <v>0.999989524081542-0.00323663540008124i</v>
      </c>
      <c r="H2491" t="str">
        <f t="shared" si="729"/>
        <v>2871.61340059206-378.994071318127i</v>
      </c>
      <c r="I2491" t="str">
        <f t="shared" si="730"/>
        <v>-3.09823193874412-114.335302445517i</v>
      </c>
      <c r="K2491" t="str">
        <f t="shared" si="731"/>
        <v>0.00410729227035499-0.00754959492989021i</v>
      </c>
      <c r="L2491" t="str">
        <f t="shared" si="732"/>
        <v>0.00005-0.0262944326101912i</v>
      </c>
      <c r="M2491" t="str">
        <f t="shared" si="733"/>
        <v>0.00133333333333333-0.0154673133001124i</v>
      </c>
      <c r="N2491">
        <f t="shared" si="734"/>
        <v>100.77111433348463</v>
      </c>
      <c r="O2491">
        <f t="shared" si="735"/>
        <v>9.5681061545458039</v>
      </c>
      <c r="P2491" s="3">
        <f t="shared" si="736"/>
        <v>9.5681061545458039</v>
      </c>
      <c r="Q2491" s="3">
        <f t="shared" si="737"/>
        <v>-79.228885666515367</v>
      </c>
      <c r="R2491">
        <f t="shared" si="738"/>
        <v>100.77111433348463</v>
      </c>
      <c r="S2491">
        <f t="shared" si="739"/>
        <v>10.731914987273456</v>
      </c>
      <c r="T2491">
        <f t="shared" si="722"/>
        <v>9.5681061545458039</v>
      </c>
    </row>
    <row r="2492" spans="1:20" x14ac:dyDescent="0.25">
      <c r="A2492">
        <f t="shared" si="723"/>
        <v>67686.846886087529</v>
      </c>
      <c r="B2492">
        <f t="shared" si="740"/>
        <v>10772.696264225095</v>
      </c>
      <c r="C2492" t="str">
        <f t="shared" si="724"/>
        <v>0.560943117465009-2.94588239756818i</v>
      </c>
      <c r="D2492" t="str">
        <f t="shared" si="725"/>
        <v>3.97386210712701-1.54463645895483i</v>
      </c>
      <c r="E2492" t="str">
        <f t="shared" si="726"/>
        <v>163.867448757021+10.1546406770939i</v>
      </c>
      <c r="F2492" t="str">
        <f t="shared" si="727"/>
        <v>1.45493959690749-13.8691406225545i</v>
      </c>
      <c r="G2492" t="str">
        <f t="shared" si="728"/>
        <v>0.999989444314132-0.00324893435543973i</v>
      </c>
      <c r="H2492" t="str">
        <f t="shared" si="729"/>
        <v>2877.22820470556-416.147535276767i</v>
      </c>
      <c r="I2492" t="str">
        <f t="shared" si="730"/>
        <v>-4.47252302119099-114.280827001254i</v>
      </c>
      <c r="K2492" t="str">
        <f t="shared" si="731"/>
        <v>0.0040852209075152-0.00753155622019302i</v>
      </c>
      <c r="L2492" t="str">
        <f t="shared" si="732"/>
        <v>0.00005-0.0261948920205131i</v>
      </c>
      <c r="M2492" t="str">
        <f t="shared" si="733"/>
        <v>0.00133333333333333-0.0154087600120666i</v>
      </c>
      <c r="N2492">
        <f t="shared" si="734"/>
        <v>100.78096943929086</v>
      </c>
      <c r="O2492">
        <f t="shared" si="735"/>
        <v>9.5389881186087866</v>
      </c>
      <c r="P2492" s="3">
        <f t="shared" si="736"/>
        <v>9.5389881186087866</v>
      </c>
      <c r="Q2492" s="3">
        <f t="shared" si="737"/>
        <v>-79.219030560709143</v>
      </c>
      <c r="R2492">
        <f t="shared" si="738"/>
        <v>100.78096943929086</v>
      </c>
      <c r="S2492">
        <f t="shared" si="739"/>
        <v>10.772696264225095</v>
      </c>
      <c r="T2492">
        <f t="shared" si="722"/>
        <v>9.5389881186087866</v>
      </c>
    </row>
    <row r="2493" spans="1:20" x14ac:dyDescent="0.25">
      <c r="A2493">
        <f t="shared" si="723"/>
        <v>67944.05690425467</v>
      </c>
      <c r="B2493">
        <f t="shared" si="740"/>
        <v>10813.632510029151</v>
      </c>
      <c r="C2493" t="str">
        <f t="shared" si="724"/>
        <v>0.559574515234354-2.93592809836427i</v>
      </c>
      <c r="D2493" t="str">
        <f t="shared" si="725"/>
        <v>3.97385344520919-1.53929900463034i</v>
      </c>
      <c r="E2493" t="str">
        <f t="shared" si="726"/>
        <v>163.89465039952+10.1989184227775i</v>
      </c>
      <c r="F2493" t="str">
        <f t="shared" si="727"/>
        <v>1.45493947996581-13.8166732576551i</v>
      </c>
      <c r="G2493" t="str">
        <f t="shared" si="728"/>
        <v>0.99998936393935-0.00326128004386294i</v>
      </c>
      <c r="H2493" t="str">
        <f t="shared" si="729"/>
        <v>2881.84762878317-453.768432903778i</v>
      </c>
      <c r="I2493" t="str">
        <f t="shared" si="730"/>
        <v>-5.85833389804109-114.189426863671i</v>
      </c>
      <c r="K2493" t="str">
        <f t="shared" si="731"/>
        <v>0.00406325560163063-0.00751349688666067i</v>
      </c>
      <c r="L2493" t="str">
        <f t="shared" si="732"/>
        <v>0.00005-0.0260957282531512i</v>
      </c>
      <c r="M2493" t="str">
        <f t="shared" si="733"/>
        <v>0.00133333333333333-0.0153504283842066i</v>
      </c>
      <c r="N2493">
        <f t="shared" si="734"/>
        <v>100.79089114696205</v>
      </c>
      <c r="O2493">
        <f t="shared" si="735"/>
        <v>9.5098748589193089</v>
      </c>
      <c r="P2493" s="3">
        <f t="shared" si="736"/>
        <v>9.5098748589193089</v>
      </c>
      <c r="Q2493" s="3">
        <f t="shared" si="737"/>
        <v>-79.209108853037947</v>
      </c>
      <c r="R2493">
        <f t="shared" si="738"/>
        <v>100.79089114696205</v>
      </c>
      <c r="S2493">
        <f t="shared" si="739"/>
        <v>10.81363251002915</v>
      </c>
      <c r="T2493">
        <f t="shared" si="722"/>
        <v>9.5098748589193089</v>
      </c>
    </row>
    <row r="2494" spans="1:20" x14ac:dyDescent="0.25">
      <c r="A2494">
        <f t="shared" si="723"/>
        <v>68202.244320490834</v>
      </c>
      <c r="B2494">
        <f t="shared" si="740"/>
        <v>10854.724313567262</v>
      </c>
      <c r="C2494" t="str">
        <f t="shared" si="724"/>
        <v>0.558212512480139-2.92600834552475i</v>
      </c>
      <c r="D2494" t="str">
        <f t="shared" si="725"/>
        <v>3.97384471737389-1.53398369139881i</v>
      </c>
      <c r="E2494" t="str">
        <f t="shared" si="726"/>
        <v>163.922107336144+10.2433344296731i</v>
      </c>
      <c r="F2494" t="str">
        <f t="shared" si="727"/>
        <v>1.45493936213371-13.7644046502333i</v>
      </c>
      <c r="G2494" t="str">
        <f t="shared" si="728"/>
        <v>0.999989282952572-0.00327367264290258i</v>
      </c>
      <c r="H2494" t="str">
        <f t="shared" si="729"/>
        <v>2885.44060344193-491.820304593933i</v>
      </c>
      <c r="I2494" t="str">
        <f t="shared" si="730"/>
        <v>-7.25423128323805-114.060189605252i</v>
      </c>
      <c r="K2494" t="str">
        <f t="shared" si="731"/>
        <v>0.00404139621660885-0.00749541759998431i</v>
      </c>
      <c r="L2494" t="str">
        <f t="shared" si="732"/>
        <v>0.00005-0.0259969398816011i</v>
      </c>
      <c r="M2494" t="str">
        <f t="shared" si="733"/>
        <v>0.00133333333333333-0.0152923175774124i</v>
      </c>
      <c r="N2494">
        <f t="shared" si="734"/>
        <v>100.80087986858361</v>
      </c>
      <c r="O2494">
        <f t="shared" si="735"/>
        <v>9.4807665093193769</v>
      </c>
      <c r="P2494" s="3">
        <f t="shared" si="736"/>
        <v>9.4807665093193769</v>
      </c>
      <c r="Q2494" s="3">
        <f t="shared" si="737"/>
        <v>-79.199120131416393</v>
      </c>
      <c r="R2494">
        <f t="shared" si="738"/>
        <v>100.80087986858361</v>
      </c>
      <c r="S2494">
        <f t="shared" si="739"/>
        <v>10.854724313567262</v>
      </c>
      <c r="T2494">
        <f t="shared" si="722"/>
        <v>9.4807665093193769</v>
      </c>
    </row>
    <row r="2495" spans="1:20" x14ac:dyDescent="0.25">
      <c r="A2495">
        <f t="shared" si="723"/>
        <v>68461.412848908702</v>
      </c>
      <c r="B2495">
        <f t="shared" si="740"/>
        <v>10895.972265958817</v>
      </c>
      <c r="C2495" t="str">
        <f t="shared" si="724"/>
        <v>0.556857097804708-2.91612305563503i</v>
      </c>
      <c r="D2495" t="str">
        <f t="shared" si="725"/>
        <v>3.9738359231198-1.52869044277204i</v>
      </c>
      <c r="E2495" t="str">
        <f t="shared" si="726"/>
        <v>163.949821430166+10.287888843276i</v>
      </c>
      <c r="F2495" t="str">
        <f t="shared" si="727"/>
        <v>1.45493924340438-13.7123340483875i</v>
      </c>
      <c r="G2495" t="str">
        <f t="shared" si="728"/>
        <v>0.999989201349139-0.00328611233078467i</v>
      </c>
      <c r="H2495" t="str">
        <f t="shared" si="729"/>
        <v>2887.97766464603-530.264406058069i</v>
      </c>
      <c r="I2495" t="str">
        <f t="shared" si="730"/>
        <v>-8.6587096001509-113.892270415965i</v>
      </c>
      <c r="K2495" t="str">
        <f t="shared" si="731"/>
        <v>0.00401964261159665-0.00747731902711021i</v>
      </c>
      <c r="L2495" t="str">
        <f t="shared" si="732"/>
        <v>0.00005-0.025898525484759i</v>
      </c>
      <c r="M2495" t="str">
        <f t="shared" si="733"/>
        <v>0.00133333333333333-0.0152344267557406i</v>
      </c>
      <c r="N2495">
        <f t="shared" si="734"/>
        <v>100.81093601156547</v>
      </c>
      <c r="O2495">
        <f t="shared" si="735"/>
        <v>9.4516632046923963</v>
      </c>
      <c r="P2495" s="3">
        <f t="shared" si="736"/>
        <v>9.4516632046923963</v>
      </c>
      <c r="Q2495" s="3">
        <f t="shared" si="737"/>
        <v>-79.189063988434526</v>
      </c>
      <c r="R2495">
        <f t="shared" si="738"/>
        <v>100.81093601156547</v>
      </c>
      <c r="S2495">
        <f t="shared" si="739"/>
        <v>10.895972265958816</v>
      </c>
      <c r="T2495">
        <f t="shared" si="722"/>
        <v>9.4516632046923963</v>
      </c>
    </row>
    <row r="2496" spans="1:20" x14ac:dyDescent="0.25">
      <c r="A2496">
        <f t="shared" si="723"/>
        <v>68721.566217734566</v>
      </c>
      <c r="B2496">
        <f t="shared" si="740"/>
        <v>10937.376960569462</v>
      </c>
      <c r="C2496" t="str">
        <f t="shared" si="724"/>
        <v>0.555508259520335-2.90627214556023i</v>
      </c>
      <c r="D2496" t="str">
        <f t="shared" si="725"/>
        <v>3.97382706194175-1.52341918257897i</v>
      </c>
      <c r="E2496" t="str">
        <f t="shared" si="726"/>
        <v>163.977794559673+10.3325818072419i</v>
      </c>
      <c r="F2496" t="str">
        <f t="shared" si="727"/>
        <v>1.45493912377102-13.6604607030646i</v>
      </c>
      <c r="G2496" t="str">
        <f t="shared" si="728"/>
        <v>0.999989119124354-0.00329859928641208i</v>
      </c>
      <c r="H2496" t="str">
        <f t="shared" si="729"/>
        <v>2889.43114374974-569.059782933217i</v>
      </c>
      <c r="I2496" t="str">
        <f t="shared" si="730"/>
        <v>-10.07019453717-113.68489840681i</v>
      </c>
      <c r="K2496" t="str">
        <f t="shared" si="731"/>
        <v>0.00399799464103832-0.0074592018312111i</v>
      </c>
      <c r="L2496" t="str">
        <f t="shared" si="732"/>
        <v>0.00005-0.0258004836469008i</v>
      </c>
      <c r="M2496" t="str">
        <f t="shared" si="733"/>
        <v>0.00133333333333333-0.0151767550864122i</v>
      </c>
      <c r="N2496">
        <f t="shared" si="734"/>
        <v>100.82105997860666</v>
      </c>
      <c r="O2496">
        <f t="shared" si="735"/>
        <v>9.4225650809614621</v>
      </c>
      <c r="P2496" s="3">
        <f t="shared" si="736"/>
        <v>9.4225650809614621</v>
      </c>
      <c r="Q2496" s="3">
        <f t="shared" si="737"/>
        <v>-79.178940021393345</v>
      </c>
      <c r="R2496">
        <f t="shared" si="738"/>
        <v>100.82105997860666</v>
      </c>
      <c r="S2496">
        <f t="shared" si="739"/>
        <v>10.937376960569461</v>
      </c>
      <c r="T2496">
        <f t="shared" si="722"/>
        <v>9.4225650809614621</v>
      </c>
    </row>
    <row r="2497" spans="1:20" x14ac:dyDescent="0.25">
      <c r="A2497">
        <f t="shared" si="723"/>
        <v>68982.708169361955</v>
      </c>
      <c r="B2497">
        <f t="shared" si="740"/>
        <v>10978.938993019627</v>
      </c>
      <c r="C2497" t="str">
        <f t="shared" si="724"/>
        <v>0.554165985652965-2.89645553244242i</v>
      </c>
      <c r="D2497" t="str">
        <f t="shared" si="725"/>
        <v>3.97381813333078-1.51816983496454i</v>
      </c>
      <c r="E2497" t="str">
        <f t="shared" si="726"/>
        <v>164.006028617712+10.3774134633336i</v>
      </c>
      <c r="F2497" t="str">
        <f t="shared" si="727"/>
        <v>1.45493900322674-13.6087838680491i</v>
      </c>
      <c r="G2497" t="str">
        <f t="shared" si="728"/>
        <v>0.999989036273488-0.00331113368936714i</v>
      </c>
      <c r="H2497" t="str">
        <f t="shared" si="729"/>
        <v>2889.77535485457-608.163363163753i</v>
      </c>
      <c r="I2497" t="str">
        <f t="shared" si="730"/>
        <v>-11.4870472138998-113.437382731501i</v>
      </c>
      <c r="K2497" t="str">
        <f t="shared" si="731"/>
        <v>0.00397645215473488-0.00744106667165915i</v>
      </c>
      <c r="L2497" t="str">
        <f t="shared" si="732"/>
        <v>0.00005-0.0257028129576617i</v>
      </c>
      <c r="M2497" t="str">
        <f t="shared" si="733"/>
        <v>0.00133333333333333-0.015119301739801i</v>
      </c>
      <c r="N2497">
        <f t="shared" si="734"/>
        <v>100.83125216766452</v>
      </c>
      <c r="O2497">
        <f t="shared" si="735"/>
        <v>9.3934722750899304</v>
      </c>
      <c r="P2497" s="3">
        <f t="shared" si="736"/>
        <v>9.3934722750899304</v>
      </c>
      <c r="Q2497" s="3">
        <f t="shared" si="737"/>
        <v>-79.168747832335484</v>
      </c>
      <c r="R2497">
        <f t="shared" si="738"/>
        <v>100.83125216766452</v>
      </c>
      <c r="S2497">
        <f t="shared" si="739"/>
        <v>10.978938993019627</v>
      </c>
      <c r="T2497">
        <f t="shared" si="722"/>
        <v>9.3934722750899304</v>
      </c>
    </row>
    <row r="2498" spans="1:20" x14ac:dyDescent="0.25">
      <c r="A2498">
        <f t="shared" si="723"/>
        <v>69244.842460405533</v>
      </c>
      <c r="B2498">
        <f t="shared" si="740"/>
        <v>11020.658961193101</v>
      </c>
      <c r="C2498" t="str">
        <f t="shared" si="724"/>
        <v>0.552830263945652-2.88667313369753i</v>
      </c>
      <c r="D2498" t="str">
        <f t="shared" si="725"/>
        <v>3.97380913677401-1.51294232438861i</v>
      </c>
      <c r="E2498" t="str">
        <f t="shared" si="726"/>
        <v>164.034525512439+10.4223839513693i</v>
      </c>
      <c r="F2498" t="str">
        <f t="shared" si="727"/>
        <v>1.4549388817646-13.5573027999523i</v>
      </c>
      <c r="G2498" t="str">
        <f t="shared" si="728"/>
        <v>0.999988952791772-0.00332371571991419i</v>
      </c>
      <c r="H2498" t="str">
        <f t="shared" si="729"/>
        <v>2888.986777633-647.530067266014i</v>
      </c>
      <c r="I2498" t="str">
        <f t="shared" si="730"/>
        <v>-12.9075689527857-113.149118460883i</v>
      </c>
      <c r="K2498" t="str">
        <f t="shared" si="731"/>
        <v>0.00395501499790232-0.00742291420399897i</v>
      </c>
      <c r="L2498" t="str">
        <f t="shared" si="732"/>
        <v>0.00005-0.025605512012016i</v>
      </c>
      <c r="M2498" t="str">
        <f t="shared" si="733"/>
        <v>0.00133333333333333-0.0150620658894212i</v>
      </c>
      <c r="N2498">
        <f t="shared" si="734"/>
        <v>100.84151297191974</v>
      </c>
      <c r="O2498">
        <f t="shared" si="735"/>
        <v>9.3643849250807385</v>
      </c>
      <c r="P2498" s="3">
        <f t="shared" si="736"/>
        <v>9.3643849250807385</v>
      </c>
      <c r="Q2498" s="3">
        <f t="shared" si="737"/>
        <v>-79.158487028080259</v>
      </c>
      <c r="R2498">
        <f t="shared" si="738"/>
        <v>100.84151297191974</v>
      </c>
      <c r="S2498">
        <f t="shared" si="739"/>
        <v>11.020658961193101</v>
      </c>
      <c r="T2498">
        <f t="shared" si="722"/>
        <v>9.3643849250807385</v>
      </c>
    </row>
    <row r="2499" spans="1:20" x14ac:dyDescent="0.25">
      <c r="A2499">
        <f t="shared" si="723"/>
        <v>69507.972861755086</v>
      </c>
      <c r="B2499">
        <f t="shared" si="740"/>
        <v>11062.537465245636</v>
      </c>
      <c r="C2499" t="str">
        <f t="shared" si="724"/>
        <v>0.551501081862159-2.87692486701251i</v>
      </c>
      <c r="D2499" t="str">
        <f t="shared" si="725"/>
        <v>3.97380007175469-1.50773657562489i</v>
      </c>
      <c r="E2499" t="str">
        <f t="shared" si="726"/>
        <v>164.063287167266+10.4674934091667i</v>
      </c>
      <c r="F2499" t="str">
        <f t="shared" si="727"/>
        <v>1.45493875937762-13.5060167582016i</v>
      </c>
      <c r="G2499" t="str">
        <f t="shared" si="728"/>
        <v>0.999988868674405-0.00333634555900212i</v>
      </c>
      <c r="H2499" t="str">
        <f t="shared" si="729"/>
        <v>2887.0442337143-687.112936373902i</v>
      </c>
      <c r="I2499" t="str">
        <f t="shared" si="730"/>
        <v>-14.3300066431966-112.819592143742i</v>
      </c>
      <c r="K2499" t="str">
        <f t="shared" si="731"/>
        <v>0.00393368301123049-0.00740474507992205i</v>
      </c>
      <c r="L2499" t="str">
        <f t="shared" si="732"/>
        <v>0.00005-0.025508579410257i</v>
      </c>
      <c r="M2499" t="str">
        <f t="shared" si="733"/>
        <v>0.00133333333333333-0.0150050467119159i</v>
      </c>
      <c r="N2499">
        <f t="shared" si="734"/>
        <v>100.85184277974383</v>
      </c>
      <c r="O2499">
        <f t="shared" si="735"/>
        <v>9.3353031699764362</v>
      </c>
      <c r="P2499" s="3">
        <f t="shared" si="736"/>
        <v>9.3353031699764362</v>
      </c>
      <c r="Q2499" s="3">
        <f t="shared" si="737"/>
        <v>-79.148157220256167</v>
      </c>
      <c r="R2499">
        <f t="shared" si="738"/>
        <v>100.85184277974383</v>
      </c>
      <c r="S2499">
        <f t="shared" si="739"/>
        <v>11.062537465245637</v>
      </c>
      <c r="T2499">
        <f t="shared" si="722"/>
        <v>9.3353031699764362</v>
      </c>
    </row>
    <row r="2500" spans="1:20" x14ac:dyDescent="0.25">
      <c r="A2500">
        <f t="shared" si="723"/>
        <v>69772.103158629747</v>
      </c>
      <c r="B2500">
        <f t="shared" si="740"/>
        <v>11104.575107613569</v>
      </c>
      <c r="C2500" t="str">
        <f t="shared" si="724"/>
        <v>0.55017842659052-2.86721065034249i</v>
      </c>
      <c r="D2500" t="str">
        <f t="shared" si="725"/>
        <v>3.97379093775218-1.50255251375981i</v>
      </c>
      <c r="E2500" t="str">
        <f t="shared" si="726"/>
        <v>164.092315521008+10.5127419724878i</v>
      </c>
      <c r="F2500" t="str">
        <f t="shared" si="727"/>
        <v>1.45493863605876-13.4549250050301i</v>
      </c>
      <c r="G2500" t="str">
        <f t="shared" si="728"/>
        <v>0.999988783916544-0.0033490233882671i</v>
      </c>
      <c r="H2500" t="str">
        <f t="shared" si="729"/>
        <v>2883.9290547003-726.863277741612i</v>
      </c>
      <c r="I2500" t="str">
        <f t="shared" si="730"/>
        <v>-15.752558677072-112.448386987762i</v>
      </c>
      <c r="K2500" t="str">
        <f t="shared" si="731"/>
        <v>0.00391245603094169-0.00738655994724177i</v>
      </c>
      <c r="L2500" t="str">
        <f t="shared" si="732"/>
        <v>0.00005-0.0254120137579767i</v>
      </c>
      <c r="M2500" t="str">
        <f t="shared" si="733"/>
        <v>0.00133333333333333-0.0149482433870451i</v>
      </c>
      <c r="N2500">
        <f t="shared" si="734"/>
        <v>100.86224197466633</v>
      </c>
      <c r="O2500">
        <f t="shared" si="735"/>
        <v>9.3062271498590761</v>
      </c>
      <c r="P2500" s="3">
        <f t="shared" si="736"/>
        <v>9.3062271498590761</v>
      </c>
      <c r="Q2500" s="3">
        <f t="shared" si="737"/>
        <v>-79.137758025333667</v>
      </c>
      <c r="R2500">
        <f t="shared" si="738"/>
        <v>100.86224197466633</v>
      </c>
      <c r="S2500">
        <f t="shared" si="739"/>
        <v>11.10457510761357</v>
      </c>
      <c r="T2500">
        <f t="shared" si="722"/>
        <v>9.3062271498590761</v>
      </c>
    </row>
    <row r="2501" spans="1:20" x14ac:dyDescent="0.25">
      <c r="A2501">
        <f t="shared" si="723"/>
        <v>70037.237150632543</v>
      </c>
      <c r="B2501">
        <f t="shared" si="740"/>
        <v>11146.772493022501</v>
      </c>
      <c r="C2501" t="str">
        <f t="shared" si="724"/>
        <v>0.548862285046523-2.8575304019079i</v>
      </c>
      <c r="D2501" t="str">
        <f t="shared" si="725"/>
        <v>3.97378173424181-1.49739006419147i</v>
      </c>
      <c r="E2501" t="str">
        <f t="shared" si="726"/>
        <v>164.121612528033+10.5581297749842i</v>
      </c>
      <c r="F2501" t="str">
        <f t="shared" si="727"/>
        <v>1.45493851180091-13.4040268054656i</v>
      </c>
      <c r="G2501" t="str">
        <f t="shared" si="728"/>
        <v>0.999988698513315-0.00336174939003501i</v>
      </c>
      <c r="H2501" t="str">
        <f t="shared" si="729"/>
        <v>2879.6252398785-766.730827145692i</v>
      </c>
      <c r="I2501" t="str">
        <f t="shared" si="730"/>
        <v>-17.1733814270277-112.035187595544i</v>
      </c>
      <c r="K2501" t="str">
        <f t="shared" si="731"/>
        <v>0.00389133388884916-0.00736835944986924i</v>
      </c>
      <c r="L2501" t="str">
        <f t="shared" si="732"/>
        <v>0.00005-0.0253158136660457i</v>
      </c>
      <c r="M2501" t="str">
        <f t="shared" si="733"/>
        <v>0.00133333333333333-0.014891655097674i</v>
      </c>
      <c r="N2501">
        <f t="shared" si="734"/>
        <v>100.87271093534096</v>
      </c>
      <c r="O2501">
        <f t="shared" si="735"/>
        <v>9.2771570058498156</v>
      </c>
      <c r="P2501" s="3">
        <f t="shared" si="736"/>
        <v>9.2771570058498156</v>
      </c>
      <c r="Q2501" s="3">
        <f t="shared" si="737"/>
        <v>-79.127289064659038</v>
      </c>
      <c r="R2501">
        <f t="shared" si="738"/>
        <v>100.87271093534096</v>
      </c>
      <c r="S2501">
        <f t="shared" si="739"/>
        <v>11.146772493022501</v>
      </c>
      <c r="T2501">
        <f t="shared" si="722"/>
        <v>9.2771570058498156</v>
      </c>
    </row>
    <row r="2502" spans="1:20" x14ac:dyDescent="0.25">
      <c r="A2502">
        <f t="shared" si="723"/>
        <v>70303.37865180496</v>
      </c>
      <c r="B2502">
        <f t="shared" si="740"/>
        <v>11189.130228495987</v>
      </c>
      <c r="C2502" t="str">
        <f t="shared" si="724"/>
        <v>0.547552643877229-2.84788404019178i</v>
      </c>
      <c r="D2502" t="str">
        <f t="shared" si="725"/>
        <v>3.97377246069498-1.49224915262856i</v>
      </c>
      <c r="E2502" t="str">
        <f t="shared" si="726"/>
        <v>164.151180158413+10.6036569481364i</v>
      </c>
      <c r="F2502" t="str">
        <f t="shared" si="727"/>
        <v>1.45493838659691-13.3533214273204i</v>
      </c>
      <c r="G2502" t="str">
        <f t="shared" si="728"/>
        <v>0.999988612459803-0.00337452374732422i</v>
      </c>
      <c r="H2502" t="str">
        <f t="shared" si="729"/>
        <v>2874.11960173084-806.663927391532i</v>
      </c>
      <c r="I2502" t="str">
        <f t="shared" si="730"/>
        <v>-18.5905962296488-111.579784192855i</v>
      </c>
      <c r="K2502" t="str">
        <f t="shared" si="731"/>
        <v>0.00387031641241557-0.00735014422778996i</v>
      </c>
      <c r="L2502" t="str">
        <f t="shared" si="732"/>
        <v>0.00005-0.0252199777505935i</v>
      </c>
      <c r="M2502" t="str">
        <f t="shared" si="733"/>
        <v>0.00133333333333333-0.0148352810297609i</v>
      </c>
      <c r="N2502">
        <f t="shared" si="734"/>
        <v>100.88325003551235</v>
      </c>
      <c r="O2502">
        <f t="shared" si="735"/>
        <v>9.2480928801089846</v>
      </c>
      <c r="P2502" s="3">
        <f t="shared" si="736"/>
        <v>9.2480928801089846</v>
      </c>
      <c r="Q2502" s="3">
        <f t="shared" si="737"/>
        <v>-79.116749964487653</v>
      </c>
      <c r="R2502">
        <f t="shared" si="738"/>
        <v>100.88325003551235</v>
      </c>
      <c r="S2502">
        <f t="shared" si="739"/>
        <v>11.189130228495987</v>
      </c>
      <c r="T2502">
        <f t="shared" si="722"/>
        <v>9.2480928801089846</v>
      </c>
    </row>
    <row r="2503" spans="1:20" x14ac:dyDescent="0.25">
      <c r="A2503">
        <f t="shared" si="723"/>
        <v>70570.531490681824</v>
      </c>
      <c r="B2503">
        <f t="shared" si="740"/>
        <v>11231.648923364273</v>
      </c>
      <c r="C2503" t="str">
        <f t="shared" si="724"/>
        <v>0.546249489464533-2.83827148393718i</v>
      </c>
      <c r="D2503" t="str">
        <f t="shared" si="725"/>
        <v>3.97376311657906-1.4871297050893i</v>
      </c>
      <c r="E2503" t="str">
        <f t="shared" si="726"/>
        <v>164.181020398077+10.6493236211977i</v>
      </c>
      <c r="F2503" t="str">
        <f t="shared" si="727"/>
        <v>1.4549382604396-13.3028081411805i</v>
      </c>
      <c r="G2503" t="str">
        <f t="shared" si="728"/>
        <v>0.999988525751056-0.0033873466438481i</v>
      </c>
      <c r="H2503" t="str">
        <f t="shared" si="729"/>
        <v>2867.40189739953-846.609721891605i</v>
      </c>
      <c r="I2503" t="str">
        <f t="shared" si="730"/>
        <v>-20.0022968286542-111.082076289636i</v>
      </c>
      <c r="K2503" t="str">
        <f t="shared" si="731"/>
        <v>0.00384940342481162-0.00733191491704145i</v>
      </c>
      <c r="L2503" t="str">
        <f t="shared" si="732"/>
        <v>0.00005-0.0251245046329882i</v>
      </c>
      <c r="M2503" t="str">
        <f t="shared" si="733"/>
        <v>0.00133333333333333-0.014779120372346i</v>
      </c>
      <c r="N2503">
        <f t="shared" si="734"/>
        <v>100.8938596439833</v>
      </c>
      <c r="O2503">
        <f t="shared" si="735"/>
        <v>9.2190349158363318</v>
      </c>
      <c r="P2503" s="3">
        <f t="shared" si="736"/>
        <v>9.2190349158363318</v>
      </c>
      <c r="Q2503" s="3">
        <f t="shared" si="737"/>
        <v>-79.106140356016695</v>
      </c>
      <c r="R2503">
        <f t="shared" si="738"/>
        <v>100.8938596439833</v>
      </c>
      <c r="S2503">
        <f t="shared" si="739"/>
        <v>11.231648923364274</v>
      </c>
      <c r="T2503">
        <f t="shared" si="722"/>
        <v>9.2190349158363318</v>
      </c>
    </row>
    <row r="2504" spans="1:20" x14ac:dyDescent="0.25">
      <c r="A2504">
        <f t="shared" si="723"/>
        <v>70838.699510346414</v>
      </c>
      <c r="B2504">
        <f t="shared" si="740"/>
        <v>11274.329189273058</v>
      </c>
      <c r="C2504" t="str">
        <f t="shared" si="724"/>
        <v>0.544952807928592-2.82869265214439i</v>
      </c>
      <c r="D2504" t="str">
        <f t="shared" si="725"/>
        <v>3.9737537013574-1.48203164790032i</v>
      </c>
      <c r="E2504" t="str">
        <f t="shared" si="726"/>
        <v>164.211135248963+10.6951299211323i</v>
      </c>
      <c r="F2504" t="str">
        <f t="shared" si="727"/>
        <v>1.45493813332169-13.2524862203953i</v>
      </c>
      <c r="G2504" t="str">
        <f t="shared" si="728"/>
        <v>0.999988438382086-0.00340021826401772i</v>
      </c>
      <c r="H2504" t="str">
        <f t="shared" si="729"/>
        <v>2859.46494436722-886.514362050446i</v>
      </c>
      <c r="I2504" t="str">
        <f t="shared" si="730"/>
        <v>-21.4065572249428-110.54207571885i</v>
      </c>
      <c r="K2504" t="str">
        <f t="shared" si="731"/>
        <v>0.00382859474497411-0.00731367214969142i</v>
      </c>
      <c r="L2504" t="str">
        <f t="shared" si="732"/>
        <v>0.00005-0.0250293929398168i</v>
      </c>
      <c r="M2504" t="str">
        <f t="shared" si="733"/>
        <v>0.00133333333333333-0.0147231723175393i</v>
      </c>
      <c r="N2504">
        <f t="shared" si="734"/>
        <v>100.90454012458078</v>
      </c>
      <c r="O2504">
        <f t="shared" si="735"/>
        <v>9.1899832572705815</v>
      </c>
      <c r="P2504" s="3">
        <f t="shared" si="736"/>
        <v>9.1899832572705815</v>
      </c>
      <c r="Q2504" s="3">
        <f t="shared" si="737"/>
        <v>-79.095459875419223</v>
      </c>
      <c r="R2504">
        <f t="shared" si="738"/>
        <v>100.90454012458078</v>
      </c>
      <c r="S2504">
        <f t="shared" si="739"/>
        <v>11.274329189273057</v>
      </c>
      <c r="T2504">
        <f t="shared" si="722"/>
        <v>9.1899832572705815</v>
      </c>
    </row>
    <row r="2505" spans="1:20" x14ac:dyDescent="0.25">
      <c r="A2505">
        <f t="shared" si="723"/>
        <v>71107.88656848573</v>
      </c>
      <c r="B2505">
        <f t="shared" si="740"/>
        <v>11317.171640192295</v>
      </c>
      <c r="C2505" t="str">
        <f t="shared" si="724"/>
        <v>0.543662585131398-2.81914746406856i</v>
      </c>
      <c r="D2505" t="str">
        <f t="shared" si="725"/>
        <v>3.97374421448921-1.47695490769566i</v>
      </c>
      <c r="E2505" t="str">
        <f t="shared" si="726"/>
        <v>164.241526729175+10.7410759725565i</v>
      </c>
      <c r="F2505" t="str">
        <f t="shared" si="727"/>
        <v>1.45493800523586-13.202354941067i</v>
      </c>
      <c r="G2505" t="str">
        <f t="shared" si="728"/>
        <v>0.999988350347866-0.00341313879294448i</v>
      </c>
      <c r="H2505" t="str">
        <f t="shared" si="729"/>
        <v>2850.3047187364-926.323226966266i</v>
      </c>
      <c r="I2505" t="str">
        <f t="shared" si="730"/>
        <v>-22.8014398732507-109.959909003788i</v>
      </c>
      <c r="K2505" t="str">
        <f t="shared" si="731"/>
        <v>0.00380789018766462-0.00729541655381714i</v>
      </c>
      <c r="L2505" t="str">
        <f t="shared" si="732"/>
        <v>0.00005-0.024934641302866i</v>
      </c>
      <c r="M2505" t="str">
        <f t="shared" si="733"/>
        <v>0.00133333333333333-0.0146674360605094i</v>
      </c>
      <c r="N2505">
        <f t="shared" si="734"/>
        <v>100.91529183612356</v>
      </c>
      <c r="O2505">
        <f t="shared" si="735"/>
        <v>9.1609380496901043</v>
      </c>
      <c r="P2505" s="3">
        <f t="shared" si="736"/>
        <v>9.1609380496901043</v>
      </c>
      <c r="Q2505" s="3">
        <f t="shared" si="737"/>
        <v>-79.084708163876442</v>
      </c>
      <c r="R2505">
        <f t="shared" si="738"/>
        <v>100.91529183612356</v>
      </c>
      <c r="S2505">
        <f t="shared" si="739"/>
        <v>11.317171640192296</v>
      </c>
      <c r="T2505">
        <f t="shared" si="722"/>
        <v>9.1609380496901043</v>
      </c>
    </row>
    <row r="2506" spans="1:20" x14ac:dyDescent="0.25">
      <c r="A2506">
        <f t="shared" si="723"/>
        <v>71378.096537445977</v>
      </c>
      <c r="B2506">
        <f t="shared" si="740"/>
        <v>11360.176892425026</v>
      </c>
      <c r="C2506" t="str">
        <f t="shared" si="724"/>
        <v>0.542378806680188-2.80963583921714i</v>
      </c>
      <c r="D2506" t="str">
        <f t="shared" si="725"/>
        <v>3.97373465542964-1.47189941141568i</v>
      </c>
      <c r="E2506" t="str">
        <f t="shared" si="726"/>
        <v>164.272196873141+10.7871618976756i</v>
      </c>
      <c r="F2506" t="str">
        <f t="shared" si="727"/>
        <v>1.45493787617475-13.1524135820402i</v>
      </c>
      <c r="G2506" t="str">
        <f t="shared" si="728"/>
        <v>0.99998826164333-0.00342610841644274i</v>
      </c>
      <c r="H2506" t="str">
        <f t="shared" si="729"/>
        <v>2839.92043465398-965.981153751967i</v>
      </c>
      <c r="I2506" t="str">
        <f t="shared" si="730"/>
        <v>-24.1850041586765-109.335819011187i</v>
      </c>
      <c r="K2506" t="str">
        <f t="shared" si="731"/>
        <v>0.00378728956352725-0.00727714875348502i</v>
      </c>
      <c r="L2506" t="str">
        <f t="shared" si="732"/>
        <v>0.00005-0.0248402483591014i</v>
      </c>
      <c r="M2506" t="str">
        <f t="shared" si="733"/>
        <v>0.00133333333333333-0.0146119107994714i</v>
      </c>
      <c r="N2506">
        <f t="shared" si="734"/>
        <v>100.92611513238772</v>
      </c>
      <c r="O2506">
        <f t="shared" si="735"/>
        <v>9.1318994394128676</v>
      </c>
      <c r="P2506" s="3">
        <f t="shared" si="736"/>
        <v>9.1318994394128676</v>
      </c>
      <c r="Q2506" s="3">
        <f t="shared" si="737"/>
        <v>-79.073884867612279</v>
      </c>
      <c r="R2506">
        <f t="shared" si="738"/>
        <v>100.92611513238772</v>
      </c>
      <c r="S2506">
        <f t="shared" si="739"/>
        <v>11.360176892425027</v>
      </c>
      <c r="T2506">
        <f t="shared" si="722"/>
        <v>9.1318994394128676</v>
      </c>
    </row>
    <row r="2507" spans="1:20" x14ac:dyDescent="0.25">
      <c r="A2507">
        <f t="shared" si="723"/>
        <v>71649.333304288273</v>
      </c>
      <c r="B2507">
        <f t="shared" si="740"/>
        <v>11403.345564616242</v>
      </c>
      <c r="C2507" t="str">
        <f t="shared" si="724"/>
        <v>0.54110145793093-2.8001576973474i</v>
      </c>
      <c r="D2507" t="str">
        <f t="shared" si="725"/>
        <v>3.97372502362971-1.46686508630601i</v>
      </c>
      <c r="E2507" t="str">
        <f t="shared" si="726"/>
        <v>164.303147731766+10.8333878162194i</v>
      </c>
      <c r="F2507" t="str">
        <f t="shared" si="727"/>
        <v>1.45493774613094-13.1026614248916i</v>
      </c>
      <c r="G2507" t="str">
        <f t="shared" si="728"/>
        <v>0.999988172263374-0.00343912732103254i</v>
      </c>
      <c r="H2507" t="str">
        <f t="shared" si="729"/>
        <v>2828.31460361566-1005.43267658601i</v>
      </c>
      <c r="I2507" t="str">
        <f t="shared" si="730"/>
        <v>-25.5553150805087-108.670165855025i</v>
      </c>
      <c r="K2507" t="str">
        <f t="shared" si="731"/>
        <v>0.00376679267914698-0.0072588693687316i</v>
      </c>
      <c r="L2507" t="str">
        <f t="shared" si="732"/>
        <v>0.00005-0.0247462127506489i</v>
      </c>
      <c r="M2507" t="str">
        <f t="shared" si="733"/>
        <v>0.00133333333333333-0.0145565957356758i</v>
      </c>
      <c r="N2507">
        <f t="shared" si="734"/>
        <v>100.93701036207383</v>
      </c>
      <c r="O2507">
        <f t="shared" si="735"/>
        <v>9.1028675737965585</v>
      </c>
      <c r="P2507" s="3">
        <f t="shared" si="736"/>
        <v>9.1028675737965585</v>
      </c>
      <c r="Q2507" s="3">
        <f t="shared" si="737"/>
        <v>-79.062989637926165</v>
      </c>
      <c r="R2507">
        <f t="shared" si="738"/>
        <v>100.93701036207383</v>
      </c>
      <c r="S2507">
        <f t="shared" si="739"/>
        <v>11.403345564616242</v>
      </c>
      <c r="T2507">
        <f t="shared" si="722"/>
        <v>9.1028675737965585</v>
      </c>
    </row>
    <row r="2508" spans="1:20" x14ac:dyDescent="0.25">
      <c r="A2508">
        <f t="shared" si="723"/>
        <v>71921.600770844569</v>
      </c>
      <c r="B2508">
        <f t="shared" si="740"/>
        <v>11446.678277761785</v>
      </c>
      <c r="C2508" t="str">
        <f t="shared" si="724"/>
        <v>0.539830523991776-2.79071295846409i</v>
      </c>
      <c r="D2508" t="str">
        <f t="shared" si="725"/>
        <v>3.97371531853624-1.46185185991648i</v>
      </c>
      <c r="E2508" t="str">
        <f t="shared" si="726"/>
        <v>164.334381372596+10.879753845381i</v>
      </c>
      <c r="F2508" t="str">
        <f t="shared" si="727"/>
        <v>1.45493761509695-13.0530977539197i</v>
      </c>
      <c r="G2508" t="str">
        <f t="shared" si="728"/>
        <v>0.999988082202857-0.00345219569394223i</v>
      </c>
      <c r="H2508" t="str">
        <f t="shared" si="729"/>
        <v>2815.4930726024-1044.62227244026i</v>
      </c>
      <c r="I2508" t="str">
        <f t="shared" si="730"/>
        <v>-26.9104520661291-107.963427024342i</v>
      </c>
      <c r="K2508" t="str">
        <f t="shared" si="731"/>
        <v>0.00374639933710737-0.00724057901554484i</v>
      </c>
      <c r="L2508" t="str">
        <f t="shared" si="732"/>
        <v>0.00005-0.0246525331247748i</v>
      </c>
      <c r="M2508" t="str">
        <f t="shared" si="733"/>
        <v>0.00133333333333333-0.0145014900733969i</v>
      </c>
      <c r="N2508">
        <f t="shared" si="734"/>
        <v>100.94797786877324</v>
      </c>
      <c r="O2508">
        <f t="shared" si="735"/>
        <v>9.073842601238983</v>
      </c>
      <c r="P2508" s="3">
        <f t="shared" si="736"/>
        <v>9.073842601238983</v>
      </c>
      <c r="Q2508" s="3">
        <f t="shared" si="737"/>
        <v>-79.052022131226764</v>
      </c>
      <c r="R2508">
        <f t="shared" si="738"/>
        <v>100.94797786877324</v>
      </c>
      <c r="S2508">
        <f t="shared" si="739"/>
        <v>11.446678277761784</v>
      </c>
      <c r="T2508">
        <f t="shared" si="722"/>
        <v>9.073842601238983</v>
      </c>
    </row>
    <row r="2509" spans="1:20" x14ac:dyDescent="0.25">
      <c r="A2509">
        <f t="shared" si="723"/>
        <v>72194.90285377379</v>
      </c>
      <c r="B2509">
        <f t="shared" si="740"/>
        <v>11490.175655217279</v>
      </c>
      <c r="C2509" t="str">
        <f t="shared" si="724"/>
        <v>0.538565989726485-2.78130154281715i</v>
      </c>
      <c r="D2509" t="str">
        <f t="shared" si="725"/>
        <v>3.97370553959187-1.45685966010013i</v>
      </c>
      <c r="E2509" t="str">
        <f t="shared" si="726"/>
        <v>164.365899879975+10.9262600997469i</v>
      </c>
      <c r="F2509" t="str">
        <f t="shared" si="727"/>
        <v>1.45493748306523-13.0037218561343i</v>
      </c>
      <c r="G2509" t="str">
        <f t="shared" si="728"/>
        <v>0.999987991456595-0.00346531372311116i</v>
      </c>
      <c r="H2509" t="str">
        <f t="shared" si="729"/>
        <v>2801.4650402416-1083.49461129209i</v>
      </c>
      <c r="I2509" t="str">
        <f t="shared" si="730"/>
        <v>-28.2485178340403-107.216196717552i</v>
      </c>
      <c r="K2509" t="str">
        <f t="shared" si="731"/>
        <v>0.00372610933604865-0.00722227830584654i</v>
      </c>
      <c r="L2509" t="str">
        <f t="shared" si="732"/>
        <v>0.00005-0.0245592081338661i</v>
      </c>
      <c r="M2509" t="str">
        <f t="shared" si="733"/>
        <v>0.00133333333333333-0.0144465930199212i</v>
      </c>
      <c r="N2509">
        <f t="shared" si="734"/>
        <v>100.95901799093404</v>
      </c>
      <c r="O2509">
        <f t="shared" si="735"/>
        <v>9.0448246711785085</v>
      </c>
      <c r="P2509" s="3">
        <f t="shared" si="736"/>
        <v>9.0448246711785085</v>
      </c>
      <c r="Q2509" s="3">
        <f t="shared" si="737"/>
        <v>-79.040982009065957</v>
      </c>
      <c r="R2509">
        <f t="shared" si="738"/>
        <v>100.95901799093404</v>
      </c>
      <c r="S2509">
        <f t="shared" si="739"/>
        <v>11.490175655217278</v>
      </c>
      <c r="T2509">
        <f t="shared" si="722"/>
        <v>9.0448246711785085</v>
      </c>
    </row>
    <row r="2510" spans="1:20" x14ac:dyDescent="0.25">
      <c r="A2510">
        <f t="shared" si="723"/>
        <v>72469.243484618128</v>
      </c>
      <c r="B2510">
        <f t="shared" si="740"/>
        <v>11533.838322707104</v>
      </c>
      <c r="C2510" t="str">
        <f t="shared" si="724"/>
        <v>0.537307839757847-2.77192337089936i</v>
      </c>
      <c r="D2510" t="str">
        <f t="shared" si="725"/>
        <v>3.97369568623501-1.45188841501209i</v>
      </c>
      <c r="E2510" t="str">
        <f t="shared" si="726"/>
        <v>164.39770535521+10.9729066912346i</v>
      </c>
      <c r="F2510" t="str">
        <f t="shared" si="727"/>
        <v>1.45493735002819-12.9545330212466i</v>
      </c>
      <c r="G2510" t="str">
        <f t="shared" si="728"/>
        <v>0.999987900019369-0.00347848159719243i</v>
      </c>
      <c r="H2510" t="str">
        <f t="shared" si="729"/>
        <v>2786.24305044663-1121.99480852469i</v>
      </c>
      <c r="I2510" t="str">
        <f t="shared" si="730"/>
        <v>-29.5676472227256-106.429184375375i</v>
      </c>
      <c r="K2510" t="str">
        <f t="shared" si="731"/>
        <v>0.00370592247072499-0.00720396784747515i</v>
      </c>
      <c r="L2510" t="str">
        <f t="shared" si="732"/>
        <v>0.00005-0.0244662364354115i</v>
      </c>
      <c r="M2510" t="str">
        <f t="shared" si="733"/>
        <v>0.00133333333333333-0.0143919037855362i</v>
      </c>
      <c r="N2510">
        <f t="shared" si="734"/>
        <v>100.9701310618278</v>
      </c>
      <c r="O2510">
        <f t="shared" si="735"/>
        <v>9.0158139340942238</v>
      </c>
      <c r="P2510" s="3">
        <f t="shared" si="736"/>
        <v>9.0158139340942238</v>
      </c>
      <c r="Q2510" s="3">
        <f t="shared" si="737"/>
        <v>-79.0298689381722</v>
      </c>
      <c r="R2510">
        <f t="shared" si="738"/>
        <v>100.9701310618278</v>
      </c>
      <c r="S2510">
        <f t="shared" si="739"/>
        <v>11.533838322707105</v>
      </c>
      <c r="T2510">
        <f t="shared" si="722"/>
        <v>9.0158139340942238</v>
      </c>
    </row>
    <row r="2511" spans="1:20" x14ac:dyDescent="0.25">
      <c r="A2511">
        <f t="shared" si="723"/>
        <v>72744.626609859668</v>
      </c>
      <c r="B2511">
        <f t="shared" si="740"/>
        <v>11577.666908333391</v>
      </c>
      <c r="C2511" t="str">
        <f t="shared" si="724"/>
        <v>0.536056058471092-2.76257836344419i</v>
      </c>
      <c r="D2511" t="str">
        <f t="shared" si="725"/>
        <v>3.97368575789976-1.44693805310862i</v>
      </c>
      <c r="E2511" t="str">
        <f t="shared" si="726"/>
        <v>164.429799916732+11.0196937290211i</v>
      </c>
      <c r="F2511" t="str">
        <f t="shared" si="727"/>
        <v>1.45493721597816-12.9055305416584i</v>
      </c>
      <c r="G2511" t="str">
        <f t="shared" si="728"/>
        <v>0.999987807885915-0.0034916995055555i</v>
      </c>
      <c r="H2511" t="str">
        <f t="shared" si="729"/>
        <v>2769.84296326291-1160.06867714632i</v>
      </c>
      <c r="I2511" t="str">
        <f t="shared" si="730"/>
        <v>-30.8660159008292-105.603212414523i</v>
      </c>
      <c r="K2511" t="str">
        <f t="shared" si="731"/>
        <v>0.00368583853206247-0.00718564824416982i</v>
      </c>
      <c r="L2511" t="str">
        <f t="shared" si="732"/>
        <v>0.00005-0.024373616691982i</v>
      </c>
      <c r="M2511" t="str">
        <f t="shared" si="733"/>
        <v>0.00133333333333333-0.0143374215835188i</v>
      </c>
      <c r="N2511">
        <f t="shared" si="734"/>
        <v>100.98131740951534</v>
      </c>
      <c r="O2511">
        <f t="shared" si="735"/>
        <v>8.9868105415065873</v>
      </c>
      <c r="P2511" s="3">
        <f t="shared" si="736"/>
        <v>8.9868105415065873</v>
      </c>
      <c r="Q2511" s="3">
        <f t="shared" si="737"/>
        <v>-79.018682590484659</v>
      </c>
      <c r="R2511">
        <f t="shared" si="738"/>
        <v>100.98131740951534</v>
      </c>
      <c r="S2511">
        <f t="shared" si="739"/>
        <v>11.577666908333391</v>
      </c>
      <c r="T2511">
        <f t="shared" si="722"/>
        <v>8.9868105415065873</v>
      </c>
    </row>
    <row r="2512" spans="1:20" x14ac:dyDescent="0.25">
      <c r="A2512">
        <f t="shared" si="723"/>
        <v>73021.056190977135</v>
      </c>
      <c r="B2512">
        <f t="shared" si="740"/>
        <v>11621.662042585058</v>
      </c>
      <c r="C2512" t="str">
        <f t="shared" si="724"/>
        <v>0.534810630017309-2.75326644142365i</v>
      </c>
      <c r="D2512" t="str">
        <f t="shared" si="725"/>
        <v>3.97367575401598-1.442008503146i</v>
      </c>
      <c r="E2512" t="str">
        <f t="shared" si="726"/>
        <v>164.462185700264+11.0666213194766i</v>
      </c>
      <c r="F2512" t="str">
        <f t="shared" si="727"/>
        <v>1.45493708090745-12.8567137124527i</v>
      </c>
      <c r="G2512" t="str">
        <f t="shared" si="728"/>
        <v>0.999987715050935-0.00350496763828901i</v>
      </c>
      <c r="H2512" t="str">
        <f t="shared" si="729"/>
        <v>2752.28390293442-1197.66297742895i</v>
      </c>
      <c r="I2512" t="str">
        <f t="shared" si="730"/>
        <v>-32.1418488744995-104.739213174467i</v>
      </c>
      <c r="K2512" t="str">
        <f t="shared" si="731"/>
        <v>0.00366585730721605-0.00716732009555466i</v>
      </c>
      <c r="L2512" t="str">
        <f t="shared" si="732"/>
        <v>0.00005-0.0242813475712114i</v>
      </c>
      <c r="M2512" t="str">
        <f t="shared" si="733"/>
        <v>0.00133333333333333-0.0142831456301243i</v>
      </c>
      <c r="N2512">
        <f t="shared" si="734"/>
        <v>100.9925773568135</v>
      </c>
      <c r="O2512">
        <f t="shared" si="735"/>
        <v>8.9578146459779848</v>
      </c>
      <c r="P2512" s="3">
        <f t="shared" si="736"/>
        <v>8.9578146459779848</v>
      </c>
      <c r="Q2512" s="3">
        <f t="shared" si="737"/>
        <v>-79.007422643186501</v>
      </c>
      <c r="R2512">
        <f t="shared" si="738"/>
        <v>100.9925773568135</v>
      </c>
      <c r="S2512">
        <f t="shared" si="739"/>
        <v>11.621662042585058</v>
      </c>
      <c r="T2512">
        <f t="shared" si="722"/>
        <v>8.9578146459779848</v>
      </c>
    </row>
    <row r="2513" spans="1:20" x14ac:dyDescent="0.25">
      <c r="A2513">
        <f t="shared" si="723"/>
        <v>73298.536204502845</v>
      </c>
      <c r="B2513">
        <f t="shared" si="740"/>
        <v>11665.824358346881</v>
      </c>
      <c r="C2513" t="str">
        <f t="shared" si="724"/>
        <v>0.533571538316735-2.74398752604617i</v>
      </c>
      <c r="D2513" t="str">
        <f t="shared" si="725"/>
        <v>3.97366567400917-1.43709969417958i</v>
      </c>
      <c r="E2513" t="str">
        <f t="shared" si="726"/>
        <v>164.494864858983+11.1136895660903i</v>
      </c>
      <c r="F2513" t="str">
        <f t="shared" si="727"/>
        <v>1.45493694480826-12.8080818313828i</v>
      </c>
      <c r="G2513" t="str">
        <f t="shared" si="728"/>
        <v>0.999987621509085-0.00351828618620344i</v>
      </c>
      <c r="H2513" t="str">
        <f t="shared" si="729"/>
        <v>2733.58818349329-1234.72566156905i</v>
      </c>
      <c r="I2513" t="str">
        <f t="shared" si="730"/>
        <v>-33.3934287092227-103.838225099695i</v>
      </c>
      <c r="K2513" t="str">
        <f t="shared" si="731"/>
        <v>0.00364597857962702-0.00714898399712427i</v>
      </c>
      <c r="L2513" t="str">
        <f t="shared" si="732"/>
        <v>0.00005-0.0241894277457774i</v>
      </c>
      <c r="M2513" t="str">
        <f t="shared" si="733"/>
        <v>0.00133333333333333-0.014229075144575i</v>
      </c>
      <c r="N2513">
        <f t="shared" si="734"/>
        <v>101.00391122125926</v>
      </c>
      <c r="O2513">
        <f t="shared" si="735"/>
        <v>8.9288264011131862</v>
      </c>
      <c r="P2513" s="3">
        <f t="shared" si="736"/>
        <v>8.9288264011131862</v>
      </c>
      <c r="Q2513" s="3">
        <f t="shared" si="737"/>
        <v>-78.996088778740742</v>
      </c>
      <c r="R2513">
        <f t="shared" si="738"/>
        <v>101.00391122125926</v>
      </c>
      <c r="S2513">
        <f t="shared" si="739"/>
        <v>11.665824358346882</v>
      </c>
      <c r="T2513">
        <f t="shared" si="722"/>
        <v>8.9288264011131862</v>
      </c>
    </row>
    <row r="2514" spans="1:20" x14ac:dyDescent="0.25">
      <c r="A2514">
        <f t="shared" si="723"/>
        <v>73577.070642079954</v>
      </c>
      <c r="B2514">
        <f t="shared" si="740"/>
        <v>11710.154490908599</v>
      </c>
      <c r="C2514" t="str">
        <f t="shared" si="724"/>
        <v>0.532338767062188-2.73474153875453i</v>
      </c>
      <c r="D2514" t="str">
        <f t="shared" si="725"/>
        <v>3.97365551730049-1.4322115555627i</v>
      </c>
      <c r="E2514" t="str">
        <f t="shared" si="726"/>
        <v>164.527839563692+11.1608985694023i</v>
      </c>
      <c r="F2514" t="str">
        <f t="shared" si="727"/>
        <v>1.45493680767279-12.7596341988628i</v>
      </c>
      <c r="G2514" t="str">
        <f t="shared" si="728"/>
        <v>0.999987527254984-0.00353165534083387i</v>
      </c>
      <c r="H2514" t="str">
        <f t="shared" si="729"/>
        <v>2713.78121246204-1271.20611102036i</v>
      </c>
      <c r="I2514" t="str">
        <f t="shared" si="730"/>
        <v>-34.6191033865649-102.901388189764i</v>
      </c>
      <c r="K2514" t="str">
        <f t="shared" si="731"/>
        <v>0.0036262021290798-0.00713064054022949i</v>
      </c>
      <c r="L2514" t="str">
        <f t="shared" si="732"/>
        <v>0.00005-0.0240978558933826i</v>
      </c>
      <c r="M2514" t="str">
        <f t="shared" si="733"/>
        <v>0.00133333333333333-0.0141752093490486i</v>
      </c>
      <c r="N2514">
        <f t="shared" si="734"/>
        <v>101.01531931507722</v>
      </c>
      <c r="O2514">
        <f t="shared" si="735"/>
        <v>8.8998459615599828</v>
      </c>
      <c r="P2514" s="3">
        <f t="shared" si="736"/>
        <v>8.8998459615599828</v>
      </c>
      <c r="Q2514" s="3">
        <f t="shared" si="737"/>
        <v>-78.984680684922779</v>
      </c>
      <c r="R2514">
        <f t="shared" si="738"/>
        <v>101.01531931507722</v>
      </c>
      <c r="S2514">
        <f t="shared" si="739"/>
        <v>11.710154490908598</v>
      </c>
      <c r="T2514">
        <f t="shared" si="722"/>
        <v>8.8998459615599828</v>
      </c>
    </row>
    <row r="2515" spans="1:20" x14ac:dyDescent="0.25">
      <c r="A2515">
        <f t="shared" si="723"/>
        <v>73856.663510519866</v>
      </c>
      <c r="B2515">
        <f t="shared" si="740"/>
        <v>11754.653077974051</v>
      </c>
      <c r="C2515" t="str">
        <f t="shared" si="724"/>
        <v>0.531112299722388-2.72552840122395i</v>
      </c>
      <c r="D2515" t="str">
        <f t="shared" si="725"/>
        <v>3.97364528330666-1.42734401694569i</v>
      </c>
      <c r="E2515" t="str">
        <f t="shared" si="726"/>
        <v>164.56111200299+11.2082484269293i</v>
      </c>
      <c r="F2515" t="str">
        <f t="shared" si="727"/>
        <v>1.45493666949314-12.711370117957i</v>
      </c>
      <c r="G2515" t="str">
        <f t="shared" si="728"/>
        <v>0.999987432283209-0.0035450752944427i</v>
      </c>
      <c r="H2515" t="str">
        <f t="shared" si="729"/>
        <v>2692.89137353801-1307.05536422934i</v>
      </c>
      <c r="I2515" t="str">
        <f t="shared" si="730"/>
        <v>-35.8172937204373-101.929938758836i</v>
      </c>
      <c r="K2515" t="str">
        <f t="shared" si="731"/>
        <v>0.00360652773175896-0.00711229031206433i</v>
      </c>
      <c r="L2515" t="str">
        <f t="shared" si="732"/>
        <v>0.00005-0.024006630696735i</v>
      </c>
      <c r="M2515" t="str">
        <f t="shared" si="733"/>
        <v>0.00133333333333333-0.0141215474686676i</v>
      </c>
      <c r="N2515">
        <f t="shared" si="734"/>
        <v>101.02680194514441</v>
      </c>
      <c r="O2515">
        <f t="shared" si="735"/>
        <v>8.8708734830101061</v>
      </c>
      <c r="P2515" s="3">
        <f t="shared" si="736"/>
        <v>8.8708734830101061</v>
      </c>
      <c r="Q2515" s="3">
        <f t="shared" si="737"/>
        <v>-78.973198054855587</v>
      </c>
      <c r="R2515">
        <f t="shared" si="738"/>
        <v>101.02680194514441</v>
      </c>
      <c r="S2515">
        <f t="shared" si="739"/>
        <v>11.754653077974051</v>
      </c>
      <c r="T2515">
        <f t="shared" si="722"/>
        <v>8.8708734830101061</v>
      </c>
    </row>
    <row r="2516" spans="1:20" x14ac:dyDescent="0.25">
      <c r="A2516">
        <f t="shared" si="723"/>
        <v>74137.318831859826</v>
      </c>
      <c r="B2516">
        <f t="shared" si="740"/>
        <v>11799.320759670352</v>
      </c>
      <c r="C2516" t="str">
        <f t="shared" si="724"/>
        <v>0.529892119545284-2.71634803536005i</v>
      </c>
      <c r="D2516" t="str">
        <f t="shared" si="725"/>
        <v>3.97363497144004-1.42249700827484i</v>
      </c>
      <c r="E2516" t="str">
        <f t="shared" si="726"/>
        <v>164.594684383435+11.2557392330887i</v>
      </c>
      <c r="F2516" t="str">
        <f t="shared" si="727"/>
        <v>1.45493653026135-12.6632888943705i</v>
      </c>
      <c r="G2516" t="str">
        <f t="shared" si="728"/>
        <v>0.999987336588296-0.0035585462400225i</v>
      </c>
      <c r="H2516" t="str">
        <f t="shared" si="729"/>
        <v>2670.94988939555-1342.22633262552i</v>
      </c>
      <c r="I2516" t="str">
        <f t="shared" si="730"/>
        <v>-36.9865002630909-100.925203555155i</v>
      </c>
      <c r="K2516" t="str">
        <f t="shared" si="731"/>
        <v>0.00358695516030586-0.00709393389565352i</v>
      </c>
      <c r="L2516" t="str">
        <f t="shared" si="732"/>
        <v>0.00005-0.0239157508435296i</v>
      </c>
      <c r="M2516" t="str">
        <f t="shared" si="733"/>
        <v>0.00133333333333333-0.014068088731488i</v>
      </c>
      <c r="N2516">
        <f t="shared" si="734"/>
        <v>101.03835941295628</v>
      </c>
      <c r="O2516">
        <f t="shared" si="735"/>
        <v>8.841909122199695</v>
      </c>
      <c r="P2516" s="3">
        <f t="shared" si="736"/>
        <v>8.841909122199695</v>
      </c>
      <c r="Q2516" s="3">
        <f t="shared" si="737"/>
        <v>-78.961640587043718</v>
      </c>
      <c r="R2516">
        <f t="shared" si="738"/>
        <v>101.03835941295628</v>
      </c>
      <c r="S2516">
        <f t="shared" si="739"/>
        <v>11.799320759670353</v>
      </c>
      <c r="T2516">
        <f t="shared" si="722"/>
        <v>8.841909122199695</v>
      </c>
    </row>
    <row r="2517" spans="1:20" x14ac:dyDescent="0.25">
      <c r="A2517">
        <f t="shared" si="723"/>
        <v>74419.0406434209</v>
      </c>
      <c r="B2517">
        <f t="shared" si="740"/>
        <v>11844.1581785571</v>
      </c>
      <c r="C2517" t="str">
        <f t="shared" si="724"/>
        <v>0.528678209561287-2.70720036329699i</v>
      </c>
      <c r="D2517" t="str">
        <f t="shared" si="725"/>
        <v>3.97362458110846-1.4176704597914i</v>
      </c>
      <c r="E2517" t="str">
        <f t="shared" si="726"/>
        <v>164.628558929726+11.3033710791244i</v>
      </c>
      <c r="F2517" t="str">
        <f t="shared" si="727"/>
        <v>1.45493638996941-12.6153898364385i</v>
      </c>
      <c r="G2517" t="str">
        <f t="shared" si="728"/>
        <v>0.999987240164737-0.00357206837129865i</v>
      </c>
      <c r="H2517" t="str">
        <f t="shared" si="729"/>
        <v>2647.99066598838-1376.67400287371i</v>
      </c>
      <c r="I2517" t="str">
        <f t="shared" si="730"/>
        <v>-38.1253096376857-99.8885932988078i</v>
      </c>
      <c r="K2517" t="str">
        <f t="shared" si="731"/>
        <v>0.00356748418387482-0.00707557186984029i</v>
      </c>
      <c r="L2517" t="str">
        <f t="shared" si="732"/>
        <v>0.00005-0.0238252150264291i</v>
      </c>
      <c r="M2517" t="str">
        <f t="shared" si="733"/>
        <v>0.00133333333333333-0.0140148323684877i</v>
      </c>
      <c r="N2517">
        <f t="shared" si="734"/>
        <v>101.04999201459044</v>
      </c>
      <c r="O2517">
        <f t="shared" si="735"/>
        <v>8.8129530369101445</v>
      </c>
      <c r="P2517" s="3">
        <f t="shared" si="736"/>
        <v>8.8129530369101445</v>
      </c>
      <c r="Q2517" s="3">
        <f t="shared" si="737"/>
        <v>-78.950007985409556</v>
      </c>
      <c r="R2517">
        <f t="shared" si="738"/>
        <v>101.04999201459044</v>
      </c>
      <c r="S2517">
        <f t="shared" si="739"/>
        <v>11.8441581785571</v>
      </c>
      <c r="T2517">
        <f t="shared" si="722"/>
        <v>8.8129530369101445</v>
      </c>
    </row>
    <row r="2518" spans="1:20" x14ac:dyDescent="0.25">
      <c r="A2518">
        <f t="shared" si="723"/>
        <v>74701.832997865902</v>
      </c>
      <c r="B2518">
        <f t="shared" si="740"/>
        <v>11889.165979635616</v>
      </c>
      <c r="C2518" t="str">
        <f t="shared" si="724"/>
        <v>0.527470552586668-2.69808530739575i</v>
      </c>
      <c r="D2518" t="str">
        <f t="shared" si="725"/>
        <v>3.97361411171527-1.4128643020306i</v>
      </c>
      <c r="E2518" t="str">
        <f t="shared" si="726"/>
        <v>164.662737884873+11.3511440530306i</v>
      </c>
      <c r="F2518" t="str">
        <f t="shared" si="727"/>
        <v>1.45493624860927-12.567672255117i</v>
      </c>
      <c r="G2518" t="str">
        <f t="shared" si="728"/>
        <v>0.999987143006987-0.0035856418827322i</v>
      </c>
      <c r="H2518" t="str">
        <f t="shared" si="729"/>
        <v>2624.05011995902-1410.35562357911i</v>
      </c>
      <c r="I2518" t="str">
        <f t="shared" si="730"/>
        <v>-39.232400241856-98.8215957030916i</v>
      </c>
      <c r="K2518" t="str">
        <f t="shared" si="731"/>
        <v>0.00354811456818979-0.00705720480927583i</v>
      </c>
      <c r="L2518" t="str">
        <f t="shared" si="732"/>
        <v>0.00005-0.0237350219430455i</v>
      </c>
      <c r="M2518" t="str">
        <f t="shared" si="733"/>
        <v>0.00133333333333333-0.0139617776135562i</v>
      </c>
      <c r="N2518">
        <f t="shared" si="734"/>
        <v>101.06170004067366</v>
      </c>
      <c r="O2518">
        <f t="shared" si="735"/>
        <v>8.7840053859693992</v>
      </c>
      <c r="P2518" s="3">
        <f t="shared" si="736"/>
        <v>8.7840053859693992</v>
      </c>
      <c r="Q2518" s="3">
        <f t="shared" si="737"/>
        <v>-78.938299959326343</v>
      </c>
      <c r="R2518">
        <f t="shared" si="738"/>
        <v>101.06170004067366</v>
      </c>
      <c r="S2518">
        <f t="shared" si="739"/>
        <v>11.889165979635615</v>
      </c>
      <c r="T2518">
        <f t="shared" si="722"/>
        <v>8.7840053859693992</v>
      </c>
    </row>
    <row r="2519" spans="1:20" x14ac:dyDescent="0.25">
      <c r="A2519">
        <f t="shared" si="723"/>
        <v>74985.699963257794</v>
      </c>
      <c r="B2519">
        <f t="shared" si="740"/>
        <v>11934.344810358232</v>
      </c>
      <c r="C2519" t="str">
        <f t="shared" si="724"/>
        <v>0.526269131226747-2.68900279024221i</v>
      </c>
      <c r="D2519" t="str">
        <f t="shared" si="725"/>
        <v>3.97360356265931-1.40807846582057i</v>
      </c>
      <c r="E2519" t="str">
        <f t="shared" si="726"/>
        <v>164.697223510373+11.3990582394714i</v>
      </c>
      <c r="F2519" t="str">
        <f t="shared" si="727"/>
        <v>1.45493610617275-12.5201354639724i</v>
      </c>
      <c r="G2519" t="str">
        <f t="shared" si="728"/>
        <v>0.999987045109453-0.00359926696952266i</v>
      </c>
      <c r="H2519" t="str">
        <f t="shared" si="729"/>
        <v>2599.16699095683-1443.23087485383i</v>
      </c>
      <c r="I2519" t="str">
        <f t="shared" si="730"/>
        <v>-40.3065472752785-97.7257680505755i</v>
      </c>
      <c r="K2519" t="str">
        <f t="shared" si="731"/>
        <v>0.00352884607559997-0.00703883328440834i</v>
      </c>
      <c r="L2519" t="str">
        <f t="shared" si="732"/>
        <v>0.00005-0.023645170295921i</v>
      </c>
      <c r="M2519" t="str">
        <f t="shared" si="733"/>
        <v>0.00133333333333333-0.013908923703483i</v>
      </c>
      <c r="N2519">
        <f t="shared" si="734"/>
        <v>101.07348377634568</v>
      </c>
      <c r="O2519">
        <f t="shared" si="735"/>
        <v>8.7550663292524256</v>
      </c>
      <c r="P2519" s="3">
        <f t="shared" si="736"/>
        <v>8.7550663292524256</v>
      </c>
      <c r="Q2519" s="3">
        <f t="shared" si="737"/>
        <v>-78.926516223654318</v>
      </c>
      <c r="R2519">
        <f t="shared" si="738"/>
        <v>101.07348377634568</v>
      </c>
      <c r="S2519">
        <f t="shared" si="739"/>
        <v>11.934344810358231</v>
      </c>
      <c r="T2519">
        <f t="shared" si="722"/>
        <v>8.7550663292524256</v>
      </c>
    </row>
    <row r="2520" spans="1:20" x14ac:dyDescent="0.25">
      <c r="A2520">
        <f t="shared" si="723"/>
        <v>75270.64562311818</v>
      </c>
      <c r="B2520">
        <f t="shared" si="740"/>
        <v>11979.695320637595</v>
      </c>
      <c r="C2520" t="str">
        <f t="shared" si="724"/>
        <v>0.525073927879117-2.67995273464541i</v>
      </c>
      <c r="D2520" t="str">
        <f t="shared" si="725"/>
        <v>3.97359293333486-1.40331288228143i</v>
      </c>
      <c r="E2520" t="str">
        <f t="shared" si="726"/>
        <v>164.732018086382+11.4471137197018i</v>
      </c>
      <c r="F2520" t="str">
        <f t="shared" si="727"/>
        <v>1.45493596265171-12.472778779172i</v>
      </c>
      <c r="G2520" t="str">
        <f t="shared" si="728"/>
        <v>0.999986946466504-0.00361294382761076i</v>
      </c>
      <c r="H2520" t="str">
        <f t="shared" si="729"/>
        <v>2573.38214083094-1475.26201938531i</v>
      </c>
      <c r="I2520" t="str">
        <f t="shared" si="730"/>
        <v>-41.3466270532107-96.6027293995777i</v>
      </c>
      <c r="K2520" t="str">
        <f t="shared" si="731"/>
        <v>0.00350967846513576-0.00702045786147359i</v>
      </c>
      <c r="L2520" t="str">
        <f t="shared" si="732"/>
        <v>0.00005-0.0235556587925095i</v>
      </c>
      <c r="M2520" t="str">
        <f t="shared" si="733"/>
        <v>0.00133333333333333-0.0138562698779468i</v>
      </c>
      <c r="N2520">
        <f t="shared" si="734"/>
        <v>101.0853435012236</v>
      </c>
      <c r="O2520">
        <f t="shared" si="735"/>
        <v>8.7261360276821733</v>
      </c>
      <c r="P2520" s="3">
        <f t="shared" si="736"/>
        <v>8.7261360276821733</v>
      </c>
      <c r="Q2520" s="3">
        <f t="shared" si="737"/>
        <v>-78.914656498776395</v>
      </c>
      <c r="R2520">
        <f t="shared" si="738"/>
        <v>101.0853435012236</v>
      </c>
      <c r="S2520">
        <f t="shared" si="739"/>
        <v>11.979695320637594</v>
      </c>
      <c r="T2520">
        <f t="shared" si="722"/>
        <v>8.7261360276821733</v>
      </c>
    </row>
    <row r="2521" spans="1:20" x14ac:dyDescent="0.25">
      <c r="A2521">
        <f t="shared" si="723"/>
        <v>75556.67407648603</v>
      </c>
      <c r="B2521">
        <f t="shared" si="740"/>
        <v>12025.218162856017</v>
      </c>
      <c r="C2521" t="str">
        <f t="shared" si="724"/>
        <v>0.523884924736964-2.67093506363605i</v>
      </c>
      <c r="D2521" t="str">
        <f t="shared" si="725"/>
        <v>3.97358222313157-1.39856748282422i</v>
      </c>
      <c r="E2521" t="str">
        <f t="shared" si="726"/>
        <v>164.767123911903+11.495310571487i</v>
      </c>
      <c r="F2521" t="str">
        <f t="shared" si="727"/>
        <v>1.45493581803786-12.4256015194738i</v>
      </c>
      <c r="G2521" t="str">
        <f t="shared" si="728"/>
        <v>0.999986847072463-0.0036266726536813i</v>
      </c>
      <c r="H2521" t="str">
        <f t="shared" si="729"/>
        <v>2546.73834179353-1506.41403390408i</v>
      </c>
      <c r="I2521" t="str">
        <f t="shared" si="730"/>
        <v>-42.3516205776194-95.4541525000415i</v>
      </c>
      <c r="K2521" t="str">
        <f t="shared" si="731"/>
        <v>0.00349061149256447-0.00700207910248592i</v>
      </c>
      <c r="L2521" t="str">
        <f t="shared" si="732"/>
        <v>0.00005-0.0234664861451579i</v>
      </c>
      <c r="M2521" t="str">
        <f t="shared" si="733"/>
        <v>0.00133333333333333-0.0138038153795047i</v>
      </c>
      <c r="N2521">
        <f t="shared" si="734"/>
        <v>101.09727948936759</v>
      </c>
      <c r="O2521">
        <f t="shared" si="735"/>
        <v>8.6972146432312325</v>
      </c>
      <c r="P2521" s="3">
        <f t="shared" si="736"/>
        <v>8.6972146432312325</v>
      </c>
      <c r="Q2521" s="3">
        <f t="shared" si="737"/>
        <v>-78.902720510632406</v>
      </c>
      <c r="R2521">
        <f t="shared" si="738"/>
        <v>101.09727948936759</v>
      </c>
      <c r="S2521">
        <f t="shared" si="739"/>
        <v>12.025218162856017</v>
      </c>
      <c r="T2521">
        <f t="shared" si="722"/>
        <v>8.6972146432312325</v>
      </c>
    </row>
    <row r="2522" spans="1:20" x14ac:dyDescent="0.25">
      <c r="A2522">
        <f t="shared" si="723"/>
        <v>75843.78943797668</v>
      </c>
      <c r="B2522">
        <f t="shared" si="740"/>
        <v>12070.913991874871</v>
      </c>
      <c r="C2522" t="str">
        <f t="shared" si="724"/>
        <v>0.522702103792152-2.66194970046469i</v>
      </c>
      <c r="D2522" t="str">
        <f t="shared" si="725"/>
        <v>3.97357143143448-1.39384219914997i</v>
      </c>
      <c r="E2522" t="str">
        <f t="shared" si="726"/>
        <v>164.802543304961+11.5436488690199i</v>
      </c>
      <c r="F2522" t="str">
        <f t="shared" si="727"/>
        <v>1.45493567232289-12.3786030062171i</v>
      </c>
      <c r="G2522" t="str">
        <f t="shared" si="728"/>
        <v>0.999986746921613-0.00364045364516592i</v>
      </c>
      <c r="H2522" t="str">
        <f t="shared" si="729"/>
        <v>2519.28005574211-1536.65472021383i</v>
      </c>
      <c r="I2522" t="str">
        <f t="shared" si="730"/>
        <v>-43.3206163473074-94.2817554997845i</v>
      </c>
      <c r="K2522" t="str">
        <f t="shared" si="731"/>
        <v>0.00347164491044531-0.00698369756522964i</v>
      </c>
      <c r="L2522" t="str">
        <f t="shared" si="732"/>
        <v>0.00005-0.0233776510710878i</v>
      </c>
      <c r="M2522" t="str">
        <f t="shared" si="733"/>
        <v>0.00133333333333333-0.013751559453581i</v>
      </c>
      <c r="N2522">
        <f t="shared" si="734"/>
        <v>101.10929200924335</v>
      </c>
      <c r="O2522">
        <f t="shared" si="735"/>
        <v>8.6683023389223663</v>
      </c>
      <c r="P2522" s="3">
        <f t="shared" si="736"/>
        <v>8.6683023389223663</v>
      </c>
      <c r="Q2522" s="3">
        <f t="shared" si="737"/>
        <v>-78.890707990756653</v>
      </c>
      <c r="R2522">
        <f t="shared" si="738"/>
        <v>101.10929200924335</v>
      </c>
      <c r="S2522">
        <f t="shared" si="739"/>
        <v>12.070913991874871</v>
      </c>
      <c r="T2522">
        <f t="shared" si="722"/>
        <v>8.6683023389223663</v>
      </c>
    </row>
    <row r="2523" spans="1:20" x14ac:dyDescent="0.25">
      <c r="A2523">
        <f t="shared" si="723"/>
        <v>76131.995837840994</v>
      </c>
      <c r="B2523">
        <f t="shared" si="740"/>
        <v>12116.783465043996</v>
      </c>
      <c r="C2523" t="str">
        <f t="shared" si="724"/>
        <v>0.521525446838488-2.65299656860017i</v>
      </c>
      <c r="D2523" t="str">
        <f t="shared" si="725"/>
        <v>3.97356055762394-1.38913696324866i</v>
      </c>
      <c r="E2523" t="str">
        <f t="shared" si="726"/>
        <v>164.838278602781+11.5921286828358i</v>
      </c>
      <c r="F2523" t="str">
        <f t="shared" si="727"/>
        <v>1.4549355254984-12.3317825633124i</v>
      </c>
      <c r="G2523" t="str">
        <f t="shared" si="728"/>
        <v>0.999986646008191-0.00365428700024603i</v>
      </c>
      <c r="H2523" t="str">
        <f t="shared" si="729"/>
        <v>2491.05320698656-1565.95479521797i</v>
      </c>
      <c r="I2523" t="str">
        <f t="shared" si="730"/>
        <v>-44.2528123982335-93.0872935227187i</v>
      </c>
      <c r="K2523" t="str">
        <f t="shared" si="731"/>
        <v>0.00345277846818481-0.00696531380325157i</v>
      </c>
      <c r="L2523" t="str">
        <f t="shared" si="732"/>
        <v>0.00005-0.0232891522923768i</v>
      </c>
      <c r="M2523" t="str">
        <f t="shared" si="733"/>
        <v>0.00133333333333333-0.0136995013484569i</v>
      </c>
      <c r="N2523">
        <f t="shared" si="734"/>
        <v>101.121381323688</v>
      </c>
      <c r="O2523">
        <f t="shared" si="735"/>
        <v>8.6393992788297158</v>
      </c>
      <c r="P2523" s="3">
        <f t="shared" si="736"/>
        <v>8.6393992788297158</v>
      </c>
      <c r="Q2523" s="3">
        <f t="shared" si="737"/>
        <v>-78.878618676312001</v>
      </c>
      <c r="R2523">
        <f t="shared" si="738"/>
        <v>101.121381323688</v>
      </c>
      <c r="S2523">
        <f t="shared" si="739"/>
        <v>12.116783465043996</v>
      </c>
      <c r="T2523">
        <f t="shared" si="722"/>
        <v>8.6393992788297158</v>
      </c>
    </row>
    <row r="2524" spans="1:20" x14ac:dyDescent="0.25">
      <c r="A2524">
        <f t="shared" si="723"/>
        <v>76421.297422024785</v>
      </c>
      <c r="B2524">
        <f t="shared" si="740"/>
        <v>12162.827242211164</v>
      </c>
      <c r="C2524" t="str">
        <f t="shared" si="724"/>
        <v>0.520354935474863-2.64407559172827i</v>
      </c>
      <c r="D2524" t="str">
        <f t="shared" si="725"/>
        <v>3.97354960107562-1.38445170739827i</v>
      </c>
      <c r="E2524" t="str">
        <f t="shared" si="726"/>
        <v>164.874332161982+11.6407500797281i</v>
      </c>
      <c r="F2524" t="str">
        <f t="shared" si="727"/>
        <v>1.45493537755596-12.2851395172317i</v>
      </c>
      <c r="G2524" t="str">
        <f t="shared" si="728"/>
        <v>0.99998654432639-0.00366817291785551i</v>
      </c>
      <c r="H2524" t="str">
        <f t="shared" si="729"/>
        <v>2462.10495064476-1594.28795965295i</v>
      </c>
      <c r="I2524" t="str">
        <f t="shared" si="730"/>
        <v>-45.1475175750189-91.8725501999587i</v>
      </c>
      <c r="K2524" t="str">
        <f t="shared" si="731"/>
        <v>0.00343401191209145-0.00694692836585387i</v>
      </c>
      <c r="L2524" t="str">
        <f t="shared" si="732"/>
        <v>0.00005-0.0232009885359402i</v>
      </c>
      <c r="M2524" t="str">
        <f t="shared" si="733"/>
        <v>0.00133333333333333-0.0136476403152589i</v>
      </c>
      <c r="N2524">
        <f t="shared" si="734"/>
        <v>101.13354768987253</v>
      </c>
      <c r="O2524">
        <f t="shared" si="735"/>
        <v>8.6105056280806576</v>
      </c>
      <c r="P2524" s="3">
        <f t="shared" si="736"/>
        <v>8.6105056280806576</v>
      </c>
      <c r="Q2524" s="3">
        <f t="shared" si="737"/>
        <v>-78.866452310127471</v>
      </c>
      <c r="R2524">
        <f t="shared" si="738"/>
        <v>101.13354768987253</v>
      </c>
      <c r="S2524">
        <f t="shared" si="739"/>
        <v>12.162827242211163</v>
      </c>
      <c r="T2524">
        <f t="shared" si="722"/>
        <v>8.6105056280806576</v>
      </c>
    </row>
    <row r="2525" spans="1:20" x14ac:dyDescent="0.25">
      <c r="A2525">
        <f t="shared" si="723"/>
        <v>76711.698352228486</v>
      </c>
      <c r="B2525">
        <f t="shared" si="740"/>
        <v>12209.045985731567</v>
      </c>
      <c r="C2525" t="str">
        <f t="shared" si="724"/>
        <v>0.519190551108355-2.63518669375i</v>
      </c>
      <c r="D2525" t="str">
        <f t="shared" si="725"/>
        <v>3.97353856116044-1.37978636416379i</v>
      </c>
      <c r="E2525" t="str">
        <f t="shared" si="726"/>
        <v>164.91070635875+11.6895131226607i</v>
      </c>
      <c r="F2525" t="str">
        <f t="shared" si="727"/>
        <v>1.45493522848706-12.2386731969991i</v>
      </c>
      <c r="G2525" t="str">
        <f t="shared" si="728"/>
        <v>0.999986441870359-0.00368211159768371i</v>
      </c>
      <c r="H2525" t="str">
        <f t="shared" si="729"/>
        <v>2432.48343895456-1621.63094550588i</v>
      </c>
      <c r="I2525" t="str">
        <f t="shared" si="730"/>
        <v>-46.0041520439263-90.6393292328243i</v>
      </c>
      <c r="K2525" t="str">
        <f t="shared" si="731"/>
        <v>0.00341534498543027-0.00692854179808771i</v>
      </c>
      <c r="L2525" t="str">
        <f t="shared" si="732"/>
        <v>0.00005-0.0231131585335128i</v>
      </c>
      <c r="M2525" t="str">
        <f t="shared" si="733"/>
        <v>0.00133333333333333-0.0135959756079487i</v>
      </c>
      <c r="N2525">
        <f t="shared" si="734"/>
        <v>101.14579135926566</v>
      </c>
      <c r="O2525">
        <f t="shared" si="735"/>
        <v>8.5816215528563298</v>
      </c>
      <c r="P2525" s="3">
        <f t="shared" si="736"/>
        <v>8.5816215528563298</v>
      </c>
      <c r="Q2525" s="3">
        <f t="shared" si="737"/>
        <v>-78.854208640734342</v>
      </c>
      <c r="R2525">
        <f t="shared" si="738"/>
        <v>101.14579135926566</v>
      </c>
      <c r="S2525">
        <f t="shared" si="739"/>
        <v>12.209045985731567</v>
      </c>
      <c r="T2525">
        <f t="shared" si="722"/>
        <v>8.5816215528563298</v>
      </c>
    </row>
    <row r="2526" spans="1:20" x14ac:dyDescent="0.25">
      <c r="A2526">
        <f t="shared" si="723"/>
        <v>77003.202805966954</v>
      </c>
      <c r="B2526">
        <f t="shared" si="740"/>
        <v>12255.440360477347</v>
      </c>
      <c r="C2526" t="str">
        <f t="shared" si="724"/>
        <v>0.518032274957386-2.62632979878031i</v>
      </c>
      <c r="D2526" t="str">
        <f t="shared" si="725"/>
        <v>3.97352743724453-1.37514086639627i</v>
      </c>
      <c r="E2526" t="str">
        <f t="shared" si="726"/>
        <v>164.947403589034+11.7384178706807i</v>
      </c>
      <c r="F2526" t="str">
        <f t="shared" si="727"/>
        <v>1.45493507828311-12.192382934181i</v>
      </c>
      <c r="G2526" t="str">
        <f t="shared" si="728"/>
        <v>0.999986338634205-0.00369610324017821i</v>
      </c>
      <c r="H2526" t="str">
        <f t="shared" si="729"/>
        <v>2402.23758769763-1647.963542355i</v>
      </c>
      <c r="I2526" t="str">
        <f t="shared" si="730"/>
        <v>-46.8222470665007-89.3894460636318i</v>
      </c>
      <c r="K2526" t="str">
        <f t="shared" si="731"/>
        <v>0.00339677742847722-0.00691015464074749i</v>
      </c>
      <c r="L2526" t="str">
        <f t="shared" si="732"/>
        <v>0.00005-0.0230256610216306i</v>
      </c>
      <c r="M2526" t="str">
        <f t="shared" si="733"/>
        <v>0.00133333333333333-0.0135445064833121i</v>
      </c>
      <c r="N2526">
        <f t="shared" si="734"/>
        <v>101.15811257759735</v>
      </c>
      <c r="O2526">
        <f t="shared" si="735"/>
        <v>8.5527472203934849</v>
      </c>
      <c r="P2526" s="3">
        <f t="shared" si="736"/>
        <v>8.5527472203934849</v>
      </c>
      <c r="Q2526" s="3">
        <f t="shared" si="737"/>
        <v>-78.84188742240265</v>
      </c>
      <c r="R2526">
        <f t="shared" si="738"/>
        <v>101.15811257759735</v>
      </c>
      <c r="S2526">
        <f t="shared" si="739"/>
        <v>12.255440360477348</v>
      </c>
      <c r="T2526">
        <f t="shared" si="722"/>
        <v>8.5527472203934849</v>
      </c>
    </row>
    <row r="2527" spans="1:20" x14ac:dyDescent="0.25">
      <c r="A2527">
        <f t="shared" si="723"/>
        <v>77295.814976629626</v>
      </c>
      <c r="B2527">
        <f t="shared" si="740"/>
        <v>12302.01103384716</v>
      </c>
      <c r="C2527" t="str">
        <f t="shared" si="724"/>
        <v>0.51688008805479-2.61750483114665i</v>
      </c>
      <c r="D2527" t="str">
        <f t="shared" si="725"/>
        <v>3.97351622868923-1.37051514723179i</v>
      </c>
      <c r="E2527" t="str">
        <f t="shared" si="726"/>
        <v>164.984426268728+11.7874643788259i</v>
      </c>
      <c r="F2527" t="str">
        <f t="shared" si="727"/>
        <v>1.45493492693547-12.1462680628761i</v>
      </c>
      <c r="G2527" t="str">
        <f t="shared" si="728"/>
        <v>0.999986234611987-0.00371014804654774i</v>
      </c>
      <c r="H2527" t="str">
        <f t="shared" si="729"/>
        <v>2371.41684484735-1673.26860311689i</v>
      </c>
      <c r="I2527" t="str">
        <f t="shared" si="730"/>
        <v>-47.6014440612703-88.1247197260372i</v>
      </c>
      <c r="K2527" t="str">
        <f t="shared" si="731"/>
        <v>0.00337830897857315-0.00689176743036575i</v>
      </c>
      <c r="L2527" t="str">
        <f t="shared" si="732"/>
        <v>0.00005-0.0229384947416125i</v>
      </c>
      <c r="M2527" t="str">
        <f t="shared" si="733"/>
        <v>0.00133333333333333-0.0134932322009485i</v>
      </c>
      <c r="N2527">
        <f t="shared" si="734"/>
        <v>101.17051158482155</v>
      </c>
      <c r="O2527">
        <f t="shared" si="735"/>
        <v>8.5238827989857207</v>
      </c>
      <c r="P2527" s="3">
        <f t="shared" si="736"/>
        <v>8.5238827989857207</v>
      </c>
      <c r="Q2527" s="3">
        <f t="shared" si="737"/>
        <v>-78.829488415178446</v>
      </c>
      <c r="R2527">
        <f t="shared" si="738"/>
        <v>101.17051158482155</v>
      </c>
      <c r="S2527">
        <f t="shared" si="739"/>
        <v>12.30201103384716</v>
      </c>
      <c r="T2527">
        <f t="shared" si="722"/>
        <v>8.5238827989857207</v>
      </c>
    </row>
    <row r="2528" spans="1:20" x14ac:dyDescent="0.25">
      <c r="A2528">
        <f t="shared" si="723"/>
        <v>77589.539073540829</v>
      </c>
      <c r="B2528">
        <f t="shared" si="740"/>
        <v>12348.75867577578</v>
      </c>
      <c r="C2528" t="str">
        <f t="shared" si="724"/>
        <v>0.51573397125087-2.6087117153877i</v>
      </c>
      <c r="D2528" t="str">
        <f t="shared" si="725"/>
        <v>3.97350493485101-1.36590914009056i</v>
      </c>
      <c r="E2528" t="str">
        <f t="shared" si="726"/>
        <v>165.02177683387+11.8366526980353i</v>
      </c>
      <c r="F2528" t="str">
        <f t="shared" si="727"/>
        <v>1.45493477443543-12.1003279197066i</v>
      </c>
      <c r="G2528" t="str">
        <f t="shared" si="728"/>
        <v>0.99998612979772-0.00372424621876507i</v>
      </c>
      <c r="H2528" t="str">
        <f t="shared" si="729"/>
        <v>2340.07096344069-1697.53202991147i</v>
      </c>
      <c r="I2528" t="str">
        <f t="shared" si="730"/>
        <v>-48.3414929883259-86.8469649416378i</v>
      </c>
      <c r="K2528" t="str">
        <f t="shared" si="731"/>
        <v>0.00335993937017753-0.00687338069920866i</v>
      </c>
      <c r="L2528" t="str">
        <f t="shared" si="732"/>
        <v>0.00005-0.0228516584395422i</v>
      </c>
      <c r="M2528" t="str">
        <f t="shared" si="733"/>
        <v>0.00133333333333333-0.0134421520232601i</v>
      </c>
      <c r="N2528">
        <f t="shared" si="734"/>
        <v>101.18298861507833</v>
      </c>
      <c r="O2528">
        <f t="shared" si="735"/>
        <v>8.4950284579851694</v>
      </c>
      <c r="P2528" s="3">
        <f t="shared" si="736"/>
        <v>8.4950284579851694</v>
      </c>
      <c r="Q2528" s="3">
        <f t="shared" si="737"/>
        <v>-78.81701138492167</v>
      </c>
      <c r="R2528">
        <f t="shared" si="738"/>
        <v>101.18298861507833</v>
      </c>
      <c r="S2528">
        <f t="shared" si="739"/>
        <v>12.34875867577578</v>
      </c>
      <c r="T2528">
        <f t="shared" si="722"/>
        <v>8.4950284579851694</v>
      </c>
    </row>
    <row r="2529" spans="1:20" x14ac:dyDescent="0.25">
      <c r="A2529">
        <f t="shared" si="723"/>
        <v>77884.379322020279</v>
      </c>
      <c r="B2529">
        <f t="shared" si="740"/>
        <v>12395.683958743728</v>
      </c>
      <c r="C2529" t="str">
        <f t="shared" si="724"/>
        <v>0.514593905216491-2.599950376252i</v>
      </c>
      <c r="D2529" t="str">
        <f t="shared" si="725"/>
        <v>3.97349355508147-1.36132277867592i</v>
      </c>
      <c r="E2529" t="str">
        <f t="shared" si="726"/>
        <v>165.059457740822+11.8859828750564i</v>
      </c>
      <c r="F2529" t="str">
        <f t="shared" si="727"/>
        <v>1.45493462077421-12.054561843808i</v>
      </c>
      <c r="G2529" t="str">
        <f t="shared" si="728"/>
        <v>0.999986024185373-0.00373839795956988i</v>
      </c>
      <c r="H2529" t="str">
        <f t="shared" si="729"/>
        <v>2308.24978053568-1720.74274096208i</v>
      </c>
      <c r="I2529" t="str">
        <f t="shared" si="730"/>
        <v>-49.0422500981437-85.5579845236482i</v>
      </c>
      <c r="K2529" t="str">
        <f t="shared" si="731"/>
        <v>0.00334166833492204-0.00685499497527225i</v>
      </c>
      <c r="L2529" t="str">
        <f t="shared" si="732"/>
        <v>0.00005-0.0227651508662505i</v>
      </c>
      <c r="M2529" t="str">
        <f t="shared" si="733"/>
        <v>0.00133333333333333-0.0133912652154415i</v>
      </c>
      <c r="N2529">
        <f t="shared" si="734"/>
        <v>101.19554389665772</v>
      </c>
      <c r="O2529">
        <f t="shared" si="735"/>
        <v>8.4661843678038124</v>
      </c>
      <c r="P2529" s="3">
        <f t="shared" si="736"/>
        <v>8.4661843678038124</v>
      </c>
      <c r="Q2529" s="3">
        <f t="shared" si="737"/>
        <v>-78.804456103342275</v>
      </c>
      <c r="R2529">
        <f t="shared" si="738"/>
        <v>101.19554389665772</v>
      </c>
      <c r="S2529">
        <f t="shared" si="739"/>
        <v>12.395683958743728</v>
      </c>
      <c r="T2529">
        <f t="shared" si="722"/>
        <v>8.4661843678038124</v>
      </c>
    </row>
    <row r="2530" spans="1:20" x14ac:dyDescent="0.25">
      <c r="A2530">
        <f t="shared" si="723"/>
        <v>78180.339963443956</v>
      </c>
      <c r="B2530">
        <f t="shared" si="740"/>
        <v>12442.787557786954</v>
      </c>
      <c r="C2530" t="str">
        <f t="shared" si="724"/>
        <v>0.513459870446066-2.59122073869674i</v>
      </c>
      <c r="D2530" t="str">
        <f t="shared" si="725"/>
        <v>3.9734820887273-1.35675599697338i</v>
      </c>
      <c r="E2530" t="str">
        <f t="shared" si="726"/>
        <v>165.097471466472+11.935454952349i</v>
      </c>
      <c r="F2530" t="str">
        <f t="shared" si="727"/>
        <v>1.45493446594299-12.0089691768197i</v>
      </c>
      <c r="G2530" t="str">
        <f t="shared" si="728"/>
        <v>0.999985917768869-0.00375260347247168i</v>
      </c>
      <c r="H2530" t="str">
        <f t="shared" si="729"/>
        <v>2276.00300395715-1742.89261962924i</v>
      </c>
      <c r="I2530" t="str">
        <f t="shared" si="730"/>
        <v>-49.7036750916169-84.2595621420205i</v>
      </c>
      <c r="K2530" t="str">
        <f t="shared" si="731"/>
        <v>0.00332349560166365-0.00683661078227903i</v>
      </c>
      <c r="L2530" t="str">
        <f t="shared" si="732"/>
        <v>0.00005-0.0226789707772967i</v>
      </c>
      <c r="M2530" t="str">
        <f t="shared" si="733"/>
        <v>0.00133333333333333-0.0133405710454687i</v>
      </c>
      <c r="N2530">
        <f t="shared" si="734"/>
        <v>101.20817765196087</v>
      </c>
      <c r="O2530">
        <f t="shared" si="735"/>
        <v>8.4373506999151804</v>
      </c>
      <c r="P2530" s="3">
        <f t="shared" si="736"/>
        <v>8.4373506999151804</v>
      </c>
      <c r="Q2530" s="3">
        <f t="shared" si="737"/>
        <v>-78.791822348039133</v>
      </c>
      <c r="R2530">
        <f t="shared" si="738"/>
        <v>101.20817765196087</v>
      </c>
      <c r="S2530">
        <f t="shared" si="739"/>
        <v>12.442787557786955</v>
      </c>
      <c r="T2530">
        <f t="shared" si="722"/>
        <v>8.4373506999151804</v>
      </c>
    </row>
    <row r="2531" spans="1:20" x14ac:dyDescent="0.25">
      <c r="A2531">
        <f t="shared" si="723"/>
        <v>78477.425255305046</v>
      </c>
      <c r="B2531">
        <f t="shared" si="740"/>
        <v>12490.070150506544</v>
      </c>
      <c r="C2531" t="str">
        <f t="shared" si="724"/>
        <v>0.512331847260547-2.58252272788661i</v>
      </c>
      <c r="D2531" t="str">
        <f t="shared" si="725"/>
        <v>3.97347053513018-1.35220872924968i</v>
      </c>
      <c r="E2531" t="str">
        <f t="shared" si="726"/>
        <v>165.135820508429+11.9850689679891i</v>
      </c>
      <c r="F2531" t="str">
        <f t="shared" si="727"/>
        <v>1.45493430993286-11.9635492628759i</v>
      </c>
      <c r="G2531" t="str">
        <f t="shared" si="728"/>
        <v>0.999985810542087-0.00376686296175275i</v>
      </c>
      <c r="H2531" t="str">
        <f t="shared" si="729"/>
        <v>2243.38000835755-1763.97644683124i</v>
      </c>
      <c r="I2531" t="str">
        <f t="shared" si="730"/>
        <v>-50.3258277428061-82.9534554974257i</v>
      </c>
      <c r="K2531" t="str">
        <f t="shared" si="731"/>
        <v>0.00330542089653759-0.00681822863967549i</v>
      </c>
      <c r="L2531" t="str">
        <f t="shared" si="732"/>
        <v>0.00005-0.0225931169329516i</v>
      </c>
      <c r="M2531" t="str">
        <f t="shared" si="733"/>
        <v>0.00133333333333333-0.0132900687840891i</v>
      </c>
      <c r="N2531">
        <f t="shared" si="734"/>
        <v>101.22089009746162</v>
      </c>
      <c r="O2531">
        <f t="shared" si="735"/>
        <v>8.4085276268561628</v>
      </c>
      <c r="P2531" s="3">
        <f t="shared" si="736"/>
        <v>8.4085276268561628</v>
      </c>
      <c r="Q2531" s="3">
        <f t="shared" si="737"/>
        <v>-78.77910990253838</v>
      </c>
      <c r="R2531">
        <f t="shared" si="738"/>
        <v>101.22089009746162</v>
      </c>
      <c r="S2531">
        <f t="shared" si="739"/>
        <v>12.490070150506545</v>
      </c>
      <c r="T2531">
        <f t="shared" si="722"/>
        <v>8.4085276268561628</v>
      </c>
    </row>
    <row r="2532" spans="1:20" x14ac:dyDescent="0.25">
      <c r="A2532">
        <f t="shared" si="723"/>
        <v>78775.639471275208</v>
      </c>
      <c r="B2532">
        <f t="shared" si="740"/>
        <v>12537.53241707847</v>
      </c>
      <c r="C2532" t="str">
        <f t="shared" si="724"/>
        <v>0.511209815810415-2.57385626919261i</v>
      </c>
      <c r="D2532" t="str">
        <f t="shared" si="725"/>
        <v>3.97345889362686-1.34768091005184i</v>
      </c>
      <c r="E2532" t="str">
        <f t="shared" si="726"/>
        <v>165.174507385215+12.0348249555718i</v>
      </c>
      <c r="F2532" t="str">
        <f t="shared" si="727"/>
        <v>1.45493415273482-11.9183014485957i</v>
      </c>
      <c r="G2532" t="str">
        <f t="shared" si="728"/>
        <v>0.999985702498856-0.00378117663247103i</v>
      </c>
      <c r="H2532" t="str">
        <f t="shared" si="729"/>
        <v>2210.42964193004-1783.99181823281i</v>
      </c>
      <c r="I2532" t="str">
        <f t="shared" si="730"/>
        <v>-50.908864039481-81.6413899442246i</v>
      </c>
      <c r="K2532" t="str">
        <f t="shared" si="731"/>
        <v>0.00328744394300987-0.00679984906262996i</v>
      </c>
      <c r="L2532" t="str">
        <f t="shared" si="732"/>
        <v>0.00005-0.0225075880981785i</v>
      </c>
      <c r="M2532" t="str">
        <f t="shared" si="733"/>
        <v>0.00133333333333333-0.0132397577048109i</v>
      </c>
      <c r="N2532">
        <f t="shared" si="734"/>
        <v>101.23368144366846</v>
      </c>
      <c r="O2532">
        <f t="shared" si="735"/>
        <v>8.3797153222286376</v>
      </c>
      <c r="P2532" s="3">
        <f t="shared" si="736"/>
        <v>8.3797153222286376</v>
      </c>
      <c r="Q2532" s="3">
        <f t="shared" si="737"/>
        <v>-78.766318556331541</v>
      </c>
      <c r="R2532">
        <f t="shared" si="738"/>
        <v>101.23368144366846</v>
      </c>
      <c r="S2532">
        <f t="shared" si="739"/>
        <v>12.53753241707847</v>
      </c>
      <c r="T2532">
        <f t="shared" si="722"/>
        <v>8.3797153222286376</v>
      </c>
    </row>
    <row r="2533" spans="1:20" x14ac:dyDescent="0.25">
      <c r="A2533">
        <f t="shared" si="723"/>
        <v>79074.986901266049</v>
      </c>
      <c r="B2533">
        <f t="shared" si="740"/>
        <v>12585.175040263368</v>
      </c>
      <c r="C2533" t="str">
        <f t="shared" si="724"/>
        <v>0.510093756078569-2.56522128819088i</v>
      </c>
      <c r="D2533" t="str">
        <f t="shared" si="725"/>
        <v>3.973447163549-1.3431724742062i</v>
      </c>
      <c r="E2533" t="str">
        <f t="shared" si="726"/>
        <v>165.213534636469+12.0847229441099i</v>
      </c>
      <c r="F2533" t="str">
        <f t="shared" si="727"/>
        <v>1.45493399433985-11.8732250830741i</v>
      </c>
      <c r="G2533" t="str">
        <f t="shared" si="728"/>
        <v>0.999985593632959-0.00379554469046309i</v>
      </c>
      <c r="H2533" t="str">
        <f t="shared" si="729"/>
        <v>2177.20004491418-1802.9390476816i</v>
      </c>
      <c r="I2533" t="str">
        <f t="shared" si="730"/>
        <v>-51.4530318990253-80.3250525951781i</v>
      </c>
      <c r="K2533" t="str">
        <f t="shared" si="731"/>
        <v>0.00326956446192949-0.00678147256203102i</v>
      </c>
      <c r="L2533" t="str">
        <f t="shared" si="732"/>
        <v>0.00005-0.0224223830426165i</v>
      </c>
      <c r="M2533" t="str">
        <f t="shared" si="733"/>
        <v>0.00133333333333333-0.0131896370838921i</v>
      </c>
      <c r="N2533">
        <f t="shared" si="734"/>
        <v>101.24655189508474</v>
      </c>
      <c r="O2533">
        <f t="shared" si="735"/>
        <v>8.3509139607010052</v>
      </c>
      <c r="P2533" s="3">
        <f t="shared" si="736"/>
        <v>8.3509139607010052</v>
      </c>
      <c r="Q2533" s="3">
        <f t="shared" si="737"/>
        <v>-78.753448104915265</v>
      </c>
      <c r="R2533">
        <f t="shared" si="738"/>
        <v>101.24655189508474</v>
      </c>
      <c r="S2533">
        <f t="shared" si="739"/>
        <v>12.585175040263367</v>
      </c>
      <c r="T2533">
        <f t="shared" si="722"/>
        <v>8.3509139607010052</v>
      </c>
    </row>
    <row r="2534" spans="1:20" x14ac:dyDescent="0.25">
      <c r="A2534">
        <f t="shared" si="723"/>
        <v>79375.47185149086</v>
      </c>
      <c r="B2534">
        <f t="shared" si="740"/>
        <v>12632.998705416368</v>
      </c>
      <c r="C2534" t="str">
        <f t="shared" si="724"/>
        <v>0.508983647883372-2.5566177106618i</v>
      </c>
      <c r="D2534" t="str">
        <f t="shared" si="725"/>
        <v>3.97343534422322-1.33868335681749i</v>
      </c>
      <c r="E2534" t="str">
        <f t="shared" si="726"/>
        <v>165.252904823146+12.134762957936i</v>
      </c>
      <c r="F2534" t="str">
        <f t="shared" si="727"/>
        <v>1.45493383473881-11.8283195178723i</v>
      </c>
      <c r="G2534" t="str">
        <f t="shared" si="728"/>
        <v>0.999985483938134-0.00380996734234708i</v>
      </c>
      <c r="H2534" t="str">
        <f t="shared" si="729"/>
        <v>2143.73848083313-1820.82105844309i</v>
      </c>
      <c r="I2534" t="str">
        <f t="shared" si="730"/>
        <v>-51.9586665187545-79.0060869331984i</v>
      </c>
      <c r="K2534" t="str">
        <f t="shared" si="731"/>
        <v>0.00325178217158067-0.00676309964448692i</v>
      </c>
      <c r="L2534" t="str">
        <f t="shared" si="732"/>
        <v>0.00005-0.0223375005405624i</v>
      </c>
      <c r="M2534" t="str">
        <f t="shared" si="733"/>
        <v>0.00133333333333333-0.0131397062003308i</v>
      </c>
      <c r="N2534">
        <f t="shared" si="734"/>
        <v>101.25950165017149</v>
      </c>
      <c r="O2534">
        <f t="shared" si="735"/>
        <v>8.3221237180106655</v>
      </c>
      <c r="P2534" s="3">
        <f t="shared" si="736"/>
        <v>8.3221237180106655</v>
      </c>
      <c r="Q2534" s="3">
        <f t="shared" si="737"/>
        <v>-78.740498349828513</v>
      </c>
      <c r="R2534">
        <f t="shared" si="738"/>
        <v>101.25950165017149</v>
      </c>
      <c r="S2534">
        <f t="shared" si="739"/>
        <v>12.632998705416368</v>
      </c>
      <c r="T2534">
        <f t="shared" si="722"/>
        <v>8.3221237180106655</v>
      </c>
    </row>
    <row r="2535" spans="1:20" x14ac:dyDescent="0.25">
      <c r="A2535">
        <f t="shared" si="723"/>
        <v>79677.09864452653</v>
      </c>
      <c r="B2535">
        <f t="shared" si="740"/>
        <v>12681.004100496952</v>
      </c>
      <c r="C2535" t="str">
        <f t="shared" si="724"/>
        <v>0.507879470881407-2.54804546258887i</v>
      </c>
      <c r="D2535" t="str">
        <f t="shared" si="725"/>
        <v>3.97342343497101-1.3342134932679i</v>
      </c>
      <c r="E2535" t="str">
        <f t="shared" si="726"/>
        <v>165.29262052772+12.1849450165951i</v>
      </c>
      <c r="F2535" t="str">
        <f t="shared" si="727"/>
        <v>1.45493367392255-11.7835841070086i</v>
      </c>
      <c r="G2535" t="str">
        <f t="shared" si="728"/>
        <v>0.999985373408069-0.00382444479552568i</v>
      </c>
      <c r="H2535" t="str">
        <f t="shared" si="729"/>
        <v>2110.09118119889-1837.64326382933i</v>
      </c>
      <c r="I2535" t="str">
        <f t="shared" si="730"/>
        <v>-52.4261854202888-77.6860879481536i</v>
      </c>
      <c r="K2535" t="str">
        <f t="shared" si="731"/>
        <v>0.00323409678773429-0.00674473081232506i</v>
      </c>
      <c r="L2535" t="str">
        <f t="shared" si="732"/>
        <v>0.00005-0.0222529393709527i</v>
      </c>
      <c r="M2535" t="str">
        <f t="shared" si="733"/>
        <v>0.00133333333333333-0.0130899643358546i</v>
      </c>
      <c r="N2535">
        <f t="shared" si="734"/>
        <v>101.27253090130527</v>
      </c>
      <c r="O2535">
        <f t="shared" si="735"/>
        <v>8.2933447709654935</v>
      </c>
      <c r="P2535" s="3">
        <f t="shared" si="736"/>
        <v>8.2933447709654935</v>
      </c>
      <c r="Q2535" s="3">
        <f t="shared" si="737"/>
        <v>-78.727469098694726</v>
      </c>
      <c r="R2535">
        <f t="shared" si="738"/>
        <v>101.27253090130527</v>
      </c>
      <c r="S2535">
        <f t="shared" si="739"/>
        <v>12.681004100496951</v>
      </c>
      <c r="T2535">
        <f t="shared" si="722"/>
        <v>8.2933447709654935</v>
      </c>
    </row>
    <row r="2536" spans="1:20" x14ac:dyDescent="0.25">
      <c r="A2536">
        <f t="shared" si="723"/>
        <v>79979.871619375728</v>
      </c>
      <c r="B2536">
        <f t="shared" si="740"/>
        <v>12729.19191607884</v>
      </c>
      <c r="C2536" t="str">
        <f t="shared" si="724"/>
        <v>0.506781204570427-2.53950447015773i</v>
      </c>
      <c r="D2536" t="str">
        <f t="shared" si="725"/>
        <v>3.97341143510872-1.3297628192161i</v>
      </c>
      <c r="E2536" t="str">
        <f t="shared" si="726"/>
        <v>165.332684354388+12.2352691347423i</v>
      </c>
      <c r="F2536" t="str">
        <f t="shared" si="727"/>
        <v>1.45493351188179-11.7390182069489i</v>
      </c>
      <c r="G2536" t="str">
        <f t="shared" si="728"/>
        <v>0.999985262036403-0.00383897725818908i</v>
      </c>
      <c r="H2536" t="str">
        <f t="shared" si="729"/>
        <v>2076.3032042245-1853.41343883282i</v>
      </c>
      <c r="I2536" t="str">
        <f t="shared" si="730"/>
        <v>-52.8560832471953-76.366597809687i</v>
      </c>
      <c r="K2536" t="str">
        <f t="shared" si="731"/>
        <v>0.00321650802369926-0.00672636656359222i</v>
      </c>
      <c r="L2536" t="str">
        <f t="shared" si="732"/>
        <v>0.00005-0.0221686983173468i</v>
      </c>
      <c r="M2536" t="str">
        <f t="shared" si="733"/>
        <v>0.00133333333333333-0.0130404107749099i</v>
      </c>
      <c r="N2536">
        <f t="shared" si="734"/>
        <v>101.28563983474004</v>
      </c>
      <c r="O2536">
        <f t="shared" si="735"/>
        <v>8.2645772974458698</v>
      </c>
      <c r="P2536" s="3">
        <f t="shared" si="736"/>
        <v>8.2645772974458698</v>
      </c>
      <c r="Q2536" s="3">
        <f t="shared" si="737"/>
        <v>-78.714360165259961</v>
      </c>
      <c r="R2536">
        <f t="shared" si="738"/>
        <v>101.28563983474004</v>
      </c>
      <c r="S2536">
        <f t="shared" si="739"/>
        <v>12.72919191607884</v>
      </c>
      <c r="T2536">
        <f t="shared" si="722"/>
        <v>8.2645772974458698</v>
      </c>
    </row>
    <row r="2537" spans="1:20" x14ac:dyDescent="0.25">
      <c r="A2537">
        <f t="shared" si="723"/>
        <v>80283.795131529361</v>
      </c>
      <c r="B2537">
        <f t="shared" si="740"/>
        <v>12777.56284535994</v>
      </c>
      <c r="C2537" t="str">
        <f t="shared" si="724"/>
        <v>0.505688828292159-2.53099465975518i</v>
      </c>
      <c r="D2537" t="str">
        <f t="shared" si="725"/>
        <v>3.9733993439475-1.32533127059636i</v>
      </c>
      <c r="E2537" t="str">
        <f t="shared" si="726"/>
        <v>165.373098929273+12.2857353220371i</v>
      </c>
      <c r="F2537" t="str">
        <f t="shared" si="727"/>
        <v>1.45493334860722-11.6946211765977i</v>
      </c>
      <c r="G2537" t="str">
        <f t="shared" si="728"/>
        <v>0.999985149816731-0.00385356493931799i</v>
      </c>
      <c r="H2537" t="str">
        <f t="shared" si="729"/>
        <v>2042.41830789045-1868.14158437136i</v>
      </c>
      <c r="I2537" t="str">
        <f t="shared" si="730"/>
        <v>-53.2489263739827-75.0491020803388i</v>
      </c>
      <c r="K2537" t="str">
        <f t="shared" si="731"/>
        <v>0.0031990155903735-0.00670800739205537i</v>
      </c>
      <c r="L2537" t="str">
        <f t="shared" si="732"/>
        <v>0.00005-0.0220847761679088i</v>
      </c>
      <c r="M2537" t="str">
        <f t="shared" si="733"/>
        <v>0.00133333333333333-0.0129910448046522i</v>
      </c>
      <c r="N2537">
        <f t="shared" si="734"/>
        <v>101.29882863056623</v>
      </c>
      <c r="O2537">
        <f t="shared" si="735"/>
        <v>8.2358214764065139</v>
      </c>
      <c r="P2537" s="3">
        <f t="shared" si="736"/>
        <v>8.2358214764065139</v>
      </c>
      <c r="Q2537" s="3">
        <f t="shared" si="737"/>
        <v>-78.701171369433766</v>
      </c>
      <c r="R2537">
        <f t="shared" si="738"/>
        <v>101.29882863056623</v>
      </c>
      <c r="S2537">
        <f t="shared" si="739"/>
        <v>12.77756284535994</v>
      </c>
      <c r="T2537">
        <f t="shared" si="722"/>
        <v>8.2358214764065139</v>
      </c>
    </row>
    <row r="2538" spans="1:20" x14ac:dyDescent="0.25">
      <c r="A2538">
        <f t="shared" si="723"/>
        <v>80588.873553029174</v>
      </c>
      <c r="B2538">
        <f t="shared" si="740"/>
        <v>12826.117584172309</v>
      </c>
      <c r="C2538" t="str">
        <f t="shared" si="724"/>
        <v>0.504602321235175-2.52251595796856i</v>
      </c>
      <c r="D2538" t="str">
        <f t="shared" si="725"/>
        <v>3.97338716079331-1.32091878361761i</v>
      </c>
      <c r="E2538" t="str">
        <f t="shared" si="726"/>
        <v>165.413866900641+12.3363435830338i</v>
      </c>
      <c r="F2538" t="str">
        <f t="shared" si="727"/>
        <v>1.45493318408945-11.6503923772887i</v>
      </c>
      <c r="G2538" t="str">
        <f t="shared" si="728"/>
        <v>0.999985036742593-0.00386820804868656i</v>
      </c>
      <c r="H2538" t="str">
        <f t="shared" si="729"/>
        <v>2008.47883753025-1881.83978571985i</v>
      </c>
      <c r="I2538" t="str">
        <f t="shared" si="730"/>
        <v>-53.6053473825822-73.7350264669857i</v>
      </c>
      <c r="K2538" t="str">
        <f t="shared" si="731"/>
        <v>0.00318161919629478-0.00668965378720319i</v>
      </c>
      <c r="L2538" t="str">
        <f t="shared" si="732"/>
        <v>0.00005-0.0220011717153903i</v>
      </c>
      <c r="M2538" t="str">
        <f t="shared" si="733"/>
        <v>0.00133333333333333-0.0129418657149355i</v>
      </c>
      <c r="N2538">
        <f t="shared" si="734"/>
        <v>101.3120974626701</v>
      </c>
      <c r="O2538">
        <f t="shared" si="735"/>
        <v>8.2070774878795127</v>
      </c>
      <c r="P2538" s="3">
        <f t="shared" si="736"/>
        <v>8.2070774878795127</v>
      </c>
      <c r="Q2538" s="3">
        <f t="shared" si="737"/>
        <v>-78.687902537329904</v>
      </c>
      <c r="R2538">
        <f t="shared" si="738"/>
        <v>101.3120974626701</v>
      </c>
      <c r="S2538">
        <f t="shared" si="739"/>
        <v>12.826117584172309</v>
      </c>
      <c r="T2538">
        <f t="shared" si="722"/>
        <v>8.2070774878795127</v>
      </c>
    </row>
    <row r="2539" spans="1:20" x14ac:dyDescent="0.25">
      <c r="A2539">
        <f t="shared" si="723"/>
        <v>80895.111272530703</v>
      </c>
      <c r="B2539">
        <f t="shared" si="740"/>
        <v>12874.856830992165</v>
      </c>
      <c r="C2539" t="str">
        <f t="shared" si="724"/>
        <v>0.503521662437565-2.5140682915845i</v>
      </c>
      <c r="D2539" t="str">
        <f t="shared" si="725"/>
        <v>3.97337488494677-1.3165252947625i</v>
      </c>
      <c r="E2539" t="str">
        <f t="shared" si="726"/>
        <v>165.4549909391+12.387093917069i</v>
      </c>
      <c r="F2539" t="str">
        <f t="shared" si="727"/>
        <v>1.454933018319-11.6063311727757i</v>
      </c>
      <c r="G2539" t="str">
        <f t="shared" si="728"/>
        <v>0.999984922807485-0.00388290679686549i</v>
      </c>
      <c r="H2539" t="str">
        <f t="shared" si="729"/>
        <v>1974.52562793021-1894.52206665707i</v>
      </c>
      <c r="I2539" t="str">
        <f t="shared" si="730"/>
        <v>-53.9260394599341-72.4257341029035i</v>
      </c>
      <c r="K2539" t="str">
        <f t="shared" si="731"/>
        <v>0.00316431854769089-0.00667130623424771i</v>
      </c>
      <c r="L2539" t="str">
        <f t="shared" si="732"/>
        <v>0.00005-0.0219178837571133i</v>
      </c>
      <c r="M2539" t="str">
        <f t="shared" si="733"/>
        <v>0.00133333333333333-0.0128928727983019i</v>
      </c>
      <c r="N2539">
        <f t="shared" si="734"/>
        <v>101.32544649869186</v>
      </c>
      <c r="O2539">
        <f t="shared" si="735"/>
        <v>8.1783455129750813</v>
      </c>
      <c r="P2539" s="3">
        <f t="shared" si="736"/>
        <v>8.1783455129750813</v>
      </c>
      <c r="Q2539" s="3">
        <f t="shared" si="737"/>
        <v>-78.674553501308139</v>
      </c>
      <c r="R2539">
        <f t="shared" si="738"/>
        <v>101.32544649869186</v>
      </c>
      <c r="S2539">
        <f t="shared" si="739"/>
        <v>12.874856830992165</v>
      </c>
      <c r="T2539">
        <f t="shared" si="722"/>
        <v>8.1783455129750813</v>
      </c>
    </row>
    <row r="2540" spans="1:20" x14ac:dyDescent="0.25">
      <c r="A2540">
        <f t="shared" si="723"/>
        <v>81202.512695366328</v>
      </c>
      <c r="B2540">
        <f t="shared" si="740"/>
        <v>12923.781286949936</v>
      </c>
      <c r="C2540" t="str">
        <f t="shared" si="724"/>
        <v>0.502446830789843-2.50565158758846i</v>
      </c>
      <c r="D2540" t="str">
        <f t="shared" si="725"/>
        <v>3.97336251570326-1.31215074078649i</v>
      </c>
      <c r="E2540" t="str">
        <f t="shared" si="726"/>
        <v>165.496473737822+12.4379863181557i</v>
      </c>
      <c r="F2540" t="str">
        <f t="shared" si="727"/>
        <v>1.45493285128634-11.5624369292233i</v>
      </c>
      <c r="G2540" t="str">
        <f t="shared" si="728"/>
        <v>0.999984808004851-0.00389766139522499i</v>
      </c>
      <c r="H2540" t="str">
        <f t="shared" si="729"/>
        <v>1940.59791978254-1906.20424078839i</v>
      </c>
      <c r="I2540" t="str">
        <f t="shared" si="730"/>
        <v>-54.2117507671664-71.122523347598i</v>
      </c>
      <c r="K2540" t="str">
        <f t="shared" si="731"/>
        <v>0.00314711334852968-0.00665296521412684i</v>
      </c>
      <c r="L2540" t="str">
        <f t="shared" si="732"/>
        <v>0.00005-0.0218349110949524i</v>
      </c>
      <c r="M2540" t="str">
        <f t="shared" si="733"/>
        <v>0.00133333333333333-0.012844065349972i</v>
      </c>
      <c r="N2540">
        <f t="shared" si="734"/>
        <v>101.33887589998592</v>
      </c>
      <c r="O2540">
        <f t="shared" si="735"/>
        <v>8.1496257338849993</v>
      </c>
      <c r="P2540" s="3">
        <f t="shared" si="736"/>
        <v>8.1496257338849993</v>
      </c>
      <c r="Q2540" s="3">
        <f t="shared" si="737"/>
        <v>-78.661124100014078</v>
      </c>
      <c r="R2540">
        <f t="shared" si="738"/>
        <v>101.33887589998592</v>
      </c>
      <c r="S2540">
        <f t="shared" si="739"/>
        <v>12.923781286949936</v>
      </c>
      <c r="T2540">
        <f t="shared" ref="T2540:T2603" si="741">P2540</f>
        <v>8.1496257338849993</v>
      </c>
    </row>
    <row r="2541" spans="1:20" x14ac:dyDescent="0.25">
      <c r="A2541">
        <f t="shared" ref="A2541:A2604" si="742">2*PI()*B2541</f>
        <v>81511.082243608704</v>
      </c>
      <c r="B2541">
        <f t="shared" si="740"/>
        <v>12972.891655840345</v>
      </c>
      <c r="C2541" t="str">
        <f t="shared" ref="C2541:C2604" si="743">IMPRODUCT(D2541,E2541,$C$40,,K2541,$C$41)</f>
        <v>0.50137780503758-2.49726577316384i</v>
      </c>
      <c r="D2541" t="str">
        <f t="shared" ref="D2541:D2604" si="744">IMDIV(IMPRODUCT($C$37,$C$38,COMPLEX(1,A2541/$C$38)),IMSUM(-1*A2541*A2541/$C$39,COMPLEX(0,1*A2541)))</f>
        <v>3.97335005235279-1.30779505871694i</v>
      </c>
      <c r="E2541" t="str">
        <f t="shared" ref="E2541:E2604" si="745">IMDIV(IMPRODUCT(IMSUM(F2541,G2541),$C$29,H2541),IMSUM(1,I2541))</f>
        <v>165.53831801275+12.489020774863i</v>
      </c>
      <c r="F2541" t="str">
        <f t="shared" ref="F2541:F2604" si="746">IMDIV(IMPRODUCT($C$14,$C$15,COMPLEX(1,A2541/$C$15)),IMSUM(-1*A2541*A2541/$C$16,COMPLEX(0,A2541)))</f>
        <v>1.45493268298186-11.518709015198i</v>
      </c>
      <c r="G2541" t="str">
        <f t="shared" ref="G2541:G2604" si="747">IMDIV(1,COMPLEX(1,A2541*$C$9*$C$10))</f>
        <v>0.999984692328087-0.00391247205593781i</v>
      </c>
      <c r="H2541" t="str">
        <f t="shared" ref="H2541:H2604" si="748">IMDIV($C$3,IMSUM(K2541,COMPLEX(0,$C$28*A2541)))</f>
        <v>1906.73329018964-1916.90376142543i</v>
      </c>
      <c r="I2541" t="str">
        <f t="shared" ref="I2541:I2604" si="749">IMPRODUCT(F2541,$C$29,H2541,$C$31)</f>
        <v>-54.46327882736-69.8266260869981i</v>
      </c>
      <c r="K2541" t="str">
        <f t="shared" ref="K2541:K2604" si="750">IF($C$26&lt;=0,IMDIV(1,IMSUM(IMDIV(1,L2541),1/$C$18)),IMDIV(1,IMSUM(IMDIV(1,L2541),1/$C$18,IMDIV(1,M2541))))</f>
        <v>0.00313000330056886-0.00663463120350737i</v>
      </c>
      <c r="L2541" t="str">
        <f t="shared" ref="L2541:L2604" si="751">IMSUM($C$21/$C$22,IMDIV(1,COMPLEX(0,$C$20*$C$22*A2541)))</f>
        <v>0.00005-0.0217522525353182i</v>
      </c>
      <c r="M2541" t="str">
        <f t="shared" ref="M2541:M2604" si="752">IMSUM($C$25/$C$26,IMDIV(1,COMPLEX(0,$C$24*$C$26*A2541)))</f>
        <v>0.00133333333333333-0.0127954426678343i</v>
      </c>
      <c r="N2541">
        <f t="shared" ref="N2541:N2604" si="753">ABS(R2541)</f>
        <v>101.35238582157726</v>
      </c>
      <c r="O2541">
        <f t="shared" ref="O2541:O2604" si="754">ABS(P2541)</f>
        <v>8.1209183338844237</v>
      </c>
      <c r="P2541" s="3">
        <f t="shared" ref="P2541:P2604" si="755">20*LOG10(IMABS(C2541))</f>
        <v>8.1209183338844237</v>
      </c>
      <c r="Q2541" s="3">
        <f t="shared" ref="Q2541:Q2604" si="756">IMARGUMENT(C2541)*180/PI()</f>
        <v>-78.647614178422742</v>
      </c>
      <c r="R2541">
        <f t="shared" ref="R2541:R2604" si="757">IF(Q2541&lt;0,Q2541+180,Q2541-180)</f>
        <v>101.35238582157726</v>
      </c>
      <c r="S2541">
        <f t="shared" ref="S2541:S2604" si="758">B2541/1000</f>
        <v>12.972891655840344</v>
      </c>
      <c r="T2541">
        <f t="shared" si="741"/>
        <v>8.1209183338844237</v>
      </c>
    </row>
    <row r="2542" spans="1:20" x14ac:dyDescent="0.25">
      <c r="A2542">
        <f t="shared" si="742"/>
        <v>81820.824356134428</v>
      </c>
      <c r="B2542">
        <f t="shared" ref="B2542:B2605" si="759">B2541*(1+B$42)</f>
        <v>13022.188644132539</v>
      </c>
      <c r="C2542" t="str">
        <f t="shared" si="743"/>
        <v>0.500314563784118-2.48891077569121i</v>
      </c>
      <c r="D2542" t="str">
        <f t="shared" si="744"/>
        <v>3.97333749417996-1.3034581858522i</v>
      </c>
      <c r="E2542" t="str">
        <f t="shared" si="745"/>
        <v>165.58052650282+12.5401972702043i</v>
      </c>
      <c r="F2542" t="str">
        <f t="shared" si="746"/>
        <v>1.45493251339586-11.475146801659i</v>
      </c>
      <c r="G2542" t="str">
        <f t="shared" si="747"/>
        <v>0.999984575770535-0.0039273389919823i</v>
      </c>
      <c r="H2542" t="str">
        <f t="shared" si="748"/>
        <v>1872.96759679244-1926.63957131132i</v>
      </c>
      <c r="I2542" t="str">
        <f t="shared" si="749"/>
        <v>-54.681464975032-68.5392065126646i</v>
      </c>
      <c r="K2542" t="str">
        <f t="shared" si="750"/>
        <v>0.00311298810340507-0.00661630467478822i</v>
      </c>
      <c r="L2542" t="str">
        <f t="shared" si="751"/>
        <v>0.00005-0.0216699068891395i</v>
      </c>
      <c r="M2542" t="str">
        <f t="shared" si="752"/>
        <v>0.00133333333333333-0.012747004052435i</v>
      </c>
      <c r="N2542">
        <f t="shared" si="753"/>
        <v>101.36597641211949</v>
      </c>
      <c r="O2542">
        <f t="shared" si="754"/>
        <v>8.0922234973340874</v>
      </c>
      <c r="P2542" s="3">
        <f t="shared" si="755"/>
        <v>8.0922234973340874</v>
      </c>
      <c r="Q2542" s="3">
        <f t="shared" si="756"/>
        <v>-78.634023587880506</v>
      </c>
      <c r="R2542">
        <f t="shared" si="757"/>
        <v>101.36597641211949</v>
      </c>
      <c r="S2542">
        <f t="shared" si="758"/>
        <v>13.022188644132539</v>
      </c>
      <c r="T2542">
        <f t="shared" si="741"/>
        <v>8.0922234973340874</v>
      </c>
    </row>
    <row r="2543" spans="1:20" x14ac:dyDescent="0.25">
      <c r="A2543">
        <f t="shared" si="742"/>
        <v>82131.743488687731</v>
      </c>
      <c r="B2543">
        <f t="shared" si="759"/>
        <v>13071.672960980242</v>
      </c>
      <c r="C2543" t="str">
        <f t="shared" si="743"/>
        <v>0.499257085493247-2.48058652274765i</v>
      </c>
      <c r="D2543" t="str">
        <f t="shared" si="744"/>
        <v>3.97332484046397-1.2991400597607i</v>
      </c>
      <c r="E2543" t="str">
        <f t="shared" si="745"/>
        <v>165.623101970168+12.5915157815167i</v>
      </c>
      <c r="F2543" t="str">
        <f t="shared" si="746"/>
        <v>1.45493234251861-11.4317496619491i</v>
      </c>
      <c r="G2543" t="str">
        <f t="shared" si="747"/>
        <v>0.999984458325491-0.00394226241714545i</v>
      </c>
      <c r="H2543" t="str">
        <f t="shared" si="748"/>
        <v>1839.33493498872-1935.43195337815i</v>
      </c>
      <c r="I2543" t="str">
        <f t="shared" si="749"/>
        <v>-54.8671889063527-67.2613603554182i</v>
      </c>
      <c r="K2543" t="str">
        <f t="shared" si="750"/>
        <v>0.00309606745452307-0.00659798609610458i</v>
      </c>
      <c r="L2543" t="str">
        <f t="shared" si="751"/>
        <v>0.00005-0.0215878729718465i</v>
      </c>
      <c r="M2543" t="str">
        <f t="shared" si="752"/>
        <v>0.00133333333333333-0.0126987488069685i</v>
      </c>
      <c r="N2543">
        <f t="shared" si="753"/>
        <v>101.37964781385197</v>
      </c>
      <c r="O2543">
        <f t="shared" si="754"/>
        <v>8.0635414096827578</v>
      </c>
      <c r="P2543" s="3">
        <f t="shared" si="755"/>
        <v>8.0635414096827578</v>
      </c>
      <c r="Q2543" s="3">
        <f t="shared" si="756"/>
        <v>-78.620352186148025</v>
      </c>
      <c r="R2543">
        <f t="shared" si="757"/>
        <v>101.37964781385197</v>
      </c>
      <c r="S2543">
        <f t="shared" si="758"/>
        <v>13.071672960980242</v>
      </c>
      <c r="T2543">
        <f t="shared" si="741"/>
        <v>8.0635414096827578</v>
      </c>
    </row>
    <row r="2544" spans="1:20" x14ac:dyDescent="0.25">
      <c r="A2544">
        <f t="shared" si="742"/>
        <v>82443.844113944753</v>
      </c>
      <c r="B2544">
        <f t="shared" si="759"/>
        <v>13121.345318231968</v>
      </c>
      <c r="C2544" t="str">
        <f t="shared" si="743"/>
        <v>0.498205348491951-2.47229294210626i</v>
      </c>
      <c r="D2544" t="str">
        <f t="shared" si="744"/>
        <v>3.97331209047853-1.29484061828002i</v>
      </c>
      <c r="E2544" t="str">
        <f t="shared" si="745"/>
        <v>165.666047200366+12.6429762803459i</v>
      </c>
      <c r="F2544" t="str">
        <f t="shared" si="746"/>
        <v>1.45493217034027-11.3885169717857i</v>
      </c>
      <c r="G2544" t="str">
        <f t="shared" si="747"/>
        <v>0.999984339986196-0.00395724254602598i</v>
      </c>
      <c r="H2544" t="str">
        <f t="shared" si="748"/>
        <v>1805.86760761477-1943.3023836157i</v>
      </c>
      <c r="I2544" t="str">
        <f t="shared" si="749"/>
        <v>-55.0213633648983-65.9941145460741i</v>
      </c>
      <c r="K2544" t="str">
        <f t="shared" si="750"/>
        <v>0.00307924104934431-0.00657967593133234i</v>
      </c>
      <c r="L2544" t="str">
        <f t="shared" si="751"/>
        <v>0.00005-0.0215061496033538i</v>
      </c>
      <c r="M2544" t="str">
        <f t="shared" si="752"/>
        <v>0.00133333333333333-0.0126506762372669i</v>
      </c>
      <c r="N2544">
        <f t="shared" si="753"/>
        <v>101.39340016255809</v>
      </c>
      <c r="O2544">
        <f t="shared" si="754"/>
        <v>8.0348722574702975</v>
      </c>
      <c r="P2544" s="3">
        <f t="shared" si="755"/>
        <v>8.0348722574702975</v>
      </c>
      <c r="Q2544" s="3">
        <f t="shared" si="756"/>
        <v>-78.606599837441905</v>
      </c>
      <c r="R2544">
        <f t="shared" si="757"/>
        <v>101.39340016255809</v>
      </c>
      <c r="S2544">
        <f t="shared" si="758"/>
        <v>13.121345318231969</v>
      </c>
      <c r="T2544">
        <f t="shared" si="741"/>
        <v>8.0348722574702975</v>
      </c>
    </row>
    <row r="2545" spans="1:20" x14ac:dyDescent="0.25">
      <c r="A2545">
        <f t="shared" si="742"/>
        <v>82757.130721577749</v>
      </c>
      <c r="B2545">
        <f t="shared" si="759"/>
        <v>13171.206430441251</v>
      </c>
      <c r="C2545" t="str">
        <f t="shared" si="743"/>
        <v>0.497159330972842-2.46402996173528i</v>
      </c>
      <c r="D2545" t="str">
        <f t="shared" si="744"/>
        <v>3.97329924349186-1.29055979951604i</v>
      </c>
      <c r="E2545" t="str">
        <f t="shared" si="745"/>
        <v>165.709365002628+12.6945787323186i</v>
      </c>
      <c r="F2545" t="str">
        <f t="shared" si="746"/>
        <v>1.45493199685094-11.345448109252i</v>
      </c>
      <c r="G2545" t="str">
        <f t="shared" si="747"/>
        <v>0.999984220745842-0.00397227959403738i</v>
      </c>
      <c r="H2545" t="str">
        <f t="shared" si="748"/>
        <v>1772.59610639041-1950.27338701832i</v>
      </c>
      <c r="I2545" t="str">
        <f t="shared" si="749"/>
        <v>-55.1449289934243-64.7384272739489i</v>
      </c>
      <c r="K2545" t="str">
        <f t="shared" si="750"/>
        <v>0.00306250858127503-0.00656137464009288i</v>
      </c>
      <c r="L2545" t="str">
        <f t="shared" si="751"/>
        <v>0.00005-0.0214247356080432i</v>
      </c>
      <c r="M2545" t="str">
        <f t="shared" si="752"/>
        <v>0.00133333333333333-0.0126027856517901i</v>
      </c>
      <c r="N2545">
        <f t="shared" si="753"/>
        <v>101.40723358751856</v>
      </c>
      <c r="O2545">
        <f t="shared" si="754"/>
        <v>8.0062162283291212</v>
      </c>
      <c r="P2545" s="3">
        <f t="shared" si="755"/>
        <v>8.0062162283291212</v>
      </c>
      <c r="Q2545" s="3">
        <f t="shared" si="756"/>
        <v>-78.592766412481438</v>
      </c>
      <c r="R2545">
        <f t="shared" si="757"/>
        <v>101.40723358751856</v>
      </c>
      <c r="S2545">
        <f t="shared" si="758"/>
        <v>13.17120643044125</v>
      </c>
      <c r="T2545">
        <f t="shared" si="741"/>
        <v>8.0062162283291212</v>
      </c>
    </row>
    <row r="2546" spans="1:20" x14ac:dyDescent="0.25">
      <c r="A2546">
        <f t="shared" si="742"/>
        <v>83071.607818319753</v>
      </c>
      <c r="B2546">
        <f t="shared" si="759"/>
        <v>13221.257014876928</v>
      </c>
      <c r="C2546" t="str">
        <f t="shared" si="743"/>
        <v>0.496119010996916-2.45579750979782i</v>
      </c>
      <c r="D2546" t="str">
        <f t="shared" si="744"/>
        <v>3.97328629876661-1.286297541842i</v>
      </c>
      <c r="E2546" t="str">
        <f t="shared" si="745"/>
        <v>165.753058210047+12.7463230970235i</v>
      </c>
      <c r="F2546" t="str">
        <f t="shared" si="746"/>
        <v>1.4549318220406-11.3025424547878i</v>
      </c>
      <c r="G2546" t="str">
        <f t="shared" si="747"/>
        <v>0.999984100597568-0.00398737377741103i</v>
      </c>
      <c r="H2546" t="str">
        <f t="shared" si="748"/>
        <v>1739.54910436893-1956.3683974622i</v>
      </c>
      <c r="I2546" t="str">
        <f t="shared" si="749"/>
        <v>-55.2388493778378-63.4951884123066i</v>
      </c>
      <c r="K2546" t="str">
        <f t="shared" si="750"/>
        <v>0.00304586974175434-0.00654308267775863i</v>
      </c>
      <c r="L2546" t="str">
        <f t="shared" si="751"/>
        <v>0.00005-0.0213436298147472i</v>
      </c>
      <c r="M2546" t="str">
        <f t="shared" si="752"/>
        <v>0.00133333333333333-0.012555076361616i</v>
      </c>
      <c r="N2546">
        <f t="shared" si="753"/>
        <v>101.42114821146973</v>
      </c>
      <c r="O2546">
        <f t="shared" si="754"/>
        <v>7.9775735109879005</v>
      </c>
      <c r="P2546" s="3">
        <f t="shared" si="755"/>
        <v>7.9775735109879005</v>
      </c>
      <c r="Q2546" s="3">
        <f t="shared" si="756"/>
        <v>-78.578851788530272</v>
      </c>
      <c r="R2546">
        <f t="shared" si="757"/>
        <v>101.42114821146973</v>
      </c>
      <c r="S2546">
        <f t="shared" si="758"/>
        <v>13.221257014876928</v>
      </c>
      <c r="T2546">
        <f t="shared" si="741"/>
        <v>7.9775735109879005</v>
      </c>
    </row>
    <row r="2547" spans="1:20" x14ac:dyDescent="0.25">
      <c r="A2547">
        <f t="shared" si="742"/>
        <v>83387.279928029369</v>
      </c>
      <c r="B2547">
        <f t="shared" si="759"/>
        <v>13271.49779153346</v>
      </c>
      <c r="C2547" t="str">
        <f t="shared" si="743"/>
        <v>0.495084366496023-2.44759551465113i</v>
      </c>
      <c r="D2547" t="str">
        <f t="shared" si="744"/>
        <v>3.97327325555984-1.28205378389764i</v>
      </c>
      <c r="E2547" t="str">
        <f t="shared" si="745"/>
        <v>165.797129679814+12.7982093278838i</v>
      </c>
      <c r="F2547" t="str">
        <f t="shared" si="746"/>
        <v>1.45493164589924-11.2597993911807i</v>
      </c>
      <c r="G2547" t="str">
        <f t="shared" si="747"/>
        <v>0.999983979534462-0.00400252531319928i</v>
      </c>
      <c r="H2547" t="str">
        <f t="shared" si="748"/>
        <v>1706.75345858987-1961.61162225244i</v>
      </c>
      <c r="I2547" t="str">
        <f t="shared" si="749"/>
        <v>-55.3041063053776-62.2652202789576i</v>
      </c>
      <c r="K2547" t="str">
        <f t="shared" si="750"/>
        <v>0.00302932422030163-0.00652480049545888i</v>
      </c>
      <c r="L2547" t="str">
        <f t="shared" si="751"/>
        <v>0.00005-0.0212628310567315i</v>
      </c>
      <c r="M2547" t="str">
        <f t="shared" si="752"/>
        <v>0.00133333333333333-0.0125075476804303i</v>
      </c>
      <c r="N2547">
        <f t="shared" si="753"/>
        <v>101.43514415055769</v>
      </c>
      <c r="O2547">
        <f t="shared" si="754"/>
        <v>7.9489442952734448</v>
      </c>
      <c r="P2547" s="3">
        <f t="shared" si="755"/>
        <v>7.9489442952734448</v>
      </c>
      <c r="Q2547" s="3">
        <f t="shared" si="756"/>
        <v>-78.56485584944231</v>
      </c>
      <c r="R2547">
        <f t="shared" si="757"/>
        <v>101.43514415055769</v>
      </c>
      <c r="S2547">
        <f t="shared" si="758"/>
        <v>13.271497791533461</v>
      </c>
      <c r="T2547">
        <f t="shared" si="741"/>
        <v>7.9489442952734448</v>
      </c>
    </row>
    <row r="2548" spans="1:20" x14ac:dyDescent="0.25">
      <c r="A2548">
        <f t="shared" si="742"/>
        <v>83704.151591755886</v>
      </c>
      <c r="B2548">
        <f t="shared" si="759"/>
        <v>13321.929483141288</v>
      </c>
      <c r="C2548" t="str">
        <f t="shared" si="743"/>
        <v>0.49405537527543-2.4394239048462i</v>
      </c>
      <c r="D2548" t="str">
        <f t="shared" si="744"/>
        <v>3.97326011312297-1.27782846458829i</v>
      </c>
      <c r="E2548" t="str">
        <f t="shared" si="745"/>
        <v>165.841582293445+12.8502373720282i</v>
      </c>
      <c r="F2548" t="str">
        <f t="shared" si="746"/>
        <v>1.4549314684167-11.2172183035573i</v>
      </c>
      <c r="G2548" t="str">
        <f t="shared" si="747"/>
        <v>0.999983857549557-0.00401773441927857i</v>
      </c>
      <c r="H2548" t="str">
        <f t="shared" si="748"/>
        <v>1674.23422210495-1966.02791196641i</v>
      </c>
      <c r="I2548" t="str">
        <f t="shared" si="749"/>
        <v>-55.3416952549028-61.0492786997858i</v>
      </c>
      <c r="K2548" t="str">
        <f t="shared" si="750"/>
        <v>0.00301287170456388-0.00650652854008627i</v>
      </c>
      <c r="L2548" t="str">
        <f t="shared" si="751"/>
        <v>0.00005-0.0211823381716792i</v>
      </c>
      <c r="M2548" t="str">
        <f t="shared" si="752"/>
        <v>0.00133333333333333-0.0124601989245172i</v>
      </c>
      <c r="N2548">
        <f t="shared" si="753"/>
        <v>101.44922151429348</v>
      </c>
      <c r="O2548">
        <f t="shared" si="754"/>
        <v>7.9203287721137441</v>
      </c>
      <c r="P2548" s="3">
        <f t="shared" si="755"/>
        <v>7.9203287721137441</v>
      </c>
      <c r="Q2548" s="3">
        <f t="shared" si="756"/>
        <v>-78.550778485706516</v>
      </c>
      <c r="R2548">
        <f t="shared" si="757"/>
        <v>101.44922151429348</v>
      </c>
      <c r="S2548">
        <f t="shared" si="758"/>
        <v>13.321929483141288</v>
      </c>
      <c r="T2548">
        <f t="shared" si="741"/>
        <v>7.9203287721137441</v>
      </c>
    </row>
    <row r="2549" spans="1:20" x14ac:dyDescent="0.25">
      <c r="A2549">
        <f t="shared" si="742"/>
        <v>84022.22736780456</v>
      </c>
      <c r="B2549">
        <f t="shared" si="759"/>
        <v>13372.552815177225</v>
      </c>
      <c r="C2549" t="str">
        <f t="shared" si="743"/>
        <v>0.49303201501627-2.43128260912723i</v>
      </c>
      <c r="D2549" t="str">
        <f t="shared" si="744"/>
        <v>3.97324687070172-1.27362152308398i</v>
      </c>
      <c r="E2549" t="str">
        <f t="shared" si="745"/>
        <v>165.886418957015+12.9024071701624i</v>
      </c>
      <c r="F2549" t="str">
        <f t="shared" si="746"/>
        <v>1.45493128958277-11.1747985793743i</v>
      </c>
      <c r="G2549" t="str">
        <f t="shared" si="747"/>
        <v>0.999983734635836-0.00403300131435257i</v>
      </c>
      <c r="H2549" t="str">
        <f t="shared" si="748"/>
        <v>1642.01466453144-1969.64263611228i</v>
      </c>
      <c r="I2549" t="str">
        <f t="shared" si="749"/>
        <v>-55.3526211333347-59.8480543429688i</v>
      </c>
      <c r="K2549" t="str">
        <f t="shared" si="750"/>
        <v>0.00299651188036216-0.00648826725430333i</v>
      </c>
      <c r="L2549" t="str">
        <f t="shared" si="751"/>
        <v>0.00005-0.0211021500016728i</v>
      </c>
      <c r="M2549" t="str">
        <f t="shared" si="752"/>
        <v>0.00133333333333333-0.0124130294127487i</v>
      </c>
      <c r="N2549">
        <f t="shared" si="753"/>
        <v>101.46338040550653</v>
      </c>
      <c r="O2549">
        <f t="shared" si="754"/>
        <v>7.8917271335404084</v>
      </c>
      <c r="P2549" s="3">
        <f t="shared" si="755"/>
        <v>7.8917271335404084</v>
      </c>
      <c r="Q2549" s="3">
        <f t="shared" si="756"/>
        <v>-78.536619594493473</v>
      </c>
      <c r="R2549">
        <f t="shared" si="757"/>
        <v>101.46338040550653</v>
      </c>
      <c r="S2549">
        <f t="shared" si="758"/>
        <v>13.372552815177226</v>
      </c>
      <c r="T2549">
        <f t="shared" si="741"/>
        <v>7.8917271335404084</v>
      </c>
    </row>
    <row r="2550" spans="1:20" x14ac:dyDescent="0.25">
      <c r="A2550">
        <f t="shared" si="742"/>
        <v>84341.511831802214</v>
      </c>
      <c r="B2550">
        <f t="shared" si="759"/>
        <v>13423.368515874899</v>
      </c>
      <c r="C2550" t="str">
        <f t="shared" si="743"/>
        <v>0.492014263278144-2.42317155643142i</v>
      </c>
      <c r="D2550" t="str">
        <f t="shared" si="744"/>
        <v>3.97323352753616-1.26943289881858i</v>
      </c>
      <c r="E2550" t="str">
        <f t="shared" si="745"/>
        <v>165.931642601392+12.9547186564377i</v>
      </c>
      <c r="F2550" t="str">
        <f t="shared" si="746"/>
        <v>1.45493110938718-11.1325396084095i</v>
      </c>
      <c r="G2550" t="str">
        <f t="shared" si="747"/>
        <v>0.999983610786227-0.00404832621795528i</v>
      </c>
      <c r="H2550" t="str">
        <f t="shared" si="748"/>
        <v>1610.11630028404-1972.48156501705i</v>
      </c>
      <c r="I2550" t="str">
        <f t="shared" si="749"/>
        <v>-55.3378942686179-58.6621742920403i</v>
      </c>
      <c r="K2550" t="str">
        <f t="shared" si="750"/>
        <v>0.00298024443173843-0.00647001707655007i</v>
      </c>
      <c r="L2550" t="str">
        <f t="shared" si="751"/>
        <v>0.00005-0.0210222653931788i</v>
      </c>
      <c r="M2550" t="str">
        <f t="shared" si="752"/>
        <v>0.00133333333333333-0.0123660384665757i</v>
      </c>
      <c r="N2550">
        <f t="shared" si="753"/>
        <v>101.47762092030054</v>
      </c>
      <c r="O2550">
        <f t="shared" si="754"/>
        <v>7.8631395726922912</v>
      </c>
      <c r="P2550" s="3">
        <f t="shared" si="755"/>
        <v>7.8631395726922912</v>
      </c>
      <c r="Q2550" s="3">
        <f t="shared" si="756"/>
        <v>-78.522379079699462</v>
      </c>
      <c r="R2550">
        <f t="shared" si="757"/>
        <v>101.47762092030054</v>
      </c>
      <c r="S2550">
        <f t="shared" si="758"/>
        <v>13.4233685158749</v>
      </c>
      <c r="T2550">
        <f t="shared" si="741"/>
        <v>7.8631395726922912</v>
      </c>
    </row>
    <row r="2551" spans="1:20" x14ac:dyDescent="0.25">
      <c r="A2551">
        <f t="shared" si="742"/>
        <v>84662.00957676307</v>
      </c>
      <c r="B2551">
        <f t="shared" si="759"/>
        <v>13474.377316235224</v>
      </c>
      <c r="C2551" t="str">
        <f t="shared" si="743"/>
        <v>0.49100209750139-2.41509067588832i</v>
      </c>
      <c r="D2551" t="str">
        <f t="shared" si="744"/>
        <v>3.97322008286049-1.26526253148892i</v>
      </c>
      <c r="E2551" t="str">
        <f t="shared" si="745"/>
        <v>165.977256182466+13.0071717583146i</v>
      </c>
      <c r="F2551" t="str">
        <f t="shared" si="746"/>
        <v>1.45493092781951-11.0904407827533i</v>
      </c>
      <c r="G2551" t="str">
        <f t="shared" si="747"/>
        <v>0.999983485993603-0.00406370935045418i</v>
      </c>
      <c r="H2551" t="str">
        <f t="shared" si="748"/>
        <v>1578.55892364429-1974.57075826149i</v>
      </c>
      <c r="I2551" t="str">
        <f t="shared" si="749"/>
        <v>-55.2985266661941-57.4922038267171i</v>
      </c>
      <c r="K2551" t="str">
        <f t="shared" si="750"/>
        <v>0.0029640690410013-0.00645177844105146i</v>
      </c>
      <c r="L2551" t="str">
        <f t="shared" si="751"/>
        <v>0.00005-0.02094268319703i</v>
      </c>
      <c r="M2551" t="str">
        <f t="shared" si="752"/>
        <v>0.00133333333333333-0.0123192254100177i</v>
      </c>
      <c r="N2551">
        <f t="shared" si="753"/>
        <v>101.49194314800398</v>
      </c>
      <c r="O2551">
        <f t="shared" si="754"/>
        <v>7.8345662838173222</v>
      </c>
      <c r="P2551" s="3">
        <f t="shared" si="755"/>
        <v>7.8345662838173222</v>
      </c>
      <c r="Q2551" s="3">
        <f t="shared" si="756"/>
        <v>-78.508056851996017</v>
      </c>
      <c r="R2551">
        <f t="shared" si="757"/>
        <v>101.49194314800398</v>
      </c>
      <c r="S2551">
        <f t="shared" si="758"/>
        <v>13.474377316235225</v>
      </c>
      <c r="T2551">
        <f t="shared" si="741"/>
        <v>7.8345662838173222</v>
      </c>
    </row>
    <row r="2552" spans="1:20" x14ac:dyDescent="0.25">
      <c r="A2552">
        <f t="shared" si="742"/>
        <v>84983.725213154772</v>
      </c>
      <c r="B2552">
        <f t="shared" si="759"/>
        <v>13525.579950036919</v>
      </c>
      <c r="C2552" t="str">
        <f t="shared" si="743"/>
        <v>0.489995495009623-2.40703989681969i</v>
      </c>
      <c r="D2552" t="str">
        <f t="shared" si="744"/>
        <v>3.97320653590318-1.2611103610539i</v>
      </c>
      <c r="E2552" t="str">
        <f t="shared" si="745"/>
        <v>166.023262681391+13.0597663964284i</v>
      </c>
      <c r="F2552" t="str">
        <f t="shared" si="746"/>
        <v>1.45493074486939-11.0485014967998i</v>
      </c>
      <c r="G2552" t="str">
        <f t="shared" si="747"/>
        <v>0.999983360250784-0.00407915093305343i</v>
      </c>
      <c r="H2552" t="str">
        <f t="shared" si="748"/>
        <v>1547.36064984152-1975.93645988706i</v>
      </c>
      <c r="I2552" t="str">
        <f t="shared" si="749"/>
        <v>-55.2355285328252-56.3386483813829i</v>
      </c>
      <c r="K2552" t="str">
        <f t="shared" si="750"/>
        <v>0.00294798538877176-0.00643355177782555i</v>
      </c>
      <c r="L2552" t="str">
        <f t="shared" si="751"/>
        <v>0.00005-0.0208634022684101i</v>
      </c>
      <c r="M2552" t="str">
        <f t="shared" si="752"/>
        <v>0.00133333333333333-0.012272589569653i</v>
      </c>
      <c r="N2552">
        <f t="shared" si="753"/>
        <v>101.50634717112494</v>
      </c>
      <c r="O2552">
        <f t="shared" si="754"/>
        <v>7.8060074622762183</v>
      </c>
      <c r="P2552" s="3">
        <f t="shared" si="755"/>
        <v>7.8060074622762183</v>
      </c>
      <c r="Q2552" s="3">
        <f t="shared" si="756"/>
        <v>-78.493652828875057</v>
      </c>
      <c r="R2552">
        <f t="shared" si="757"/>
        <v>101.50634717112494</v>
      </c>
      <c r="S2552">
        <f t="shared" si="758"/>
        <v>13.525579950036919</v>
      </c>
      <c r="T2552">
        <f t="shared" si="741"/>
        <v>7.8060074622762183</v>
      </c>
    </row>
    <row r="2553" spans="1:20" x14ac:dyDescent="0.25">
      <c r="A2553">
        <f t="shared" si="742"/>
        <v>85306.663368964757</v>
      </c>
      <c r="B2553">
        <f t="shared" si="759"/>
        <v>13576.97715384706</v>
      </c>
      <c r="C2553" t="str">
        <f t="shared" si="743"/>
        <v>0.488994433012032-2.39901914873912i</v>
      </c>
      <c r="D2553" t="str">
        <f t="shared" si="744"/>
        <v>3.97319288588681-1.25697632773363i</v>
      </c>
      <c r="E2553" t="str">
        <f t="shared" si="745"/>
        <v>166.06966510482+13.1125024844475i</v>
      </c>
      <c r="F2553" t="str">
        <f t="shared" si="746"/>
        <v>1.45493056052623-11.0067211472383i</v>
      </c>
      <c r="G2553" t="str">
        <f t="shared" si="747"/>
        <v>0.999983233550536-0.00409465118779702i</v>
      </c>
      <c r="H2553" t="str">
        <f t="shared" si="748"/>
        <v>1516.53796134638-1976.6050005164i</v>
      </c>
      <c r="I2553" t="str">
        <f t="shared" si="749"/>
        <v>-55.1499050687919-55.2019556524812i</v>
      </c>
      <c r="K2553" t="str">
        <f t="shared" si="750"/>
        <v>0.00293199315402854-0.0064153375126922i</v>
      </c>
      <c r="L2553" t="str">
        <f t="shared" si="751"/>
        <v>0.00005-0.0207844214668361i</v>
      </c>
      <c r="M2553" t="str">
        <f t="shared" si="752"/>
        <v>0.00133333333333333-0.0122261302746095i</v>
      </c>
      <c r="N2553">
        <f t="shared" si="753"/>
        <v>101.52083306530172</v>
      </c>
      <c r="O2553">
        <f t="shared" si="754"/>
        <v>7.7774633045451775</v>
      </c>
      <c r="P2553" s="3">
        <f t="shared" si="755"/>
        <v>7.7774633045451775</v>
      </c>
      <c r="Q2553" s="3">
        <f t="shared" si="756"/>
        <v>-78.479166934698284</v>
      </c>
      <c r="R2553">
        <f t="shared" si="757"/>
        <v>101.52083306530172</v>
      </c>
      <c r="S2553">
        <f t="shared" si="758"/>
        <v>13.576977153847059</v>
      </c>
      <c r="T2553">
        <f t="shared" si="741"/>
        <v>7.7774633045451775</v>
      </c>
    </row>
    <row r="2554" spans="1:20" x14ac:dyDescent="0.25">
      <c r="A2554">
        <f t="shared" si="742"/>
        <v>85630.828689766829</v>
      </c>
      <c r="B2554">
        <f t="shared" si="759"/>
        <v>13628.569667031679</v>
      </c>
      <c r="C2554" t="str">
        <f t="shared" si="743"/>
        <v>0.487998888605792-2.39102836135176i</v>
      </c>
      <c r="D2554" t="str">
        <f t="shared" si="744"/>
        <v>3.97317913202808-1.25286037200856i</v>
      </c>
      <c r="E2554" t="str">
        <f t="shared" si="745"/>
        <v>166.11646648515+13.1653799289354i</v>
      </c>
      <c r="F2554" t="str">
        <f t="shared" si="746"/>
        <v>1.45493037477945-10.9650991330442i</v>
      </c>
      <c r="G2554" t="str">
        <f t="shared" si="747"/>
        <v>0.99998310588557-0.00411021033757192i</v>
      </c>
      <c r="H2554" t="str">
        <f t="shared" si="748"/>
        <v>1486.10575860696-1976.60270645205i</v>
      </c>
      <c r="I2554" t="str">
        <f t="shared" si="749"/>
        <v>-55.0426535269445-54.0825178274738i</v>
      </c>
      <c r="K2554" t="str">
        <f t="shared" si="750"/>
        <v>0.00291609201415294-0.00639713606728189i</v>
      </c>
      <c r="L2554" t="str">
        <f t="shared" si="751"/>
        <v>0.00005-0.0207057396561427i</v>
      </c>
      <c r="M2554" t="str">
        <f t="shared" si="752"/>
        <v>0.00133333333333333-0.0121798468565546i</v>
      </c>
      <c r="N2554">
        <f t="shared" si="753"/>
        <v>101.53540089925579</v>
      </c>
      <c r="O2554">
        <f t="shared" si="754"/>
        <v>7.7489340082189893</v>
      </c>
      <c r="P2554" s="3">
        <f t="shared" si="755"/>
        <v>7.7489340082189893</v>
      </c>
      <c r="Q2554" s="3">
        <f t="shared" si="756"/>
        <v>-78.464599100744209</v>
      </c>
      <c r="R2554">
        <f t="shared" si="757"/>
        <v>101.53540089925579</v>
      </c>
      <c r="S2554">
        <f t="shared" si="758"/>
        <v>13.628569667031678</v>
      </c>
      <c r="T2554">
        <f t="shared" si="741"/>
        <v>7.7489340082189893</v>
      </c>
    </row>
    <row r="2555" spans="1:20" x14ac:dyDescent="0.25">
      <c r="A2555">
        <f t="shared" si="742"/>
        <v>85956.225838787956</v>
      </c>
      <c r="B2555">
        <f t="shared" si="759"/>
        <v>13680.3582317664</v>
      </c>
      <c r="C2555" t="str">
        <f t="shared" si="743"/>
        <v>0.487008838778333-2.38306746455409i</v>
      </c>
      <c r="D2555" t="str">
        <f t="shared" si="744"/>
        <v>3.97316527353773-1.24876243461863i</v>
      </c>
      <c r="E2555" t="str">
        <f t="shared" si="745"/>
        <v>166.163669880763+13.218398629206i</v>
      </c>
      <c r="F2555" t="str">
        <f t="shared" si="746"/>
        <v>1.45493018761837-10.9236348554707i</v>
      </c>
      <c r="G2555" t="str">
        <f t="shared" si="747"/>
        <v>0.999982977248539-0.00412582860611131i</v>
      </c>
      <c r="H2555" t="str">
        <f t="shared" si="748"/>
        <v>1456.07741449533-1975.95581574907i</v>
      </c>
      <c r="I2555" t="str">
        <f t="shared" si="749"/>
        <v>-54.9147605348544-52.9806739096851i</v>
      </c>
      <c r="K2555" t="str">
        <f t="shared" si="750"/>
        <v>0.00290028164497335-0.00637894785904515i</v>
      </c>
      <c r="L2555" t="str">
        <f t="shared" si="751"/>
        <v>0.00005-0.0206273557044658i</v>
      </c>
      <c r="M2555" t="str">
        <f t="shared" si="752"/>
        <v>0.00133333333333333-0.0121337386496857i</v>
      </c>
      <c r="N2555">
        <f t="shared" si="753"/>
        <v>101.55005073474179</v>
      </c>
      <c r="O2555">
        <f t="shared" si="754"/>
        <v>7.7204197720141199</v>
      </c>
      <c r="P2555" s="3">
        <f t="shared" si="755"/>
        <v>7.7204197720141199</v>
      </c>
      <c r="Q2555" s="3">
        <f t="shared" si="756"/>
        <v>-78.449949265258212</v>
      </c>
      <c r="R2555">
        <f t="shared" si="757"/>
        <v>101.55005073474179</v>
      </c>
      <c r="S2555">
        <f t="shared" si="758"/>
        <v>13.6803582317664</v>
      </c>
      <c r="T2555">
        <f t="shared" si="741"/>
        <v>7.7204197720141199</v>
      </c>
    </row>
    <row r="2556" spans="1:20" x14ac:dyDescent="0.25">
      <c r="A2556">
        <f t="shared" si="742"/>
        <v>86282.859496975347</v>
      </c>
      <c r="B2556">
        <f t="shared" si="759"/>
        <v>13732.343593047113</v>
      </c>
      <c r="C2556" t="str">
        <f t="shared" si="743"/>
        <v>0.486024260409673-2.37513638843377i</v>
      </c>
      <c r="D2556" t="str">
        <f t="shared" si="744"/>
        <v>3.97315130962052-1.24468245656238i</v>
      </c>
      <c r="E2556" t="str">
        <f t="shared" si="745"/>
        <v>166.211278376273+13.2715584771773i</v>
      </c>
      <c r="F2556" t="str">
        <f t="shared" si="746"/>
        <v>1.45492999903221-10.8823277180402i</v>
      </c>
      <c r="G2556" t="str">
        <f t="shared" si="747"/>
        <v>0.999982847632043-0.0041415062179978i</v>
      </c>
      <c r="H2556" t="str">
        <f t="shared" si="748"/>
        <v>1426.46483177368-1974.69040119628i</v>
      </c>
      <c r="I2556" t="str">
        <f t="shared" si="749"/>
        <v>-54.7671996743563-51.8967121150977i</v>
      </c>
      <c r="K2556" t="str">
        <f t="shared" si="750"/>
        <v>0.00288456172080948-0.00636077330126245i</v>
      </c>
      <c r="L2556" t="str">
        <f t="shared" si="751"/>
        <v>0.00005-0.0205492684842257i</v>
      </c>
      <c r="M2556" t="str">
        <f t="shared" si="752"/>
        <v>0.00133333333333333-0.012087804990721i</v>
      </c>
      <c r="N2556">
        <f t="shared" si="753"/>
        <v>101.56478262649863</v>
      </c>
      <c r="O2556">
        <f t="shared" si="754"/>
        <v>7.6919207957721136</v>
      </c>
      <c r="P2556" s="3">
        <f t="shared" si="755"/>
        <v>7.6919207957721136</v>
      </c>
      <c r="Q2556" s="3">
        <f t="shared" si="756"/>
        <v>-78.435217373501374</v>
      </c>
      <c r="R2556">
        <f t="shared" si="757"/>
        <v>101.56478262649863</v>
      </c>
      <c r="S2556">
        <f t="shared" si="758"/>
        <v>13.732343593047114</v>
      </c>
      <c r="T2556">
        <f t="shared" si="741"/>
        <v>7.6919207957721136</v>
      </c>
    </row>
    <row r="2557" spans="1:20" x14ac:dyDescent="0.25">
      <c r="A2557">
        <f t="shared" si="742"/>
        <v>86610.73436306385</v>
      </c>
      <c r="B2557">
        <f t="shared" si="759"/>
        <v>13784.526498700692</v>
      </c>
      <c r="C2557" t="str">
        <f t="shared" si="743"/>
        <v>0.48504513027461-2.36723506326938i</v>
      </c>
      <c r="D2557" t="str">
        <f t="shared" si="744"/>
        <v>3.97313723947517-1.24062037909615i</v>
      </c>
      <c r="E2557" t="str">
        <f t="shared" si="745"/>
        <v>166.259295082772+13.3248593572239i</v>
      </c>
      <c r="F2557" t="str">
        <f t="shared" si="746"/>
        <v>1.45492980901011-10.8411771265356i</v>
      </c>
      <c r="G2557" t="str">
        <f t="shared" si="747"/>
        <v>0.999982717028623-0.0041572433986666i</v>
      </c>
      <c r="H2557" t="str">
        <f t="shared" si="748"/>
        <v>1397.27850293114-1972.83230008688i</v>
      </c>
      <c r="I2557" t="str">
        <f t="shared" si="749"/>
        <v>-54.6009293111132-50.8308723189142i</v>
      </c>
      <c r="K2557" t="str">
        <f t="shared" si="750"/>
        <v>0.00286893191451597-0.00634261280305422i</v>
      </c>
      <c r="L2557" t="str">
        <f t="shared" si="751"/>
        <v>0.00005-0.0204714768721117i</v>
      </c>
      <c r="M2557" t="str">
        <f t="shared" si="752"/>
        <v>0.00133333333333333-0.0120420452188892i</v>
      </c>
      <c r="N2557">
        <f t="shared" si="753"/>
        <v>101.57959662219851</v>
      </c>
      <c r="O2557">
        <f t="shared" si="754"/>
        <v>7.6634372804624453</v>
      </c>
      <c r="P2557" s="3">
        <f t="shared" si="755"/>
        <v>7.6634372804624453</v>
      </c>
      <c r="Q2557" s="3">
        <f t="shared" si="756"/>
        <v>-78.420403377801492</v>
      </c>
      <c r="R2557">
        <f t="shared" si="757"/>
        <v>101.57959662219851</v>
      </c>
      <c r="S2557">
        <f t="shared" si="758"/>
        <v>13.784526498700693</v>
      </c>
      <c r="T2557">
        <f t="shared" si="741"/>
        <v>7.6634372804624453</v>
      </c>
    </row>
    <row r="2558" spans="1:20" x14ac:dyDescent="0.25">
      <c r="A2558">
        <f t="shared" si="742"/>
        <v>86939.855153643497</v>
      </c>
      <c r="B2558">
        <f t="shared" si="759"/>
        <v>13836.907699395755</v>
      </c>
      <c r="C2558" t="str">
        <f t="shared" si="743"/>
        <v>0.484071425045002-2.35936341953032i</v>
      </c>
      <c r="D2558" t="str">
        <f t="shared" si="744"/>
        <v>3.97312306229435-1.23657614373315i</v>
      </c>
      <c r="E2558" t="str">
        <f t="shared" si="745"/>
        <v>166.307723138083+13.3783011460267i</v>
      </c>
      <c r="F2558" t="str">
        <f t="shared" si="746"/>
        <v>1.45492961754116-10.8001824889914i</v>
      </c>
      <c r="G2558" t="str">
        <f t="shared" si="747"/>
        <v>0.999982585430766-0.00417304037440881i</v>
      </c>
      <c r="H2558" t="str">
        <f t="shared" si="748"/>
        <v>1368.52757179194-1970.40705061382i</v>
      </c>
      <c r="I2558" t="str">
        <f t="shared" si="749"/>
        <v>-54.416890665452-49.7833485316515i</v>
      </c>
      <c r="K2558" t="str">
        <f t="shared" si="750"/>
        <v>0.00285339189752571-0.0063244667693914i</v>
      </c>
      <c r="L2558" t="str">
        <f t="shared" si="751"/>
        <v>0.00005-0.0203939797490653i</v>
      </c>
      <c r="M2558" t="str">
        <f t="shared" si="752"/>
        <v>0.00133333333333333-0.0119964586759207i</v>
      </c>
      <c r="N2558">
        <f t="shared" si="753"/>
        <v>101.5944927623971</v>
      </c>
      <c r="O2558">
        <f t="shared" si="754"/>
        <v>7.6349694281859772</v>
      </c>
      <c r="P2558" s="3">
        <f t="shared" si="755"/>
        <v>7.6349694281859772</v>
      </c>
      <c r="Q2558" s="3">
        <f t="shared" si="756"/>
        <v>-78.405507237602905</v>
      </c>
      <c r="R2558">
        <f t="shared" si="757"/>
        <v>101.5944927623971</v>
      </c>
      <c r="S2558">
        <f t="shared" si="758"/>
        <v>13.836907699395756</v>
      </c>
      <c r="T2558">
        <f t="shared" si="741"/>
        <v>7.6349694281859772</v>
      </c>
    </row>
    <row r="2559" spans="1:20" x14ac:dyDescent="0.25">
      <c r="A2559">
        <f t="shared" si="742"/>
        <v>87270.226603227347</v>
      </c>
      <c r="B2559">
        <f t="shared" si="759"/>
        <v>13889.487948653459</v>
      </c>
      <c r="C2559" t="str">
        <f t="shared" si="743"/>
        <v>0.483103121291921-2.3515213878768i</v>
      </c>
      <c r="D2559" t="str">
        <f t="shared" si="744"/>
        <v>3.97310877726456-1.23254969224269i</v>
      </c>
      <c r="E2559" t="str">
        <f t="shared" si="745"/>
        <v>166.356565707015+13.4318837124176i</v>
      </c>
      <c r="F2559" t="str">
        <f t="shared" si="746"/>
        <v>1.45492942461433-10.7593432156861i</v>
      </c>
      <c r="G2559" t="str">
        <f t="shared" si="747"/>
        <v>0.999982452830901-0.00418889737237458i</v>
      </c>
      <c r="H2559" t="str">
        <f t="shared" si="748"/>
        <v>1340.21989633904-1967.4398346851i</v>
      </c>
      <c r="I2559" t="str">
        <f t="shared" si="749"/>
        <v>-54.2160061145691-48.7542913862693i</v>
      </c>
      <c r="K2559" t="str">
        <f t="shared" si="750"/>
        <v>0.00283794133989303-0.00630633560110661i</v>
      </c>
      <c r="L2559" t="str">
        <f t="shared" si="751"/>
        <v>0.00005-0.0203167760002642i</v>
      </c>
      <c r="M2559" t="str">
        <f t="shared" si="752"/>
        <v>0.00133333333333333-0.0119510447060378i</v>
      </c>
      <c r="N2559">
        <f t="shared" si="753"/>
        <v>101.60947108048094</v>
      </c>
      <c r="O2559">
        <f t="shared" si="754"/>
        <v>7.6065174421785855</v>
      </c>
      <c r="P2559" s="3">
        <f t="shared" si="755"/>
        <v>7.6065174421785855</v>
      </c>
      <c r="Q2559" s="3">
        <f t="shared" si="756"/>
        <v>-78.390528919519056</v>
      </c>
      <c r="R2559">
        <f t="shared" si="757"/>
        <v>101.60947108048094</v>
      </c>
      <c r="S2559">
        <f t="shared" si="758"/>
        <v>13.889487948653459</v>
      </c>
      <c r="T2559">
        <f t="shared" si="741"/>
        <v>7.6065174421785855</v>
      </c>
    </row>
    <row r="2560" spans="1:20" x14ac:dyDescent="0.25">
      <c r="A2560">
        <f t="shared" si="742"/>
        <v>87601.853464319604</v>
      </c>
      <c r="B2560">
        <f t="shared" si="759"/>
        <v>13942.268002858342</v>
      </c>
      <c r="C2560" t="str">
        <f t="shared" si="743"/>
        <v>0.482140195487833-2.34370889915961i</v>
      </c>
      <c r="D2560" t="str">
        <f t="shared" si="744"/>
        <v>3.97309438356616-1.22854096664929i</v>
      </c>
      <c r="E2560" t="str">
        <f t="shared" si="745"/>
        <v>166.40582598161+13.4856069172271i</v>
      </c>
      <c r="F2560" t="str">
        <f t="shared" si="746"/>
        <v>1.45492923021851-10.7186587191329i</v>
      </c>
      <c r="G2560" t="str">
        <f t="shared" si="747"/>
        <v>0.999982319221397-0.00420481462057647i</v>
      </c>
      <c r="H2560" t="str">
        <f t="shared" si="748"/>
        <v>1312.36211224853-1963.95542692361i</v>
      </c>
      <c r="I2560" t="str">
        <f t="shared" si="749"/>
        <v>-53.9991777153217-47.743810619771i</v>
      </c>
      <c r="K2560" t="str">
        <f t="shared" si="750"/>
        <v>0.00282257991033601-0.0062882196949052i</v>
      </c>
      <c r="L2560" t="str">
        <f t="shared" si="751"/>
        <v>0.00005-0.0202398645151069i</v>
      </c>
      <c r="M2560" t="str">
        <f t="shared" si="752"/>
        <v>0.00133333333333333-0.0119058026559452i</v>
      </c>
      <c r="N2560">
        <f t="shared" si="753"/>
        <v>101.62453160261663</v>
      </c>
      <c r="O2560">
        <f t="shared" si="754"/>
        <v>7.5780815268140111</v>
      </c>
      <c r="P2560" s="3">
        <f t="shared" si="755"/>
        <v>7.5780815268140111</v>
      </c>
      <c r="Q2560" s="3">
        <f t="shared" si="756"/>
        <v>-78.375468397383372</v>
      </c>
      <c r="R2560">
        <f t="shared" si="757"/>
        <v>101.62453160261663</v>
      </c>
      <c r="S2560">
        <f t="shared" si="758"/>
        <v>13.942268002858341</v>
      </c>
      <c r="T2560">
        <f t="shared" si="741"/>
        <v>7.5780815268140111</v>
      </c>
    </row>
    <row r="2561" spans="1:20" x14ac:dyDescent="0.25">
      <c r="A2561">
        <f t="shared" si="742"/>
        <v>87934.740507484021</v>
      </c>
      <c r="B2561">
        <f t="shared" si="759"/>
        <v>13995.248621269204</v>
      </c>
      <c r="C2561" t="str">
        <f t="shared" si="743"/>
        <v>0.481182624008726-2.33592588442023i</v>
      </c>
      <c r="D2561" t="str">
        <f t="shared" si="744"/>
        <v>3.97307988037331-1.22454990923186i</v>
      </c>
      <c r="E2561" t="str">
        <f t="shared" si="745"/>
        <v>166.45550718141+13.5394706131239i</v>
      </c>
      <c r="F2561" t="str">
        <f t="shared" si="746"/>
        <v>1.45492903434255-10.6781284140713i</v>
      </c>
      <c r="G2561" t="str">
        <f t="shared" si="747"/>
        <v>0.999982184594567-0.00422079234789265i</v>
      </c>
      <c r="H2561" t="str">
        <f t="shared" si="748"/>
        <v>1284.95969667532-1959.97814958826i</v>
      </c>
      <c r="I2561" t="str">
        <f t="shared" si="749"/>
        <v>-53.7672859361261-46.7519775344458i</v>
      </c>
      <c r="K2561" t="str">
        <f t="shared" si="750"/>
        <v>0.0028073072762788-0.00627011944337706i</v>
      </c>
      <c r="L2561" t="str">
        <f t="shared" si="751"/>
        <v>0.00005-0.0201632441871955i</v>
      </c>
      <c r="M2561" t="str">
        <f t="shared" si="752"/>
        <v>0.00133333333333333-0.0118607318748209i</v>
      </c>
      <c r="N2561">
        <f t="shared" si="753"/>
        <v>101.63967434769744</v>
      </c>
      <c r="O2561">
        <f t="shared" si="754"/>
        <v>7.5496618876078418</v>
      </c>
      <c r="P2561" s="3">
        <f t="shared" si="755"/>
        <v>7.5496618876078418</v>
      </c>
      <c r="Q2561" s="3">
        <f t="shared" si="756"/>
        <v>-78.360325652302564</v>
      </c>
      <c r="R2561">
        <f t="shared" si="757"/>
        <v>101.63967434769744</v>
      </c>
      <c r="S2561">
        <f t="shared" si="758"/>
        <v>13.995248621269203</v>
      </c>
      <c r="T2561">
        <f t="shared" si="741"/>
        <v>7.5496618876078418</v>
      </c>
    </row>
    <row r="2562" spans="1:20" x14ac:dyDescent="0.25">
      <c r="A2562">
        <f t="shared" si="742"/>
        <v>88268.892521412461</v>
      </c>
      <c r="B2562">
        <f t="shared" si="759"/>
        <v>14048.430566030027</v>
      </c>
      <c r="C2562" t="str">
        <f t="shared" si="743"/>
        <v>0.480230383136168-2.32817227489072i</v>
      </c>
      <c r="D2562" t="str">
        <f t="shared" si="744"/>
        <v>3.97306526685385-1.22057646252283i</v>
      </c>
      <c r="E2562" t="str">
        <f t="shared" si="745"/>
        <v>166.505612553711+13.593474644454i</v>
      </c>
      <c r="F2562" t="str">
        <f t="shared" si="746"/>
        <v>1.45492883697514-10.6377517174594i</v>
      </c>
      <c r="G2562" t="str">
        <f t="shared" si="747"/>
        <v>0.999982048942667-0.00423683078407018i</v>
      </c>
      <c r="H2562" t="str">
        <f t="shared" si="748"/>
        <v>1258.01703187861-1955.53183313458i</v>
      </c>
      <c r="I2562" t="str">
        <f t="shared" si="749"/>
        <v>-53.5211885860356-45.778827425702i</v>
      </c>
      <c r="K2562" t="str">
        <f t="shared" si="750"/>
        <v>0.0027921231038933-0.00625203523500863i</v>
      </c>
      <c r="L2562" t="str">
        <f t="shared" si="751"/>
        <v>0.00005-0.0200869139143211i</v>
      </c>
      <c r="M2562" t="str">
        <f t="shared" si="752"/>
        <v>0.00133333333333333-0.0118158317143065i</v>
      </c>
      <c r="N2562">
        <f t="shared" si="753"/>
        <v>101.65489932728964</v>
      </c>
      <c r="O2562">
        <f t="shared" si="754"/>
        <v>7.5212587312206045</v>
      </c>
      <c r="P2562" s="3">
        <f t="shared" si="755"/>
        <v>7.5212587312206045</v>
      </c>
      <c r="Q2562" s="3">
        <f t="shared" si="756"/>
        <v>-78.345100672710359</v>
      </c>
      <c r="R2562">
        <f t="shared" si="757"/>
        <v>101.65489932728964</v>
      </c>
      <c r="S2562">
        <f t="shared" si="758"/>
        <v>14.048430566030026</v>
      </c>
      <c r="T2562">
        <f t="shared" si="741"/>
        <v>7.5212587312206045</v>
      </c>
    </row>
    <row r="2563" spans="1:20" x14ac:dyDescent="0.25">
      <c r="A2563">
        <f t="shared" si="742"/>
        <v>88604.314312993825</v>
      </c>
      <c r="B2563">
        <f t="shared" si="759"/>
        <v>14101.814602180941</v>
      </c>
      <c r="C2563" t="str">
        <f t="shared" si="743"/>
        <v>0.479283449059444-2.32044800199381i</v>
      </c>
      <c r="D2563" t="str">
        <f t="shared" si="744"/>
        <v>3.97305054216936-1.21662056930736i</v>
      </c>
      <c r="E2563" t="str">
        <f t="shared" si="745"/>
        <v>166.556145373826+13.6476188470788i</v>
      </c>
      <c r="F2563" t="str">
        <f t="shared" si="746"/>
        <v>1.45492863810494-10.5975280484645i</v>
      </c>
      <c r="G2563" t="str">
        <f t="shared" si="747"/>
        <v>0.99998191225789-0.00425293015972832i</v>
      </c>
      <c r="H2563" t="str">
        <f t="shared" si="748"/>
        <v>1231.53746832072-1950.63978211706i</v>
      </c>
      <c r="I2563" t="str">
        <f t="shared" si="749"/>
        <v>-53.2617199287268-44.8243619650816i</v>
      </c>
      <c r="K2563" t="str">
        <f t="shared" si="750"/>
        <v>0.00277702705814069-0.0062339674541953i</v>
      </c>
      <c r="L2563" t="str">
        <f t="shared" si="751"/>
        <v>0.00005-0.020010872598447i</v>
      </c>
      <c r="M2563" t="str">
        <f t="shared" si="752"/>
        <v>0.00133333333333333-0.0117711015284982i</v>
      </c>
      <c r="N2563">
        <f t="shared" si="753"/>
        <v>101.67020654557994</v>
      </c>
      <c r="O2563">
        <f t="shared" si="754"/>
        <v>7.4928722654616209</v>
      </c>
      <c r="P2563" s="3">
        <f t="shared" si="755"/>
        <v>7.4928722654616209</v>
      </c>
      <c r="Q2563" s="3">
        <f t="shared" si="756"/>
        <v>-78.329793454420056</v>
      </c>
      <c r="R2563">
        <f t="shared" si="757"/>
        <v>101.67020654557994</v>
      </c>
      <c r="S2563">
        <f t="shared" si="758"/>
        <v>14.101814602180941</v>
      </c>
      <c r="T2563">
        <f t="shared" si="741"/>
        <v>7.4928722654616209</v>
      </c>
    </row>
    <row r="2564" spans="1:20" x14ac:dyDescent="0.25">
      <c r="A2564">
        <f t="shared" si="742"/>
        <v>88941.010707383204</v>
      </c>
      <c r="B2564">
        <f t="shared" si="759"/>
        <v>14155.401497669229</v>
      </c>
      <c r="C2564" t="str">
        <f t="shared" si="743"/>
        <v>0.478341797877513-2.312752997343i</v>
      </c>
      <c r="D2564" t="str">
        <f t="shared" si="744"/>
        <v>3.97303570547503-1.21268217262247i</v>
      </c>
      <c r="E2564" t="str">
        <f t="shared" si="745"/>
        <v>166.607108945358+13.7019030482068i</v>
      </c>
      <c r="F2564" t="str">
        <f t="shared" si="746"/>
        <v>1.45492843772052-10.5574568284555i</v>
      </c>
      <c r="G2564" t="str">
        <f t="shared" si="747"/>
        <v>0.999981774532373-0.00426909070636185i</v>
      </c>
      <c r="H2564" t="str">
        <f t="shared" si="748"/>
        <v>1205.52338691617-1945.32474612601i</v>
      </c>
      <c r="I2564" t="str">
        <f t="shared" si="749"/>
        <v>-52.9896899690407-43.8885515286445i</v>
      </c>
      <c r="K2564" t="str">
        <f t="shared" si="750"/>
        <v>0.00276201880281223-0.00621591648125409i</v>
      </c>
      <c r="L2564" t="str">
        <f t="shared" si="751"/>
        <v>0.00005-0.0199351191456933i</v>
      </c>
      <c r="M2564" t="str">
        <f t="shared" si="752"/>
        <v>0.00133333333333333-0.0117265406739373i</v>
      </c>
      <c r="N2564">
        <f t="shared" si="753"/>
        <v>101.68559599931885</v>
      </c>
      <c r="O2564">
        <f t="shared" si="754"/>
        <v>7.4645026992927308</v>
      </c>
      <c r="P2564" s="3">
        <f t="shared" si="755"/>
        <v>7.4645026992927308</v>
      </c>
      <c r="Q2564" s="3">
        <f t="shared" si="756"/>
        <v>-78.314404000681151</v>
      </c>
      <c r="R2564">
        <f t="shared" si="757"/>
        <v>101.68559599931885</v>
      </c>
      <c r="S2564">
        <f t="shared" si="758"/>
        <v>14.155401497669228</v>
      </c>
      <c r="T2564">
        <f t="shared" si="741"/>
        <v>7.4645026992927308</v>
      </c>
    </row>
    <row r="2565" spans="1:20" x14ac:dyDescent="0.25">
      <c r="A2565">
        <f t="shared" si="742"/>
        <v>89278.986548071261</v>
      </c>
      <c r="B2565">
        <f t="shared" si="759"/>
        <v>14209.192023360372</v>
      </c>
      <c r="C2565" t="str">
        <f t="shared" si="743"/>
        <v>0.477405405601017-2.30508719274243i</v>
      </c>
      <c r="D2565" t="str">
        <f t="shared" si="744"/>
        <v>3.97302075591966-1.20876121575626i</v>
      </c>
      <c r="E2565" t="str">
        <f t="shared" si="745"/>
        <v>166.658506600451+13.756327066227i</v>
      </c>
      <c r="F2565" t="str">
        <f t="shared" si="746"/>
        <v>1.45492823581034-10.5175374809944i</v>
      </c>
      <c r="G2565" t="str">
        <f t="shared" si="747"/>
        <v>0.999981635758192-0.00428531265634435i</v>
      </c>
      <c r="H2565" t="str">
        <f t="shared" si="748"/>
        <v>1179.97626014976-1939.60889544563i</v>
      </c>
      <c r="I2565" t="str">
        <f t="shared" si="749"/>
        <v>-52.7058838996783-42.9713374623812i</v>
      </c>
      <c r="K2565" t="str">
        <f t="shared" si="750"/>
        <v>0.00274709800056988-0.00619788269243662i</v>
      </c>
      <c r="L2565" t="str">
        <f t="shared" si="751"/>
        <v>0.00005-0.0198596524663213i</v>
      </c>
      <c r="M2565" t="str">
        <f t="shared" si="752"/>
        <v>0.00133333333333333-0.0116821485096008i</v>
      </c>
      <c r="N2565">
        <f t="shared" si="753"/>
        <v>101.70106767776666</v>
      </c>
      <c r="O2565">
        <f t="shared" si="754"/>
        <v>7.4361502428311823</v>
      </c>
      <c r="P2565" s="3">
        <f t="shared" si="755"/>
        <v>7.4361502428311823</v>
      </c>
      <c r="Q2565" s="3">
        <f t="shared" si="756"/>
        <v>-78.298932322233341</v>
      </c>
      <c r="R2565">
        <f t="shared" si="757"/>
        <v>101.70106767776666</v>
      </c>
      <c r="S2565">
        <f t="shared" si="758"/>
        <v>14.209192023360373</v>
      </c>
      <c r="T2565">
        <f t="shared" si="741"/>
        <v>7.4361502428311823</v>
      </c>
    </row>
    <row r="2566" spans="1:20" x14ac:dyDescent="0.25">
      <c r="A2566">
        <f t="shared" si="742"/>
        <v>89618.246696953938</v>
      </c>
      <c r="B2566">
        <f t="shared" si="759"/>
        <v>14263.186953049142</v>
      </c>
      <c r="C2566" t="str">
        <f t="shared" si="743"/>
        <v>0.476474248154289-2.29745052018733i</v>
      </c>
      <c r="D2566" t="str">
        <f t="shared" si="744"/>
        <v>3.9730056926456-1.20485764224704i</v>
      </c>
      <c r="E2566" t="str">
        <f t="shared" si="745"/>
        <v>166.710341700079+13.8108907105347i</v>
      </c>
      <c r="F2566" t="str">
        <f t="shared" si="746"/>
        <v>1.45492803236279-10.4777694318277i</v>
      </c>
      <c r="G2566" t="str">
        <f t="shared" si="747"/>
        <v>0.999981495927362-0.00430159624293155i</v>
      </c>
      <c r="H2566" t="str">
        <f t="shared" si="748"/>
        <v>1154.8967118223-1933.51380111818i</v>
      </c>
      <c r="I2566" t="str">
        <f t="shared" si="749"/>
        <v>-52.4110616957988-42.0726342777368i</v>
      </c>
      <c r="K2566" t="str">
        <f t="shared" si="750"/>
        <v>0.0027322643129866-0.00617986645994272i</v>
      </c>
      <c r="L2566" t="str">
        <f t="shared" si="751"/>
        <v>0.00005-0.0197844714747174i</v>
      </c>
      <c r="M2566" t="str">
        <f t="shared" si="752"/>
        <v>0.00133333333333333-0.0116379243968926i</v>
      </c>
      <c r="N2566">
        <f t="shared" si="753"/>
        <v>101.7166215626368</v>
      </c>
      <c r="O2566">
        <f t="shared" si="754"/>
        <v>7.4078151073545833</v>
      </c>
      <c r="P2566" s="3">
        <f t="shared" si="755"/>
        <v>7.4078151073545833</v>
      </c>
      <c r="Q2566" s="3">
        <f t="shared" si="756"/>
        <v>-78.283378437363197</v>
      </c>
      <c r="R2566">
        <f t="shared" si="757"/>
        <v>101.7166215626368</v>
      </c>
      <c r="S2566">
        <f t="shared" si="758"/>
        <v>14.263186953049143</v>
      </c>
      <c r="T2566">
        <f t="shared" si="741"/>
        <v>7.4078151073545833</v>
      </c>
    </row>
    <row r="2567" spans="1:20" x14ac:dyDescent="0.25">
      <c r="A2567">
        <f t="shared" si="742"/>
        <v>89958.796034402374</v>
      </c>
      <c r="B2567">
        <f t="shared" si="759"/>
        <v>14317.387063470729</v>
      </c>
      <c r="C2567" t="str">
        <f t="shared" si="743"/>
        <v>0.475548301377247-2.28984291186392i</v>
      </c>
      <c r="D2567" t="str">
        <f t="shared" si="744"/>
        <v>3.97299051478867-1.20097139588253i</v>
      </c>
      <c r="E2567" t="str">
        <f t="shared" si="745"/>
        <v>166.762617634307+13.8655937813589i</v>
      </c>
      <c r="F2567" t="str">
        <f t="shared" si="746"/>
        <v>1.45492782736615-10.4381521088787i</v>
      </c>
      <c r="G2567" t="str">
        <f t="shared" si="747"/>
        <v>0.999981355031838-0.00431794170026469i</v>
      </c>
      <c r="H2567" t="str">
        <f t="shared" si="748"/>
        <v>1130.28457521793-1927.06041910034i</v>
      </c>
      <c r="I2567" t="str">
        <f t="shared" si="749"/>
        <v>-52.1059578455015-41.1923317715671i</v>
      </c>
      <c r="K2567" t="str">
        <f t="shared" si="750"/>
        <v>0.00271751740058602-0.00616186815193393i</v>
      </c>
      <c r="L2567" t="str">
        <f t="shared" si="751"/>
        <v>0.00005-0.0197095750893778i</v>
      </c>
      <c r="M2567" t="str">
        <f t="shared" si="752"/>
        <v>0.00133333333333333-0.011593867699634i</v>
      </c>
      <c r="N2567">
        <f t="shared" si="753"/>
        <v>101.73225762803933</v>
      </c>
      <c r="O2567">
        <f t="shared" si="754"/>
        <v>7.379497505303771</v>
      </c>
      <c r="P2567" s="3">
        <f t="shared" si="755"/>
        <v>7.379497505303771</v>
      </c>
      <c r="Q2567" s="3">
        <f t="shared" si="756"/>
        <v>-78.267742371960665</v>
      </c>
      <c r="R2567">
        <f t="shared" si="757"/>
        <v>101.73225762803933</v>
      </c>
      <c r="S2567">
        <f t="shared" si="758"/>
        <v>14.317387063470729</v>
      </c>
      <c r="T2567">
        <f t="shared" si="741"/>
        <v>7.379497505303771</v>
      </c>
    </row>
    <row r="2568" spans="1:20" x14ac:dyDescent="0.25">
      <c r="A2568">
        <f t="shared" si="742"/>
        <v>90300.639459333092</v>
      </c>
      <c r="B2568">
        <f t="shared" si="759"/>
        <v>14371.793134311918</v>
      </c>
      <c r="C2568" t="str">
        <f t="shared" si="743"/>
        <v>0.474627541027289-2.28226430014958i</v>
      </c>
      <c r="D2568" t="str">
        <f t="shared" si="744"/>
        <v>3.97297522147814-1.19710242069904i</v>
      </c>
      <c r="E2568" t="str">
        <f t="shared" si="745"/>
        <v>166.815337822565+13.9204360695845i</v>
      </c>
      <c r="F2568" t="str">
        <f t="shared" si="746"/>
        <v>1.45492762080863-10.3986849422386i</v>
      </c>
      <c r="G2568" t="str">
        <f t="shared" si="747"/>
        <v>0.999981213063514-0.00433434926337384i</v>
      </c>
      <c r="H2568" t="str">
        <f t="shared" si="748"/>
        <v>1106.1389495232-1920.26907820205i</v>
      </c>
      <c r="I2568" t="str">
        <f t="shared" si="749"/>
        <v>-51.7912812044614-40.3302970660795i</v>
      </c>
      <c r="K2568" t="str">
        <f t="shared" si="750"/>
        <v>0.00270285692288179-0.00614388813254753i</v>
      </c>
      <c r="L2568" t="str">
        <f t="shared" si="751"/>
        <v>0.00005-0.0196349622328927i</v>
      </c>
      <c r="M2568" t="str">
        <f t="shared" si="752"/>
        <v>0.00133333333333333-0.0115499777840546i</v>
      </c>
      <c r="N2568">
        <f t="shared" si="753"/>
        <v>101.74797584042345</v>
      </c>
      <c r="O2568">
        <f t="shared" si="754"/>
        <v>7.3511976502866059</v>
      </c>
      <c r="P2568" s="3">
        <f t="shared" si="755"/>
        <v>7.3511976502866059</v>
      </c>
      <c r="Q2568" s="3">
        <f t="shared" si="756"/>
        <v>-78.25202415957655</v>
      </c>
      <c r="R2568">
        <f t="shared" si="757"/>
        <v>101.74797584042345</v>
      </c>
      <c r="S2568">
        <f t="shared" si="758"/>
        <v>14.371793134311918</v>
      </c>
      <c r="T2568">
        <f t="shared" si="741"/>
        <v>7.3511976502866059</v>
      </c>
    </row>
    <row r="2569" spans="1:20" x14ac:dyDescent="0.25">
      <c r="A2569">
        <f t="shared" si="742"/>
        <v>90643.781889278573</v>
      </c>
      <c r="B2569">
        <f t="shared" si="759"/>
        <v>14426.405948222304</v>
      </c>
      <c r="C2569" t="str">
        <f t="shared" si="743"/>
        <v>0.473711942781168-2.27471461761324i</v>
      </c>
      <c r="D2569" t="str">
        <f t="shared" si="744"/>
        <v>3.9729598118367-1.19325066098068i</v>
      </c>
      <c r="E2569" t="str">
        <f t="shared" si="745"/>
        <v>166.868505713936+13.9754173565717i</v>
      </c>
      <c r="F2569" t="str">
        <f t="shared" si="746"/>
        <v>1.45492741267835-10.3593673641588i</v>
      </c>
      <c r="G2569" t="str">
        <f t="shared" si="747"/>
        <v>0.999981070014221-0.00435081916818127i</v>
      </c>
      <c r="H2569" t="str">
        <f t="shared" si="748"/>
        <v>1082.45825435845-1913.15947150464i</v>
      </c>
      <c r="I2569" t="str">
        <f t="shared" si="749"/>
        <v>-51.4677149634046-39.4863765653677i</v>
      </c>
      <c r="K2569" t="str">
        <f t="shared" si="750"/>
        <v>0.00268828253841658-0.00612592676191087i</v>
      </c>
      <c r="L2569" t="str">
        <f t="shared" si="751"/>
        <v>0.00005-0.0195606318319314i</v>
      </c>
      <c r="M2569" t="str">
        <f t="shared" si="752"/>
        <v>0.00133333333333333-0.0115062540187832i</v>
      </c>
      <c r="N2569">
        <f t="shared" si="753"/>
        <v>101.76377615851847</v>
      </c>
      <c r="O2569">
        <f t="shared" si="754"/>
        <v>7.3229157570825345</v>
      </c>
      <c r="P2569" s="3">
        <f t="shared" si="755"/>
        <v>7.3229157570825345</v>
      </c>
      <c r="Q2569" s="3">
        <f t="shared" si="756"/>
        <v>-78.236223841481532</v>
      </c>
      <c r="R2569">
        <f t="shared" si="757"/>
        <v>101.76377615851847</v>
      </c>
      <c r="S2569">
        <f t="shared" si="758"/>
        <v>14.426405948222303</v>
      </c>
      <c r="T2569">
        <f t="shared" si="741"/>
        <v>7.3229157570825345</v>
      </c>
    </row>
    <row r="2570" spans="1:20" x14ac:dyDescent="0.25">
      <c r="A2570">
        <f t="shared" si="742"/>
        <v>90988.228260457821</v>
      </c>
      <c r="B2570">
        <f t="shared" si="759"/>
        <v>14481.226290825549</v>
      </c>
      <c r="C2570" t="str">
        <f t="shared" si="743"/>
        <v>0.47280148223685-2.26719379701548i</v>
      </c>
      <c r="D2570" t="str">
        <f t="shared" si="744"/>
        <v>3.97294428498039-1.18941606125851i</v>
      </c>
      <c r="E2570" t="str">
        <f t="shared" si="745"/>
        <v>166.922124787426+14.0305374139715i</v>
      </c>
      <c r="F2570" t="str">
        <f t="shared" si="746"/>
        <v>1.45492720296334-10.3201988090427i</v>
      </c>
      <c r="G2570" t="str">
        <f t="shared" si="747"/>
        <v>0.99998092587573-0.00436735165150488i</v>
      </c>
      <c r="H2570" t="str">
        <f t="shared" si="748"/>
        <v>1059.24028231137-1905.75065096348i</v>
      </c>
      <c r="I2570" t="str">
        <f t="shared" si="749"/>
        <v>-51.1359167175281-38.6603978261205i</v>
      </c>
      <c r="K2570" t="str">
        <f t="shared" si="750"/>
        <v>0.00267379390480081-0.00610798439615612i</v>
      </c>
      <c r="L2570" t="str">
        <f t="shared" si="751"/>
        <v>0.00005-0.019486582817226i</v>
      </c>
      <c r="M2570" t="str">
        <f t="shared" si="752"/>
        <v>0.00133333333333333-0.0114626957748388i</v>
      </c>
      <c r="N2570">
        <f t="shared" si="753"/>
        <v>101.77965853327622</v>
      </c>
      <c r="O2570">
        <f t="shared" si="754"/>
        <v>7.2946520416460467</v>
      </c>
      <c r="P2570" s="3">
        <f t="shared" si="755"/>
        <v>7.2946520416460467</v>
      </c>
      <c r="Q2570" s="3">
        <f t="shared" si="756"/>
        <v>-78.220341466723781</v>
      </c>
      <c r="R2570">
        <f t="shared" si="757"/>
        <v>101.77965853327622</v>
      </c>
      <c r="S2570">
        <f t="shared" si="758"/>
        <v>14.481226290825548</v>
      </c>
      <c r="T2570">
        <f t="shared" si="741"/>
        <v>7.2946520416460467</v>
      </c>
    </row>
    <row r="2571" spans="1:20" x14ac:dyDescent="0.25">
      <c r="A2571">
        <f t="shared" si="742"/>
        <v>91333.983527847566</v>
      </c>
      <c r="B2571">
        <f t="shared" si="759"/>
        <v>14536.254950730687</v>
      </c>
      <c r="C2571" t="str">
        <f t="shared" si="743"/>
        <v>0.471896134915247-2.25970177130883i</v>
      </c>
      <c r="D2571" t="str">
        <f t="shared" si="744"/>
        <v>3.9729286400185-1.18559856630977i</v>
      </c>
      <c r="E2571" t="str">
        <f t="shared" si="745"/>
        <v>166.976198552257+14.0857960035414i</v>
      </c>
      <c r="F2571" t="str">
        <f t="shared" si="746"/>
        <v>1.45492699165153-10.2811787134373i</v>
      </c>
      <c r="G2571" t="str">
        <f t="shared" si="747"/>
        <v>0.999980780639746-0.00438394695106151i</v>
      </c>
      <c r="H2571" t="str">
        <f t="shared" si="748"/>
        <v>1036.48224938937-1898.06102491113i</v>
      </c>
      <c r="I2571" t="str">
        <f t="shared" si="749"/>
        <v>-50.7965186274769-37.8521713409812i</v>
      </c>
      <c r="K2571" t="str">
        <f t="shared" si="750"/>
        <v>0.00265939067875053-0.00609006138743491i</v>
      </c>
      <c r="L2571" t="str">
        <f t="shared" si="751"/>
        <v>0.00005-0.0194128141235565i</v>
      </c>
      <c r="M2571" t="str">
        <f t="shared" si="752"/>
        <v>0.00133333333333333-0.0114193024256214i</v>
      </c>
      <c r="N2571">
        <f t="shared" si="753"/>
        <v>101.79562290780945</v>
      </c>
      <c r="O2571">
        <f t="shared" si="754"/>
        <v>7.2664067211107639</v>
      </c>
      <c r="P2571" s="3">
        <f t="shared" si="755"/>
        <v>7.2664067211107639</v>
      </c>
      <c r="Q2571" s="3">
        <f t="shared" si="756"/>
        <v>-78.204377092190555</v>
      </c>
      <c r="R2571">
        <f t="shared" si="757"/>
        <v>101.79562290780945</v>
      </c>
      <c r="S2571">
        <f t="shared" si="758"/>
        <v>14.536254950730687</v>
      </c>
      <c r="T2571">
        <f t="shared" si="741"/>
        <v>7.2664067211107639</v>
      </c>
    </row>
    <row r="2572" spans="1:20" x14ac:dyDescent="0.25">
      <c r="A2572">
        <f t="shared" si="742"/>
        <v>91681.052665253388</v>
      </c>
      <c r="B2572">
        <f t="shared" si="759"/>
        <v>14591.492719543463</v>
      </c>
      <c r="C2572" t="str">
        <f t="shared" si="743"/>
        <v>0.470995876262033-2.25223847363799i</v>
      </c>
      <c r="D2572" t="str">
        <f t="shared" si="744"/>
        <v>3.97291287605363-1.18179812115706i</v>
      </c>
      <c r="E2572" t="str">
        <f t="shared" si="745"/>
        <v>167.030730548141+14.1411928769555i</v>
      </c>
      <c r="F2572" t="str">
        <f t="shared" si="746"/>
        <v>1.45492677873075-10.2423065160251i</v>
      </c>
      <c r="G2572" t="str">
        <f t="shared" si="747"/>
        <v>0.999980634297915-0.00440060530547043i</v>
      </c>
      <c r="H2572" t="str">
        <f t="shared" si="748"/>
        <v>1014.18084333121-1890.10835818746i</v>
      </c>
      <c r="I2572" t="str">
        <f t="shared" si="749"/>
        <v>-50.450127661992-37.0614922338122i</v>
      </c>
      <c r="K2572" t="str">
        <f t="shared" si="750"/>
        <v>0.00264507251612536-0.00607215808393369i</v>
      </c>
      <c r="L2572" t="str">
        <f t="shared" si="751"/>
        <v>0.00005-0.0193393246897355i</v>
      </c>
      <c r="M2572" t="str">
        <f t="shared" si="752"/>
        <v>0.00133333333333333-0.0113760733469032i</v>
      </c>
      <c r="N2572">
        <f t="shared" si="753"/>
        <v>101.81166921733296</v>
      </c>
      <c r="O2572">
        <f t="shared" si="754"/>
        <v>7.2381800137932428</v>
      </c>
      <c r="P2572" s="3">
        <f t="shared" si="755"/>
        <v>7.2381800137932428</v>
      </c>
      <c r="Q2572" s="3">
        <f t="shared" si="756"/>
        <v>-78.188330782667038</v>
      </c>
      <c r="R2572">
        <f t="shared" si="757"/>
        <v>101.81166921733296</v>
      </c>
      <c r="S2572">
        <f t="shared" si="758"/>
        <v>14.591492719543464</v>
      </c>
      <c r="T2572">
        <f t="shared" si="741"/>
        <v>7.2381800137932428</v>
      </c>
    </row>
    <row r="2573" spans="1:20" x14ac:dyDescent="0.25">
      <c r="A2573">
        <f t="shared" si="742"/>
        <v>92029.440665381349</v>
      </c>
      <c r="B2573">
        <f t="shared" si="759"/>
        <v>14646.940391877728</v>
      </c>
      <c r="C2573" t="str">
        <f t="shared" si="743"/>
        <v>0.470100681649381-2.24480383734027i</v>
      </c>
      <c r="D2573" t="str">
        <f t="shared" si="744"/>
        <v>3.97289699218151-1.17801467106754i</v>
      </c>
      <c r="E2573" t="str">
        <f t="shared" si="745"/>
        <v>167.08572434558+14.1967277756109i</v>
      </c>
      <c r="F2573" t="str">
        <f t="shared" si="746"/>
        <v>1.45492656418877-10.2035816576166i</v>
      </c>
      <c r="G2573" t="str">
        <f t="shared" si="747"/>
        <v>0.999980486841816-0.00441732695425671i</v>
      </c>
      <c r="H2573" t="str">
        <f t="shared" si="748"/>
        <v>992.332269739265-1881.90977463652i</v>
      </c>
      <c r="I2573" t="str">
        <f t="shared" si="749"/>
        <v>-50.097325912904-36.2881418667959i</v>
      </c>
      <c r="K2573" t="str">
        <f t="shared" si="750"/>
        <v>0.00263083907196593-0.00605427482988918i</v>
      </c>
      <c r="L2573" t="str">
        <f t="shared" si="751"/>
        <v>0.00005-0.0192661134585928i</v>
      </c>
      <c r="M2573" t="str">
        <f t="shared" si="752"/>
        <v>0.00133333333333333-0.0113330079168193i</v>
      </c>
      <c r="N2573">
        <f t="shared" si="753"/>
        <v>101.82779738910178</v>
      </c>
      <c r="O2573">
        <f t="shared" si="754"/>
        <v>7.209972139197518</v>
      </c>
      <c r="P2573" s="3">
        <f t="shared" si="755"/>
        <v>7.209972139197518</v>
      </c>
      <c r="Q2573" s="3">
        <f t="shared" si="756"/>
        <v>-78.172202610898225</v>
      </c>
      <c r="R2573">
        <f t="shared" si="757"/>
        <v>101.82779738910178</v>
      </c>
      <c r="S2573">
        <f t="shared" si="758"/>
        <v>14.646940391877727</v>
      </c>
      <c r="T2573">
        <f t="shared" si="741"/>
        <v>7.209972139197518</v>
      </c>
    </row>
    <row r="2574" spans="1:20" x14ac:dyDescent="0.25">
      <c r="A2574">
        <f t="shared" si="742"/>
        <v>92379.152539909803</v>
      </c>
      <c r="B2574">
        <f t="shared" si="759"/>
        <v>14702.598765366864</v>
      </c>
      <c r="C2574" t="str">
        <f t="shared" si="743"/>
        <v>0.469210526377605-2.23739779594584i</v>
      </c>
      <c r="D2574" t="str">
        <f t="shared" si="744"/>
        <v>3.97288098749106-1.17424816155215i</v>
      </c>
      <c r="E2574" t="str">
        <f t="shared" si="745"/>
        <v>167.141183546153+14.2524004304327i</v>
      </c>
      <c r="F2574" t="str">
        <f t="shared" si="746"/>
        <v>1.45492634801324-10.1650035811413i</v>
      </c>
      <c r="G2574" t="str">
        <f t="shared" si="747"/>
        <v>0.999980338262965-0.00443411213785464i</v>
      </c>
      <c r="H2574" t="str">
        <f t="shared" si="748"/>
        <v>970.932296013819-1873.48176172303i</v>
      </c>
      <c r="I2574" t="str">
        <f t="shared" si="749"/>
        <v>-49.7386709736923-35.5318893599295i</v>
      </c>
      <c r="K2574" t="str">
        <f t="shared" si="750"/>
        <v>0.0026166900005306-0.00603641196560398i</v>
      </c>
      <c r="L2574" t="str">
        <f t="shared" si="751"/>
        <v>0.00005-0.0191931793769604i</v>
      </c>
      <c r="M2574" t="str">
        <f t="shared" si="752"/>
        <v>0.00133333333333333-0.011290105515859i</v>
      </c>
      <c r="N2574">
        <f t="shared" si="753"/>
        <v>101.84400734234819</v>
      </c>
      <c r="O2574">
        <f t="shared" si="754"/>
        <v>7.1817833180188462</v>
      </c>
      <c r="P2574" s="3">
        <f t="shared" si="755"/>
        <v>7.1817833180188462</v>
      </c>
      <c r="Q2574" s="3">
        <f t="shared" si="756"/>
        <v>-78.155992657651808</v>
      </c>
      <c r="R2574">
        <f t="shared" si="757"/>
        <v>101.84400734234819</v>
      </c>
      <c r="S2574">
        <f t="shared" si="758"/>
        <v>14.702598765366863</v>
      </c>
      <c r="T2574">
        <f t="shared" si="741"/>
        <v>7.1817833180188462</v>
      </c>
    </row>
    <row r="2575" spans="1:20" x14ac:dyDescent="0.25">
      <c r="A2575">
        <f t="shared" si="742"/>
        <v>92730.193319561455</v>
      </c>
      <c r="B2575">
        <f t="shared" si="759"/>
        <v>14758.468640675257</v>
      </c>
      <c r="C2575" t="str">
        <f t="shared" si="743"/>
        <v>0.468325385676863-2.23002028317812i</v>
      </c>
      <c r="D2575" t="str">
        <f t="shared" si="744"/>
        <v>3.97286486106429-1.17049853836479i</v>
      </c>
      <c r="E2575" t="str">
        <f t="shared" si="745"/>
        <v>167.197111782806+14.3082105616751i</v>
      </c>
      <c r="F2575" t="str">
        <f t="shared" si="746"/>
        <v>1.4549261301917-10.1265717316406i</v>
      </c>
      <c r="G2575" t="str">
        <f t="shared" si="747"/>
        <v>0.999980188552814-0.00445096109761123i</v>
      </c>
      <c r="H2575" t="str">
        <f t="shared" si="748"/>
        <v>949.976293086784-1864.84017703431i</v>
      </c>
      <c r="I2575" t="str">
        <f t="shared" si="749"/>
        <v>-49.3746963733984-34.7924930239846i</v>
      </c>
      <c r="K2575" t="str">
        <f t="shared" si="750"/>
        <v>0.00260262495533218-0.0060185698274627i</v>
      </c>
      <c r="L2575" t="str">
        <f t="shared" si="751"/>
        <v>0.00005-0.0191205213956568i</v>
      </c>
      <c r="M2575" t="str">
        <f t="shared" si="752"/>
        <v>0.00133333333333333-0.011247365526857i</v>
      </c>
      <c r="N2575">
        <f t="shared" si="753"/>
        <v>101.8602989882197</v>
      </c>
      <c r="O2575">
        <f t="shared" si="754"/>
        <v>7.1536137721479909</v>
      </c>
      <c r="P2575" s="3">
        <f t="shared" si="755"/>
        <v>7.1536137721479909</v>
      </c>
      <c r="Q2575" s="3">
        <f t="shared" si="756"/>
        <v>-78.139701011780303</v>
      </c>
      <c r="R2575">
        <f t="shared" si="757"/>
        <v>101.8602989882197</v>
      </c>
      <c r="S2575">
        <f t="shared" si="758"/>
        <v>14.758468640675257</v>
      </c>
      <c r="T2575">
        <f t="shared" si="741"/>
        <v>7.1536137721479909</v>
      </c>
    </row>
    <row r="2576" spans="1:20" x14ac:dyDescent="0.25">
      <c r="A2576">
        <f t="shared" si="742"/>
        <v>93082.56805417579</v>
      </c>
      <c r="B2576">
        <f t="shared" si="759"/>
        <v>14814.550821509823</v>
      </c>
      <c r="C2576" t="str">
        <f t="shared" si="743"/>
        <v>0.467445234708816-2.22267123295425i</v>
      </c>
      <c r="D2576" t="str">
        <f t="shared" si="744"/>
        <v>3.97284861197622-1.16676574750157i</v>
      </c>
      <c r="E2576" t="str">
        <f t="shared" si="745"/>
        <v>167.25351272016+14.3641578787196i</v>
      </c>
      <c r="F2576" t="str">
        <f t="shared" si="746"/>
        <v>1.45492591071166-10.0882855562592i</v>
      </c>
      <c r="G2576" t="str">
        <f t="shared" si="747"/>
        <v>0.999980037702749-0.00446787407578961i</v>
      </c>
      <c r="H2576" t="str">
        <f t="shared" si="748"/>
        <v>929.459274967674-1856.00025644832i</v>
      </c>
      <c r="I2576" t="str">
        <f t="shared" si="749"/>
        <v>-49.0059120582343-34.0697017084546i</v>
      </c>
      <c r="K2576" t="str">
        <f t="shared" si="750"/>
        <v>0.00258864358917416-0.00600074874794817i</v>
      </c>
      <c r="L2576" t="str">
        <f t="shared" si="751"/>
        <v>0.00005-0.0190481384694729i</v>
      </c>
      <c r="M2576" t="str">
        <f t="shared" si="752"/>
        <v>0.00133333333333333-0.011204787334984i</v>
      </c>
      <c r="N2576">
        <f t="shared" si="753"/>
        <v>101.87667222971565</v>
      </c>
      <c r="O2576">
        <f t="shared" si="754"/>
        <v>7.1254637246757335</v>
      </c>
      <c r="P2576" s="3">
        <f t="shared" si="755"/>
        <v>7.1254637246757335</v>
      </c>
      <c r="Q2576" s="3">
        <f t="shared" si="756"/>
        <v>-78.123327770284348</v>
      </c>
      <c r="R2576">
        <f t="shared" si="757"/>
        <v>101.87667222971565</v>
      </c>
      <c r="S2576">
        <f t="shared" si="758"/>
        <v>14.814550821509824</v>
      </c>
      <c r="T2576">
        <f t="shared" si="741"/>
        <v>7.1254637246757335</v>
      </c>
    </row>
    <row r="2577" spans="1:20" x14ac:dyDescent="0.25">
      <c r="A2577">
        <f t="shared" si="742"/>
        <v>93436.281812781657</v>
      </c>
      <c r="B2577">
        <f t="shared" si="759"/>
        <v>14870.84611463156</v>
      </c>
      <c r="C2577" t="str">
        <f t="shared" si="743"/>
        <v>0.466570048568127-2.21535057938538i</v>
      </c>
      <c r="D2577" t="str">
        <f t="shared" si="744"/>
        <v>3.97283223929489-1.16304973519999i</v>
      </c>
      <c r="E2577" t="str">
        <f t="shared" si="745"/>
        <v>167.310390054799+14.4202420798675i</v>
      </c>
      <c r="F2577" t="str">
        <f t="shared" si="746"/>
        <v>1.45492568956045-10.0501445042375i</v>
      </c>
      <c r="G2577" t="str">
        <f t="shared" si="747"/>
        <v>0.999979885704092-0.00448485131557252i</v>
      </c>
      <c r="H2577" t="str">
        <f t="shared" si="748"/>
        <v>909.375936126762-1846.97662376184i</v>
      </c>
      <c r="I2577" t="str">
        <f t="shared" si="749"/>
        <v>-48.6328049137971-33.363256066387i</v>
      </c>
      <c r="K2577" t="str">
        <f t="shared" si="750"/>
        <v>0.00257474555418622-0.00598294905565787i</v>
      </c>
      <c r="L2577" t="str">
        <f t="shared" si="751"/>
        <v>0.00005-0.0189760295571557i</v>
      </c>
      <c r="M2577" t="str">
        <f t="shared" si="752"/>
        <v>0.00133333333333333-0.0111623703277386i</v>
      </c>
      <c r="N2577">
        <f t="shared" si="753"/>
        <v>101.89312696162101</v>
      </c>
      <c r="O2577">
        <f t="shared" si="754"/>
        <v>7.0973333998965913</v>
      </c>
      <c r="P2577" s="3">
        <f t="shared" si="755"/>
        <v>7.0973333998965913</v>
      </c>
      <c r="Q2577" s="3">
        <f t="shared" si="756"/>
        <v>-78.106873038378993</v>
      </c>
      <c r="R2577">
        <f t="shared" si="757"/>
        <v>101.89312696162101</v>
      </c>
      <c r="S2577">
        <f t="shared" si="758"/>
        <v>14.87084611463156</v>
      </c>
      <c r="T2577">
        <f t="shared" si="741"/>
        <v>7.0973333998965913</v>
      </c>
    </row>
    <row r="2578" spans="1:20" x14ac:dyDescent="0.25">
      <c r="A2578">
        <f t="shared" si="742"/>
        <v>93791.33968367023</v>
      </c>
      <c r="B2578">
        <f t="shared" si="759"/>
        <v>14927.355329867161</v>
      </c>
      <c r="C2578" t="str">
        <f t="shared" si="743"/>
        <v>0.465699802284111-2.20805825677719i</v>
      </c>
      <c r="D2578" t="str">
        <f t="shared" si="744"/>
        <v>3.97281574208126-1.15935044793819i</v>
      </c>
      <c r="E2578" t="str">
        <f t="shared" si="745"/>
        <v>167.367747515578+14.4764628521342i</v>
      </c>
      <c r="F2578" t="str">
        <f t="shared" si="746"/>
        <v>1.45492546672539-10.0121480269034i</v>
      </c>
      <c r="G2578" t="str">
        <f t="shared" si="747"/>
        <v>0.999979732548097-0.00450189306106581i</v>
      </c>
      <c r="H2578" t="str">
        <f t="shared" si="748"/>
        <v>889.720686752167-1837.78330158704i</v>
      </c>
      <c r="I2578" t="str">
        <f t="shared" si="749"/>
        <v>-48.2558393213268-32.6728897383305i</v>
      </c>
      <c r="K2578" t="str">
        <f t="shared" si="750"/>
        <v>0.00256093050185976-0.00596517107532071i</v>
      </c>
      <c r="L2578" t="str">
        <f t="shared" si="751"/>
        <v>0.00005-0.0189041936213944i</v>
      </c>
      <c r="M2578" t="str">
        <f t="shared" si="752"/>
        <v>0.00133333333333333-0.0111201138949379i</v>
      </c>
      <c r="N2578">
        <f t="shared" si="753"/>
        <v>101.90966307044275</v>
      </c>
      <c r="O2578">
        <f t="shared" si="754"/>
        <v>7.0692230233134721</v>
      </c>
      <c r="P2578" s="3">
        <f t="shared" si="755"/>
        <v>7.0692230233134721</v>
      </c>
      <c r="Q2578" s="3">
        <f t="shared" si="756"/>
        <v>-78.090336929557253</v>
      </c>
      <c r="R2578">
        <f t="shared" si="757"/>
        <v>101.90966307044275</v>
      </c>
      <c r="S2578">
        <f t="shared" si="758"/>
        <v>14.927355329867162</v>
      </c>
      <c r="T2578">
        <f t="shared" si="741"/>
        <v>7.0692230233134721</v>
      </c>
    </row>
    <row r="2579" spans="1:20" x14ac:dyDescent="0.25">
      <c r="A2579">
        <f t="shared" si="742"/>
        <v>94147.746774468178</v>
      </c>
      <c r="B2579">
        <f t="shared" si="759"/>
        <v>14984.079280120657</v>
      </c>
      <c r="C2579" t="str">
        <f t="shared" si="743"/>
        <v>0.464834470822198-2.20079419963036i</v>
      </c>
      <c r="D2579" t="str">
        <f t="shared" si="744"/>
        <v>3.97279911938915-1.15566783243412i</v>
      </c>
      <c r="E2579" t="str">
        <f t="shared" si="745"/>
        <v>167.425588863931+14.5328198710327i</v>
      </c>
      <c r="F2579" t="str">
        <f t="shared" si="746"/>
        <v>1.45492524219361-9.97429557766479i</v>
      </c>
      <c r="G2579" t="str">
        <f t="shared" si="747"/>
        <v>0.999979578225952-0.00451899955730191i</v>
      </c>
      <c r="H2579" t="str">
        <f t="shared" si="748"/>
        <v>870.487685926071-1828.43372333814i</v>
      </c>
      <c r="I2579" t="str">
        <f t="shared" si="749"/>
        <v>-47.8754577419807-31.9983304578649i</v>
      </c>
      <c r="K2579" t="str">
        <f t="shared" si="750"/>
        <v>0.00254719808308276-0.00594741512781399i</v>
      </c>
      <c r="L2579" t="str">
        <f t="shared" si="751"/>
        <v>0.00005-0.0188326296288049i</v>
      </c>
      <c r="M2579" t="str">
        <f t="shared" si="752"/>
        <v>0.00133333333333333-0.0110780174287088i</v>
      </c>
      <c r="N2579">
        <f t="shared" si="753"/>
        <v>101.92628043434203</v>
      </c>
      <c r="O2579">
        <f t="shared" si="754"/>
        <v>7.0411328216419715</v>
      </c>
      <c r="P2579" s="3">
        <f t="shared" si="755"/>
        <v>7.0411328216419715</v>
      </c>
      <c r="Q2579" s="3">
        <f t="shared" si="756"/>
        <v>-78.073719565657967</v>
      </c>
      <c r="R2579">
        <f t="shared" si="757"/>
        <v>101.92628043434203</v>
      </c>
      <c r="S2579">
        <f t="shared" si="758"/>
        <v>14.984079280120657</v>
      </c>
      <c r="T2579">
        <f t="shared" si="741"/>
        <v>7.0411328216419715</v>
      </c>
    </row>
    <row r="2580" spans="1:20" x14ac:dyDescent="0.25">
      <c r="A2580">
        <f t="shared" si="742"/>
        <v>94505.508212211163</v>
      </c>
      <c r="B2580">
        <f t="shared" si="759"/>
        <v>15041.018781385115</v>
      </c>
      <c r="C2580" t="str">
        <f t="shared" si="743"/>
        <v>0.463974029085493-2.19355834264115i</v>
      </c>
      <c r="D2580" t="str">
        <f t="shared" si="744"/>
        <v>3.97278237026525-1.15200183564483i</v>
      </c>
      <c r="E2580" t="str">
        <f t="shared" si="745"/>
        <v>167.483917894179+14.5893128003616i</v>
      </c>
      <c r="F2580" t="str">
        <f t="shared" si="746"/>
        <v>1.45492501595222-9.9365866120012i</v>
      </c>
      <c r="G2580" t="str">
        <f t="shared" si="747"/>
        <v>0.999979422728779-0.00453617105024337i</v>
      </c>
      <c r="H2580" t="str">
        <f t="shared" si="748"/>
        <v>851.670872773805-1818.94074614377i</v>
      </c>
      <c r="I2580" t="str">
        <f t="shared" si="749"/>
        <v>-47.4920813236077-31.3393010814086i</v>
      </c>
      <c r="K2580" t="str">
        <f t="shared" si="750"/>
        <v>0.00253354794817441-0.00592968153018068i</v>
      </c>
      <c r="L2580" t="str">
        <f t="shared" si="751"/>
        <v>0.00005-0.0187613365499152i</v>
      </c>
      <c r="M2580" t="str">
        <f t="shared" si="752"/>
        <v>0.00133333333333333-0.0110360803234795i</v>
      </c>
      <c r="N2580">
        <f t="shared" si="753"/>
        <v>101.9429789230684</v>
      </c>
      <c r="O2580">
        <f t="shared" si="754"/>
        <v>7.0130630228151505</v>
      </c>
      <c r="P2580" s="3">
        <f t="shared" si="755"/>
        <v>7.0130630228151505</v>
      </c>
      <c r="Q2580" s="3">
        <f t="shared" si="756"/>
        <v>-78.057021076931605</v>
      </c>
      <c r="R2580">
        <f t="shared" si="757"/>
        <v>101.9429789230684</v>
      </c>
      <c r="S2580">
        <f t="shared" si="758"/>
        <v>15.041018781385116</v>
      </c>
      <c r="T2580">
        <f t="shared" si="741"/>
        <v>7.0130630228151505</v>
      </c>
    </row>
    <row r="2581" spans="1:20" x14ac:dyDescent="0.25">
      <c r="A2581">
        <f t="shared" si="742"/>
        <v>94864.629143417566</v>
      </c>
      <c r="B2581">
        <f t="shared" si="759"/>
        <v>15098.174652754378</v>
      </c>
      <c r="C2581" t="str">
        <f t="shared" si="743"/>
        <v>0.463118451916161-2.18635062070175i</v>
      </c>
      <c r="D2581" t="str">
        <f t="shared" si="744"/>
        <v>3.97276549374898-1.14835240476565i</v>
      </c>
      <c r="E2581" t="str">
        <f t="shared" si="745"/>
        <v>167.542738433838+14.6459412919827i</v>
      </c>
      <c r="F2581" t="str">
        <f t="shared" si="746"/>
        <v>1.45492478798823-9.89902058745635i</v>
      </c>
      <c r="G2581" t="str">
        <f t="shared" si="747"/>
        <v>0.99997926604763-0.00455340778678633i</v>
      </c>
      <c r="H2581" t="str">
        <f t="shared" si="748"/>
        <v>833.263995644924-1809.31666453287i</v>
      </c>
      <c r="I2581" t="str">
        <f t="shared" si="749"/>
        <v>-47.1061105249866-30.6955205451311i</v>
      </c>
      <c r="K2581" t="str">
        <f t="shared" si="750"/>
        <v>0.00251997974691919-0.00591197059564679i</v>
      </c>
      <c r="L2581" t="str">
        <f t="shared" si="751"/>
        <v>0.00005-0.0186903133591505i</v>
      </c>
      <c r="M2581" t="str">
        <f t="shared" si="752"/>
        <v>0.00133333333333333-0.0109943019759709i</v>
      </c>
      <c r="N2581">
        <f t="shared" si="753"/>
        <v>101.95975839789077</v>
      </c>
      <c r="O2581">
        <f t="shared" si="754"/>
        <v>6.9850138559872796</v>
      </c>
      <c r="P2581" s="3">
        <f t="shared" si="755"/>
        <v>6.9850138559872796</v>
      </c>
      <c r="Q2581" s="3">
        <f t="shared" si="756"/>
        <v>-78.040241602109234</v>
      </c>
      <c r="R2581">
        <f t="shared" si="757"/>
        <v>101.95975839789077</v>
      </c>
      <c r="S2581">
        <f t="shared" si="758"/>
        <v>15.098174652754379</v>
      </c>
      <c r="T2581">
        <f t="shared" si="741"/>
        <v>6.9850138559872796</v>
      </c>
    </row>
    <row r="2582" spans="1:20" x14ac:dyDescent="0.25">
      <c r="A2582">
        <f t="shared" si="742"/>
        <v>95225.114734162547</v>
      </c>
      <c r="B2582">
        <f t="shared" si="759"/>
        <v>15155.547716434845</v>
      </c>
      <c r="C2582" t="str">
        <f t="shared" si="743"/>
        <v>0.462267714096865-2.17917096890092i</v>
      </c>
      <c r="D2582" t="str">
        <f t="shared" si="744"/>
        <v>3.97274848887254-1.14471948722946i</v>
      </c>
      <c r="E2582" t="str">
        <f t="shared" si="745"/>
        <v>167.602054343935+14.7027049855997i</v>
      </c>
      <c r="F2582" t="str">
        <f t="shared" si="746"/>
        <v>1.45492455828845-9.86159696363019i</v>
      </c>
      <c r="G2582" t="str">
        <f t="shared" si="747"/>
        <v>0.999979108173493-0.00457071001476414i</v>
      </c>
      <c r="H2582" t="str">
        <f t="shared" si="748"/>
        <v>815.26063939173-1799.57322475544i</v>
      </c>
      <c r="I2582" t="str">
        <f t="shared" si="749"/>
        <v>-46.7179257529688-30.0667047519489i</v>
      </c>
      <c r="K2582" t="str">
        <f t="shared" si="750"/>
        <v>0.00250649312860049-0.00589428263363884i</v>
      </c>
      <c r="L2582" t="str">
        <f t="shared" si="751"/>
        <v>0.00005-0.0186195590348181i</v>
      </c>
      <c r="M2582" t="str">
        <f t="shared" si="752"/>
        <v>0.00133333333333333-0.0109526817851871i</v>
      </c>
      <c r="N2582">
        <f t="shared" si="753"/>
        <v>101.97661871152846</v>
      </c>
      <c r="O2582">
        <f t="shared" si="754"/>
        <v>6.956985551538704</v>
      </c>
      <c r="P2582" s="3">
        <f t="shared" si="755"/>
        <v>6.956985551538704</v>
      </c>
      <c r="Q2582" s="3">
        <f t="shared" si="756"/>
        <v>-78.023381288471541</v>
      </c>
      <c r="R2582">
        <f t="shared" si="757"/>
        <v>101.97661871152846</v>
      </c>
      <c r="S2582">
        <f t="shared" si="758"/>
        <v>15.155547716434844</v>
      </c>
      <c r="T2582">
        <f t="shared" si="741"/>
        <v>6.956985551538704</v>
      </c>
    </row>
    <row r="2583" spans="1:20" x14ac:dyDescent="0.25">
      <c r="A2583">
        <f t="shared" si="742"/>
        <v>95586.970170152374</v>
      </c>
      <c r="B2583">
        <f t="shared" si="759"/>
        <v>15213.138797757298</v>
      </c>
      <c r="C2583" t="str">
        <f t="shared" si="743"/>
        <v>0.461421790352214-2.17201932252464i</v>
      </c>
      <c r="D2583" t="str">
        <f t="shared" si="744"/>
        <v>3.97273135466072-1.14110303070587i</v>
      </c>
      <c r="E2583" t="str">
        <f t="shared" si="745"/>
        <v>167.661869519331+14.7596035085297i</v>
      </c>
      <c r="F2583" t="str">
        <f t="shared" si="746"/>
        <v>1.45492432683974-9.82431520217112i</v>
      </c>
      <c r="G2583" t="str">
        <f t="shared" si="747"/>
        <v>0.999978949097282-0.00458807798295082i</v>
      </c>
      <c r="H2583" t="str">
        <f t="shared" si="748"/>
        <v>797.654250813615-1789.72163961057i</v>
      </c>
      <c r="I2583" t="str">
        <f t="shared" si="749"/>
        <v>-46.3278880083905-29.4525673916359i</v>
      </c>
      <c r="K2583" t="str">
        <f t="shared" si="750"/>
        <v>0.00249308774203431-0.00587661794980217i</v>
      </c>
      <c r="L2583" t="str">
        <f t="shared" si="751"/>
        <v>0.00005-0.0185490725590936i</v>
      </c>
      <c r="M2583" t="str">
        <f t="shared" si="752"/>
        <v>0.00133333333333333-0.010911219152408i</v>
      </c>
      <c r="N2583">
        <f t="shared" si="753"/>
        <v>101.9935597080825</v>
      </c>
      <c r="O2583">
        <f t="shared" si="754"/>
        <v>6.9289783410807306</v>
      </c>
      <c r="P2583" s="3">
        <f t="shared" si="755"/>
        <v>6.9289783410807306</v>
      </c>
      <c r="Q2583" s="3">
        <f t="shared" si="756"/>
        <v>-78.0064402919175</v>
      </c>
      <c r="R2583">
        <f t="shared" si="757"/>
        <v>101.9935597080825</v>
      </c>
      <c r="S2583">
        <f t="shared" si="758"/>
        <v>15.213138797757297</v>
      </c>
      <c r="T2583">
        <f t="shared" si="741"/>
        <v>6.9289783410807306</v>
      </c>
    </row>
    <row r="2584" spans="1:20" x14ac:dyDescent="0.25">
      <c r="A2584">
        <f t="shared" si="742"/>
        <v>95950.200656798945</v>
      </c>
      <c r="B2584">
        <f t="shared" si="759"/>
        <v>15270.948725188775</v>
      </c>
      <c r="C2584" t="str">
        <f t="shared" si="743"/>
        <v>0.460580655349995-2.16489561705653i</v>
      </c>
      <c r="D2584" t="str">
        <f t="shared" si="744"/>
        <v>3.97271409013095-1.13750298310053i</v>
      </c>
      <c r="E2584" t="str">
        <f t="shared" si="745"/>
        <v>167.722187889035+14.816636475474i</v>
      </c>
      <c r="F2584" t="str">
        <f t="shared" si="746"/>
        <v>1.45492409362874-9.78717476676834i</v>
      </c>
      <c r="G2584" t="str">
        <f t="shared" si="747"/>
        <v>0.999978788809846-0.00460551194106468i</v>
      </c>
      <c r="H2584" t="str">
        <f t="shared" si="748"/>
        <v>780.438162338682-1779.77260366632i</v>
      </c>
      <c r="I2584" t="str">
        <f t="shared" si="749"/>
        <v>-45.936339537058-28.8528206971256i</v>
      </c>
      <c r="K2584" t="str">
        <f t="shared" si="750"/>
        <v>0.00247976323560173-0.00585897684601843i</v>
      </c>
      <c r="L2584" t="str">
        <f t="shared" si="751"/>
        <v>0.00005-0.0184788529180052i</v>
      </c>
      <c r="M2584" t="str">
        <f t="shared" si="752"/>
        <v>0.00133333333333333-0.0108699134811795i</v>
      </c>
      <c r="N2584">
        <f t="shared" si="753"/>
        <v>102.0105812229627</v>
      </c>
      <c r="O2584">
        <f t="shared" si="754"/>
        <v>6.9009924574594503</v>
      </c>
      <c r="P2584" s="3">
        <f t="shared" si="755"/>
        <v>6.9009924574594503</v>
      </c>
      <c r="Q2584" s="3">
        <f t="shared" si="756"/>
        <v>-77.989418777037301</v>
      </c>
      <c r="R2584">
        <f t="shared" si="757"/>
        <v>102.0105812229627</v>
      </c>
      <c r="S2584">
        <f t="shared" si="758"/>
        <v>15.270948725188775</v>
      </c>
      <c r="T2584">
        <f t="shared" si="741"/>
        <v>6.9009924574594503</v>
      </c>
    </row>
    <row r="2585" spans="1:20" x14ac:dyDescent="0.25">
      <c r="A2585">
        <f t="shared" si="742"/>
        <v>96314.811419294783</v>
      </c>
      <c r="B2585">
        <f t="shared" si="759"/>
        <v>15328.978330344493</v>
      </c>
      <c r="C2585" t="str">
        <f t="shared" si="743"/>
        <v>0.459744283702623-2.15779978817861i</v>
      </c>
      <c r="D2585" t="str">
        <f t="shared" si="744"/>
        <v>3.97269669429323-1.1339192925543i</v>
      </c>
      <c r="E2585" t="str">
        <f t="shared" si="745"/>
        <v>167.783013416531+14.8738034882829i</v>
      </c>
      <c r="F2585" t="str">
        <f t="shared" si="746"/>
        <v>1.45492385864204-9.750175123144i</v>
      </c>
      <c r="G2585" t="str">
        <f t="shared" si="747"/>
        <v>0.999978627301963-0.00462301213977187i</v>
      </c>
      <c r="H2585" t="str">
        <f t="shared" si="748"/>
        <v>763.605614016963-1769.73630876633i</v>
      </c>
      <c r="I2585" t="str">
        <f t="shared" si="749"/>
        <v>-45.5436044824728-28.2671761401282i</v>
      </c>
      <c r="K2585" t="str">
        <f t="shared" si="750"/>
        <v>0.00246651925728186-0.00584135962042429i</v>
      </c>
      <c r="L2585" t="str">
        <f t="shared" si="751"/>
        <v>0.00005-0.0184088991014198i</v>
      </c>
      <c r="M2585" t="str">
        <f t="shared" si="752"/>
        <v>0.00133333333333333-0.0108287641773058i</v>
      </c>
      <c r="N2585">
        <f t="shared" si="753"/>
        <v>102.02768308281857</v>
      </c>
      <c r="O2585">
        <f t="shared" si="754"/>
        <v>6.8730281347610163</v>
      </c>
      <c r="P2585" s="3">
        <f t="shared" si="755"/>
        <v>6.8730281347610163</v>
      </c>
      <c r="Q2585" s="3">
        <f t="shared" si="756"/>
        <v>-77.972316917181431</v>
      </c>
      <c r="R2585">
        <f t="shared" si="757"/>
        <v>102.02768308281857</v>
      </c>
      <c r="S2585">
        <f t="shared" si="758"/>
        <v>15.328978330344492</v>
      </c>
      <c r="T2585">
        <f t="shared" si="741"/>
        <v>6.8730281347610163</v>
      </c>
    </row>
    <row r="2586" spans="1:20" x14ac:dyDescent="0.25">
      <c r="A2586">
        <f t="shared" si="742"/>
        <v>96680.807702688107</v>
      </c>
      <c r="B2586">
        <f t="shared" si="759"/>
        <v>15387.228447999802</v>
      </c>
      <c r="C2586" t="str">
        <f t="shared" si="743"/>
        <v>0.458912649968317-2.15073177177185i</v>
      </c>
      <c r="D2586" t="str">
        <f t="shared" si="744"/>
        <v>3.97267916615004-1.13035190744255i</v>
      </c>
      <c r="E2586" t="str">
        <f t="shared" si="745"/>
        <v>167.844350100105+14.9311041357176i</v>
      </c>
      <c r="F2586" t="str">
        <f t="shared" si="746"/>
        <v>1.45492362186613-9.71331573904565i</v>
      </c>
      <c r="G2586" t="str">
        <f t="shared" si="747"/>
        <v>0.999978464564341-0.00464057883068997i</v>
      </c>
      <c r="H2586" t="str">
        <f t="shared" si="748"/>
        <v>747.149773899519-1759.62245972884i</v>
      </c>
      <c r="I2586" t="str">
        <f t="shared" si="749"/>
        <v>-45.1499895373608-27.6953450691418i</v>
      </c>
      <c r="K2586" t="str">
        <f t="shared" si="750"/>
        <v>0.00245335545468373-0.00582376656742964i</v>
      </c>
      <c r="L2586" t="str">
        <f t="shared" si="751"/>
        <v>0.00005-0.0183392101030283i</v>
      </c>
      <c r="M2586" t="str">
        <f t="shared" si="752"/>
        <v>0.00133333333333333-0.0107877706488402i</v>
      </c>
      <c r="N2586">
        <f t="shared" si="753"/>
        <v>102.04486510546457</v>
      </c>
      <c r="O2586">
        <f t="shared" si="754"/>
        <v>6.8450856083158733</v>
      </c>
      <c r="P2586" s="3">
        <f t="shared" si="755"/>
        <v>6.8450856083158733</v>
      </c>
      <c r="Q2586" s="3">
        <f t="shared" si="756"/>
        <v>-77.955134894535433</v>
      </c>
      <c r="R2586">
        <f t="shared" si="757"/>
        <v>102.04486510546457</v>
      </c>
      <c r="S2586">
        <f t="shared" si="758"/>
        <v>15.387228447999801</v>
      </c>
      <c r="T2586">
        <f t="shared" si="741"/>
        <v>6.8450856083158733</v>
      </c>
    </row>
    <row r="2587" spans="1:20" x14ac:dyDescent="0.25">
      <c r="A2587">
        <f t="shared" si="742"/>
        <v>97048.194771958326</v>
      </c>
      <c r="B2587">
        <f t="shared" si="759"/>
        <v>15445.699916102201</v>
      </c>
      <c r="C2587" t="str">
        <f t="shared" si="743"/>
        <v>0.458085728652411-2.14369150391697i</v>
      </c>
      <c r="D2587" t="str">
        <f t="shared" si="744"/>
        <v>3.9726615046963-1.12680077637438i</v>
      </c>
      <c r="E2587" t="str">
        <f t="shared" si="745"/>
        <v>167.906201973178+14.988537993207i</v>
      </c>
      <c r="F2587" t="str">
        <f t="shared" si="746"/>
        <v>1.45492338328738-9.67659608423846i</v>
      </c>
      <c r="G2587" t="str">
        <f t="shared" si="747"/>
        <v>0.999978300587617-0.00465821226639163i</v>
      </c>
      <c r="H2587" t="str">
        <f t="shared" si="748"/>
        <v>731.063756879373-1749.44029015284i</v>
      </c>
      <c r="I2587" t="str">
        <f t="shared" si="749"/>
        <v>-44.75578459138-27.137039292937i</v>
      </c>
      <c r="K2587" t="str">
        <f t="shared" si="750"/>
        <v>0.00244027147507821-0.00580619797773636i</v>
      </c>
      <c r="L2587" t="str">
        <f t="shared" si="751"/>
        <v>0.00005-0.018269784920331i</v>
      </c>
      <c r="M2587" t="str">
        <f t="shared" si="752"/>
        <v>0.00133333333333333-0.0107469323060771i</v>
      </c>
      <c r="N2587">
        <f t="shared" si="753"/>
        <v>102.06212709980721</v>
      </c>
      <c r="O2587">
        <f t="shared" si="754"/>
        <v>6.8171651147040349</v>
      </c>
      <c r="P2587" s="3">
        <f t="shared" si="755"/>
        <v>6.8171651147040349</v>
      </c>
      <c r="Q2587" s="3">
        <f t="shared" si="756"/>
        <v>-77.937872900192787</v>
      </c>
      <c r="R2587">
        <f t="shared" si="757"/>
        <v>102.06212709980721</v>
      </c>
      <c r="S2587">
        <f t="shared" si="758"/>
        <v>15.445699916102201</v>
      </c>
      <c r="T2587">
        <f t="shared" si="741"/>
        <v>6.8171651147040349</v>
      </c>
    </row>
    <row r="2588" spans="1:20" x14ac:dyDescent="0.25">
      <c r="A2588">
        <f t="shared" si="742"/>
        <v>97416.977912091766</v>
      </c>
      <c r="B2588">
        <f t="shared" si="759"/>
        <v>15504.39357578339</v>
      </c>
      <c r="C2588" t="str">
        <f t="shared" si="743"/>
        <v>0.457263494208521-2.13667892089492i</v>
      </c>
      <c r="D2588" t="str">
        <f t="shared" si="744"/>
        <v>3.97264370891932-1.12326584819186i</v>
      </c>
      <c r="E2588" t="str">
        <f t="shared" si="745"/>
        <v>167.968573104634+15.0461046226032i</v>
      </c>
      <c r="F2588" t="str">
        <f t="shared" si="746"/>
        <v>1.45492314289207-9.64001563049768i</v>
      </c>
      <c r="G2588" t="str">
        <f t="shared" si="747"/>
        <v>0.999978135362356-0.00467591270040812i</v>
      </c>
      <c r="H2588" t="str">
        <f t="shared" si="748"/>
        <v>715.340642069333-1739.1985782556i</v>
      </c>
      <c r="I2588" t="str">
        <f t="shared" si="749"/>
        <v>-44.361263372722-26.5919716125285i</v>
      </c>
      <c r="K2588" t="str">
        <f t="shared" si="750"/>
        <v>0.00242726696542917-0.00578865413835696i</v>
      </c>
      <c r="L2588" t="str">
        <f t="shared" si="751"/>
        <v>0.00005-0.0182006225546234i</v>
      </c>
      <c r="M2588" t="str">
        <f t="shared" si="752"/>
        <v>0.00133333333333333-0.0107062485615432i</v>
      </c>
      <c r="N2588">
        <f t="shared" si="753"/>
        <v>102.07946886577071</v>
      </c>
      <c r="O2588">
        <f t="shared" si="754"/>
        <v>6.7892668917590218</v>
      </c>
      <c r="P2588" s="3">
        <f t="shared" si="755"/>
        <v>6.7892668917590218</v>
      </c>
      <c r="Q2588" s="3">
        <f t="shared" si="756"/>
        <v>-77.920531134229293</v>
      </c>
      <c r="R2588">
        <f t="shared" si="757"/>
        <v>102.07946886577071</v>
      </c>
      <c r="S2588">
        <f t="shared" si="758"/>
        <v>15.504393575783389</v>
      </c>
      <c r="T2588">
        <f t="shared" si="741"/>
        <v>6.7892668917590218</v>
      </c>
    </row>
    <row r="2589" spans="1:20" x14ac:dyDescent="0.25">
      <c r="A2589">
        <f t="shared" si="742"/>
        <v>97787.16242815771</v>
      </c>
      <c r="B2589">
        <f t="shared" si="759"/>
        <v>15563.310271371367</v>
      </c>
      <c r="C2589" t="str">
        <f t="shared" si="743"/>
        <v>0.45644592103975-2.12969395918775i</v>
      </c>
      <c r="D2589" t="str">
        <f t="shared" si="744"/>
        <v>3.97262577779872-1.11974707196934i</v>
      </c>
      <c r="E2589" t="str">
        <f t="shared" si="745"/>
        <v>168.03146759916+15.1038035719293i</v>
      </c>
      <c r="F2589" t="str">
        <f t="shared" si="746"/>
        <v>1.45492290066636-9.60357385160102i</v>
      </c>
      <c r="G2589" t="str">
        <f t="shared" si="747"/>
        <v>0.999977968879052-0.00469368038723305i</v>
      </c>
      <c r="H2589" t="str">
        <f t="shared" si="748"/>
        <v>699.973488791952-1728.90566267391i</v>
      </c>
      <c r="I2589" t="str">
        <f t="shared" si="749"/>
        <v>-43.9666840815977-26.0598563046046i</v>
      </c>
      <c r="K2589" t="str">
        <f t="shared" si="750"/>
        <v>0.0024143415724247-0.00577113533263386i</v>
      </c>
      <c r="L2589" t="str">
        <f t="shared" si="751"/>
        <v>0.00005-0.0181317220109817i</v>
      </c>
      <c r="M2589" t="str">
        <f t="shared" si="752"/>
        <v>0.00133333333333333-0.0106657188299892i</v>
      </c>
      <c r="N2589">
        <f t="shared" si="753"/>
        <v>102.09689019422105</v>
      </c>
      <c r="O2589">
        <f t="shared" si="754"/>
        <v>6.7613911785732554</v>
      </c>
      <c r="P2589" s="3">
        <f t="shared" si="755"/>
        <v>6.7613911785732554</v>
      </c>
      <c r="Q2589" s="3">
        <f t="shared" si="756"/>
        <v>-77.903109805778954</v>
      </c>
      <c r="R2589">
        <f t="shared" si="757"/>
        <v>102.09689019422105</v>
      </c>
      <c r="S2589">
        <f t="shared" si="758"/>
        <v>15.563310271371368</v>
      </c>
      <c r="T2589">
        <f t="shared" si="741"/>
        <v>6.7613911785732554</v>
      </c>
    </row>
    <row r="2590" spans="1:20" x14ac:dyDescent="0.25">
      <c r="A2590">
        <f t="shared" si="742"/>
        <v>98158.753645384713</v>
      </c>
      <c r="B2590">
        <f t="shared" si="759"/>
        <v>15622.450850402578</v>
      </c>
      <c r="C2590" t="str">
        <f t="shared" si="743"/>
        <v>0.455632983499823-2.12273655547929i</v>
      </c>
      <c r="D2590" t="str">
        <f t="shared" si="744"/>
        <v>3.9726077103064-1.11624439701264i</v>
      </c>
      <c r="E2590" t="str">
        <f t="shared" si="745"/>
        <v>168.094889597588+15.1616343751263i</v>
      </c>
      <c r="F2590" t="str">
        <f t="shared" si="746"/>
        <v>1.45492265659633-9.56727022332105i</v>
      </c>
      <c r="G2590" t="str">
        <f t="shared" si="747"/>
        <v>0.999977801128128-0.00471151558232589i</v>
      </c>
      <c r="H2590" t="str">
        <f t="shared" si="748"/>
        <v>684.955351254916-1718.56945816928i</v>
      </c>
      <c r="I2590" t="str">
        <f t="shared" si="749"/>
        <v>-43.5722900138769-25.5404095592854i</v>
      </c>
      <c r="K2590" t="str">
        <f t="shared" si="750"/>
        <v>0.00240149494250744-0.00575364184025821i</v>
      </c>
      <c r="L2590" t="str">
        <f t="shared" si="751"/>
        <v>0.00005-0.0180630822982484i</v>
      </c>
      <c r="M2590" t="str">
        <f t="shared" si="752"/>
        <v>0.00133333333333333-0.0106253425283814i</v>
      </c>
      <c r="N2590">
        <f t="shared" si="753"/>
        <v>102.11439086688971</v>
      </c>
      <c r="O2590">
        <f t="shared" si="754"/>
        <v>6.7335382155027181</v>
      </c>
      <c r="P2590" s="3">
        <f t="shared" si="755"/>
        <v>6.7335382155027181</v>
      </c>
      <c r="Q2590" s="3">
        <f t="shared" si="756"/>
        <v>-77.885609133110293</v>
      </c>
      <c r="R2590">
        <f t="shared" si="757"/>
        <v>102.11439086688971</v>
      </c>
      <c r="S2590">
        <f t="shared" si="758"/>
        <v>15.622450850402577</v>
      </c>
      <c r="T2590">
        <f t="shared" si="741"/>
        <v>6.7335382155027181</v>
      </c>
    </row>
    <row r="2591" spans="1:20" x14ac:dyDescent="0.25">
      <c r="A2591">
        <f t="shared" si="742"/>
        <v>98531.75690923717</v>
      </c>
      <c r="B2591">
        <f t="shared" si="759"/>
        <v>15681.816163634108</v>
      </c>
      <c r="C2591" t="str">
        <f t="shared" si="743"/>
        <v>0.45482465589416-2.11580664665584i</v>
      </c>
      <c r="D2591" t="str">
        <f t="shared" si="744"/>
        <v>3.97258950540647-1.11275777285834i</v>
      </c>
      <c r="E2591" t="str">
        <f t="shared" si="745"/>
        <v>168.158843277233+15.2195965517924i</v>
      </c>
      <c r="F2591" t="str">
        <f t="shared" si="746"/>
        <v>1.45492241066792-9.5311042234177i</v>
      </c>
      <c r="G2591" t="str">
        <f t="shared" si="747"/>
        <v>0.99997763209993-0.00472941854211575i</v>
      </c>
      <c r="H2591" t="str">
        <f t="shared" si="748"/>
        <v>670.279291984833-1708.19747118475i</v>
      </c>
      <c r="I2591" t="str">
        <f t="shared" si="749"/>
        <v>-43.178310173397-25.0333498750261i</v>
      </c>
      <c r="K2591" t="str">
        <f t="shared" si="750"/>
        <v>0.00238872672190483-0.00573617393728939i</v>
      </c>
      <c r="L2591" t="str">
        <f t="shared" si="751"/>
        <v>0.00005-0.0179947024290181i</v>
      </c>
      <c r="M2591" t="str">
        <f t="shared" si="752"/>
        <v>0.00133333333333333-0.010585119075893i</v>
      </c>
      <c r="N2591">
        <f t="shared" si="753"/>
        <v>102.13197065629555</v>
      </c>
      <c r="O2591">
        <f t="shared" si="754"/>
        <v>6.7057082441715297</v>
      </c>
      <c r="P2591" s="3">
        <f t="shared" si="755"/>
        <v>6.7057082441715297</v>
      </c>
      <c r="Q2591" s="3">
        <f t="shared" si="756"/>
        <v>-77.86802934370445</v>
      </c>
      <c r="R2591">
        <f t="shared" si="757"/>
        <v>102.13197065629555</v>
      </c>
      <c r="S2591">
        <f t="shared" si="758"/>
        <v>15.681816163634108</v>
      </c>
      <c r="T2591">
        <f t="shared" si="741"/>
        <v>6.7057082441715297</v>
      </c>
    </row>
    <row r="2592" spans="1:20" x14ac:dyDescent="0.25">
      <c r="A2592">
        <f t="shared" si="742"/>
        <v>98906.177585492289</v>
      </c>
      <c r="B2592">
        <f t="shared" si="759"/>
        <v>15741.407065055919</v>
      </c>
      <c r="C2592" t="str">
        <f t="shared" si="743"/>
        <v>0.454020912480996-2.1089041698071i</v>
      </c>
      <c r="D2592" t="str">
        <f t="shared" si="744"/>
        <v>3.97257116205517-1.10928714927307i</v>
      </c>
      <c r="E2592" t="str">
        <f t="shared" si="745"/>
        <v>168.223332852247+15.2776896069213i</v>
      </c>
      <c r="F2592" t="str">
        <f t="shared" si="746"/>
        <v>1.45492216286699-9.49507533163071i</v>
      </c>
      <c r="G2592" t="str">
        <f t="shared" si="747"/>
        <v>0.999977461784736-0.00474738952400501i</v>
      </c>
      <c r="H2592" t="str">
        <f t="shared" si="748"/>
        <v>655.938394089743-1697.79681520712i</v>
      </c>
      <c r="I2592" t="str">
        <f t="shared" si="749"/>
        <v>-42.7849598716723-24.5383984133628i</v>
      </c>
      <c r="K2592" t="str">
        <f t="shared" si="750"/>
        <v>0.00237603655665904-0.00571873189617456i</v>
      </c>
      <c r="L2592" t="str">
        <f t="shared" si="751"/>
        <v>0.00005-0.0179265814196235i</v>
      </c>
      <c r="M2592" t="str">
        <f t="shared" si="752"/>
        <v>0.00133333333333333-0.0105450478938962i</v>
      </c>
      <c r="N2592">
        <f t="shared" si="753"/>
        <v>102.14962932566665</v>
      </c>
      <c r="O2592">
        <f t="shared" si="754"/>
        <v>6.677901507477495</v>
      </c>
      <c r="P2592" s="3">
        <f t="shared" si="755"/>
        <v>6.677901507477495</v>
      </c>
      <c r="Q2592" s="3">
        <f t="shared" si="756"/>
        <v>-77.850370674333348</v>
      </c>
      <c r="R2592">
        <f t="shared" si="757"/>
        <v>102.14962932566665</v>
      </c>
      <c r="S2592">
        <f t="shared" si="758"/>
        <v>15.741407065055919</v>
      </c>
      <c r="T2592">
        <f t="shared" si="741"/>
        <v>6.677901507477495</v>
      </c>
    </row>
    <row r="2593" spans="1:20" x14ac:dyDescent="0.25">
      <c r="A2593">
        <f t="shared" si="742"/>
        <v>99282.021060317158</v>
      </c>
      <c r="B2593">
        <f t="shared" si="759"/>
        <v>15801.224411903131</v>
      </c>
      <c r="C2593" t="str">
        <f t="shared" si="743"/>
        <v>0.453221727472372-2.10202906222679i</v>
      </c>
      <c r="D2593" t="str">
        <f t="shared" si="744"/>
        <v>3.97255267920087-1.10583247625274i</v>
      </c>
      <c r="E2593" t="str">
        <f t="shared" si="745"/>
        <v>168.288362573962+15.3359130306339i</v>
      </c>
      <c r="F2593" t="str">
        <f t="shared" si="746"/>
        <v>1.45492191317927-9.45918302967217i</v>
      </c>
      <c r="G2593" t="str">
        <f t="shared" si="747"/>
        <v>0.999977290172746-0.00476542878637293i</v>
      </c>
      <c r="H2593" t="str">
        <f t="shared" si="748"/>
        <v>641.925772419251-1687.37422589538i</v>
      </c>
      <c r="I2593" t="str">
        <f t="shared" si="749"/>
        <v>-42.3924413139622-24.0552793161141i</v>
      </c>
      <c r="K2593" t="str">
        <f t="shared" si="750"/>
        <v>0.00236342409265617-0.00570131598576813i</v>
      </c>
      <c r="L2593" t="str">
        <f t="shared" si="751"/>
        <v>0.00005-0.0178587182901211i</v>
      </c>
      <c r="M2593" t="str">
        <f t="shared" si="752"/>
        <v>0.00133333333333333-0.0105051284059536i</v>
      </c>
      <c r="N2593">
        <f t="shared" si="753"/>
        <v>102.16736662886053</v>
      </c>
      <c r="O2593">
        <f t="shared" si="754"/>
        <v>6.6501182495963294</v>
      </c>
      <c r="P2593" s="3">
        <f t="shared" si="755"/>
        <v>6.6501182495963294</v>
      </c>
      <c r="Q2593" s="3">
        <f t="shared" si="756"/>
        <v>-77.832633371139465</v>
      </c>
      <c r="R2593">
        <f t="shared" si="757"/>
        <v>102.16736662886053</v>
      </c>
      <c r="S2593">
        <f t="shared" si="758"/>
        <v>15.801224411903132</v>
      </c>
      <c r="T2593">
        <f t="shared" si="741"/>
        <v>6.6501182495963294</v>
      </c>
    </row>
    <row r="2594" spans="1:20" x14ac:dyDescent="0.25">
      <c r="A2594">
        <f t="shared" si="742"/>
        <v>99659.292740346369</v>
      </c>
      <c r="B2594">
        <f t="shared" si="759"/>
        <v>15861.269064668364</v>
      </c>
      <c r="C2594" t="str">
        <f t="shared" si="743"/>
        <v>0.452427075035138-2.09518126141353i</v>
      </c>
      <c r="D2594" t="str">
        <f t="shared" si="744"/>
        <v>3.97253405578395-1.1023937040218i</v>
      </c>
      <c r="E2594" t="str">
        <f t="shared" si="745"/>
        <v>168.353936731248+15.3942662979067i</v>
      </c>
      <c r="F2594" t="str">
        <f t="shared" si="746"/>
        <v>1.45492166159041-9.42342680121908i</v>
      </c>
      <c r="G2594" t="str">
        <f t="shared" si="747"/>
        <v>0.999977117254086-0.00478353658857949i</v>
      </c>
      <c r="H2594" t="str">
        <f t="shared" si="748"/>
        <v>628.234583688978-1676.93607594089i</v>
      </c>
      <c r="I2594" t="str">
        <f t="shared" si="749"/>
        <v>-42.0009441708196-23.5837199875479i</v>
      </c>
      <c r="K2594" t="str">
        <f t="shared" si="750"/>
        <v>0.00235088897565528-0.00568392647135153i</v>
      </c>
      <c r="L2594" t="str">
        <f t="shared" si="751"/>
        <v>0.00005-0.0177911120642768i</v>
      </c>
      <c r="M2594" t="str">
        <f t="shared" si="752"/>
        <v>0.00133333333333333-0.0104653600378099i</v>
      </c>
      <c r="N2594">
        <f t="shared" si="753"/>
        <v>102.18518231028327</v>
      </c>
      <c r="O2594">
        <f t="shared" si="754"/>
        <v>6.6223587159868735</v>
      </c>
      <c r="P2594" s="3">
        <f t="shared" si="755"/>
        <v>6.6223587159868735</v>
      </c>
      <c r="Q2594" s="3">
        <f t="shared" si="756"/>
        <v>-77.814817689716733</v>
      </c>
      <c r="R2594">
        <f t="shared" si="757"/>
        <v>102.18518231028327</v>
      </c>
      <c r="S2594">
        <f t="shared" si="758"/>
        <v>15.861269064668365</v>
      </c>
      <c r="T2594">
        <f t="shared" si="741"/>
        <v>6.6223587159868735</v>
      </c>
    </row>
    <row r="2595" spans="1:20" x14ac:dyDescent="0.25">
      <c r="A2595">
        <f t="shared" si="742"/>
        <v>100037.99805275968</v>
      </c>
      <c r="B2595">
        <f t="shared" si="759"/>
        <v>15921.541887114105</v>
      </c>
      <c r="C2595" t="str">
        <f t="shared" si="743"/>
        <v>0.451636929291937-2.08836070507172i</v>
      </c>
      <c r="D2595" t="str">
        <f t="shared" si="744"/>
        <v>3.97251529073673-1.09897078303258i</v>
      </c>
      <c r="E2595" t="str">
        <f t="shared" si="745"/>
        <v>168.420059650869+15.4527488682954i</v>
      </c>
      <c r="F2595" t="str">
        <f t="shared" si="746"/>
        <v>1.45492140808591-9.38780613190584i</v>
      </c>
      <c r="G2595" t="str">
        <f t="shared" si="747"/>
        <v>0.999976943018807-0.00480171319096896i</v>
      </c>
      <c r="H2595" t="str">
        <f t="shared" si="748"/>
        <v>614.858035633596-1666.48838963052i</v>
      </c>
      <c r="I2595" t="str">
        <f t="shared" si="749"/>
        <v>-41.6106461344244-23.1234513439096i</v>
      </c>
      <c r="K2595" t="str">
        <f t="shared" si="750"/>
        <v>0.00233843085131721-0.00566656361465333i</v>
      </c>
      <c r="L2595" t="str">
        <f t="shared" si="751"/>
        <v>0.00005-0.0177237617695525i</v>
      </c>
      <c r="M2595" t="str">
        <f t="shared" si="752"/>
        <v>0.00133333333333333-0.0104257422173838i</v>
      </c>
      <c r="N2595">
        <f t="shared" si="753"/>
        <v>102.20307610480802</v>
      </c>
      <c r="O2595">
        <f t="shared" si="754"/>
        <v>6.5946231533962942</v>
      </c>
      <c r="P2595" s="3">
        <f t="shared" si="755"/>
        <v>6.5946231533962942</v>
      </c>
      <c r="Q2595" s="3">
        <f t="shared" si="756"/>
        <v>-77.796923895191981</v>
      </c>
      <c r="R2595">
        <f t="shared" si="757"/>
        <v>102.20307610480802</v>
      </c>
      <c r="S2595">
        <f t="shared" si="758"/>
        <v>15.921541887114104</v>
      </c>
      <c r="T2595">
        <f t="shared" si="741"/>
        <v>6.5946231533962942</v>
      </c>
    </row>
    <row r="2596" spans="1:20" x14ac:dyDescent="0.25">
      <c r="A2596">
        <f t="shared" si="742"/>
        <v>100418.14244536018</v>
      </c>
      <c r="B2596">
        <f t="shared" si="759"/>
        <v>15982.043746285139</v>
      </c>
      <c r="C2596" t="str">
        <f t="shared" si="743"/>
        <v>0.450851264322106-2.08156733111236i</v>
      </c>
      <c r="D2596" t="str">
        <f t="shared" si="744"/>
        <v>3.97249638298352-1.0955636639645i</v>
      </c>
      <c r="E2596" t="str">
        <f t="shared" si="745"/>
        <v>168.486735697843+15.5113601856522i</v>
      </c>
      <c r="F2596" t="str">
        <f t="shared" si="746"/>
        <v>1.45492115265124-9.35232050931705i</v>
      </c>
      <c r="G2596" t="str">
        <f t="shared" si="747"/>
        <v>0.999976767456886-0.00481995885487375i</v>
      </c>
      <c r="H2596" t="str">
        <f t="shared" si="748"/>
        <v>601.789395250213-1656.03685708858i</v>
      </c>
      <c r="I2596" t="str">
        <f t="shared" si="749"/>
        <v>-41.2217134591601-22.6742080326051i</v>
      </c>
      <c r="K2596" t="str">
        <f t="shared" si="750"/>
        <v>0.00232604936523261-0.00564922767386908i</v>
      </c>
      <c r="L2596" t="str">
        <f t="shared" si="751"/>
        <v>0.00005-0.0176566664370916i</v>
      </c>
      <c r="M2596" t="str">
        <f t="shared" si="752"/>
        <v>0.00133333333333333-0.0103862743747597i</v>
      </c>
      <c r="N2596">
        <f t="shared" si="753"/>
        <v>102.22104773769182</v>
      </c>
      <c r="O2596">
        <f t="shared" si="754"/>
        <v>6.5669118098649504</v>
      </c>
      <c r="P2596" s="3">
        <f t="shared" si="755"/>
        <v>6.5669118098649504</v>
      </c>
      <c r="Q2596" s="3">
        <f t="shared" si="756"/>
        <v>-77.778952262308181</v>
      </c>
      <c r="R2596">
        <f t="shared" si="757"/>
        <v>102.22104773769182</v>
      </c>
      <c r="S2596">
        <f t="shared" si="758"/>
        <v>15.982043746285139</v>
      </c>
      <c r="T2596">
        <f t="shared" si="741"/>
        <v>6.5669118098649504</v>
      </c>
    </row>
    <row r="2597" spans="1:20" x14ac:dyDescent="0.25">
      <c r="A2597">
        <f t="shared" si="742"/>
        <v>100799.73138665255</v>
      </c>
      <c r="B2597">
        <f t="shared" si="759"/>
        <v>16042.775512521022</v>
      </c>
      <c r="C2597" t="str">
        <f t="shared" si="743"/>
        <v>0.450070054162573-2.07480107765386i</v>
      </c>
      <c r="D2597" t="str">
        <f t="shared" si="744"/>
        <v>3.97247733144037-1.09217229772335i</v>
      </c>
      <c r="E2597" t="str">
        <f t="shared" si="745"/>
        <v>168.553969275808+15.5700996778423i</v>
      </c>
      <c r="F2597" t="str">
        <f t="shared" si="746"/>
        <v>1.45492089527163-9.31696942297974i</v>
      </c>
      <c r="G2597" t="str">
        <f t="shared" si="747"/>
        <v>0.999976590558222-0.00483827384261805i</v>
      </c>
      <c r="H2597" t="str">
        <f t="shared" si="748"/>
        <v>589.021996191598-1645.58684817737i</v>
      </c>
      <c r="I2597" t="str">
        <f t="shared" si="749"/>
        <v>-40.8343014860159-22.2357286232174i</v>
      </c>
      <c r="K2597" t="str">
        <f t="shared" si="750"/>
        <v>0.00231374416294986-0.00563191890368154i</v>
      </c>
      <c r="L2597" t="str">
        <f t="shared" si="751"/>
        <v>0.00005-0.0175898251017051i</v>
      </c>
      <c r="M2597" t="str">
        <f t="shared" si="752"/>
        <v>0.00133333333333333-0.0103469559421795i</v>
      </c>
      <c r="N2597">
        <f t="shared" si="753"/>
        <v>102.23909692449212</v>
      </c>
      <c r="O2597">
        <f t="shared" si="754"/>
        <v>6.5392249347312035</v>
      </c>
      <c r="P2597" s="3">
        <f t="shared" si="755"/>
        <v>6.5392249347312035</v>
      </c>
      <c r="Q2597" s="3">
        <f t="shared" si="756"/>
        <v>-77.760903075507883</v>
      </c>
      <c r="R2597">
        <f t="shared" si="757"/>
        <v>102.23909692449212</v>
      </c>
      <c r="S2597">
        <f t="shared" si="758"/>
        <v>16.042775512521022</v>
      </c>
      <c r="T2597">
        <f t="shared" si="741"/>
        <v>6.5392249347312035</v>
      </c>
    </row>
    <row r="2598" spans="1:20" x14ac:dyDescent="0.25">
      <c r="A2598">
        <f t="shared" si="742"/>
        <v>101182.77036592182</v>
      </c>
      <c r="B2598">
        <f t="shared" si="759"/>
        <v>16103.738059468602</v>
      </c>
      <c r="C2598" t="str">
        <f t="shared" si="743"/>
        <v>0.449293272808696-2.06806188302306i</v>
      </c>
      <c r="D2598" t="str">
        <f t="shared" si="744"/>
        <v>3.97245813501524-1.08879663544066i</v>
      </c>
      <c r="E2598" t="str">
        <f t="shared" si="745"/>
        <v>168.621764827386+15.6289667564506i</v>
      </c>
      <c r="F2598" t="str">
        <f t="shared" si="746"/>
        <v>1.45492063593234-9.28175236435663i</v>
      </c>
      <c r="G2598" t="str">
        <f t="shared" si="747"/>
        <v>0.999976412312637-0.00485665841752166i</v>
      </c>
      <c r="H2598" t="str">
        <f t="shared" si="748"/>
        <v>576.549245366171-1635.14342604043i</v>
      </c>
      <c r="I2598" t="str">
        <f t="shared" si="749"/>
        <v>-40.4485551505387-21.8077557724437i</v>
      </c>
      <c r="K2598" t="str">
        <f t="shared" si="750"/>
        <v>0.00230151489000258-0.00561463755528098i</v>
      </c>
      <c r="L2598" t="str">
        <f t="shared" si="751"/>
        <v>0.00005-0.017523236801858i</v>
      </c>
      <c r="M2598" t="str">
        <f t="shared" si="752"/>
        <v>0.00133333333333333-0.0103077863540341i</v>
      </c>
      <c r="N2598">
        <f t="shared" si="753"/>
        <v>102.25722337098074</v>
      </c>
      <c r="O2598">
        <f t="shared" si="754"/>
        <v>6.5115627786370043</v>
      </c>
      <c r="P2598" s="3">
        <f t="shared" si="755"/>
        <v>6.5115627786370043</v>
      </c>
      <c r="Q2598" s="3">
        <f t="shared" si="756"/>
        <v>-77.742776629019261</v>
      </c>
      <c r="R2598">
        <f t="shared" si="757"/>
        <v>102.25722337098074</v>
      </c>
      <c r="S2598">
        <f t="shared" si="758"/>
        <v>16.103738059468601</v>
      </c>
      <c r="T2598">
        <f t="shared" si="741"/>
        <v>6.5115627786370043</v>
      </c>
    </row>
    <row r="2599" spans="1:20" x14ac:dyDescent="0.25">
      <c r="A2599">
        <f t="shared" si="742"/>
        <v>101567.26489331233</v>
      </c>
      <c r="B2599">
        <f t="shared" si="759"/>
        <v>16164.932264094583</v>
      </c>
      <c r="C2599" t="str">
        <f t="shared" si="743"/>
        <v>0.448520894215101-2.06134968575606i</v>
      </c>
      <c r="D2599" t="str">
        <f t="shared" si="744"/>
        <v>3.97243879260776-1.08543662847288i</v>
      </c>
      <c r="E2599" t="str">
        <f t="shared" si="745"/>
        <v>168.690126834557+15.6879608164878i</v>
      </c>
      <c r="F2599" t="str">
        <f t="shared" si="746"/>
        <v>1.45492037461842-9.24666882683823i</v>
      </c>
      <c r="G2599" t="str">
        <f t="shared" si="747"/>
        <v>0.999976232709875-0.0048751128439037i</v>
      </c>
      <c r="H2599" t="str">
        <f t="shared" si="748"/>
        <v>564.364628798721-1624.71136027552i</v>
      </c>
      <c r="I2599" t="str">
        <f t="shared" si="749"/>
        <v>-40.0646094741421-21.3900363649001i</v>
      </c>
      <c r="K2599" t="str">
        <f t="shared" si="750"/>
        <v>0.00228936119193672-0.00559738387638573i</v>
      </c>
      <c r="L2599" t="str">
        <f t="shared" si="751"/>
        <v>0.00005-0.0174569005796554i</v>
      </c>
      <c r="M2599" t="str">
        <f t="shared" si="752"/>
        <v>0.00133333333333333-0.0102687650468561i</v>
      </c>
      <c r="N2599">
        <f t="shared" si="753"/>
        <v>102.27542677305871</v>
      </c>
      <c r="O2599">
        <f t="shared" si="754"/>
        <v>6.4839255935326836</v>
      </c>
      <c r="P2599" s="3">
        <f t="shared" si="755"/>
        <v>6.4839255935326836</v>
      </c>
      <c r="Q2599" s="3">
        <f t="shared" si="756"/>
        <v>-77.724573226941288</v>
      </c>
      <c r="R2599">
        <f t="shared" si="757"/>
        <v>102.27542677305871</v>
      </c>
      <c r="S2599">
        <f t="shared" si="758"/>
        <v>16.164932264094581</v>
      </c>
      <c r="T2599">
        <f t="shared" si="741"/>
        <v>6.4839255935326836</v>
      </c>
    </row>
    <row r="2600" spans="1:20" x14ac:dyDescent="0.25">
      <c r="A2600">
        <f t="shared" si="742"/>
        <v>101953.22049990692</v>
      </c>
      <c r="B2600">
        <f t="shared" si="759"/>
        <v>16226.359006698143</v>
      </c>
      <c r="C2600" t="str">
        <f t="shared" si="743"/>
        <v>0.447752892296426-2.05466442459908i</v>
      </c>
      <c r="D2600" t="str">
        <f t="shared" si="744"/>
        <v>3.97241930310916-1.0820922284007i</v>
      </c>
      <c r="E2600" t="str">
        <f t="shared" si="745"/>
        <v>168.759059819033+15.7470812360896i</v>
      </c>
      <c r="F2600" t="str">
        <f t="shared" si="746"/>
        <v>1.45492011131483-9.21171830573576i</v>
      </c>
      <c r="G2600" t="str">
        <f t="shared" si="747"/>
        <v>0.999976051739604-0.00489363738708644i</v>
      </c>
      <c r="H2600" t="str">
        <f t="shared" si="748"/>
        <v>552.461716803718-1614.29513972809i</v>
      </c>
      <c r="I2600" t="str">
        <f t="shared" si="749"/>
        <v>-39.6825900387071-20.9823216316714i</v>
      </c>
      <c r="K2600" t="str">
        <f t="shared" si="750"/>
        <v>0.00227728271433719-0.00558015811126245i</v>
      </c>
      <c r="L2600" t="str">
        <f t="shared" si="751"/>
        <v>0.00005-0.0173908154808282i</v>
      </c>
      <c r="M2600" t="str">
        <f t="shared" si="752"/>
        <v>0.00133333333333333-0.0102298914593107i</v>
      </c>
      <c r="N2600">
        <f t="shared" si="753"/>
        <v>102.29370681666848</v>
      </c>
      <c r="O2600">
        <f t="shared" si="754"/>
        <v>6.4563136326817894</v>
      </c>
      <c r="P2600" s="3">
        <f t="shared" si="755"/>
        <v>6.4563136326817894</v>
      </c>
      <c r="Q2600" s="3">
        <f t="shared" si="756"/>
        <v>-77.706293183331525</v>
      </c>
      <c r="R2600">
        <f t="shared" si="757"/>
        <v>102.29370681666848</v>
      </c>
      <c r="S2600">
        <f t="shared" si="758"/>
        <v>16.226359006698143</v>
      </c>
      <c r="T2600">
        <f t="shared" si="741"/>
        <v>6.4563136326817894</v>
      </c>
    </row>
    <row r="2601" spans="1:20" x14ac:dyDescent="0.25">
      <c r="A2601">
        <f t="shared" si="742"/>
        <v>102340.64273780657</v>
      </c>
      <c r="B2601">
        <f t="shared" si="759"/>
        <v>16288.019170923597</v>
      </c>
      <c r="C2601" t="str">
        <f t="shared" si="743"/>
        <v>0.446989240928116-2.04800603850964i</v>
      </c>
      <c r="D2601" t="str">
        <f t="shared" si="744"/>
        <v>3.97239966540236-1.0787633870284i</v>
      </c>
      <c r="E2601" t="str">
        <f t="shared" si="745"/>
        <v>168.828568342638+15.8063273762101i</v>
      </c>
      <c r="F2601" t="str">
        <f t="shared" si="746"/>
        <v>1.45491984600642-9.17690029827409i</v>
      </c>
      <c r="G2601" t="str">
        <f t="shared" si="747"/>
        <v>0.999975869391413-0.00491223231339908i</v>
      </c>
      <c r="H2601" t="str">
        <f t="shared" si="748"/>
        <v>540.834168520238-1603.89898489803i</v>
      </c>
      <c r="I2601" t="str">
        <f t="shared" si="749"/>
        <v>-39.3026134444631-20.5843672483529i</v>
      </c>
      <c r="K2601" t="str">
        <f t="shared" si="750"/>
        <v>0.00226527910285442-0.00556296050074711i</v>
      </c>
      <c r="L2601" t="str">
        <f t="shared" si="751"/>
        <v>0.00005-0.0173249805547203i</v>
      </c>
      <c r="M2601" t="str">
        <f t="shared" si="752"/>
        <v>0.00133333333333333-0.0101911650321884i</v>
      </c>
      <c r="N2601">
        <f t="shared" si="753"/>
        <v>102.3120631777055</v>
      </c>
      <c r="O2601">
        <f t="shared" si="754"/>
        <v>6.428727150667207</v>
      </c>
      <c r="P2601" s="3">
        <f t="shared" si="755"/>
        <v>6.428727150667207</v>
      </c>
      <c r="Q2601" s="3">
        <f t="shared" si="756"/>
        <v>-77.687936822294503</v>
      </c>
      <c r="R2601">
        <f t="shared" si="757"/>
        <v>102.3120631777055</v>
      </c>
      <c r="S2601">
        <f t="shared" si="758"/>
        <v>16.288019170923597</v>
      </c>
      <c r="T2601">
        <f t="shared" si="741"/>
        <v>6.428727150667207</v>
      </c>
    </row>
    <row r="2602" spans="1:20" x14ac:dyDescent="0.25">
      <c r="A2602">
        <f t="shared" si="742"/>
        <v>102729.53718021023</v>
      </c>
      <c r="B2602">
        <f t="shared" si="759"/>
        <v>16349.913643773107</v>
      </c>
      <c r="C2602" t="str">
        <f t="shared" si="743"/>
        <v>0.44622991394707-2.04137446665731i</v>
      </c>
      <c r="D2602" t="str">
        <f t="shared" si="744"/>
        <v>3.97237987836184-1.07545005638308i</v>
      </c>
      <c r="E2602" t="str">
        <f t="shared" si="745"/>
        <v>168.898657007688+15.8656985803118i</v>
      </c>
      <c r="F2602" t="str">
        <f t="shared" si="746"/>
        <v>1.45491957867794-9.14221430358436i</v>
      </c>
      <c r="G2602" t="str">
        <f t="shared" si="747"/>
        <v>0.999975685654809-0.00493089789018153i</v>
      </c>
      <c r="H2602" t="str">
        <f t="shared" si="748"/>
        <v>529.475735855026-1593.52685995586i</v>
      </c>
      <c r="I2602" t="str">
        <f t="shared" si="749"/>
        <v>-38.9247877512394-20.1959334142427i</v>
      </c>
      <c r="K2602" t="str">
        <f t="shared" si="750"/>
        <v>0.00225335000323004-0.00554579128226541i</v>
      </c>
      <c r="L2602" t="str">
        <f t="shared" si="751"/>
        <v>0.00005-0.017259394854274i</v>
      </c>
      <c r="M2602" t="str">
        <f t="shared" si="752"/>
        <v>0.00133333333333333-0.0101525852083965i</v>
      </c>
      <c r="N2602">
        <f t="shared" si="753"/>
        <v>102.33049552192828</v>
      </c>
      <c r="O2602">
        <f t="shared" si="754"/>
        <v>6.4011664033954503</v>
      </c>
      <c r="P2602" s="3">
        <f t="shared" si="755"/>
        <v>6.4011664033954503</v>
      </c>
      <c r="Q2602" s="3">
        <f t="shared" si="756"/>
        <v>-77.669504478071715</v>
      </c>
      <c r="R2602">
        <f t="shared" si="757"/>
        <v>102.33049552192828</v>
      </c>
      <c r="S2602">
        <f t="shared" si="758"/>
        <v>16.349913643773107</v>
      </c>
      <c r="T2602">
        <f t="shared" si="741"/>
        <v>6.4011664033954503</v>
      </c>
    </row>
    <row r="2603" spans="1:20" x14ac:dyDescent="0.25">
      <c r="A2603">
        <f t="shared" si="742"/>
        <v>103119.90942149503</v>
      </c>
      <c r="B2603">
        <f t="shared" si="759"/>
        <v>16412.043315619445</v>
      </c>
      <c r="C2603" t="str">
        <f t="shared" si="743"/>
        <v>0.445474885152365-2.03476964842477i</v>
      </c>
      <c r="D2603" t="str">
        <f t="shared" si="744"/>
        <v>3.97235994085344-1.07215218871396i</v>
      </c>
      <c r="E2603" t="str">
        <f t="shared" si="745"/>
        <v>168.969330457378+15.9251941740502i</v>
      </c>
      <c r="F2603" t="str">
        <f t="shared" si="746"/>
        <v>1.45491930931401-9.1076598226965i</v>
      </c>
      <c r="G2603" t="str">
        <f t="shared" si="747"/>
        <v>0.999975500519222-0.0049496343857883i</v>
      </c>
      <c r="H2603" t="str">
        <f t="shared" si="748"/>
        <v>518.380266877762-1583.18248436581i</v>
      </c>
      <c r="I2603" t="str">
        <f t="shared" si="749"/>
        <v>-38.5492129032181-19.816784914239i</v>
      </c>
      <c r="K2603" t="str">
        <f t="shared" si="750"/>
        <v>0.00224149506132275-0.00552865068985389i</v>
      </c>
      <c r="L2603" t="str">
        <f t="shared" si="751"/>
        <v>0.00005-0.0171940574360171i</v>
      </c>
      <c r="M2603" t="str">
        <f t="shared" si="752"/>
        <v>0.00133333333333333-0.0101141514329513i</v>
      </c>
      <c r="N2603">
        <f t="shared" si="753"/>
        <v>102.34900350486868</v>
      </c>
      <c r="O2603">
        <f t="shared" si="754"/>
        <v>6.3736316481021893</v>
      </c>
      <c r="P2603" s="3">
        <f t="shared" si="755"/>
        <v>6.3736316481021893</v>
      </c>
      <c r="Q2603" s="3">
        <f t="shared" si="756"/>
        <v>-77.650996495131324</v>
      </c>
      <c r="R2603">
        <f t="shared" si="757"/>
        <v>102.34900350486868</v>
      </c>
      <c r="S2603">
        <f t="shared" si="758"/>
        <v>16.412043315619446</v>
      </c>
      <c r="T2603">
        <f t="shared" si="741"/>
        <v>6.3736316481021893</v>
      </c>
    </row>
    <row r="2604" spans="1:20" x14ac:dyDescent="0.25">
      <c r="A2604">
        <f t="shared" si="742"/>
        <v>103511.76507729673</v>
      </c>
      <c r="B2604">
        <f t="shared" si="759"/>
        <v>16474.4090802188</v>
      </c>
      <c r="C2604" t="str">
        <f t="shared" si="743"/>
        <v>0.444724128305818-2.02819152340887i</v>
      </c>
      <c r="D2604" t="str">
        <f t="shared" si="744"/>
        <v>3.9723398517345-1.06886973649174i</v>
      </c>
      <c r="E2604" t="str">
        <f t="shared" si="745"/>
        <v>169.040593376173+15.9848134649508i</v>
      </c>
      <c r="F2604" t="str">
        <f t="shared" si="746"/>
        <v>1.45491903789911-9.07323635853254i</v>
      </c>
      <c r="G2604" t="str">
        <f t="shared" si="747"/>
        <v>0.999975313974001-0.00496844206959229i</v>
      </c>
      <c r="H2604" t="str">
        <f t="shared" si="748"/>
        <v>507.541708710187-1572.86934411599i</v>
      </c>
      <c r="I2604" t="str">
        <f t="shared" si="749"/>
        <v>-38.1759811374022-19.4466911649093i</v>
      </c>
      <c r="K2604" t="str">
        <f t="shared" si="750"/>
        <v>0.00222971392313332-0.0055115389541807i</v>
      </c>
      <c r="L2604" t="str">
        <f t="shared" si="751"/>
        <v>0.00005-0.0171289673600489i</v>
      </c>
      <c r="M2604" t="str">
        <f t="shared" si="752"/>
        <v>0.00133333333333333-0.01007586315297i</v>
      </c>
      <c r="N2604">
        <f t="shared" si="753"/>
        <v>102.36758677173768</v>
      </c>
      <c r="O2604">
        <f t="shared" si="754"/>
        <v>6.346123143357679</v>
      </c>
      <c r="P2604" s="3">
        <f t="shared" si="755"/>
        <v>6.346123143357679</v>
      </c>
      <c r="Q2604" s="3">
        <f t="shared" si="756"/>
        <v>-77.632413228262322</v>
      </c>
      <c r="R2604">
        <f t="shared" si="757"/>
        <v>102.36758677173768</v>
      </c>
      <c r="S2604">
        <f t="shared" si="758"/>
        <v>16.474409080218802</v>
      </c>
      <c r="T2604">
        <f t="shared" ref="T2604:T2667" si="760">P2604</f>
        <v>6.346123143357679</v>
      </c>
    </row>
    <row r="2605" spans="1:20" x14ac:dyDescent="0.25">
      <c r="A2605">
        <f t="shared" ref="A2605:A2668" si="761">2*PI()*B2605</f>
        <v>103905.10978459046</v>
      </c>
      <c r="B2605">
        <f t="shared" si="759"/>
        <v>16537.011834723631</v>
      </c>
      <c r="C2605" t="str">
        <f t="shared" ref="C2605:C2668" si="762">IMPRODUCT(D2605,E2605,$C$40,,K2605,$C$41)</f>
        <v>0.443977617132681-2.02164003142162i</v>
      </c>
      <c r="D2605" t="str">
        <f t="shared" ref="D2605:D2668" si="763">IMDIV(IMPRODUCT($C$37,$C$38,COMPLEX(1,A2605/$C$38)),IMSUM(-1*A2605*A2605/$C$39,COMPLEX(0,1*A2605)))</f>
        <v>3.97231960985372-1.06560265240785i</v>
      </c>
      <c r="E2605" t="str">
        <f t="shared" ref="E2605:E2668" si="764">IMDIV(IMPRODUCT(IMSUM(F2605,G2605),$C$29,H2605),IMSUM(1,I2605))</f>
        <v>169.1124504902+16.044555742084i</v>
      </c>
      <c r="F2605" t="str">
        <f t="shared" ref="F2605:F2668" si="765">IMDIV(IMPRODUCT($C$14,$C$15,COMPLEX(1,A2605/$C$15)),IMSUM(-1*A2605*A2605/$C$16,COMPLEX(0,A2605)))</f>
        <v>1.45491876441765-9.03894341589926i</v>
      </c>
      <c r="G2605" t="str">
        <f t="shared" ref="G2605:G2668" si="766">IMDIV(1,COMPLEX(1,A2605*$C$9*$C$10))</f>
        <v>0.999975126008413-0.00498732121198866i</v>
      </c>
      <c r="H2605" t="str">
        <f t="shared" ref="H2605:H2668" si="767">IMDIV($C$3,IMSUM(K2605,COMPLEX(0,$C$28*A2605)))</f>
        <v>496.95410994831-1562.59070255686i</v>
      </c>
      <c r="I2605" t="str">
        <f t="shared" ref="I2605:I2668" si="768">IMPRODUCT(F2605,$C$29,H2605,$C$31)</f>
        <v>-37.8051773760312-19.0854262460966i</v>
      </c>
      <c r="K2605" t="str">
        <f t="shared" ref="K2605:K2668" si="769">IF($C$26&lt;=0,IMDIV(1,IMSUM(IMDIV(1,L2605),1/$C$18)),IMDIV(1,IMSUM(IMDIV(1,L2605),1/$C$18,IMDIV(1,M2605))))</f>
        <v>0.00221800623482968-0.00549445630256674i</v>
      </c>
      <c r="L2605" t="str">
        <f t="shared" ref="L2605:L2668" si="770">IMSUM($C$21/$C$22,IMDIV(1,COMPLEX(0,$C$20*$C$22*A2605)))</f>
        <v>0.00005-0.0170641236900269i</v>
      </c>
      <c r="M2605" t="str">
        <f t="shared" ref="M2605:M2668" si="771">IMSUM($C$25/$C$26,IMDIV(1,COMPLEX(0,$C$24*$C$26*A2605)))</f>
        <v>0.00133333333333333-0.0100377198176629i</v>
      </c>
      <c r="N2605">
        <f t="shared" ref="N2605:N2668" si="772">ABS(R2605)</f>
        <v>102.38624495733505</v>
      </c>
      <c r="O2605">
        <f t="shared" ref="O2605:O2668" si="773">ABS(P2605)</f>
        <v>6.3186411490719676</v>
      </c>
      <c r="P2605" s="3">
        <f t="shared" ref="P2605:P2668" si="774">20*LOG10(IMABS(C2605))</f>
        <v>6.3186411490719676</v>
      </c>
      <c r="Q2605" s="3">
        <f t="shared" ref="Q2605:Q2668" si="775">IMARGUMENT(C2605)*180/PI()</f>
        <v>-77.613755042664948</v>
      </c>
      <c r="R2605">
        <f t="shared" ref="R2605:R2668" si="776">IF(Q2605&lt;0,Q2605+180,Q2605-180)</f>
        <v>102.38624495733505</v>
      </c>
      <c r="S2605">
        <f t="shared" ref="S2605:S2668" si="777">B2605/1000</f>
        <v>16.537011834723632</v>
      </c>
      <c r="T2605">
        <f t="shared" si="760"/>
        <v>6.3186411490719676</v>
      </c>
    </row>
    <row r="2606" spans="1:20" x14ac:dyDescent="0.25">
      <c r="A2606">
        <f t="shared" si="761"/>
        <v>104299.9492017719</v>
      </c>
      <c r="B2606">
        <f t="shared" ref="B2606:B2669" si="778">B2605*(1+B$42)</f>
        <v>16599.852479695583</v>
      </c>
      <c r="C2606" t="str">
        <f t="shared" si="762"/>
        <v>0.443235325322056-2.01511511249111i</v>
      </c>
      <c r="D2606" t="str">
        <f t="shared" si="763"/>
        <v>3.97229921405096-1.06235088937376i</v>
      </c>
      <c r="E2606" t="str">
        <f t="shared" si="764"/>
        <v>169.184906567645+16.1044202757311i</v>
      </c>
      <c r="F2606" t="str">
        <f t="shared" si="765"/>
        <v>1.45491848885388-9.00478050148072i</v>
      </c>
      <c r="G2606" t="str">
        <f t="shared" si="766"/>
        <v>0.999974936611644-0.0050062720843987i</v>
      </c>
      <c r="H2606" t="str">
        <f t="shared" si="767"/>
        <v>486.611622654666-1552.3496108513i</v>
      </c>
      <c r="I2606" t="str">
        <f t="shared" si="768"/>
        <v>-37.4368796032419-18.7327689193477i</v>
      </c>
      <c r="K2606" t="str">
        <f t="shared" si="769"/>
        <v>0.00220637164277113-0.00547740295900666i</v>
      </c>
      <c r="L2606" t="str">
        <f t="shared" si="770"/>
        <v>0.00005-0.0169995254931529i</v>
      </c>
      <c r="M2606" t="str">
        <f t="shared" si="771"/>
        <v>0.00133333333333333-0.00999972087832521i</v>
      </c>
      <c r="N2606">
        <f t="shared" si="772"/>
        <v>102.40497768595188</v>
      </c>
      <c r="O2606">
        <f t="shared" si="773"/>
        <v>6.2911859264995673</v>
      </c>
      <c r="P2606" s="3">
        <f t="shared" si="774"/>
        <v>6.2911859264995673</v>
      </c>
      <c r="Q2606" s="3">
        <f t="shared" si="775"/>
        <v>-77.595022314048123</v>
      </c>
      <c r="R2606">
        <f t="shared" si="776"/>
        <v>102.40497768595188</v>
      </c>
      <c r="S2606">
        <f t="shared" si="777"/>
        <v>16.599852479695581</v>
      </c>
      <c r="T2606">
        <f t="shared" si="760"/>
        <v>6.2911859264995673</v>
      </c>
    </row>
    <row r="2607" spans="1:20" x14ac:dyDescent="0.25">
      <c r="A2607">
        <f t="shared" si="761"/>
        <v>104696.28900873863</v>
      </c>
      <c r="B2607">
        <f t="shared" si="778"/>
        <v>16662.931919118426</v>
      </c>
      <c r="C2607" t="str">
        <f t="shared" si="762"/>
        <v>0.442497226527577-2.00861670686284i</v>
      </c>
      <c r="D2607" t="str">
        <f t="shared" si="763"/>
        <v>3.97227866315744-1.05911440052033i</v>
      </c>
      <c r="E2607" t="str">
        <f t="shared" si="764"/>
        <v>169.257966419158+16.1644063170486i</v>
      </c>
      <c r="F2607" t="str">
        <f t="shared" si="765"/>
        <v>1.45491821119195-8.97074712383184i</v>
      </c>
      <c r="G2607" t="str">
        <f t="shared" si="766"/>
        <v>0.999974745772796-0.00502529495927369i</v>
      </c>
      <c r="H2607" t="str">
        <f t="shared" si="767"/>
        <v>476.508503955397-1542.14891804038i</v>
      </c>
      <c r="I2607" t="str">
        <f t="shared" si="768"/>
        <v>-37.0711592262969-18.3885026343631i</v>
      </c>
      <c r="K2607" t="str">
        <f t="shared" si="769"/>
        <v>0.00219480979353276-0.0054603791441902i</v>
      </c>
      <c r="L2607" t="str">
        <f t="shared" si="770"/>
        <v>0.00005-0.0169351718401603i</v>
      </c>
      <c r="M2607" t="str">
        <f t="shared" si="771"/>
        <v>0.00133333333333333-0.00996186578832953i</v>
      </c>
      <c r="N2607">
        <f t="shared" si="772"/>
        <v>102.42378457127754</v>
      </c>
      <c r="O2607">
        <f t="shared" si="773"/>
        <v>6.2637577382460226</v>
      </c>
      <c r="P2607" s="3">
        <f t="shared" si="774"/>
        <v>6.2637577382460226</v>
      </c>
      <c r="Q2607" s="3">
        <f t="shared" si="775"/>
        <v>-77.576215428722463</v>
      </c>
      <c r="R2607">
        <f t="shared" si="776"/>
        <v>102.42378457127754</v>
      </c>
      <c r="S2607">
        <f t="shared" si="777"/>
        <v>16.662931919118424</v>
      </c>
      <c r="T2607">
        <f t="shared" si="760"/>
        <v>6.2637577382460226</v>
      </c>
    </row>
    <row r="2608" spans="1:20" x14ac:dyDescent="0.25">
      <c r="A2608">
        <f t="shared" si="761"/>
        <v>105094.13490697184</v>
      </c>
      <c r="B2608">
        <f t="shared" si="778"/>
        <v>16726.251060411076</v>
      </c>
      <c r="C2608" t="str">
        <f t="shared" si="762"/>
        <v>0.441763294367757-2.00214475500052i</v>
      </c>
      <c r="D2608" t="str">
        <f t="shared" si="763"/>
        <v>3.97225795599546-1.05589313919709i</v>
      </c>
      <c r="E2608" t="str">
        <f t="shared" si="764"/>
        <v>169.331634898252+16.2245130977218i</v>
      </c>
      <c r="F2608" t="str">
        <f t="shared" si="765"/>
        <v>1.45491793141589-8.93684279337082i</v>
      </c>
      <c r="G2608" t="str">
        <f t="shared" si="766"/>
        <v>0.999974553480892-0.00504439011009887i</v>
      </c>
      <c r="H2608" t="str">
        <f t="shared" si="767"/>
        <v>466.639117274822-1531.99128073051i</v>
      </c>
      <c r="I2608" t="str">
        <f t="shared" si="768"/>
        <v>-36.708081421729-18.0524155245875i</v>
      </c>
      <c r="K2608" t="str">
        <f t="shared" si="769"/>
        <v>0.00218332033392902-0.00544338507552336i</v>
      </c>
      <c r="L2608" t="str">
        <f t="shared" si="770"/>
        <v>0.00005-0.0168710618053001i</v>
      </c>
      <c r="M2608" t="str">
        <f t="shared" si="771"/>
        <v>0.00133333333333333-0.00992415400311768i</v>
      </c>
      <c r="N2608">
        <f t="shared" si="772"/>
        <v>102.44266521630084</v>
      </c>
      <c r="O2608">
        <f t="shared" si="773"/>
        <v>6.2363568482719689</v>
      </c>
      <c r="P2608" s="3">
        <f t="shared" si="774"/>
        <v>6.2363568482719689</v>
      </c>
      <c r="Q2608" s="3">
        <f t="shared" si="775"/>
        <v>-77.557334783699162</v>
      </c>
      <c r="R2608">
        <f t="shared" si="776"/>
        <v>102.44266521630084</v>
      </c>
      <c r="S2608">
        <f t="shared" si="777"/>
        <v>16.726251060411077</v>
      </c>
      <c r="T2608">
        <f t="shared" si="760"/>
        <v>6.2363568482719689</v>
      </c>
    </row>
    <row r="2609" spans="1:20" x14ac:dyDescent="0.25">
      <c r="A2609">
        <f t="shared" si="761"/>
        <v>105493.49261961835</v>
      </c>
      <c r="B2609">
        <f t="shared" si="778"/>
        <v>16789.81081444064</v>
      </c>
      <c r="C2609" t="str">
        <f t="shared" si="762"/>
        <v>0.441033502426523-1.99569919758741i</v>
      </c>
      <c r="D2609" t="str">
        <f t="shared" si="763"/>
        <v>3.97223709137841-1.05268705897158i</v>
      </c>
      <c r="E2609" t="str">
        <f t="shared" si="764"/>
        <v>169.405916901722+16.2847398296176i</v>
      </c>
      <c r="F2609" t="str">
        <f t="shared" si="765"/>
        <v>1.45491764950961-8.90306702237223i</v>
      </c>
      <c r="G2609" t="str">
        <f t="shared" si="766"/>
        <v>0.999974359724867-0.00506355781139725i</v>
      </c>
      <c r="H2609" t="str">
        <f t="shared" si="767"/>
        <v>456.997933238021-1521.87917240812i</v>
      </c>
      <c r="I2609" t="str">
        <f t="shared" si="768"/>
        <v>-36.3477054667781-17.7243003929808i</v>
      </c>
      <c r="K2609" t="str">
        <f t="shared" si="769"/>
        <v>0.00217190291103727-0.00542642096714984i</v>
      </c>
      <c r="L2609" t="str">
        <f t="shared" si="770"/>
        <v>0.00005-0.0168071944663281i</v>
      </c>
      <c r="M2609" t="str">
        <f t="shared" si="771"/>
        <v>0.00133333333333333-0.00988658498019299i</v>
      </c>
      <c r="N2609">
        <f t="shared" si="772"/>
        <v>102.46161921321274</v>
      </c>
      <c r="O2609">
        <f t="shared" si="773"/>
        <v>6.2089835218996097</v>
      </c>
      <c r="P2609" s="3">
        <f t="shared" si="774"/>
        <v>6.2089835218996097</v>
      </c>
      <c r="Q2609" s="3">
        <f t="shared" si="775"/>
        <v>-77.538380786787258</v>
      </c>
      <c r="R2609">
        <f t="shared" si="776"/>
        <v>102.46161921321274</v>
      </c>
      <c r="S2609">
        <f t="shared" si="777"/>
        <v>16.789810814440639</v>
      </c>
      <c r="T2609">
        <f t="shared" si="760"/>
        <v>6.2089835218996097</v>
      </c>
    </row>
    <row r="2610" spans="1:20" x14ac:dyDescent="0.25">
      <c r="A2610">
        <f t="shared" si="761"/>
        <v>105894.3678915729</v>
      </c>
      <c r="B2610">
        <f t="shared" si="778"/>
        <v>16853.612095535515</v>
      </c>
      <c r="C2610" t="str">
        <f t="shared" si="762"/>
        <v>0.440307824253553-1.98927997552715i</v>
      </c>
      <c r="D2610" t="str">
        <f t="shared" si="763"/>
        <v>3.97221606811066-1.04949611362862i</v>
      </c>
      <c r="E2610" t="str">
        <f t="shared" si="764"/>
        <v>169.480817370047+16.3450857044288i</v>
      </c>
      <c r="F2610" t="str">
        <f t="shared" si="765"/>
        <v>1.45491736545686-8.86941932495992i</v>
      </c>
      <c r="G2610" t="str">
        <f t="shared" si="766"/>
        <v>0.999974164493574-0.00508279833873364i</v>
      </c>
      <c r="H2610" t="str">
        <f t="shared" si="767"/>
        <v>447.57953027002-1511.81489238917i</v>
      </c>
      <c r="I2610" t="str">
        <f t="shared" si="768"/>
        <v>-35.990085056515-17.403954688939i</v>
      </c>
      <c r="K2610" t="str">
        <f t="shared" si="769"/>
        <v>0.00216055717222061-0.00540948702997222i</v>
      </c>
      <c r="L2610" t="str">
        <f t="shared" si="770"/>
        <v>0.00005-0.016743568904491i</v>
      </c>
      <c r="M2610" t="str">
        <f t="shared" si="771"/>
        <v>0.00133333333333333-0.00984915817911237i</v>
      </c>
      <c r="N2610">
        <f t="shared" si="772"/>
        <v>102.4806461433067</v>
      </c>
      <c r="O2610">
        <f t="shared" si="773"/>
        <v>6.1816380258168193</v>
      </c>
      <c r="P2610" s="3">
        <f t="shared" si="774"/>
        <v>6.1816380258168193</v>
      </c>
      <c r="Q2610" s="3">
        <f t="shared" si="775"/>
        <v>-77.5193538566933</v>
      </c>
      <c r="R2610">
        <f t="shared" si="776"/>
        <v>102.4806461433067</v>
      </c>
      <c r="S2610">
        <f t="shared" si="777"/>
        <v>16.853612095535514</v>
      </c>
      <c r="T2610">
        <f t="shared" si="760"/>
        <v>6.1816380258168193</v>
      </c>
    </row>
    <row r="2611" spans="1:20" x14ac:dyDescent="0.25">
      <c r="A2611">
        <f t="shared" si="761"/>
        <v>106296.76648956088</v>
      </c>
      <c r="B2611">
        <f t="shared" si="778"/>
        <v>16917.655821498549</v>
      </c>
      <c r="C2611" t="str">
        <f t="shared" si="762"/>
        <v>0.439586233364715-1.98288702994521i</v>
      </c>
      <c r="D2611" t="str">
        <f t="shared" si="763"/>
        <v>3.97219488498758-1.04632025716972i</v>
      </c>
      <c r="E2611" t="str">
        <f t="shared" si="764"/>
        <v>169.556341287818+16.4055498933116i</v>
      </c>
      <c r="F2611" t="str">
        <f t="shared" si="765"/>
        <v>1.45491707924134-8.83589921710032i</v>
      </c>
      <c r="G2611" t="str">
        <f t="shared" si="766"/>
        <v>0.999973967775782-0.00510211196871849i</v>
      </c>
      <c r="H2611" t="str">
        <f t="shared" si="767"/>
        <v>438.378594918546-1501.80057441139i</v>
      </c>
      <c r="I2611" t="str">
        <f t="shared" si="768"/>
        <v>-35.6352686070597-17.0911804772721i</v>
      </c>
      <c r="K2611" t="str">
        <f t="shared" si="769"/>
        <v>0.00214928276515088-0.00539258347167376i</v>
      </c>
      <c r="L2611" t="str">
        <f t="shared" si="770"/>
        <v>0.00005-0.0166801842045139i</v>
      </c>
      <c r="M2611" t="str">
        <f t="shared" si="771"/>
        <v>0.00133333333333333-0.00981187306147873i</v>
      </c>
      <c r="N2611">
        <f t="shared" si="772"/>
        <v>102.49974557687777</v>
      </c>
      <c r="O2611">
        <f t="shared" si="773"/>
        <v>6.1543206280839611</v>
      </c>
      <c r="P2611" s="3">
        <f t="shared" si="774"/>
        <v>6.1543206280839611</v>
      </c>
      <c r="Q2611" s="3">
        <f t="shared" si="775"/>
        <v>-77.500254423122229</v>
      </c>
      <c r="R2611">
        <f t="shared" si="776"/>
        <v>102.49974557687777</v>
      </c>
      <c r="S2611">
        <f t="shared" si="777"/>
        <v>16.917655821498549</v>
      </c>
      <c r="T2611">
        <f t="shared" si="760"/>
        <v>6.1543206280839611</v>
      </c>
    </row>
    <row r="2612" spans="1:20" x14ac:dyDescent="0.25">
      <c r="A2612">
        <f t="shared" si="761"/>
        <v>106700.69420222122</v>
      </c>
      <c r="B2612">
        <f t="shared" si="778"/>
        <v>16981.942913620245</v>
      </c>
      <c r="C2612" t="str">
        <f t="shared" si="762"/>
        <v>0.438868703242326-1.97652030218974i</v>
      </c>
      <c r="D2612" t="str">
        <f t="shared" si="763"/>
        <v>3.97217354079541-1.04315944381232i</v>
      </c>
      <c r="E2612" t="str">
        <f t="shared" si="764"/>
        <v>169.632493684149+16.4661315465185i</v>
      </c>
      <c r="F2612" t="str">
        <f t="shared" si="765"/>
        <v>1.45491679084655-8.80250621659517i</v>
      </c>
      <c r="G2612" t="str">
        <f t="shared" si="766"/>
        <v>0.999973769560172-0.00512149897901195i</v>
      </c>
      <c r="H2612" t="str">
        <f t="shared" si="767"/>
        <v>429.389921925114-1491.83819487767i</v>
      </c>
      <c r="I2612" t="str">
        <f t="shared" si="768"/>
        <v>-35.283299545313-16.7857844000659i</v>
      </c>
      <c r="K2612" t="str">
        <f t="shared" si="769"/>
        <v>0.0021380793378307-0.00537571049673966i</v>
      </c>
      <c r="L2612" t="str">
        <f t="shared" si="770"/>
        <v>0.00005-0.0166170394545864i</v>
      </c>
      <c r="M2612" t="str">
        <f t="shared" si="771"/>
        <v>0.00133333333333333-0.00977472909093316i</v>
      </c>
      <c r="N2612">
        <f t="shared" si="772"/>
        <v>102.51891707312036</v>
      </c>
      <c r="O2612">
        <f t="shared" si="773"/>
        <v>6.127031598137985</v>
      </c>
      <c r="P2612" s="3">
        <f t="shared" si="774"/>
        <v>6.127031598137985</v>
      </c>
      <c r="Q2612" s="3">
        <f t="shared" si="775"/>
        <v>-77.481082926879637</v>
      </c>
      <c r="R2612">
        <f t="shared" si="776"/>
        <v>102.51891707312036</v>
      </c>
      <c r="S2612">
        <f t="shared" si="777"/>
        <v>16.981942913620244</v>
      </c>
      <c r="T2612">
        <f t="shared" si="760"/>
        <v>6.127031598137985</v>
      </c>
    </row>
    <row r="2613" spans="1:20" x14ac:dyDescent="0.25">
      <c r="A2613">
        <f t="shared" si="761"/>
        <v>107106.15684018965</v>
      </c>
      <c r="B2613">
        <f t="shared" si="778"/>
        <v>17046.474296692002</v>
      </c>
      <c r="C2613" t="str">
        <f t="shared" si="762"/>
        <v>0.438155207335529-1.970179733833i</v>
      </c>
      <c r="D2613" t="str">
        <f t="shared" si="763"/>
        <v>3.97215203431116-1.04001362798916i</v>
      </c>
      <c r="E2613" t="str">
        <f t="shared" si="764"/>
        <v>169.709279633115+16.5268297930248i</v>
      </c>
      <c r="F2613" t="str">
        <f t="shared" si="765"/>
        <v>1.45491650025591-8.7692398430746i</v>
      </c>
      <c r="G2613" t="str">
        <f t="shared" si="766"/>
        <v>0.999973569835341-0.00514095964832776i</v>
      </c>
      <c r="H2613" t="str">
        <f t="shared" si="767"/>
        <v>420.60841406787-1481.92958075923i</v>
      </c>
      <c r="I2613" t="str">
        <f t="shared" si="768"/>
        <v>-34.9342165856223-16.4875776322075i</v>
      </c>
      <c r="K2613" t="str">
        <f t="shared" si="769"/>
        <v>0.00212694653861577-0.00535886830647888i</v>
      </c>
      <c r="L2613" t="str">
        <f t="shared" si="770"/>
        <v>0.00005-0.0165541337463503i</v>
      </c>
      <c r="M2613" t="str">
        <f t="shared" si="771"/>
        <v>0.00133333333333333-0.00973772573314722i</v>
      </c>
      <c r="N2613">
        <f t="shared" si="772"/>
        <v>102.53816018002551</v>
      </c>
      <c r="O2613">
        <f t="shared" si="773"/>
        <v>6.0997712067990326</v>
      </c>
      <c r="P2613" s="3">
        <f t="shared" si="774"/>
        <v>6.0997712067990326</v>
      </c>
      <c r="Q2613" s="3">
        <f t="shared" si="775"/>
        <v>-77.461839819974486</v>
      </c>
      <c r="R2613">
        <f t="shared" si="776"/>
        <v>102.53816018002551</v>
      </c>
      <c r="S2613">
        <f t="shared" si="777"/>
        <v>17.046474296692001</v>
      </c>
      <c r="T2613">
        <f t="shared" si="760"/>
        <v>6.0997712067990326</v>
      </c>
    </row>
    <row r="2614" spans="1:20" x14ac:dyDescent="0.25">
      <c r="A2614">
        <f t="shared" si="761"/>
        <v>107513.16023618239</v>
      </c>
      <c r="B2614">
        <f t="shared" si="778"/>
        <v>17111.250899019433</v>
      </c>
      <c r="C2614" t="str">
        <f t="shared" si="762"/>
        <v>0.437445719060435-1.96386526667228i</v>
      </c>
      <c r="D2614" t="str">
        <f t="shared" si="763"/>
        <v>3.97213036430266-1.03688276434763i</v>
      </c>
      <c r="E2614" t="str">
        <f t="shared" si="764"/>
        <v>169.786704254169+16.5876437401475i</v>
      </c>
      <c r="F2614" t="str">
        <f t="shared" si="765"/>
        <v>1.45491620745273-8.73609961799058i</v>
      </c>
      <c r="G2614" t="str">
        <f t="shared" si="766"/>
        <v>0.999973368589797-0.00516049425643727i</v>
      </c>
      <c r="H2614" t="str">
        <f t="shared" si="767"/>
        <v>412.029081797861-1472.07641716833i</v>
      </c>
      <c r="I2614" t="str">
        <f t="shared" si="768"/>
        <v>-34.588053993828-16.196375831291i</v>
      </c>
      <c r="K2614" t="str">
        <f t="shared" si="769"/>
        <v>0.00211588401623614-0.00534205709904543i</v>
      </c>
      <c r="L2614" t="str">
        <f t="shared" si="770"/>
        <v>0.00005-0.0164914661748857i</v>
      </c>
      <c r="M2614" t="str">
        <f t="shared" si="771"/>
        <v>0.00133333333333333-0.0097008624558151i</v>
      </c>
      <c r="N2614">
        <f t="shared" si="772"/>
        <v>102.55747443427448</v>
      </c>
      <c r="O2614">
        <f t="shared" si="773"/>
        <v>6.0725397262746972</v>
      </c>
      <c r="P2614" s="3">
        <f t="shared" si="774"/>
        <v>6.0725397262746972</v>
      </c>
      <c r="Q2614" s="3">
        <f t="shared" si="775"/>
        <v>-77.442525565725518</v>
      </c>
      <c r="R2614">
        <f t="shared" si="776"/>
        <v>102.55747443427448</v>
      </c>
      <c r="S2614">
        <f t="shared" si="777"/>
        <v>17.111250899019431</v>
      </c>
      <c r="T2614">
        <f t="shared" si="760"/>
        <v>6.0725397262746972</v>
      </c>
    </row>
    <row r="2615" spans="1:20" x14ac:dyDescent="0.25">
      <c r="A2615">
        <f t="shared" si="761"/>
        <v>107921.71024507987</v>
      </c>
      <c r="B2615">
        <f t="shared" si="778"/>
        <v>17176.273652435706</v>
      </c>
      <c r="C2615" t="str">
        <f t="shared" si="762"/>
        <v>0.436740211800455-1.95757684273131i</v>
      </c>
      <c r="D2615" t="str">
        <f t="shared" si="763"/>
        <v>3.97210852952828-1.03376680774904i</v>
      </c>
      <c r="E2615" t="str">
        <f t="shared" si="764"/>
        <v>169.864772712588+16.6485724731603i</v>
      </c>
      <c r="F2615" t="str">
        <f t="shared" si="765"/>
        <v>1.45491591242011-8.70308506460936i</v>
      </c>
      <c r="G2615" t="str">
        <f t="shared" si="766"/>
        <v>0.999973165811964-0.00518010308417347i</v>
      </c>
      <c r="H2615" t="str">
        <f t="shared" si="767"/>
        <v>403.647042688927-1462.28025460922i</v>
      </c>
      <c r="I2615" t="str">
        <f t="shared" si="768"/>
        <v>-34.2448418390953-15.9119990825606i</v>
      </c>
      <c r="K2615" t="str">
        <f t="shared" si="769"/>
        <v>0.00210489141981788-0.0053252770694605i</v>
      </c>
      <c r="L2615" t="str">
        <f t="shared" si="770"/>
        <v>0.00005-0.0164290358386987i</v>
      </c>
      <c r="M2615" t="str">
        <f t="shared" si="771"/>
        <v>0.00133333333333333-0.00966413872864624i</v>
      </c>
      <c r="N2615">
        <f t="shared" si="772"/>
        <v>102.57685936113455</v>
      </c>
      <c r="O2615">
        <f t="shared" si="773"/>
        <v>6.0453374301664802</v>
      </c>
      <c r="P2615" s="3">
        <f t="shared" si="774"/>
        <v>6.0453374301664802</v>
      </c>
      <c r="Q2615" s="3">
        <f t="shared" si="775"/>
        <v>-77.423140638865448</v>
      </c>
      <c r="R2615">
        <f t="shared" si="776"/>
        <v>102.57685936113455</v>
      </c>
      <c r="S2615">
        <f t="shared" si="777"/>
        <v>17.176273652435707</v>
      </c>
      <c r="T2615">
        <f t="shared" si="760"/>
        <v>6.0453374301664802</v>
      </c>
    </row>
    <row r="2616" spans="1:20" x14ac:dyDescent="0.25">
      <c r="A2616">
        <f t="shared" si="761"/>
        <v>108331.81274401119</v>
      </c>
      <c r="B2616">
        <f t="shared" si="778"/>
        <v>17241.543492314962</v>
      </c>
      <c r="C2616" t="str">
        <f t="shared" si="762"/>
        <v>0.436038658906408-1.95131440426137i</v>
      </c>
      <c r="D2616" t="str">
        <f t="shared" si="763"/>
        <v>3.97208652873715-1.03066571326806i</v>
      </c>
      <c r="E2616" t="str">
        <f t="shared" si="764"/>
        <v>169.9434902199+16.7096150548982i</v>
      </c>
      <c r="F2616" t="str">
        <f t="shared" si="765"/>
        <v>1.4549156151411-8.67019570800543i</v>
      </c>
      <c r="G2616" t="str">
        <f t="shared" si="766"/>
        <v>0.999972961490174-0.00519978641343494i</v>
      </c>
      <c r="H2616" t="str">
        <f t="shared" si="767"/>
        <v>395.457520719933-1452.54251591775i</v>
      </c>
      <c r="I2616" t="str">
        <f t="shared" si="768"/>
        <v>-33.904606233994-15.6342718395087i</v>
      </c>
      <c r="K2616" t="str">
        <f t="shared" si="769"/>
        <v>0.00209396839890381-0.00530852840963379i</v>
      </c>
      <c r="L2616" t="str">
        <f t="shared" si="770"/>
        <v>0.00005-0.0163668418397078i</v>
      </c>
      <c r="M2616" t="str">
        <f t="shared" si="771"/>
        <v>0.00133333333333333-0.00962755402335751i</v>
      </c>
      <c r="N2616">
        <f t="shared" si="772"/>
        <v>102.59631447435022</v>
      </c>
      <c r="O2616">
        <f t="shared" si="773"/>
        <v>6.0181645934747419</v>
      </c>
      <c r="P2616" s="3">
        <f t="shared" si="774"/>
        <v>6.0181645934747419</v>
      </c>
      <c r="Q2616" s="3">
        <f t="shared" si="775"/>
        <v>-77.403685525649777</v>
      </c>
      <c r="R2616">
        <f t="shared" si="776"/>
        <v>102.59631447435022</v>
      </c>
      <c r="S2616">
        <f t="shared" si="777"/>
        <v>17.241543492314964</v>
      </c>
      <c r="T2616">
        <f t="shared" si="760"/>
        <v>6.0181645934747419</v>
      </c>
    </row>
    <row r="2617" spans="1:20" x14ac:dyDescent="0.25">
      <c r="A2617">
        <f t="shared" si="761"/>
        <v>108743.47363243843</v>
      </c>
      <c r="B2617">
        <f t="shared" si="778"/>
        <v>17307.061357585761</v>
      </c>
      <c r="C2617" t="str">
        <f t="shared" si="762"/>
        <v>0.435341033696667-1.94507789374249i</v>
      </c>
      <c r="D2617" t="str">
        <f t="shared" si="763"/>
        <v>3.97206436066882-1.02757943619195i</v>
      </c>
      <c r="E2617" t="str">
        <f t="shared" si="764"/>
        <v>170.022862034338+16.7707705253596i</v>
      </c>
      <c r="F2617" t="str">
        <f t="shared" si="765"/>
        <v>1.45491531559863-8.63743107505401i</v>
      </c>
      <c r="G2617" t="str">
        <f t="shared" si="766"/>
        <v>0.999972755612672-0.00521954452718992i</v>
      </c>
      <c r="H2617" t="str">
        <f t="shared" si="767"/>
        <v>387.455845406723-1442.8645028989i</v>
      </c>
      <c r="I2617" t="str">
        <f t="shared" si="768"/>
        <v>-33.5673695632293-15.3630228606824i</v>
      </c>
      <c r="K2617" t="str">
        <f t="shared" si="769"/>
        <v>0.00208311460347409-0.00529181130838541i</v>
      </c>
      <c r="L2617" t="str">
        <f t="shared" si="770"/>
        <v>0.00005-0.0163048832832315i</v>
      </c>
      <c r="M2617" t="str">
        <f t="shared" si="771"/>
        <v>0.00133333333333333-0.00959110781366559i</v>
      </c>
      <c r="N2617">
        <f t="shared" si="772"/>
        <v>102.61583927603451</v>
      </c>
      <c r="O2617">
        <f t="shared" si="773"/>
        <v>5.9910214926040748</v>
      </c>
      <c r="P2617" s="3">
        <f t="shared" si="774"/>
        <v>5.9910214926040748</v>
      </c>
      <c r="Q2617" s="3">
        <f t="shared" si="775"/>
        <v>-77.384160723965493</v>
      </c>
      <c r="R2617">
        <f t="shared" si="776"/>
        <v>102.61583927603451</v>
      </c>
      <c r="S2617">
        <f t="shared" si="777"/>
        <v>17.307061357585759</v>
      </c>
      <c r="T2617">
        <f t="shared" si="760"/>
        <v>5.9910214926040748</v>
      </c>
    </row>
    <row r="2618" spans="1:20" x14ac:dyDescent="0.25">
      <c r="A2618">
        <f t="shared" si="761"/>
        <v>109156.69883224169</v>
      </c>
      <c r="B2618">
        <f t="shared" si="778"/>
        <v>17372.828190744585</v>
      </c>
      <c r="C2618" t="str">
        <f t="shared" si="762"/>
        <v>0.434647309457295-1.93886725388479i</v>
      </c>
      <c r="D2618" t="str">
        <f t="shared" si="763"/>
        <v>3.97204202405331-1.02450793201995i</v>
      </c>
      <c r="E2618" t="str">
        <f t="shared" si="764"/>
        <v>170.102893461278+16.8320379012972i</v>
      </c>
      <c r="F2618" t="str">
        <f t="shared" si="765"/>
        <v>1.45491501377539-8.60479069442451i</v>
      </c>
      <c r="G2618" t="str">
        <f t="shared" si="766"/>
        <v>0.999972548167614-0.00523937770948039i</v>
      </c>
      <c r="H2618" t="str">
        <f t="shared" si="767"/>
        <v>379.637450800065-1433.24740267242i</v>
      </c>
      <c r="I2618" t="str">
        <f t="shared" si="768"/>
        <v>-33.2331507014678-15.0980851432265i</v>
      </c>
      <c r="K2618" t="str">
        <f t="shared" si="769"/>
        <v>0.00207232968396669-0.00527512595146781i</v>
      </c>
      <c r="L2618" t="str">
        <f t="shared" si="770"/>
        <v>0.00005-0.0162431592779752i</v>
      </c>
      <c r="M2618" t="str">
        <f t="shared" si="771"/>
        <v>0.00133333333333333-0.00955479957527956i</v>
      </c>
      <c r="N2618">
        <f t="shared" si="772"/>
        <v>102.63543325655921</v>
      </c>
      <c r="O2618">
        <f t="shared" si="773"/>
        <v>5.9639084053692271</v>
      </c>
      <c r="P2618" s="3">
        <f t="shared" si="774"/>
        <v>5.9639084053692271</v>
      </c>
      <c r="Q2618" s="3">
        <f t="shared" si="775"/>
        <v>-77.36456674344079</v>
      </c>
      <c r="R2618">
        <f t="shared" si="776"/>
        <v>102.63543325655921</v>
      </c>
      <c r="S2618">
        <f t="shared" si="777"/>
        <v>17.372828190744585</v>
      </c>
      <c r="T2618">
        <f t="shared" si="760"/>
        <v>5.9639084053692271</v>
      </c>
    </row>
    <row r="2619" spans="1:20" x14ac:dyDescent="0.25">
      <c r="A2619">
        <f t="shared" si="761"/>
        <v>109571.49428780422</v>
      </c>
      <c r="B2619">
        <f t="shared" si="778"/>
        <v>17438.844937869417</v>
      </c>
      <c r="C2619" t="str">
        <f t="shared" si="762"/>
        <v>0.433957459442049-1.93268242762965i</v>
      </c>
      <c r="D2619" t="str">
        <f t="shared" si="763"/>
        <v>3.9720195176111-1.02145115646268i</v>
      </c>
      <c r="E2619" t="str">
        <f t="shared" si="764"/>
        <v>170.183589853694+16.8934161758056i</v>
      </c>
      <c r="F2619" t="str">
        <f t="shared" si="765"/>
        <v>1.4549147096541-8.572274096574i</v>
      </c>
      <c r="G2619" t="str">
        <f t="shared" si="766"/>
        <v>0.999972339143066-0.00525928624542608i</v>
      </c>
      <c r="H2619" t="str">
        <f t="shared" si="767"/>
        <v>371.997874364192-1423.69229373609i</v>
      </c>
      <c r="I2619" t="str">
        <f t="shared" si="768"/>
        <v>-32.9019652206648-14.8392958536267i</v>
      </c>
      <c r="K2619" t="str">
        <f t="shared" si="769"/>
        <v>0.0020616132912971-0.00525847252158731i</v>
      </c>
      <c r="L2619" t="str">
        <f t="shared" si="770"/>
        <v>0.00005-0.0161816689360183i</v>
      </c>
      <c r="M2619" t="str">
        <f t="shared" si="771"/>
        <v>0.00133333333333333-0.00951862878589311i</v>
      </c>
      <c r="N2619">
        <f t="shared" si="772"/>
        <v>102.65509589444196</v>
      </c>
      <c r="O2619">
        <f t="shared" si="773"/>
        <v>5.9368256110001383</v>
      </c>
      <c r="P2619" s="3">
        <f t="shared" si="774"/>
        <v>5.9368256110001383</v>
      </c>
      <c r="Q2619" s="3">
        <f t="shared" si="775"/>
        <v>-77.344904105558044</v>
      </c>
      <c r="R2619">
        <f t="shared" si="776"/>
        <v>102.65509589444196</v>
      </c>
      <c r="S2619">
        <f t="shared" si="777"/>
        <v>17.438844937869415</v>
      </c>
      <c r="T2619">
        <f t="shared" si="760"/>
        <v>5.9368256110001383</v>
      </c>
    </row>
    <row r="2620" spans="1:20" x14ac:dyDescent="0.25">
      <c r="A2620">
        <f t="shared" si="761"/>
        <v>109987.86596609789</v>
      </c>
      <c r="B2620">
        <f t="shared" si="778"/>
        <v>17505.112548633322</v>
      </c>
      <c r="C2620" t="str">
        <f t="shared" si="762"/>
        <v>0.433271456872441-1.92652335815099i</v>
      </c>
      <c r="D2620" t="str">
        <f t="shared" si="763"/>
        <v>3.97199684005289-1.01840906544139i</v>
      </c>
      <c r="E2620" t="str">
        <f t="shared" si="764"/>
        <v>170.264956612614+16.9549043178997i</v>
      </c>
      <c r="F2620" t="str">
        <f t="shared" si="765"/>
        <v>1.45491440321721-8.53988081373987i</v>
      </c>
      <c r="G2620" t="str">
        <f t="shared" si="766"/>
        <v>0.999972128527001-0.00527927042122855i</v>
      </c>
      <c r="H2620" t="str">
        <f t="shared" si="767"/>
        <v>364.532755750079-1414.2001517568i</v>
      </c>
      <c r="I2620" t="str">
        <f t="shared" si="768"/>
        <v>-32.5738255873124-14.5864962560967i</v>
      </c>
      <c r="K2620" t="str">
        <f t="shared" si="769"/>
        <v>0.00205096507687807-0.00524185119842622i</v>
      </c>
      <c r="L2620" t="str">
        <f t="shared" si="770"/>
        <v>0.00005-0.0161204113728017i</v>
      </c>
      <c r="M2620" t="str">
        <f t="shared" si="771"/>
        <v>0.00133333333333333-0.00948259492517743i</v>
      </c>
      <c r="N2620">
        <f t="shared" si="772"/>
        <v>102.67482665623417</v>
      </c>
      <c r="O2620">
        <f t="shared" si="773"/>
        <v>5.9097733901475014</v>
      </c>
      <c r="P2620" s="3">
        <f t="shared" si="774"/>
        <v>5.9097733901475014</v>
      </c>
      <c r="Q2620" s="3">
        <f t="shared" si="775"/>
        <v>-77.325173343765826</v>
      </c>
      <c r="R2620">
        <f t="shared" si="776"/>
        <v>102.67482665623417</v>
      </c>
      <c r="S2620">
        <f t="shared" si="777"/>
        <v>17.505112548633321</v>
      </c>
      <c r="T2620">
        <f t="shared" si="760"/>
        <v>5.9097733901475014</v>
      </c>
    </row>
    <row r="2621" spans="1:20" x14ac:dyDescent="0.25">
      <c r="A2621">
        <f t="shared" si="761"/>
        <v>110405.81985676907</v>
      </c>
      <c r="B2621">
        <f t="shared" si="778"/>
        <v>17571.631976318131</v>
      </c>
      <c r="C2621" t="str">
        <f t="shared" si="762"/>
        <v>0.432589274937737-1.92038998885668i</v>
      </c>
      <c r="D2621" t="str">
        <f t="shared" si="763"/>
        <v>3.9719739900797-1.01538161508739i</v>
      </c>
      <c r="E2621" t="str">
        <f t="shared" si="764"/>
        <v>170.346999187582+17.0165012720877i</v>
      </c>
      <c r="F2621" t="str">
        <f t="shared" si="765"/>
        <v>1.45491409444711-8.50761037993369i</v>
      </c>
      <c r="G2621" t="str">
        <f t="shared" si="766"/>
        <v>0.999971916307302-0.00529933052417531i</v>
      </c>
      <c r="H2621" t="str">
        <f t="shared" si="767"/>
        <v>357.237835475923-1404.77185509887i</v>
      </c>
      <c r="I2621" t="str">
        <f t="shared" si="768"/>
        <v>-32.2487413500133-14.3395316390054i</v>
      </c>
      <c r="K2621" t="str">
        <f t="shared" si="769"/>
        <v>0.00204038469263887-0.00522526215866458i</v>
      </c>
      <c r="L2621" t="str">
        <f t="shared" si="770"/>
        <v>0.00005-0.0160593857071146i</v>
      </c>
      <c r="M2621" t="str">
        <f t="shared" si="771"/>
        <v>0.00133333333333333-0.00944669747477333i</v>
      </c>
      <c r="N2621">
        <f t="shared" si="772"/>
        <v>102.69462499640603</v>
      </c>
      <c r="O2621">
        <f t="shared" si="773"/>
        <v>5.8827520248887923</v>
      </c>
      <c r="P2621" s="3">
        <f t="shared" si="774"/>
        <v>5.8827520248887923</v>
      </c>
      <c r="Q2621" s="3">
        <f t="shared" si="775"/>
        <v>-77.305375003593966</v>
      </c>
      <c r="R2621">
        <f t="shared" si="776"/>
        <v>102.69462499640603</v>
      </c>
      <c r="S2621">
        <f t="shared" si="777"/>
        <v>17.57163197631813</v>
      </c>
      <c r="T2621">
        <f t="shared" si="760"/>
        <v>5.8827520248887923</v>
      </c>
    </row>
    <row r="2622" spans="1:20" x14ac:dyDescent="0.25">
      <c r="A2622">
        <f t="shared" si="761"/>
        <v>110825.3619722248</v>
      </c>
      <c r="B2622">
        <f t="shared" si="778"/>
        <v>17638.404177828139</v>
      </c>
      <c r="C2622" t="str">
        <f t="shared" si="762"/>
        <v>0.43191088679482-1.91428226338963i</v>
      </c>
      <c r="D2622" t="str">
        <f t="shared" si="763"/>
        <v>3.97195096638265-1.01236876174137i</v>
      </c>
      <c r="E2622" t="str">
        <f t="shared" si="764"/>
        <v>170.429723077118+17.0782059579338i</v>
      </c>
      <c r="F2622" t="str">
        <f t="shared" si="765"/>
        <v>1.45491378332602-8.47546233093408i</v>
      </c>
      <c r="G2622" t="str">
        <f t="shared" si="766"/>
        <v>0.99997170247176-0.0053194668426439i</v>
      </c>
      <c r="H2622" t="str">
        <f t="shared" si="767"/>
        <v>350.108953526708-1395.40819009952i</v>
      </c>
      <c r="I2622" t="str">
        <f t="shared" si="768"/>
        <v>-31.9267193177738-14.0982512397079i</v>
      </c>
      <c r="K2622" t="str">
        <f t="shared" si="769"/>
        <v>0.00202987179104411-0.005208705576002i</v>
      </c>
      <c r="L2622" t="str">
        <f t="shared" si="770"/>
        <v>0.00005-0.0159985910610825i</v>
      </c>
      <c r="M2622" t="str">
        <f t="shared" si="771"/>
        <v>0.00133333333333333-0.00941093591828385i</v>
      </c>
      <c r="N2622">
        <f t="shared" si="772"/>
        <v>102.71449035722952</v>
      </c>
      <c r="O2622">
        <f t="shared" si="773"/>
        <v>5.8557617987327548</v>
      </c>
      <c r="P2622" s="3">
        <f t="shared" si="774"/>
        <v>5.8557617987327548</v>
      </c>
      <c r="Q2622" s="3">
        <f t="shared" si="775"/>
        <v>-77.285509642770478</v>
      </c>
      <c r="R2622">
        <f t="shared" si="776"/>
        <v>102.71449035722952</v>
      </c>
      <c r="S2622">
        <f t="shared" si="777"/>
        <v>17.638404177828139</v>
      </c>
      <c r="T2622">
        <f t="shared" si="760"/>
        <v>5.8557617987327548</v>
      </c>
    </row>
    <row r="2623" spans="1:20" x14ac:dyDescent="0.25">
      <c r="A2623">
        <f t="shared" si="761"/>
        <v>111246.49834771924</v>
      </c>
      <c r="B2623">
        <f t="shared" si="778"/>
        <v>17705.430113703886</v>
      </c>
      <c r="C2623" t="str">
        <f t="shared" si="762"/>
        <v>0.431236265568193-1.90820012562933i</v>
      </c>
      <c r="D2623" t="str">
        <f t="shared" si="763"/>
        <v>3.97192776764304-1.00937046195278i</v>
      </c>
      <c r="E2623" t="str">
        <f t="shared" si="764"/>
        <v>170.51313382919+17.1400172696158i</v>
      </c>
      <c r="F2623" t="str">
        <f t="shared" si="765"/>
        <v>1.45491346983607-8.44343620428038i</v>
      </c>
      <c r="G2623" t="str">
        <f t="shared" si="766"/>
        <v>0.999971487008073-0.00533967966610607i</v>
      </c>
      <c r="H2623" t="str">
        <f t="shared" si="767"/>
        <v>343.142047883606-1386.10985610069i</v>
      </c>
      <c r="I2623" t="str">
        <f t="shared" si="768"/>
        <v>-31.6077637294027-13.8625081681146i</v>
      </c>
      <c r="K2623" t="str">
        <f t="shared" si="769"/>
        <v>0.00201942602511256-0.00519218162117972i</v>
      </c>
      <c r="L2623" t="str">
        <f t="shared" si="770"/>
        <v>0.00005-0.015938026560154i</v>
      </c>
      <c r="M2623" t="str">
        <f t="shared" si="771"/>
        <v>0.00133333333333333-0.00937530974126704i</v>
      </c>
      <c r="N2623">
        <f t="shared" si="772"/>
        <v>102.73442216866219</v>
      </c>
      <c r="O2623">
        <f t="shared" si="773"/>
        <v>5.8288029966259582</v>
      </c>
      <c r="P2623" s="3">
        <f t="shared" si="774"/>
        <v>5.8288029966259582</v>
      </c>
      <c r="Q2623" s="3">
        <f t="shared" si="775"/>
        <v>-77.265577831337808</v>
      </c>
      <c r="R2623">
        <f t="shared" si="776"/>
        <v>102.73442216866219</v>
      </c>
      <c r="S2623">
        <f t="shared" si="777"/>
        <v>17.705430113703887</v>
      </c>
      <c r="T2623">
        <f t="shared" si="760"/>
        <v>5.8288029966259582</v>
      </c>
    </row>
    <row r="2624" spans="1:20" x14ac:dyDescent="0.25">
      <c r="A2624">
        <f t="shared" si="761"/>
        <v>111669.23504144058</v>
      </c>
      <c r="B2624">
        <f t="shared" si="778"/>
        <v>17772.71074813596</v>
      </c>
      <c r="C2624" t="str">
        <f t="shared" si="762"/>
        <v>0.430565384349762-1.90214351969301i</v>
      </c>
      <c r="D2624" t="str">
        <f t="shared" si="763"/>
        <v>3.97190439253207-1.00638667247912i</v>
      </c>
      <c r="E2624" t="str">
        <f t="shared" si="764"/>
        <v>170.597237041691+17.2019340754748i</v>
      </c>
      <c r="F2624" t="str">
        <f t="shared" si="765"/>
        <v>1.45491315395919-8.41153153926556i</v>
      </c>
      <c r="G2624" t="str">
        <f t="shared" si="766"/>
        <v>0.999971269903844-0.00535996928513185i</v>
      </c>
      <c r="H2624" t="str">
        <f t="shared" si="767"/>
        <v>336.333152993101-1376.87747024681i</v>
      </c>
      <c r="I2624" t="str">
        <f t="shared" si="768"/>
        <v>-31.2918764143937-13.6321593292974i</v>
      </c>
      <c r="K2624" t="str">
        <f t="shared" si="769"/>
        <v>0.00200904704843521-0.00517569046200235i</v>
      </c>
      <c r="L2624" t="str">
        <f t="shared" si="770"/>
        <v>0.00005-0.0158776913330882i</v>
      </c>
      <c r="M2624" t="str">
        <f t="shared" si="771"/>
        <v>0.00133333333333333-0.00933981843122838i</v>
      </c>
      <c r="N2624">
        <f t="shared" si="772"/>
        <v>102.75441984822693</v>
      </c>
      <c r="O2624">
        <f t="shared" si="773"/>
        <v>5.8018759049574502</v>
      </c>
      <c r="P2624" s="3">
        <f t="shared" si="774"/>
        <v>5.8018759049574502</v>
      </c>
      <c r="Q2624" s="3">
        <f t="shared" si="775"/>
        <v>-77.245580151773069</v>
      </c>
      <c r="R2624">
        <f t="shared" si="776"/>
        <v>102.75441984822693</v>
      </c>
      <c r="S2624">
        <f t="shared" si="777"/>
        <v>17.77271074813596</v>
      </c>
      <c r="T2624">
        <f t="shared" si="760"/>
        <v>5.8018759049574502</v>
      </c>
    </row>
    <row r="2625" spans="1:20" x14ac:dyDescent="0.25">
      <c r="A2625">
        <f t="shared" si="761"/>
        <v>112093.57813459805</v>
      </c>
      <c r="B2625">
        <f t="shared" si="778"/>
        <v>17840.247048978876</v>
      </c>
      <c r="C2625" t="str">
        <f t="shared" si="762"/>
        <v>0.429898216198705-1.89611238993714i</v>
      </c>
      <c r="D2625" t="str">
        <f t="shared" si="763"/>
        <v>3.97188083971104-1.00341735028544i</v>
      </c>
      <c r="E2625" t="str">
        <f t="shared" si="764"/>
        <v>170.682038362913+17.2639552175565i</v>
      </c>
      <c r="F2625" t="str">
        <f t="shared" si="765"/>
        <v>1.45491283567724-8.37974787693019i</v>
      </c>
      <c r="G2625" t="str">
        <f t="shared" si="766"/>
        <v>0.999971051146584-0.00538033599139372i</v>
      </c>
      <c r="H2625" t="str">
        <f t="shared" si="767"/>
        <v>329.67839818513-1367.7115720576i</v>
      </c>
      <c r="I2625" t="str">
        <f t="shared" si="768"/>
        <v>-30.9790569456617-13.4070653454158i</v>
      </c>
      <c r="K2625" t="str">
        <f t="shared" si="769"/>
        <v>0.00199873451519341-0.00515923226335989i</v>
      </c>
      <c r="L2625" t="str">
        <f t="shared" si="770"/>
        <v>0.00005-0.0158175845119428i</v>
      </c>
      <c r="M2625" t="str">
        <f t="shared" si="771"/>
        <v>0.00133333333333333-0.00930446147761339i</v>
      </c>
      <c r="N2625">
        <f t="shared" si="772"/>
        <v>102.77448280089152</v>
      </c>
      <c r="O2625">
        <f t="shared" si="773"/>
        <v>5.7749808115649532</v>
      </c>
      <c r="P2625" s="3">
        <f t="shared" si="774"/>
        <v>5.7749808115649532</v>
      </c>
      <c r="Q2625" s="3">
        <f t="shared" si="775"/>
        <v>-77.225517199108481</v>
      </c>
      <c r="R2625">
        <f t="shared" si="776"/>
        <v>102.77448280089152</v>
      </c>
      <c r="S2625">
        <f t="shared" si="777"/>
        <v>17.840247048978874</v>
      </c>
      <c r="T2625">
        <f t="shared" si="760"/>
        <v>5.7749808115649532</v>
      </c>
    </row>
    <row r="2626" spans="1:20" x14ac:dyDescent="0.25">
      <c r="A2626">
        <f t="shared" si="761"/>
        <v>112519.53373150951</v>
      </c>
      <c r="B2626">
        <f t="shared" si="778"/>
        <v>17908.039987764994</v>
      </c>
      <c r="C2626" t="str">
        <f t="shared" si="762"/>
        <v>0.429234734141219-1.89010668095864i</v>
      </c>
      <c r="D2626" t="str">
        <f t="shared" si="763"/>
        <v>3.97185710783096-1.00046245254357i</v>
      </c>
      <c r="E2626" t="str">
        <f t="shared" si="764"/>
        <v>170.767543492031+17.3260795111451i</v>
      </c>
      <c r="F2626" t="str">
        <f t="shared" si="765"/>
        <v>1.45491251497187-8.34808476005516i</v>
      </c>
      <c r="G2626" t="str">
        <f t="shared" si="766"/>
        <v>0.999970830723706-0.0054007800776708i</v>
      </c>
      <c r="H2626" t="str">
        <f t="shared" si="767"/>
        <v>323.17400604839-1358.61262778473i</v>
      </c>
      <c r="I2626" t="str">
        <f t="shared" si="768"/>
        <v>-30.6693027844778-13.187090477203i</v>
      </c>
      <c r="K2626" t="str">
        <f t="shared" si="769"/>
        <v>0.00198848808017643-0.00514280718724969i</v>
      </c>
      <c r="L2626" t="str">
        <f t="shared" si="770"/>
        <v>0.00005-0.015757705232061i</v>
      </c>
      <c r="M2626" t="str">
        <f t="shared" si="771"/>
        <v>0.00133333333333333-0.00926923837180061i</v>
      </c>
      <c r="N2626">
        <f t="shared" si="772"/>
        <v>102.79461041894655</v>
      </c>
      <c r="O2626">
        <f t="shared" si="773"/>
        <v>5.7481180057396681</v>
      </c>
      <c r="P2626" s="3">
        <f t="shared" si="774"/>
        <v>5.7481180057396681</v>
      </c>
      <c r="Q2626" s="3">
        <f t="shared" si="775"/>
        <v>-77.205389581053453</v>
      </c>
      <c r="R2626">
        <f t="shared" si="776"/>
        <v>102.79461041894655</v>
      </c>
      <c r="S2626">
        <f t="shared" si="777"/>
        <v>17.908039987764994</v>
      </c>
      <c r="T2626">
        <f t="shared" si="760"/>
        <v>5.7481180057396681</v>
      </c>
    </row>
    <row r="2627" spans="1:20" x14ac:dyDescent="0.25">
      <c r="A2627">
        <f t="shared" si="761"/>
        <v>112947.10795968925</v>
      </c>
      <c r="B2627">
        <f t="shared" si="778"/>
        <v>17976.090539718502</v>
      </c>
      <c r="C2627" t="str">
        <f t="shared" si="762"/>
        <v>0.428574911170299-1.8841263375964i</v>
      </c>
      <c r="D2627" t="str">
        <f t="shared" si="763"/>
        <v>3.97183319553279-0.997521936631569i</v>
      </c>
      <c r="E2627" t="str">
        <f t="shared" si="764"/>
        <v>170.853758179594+17.388305744287i</v>
      </c>
      <c r="F2627" t="str">
        <f t="shared" si="765"/>
        <v>1.45491219182468-8.31654173315578i</v>
      </c>
      <c r="G2627" t="str">
        <f t="shared" si="766"/>
        <v>0.99997060862253-0.00542130183785304i</v>
      </c>
      <c r="H2627" t="str">
        <f t="shared" si="767"/>
        <v>316.816290770598-1349.58103456117i</v>
      </c>
      <c r="I2627" t="str">
        <f t="shared" si="768"/>
        <v>-30.3626094179586-12.972102545245i</v>
      </c>
      <c r="K2627" t="str">
        <f t="shared" si="769"/>
        <v>0.00197830739879884-0.00512641539279827i</v>
      </c>
      <c r="L2627" t="str">
        <f t="shared" si="770"/>
        <v>0.00005-0.0156980526320592i</v>
      </c>
      <c r="M2627" t="str">
        <f t="shared" si="771"/>
        <v>0.00133333333333333-0.00923414860709363i</v>
      </c>
      <c r="N2627">
        <f t="shared" si="772"/>
        <v>102.81480208188172</v>
      </c>
      <c r="O2627">
        <f t="shared" si="773"/>
        <v>5.7212877782323934</v>
      </c>
      <c r="P2627" s="3">
        <f t="shared" si="774"/>
        <v>5.7212877782323934</v>
      </c>
      <c r="Q2627" s="3">
        <f t="shared" si="775"/>
        <v>-77.185197918118277</v>
      </c>
      <c r="R2627">
        <f t="shared" si="776"/>
        <v>102.81480208188172</v>
      </c>
      <c r="S2627">
        <f t="shared" si="777"/>
        <v>17.976090539718502</v>
      </c>
      <c r="T2627">
        <f t="shared" si="760"/>
        <v>5.7212877782323934</v>
      </c>
    </row>
    <row r="2628" spans="1:20" x14ac:dyDescent="0.25">
      <c r="A2628">
        <f t="shared" si="761"/>
        <v>113376.30696993606</v>
      </c>
      <c r="B2628">
        <f t="shared" si="778"/>
        <v>18044.399683769432</v>
      </c>
      <c r="C2628" t="str">
        <f t="shared" si="762"/>
        <v>0.427918720245388-1.87817130493253i</v>
      </c>
      <c r="D2628" t="str">
        <f t="shared" si="763"/>
        <v>3.97180910144704-0.99459576013306i</v>
      </c>
      <c r="E2628" t="str">
        <f t="shared" si="764"/>
        <v>170.940688228014+17.4506326773111i</v>
      </c>
      <c r="F2628" t="str">
        <f t="shared" si="765"/>
        <v>1.45491186621703-8.28511834247454i</v>
      </c>
      <c r="G2628" t="str">
        <f t="shared" si="766"/>
        <v>0.999970384830277-0.0054419015669454i</v>
      </c>
      <c r="H2628" t="str">
        <f t="shared" si="767"/>
        <v>310.601656450734-1340.61712435184i</v>
      </c>
      <c r="I2628" t="str">
        <f t="shared" si="768"/>
        <v>-30.0589704894367-12.7619728512532i</v>
      </c>
      <c r="K2628" t="str">
        <f t="shared" si="769"/>
        <v>0.00196819212711747-0.0051100570362833i</v>
      </c>
      <c r="L2628" t="str">
        <f t="shared" si="770"/>
        <v>0.00005-0.0156386258538147i</v>
      </c>
      <c r="M2628" t="str">
        <f t="shared" si="771"/>
        <v>0.00133333333333333-0.00919919167871449i</v>
      </c>
      <c r="N2628">
        <f t="shared" si="772"/>
        <v>102.83505715625998</v>
      </c>
      <c r="O2628">
        <f t="shared" si="773"/>
        <v>5.6944904212583483</v>
      </c>
      <c r="P2628" s="3">
        <f t="shared" si="774"/>
        <v>5.6944904212583483</v>
      </c>
      <c r="Q2628" s="3">
        <f t="shared" si="775"/>
        <v>-77.164942843740022</v>
      </c>
      <c r="R2628">
        <f t="shared" si="776"/>
        <v>102.83505715625998</v>
      </c>
      <c r="S2628">
        <f t="shared" si="777"/>
        <v>18.044399683769431</v>
      </c>
      <c r="T2628">
        <f t="shared" si="760"/>
        <v>5.6944904212583483</v>
      </c>
    </row>
    <row r="2629" spans="1:20" x14ac:dyDescent="0.25">
      <c r="A2629">
        <f t="shared" si="761"/>
        <v>113807.13693642183</v>
      </c>
      <c r="B2629">
        <f t="shared" si="778"/>
        <v>18112.968402567756</v>
      </c>
      <c r="C2629" t="str">
        <f t="shared" si="762"/>
        <v>0.42726613429209-1.87224152829395i</v>
      </c>
      <c r="D2629" t="str">
        <f t="shared" si="763"/>
        <v>3.97178482419399-0.991683880836629i</v>
      </c>
      <c r="E2629" t="str">
        <f t="shared" si="764"/>
        <v>171.028339492066+17.5130590423344i</v>
      </c>
      <c r="F2629" t="str">
        <f t="shared" si="765"/>
        <v>1.45491153813021-8.25381413597519i</v>
      </c>
      <c r="G2629" t="str">
        <f t="shared" si="766"/>
        <v>0.999970159334074-0.00546257956107209i</v>
      </c>
      <c r="H2629" t="str">
        <f t="shared" si="767"/>
        <v>304.526595389543-1331.72116771363i</v>
      </c>
      <c r="I2629" t="str">
        <f t="shared" si="768"/>
        <v>-29.7583779220369-12.5565760995156i</v>
      </c>
      <c r="K2629" t="str">
        <f t="shared" si="769"/>
        <v>0.00195814192184822-0.00509373227115563i</v>
      </c>
      <c r="L2629" t="str">
        <f t="shared" si="770"/>
        <v>0.00005-0.0155794240424534i</v>
      </c>
      <c r="M2629" t="str">
        <f t="shared" si="771"/>
        <v>0.00133333333333333-0.00916436708379611i</v>
      </c>
      <c r="N2629">
        <f t="shared" si="772"/>
        <v>102.85537499559091</v>
      </c>
      <c r="O2629">
        <f t="shared" si="773"/>
        <v>5.6677262285035024</v>
      </c>
      <c r="P2629" s="3">
        <f t="shared" si="774"/>
        <v>5.6677262285035024</v>
      </c>
      <c r="Q2629" s="3">
        <f t="shared" si="775"/>
        <v>-77.144625004409093</v>
      </c>
      <c r="R2629">
        <f t="shared" si="776"/>
        <v>102.85537499559091</v>
      </c>
      <c r="S2629">
        <f t="shared" si="777"/>
        <v>18.112968402567756</v>
      </c>
      <c r="T2629">
        <f t="shared" si="760"/>
        <v>5.6677262285035024</v>
      </c>
    </row>
    <row r="2630" spans="1:20" x14ac:dyDescent="0.25">
      <c r="A2630">
        <f t="shared" si="761"/>
        <v>114239.60405678024</v>
      </c>
      <c r="B2630">
        <f t="shared" si="778"/>
        <v>18181.797682497516</v>
      </c>
      <c r="C2630" t="str">
        <f t="shared" si="762"/>
        <v>0.426617126201742-1.86633695325362i</v>
      </c>
      <c r="D2630" t="str">
        <f t="shared" si="763"/>
        <v>3.97176036238346-0.988786256735199i</v>
      </c>
      <c r="E2630" t="str">
        <f t="shared" si="764"/>
        <v>171.116717879391+17.5755835427668i</v>
      </c>
      <c r="F2630" t="str">
        <f t="shared" si="765"/>
        <v>1.45491120754535-8.22262866333594i</v>
      </c>
      <c r="G2630" t="str">
        <f t="shared" si="766"/>
        <v>0.999969932120945-0.00548333611748074i</v>
      </c>
      <c r="H2630" t="str">
        <f t="shared" si="767"/>
        <v>298.587686364162-1322.89337737297i</v>
      </c>
      <c r="I2630" t="str">
        <f t="shared" si="768"/>
        <v>-29.4608220357677-12.3557903186881i</v>
      </c>
      <c r="K2630" t="str">
        <f t="shared" si="769"/>
        <v>0.00194815644038224-0.00507744124806089i</v>
      </c>
      <c r="L2630" t="str">
        <f t="shared" si="770"/>
        <v>0.00005-0.0155204463463373i</v>
      </c>
      <c r="M2630" t="str">
        <f t="shared" si="771"/>
        <v>0.00133333333333333-0.00912967432137485i</v>
      </c>
      <c r="N2630">
        <f t="shared" si="772"/>
        <v>102.87575494020204</v>
      </c>
      <c r="O2630">
        <f t="shared" si="773"/>
        <v>5.6409954951291432</v>
      </c>
      <c r="P2630" s="3">
        <f t="shared" si="774"/>
        <v>5.6409954951291432</v>
      </c>
      <c r="Q2630" s="3">
        <f t="shared" si="775"/>
        <v>-77.124245059797957</v>
      </c>
      <c r="R2630">
        <f t="shared" si="776"/>
        <v>102.87575494020204</v>
      </c>
      <c r="S2630">
        <f t="shared" si="777"/>
        <v>18.181797682497514</v>
      </c>
      <c r="T2630">
        <f t="shared" si="760"/>
        <v>5.6409954951291432</v>
      </c>
    </row>
    <row r="2631" spans="1:20" x14ac:dyDescent="0.25">
      <c r="A2631">
        <f t="shared" si="761"/>
        <v>114673.714552196</v>
      </c>
      <c r="B2631">
        <f t="shared" si="778"/>
        <v>18250.888513691007</v>
      </c>
      <c r="C2631" t="str">
        <f t="shared" si="762"/>
        <v>0.425971668831026-1.8604575256321i</v>
      </c>
      <c r="D2631" t="str">
        <f t="shared" si="763"/>
        <v>3.97173571461467-0.98590284602538i</v>
      </c>
      <c r="E2631" t="str">
        <f t="shared" si="764"/>
        <v>171.205829351+17.6382048527976i</v>
      </c>
      <c r="F2631" t="str">
        <f t="shared" si="765"/>
        <v>1.45491087444341-8.19156147594289i</v>
      </c>
      <c r="G2631" t="str">
        <f t="shared" si="766"/>
        <v>0.999969703177821-0.00550417153454677i</v>
      </c>
      <c r="H2631" t="str">
        <f t="shared" si="767"/>
        <v>292.781592892273-1314.13391162868i</v>
      </c>
      <c r="I2631" t="str">
        <f t="shared" si="768"/>
        <v>-29.1662916584263-12.1594967840793i</v>
      </c>
      <c r="K2631" t="str">
        <f t="shared" si="769"/>
        <v>0.00193823534080237-0.00506118411486185i</v>
      </c>
      <c r="L2631" t="str">
        <f t="shared" si="770"/>
        <v>0.00005-0.0154616919170525i</v>
      </c>
      <c r="M2631" t="str">
        <f t="shared" si="771"/>
        <v>0.00133333333333333-0.00909511289238377i</v>
      </c>
      <c r="N2631">
        <f t="shared" si="772"/>
        <v>102.89619631710893</v>
      </c>
      <c r="O2631">
        <f t="shared" si="773"/>
        <v>5.6142985177779252</v>
      </c>
      <c r="P2631" s="3">
        <f t="shared" si="774"/>
        <v>5.6142985177779252</v>
      </c>
      <c r="Q2631" s="3">
        <f t="shared" si="775"/>
        <v>-77.103803682891069</v>
      </c>
      <c r="R2631">
        <f t="shared" si="776"/>
        <v>102.89619631710893</v>
      </c>
      <c r="S2631">
        <f t="shared" si="777"/>
        <v>18.250888513691006</v>
      </c>
      <c r="T2631">
        <f t="shared" si="760"/>
        <v>5.6142985177779252</v>
      </c>
    </row>
    <row r="2632" spans="1:20" x14ac:dyDescent="0.25">
      <c r="A2632">
        <f t="shared" si="761"/>
        <v>115109.47466749435</v>
      </c>
      <c r="B2632">
        <f t="shared" si="778"/>
        <v>18320.241890043031</v>
      </c>
      <c r="C2632" t="str">
        <f t="shared" si="762"/>
        <v>0.425329735001457-1.85460319149894i</v>
      </c>
      <c r="D2632" t="str">
        <f t="shared" si="763"/>
        <v>3.97171087947637-0.983033607106904i</v>
      </c>
      <c r="E2632" t="str">
        <f t="shared" si="764"/>
        <v>171.295679921788+17.7009216168817i</v>
      </c>
      <c r="F2632" t="str">
        <f t="shared" si="765"/>
        <v>1.45491053880525-8.16061212688391i</v>
      </c>
      <c r="G2632" t="str">
        <f t="shared" si="766"/>
        <v>0.999969472491529-0.0055250861117775i</v>
      </c>
      <c r="H2632" t="str">
        <f t="shared" si="767"/>
        <v>287.105061490336-1305.4428775877i</v>
      </c>
      <c r="I2632" t="str">
        <f t="shared" si="768"/>
        <v>-28.8747742306112-11.9675799405523i</v>
      </c>
      <c r="K2632" t="str">
        <f t="shared" si="769"/>
        <v>0.00192837828189855-0.00504496101665984i</v>
      </c>
      <c r="L2632" t="str">
        <f t="shared" si="770"/>
        <v>0.00005-0.0154031599093968i</v>
      </c>
      <c r="M2632" t="str">
        <f t="shared" si="771"/>
        <v>0.00133333333333333-0.00906068229964512i</v>
      </c>
      <c r="N2632">
        <f t="shared" si="772"/>
        <v>102.91669843988225</v>
      </c>
      <c r="O2632">
        <f t="shared" si="773"/>
        <v>5.5876355945790017</v>
      </c>
      <c r="P2632" s="3">
        <f t="shared" si="774"/>
        <v>5.5876355945790017</v>
      </c>
      <c r="Q2632" s="3">
        <f t="shared" si="775"/>
        <v>-77.083301560117746</v>
      </c>
      <c r="R2632">
        <f t="shared" si="776"/>
        <v>102.91669843988225</v>
      </c>
      <c r="S2632">
        <f t="shared" si="777"/>
        <v>18.320241890043032</v>
      </c>
      <c r="T2632">
        <f t="shared" si="760"/>
        <v>5.5876355945790017</v>
      </c>
    </row>
    <row r="2633" spans="1:20" x14ac:dyDescent="0.25">
      <c r="A2633">
        <f t="shared" si="761"/>
        <v>115546.89067123084</v>
      </c>
      <c r="B2633">
        <f t="shared" si="778"/>
        <v>18389.858809225196</v>
      </c>
      <c r="C2633" t="str">
        <f t="shared" si="762"/>
        <v>0.424691297498924-1.8487738971742i</v>
      </c>
      <c r="D2633" t="str">
        <f t="shared" si="763"/>
        <v>3.97168585554651-0.980178498581955i</v>
      </c>
      <c r="E2633" t="str">
        <f t="shared" si="764"/>
        <v>171.386275661054+17.7637324492127i</v>
      </c>
      <c r="F2633" t="str">
        <f t="shared" si="765"/>
        <v>1.45491020061153-8.12978017094178i</v>
      </c>
      <c r="G2633" t="str">
        <f t="shared" si="766"/>
        <v>0.999969240048797-0.00554608014981658i</v>
      </c>
      <c r="H2633" t="str">
        <f t="shared" si="767"/>
        <v>281.554919930531-1296.82033424094i</v>
      </c>
      <c r="I2633" t="str">
        <f t="shared" si="768"/>
        <v>-28.5862559051119-11.7799273261669i</v>
      </c>
      <c r="K2633" t="str">
        <f t="shared" si="769"/>
        <v>0.0019185849231836-0.00502877209581699i</v>
      </c>
      <c r="L2633" t="str">
        <f t="shared" si="770"/>
        <v>0.00005-0.0153448494813676i</v>
      </c>
      <c r="M2633" t="str">
        <f t="shared" si="771"/>
        <v>0.00133333333333333-0.00902638204786328i</v>
      </c>
      <c r="N2633">
        <f t="shared" si="772"/>
        <v>102.93726060851529</v>
      </c>
      <c r="O2633">
        <f t="shared" si="773"/>
        <v>5.5610070251537476</v>
      </c>
      <c r="P2633" s="3">
        <f t="shared" si="774"/>
        <v>5.5610070251537476</v>
      </c>
      <c r="Q2633" s="3">
        <f t="shared" si="775"/>
        <v>-77.062739391484712</v>
      </c>
      <c r="R2633">
        <f t="shared" si="776"/>
        <v>102.93726060851529</v>
      </c>
      <c r="S2633">
        <f t="shared" si="777"/>
        <v>18.389858809225196</v>
      </c>
      <c r="T2633">
        <f t="shared" si="760"/>
        <v>5.5610070251537476</v>
      </c>
    </row>
    <row r="2634" spans="1:20" x14ac:dyDescent="0.25">
      <c r="A2634">
        <f t="shared" si="761"/>
        <v>115985.96885578151</v>
      </c>
      <c r="B2634">
        <f t="shared" si="778"/>
        <v>18459.740272700252</v>
      </c>
      <c r="C2634" t="str">
        <f t="shared" si="762"/>
        <v>0.42405632907311-1.84296958922985i</v>
      </c>
      <c r="D2634" t="str">
        <f t="shared" si="763"/>
        <v>3.97166064139238-0.977337479254612i</v>
      </c>
      <c r="E2634" t="str">
        <f t="shared" si="764"/>
        <v>171.477622693017+17.826635933188i</v>
      </c>
      <c r="F2634" t="str">
        <f t="shared" si="765"/>
        <v>1.45490985984283-8.09906516458823i</v>
      </c>
      <c r="G2634" t="str">
        <f t="shared" si="766"/>
        <v>0.999969005836254-0.00556715395044818i</v>
      </c>
      <c r="H2634" t="str">
        <f t="shared" si="767"/>
        <v>276.128075500093-1288.26629538626i</v>
      </c>
      <c r="I2634" t="str">
        <f t="shared" si="768"/>
        <v>-28.3007216409486-11.5964294966613i</v>
      </c>
      <c r="K2634" t="str">
        <f t="shared" si="769"/>
        <v>0.00190885492490824-0.00501261749197782i</v>
      </c>
      <c r="L2634" t="str">
        <f t="shared" si="770"/>
        <v>0.00005-0.0152867597941498i</v>
      </c>
      <c r="M2634" t="str">
        <f t="shared" si="771"/>
        <v>0.00133333333333333-0.00899221164361755i</v>
      </c>
      <c r="N2634">
        <f t="shared" si="772"/>
        <v>102.95788210928841</v>
      </c>
      <c r="O2634">
        <f t="shared" si="773"/>
        <v>5.5344131106208074</v>
      </c>
      <c r="P2634" s="3">
        <f t="shared" si="774"/>
        <v>5.5344131106208074</v>
      </c>
      <c r="Q2634" s="3">
        <f t="shared" si="775"/>
        <v>-77.042117890711594</v>
      </c>
      <c r="R2634">
        <f t="shared" si="776"/>
        <v>102.95788210928841</v>
      </c>
      <c r="S2634">
        <f t="shared" si="777"/>
        <v>18.459740272700252</v>
      </c>
      <c r="T2634">
        <f t="shared" si="760"/>
        <v>5.5344131106208074</v>
      </c>
    </row>
    <row r="2635" spans="1:20" x14ac:dyDescent="0.25">
      <c r="A2635">
        <f t="shared" si="761"/>
        <v>116426.71553743348</v>
      </c>
      <c r="B2635">
        <f t="shared" si="778"/>
        <v>18529.887285736513</v>
      </c>
      <c r="C2635" t="str">
        <f t="shared" si="762"/>
        <v>0.423424802436896-1.83719021449135i</v>
      </c>
      <c r="D2635" t="str">
        <f t="shared" si="763"/>
        <v>3.97163523557044-0.97451050813021i</v>
      </c>
      <c r="E2635" t="str">
        <f t="shared" si="764"/>
        <v>171.569727197351+17.8896306208622i</v>
      </c>
      <c r="F2635" t="str">
        <f t="shared" si="765"/>
        <v>1.45490951647954-8.06846666597732i</v>
      </c>
      <c r="G2635" t="str">
        <f t="shared" si="766"/>
        <v>0.999968769840424-0.00558830781660136i</v>
      </c>
      <c r="H2635" t="str">
        <f t="shared" si="767"/>
        <v>270.821513266739-1279.78073240552i</v>
      </c>
      <c r="I2635" t="str">
        <f t="shared" si="768"/>
        <v>-28.0181552923151-11.4169799508655i</v>
      </c>
      <c r="K2635" t="str">
        <f t="shared" si="769"/>
        <v>0.00189918794807604-0.00499649734209122i</v>
      </c>
      <c r="L2635" t="str">
        <f t="shared" si="770"/>
        <v>0.00005-0.0152288900121038i</v>
      </c>
      <c r="M2635" t="str">
        <f t="shared" si="771"/>
        <v>0.00133333333333333-0.00895817059535519i</v>
      </c>
      <c r="N2635">
        <f t="shared" si="772"/>
        <v>102.97856221463134</v>
      </c>
      <c r="O2635">
        <f t="shared" si="773"/>
        <v>5.5078541536018708</v>
      </c>
      <c r="P2635" s="3">
        <f t="shared" si="774"/>
        <v>5.5078541536018708</v>
      </c>
      <c r="Q2635" s="3">
        <f t="shared" si="775"/>
        <v>-77.021437785368661</v>
      </c>
      <c r="R2635">
        <f t="shared" si="776"/>
        <v>102.97856221463134</v>
      </c>
      <c r="S2635">
        <f t="shared" si="777"/>
        <v>18.529887285736514</v>
      </c>
      <c r="T2635">
        <f t="shared" si="760"/>
        <v>5.5078541536018708</v>
      </c>
    </row>
    <row r="2636" spans="1:20" x14ac:dyDescent="0.25">
      <c r="A2636">
        <f t="shared" si="761"/>
        <v>116869.13705647574</v>
      </c>
      <c r="B2636">
        <f t="shared" si="778"/>
        <v>18600.300857422313</v>
      </c>
      <c r="C2636" t="str">
        <f t="shared" si="762"/>
        <v>0.422796690265727-1.83143572003901i</v>
      </c>
      <c r="D2636" t="str">
        <f t="shared" si="763"/>
        <v>3.97160963662608-0.971697544414704i</v>
      </c>
      <c r="E2636" t="str">
        <f t="shared" si="764"/>
        <v>171.66259540971+17.9527150323957i</v>
      </c>
      <c r="F2636" t="str">
        <f t="shared" si="765"/>
        <v>1.45490917050188-8.03798423493884i</v>
      </c>
      <c r="G2636" t="str">
        <f t="shared" si="766"/>
        <v>0.999968532047731-0.00560954205235436i</v>
      </c>
      <c r="H2636" t="str">
        <f t="shared" si="767"/>
        <v>265.632294353252-1271.36357690205i</v>
      </c>
      <c r="I2636" t="str">
        <f t="shared" si="768"/>
        <v>-27.7385396926689-11.2414750571234i</v>
      </c>
      <c r="K2636" t="str">
        <f t="shared" si="769"/>
        <v>0.00188958365445802-0.00498041178043216i</v>
      </c>
      <c r="L2636" t="str">
        <f t="shared" si="770"/>
        <v>0.00005-0.0151712393027533i</v>
      </c>
      <c r="M2636" t="str">
        <f t="shared" si="771"/>
        <v>0.00133333333333333-0.00892425841338431i</v>
      </c>
      <c r="N2636">
        <f t="shared" si="772"/>
        <v>102.99930018298558</v>
      </c>
      <c r="O2636">
        <f t="shared" si="773"/>
        <v>5.4813304582264246</v>
      </c>
      <c r="P2636" s="3">
        <f t="shared" si="774"/>
        <v>5.4813304582264246</v>
      </c>
      <c r="Q2636" s="3">
        <f t="shared" si="775"/>
        <v>-77.000699817014421</v>
      </c>
      <c r="R2636">
        <f t="shared" si="776"/>
        <v>102.99930018298558</v>
      </c>
      <c r="S2636">
        <f t="shared" si="777"/>
        <v>18.600300857422312</v>
      </c>
      <c r="T2636">
        <f t="shared" si="760"/>
        <v>5.4813304582264246</v>
      </c>
    </row>
    <row r="2637" spans="1:20" x14ac:dyDescent="0.25">
      <c r="A2637">
        <f t="shared" si="761"/>
        <v>117313.23977729034</v>
      </c>
      <c r="B2637">
        <f t="shared" si="778"/>
        <v>18670.982000680517</v>
      </c>
      <c r="C2637" t="str">
        <f t="shared" si="762"/>
        <v>0.422171965196953-1.82570605320975i</v>
      </c>
      <c r="D2637" t="str">
        <f t="shared" si="763"/>
        <v>3.97158384309391-0.968898547514155i</v>
      </c>
      <c r="E2637" t="str">
        <f t="shared" si="764"/>
        <v>171.75623362227+18.0158876554883i</v>
      </c>
      <c r="F2637" t="str">
        <f t="shared" si="765"/>
        <v>1.45490882188997-8.00761743297266i</v>
      </c>
      <c r="G2637" t="str">
        <f t="shared" si="766"/>
        <v>0.999968292444494-0.00563085696293897i</v>
      </c>
      <c r="H2637" t="str">
        <f t="shared" si="767"/>
        <v>260.557554224161-1263.01472320511i</v>
      </c>
      <c r="I2637" t="str">
        <f t="shared" si="768"/>
        <v>-27.4618567342123-11.0698139807975i</v>
      </c>
      <c r="K2637" t="str">
        <f t="shared" si="769"/>
        <v>0.00188004170660698-0.00496436093862359i</v>
      </c>
      <c r="L2637" t="str">
        <f t="shared" si="770"/>
        <v>0.00005-0.0151138068367736i</v>
      </c>
      <c r="M2637" t="str">
        <f t="shared" si="771"/>
        <v>0.00133333333333333-0.00889047460986682i</v>
      </c>
      <c r="N2637">
        <f t="shared" si="772"/>
        <v>103.02009525866282</v>
      </c>
      <c r="O2637">
        <f t="shared" si="773"/>
        <v>5.4548423301381996</v>
      </c>
      <c r="P2637" s="3">
        <f t="shared" si="774"/>
        <v>5.4548423301381996</v>
      </c>
      <c r="Q2637" s="3">
        <f t="shared" si="775"/>
        <v>-76.97990474133718</v>
      </c>
      <c r="R2637">
        <f t="shared" si="776"/>
        <v>103.02009525866282</v>
      </c>
      <c r="S2637">
        <f t="shared" si="777"/>
        <v>18.670982000680517</v>
      </c>
      <c r="T2637">
        <f t="shared" si="760"/>
        <v>5.4548423301381996</v>
      </c>
    </row>
    <row r="2638" spans="1:20" x14ac:dyDescent="0.25">
      <c r="A2638">
        <f t="shared" si="761"/>
        <v>117759.03008844405</v>
      </c>
      <c r="B2638">
        <f t="shared" si="778"/>
        <v>18741.931732283105</v>
      </c>
      <c r="C2638" t="str">
        <f t="shared" si="762"/>
        <v>0.421550599829067-1.82000116159833i</v>
      </c>
      <c r="D2638" t="str">
        <f t="shared" si="763"/>
        <v>3.97155785349727-0.966113477034027i</v>
      </c>
      <c r="E2638" t="str">
        <f t="shared" si="764"/>
        <v>171.850648184269+18.0791469448068i</v>
      </c>
      <c r="F2638" t="str">
        <f t="shared" si="765"/>
        <v>1.45490847062373-7.97736582324166i</v>
      </c>
      <c r="G2638" t="str">
        <f t="shared" si="766"/>
        <v>0.999968051016928-0.0056522528547449i</v>
      </c>
      <c r="H2638" t="str">
        <f t="shared" si="767"/>
        <v>255.594500986929-1254.734030747i</v>
      </c>
      <c r="I2638" t="str">
        <f t="shared" si="768"/>
        <v>-27.188087442973-10.9018986129068i</v>
      </c>
      <c r="K2638" t="str">
        <f t="shared" si="769"/>
        <v>0.00187056176787149-0.00494834494565801i</v>
      </c>
      <c r="L2638" t="str">
        <f t="shared" si="770"/>
        <v>0.00005-0.0150565917879793i</v>
      </c>
      <c r="M2638" t="str">
        <f t="shared" si="771"/>
        <v>0.00133333333333333-0.00885681869881135i</v>
      </c>
      <c r="N2638">
        <f t="shared" si="772"/>
        <v>103.04094667170374</v>
      </c>
      <c r="O2638">
        <f t="shared" si="773"/>
        <v>5.4283900764991024</v>
      </c>
      <c r="P2638" s="3">
        <f t="shared" si="774"/>
        <v>5.4283900764991024</v>
      </c>
      <c r="Q2638" s="3">
        <f t="shared" si="775"/>
        <v>-76.959053328296264</v>
      </c>
      <c r="R2638">
        <f t="shared" si="776"/>
        <v>103.04094667170374</v>
      </c>
      <c r="S2638">
        <f t="shared" si="777"/>
        <v>18.741931732283106</v>
      </c>
      <c r="T2638">
        <f t="shared" si="760"/>
        <v>5.4283900764991024</v>
      </c>
    </row>
    <row r="2639" spans="1:20" x14ac:dyDescent="0.25">
      <c r="A2639">
        <f t="shared" si="761"/>
        <v>118206.51440278014</v>
      </c>
      <c r="B2639">
        <f t="shared" si="778"/>
        <v>18813.151072865781</v>
      </c>
      <c r="C2639" t="str">
        <f t="shared" si="762"/>
        <v>0.420932566720968-1.81432099305918i</v>
      </c>
      <c r="D2639" t="str">
        <f t="shared" si="763"/>
        <v>3.97153166634847-0.963342292778666i</v>
      </c>
      <c r="E2639" t="str">
        <f t="shared" si="764"/>
        <v>171.945845502559+18.1424913214001i</v>
      </c>
      <c r="F2639" t="str">
        <f t="shared" si="765"/>
        <v>1.45490811668297-7.947228970566i</v>
      </c>
      <c r="G2639" t="str">
        <f t="shared" si="766"/>
        <v>0.999967807751145-0.00567373003532411i</v>
      </c>
      <c r="H2639" t="str">
        <f t="shared" si="767"/>
        <v>250.740413710043-1246.52132631922i</v>
      </c>
      <c r="I2639" t="str">
        <f t="shared" si="768"/>
        <v>-26.9172120497228-10.7376334999577i</v>
      </c>
      <c r="K2639" t="str">
        <f t="shared" si="769"/>
        <v>0.00186114350240963-0.00493236392791928i</v>
      </c>
      <c r="L2639" t="str">
        <f t="shared" si="770"/>
        <v>0.00005-0.0149995933333127i</v>
      </c>
      <c r="M2639" t="str">
        <f t="shared" si="771"/>
        <v>0.00133333333333333-0.00882329019606625i</v>
      </c>
      <c r="N2639">
        <f t="shared" si="772"/>
        <v>103.06185363773281</v>
      </c>
      <c r="O2639">
        <f t="shared" si="773"/>
        <v>5.4019740059958572</v>
      </c>
      <c r="P2639" s="3">
        <f t="shared" si="774"/>
        <v>5.4019740059958572</v>
      </c>
      <c r="Q2639" s="3">
        <f t="shared" si="775"/>
        <v>-76.93814636226719</v>
      </c>
      <c r="R2639">
        <f t="shared" si="776"/>
        <v>103.06185363773281</v>
      </c>
      <c r="S2639">
        <f t="shared" si="777"/>
        <v>18.813151072865782</v>
      </c>
      <c r="T2639">
        <f t="shared" si="760"/>
        <v>5.4019740059958572</v>
      </c>
    </row>
    <row r="2640" spans="1:20" x14ac:dyDescent="0.25">
      <c r="A2640">
        <f t="shared" si="761"/>
        <v>118655.69915751071</v>
      </c>
      <c r="B2640">
        <f t="shared" si="778"/>
        <v>18884.64104694267</v>
      </c>
      <c r="C2640" t="str">
        <f t="shared" si="762"/>
        <v>0.420317838391126-1.80866549570771i</v>
      </c>
      <c r="D2640" t="str">
        <f t="shared" si="763"/>
        <v>3.97150528014846-0.960584954750658i</v>
      </c>
      <c r="E2640" t="str">
        <f t="shared" si="764"/>
        <v>172.041832042153+18.2059191721062i</v>
      </c>
      <c r="F2640" t="str">
        <f t="shared" si="765"/>
        <v>1.45490776004733-7.91720644141654i</v>
      </c>
      <c r="G2640" t="str">
        <f t="shared" si="766"/>
        <v>0.999967562633149-0.00569528881339527i</v>
      </c>
      <c r="H2640" t="str">
        <f t="shared" si="767"/>
        <v>245.992640759865-1238.37640621271i</v>
      </c>
      <c r="I2640" t="str">
        <f t="shared" si="768"/>
        <v>-26.6492100569197-10.5769257750019i</v>
      </c>
      <c r="K2640" t="str">
        <f t="shared" si="769"/>
        <v>0.00185178657520248-0.00491641800920429i</v>
      </c>
      <c r="L2640" t="str">
        <f t="shared" si="770"/>
        <v>0.00005-0.0149428106528319i</v>
      </c>
      <c r="M2640" t="str">
        <f t="shared" si="771"/>
        <v>0.00133333333333333-0.00878988861931292i</v>
      </c>
      <c r="N2640">
        <f t="shared" si="772"/>
        <v>103.08281535781364</v>
      </c>
      <c r="O2640">
        <f t="shared" si="773"/>
        <v>5.3755944288441251</v>
      </c>
      <c r="P2640" s="3">
        <f t="shared" si="774"/>
        <v>5.3755944288441251</v>
      </c>
      <c r="Q2640" s="3">
        <f t="shared" si="775"/>
        <v>-76.917184642186356</v>
      </c>
      <c r="R2640">
        <f t="shared" si="776"/>
        <v>103.08281535781364</v>
      </c>
      <c r="S2640">
        <f t="shared" si="777"/>
        <v>18.884641046942669</v>
      </c>
      <c r="T2640">
        <f t="shared" si="760"/>
        <v>5.3755944288441251</v>
      </c>
    </row>
    <row r="2641" spans="1:20" x14ac:dyDescent="0.25">
      <c r="A2641">
        <f t="shared" si="761"/>
        <v>119106.59081430925</v>
      </c>
      <c r="B2641">
        <f t="shared" si="778"/>
        <v>18956.402682921052</v>
      </c>
      <c r="C2641" t="str">
        <f t="shared" si="762"/>
        <v>0.419706387316754-1.80303461792211i</v>
      </c>
      <c r="D2641" t="str">
        <f t="shared" si="763"/>
        <v>3.97147869338697-0.957841423150277i</v>
      </c>
      <c r="E2641" t="str">
        <f t="shared" si="764"/>
        <v>172.13861432679+18.2694288489469i</v>
      </c>
      <c r="F2641" t="str">
        <f t="shared" si="765"/>
        <v>1.45490740069629-7.88729780390888i</v>
      </c>
      <c r="G2641" t="str">
        <f t="shared" si="766"/>
        <v>0.999967315648838-0.00571692949884813i</v>
      </c>
      <c r="H2641" t="str">
        <f t="shared" si="767"/>
        <v>241.348598158102-1230.29903824793i</v>
      </c>
      <c r="I2641" t="str">
        <f t="shared" si="768"/>
        <v>-26.3840603018847-10.419685089962i</v>
      </c>
      <c r="K2641" t="str">
        <f t="shared" si="769"/>
        <v>0.00184249065206727-0.00490050731074456i</v>
      </c>
      <c r="L2641" t="str">
        <f t="shared" si="770"/>
        <v>0.00005-0.0148862429296991i</v>
      </c>
      <c r="M2641" t="str">
        <f t="shared" si="771"/>
        <v>0.00133333333333333-0.00875661348805825i</v>
      </c>
      <c r="N2641">
        <f t="shared" si="772"/>
        <v>103.10383101830033</v>
      </c>
      <c r="O2641">
        <f t="shared" si="773"/>
        <v>5.3492516567948254</v>
      </c>
      <c r="P2641" s="3">
        <f t="shared" si="774"/>
        <v>5.3492516567948254</v>
      </c>
      <c r="Q2641" s="3">
        <f t="shared" si="775"/>
        <v>-76.896168981699674</v>
      </c>
      <c r="R2641">
        <f t="shared" si="776"/>
        <v>103.10383101830033</v>
      </c>
      <c r="S2641">
        <f t="shared" si="777"/>
        <v>18.956402682921052</v>
      </c>
      <c r="T2641">
        <f t="shared" si="760"/>
        <v>5.3492516567948254</v>
      </c>
    </row>
    <row r="2642" spans="1:20" x14ac:dyDescent="0.25">
      <c r="A2642">
        <f t="shared" si="761"/>
        <v>119559.19585940363</v>
      </c>
      <c r="B2642">
        <f t="shared" si="778"/>
        <v>19028.437013116152</v>
      </c>
      <c r="C2642" t="str">
        <f t="shared" si="762"/>
        <v>0.419098185932857-1.79742830834473i</v>
      </c>
      <c r="D2642" t="str">
        <f t="shared" si="763"/>
        <v>3.97145190454218-0.955111658374836i</v>
      </c>
      <c r="E2642" t="str">
        <f t="shared" si="764"/>
        <v>172.236198939493+18.3330186685116i</v>
      </c>
      <c r="F2642" t="str">
        <f t="shared" si="765"/>
        <v>1.45490703860916-7.85750262779672i</v>
      </c>
      <c r="G2642" t="str">
        <f t="shared" si="766"/>
        <v>0.999967066784004-0.00573865240274794i</v>
      </c>
      <c r="H2642" t="str">
        <f t="shared" si="767"/>
        <v>236.805767961341-1222.28896369985i</v>
      </c>
      <c r="I2642" t="str">
        <f t="shared" si="768"/>
        <v>-26.1217410163962-10.2658235492505i</v>
      </c>
      <c r="K2642" t="str">
        <f t="shared" si="769"/>
        <v>0.00183325539967029-0.00488463195122786i</v>
      </c>
      <c r="L2642" t="str">
        <f t="shared" si="770"/>
        <v>0.00005-0.0148298893501684i</v>
      </c>
      <c r="M2642" t="str">
        <f t="shared" si="771"/>
        <v>0.00133333333333333-0.0087234643236285i</v>
      </c>
      <c r="N2642">
        <f t="shared" si="772"/>
        <v>103.12489979068809</v>
      </c>
      <c r="O2642">
        <f t="shared" si="773"/>
        <v>5.3229460031383873</v>
      </c>
      <c r="P2642" s="3">
        <f t="shared" si="774"/>
        <v>5.3229460031383873</v>
      </c>
      <c r="Q2642" s="3">
        <f t="shared" si="775"/>
        <v>-76.87510020931191</v>
      </c>
      <c r="R2642">
        <f t="shared" si="776"/>
        <v>103.12489979068809</v>
      </c>
      <c r="S2642">
        <f t="shared" si="777"/>
        <v>19.028437013116154</v>
      </c>
      <c r="T2642">
        <f t="shared" si="760"/>
        <v>5.3229460031383873</v>
      </c>
    </row>
    <row r="2643" spans="1:20" x14ac:dyDescent="0.25">
      <c r="A2643">
        <f t="shared" si="761"/>
        <v>120013.52080366935</v>
      </c>
      <c r="B2643">
        <f t="shared" si="778"/>
        <v>19100.745073765993</v>
      </c>
      <c r="C2643" t="str">
        <f t="shared" si="762"/>
        <v>0.418493206631334-1.79184651588382i</v>
      </c>
      <c r="D2643" t="str">
        <f t="shared" si="763"/>
        <v>3.97142491208091-0.952395621018182i</v>
      </c>
      <c r="E2643" t="str">
        <f t="shared" si="764"/>
        <v>172.334592523142+18.3966869113324i</v>
      </c>
      <c r="F2643" t="str">
        <f t="shared" si="765"/>
        <v>1.45490667376513-7.82782048446626i</v>
      </c>
      <c r="G2643" t="str">
        <f t="shared" si="766"/>
        <v>0.999966816024328-0.00576045783733991i</v>
      </c>
      <c r="H2643" t="str">
        <f t="shared" si="767"/>
        <v>232.361696664048-1214.34589912264i</v>
      </c>
      <c r="I2643" t="str">
        <f t="shared" si="768"/>
        <v>-25.8622298828839-10.1152556447049i</v>
      </c>
      <c r="K2643" t="str">
        <f t="shared" si="769"/>
        <v>0.00182408048553951-0.00486879204681968i</v>
      </c>
      <c r="L2643" t="str">
        <f t="shared" si="770"/>
        <v>0.00005-0.0147737491035748i</v>
      </c>
      <c r="M2643" t="str">
        <f t="shared" si="771"/>
        <v>0.00133333333333333-0.00869044064916169i</v>
      </c>
      <c r="N2643">
        <f t="shared" si="772"/>
        <v>103.14602083146224</v>
      </c>
      <c r="O2643">
        <f t="shared" si="773"/>
        <v>5.296677782710618</v>
      </c>
      <c r="P2643" s="3">
        <f t="shared" si="774"/>
        <v>5.296677782710618</v>
      </c>
      <c r="Q2643" s="3">
        <f t="shared" si="775"/>
        <v>-76.853979168537762</v>
      </c>
      <c r="R2643">
        <f t="shared" si="776"/>
        <v>103.14602083146224</v>
      </c>
      <c r="S2643">
        <f t="shared" si="777"/>
        <v>19.100745073765992</v>
      </c>
      <c r="T2643">
        <f t="shared" si="760"/>
        <v>5.296677782710618</v>
      </c>
    </row>
    <row r="2644" spans="1:20" x14ac:dyDescent="0.25">
      <c r="A2644">
        <f t="shared" si="761"/>
        <v>120469.57218272328</v>
      </c>
      <c r="B2644">
        <f t="shared" si="778"/>
        <v>19173.327905046302</v>
      </c>
      <c r="C2644" t="str">
        <f t="shared" si="762"/>
        <v>0.417891421759973-1.78628918971507i</v>
      </c>
      <c r="D2644" t="str">
        <f t="shared" si="763"/>
        <v>3.97139771445826-0.949693271870022i</v>
      </c>
      <c r="E2644" t="str">
        <f t="shared" si="764"/>
        <v>172.433801781048+18.4604318212477i</v>
      </c>
      <c r="F2644" t="str">
        <f t="shared" si="765"/>
        <v>1.4549063061432-7.7982509469294i</v>
      </c>
      <c r="G2644" t="str">
        <f t="shared" si="766"/>
        <v>0.999966563355385-0.00578234611605366i</v>
      </c>
      <c r="H2644" t="str">
        <f t="shared" si="767"/>
        <v>228.013993626143-1206.46953807912i</v>
      </c>
      <c r="I2644" t="str">
        <f t="shared" si="768"/>
        <v>-25.605504087393-9.9678981918559i</v>
      </c>
      <c r="K2644" t="str">
        <f t="shared" si="769"/>
        <v>0.00181496557807697-0.00485298771118485i</v>
      </c>
      <c r="L2644" t="str">
        <f t="shared" si="770"/>
        <v>0.00005-0.014717821382322i</v>
      </c>
      <c r="M2644" t="str">
        <f t="shared" si="771"/>
        <v>0.00133333333333333-0.0086575419896012i</v>
      </c>
      <c r="N2644">
        <f t="shared" si="772"/>
        <v>103.16719328194492</v>
      </c>
      <c r="O2644">
        <f t="shared" si="773"/>
        <v>5.2704473118975432</v>
      </c>
      <c r="P2644" s="3">
        <f t="shared" si="774"/>
        <v>5.2704473118975432</v>
      </c>
      <c r="Q2644" s="3">
        <f t="shared" si="775"/>
        <v>-76.832806718055082</v>
      </c>
      <c r="R2644">
        <f t="shared" si="776"/>
        <v>103.16719328194492</v>
      </c>
      <c r="S2644">
        <f t="shared" si="777"/>
        <v>19.173327905046303</v>
      </c>
      <c r="T2644">
        <f t="shared" si="760"/>
        <v>5.2704473118975432</v>
      </c>
    </row>
    <row r="2645" spans="1:20" x14ac:dyDescent="0.25">
      <c r="A2645">
        <f t="shared" si="761"/>
        <v>120927.35655701764</v>
      </c>
      <c r="B2645">
        <f t="shared" si="778"/>
        <v>19246.18655108548</v>
      </c>
      <c r="C2645" t="str">
        <f t="shared" si="762"/>
        <v>0.417292803621368-1.78075627928323i</v>
      </c>
      <c r="D2645" t="str">
        <f t="shared" si="763"/>
        <v>3.97137031011771-0.947004571915406i</v>
      </c>
      <c r="E2645" t="str">
        <f t="shared" si="764"/>
        <v>172.533833477531+18.524251604751i</v>
      </c>
      <c r="F2645" t="str">
        <f t="shared" si="765"/>
        <v>1.45490593572221-7.76879358981806i</v>
      </c>
      <c r="G2645" t="str">
        <f t="shared" si="766"/>
        <v>0.999966308762639-0.00580431755350773i</v>
      </c>
      <c r="H2645" t="str">
        <f t="shared" si="767"/>
        <v>223.760329526113-1198.65955277913i</v>
      </c>
      <c r="I2645" t="str">
        <f t="shared" si="768"/>
        <v>-25.3515403694848-9.82367026754107i</v>
      </c>
      <c r="K2645" t="str">
        <f t="shared" si="769"/>
        <v>0.00180591034657078-0.00483721905550888i</v>
      </c>
      <c r="L2645" t="str">
        <f t="shared" si="770"/>
        <v>0.00005-0.0146621053818709i</v>
      </c>
      <c r="M2645" t="str">
        <f t="shared" si="771"/>
        <v>0.00133333333333333-0.00862476787168874i</v>
      </c>
      <c r="N2645">
        <f t="shared" si="772"/>
        <v>103.18841626813874</v>
      </c>
      <c r="O2645">
        <f t="shared" si="773"/>
        <v>5.2442549086404604</v>
      </c>
      <c r="P2645" s="3">
        <f t="shared" si="774"/>
        <v>5.2442549086404604</v>
      </c>
      <c r="Q2645" s="3">
        <f t="shared" si="775"/>
        <v>-76.811583731861262</v>
      </c>
      <c r="R2645">
        <f t="shared" si="776"/>
        <v>103.18841626813874</v>
      </c>
      <c r="S2645">
        <f t="shared" si="777"/>
        <v>19.246186551085479</v>
      </c>
      <c r="T2645">
        <f t="shared" si="760"/>
        <v>5.2442549086404604</v>
      </c>
    </row>
    <row r="2646" spans="1:20" x14ac:dyDescent="0.25">
      <c r="A2646">
        <f t="shared" si="761"/>
        <v>121386.8805119343</v>
      </c>
      <c r="B2646">
        <f t="shared" si="778"/>
        <v>19319.322059979604</v>
      </c>
      <c r="C2646" t="str">
        <f t="shared" si="762"/>
        <v>0.4166973244719-1.7752477343038i</v>
      </c>
      <c r="D2646" t="str">
        <f t="shared" si="763"/>
        <v>3.97134269749101-0.944329482334141i</v>
      </c>
      <c r="E2646" t="str">
        <f t="shared" si="764"/>
        <v>172.634694438506+18.5881444303328i</v>
      </c>
      <c r="F2646" t="str">
        <f t="shared" si="765"/>
        <v>1.45490556248089-7.73944798937802i</v>
      </c>
      <c r="G2646" t="str">
        <f t="shared" si="766"/>
        <v>0.999966052231442-0.00582637246551402i</v>
      </c>
      <c r="H2646" t="str">
        <f t="shared" si="767"/>
        <v>219.598434840527-1190.91559563149i</v>
      </c>
      <c r="I2646" t="str">
        <f t="shared" si="768"/>
        <v>-25.1003150692291-9.68249314887069i</v>
      </c>
      <c r="K2646" t="str">
        <f t="shared" si="769"/>
        <v>0.00179691446120709-0.00482148618851946i</v>
      </c>
      <c r="L2646" t="str">
        <f t="shared" si="770"/>
        <v>0.00005-0.0146066003007282i</v>
      </c>
      <c r="M2646" t="str">
        <f t="shared" si="771"/>
        <v>0.00133333333333333-0.0085921178239577i</v>
      </c>
      <c r="N2646">
        <f t="shared" si="772"/>
        <v>103.20968890057107</v>
      </c>
      <c r="O2646">
        <f t="shared" si="773"/>
        <v>5.2181008924413108</v>
      </c>
      <c r="P2646" s="3">
        <f t="shared" si="774"/>
        <v>5.2181008924413108</v>
      </c>
      <c r="Q2646" s="3">
        <f t="shared" si="775"/>
        <v>-76.790311099428934</v>
      </c>
      <c r="R2646">
        <f t="shared" si="776"/>
        <v>103.20968890057107</v>
      </c>
      <c r="S2646">
        <f t="shared" si="777"/>
        <v>19.319322059979605</v>
      </c>
      <c r="T2646">
        <f t="shared" si="760"/>
        <v>5.2181008924413108</v>
      </c>
    </row>
    <row r="2647" spans="1:20" x14ac:dyDescent="0.25">
      <c r="A2647">
        <f t="shared" si="761"/>
        <v>121848.15065787965</v>
      </c>
      <c r="B2647">
        <f t="shared" si="778"/>
        <v>19392.735483807526</v>
      </c>
      <c r="C2647" t="str">
        <f t="shared" si="762"/>
        <v>0.416104956520556-1.76976350476464i</v>
      </c>
      <c r="D2647" t="str">
        <f t="shared" si="763"/>
        <v>3.97131487499796-0.94166796450016i</v>
      </c>
      <c r="E2647" t="str">
        <f t="shared" si="764"/>
        <v>172.73639155208+18.6521084278089i</v>
      </c>
      <c r="F2647" t="str">
        <f t="shared" si="765"/>
        <v>1.45490518639772-7.71021372346244i</v>
      </c>
      <c r="G2647" t="str">
        <f t="shared" si="766"/>
        <v>0.999965793747037-0.00584851116908233i</v>
      </c>
      <c r="H2647" t="str">
        <f t="shared" si="767"/>
        <v>215.526098350581-1183.23730071351i</v>
      </c>
      <c r="I2647" t="str">
        <f t="shared" si="768"/>
        <v>-24.8518041714358-9.54429025354839i</v>
      </c>
      <c r="K2647" t="str">
        <f t="shared" si="769"/>
        <v>0.0017879775930815-0.00480578921650772i</v>
      </c>
      <c r="L2647" t="str">
        <f t="shared" si="770"/>
        <v>0.00005-0.0145513053404345i</v>
      </c>
      <c r="M2647" t="str">
        <f t="shared" si="771"/>
        <v>0.00133333333333333-0.00855959137672617i</v>
      </c>
      <c r="N2647">
        <f t="shared" si="772"/>
        <v>103.23101027413379</v>
      </c>
      <c r="O2647">
        <f t="shared" si="773"/>
        <v>5.1919855843675204</v>
      </c>
      <c r="P2647" s="3">
        <f t="shared" si="774"/>
        <v>5.1919855843675204</v>
      </c>
      <c r="Q2647" s="3">
        <f t="shared" si="775"/>
        <v>-76.768989725866206</v>
      </c>
      <c r="R2647">
        <f t="shared" si="776"/>
        <v>103.23101027413379</v>
      </c>
      <c r="S2647">
        <f t="shared" si="777"/>
        <v>19.392735483807527</v>
      </c>
      <c r="T2647">
        <f t="shared" si="760"/>
        <v>5.1919855843675204</v>
      </c>
    </row>
    <row r="2648" spans="1:20" x14ac:dyDescent="0.25">
      <c r="A2648">
        <f t="shared" si="761"/>
        <v>122311.17363037959</v>
      </c>
      <c r="B2648">
        <f t="shared" si="778"/>
        <v>19466.427878645994</v>
      </c>
      <c r="C2648" t="str">
        <f t="shared" si="762"/>
        <v>0.415515671927758-1.7643035409276i</v>
      </c>
      <c r="D2648" t="str">
        <f t="shared" si="763"/>
        <v>3.97128684104652-0.939019979981029i</v>
      </c>
      <c r="E2648" t="str">
        <f t="shared" si="764"/>
        <v>172.838931769137+18.7161416876358i</v>
      </c>
      <c r="F2648" t="str">
        <f t="shared" si="765"/>
        <v>1.45490480745109-7.68109037152631i</v>
      </c>
      <c r="G2648" t="str">
        <f t="shared" si="766"/>
        <v>0.999965533294554-0.00587073398242489i</v>
      </c>
      <c r="H2648" t="str">
        <f t="shared" si="767"/>
        <v>211.541165676281-1175.62428516213i</v>
      </c>
      <c r="I2648" t="str">
        <f t="shared" si="768"/>
        <v>-24.6059833472744-9.40898708154942i</v>
      </c>
      <c r="K2648" t="str">
        <f t="shared" si="769"/>
        <v>0.00177909941421043-0.00479012824334953i</v>
      </c>
      <c r="L2648" t="str">
        <f t="shared" si="770"/>
        <v>0.00005-0.0144962197055534i</v>
      </c>
      <c r="M2648" t="str">
        <f t="shared" si="771"/>
        <v>0.00133333333333333-0.00852718806209023i</v>
      </c>
      <c r="N2648">
        <f t="shared" si="772"/>
        <v>103.25237946792262</v>
      </c>
      <c r="O2648">
        <f t="shared" si="773"/>
        <v>5.1659093070568405</v>
      </c>
      <c r="P2648" s="3">
        <f t="shared" si="774"/>
        <v>5.1659093070568405</v>
      </c>
      <c r="Q2648" s="3">
        <f t="shared" si="775"/>
        <v>-76.747620532077377</v>
      </c>
      <c r="R2648">
        <f t="shared" si="776"/>
        <v>103.25237946792262</v>
      </c>
      <c r="S2648">
        <f t="shared" si="777"/>
        <v>19.466427878645995</v>
      </c>
      <c r="T2648">
        <f t="shared" si="760"/>
        <v>5.1659093070568405</v>
      </c>
    </row>
    <row r="2649" spans="1:20" x14ac:dyDescent="0.25">
      <c r="A2649">
        <f t="shared" si="761"/>
        <v>122775.95609017505</v>
      </c>
      <c r="B2649">
        <f t="shared" si="778"/>
        <v>19540.400304584851</v>
      </c>
      <c r="C2649" t="str">
        <f t="shared" si="762"/>
        <v>0.414929442804146-1.75886779333029i</v>
      </c>
      <c r="D2649" t="str">
        <f t="shared" si="763"/>
        <v>3.97125859403258-0.936385490537314i</v>
      </c>
      <c r="E2649" t="str">
        <f t="shared" si="764"/>
        <v>172.942322103951+18.7802422602153i</v>
      </c>
      <c r="F2649" t="str">
        <f t="shared" si="765"/>
        <v>1.45490442561919-7.65207751462005i</v>
      </c>
      <c r="G2649" t="str">
        <f t="shared" si="766"/>
        <v>0.999965270859008-0.0058930412249609i</v>
      </c>
      <c r="H2649" t="str">
        <f t="shared" si="767"/>
        <v>207.641537838627-1168.07615049036i</v>
      </c>
      <c r="I2649" t="str">
        <f t="shared" si="768"/>
        <v>-24.3628279934067-9.27651115814828i</v>
      </c>
      <c r="K2649" t="str">
        <f t="shared" si="769"/>
        <v>0.00177027959754218-0.00477450337052685i</v>
      </c>
      <c r="L2649" t="str">
        <f t="shared" si="770"/>
        <v>0.00005-0.0144413426036595i</v>
      </c>
      <c r="M2649" t="str">
        <f t="shared" si="771"/>
        <v>0.00133333333333333-0.00849490741391733i</v>
      </c>
      <c r="N2649">
        <f t="shared" si="772"/>
        <v>103.27379554507363</v>
      </c>
      <c r="O2649">
        <f t="shared" si="773"/>
        <v>5.1398723847227572</v>
      </c>
      <c r="P2649" s="3">
        <f t="shared" si="774"/>
        <v>5.1398723847227572</v>
      </c>
      <c r="Q2649" s="3">
        <f t="shared" si="775"/>
        <v>-76.726204454926375</v>
      </c>
      <c r="R2649">
        <f t="shared" si="776"/>
        <v>103.27379554507363</v>
      </c>
      <c r="S2649">
        <f t="shared" si="777"/>
        <v>19.54040030458485</v>
      </c>
      <c r="T2649">
        <f t="shared" si="760"/>
        <v>5.1398723847227572</v>
      </c>
    </row>
    <row r="2650" spans="1:20" x14ac:dyDescent="0.25">
      <c r="A2650">
        <f t="shared" si="761"/>
        <v>123242.5047233177</v>
      </c>
      <c r="B2650">
        <f t="shared" si="778"/>
        <v>19614.653825742273</v>
      </c>
      <c r="C2650" t="str">
        <f t="shared" si="762"/>
        <v>0.414346241209299-1.75345621278763i</v>
      </c>
      <c r="D2650" t="str">
        <f t="shared" si="763"/>
        <v>3.97123013233985-0.933764458122023i</v>
      </c>
      <c r="E2650" t="str">
        <f t="shared" si="764"/>
        <v>173.046569634788+18.8444081551874i</v>
      </c>
      <c r="F2650" t="str">
        <f t="shared" si="765"/>
        <v>1.45490404088006-7.62317473538352i</v>
      </c>
      <c r="G2650" t="str">
        <f t="shared" si="766"/>
        <v>0.999965006425301-0.00591543321732109i</v>
      </c>
      <c r="H2650" t="str">
        <f t="shared" si="767"/>
        <v>203.825169850217-1160.59248383294i</v>
      </c>
      <c r="I2650" t="str">
        <f t="shared" si="768"/>
        <v>-24.1223132687736-9.14679197829469i</v>
      </c>
      <c r="K2650" t="str">
        <f t="shared" si="769"/>
        <v>0.00176151781696769-0.00475891469714875i</v>
      </c>
      <c r="L2650" t="str">
        <f t="shared" si="770"/>
        <v>0.00005-0.0143866732453272i</v>
      </c>
      <c r="M2650" t="str">
        <f t="shared" si="771"/>
        <v>0.00133333333333333-0.00846274896783955i</v>
      </c>
      <c r="N2650">
        <f t="shared" si="772"/>
        <v>103.29525755259901</v>
      </c>
      <c r="O2650">
        <f t="shared" si="773"/>
        <v>5.1138751431587481</v>
      </c>
      <c r="P2650" s="3">
        <f t="shared" si="774"/>
        <v>5.1138751431587481</v>
      </c>
      <c r="Q2650" s="3">
        <f t="shared" si="775"/>
        <v>-76.704742447400989</v>
      </c>
      <c r="R2650">
        <f t="shared" si="776"/>
        <v>103.29525755259901</v>
      </c>
      <c r="S2650">
        <f t="shared" si="777"/>
        <v>19.614653825742273</v>
      </c>
      <c r="T2650">
        <f t="shared" si="760"/>
        <v>5.1138751431587481</v>
      </c>
    </row>
    <row r="2651" spans="1:20" x14ac:dyDescent="0.25">
      <c r="A2651">
        <f t="shared" si="761"/>
        <v>123710.82624126633</v>
      </c>
      <c r="B2651">
        <f t="shared" si="778"/>
        <v>19689.189510280095</v>
      </c>
      <c r="C2651" t="str">
        <f t="shared" si="762"/>
        <v>0.413766039150388-1.74806875039369i</v>
      </c>
      <c r="D2651" t="str">
        <f t="shared" si="763"/>
        <v>3.97120145433993-0.931156844880075i</v>
      </c>
      <c r="E2651" t="str">
        <f t="shared" si="764"/>
        <v>173.151681504525+18.9086373407077i</v>
      </c>
      <c r="F2651" t="str">
        <f t="shared" si="765"/>
        <v>1.45490365321156-7.59438161804023i</v>
      </c>
      <c r="G2651" t="str">
        <f t="shared" si="766"/>
        <v>0.999964739978221-0.00593791028135226i</v>
      </c>
      <c r="H2651" t="str">
        <f t="shared" si="767"/>
        <v>200.090069334371-1153.17285912421i</v>
      </c>
      <c r="I2651" t="str">
        <f t="shared" si="768"/>
        <v>-23.884414129148-9.01976095232301i</v>
      </c>
      <c r="K2651" t="str">
        <f t="shared" si="769"/>
        <v>0.00175281374733102-0.0047433623199726i</v>
      </c>
      <c r="L2651" t="str">
        <f t="shared" si="770"/>
        <v>0.00005-0.0143322108441196i</v>
      </c>
      <c r="M2651" t="str">
        <f t="shared" si="771"/>
        <v>0.00133333333333333-0.00843071226124683i</v>
      </c>
      <c r="N2651">
        <f t="shared" si="772"/>
        <v>103.316764521218</v>
      </c>
      <c r="O2651">
        <f t="shared" si="773"/>
        <v>5.087917909743779</v>
      </c>
      <c r="P2651" s="3">
        <f t="shared" si="774"/>
        <v>5.087917909743779</v>
      </c>
      <c r="Q2651" s="3">
        <f t="shared" si="775"/>
        <v>-76.683235478781995</v>
      </c>
      <c r="R2651">
        <f t="shared" si="776"/>
        <v>103.316764521218</v>
      </c>
      <c r="S2651">
        <f t="shared" si="777"/>
        <v>19.689189510280094</v>
      </c>
      <c r="T2651">
        <f t="shared" si="760"/>
        <v>5.087917909743779</v>
      </c>
    </row>
    <row r="2652" spans="1:20" x14ac:dyDescent="0.25">
      <c r="A2652">
        <f t="shared" si="761"/>
        <v>124180.92738098314</v>
      </c>
      <c r="B2652">
        <f t="shared" si="778"/>
        <v>19764.008430419159</v>
      </c>
      <c r="C2652" t="str">
        <f t="shared" si="762"/>
        <v>0.413188808580839-1.74270535752326i</v>
      </c>
      <c r="D2652" t="str">
        <f t="shared" si="763"/>
        <v>3.97117255839201-0.928562613147679i</v>
      </c>
      <c r="E2652" t="str">
        <f t="shared" si="764"/>
        <v>173.25766492126+18.9729277427149i</v>
      </c>
      <c r="F2652" t="str">
        <f t="shared" si="765"/>
        <v>1.45490326259138-7.56569774839104i</v>
      </c>
      <c r="G2652" t="str">
        <f t="shared" si="766"/>
        <v>0.99996447150244-0.00596047274012197i</v>
      </c>
      <c r="H2652" t="str">
        <f t="shared" si="767"/>
        <v>196.434295173101-1145.81683821205i</v>
      </c>
      <c r="I2652" t="str">
        <f t="shared" si="768"/>
        <v>-23.649105359579-8.89535135299021i</v>
      </c>
      <c r="K2652" t="str">
        <f t="shared" si="769"/>
        <v>0.00174416706443977-0.00472784633342512i</v>
      </c>
      <c r="L2652" t="str">
        <f t="shared" si="770"/>
        <v>0.00005-0.0142779546165766i</v>
      </c>
      <c r="M2652" t="str">
        <f t="shared" si="771"/>
        <v>0.00133333333333333-0.00839879683328032i</v>
      </c>
      <c r="N2652">
        <f t="shared" si="772"/>
        <v>103.33831546518996</v>
      </c>
      <c r="O2652">
        <f t="shared" si="773"/>
        <v>5.0620010134464675</v>
      </c>
      <c r="P2652" s="3">
        <f t="shared" si="774"/>
        <v>5.0620010134464675</v>
      </c>
      <c r="Q2652" s="3">
        <f t="shared" si="775"/>
        <v>-76.661684534810036</v>
      </c>
      <c r="R2652">
        <f t="shared" si="776"/>
        <v>103.33831546518996</v>
      </c>
      <c r="S2652">
        <f t="shared" si="777"/>
        <v>19.76400843041916</v>
      </c>
      <c r="T2652">
        <f t="shared" si="760"/>
        <v>5.0620010134464675</v>
      </c>
    </row>
    <row r="2653" spans="1:20" x14ac:dyDescent="0.25">
      <c r="A2653">
        <f t="shared" si="761"/>
        <v>124652.81490503086</v>
      </c>
      <c r="B2653">
        <f t="shared" si="778"/>
        <v>19839.11166245475</v>
      </c>
      <c r="C2653" t="str">
        <f t="shared" si="762"/>
        <v>0.41261452139888-1.73736598583373i</v>
      </c>
      <c r="D2653" t="str">
        <f t="shared" si="763"/>
        <v>3.97114344284295-0.925981725451824i</v>
      </c>
      <c r="E2653" t="str">
        <f t="shared" si="764"/>
        <v>173.364527158948+19.0372772441834i</v>
      </c>
      <c r="F2653" t="str">
        <f t="shared" si="765"/>
        <v>1.45490286899707-7.53712271380848i</v>
      </c>
      <c r="G2653" t="str">
        <f t="shared" si="766"/>
        <v>0.999964200982512-0.00598312091792305i</v>
      </c>
      <c r="H2653" t="str">
        <f t="shared" si="767"/>
        <v>192.855956183771-1138.52397191062i</v>
      </c>
      <c r="I2653" t="str">
        <f t="shared" si="768"/>
        <v>-23.4163616048336-8.77349826382289i</v>
      </c>
      <c r="K2653" t="str">
        <f t="shared" si="769"/>
        <v>0.00173557744507502-0.00471236682962344i</v>
      </c>
      <c r="L2653" t="str">
        <f t="shared" si="770"/>
        <v>0.00005-0.0142239037822042i</v>
      </c>
      <c r="M2653" t="str">
        <f t="shared" si="771"/>
        <v>0.00133333333333333-0.00836700222482598i</v>
      </c>
      <c r="N2653">
        <f t="shared" si="772"/>
        <v>103.3599093821407</v>
      </c>
      <c r="O2653">
        <f t="shared" si="773"/>
        <v>5.0361247848305437</v>
      </c>
      <c r="P2653" s="3">
        <f t="shared" si="774"/>
        <v>5.0361247848305437</v>
      </c>
      <c r="Q2653" s="3">
        <f t="shared" si="775"/>
        <v>-76.6400906178593</v>
      </c>
      <c r="R2653">
        <f t="shared" si="776"/>
        <v>103.3599093821407</v>
      </c>
      <c r="S2653">
        <f t="shared" si="777"/>
        <v>19.839111662454751</v>
      </c>
      <c r="T2653">
        <f t="shared" si="760"/>
        <v>5.0361247848305437</v>
      </c>
    </row>
    <row r="2654" spans="1:20" x14ac:dyDescent="0.25">
      <c r="A2654">
        <f t="shared" si="761"/>
        <v>125126.49560166999</v>
      </c>
      <c r="B2654">
        <f t="shared" si="778"/>
        <v>19914.50028677208</v>
      </c>
      <c r="C2654" t="str">
        <f t="shared" si="762"/>
        <v>0.412043149446062-1.73205058726668i</v>
      </c>
      <c r="D2654" t="str">
        <f t="shared" si="763"/>
        <v>3.97111410602712-0.923414144509699i</v>
      </c>
      <c r="E2654" t="str">
        <f t="shared" si="764"/>
        <v>173.472275558023+19.1016836843633i</v>
      </c>
      <c r="F2654" t="str">
        <f t="shared" si="765"/>
        <v>1.45490247240598-7.50865610323071i</v>
      </c>
      <c r="G2654" t="str">
        <f t="shared" si="766"/>
        <v>0.999963928402874-0.00600585514027828i</v>
      </c>
      <c r="H2654" t="str">
        <f t="shared" si="767"/>
        <v>189.353209824611-1131.29380099509i</v>
      </c>
      <c r="I2654" t="str">
        <f t="shared" si="768"/>
        <v>-23.1861573979438-8.65413852876188i</v>
      </c>
      <c r="K2654" t="str">
        <f t="shared" si="769"/>
        <v>0.00172704456700109-0.00469692389839583i</v>
      </c>
      <c r="L2654" t="str">
        <f t="shared" si="770"/>
        <v>0.00005-0.0141700575634631i</v>
      </c>
      <c r="M2654" t="str">
        <f t="shared" si="771"/>
        <v>0.00133333333333333-0.00833532797850769i</v>
      </c>
      <c r="N2654">
        <f t="shared" si="772"/>
        <v>103.38154525288995</v>
      </c>
      <c r="O2654">
        <f t="shared" si="773"/>
        <v>5.0102895560588294</v>
      </c>
      <c r="P2654" s="3">
        <f t="shared" si="774"/>
        <v>5.0102895560588294</v>
      </c>
      <c r="Q2654" s="3">
        <f t="shared" si="775"/>
        <v>-76.61845474711005</v>
      </c>
      <c r="R2654">
        <f t="shared" si="776"/>
        <v>103.38154525288995</v>
      </c>
      <c r="S2654">
        <f t="shared" si="777"/>
        <v>19.914500286772078</v>
      </c>
      <c r="T2654">
        <f t="shared" si="760"/>
        <v>5.0102895560588294</v>
      </c>
    </row>
    <row r="2655" spans="1:20" x14ac:dyDescent="0.25">
      <c r="A2655">
        <f t="shared" si="761"/>
        <v>125601.97628495634</v>
      </c>
      <c r="B2655">
        <f t="shared" si="778"/>
        <v>19990.175387861815</v>
      </c>
      <c r="C2655" t="str">
        <f t="shared" si="762"/>
        <v>0.411474664505776-1.72675911404971i</v>
      </c>
      <c r="D2655" t="str">
        <f t="shared" si="763"/>
        <v>3.97108454626629-0.920859833228131i</v>
      </c>
      <c r="E2655" t="str">
        <f t="shared" si="764"/>
        <v>173.580917526041+19.1661448580074i</v>
      </c>
      <c r="F2655" t="str">
        <f t="shared" si="765"/>
        <v>1.45490207279529-7.48029750715557i</v>
      </c>
      <c r="G2655" t="str">
        <f t="shared" si="766"/>
        <v>0.999963653747845-0.00602867573394504i</v>
      </c>
      <c r="H2655" t="str">
        <f t="shared" si="767"/>
        <v>185.924260928959-1124.12585714133i</v>
      </c>
      <c r="I2655" t="str">
        <f t="shared" si="768"/>
        <v>-22.9584671869599-8.53721070308773i</v>
      </c>
      <c r="K2655" t="str">
        <f t="shared" si="769"/>
        <v>0.00171856810897522-0.00468151762730273i</v>
      </c>
      <c r="L2655" t="str">
        <f t="shared" si="770"/>
        <v>0.00005-0.0141164151857572i</v>
      </c>
      <c r="M2655" t="str">
        <f t="shared" si="771"/>
        <v>0.00133333333333333-0.0083037736386807i</v>
      </c>
      <c r="N2655">
        <f t="shared" si="772"/>
        <v>103.40322204127642</v>
      </c>
      <c r="O2655">
        <f t="shared" si="773"/>
        <v>4.9844956608983093</v>
      </c>
      <c r="P2655" s="3">
        <f t="shared" si="774"/>
        <v>4.9844956608983093</v>
      </c>
      <c r="Q2655" s="3">
        <f t="shared" si="775"/>
        <v>-76.596777958723578</v>
      </c>
      <c r="R2655">
        <f t="shared" si="776"/>
        <v>103.40322204127642</v>
      </c>
      <c r="S2655">
        <f t="shared" si="777"/>
        <v>19.990175387861814</v>
      </c>
      <c r="T2655">
        <f t="shared" si="760"/>
        <v>4.9844956608983093</v>
      </c>
    </row>
    <row r="2656" spans="1:20" x14ac:dyDescent="0.25">
      <c r="A2656">
        <f t="shared" si="761"/>
        <v>126079.26379483918</v>
      </c>
      <c r="B2656">
        <f t="shared" si="778"/>
        <v>20066.13805433569</v>
      </c>
      <c r="C2656" t="str">
        <f t="shared" si="762"/>
        <v>0.410909038301608-1.72149151869816i</v>
      </c>
      <c r="D2656" t="str">
        <f t="shared" si="763"/>
        <v>3.97105476186952-0.918318754703032i</v>
      </c>
      <c r="E2656" t="str">
        <f t="shared" si="764"/>
        <v>173.690460538317+19.230658514582i</v>
      </c>
      <c r="F2656" t="str">
        <f t="shared" si="765"/>
        <v>1.45490167014201-7.45204651763467i</v>
      </c>
      <c r="G2656" t="str">
        <f t="shared" si="766"/>
        <v>0.999963377001624-0.00605158302691997i</v>
      </c>
      <c r="H2656" t="str">
        <f t="shared" si="767"/>
        <v>182.567360468061-1117.01966381307i</v>
      </c>
      <c r="I2656" t="str">
        <f t="shared" si="768"/>
        <v>-22.7332653600043-8.42265500560665i</v>
      </c>
      <c r="K2656" t="str">
        <f t="shared" si="769"/>
        <v>0.00171014775075674-0.00466614810165742i</v>
      </c>
      <c r="L2656" t="str">
        <f t="shared" si="770"/>
        <v>0.00005-0.014062975877423i</v>
      </c>
      <c r="M2656" t="str">
        <f t="shared" si="771"/>
        <v>0.00133333333333333-0.00827233875142526i</v>
      </c>
      <c r="N2656">
        <f t="shared" si="772"/>
        <v>103.42493869397792</v>
      </c>
      <c r="O2656">
        <f t="shared" si="773"/>
        <v>4.9587434347244237</v>
      </c>
      <c r="P2656" s="3">
        <f t="shared" si="774"/>
        <v>4.9587434347244237</v>
      </c>
      <c r="Q2656" s="3">
        <f t="shared" si="775"/>
        <v>-76.575061306022079</v>
      </c>
      <c r="R2656">
        <f t="shared" si="776"/>
        <v>103.42493869397792</v>
      </c>
      <c r="S2656">
        <f t="shared" si="777"/>
        <v>20.066138054335688</v>
      </c>
      <c r="T2656">
        <f t="shared" si="760"/>
        <v>4.9587434347244237</v>
      </c>
    </row>
    <row r="2657" spans="1:20" x14ac:dyDescent="0.25">
      <c r="A2657">
        <f t="shared" si="761"/>
        <v>126558.36499725957</v>
      </c>
      <c r="B2657">
        <f t="shared" si="778"/>
        <v>20142.389378942167</v>
      </c>
      <c r="C2657" t="str">
        <f t="shared" si="762"/>
        <v>0.410346242495781-1.71624775401693i</v>
      </c>
      <c r="D2657" t="str">
        <f t="shared" si="763"/>
        <v>3.97102475113313-0.915790872218859i</v>
      </c>
      <c r="E2657" t="str">
        <f t="shared" si="764"/>
        <v>173.800912138582+19.2952223574665i</v>
      </c>
      <c r="F2657" t="str">
        <f t="shared" si="765"/>
        <v>1.45490126442296-7.42390272826762i</v>
      </c>
      <c r="G2657" t="str">
        <f t="shared" si="766"/>
        <v>0.999963098148291-0.00607457734844361i</v>
      </c>
      <c r="H2657" t="str">
        <f t="shared" si="767"/>
        <v>179.280804342296-1109.97473709937i</v>
      </c>
      <c r="I2657" t="str">
        <f t="shared" si="768"/>
        <v>-22.5105262687184-8.31041327207986i</v>
      </c>
      <c r="K2657" t="str">
        <f t="shared" si="769"/>
        <v>0.00170178317311626-0.00465081540454684i</v>
      </c>
      <c r="L2657" t="str">
        <f t="shared" si="770"/>
        <v>0.00005-0.014009738869718i</v>
      </c>
      <c r="M2657" t="str">
        <f t="shared" si="771"/>
        <v>0.00133333333333333-0.00824102286454006i</v>
      </c>
      <c r="N2657">
        <f t="shared" si="772"/>
        <v>103.44669414033322</v>
      </c>
      <c r="O2657">
        <f t="shared" si="773"/>
        <v>4.93303321452587</v>
      </c>
      <c r="P2657" s="3">
        <f t="shared" si="774"/>
        <v>4.93303321452587</v>
      </c>
      <c r="Q2657" s="3">
        <f t="shared" si="775"/>
        <v>-76.553305859666779</v>
      </c>
      <c r="R2657">
        <f t="shared" si="776"/>
        <v>103.44669414033322</v>
      </c>
      <c r="S2657">
        <f t="shared" si="777"/>
        <v>20.142389378942166</v>
      </c>
      <c r="T2657">
        <f t="shared" si="760"/>
        <v>4.93303321452587</v>
      </c>
    </row>
    <row r="2658" spans="1:20" x14ac:dyDescent="0.25">
      <c r="A2658">
        <f t="shared" si="761"/>
        <v>127039.28678424917</v>
      </c>
      <c r="B2658">
        <f t="shared" si="778"/>
        <v>20218.930458582148</v>
      </c>
      <c r="C2658" t="str">
        <f t="shared" si="762"/>
        <v>0.409786248687441-1.71102777310222i</v>
      </c>
      <c r="D2658" t="str">
        <f t="shared" si="763"/>
        <v>3.97099451234062-0.913276149248075i</v>
      </c>
      <c r="E2658" t="str">
        <f t="shared" si="764"/>
        <v>173.912279939624+19.3598340431358i</v>
      </c>
      <c r="F2658" t="str">
        <f t="shared" si="765"/>
        <v>1.45490085561483-7.39586573419624i</v>
      </c>
      <c r="G2658" t="str">
        <f t="shared" si="766"/>
        <v>0.999962817171803-0.00609765902900517i</v>
      </c>
      <c r="H2658" t="str">
        <f t="shared" si="767"/>
        <v>176.062932200589-1102.99058650473i</v>
      </c>
      <c r="I2658" t="str">
        <f t="shared" si="768"/>
        <v>-22.2902242501883-8.20042890987528i</v>
      </c>
      <c r="K2658" t="str">
        <f t="shared" si="769"/>
        <v>0.0016934740578445-0.00463551961685212i</v>
      </c>
      <c r="L2658" t="str">
        <f t="shared" si="770"/>
        <v>0.00005-0.0139567033968102i</v>
      </c>
      <c r="M2658" t="str">
        <f t="shared" si="771"/>
        <v>0.00133333333333333-0.0082098255275354i</v>
      </c>
      <c r="N2658">
        <f t="shared" si="772"/>
        <v>103.46848729215897</v>
      </c>
      <c r="O2658">
        <f t="shared" si="773"/>
        <v>4.9073653389087903</v>
      </c>
      <c r="P2658" s="3">
        <f t="shared" si="774"/>
        <v>4.9073653389087903</v>
      </c>
      <c r="Q2658" s="3">
        <f t="shared" si="775"/>
        <v>-76.531512707841031</v>
      </c>
      <c r="R2658">
        <f t="shared" si="776"/>
        <v>103.46848729215897</v>
      </c>
      <c r="S2658">
        <f t="shared" si="777"/>
        <v>20.218930458582147</v>
      </c>
      <c r="T2658">
        <f t="shared" si="760"/>
        <v>4.9073653389087903</v>
      </c>
    </row>
    <row r="2659" spans="1:20" x14ac:dyDescent="0.25">
      <c r="A2659">
        <f t="shared" si="761"/>
        <v>127522.03607402931</v>
      </c>
      <c r="B2659">
        <f t="shared" si="778"/>
        <v>20295.76239432476</v>
      </c>
      <c r="C2659" t="str">
        <f t="shared" si="762"/>
        <v>0.409229028410917-1.70583152934335i</v>
      </c>
      <c r="D2659" t="str">
        <f t="shared" si="763"/>
        <v>3.97096404376242-0.910774549450555i</v>
      </c>
      <c r="E2659" t="str">
        <f t="shared" si="764"/>
        <v>174.024571623964+19.4244911803306i</v>
      </c>
      <c r="F2659" t="str">
        <f t="shared" si="765"/>
        <v>1.45490044369408-7.36793513209842i</v>
      </c>
      <c r="G2659" t="str">
        <f t="shared" si="766"/>
        <v>0.999962534055997-0.0061208284003472i</v>
      </c>
      <c r="H2659" t="str">
        <f t="shared" si="767"/>
        <v>172.912126287723-1096.06671569434i</v>
      </c>
      <c r="I2659" t="str">
        <f t="shared" si="768"/>
        <v>-22.0723336474294-8.09264685381971i</v>
      </c>
      <c r="K2659" t="str">
        <f t="shared" si="769"/>
        <v>0.00168522008776083-0.00462026081726918i</v>
      </c>
      <c r="L2659" t="str">
        <f t="shared" si="770"/>
        <v>0.00005-0.0139038686957663i</v>
      </c>
      <c r="M2659" t="str">
        <f t="shared" si="771"/>
        <v>0.00133333333333333-0.00817874629162723i</v>
      </c>
      <c r="N2659">
        <f t="shared" si="772"/>
        <v>103.49031704356479</v>
      </c>
      <c r="O2659">
        <f t="shared" si="773"/>
        <v>4.8817401481012377</v>
      </c>
      <c r="P2659" s="3">
        <f t="shared" si="774"/>
        <v>4.8817401481012377</v>
      </c>
      <c r="Q2659" s="3">
        <f t="shared" si="775"/>
        <v>-76.509682956435213</v>
      </c>
      <c r="R2659">
        <f t="shared" si="776"/>
        <v>103.49031704356479</v>
      </c>
      <c r="S2659">
        <f t="shared" si="777"/>
        <v>20.295762394324761</v>
      </c>
      <c r="T2659">
        <f t="shared" si="760"/>
        <v>4.8817401481012377</v>
      </c>
    </row>
    <row r="2660" spans="1:20" x14ac:dyDescent="0.25">
      <c r="A2660">
        <f t="shared" si="761"/>
        <v>128006.61981111062</v>
      </c>
      <c r="B2660">
        <f t="shared" si="778"/>
        <v>20372.886291423194</v>
      </c>
      <c r="C2660" t="str">
        <f t="shared" si="762"/>
        <v>0.408674553133943-1.70065897642451i</v>
      </c>
      <c r="D2660" t="str">
        <f t="shared" si="763"/>
        <v>3.97093334365595-0.908286036673089i</v>
      </c>
      <c r="E2660" t="str">
        <f t="shared" si="764"/>
        <v>174.137794944508+19.4891913292106i</v>
      </c>
      <c r="F2660" t="str">
        <f t="shared" si="765"/>
        <v>1.45490002863703-7.34011052018264i</v>
      </c>
      <c r="G2660" t="str">
        <f t="shared" si="766"/>
        <v>0.999962248784584-0.00614408579547031i</v>
      </c>
      <c r="H2660" t="str">
        <f t="shared" si="767"/>
        <v>169.826810319258-1089.20262319664i</v>
      </c>
      <c r="I2660" t="str">
        <f t="shared" si="768"/>
        <v>-21.8568288285127-7.98701352323106i</v>
      </c>
      <c r="K2660" t="str">
        <f t="shared" si="769"/>
        <v>0.00167702094672172-0.00460503908232923i</v>
      </c>
      <c r="L2660" t="str">
        <f t="shared" si="770"/>
        <v>0.00005-0.0138512340065414i</v>
      </c>
      <c r="M2660" t="str">
        <f t="shared" si="771"/>
        <v>0.00133333333333333-0.00814778470973022i</v>
      </c>
      <c r="N2660">
        <f t="shared" si="772"/>
        <v>103.512182270767</v>
      </c>
      <c r="O2660">
        <f t="shared" si="773"/>
        <v>4.8561579839572042</v>
      </c>
      <c r="P2660" s="3">
        <f t="shared" si="774"/>
        <v>4.8561579839572042</v>
      </c>
      <c r="Q2660" s="3">
        <f t="shared" si="775"/>
        <v>-76.487817729233001</v>
      </c>
      <c r="R2660">
        <f t="shared" si="776"/>
        <v>103.512182270767</v>
      </c>
      <c r="S2660">
        <f t="shared" si="777"/>
        <v>20.372886291423193</v>
      </c>
      <c r="T2660">
        <f t="shared" si="760"/>
        <v>4.8561579839572042</v>
      </c>
    </row>
    <row r="2661" spans="1:20" x14ac:dyDescent="0.25">
      <c r="A2661">
        <f t="shared" si="761"/>
        <v>128493.04496639284</v>
      </c>
      <c r="B2661">
        <f t="shared" si="778"/>
        <v>20450.303259330602</v>
      </c>
      <c r="C2661" t="str">
        <f t="shared" si="762"/>
        <v>0.408122794255838-1.69551006832669i</v>
      </c>
      <c r="D2661" t="str">
        <f t="shared" si="763"/>
        <v>3.97090241026551-0.90581057494884i</v>
      </c>
      <c r="E2661" t="str">
        <f t="shared" si="764"/>
        <v>174.251957725229+19.5539320004943i</v>
      </c>
      <c r="F2661" t="str">
        <f t="shared" si="765"/>
        <v>1.45489961041978-7.31239149818215i</v>
      </c>
      <c r="G2661" t="str">
        <f t="shared" si="766"/>
        <v>0.999961961341153-0.00616743154863798i</v>
      </c>
      <c r="H2661" t="str">
        <f t="shared" si="767"/>
        <v>166.805448383758-1082.39780306544i</v>
      </c>
      <c r="I2661" t="str">
        <f t="shared" si="768"/>
        <v>-21.6436842044024-7.88347678010779i</v>
      </c>
      <c r="K2661" t="str">
        <f t="shared" si="769"/>
        <v>0.0016688763196289-0.00458985448641918i</v>
      </c>
      <c r="L2661" t="str">
        <f t="shared" si="770"/>
        <v>0.00005-0.0137987985719679i</v>
      </c>
      <c r="M2661" t="str">
        <f t="shared" si="771"/>
        <v>0.00133333333333333-0.00811694033645175i</v>
      </c>
      <c r="N2661">
        <f t="shared" si="772"/>
        <v>103.53408183189953</v>
      </c>
      <c r="O2661">
        <f t="shared" si="773"/>
        <v>4.8306191899613653</v>
      </c>
      <c r="P2661" s="3">
        <f t="shared" si="774"/>
        <v>4.8306191899613653</v>
      </c>
      <c r="Q2661" s="3">
        <f t="shared" si="775"/>
        <v>-76.465918168100472</v>
      </c>
      <c r="R2661">
        <f t="shared" si="776"/>
        <v>103.53408183189953</v>
      </c>
      <c r="S2661">
        <f t="shared" si="777"/>
        <v>20.450303259330603</v>
      </c>
      <c r="T2661">
        <f t="shared" si="760"/>
        <v>4.8306191899613653</v>
      </c>
    </row>
    <row r="2662" spans="1:20" x14ac:dyDescent="0.25">
      <c r="A2662">
        <f t="shared" si="761"/>
        <v>128981.31853726515</v>
      </c>
      <c r="B2662">
        <f t="shared" si="778"/>
        <v>20528.01441171606</v>
      </c>
      <c r="C2662" t="str">
        <f t="shared" si="762"/>
        <v>0.407573723105583-1.69038475932942i</v>
      </c>
      <c r="D2662" t="str">
        <f t="shared" si="763"/>
        <v>3.97087124182209-0.90334812849677i</v>
      </c>
      <c r="E2662" t="str">
        <f t="shared" si="764"/>
        <v>174.367067861842+19.6187106545811i</v>
      </c>
      <c r="F2662" t="str">
        <f t="shared" si="765"/>
        <v>1.4548991890183-7.28477766734904i</v>
      </c>
      <c r="G2662" t="str">
        <f t="shared" si="766"/>
        <v>0.999961671709169-0.00619086599538128i</v>
      </c>
      <c r="H2662" t="str">
        <f t="shared" si="767"/>
        <v>163.846543871856-1075.65174550343i</v>
      </c>
      <c r="I2662" t="str">
        <f t="shared" si="768"/>
        <v>-21.432874245574-7.78198588845067i</v>
      </c>
      <c r="K2662" t="str">
        <f t="shared" si="769"/>
        <v>0.00166078589243727-0.00457470710180188i</v>
      </c>
      <c r="L2662" t="str">
        <f t="shared" si="770"/>
        <v>0.00005-0.0137465616377445i</v>
      </c>
      <c r="M2662" t="str">
        <f t="shared" si="771"/>
        <v>0.00133333333333333-0.00808621272808498i</v>
      </c>
      <c r="N2662">
        <f t="shared" si="772"/>
        <v>103.55601456682201</v>
      </c>
      <c r="O2662">
        <f t="shared" si="773"/>
        <v>4.8051241112327707</v>
      </c>
      <c r="P2662" s="3">
        <f t="shared" si="774"/>
        <v>4.8051241112327707</v>
      </c>
      <c r="Q2662" s="3">
        <f t="shared" si="775"/>
        <v>-76.443985433177986</v>
      </c>
      <c r="R2662">
        <f t="shared" si="776"/>
        <v>103.55601456682201</v>
      </c>
      <c r="S2662">
        <f t="shared" si="777"/>
        <v>20.528014411716061</v>
      </c>
      <c r="T2662">
        <f t="shared" si="760"/>
        <v>4.8051241112327707</v>
      </c>
    </row>
    <row r="2663" spans="1:20" x14ac:dyDescent="0.25">
      <c r="A2663">
        <f t="shared" si="761"/>
        <v>129471.44754770676</v>
      </c>
      <c r="B2663">
        <f t="shared" si="778"/>
        <v>20606.020866480583</v>
      </c>
      <c r="C2663" t="str">
        <f t="shared" si="762"/>
        <v>0.40702731093986-1.6852830040126i</v>
      </c>
      <c r="D2663" t="str">
        <f t="shared" si="763"/>
        <v>3.97083983654329-0.900898661721123i</v>
      </c>
      <c r="E2663" t="str">
        <f t="shared" si="764"/>
        <v>174.483133322486+19.6835247006586i</v>
      </c>
      <c r="F2663" t="str">
        <f t="shared" si="765"/>
        <v>1.45489876440831-7.25726863044858i</v>
      </c>
      <c r="G2663" t="str">
        <f t="shared" si="766"/>
        <v>0.99996137987197-0.00621438947250366i</v>
      </c>
      <c r="H2663" t="str">
        <f t="shared" si="767"/>
        <v>160.948638431924-1068.96393744947i</v>
      </c>
      <c r="I2663" t="str">
        <f t="shared" si="768"/>
        <v>-21.2243734974873-7.68249147469777i</v>
      </c>
      <c r="K2663" t="str">
        <f t="shared" si="769"/>
        <v>0.00165274935216262-0.00455959699863648i</v>
      </c>
      <c r="L2663" t="str">
        <f t="shared" si="770"/>
        <v>0.00005-0.0136945224524253i</v>
      </c>
      <c r="M2663" t="str">
        <f t="shared" si="771"/>
        <v>0.00133333333333333-0.00805560144260311i</v>
      </c>
      <c r="N2663">
        <f t="shared" si="772"/>
        <v>103.57797929692592</v>
      </c>
      <c r="O2663">
        <f t="shared" si="773"/>
        <v>4.7796730945288006</v>
      </c>
      <c r="P2663" s="3">
        <f t="shared" si="774"/>
        <v>4.7796730945288006</v>
      </c>
      <c r="Q2663" s="3">
        <f t="shared" si="775"/>
        <v>-76.422020703074082</v>
      </c>
      <c r="R2663">
        <f t="shared" si="776"/>
        <v>103.57797929692592</v>
      </c>
      <c r="S2663">
        <f t="shared" si="777"/>
        <v>20.606020866480584</v>
      </c>
      <c r="T2663">
        <f t="shared" si="760"/>
        <v>4.7796730945288006</v>
      </c>
    </row>
    <row r="2664" spans="1:20" x14ac:dyDescent="0.25">
      <c r="A2664">
        <f t="shared" si="761"/>
        <v>129963.43904838806</v>
      </c>
      <c r="B2664">
        <f t="shared" si="778"/>
        <v>20684.32374577321</v>
      </c>
      <c r="C2664" t="str">
        <f t="shared" si="762"/>
        <v>0.406483528941092-1.68020475725846i</v>
      </c>
      <c r="D2664" t="str">
        <f t="shared" si="763"/>
        <v>3.97080819263334-0.89846213921091i</v>
      </c>
      <c r="E2664" t="str">
        <f t="shared" si="764"/>
        <v>174.600162148422+19.7483714957941i</v>
      </c>
      <c r="F2664" t="str">
        <f t="shared" si="765"/>
        <v>1.45489833656542-7.22986399175366i</v>
      </c>
      <c r="G2664" t="str">
        <f t="shared" si="766"/>
        <v>0.999961085812765-0.00623800231808579i</v>
      </c>
      <c r="H2664" t="str">
        <f t="shared" si="767"/>
        <v>158.110310951795-1062.33386313099i</v>
      </c>
      <c r="I2664" t="str">
        <f t="shared" si="768"/>
        <v>-21.0181565949679-7.58494548924515i</v>
      </c>
      <c r="K2664" t="str">
        <f t="shared" si="769"/>
        <v>0.00164476638688916-0.00454452424499851i</v>
      </c>
      <c r="L2664" t="str">
        <f t="shared" si="770"/>
        <v>0.00005-0.0136426802674091i</v>
      </c>
      <c r="M2664" t="str">
        <f t="shared" si="771"/>
        <v>0.00133333333333333-0.00802510603965245i</v>
      </c>
      <c r="N2664">
        <f t="shared" si="772"/>
        <v>103.59997482493884</v>
      </c>
      <c r="O2664">
        <f t="shared" si="773"/>
        <v>4.7542664882497103</v>
      </c>
      <c r="P2664" s="3">
        <f t="shared" si="774"/>
        <v>4.7542664882497103</v>
      </c>
      <c r="Q2664" s="3">
        <f t="shared" si="775"/>
        <v>-76.40002517506116</v>
      </c>
      <c r="R2664">
        <f t="shared" si="776"/>
        <v>103.59997482493884</v>
      </c>
      <c r="S2664">
        <f t="shared" si="777"/>
        <v>20.684323745773209</v>
      </c>
      <c r="T2664">
        <f t="shared" si="760"/>
        <v>4.7542664882497103</v>
      </c>
    </row>
    <row r="2665" spans="1:20" x14ac:dyDescent="0.25">
      <c r="A2665">
        <f t="shared" si="761"/>
        <v>130457.30011677193</v>
      </c>
      <c r="B2665">
        <f t="shared" si="778"/>
        <v>20762.924176007149</v>
      </c>
      <c r="C2665" t="str">
        <f t="shared" si="762"/>
        <v>0.405942348215349-1.67514997425332i</v>
      </c>
      <c r="D2665" t="str">
        <f t="shared" si="763"/>
        <v>3.97077630828286-0.896038525739339i</v>
      </c>
      <c r="E2665" t="str">
        <f t="shared" si="764"/>
        <v>174.718162454719+19.8132483440106i</v>
      </c>
      <c r="F2665" t="str">
        <f t="shared" si="765"/>
        <v>1.45489790546499-7.20256335703884i</v>
      </c>
      <c r="G2665" t="str">
        <f t="shared" si="766"/>
        <v>0.99996078951464-0.00626170487149035i</v>
      </c>
      <c r="H2665" t="str">
        <f t="shared" si="767"/>
        <v>155.330176566208-1055.76100458375i</v>
      </c>
      <c r="I2665" t="str">
        <f t="shared" si="768"/>
        <v>-20.814198275565-7.48930116903183i</v>
      </c>
      <c r="K2665" t="str">
        <f t="shared" si="769"/>
        <v>0.00163683668577677-0.00452948890689999i</v>
      </c>
      <c r="L2665" t="str">
        <f t="shared" si="770"/>
        <v>0.00005-0.0135910343369288i</v>
      </c>
      <c r="M2665" t="str">
        <f t="shared" si="771"/>
        <v>0.00133333333333333-0.00799472608054634i</v>
      </c>
      <c r="N2665">
        <f t="shared" si="772"/>
        <v>103.62199993472588</v>
      </c>
      <c r="O2665">
        <f t="shared" si="773"/>
        <v>4.7289046424419539</v>
      </c>
      <c r="P2665" s="3">
        <f t="shared" si="774"/>
        <v>4.7289046424419539</v>
      </c>
      <c r="Q2665" s="3">
        <f t="shared" si="775"/>
        <v>-76.378000065274122</v>
      </c>
      <c r="R2665">
        <f t="shared" si="776"/>
        <v>103.62199993472588</v>
      </c>
      <c r="S2665">
        <f t="shared" si="777"/>
        <v>20.76292417600715</v>
      </c>
      <c r="T2665">
        <f t="shared" si="760"/>
        <v>4.7289046424419539</v>
      </c>
    </row>
    <row r="2666" spans="1:20" x14ac:dyDescent="0.25">
      <c r="A2666">
        <f t="shared" si="761"/>
        <v>130953.03785721568</v>
      </c>
      <c r="B2666">
        <f t="shared" si="778"/>
        <v>20841.823287875977</v>
      </c>
      <c r="C2666" t="str">
        <f t="shared" si="762"/>
        <v>0.40540373979023-1.67011861048952i</v>
      </c>
      <c r="D2666" t="str">
        <f t="shared" si="763"/>
        <v>3.97074418166879-0.893627786263315i</v>
      </c>
      <c r="E2666" t="str">
        <f t="shared" si="764"/>
        <v>174.837142430967+19.878152495343i</v>
      </c>
      <c r="F2666" t="str">
        <f t="shared" si="765"/>
        <v>1.45489747108224-7.17536633357486i</v>
      </c>
      <c r="G2666" t="str">
        <f t="shared" si="766"/>
        <v>0.999960490960548-0.00628549747336688i</v>
      </c>
      <c r="H2666" t="str">
        <f t="shared" si="767"/>
        <v>152.606885689459-1049.24484214018i</v>
      </c>
      <c r="I2666" t="str">
        <f t="shared" si="768"/>
        <v>-20.6124733919355-7.39551300116373i</v>
      </c>
      <c r="K2666" t="str">
        <f t="shared" si="769"/>
        <v>0.0016289599390681-0.00451449104830943i</v>
      </c>
      <c r="L2666" t="str">
        <f t="shared" si="770"/>
        <v>0.00005-0.0135395839180402i</v>
      </c>
      <c r="M2666" t="str">
        <f t="shared" si="771"/>
        <v>0.00133333333333333-0.00796446112825898i</v>
      </c>
      <c r="N2666">
        <f t="shared" si="772"/>
        <v>103.64405339108804</v>
      </c>
      <c r="O2666">
        <f t="shared" si="773"/>
        <v>4.703587908802235</v>
      </c>
      <c r="P2666" s="3">
        <f t="shared" si="774"/>
        <v>4.703587908802235</v>
      </c>
      <c r="Q2666" s="3">
        <f t="shared" si="775"/>
        <v>-76.355946608911964</v>
      </c>
      <c r="R2666">
        <f t="shared" si="776"/>
        <v>103.64405339108804</v>
      </c>
      <c r="S2666">
        <f t="shared" si="777"/>
        <v>20.841823287875979</v>
      </c>
      <c r="T2666">
        <f t="shared" si="760"/>
        <v>4.703587908802235</v>
      </c>
    </row>
    <row r="2667" spans="1:20" x14ac:dyDescent="0.25">
      <c r="A2667">
        <f t="shared" si="761"/>
        <v>131450.65940107309</v>
      </c>
      <c r="B2667">
        <f t="shared" si="778"/>
        <v>20921.022216369907</v>
      </c>
      <c r="C2667" t="str">
        <f t="shared" si="762"/>
        <v>0.404867674612677-1.66511062176727i</v>
      </c>
      <c r="D2667" t="str">
        <f t="shared" si="763"/>
        <v>3.97071181095437-0.891229885922908i</v>
      </c>
      <c r="E2667" t="str">
        <f t="shared" si="764"/>
        <v>174.957110341976+19.9430811448774i</v>
      </c>
      <c r="F2667" t="str">
        <f t="shared" si="765"/>
        <v>1.45489703339216-7.148272530123i</v>
      </c>
      <c r="G2667" t="str">
        <f t="shared" si="766"/>
        <v>0.999960190133314-0.00630938046565664i</v>
      </c>
      <c r="H2667" t="str">
        <f t="shared" si="767"/>
        <v>149.93912307291-1042.78485488847i</v>
      </c>
      <c r="I2667" t="str">
        <f t="shared" si="768"/>
        <v>-20.4129569233179-7.30353668755557i</v>
      </c>
      <c r="K2667" t="str">
        <f t="shared" si="769"/>
        <v>0.00162113583809542-0.00449953073117171i</v>
      </c>
      <c r="L2667" t="str">
        <f t="shared" si="770"/>
        <v>0.00005-0.0134883282706119i</v>
      </c>
      <c r="M2667" t="str">
        <f t="shared" si="771"/>
        <v>0.00133333333333333-0.00793431074741876i</v>
      </c>
      <c r="N2667">
        <f t="shared" si="772"/>
        <v>103.66613393955897</v>
      </c>
      <c r="O2667">
        <f t="shared" si="773"/>
        <v>4.6783166406810048</v>
      </c>
      <c r="P2667" s="3">
        <f t="shared" si="774"/>
        <v>4.6783166406810048</v>
      </c>
      <c r="Q2667" s="3">
        <f t="shared" si="775"/>
        <v>-76.333866060441025</v>
      </c>
      <c r="R2667">
        <f t="shared" si="776"/>
        <v>103.66613393955897</v>
      </c>
      <c r="S2667">
        <f t="shared" si="777"/>
        <v>20.921022216369906</v>
      </c>
      <c r="T2667">
        <f t="shared" si="760"/>
        <v>4.6783166406810048</v>
      </c>
    </row>
    <row r="2668" spans="1:20" x14ac:dyDescent="0.25">
      <c r="A2668">
        <f t="shared" si="761"/>
        <v>131950.17190679719</v>
      </c>
      <c r="B2668">
        <f t="shared" si="778"/>
        <v>21000.522100792114</v>
      </c>
      <c r="C2668" t="str">
        <f t="shared" si="762"/>
        <v>0.404334123546771-1.6601259641966i</v>
      </c>
      <c r="D2668" t="str">
        <f t="shared" si="763"/>
        <v>3.97067919428892-0.888844790040809i</v>
      </c>
      <c r="E2668" t="str">
        <f t="shared" si="764"/>
        <v>175.078074528502+20.0080314317794i</v>
      </c>
      <c r="F2668" t="str">
        <f t="shared" si="765"/>
        <v>1.45489659236959-7.12128155692926i</v>
      </c>
      <c r="G2668" t="str">
        <f t="shared" si="766"/>
        <v>0.999959887015632-0.00633335419159749i</v>
      </c>
      <c r="H2668" t="str">
        <f t="shared" si="767"/>
        <v>147.325606886751-1036.38052110328i</v>
      </c>
      <c r="I2668" t="str">
        <f t="shared" si="768"/>
        <v>-20.2156239861347-7.21332911056256i</v>
      </c>
      <c r="K2668" t="str">
        <f t="shared" si="769"/>
        <v>0.00161336407528724-0.00448460801542787i</v>
      </c>
      <c r="L2668" t="str">
        <f t="shared" si="770"/>
        <v>0.00005-0.0134372666573141i</v>
      </c>
      <c r="M2668" t="str">
        <f t="shared" si="771"/>
        <v>0.00133333333333333-0.00790427450430243i</v>
      </c>
      <c r="N2668">
        <f t="shared" si="772"/>
        <v>103.68824030619943</v>
      </c>
      <c r="O2668">
        <f t="shared" si="773"/>
        <v>4.653091193086353</v>
      </c>
      <c r="P2668" s="3">
        <f t="shared" si="774"/>
        <v>4.653091193086353</v>
      </c>
      <c r="Q2668" s="3">
        <f t="shared" si="775"/>
        <v>-76.311759693800568</v>
      </c>
      <c r="R2668">
        <f t="shared" si="776"/>
        <v>103.68824030619943</v>
      </c>
      <c r="S2668">
        <f t="shared" si="777"/>
        <v>21.000522100792114</v>
      </c>
      <c r="T2668">
        <f t="shared" ref="T2668:T2731" si="779">P2668</f>
        <v>4.653091193086353</v>
      </c>
    </row>
    <row r="2669" spans="1:20" x14ac:dyDescent="0.25">
      <c r="A2669">
        <f t="shared" ref="A2669:A2732" si="780">2*PI()*B2669</f>
        <v>132451.58256004303</v>
      </c>
      <c r="B2669">
        <f t="shared" si="778"/>
        <v>21080.324084775126</v>
      </c>
      <c r="C2669" t="str">
        <f t="shared" ref="C2669:C2732" si="781">IMPRODUCT(D2669,E2669,$C$40,,K2669,$C$41)</f>
        <v>0.403803057371391-1.65516459419924i</v>
      </c>
      <c r="D2669" t="str">
        <f t="shared" ref="D2669:D2732" si="782">IMDIV(IMPRODUCT($C$37,$C$38,COMPLEX(1,A2669/$C$38)),IMSUM(-1*A2669*A2669/$C$39,COMPLEX(0,1*A2669)))</f>
        <v>3.97064632980779-0.886472464121831i</v>
      </c>
      <c r="E2669" t="str">
        <f t="shared" ref="E2669:E2732" si="783">IMDIV(IMPRODUCT(IMSUM(F2669,G2669),$C$29,H2669),IMSUM(1,I2669))</f>
        <v>175.20004340796+20.0730004382929i</v>
      </c>
      <c r="F2669" t="str">
        <f t="shared" ref="F2669:F2732" si="784">IMDIV(IMPRODUCT($C$14,$C$15,COMPLEX(1,A2669/$C$15)),IMSUM(-1*A2669*A2669/$C$16,COMPLEX(0,A2669)))</f>
        <v>1.45489614798915-7.09439302571895i</v>
      </c>
      <c r="G2669" t="str">
        <f t="shared" ref="G2669:G2732" si="785">IMDIV(1,COMPLEX(1,A2669*$C$9*$C$10))</f>
        <v>0.999959581590065-0.00635741899572877i</v>
      </c>
      <c r="H2669" t="str">
        <f t="shared" ref="H2669:H2732" si="786">IMDIV($C$3,IMSUM(K2669,COMPLEX(0,$C$28*A2669)))</f>
        <v>144.765087825688-1030.03131865013i</v>
      </c>
      <c r="I2669" t="str">
        <f t="shared" ref="I2669:I2732" si="787">IMPRODUCT(F2669,$C$29,H2669,$C$31)</f>
        <v>-20.0204498437848-7.12484829958288i</v>
      </c>
      <c r="K2669" t="str">
        <f t="shared" ref="K2669:K2732" si="788">IF($C$26&lt;=0,IMDIV(1,IMSUM(IMDIV(1,L2669),1/$C$18)),IMDIV(1,IMSUM(IMDIV(1,L2669),1/$C$18,IMDIV(1,M2669))))</f>
        <v>0.00160564434417485-0.00446972295903492i</v>
      </c>
      <c r="L2669" t="str">
        <f t="shared" ref="L2669:L2732" si="789">IMSUM($C$21/$C$22,IMDIV(1,COMPLEX(0,$C$20*$C$22*A2669)))</f>
        <v>0.00005-0.0133863983436084i</v>
      </c>
      <c r="M2669" t="str">
        <f t="shared" ref="M2669:M2732" si="790">IMSUM($C$25/$C$26,IMDIV(1,COMPLEX(0,$C$24*$C$26*A2669)))</f>
        <v>0.00133333333333333-0.00787435196682849i</v>
      </c>
      <c r="N2669">
        <f t="shared" ref="N2669:N2732" si="791">ABS(R2669)</f>
        <v>103.71037119738762</v>
      </c>
      <c r="O2669">
        <f t="shared" ref="O2669:O2732" si="792">ABS(P2669)</f>
        <v>4.6279119226872902</v>
      </c>
      <c r="P2669" s="3">
        <f t="shared" ref="P2669:P2732" si="793">20*LOG10(IMABS(C2669))</f>
        <v>4.6279119226872902</v>
      </c>
      <c r="Q2669" s="3">
        <f t="shared" ref="Q2669:Q2732" si="794">IMARGUMENT(C2669)*180/PI()</f>
        <v>-76.289628802612384</v>
      </c>
      <c r="R2669">
        <f t="shared" ref="R2669:R2732" si="795">IF(Q2669&lt;0,Q2669+180,Q2669-180)</f>
        <v>103.71037119738762</v>
      </c>
      <c r="S2669">
        <f t="shared" ref="S2669:S2732" si="796">B2669/1000</f>
        <v>21.080324084775125</v>
      </c>
      <c r="T2669">
        <f t="shared" si="779"/>
        <v>4.6279119226872902</v>
      </c>
    </row>
    <row r="2670" spans="1:20" x14ac:dyDescent="0.25">
      <c r="A2670">
        <f t="shared" si="780"/>
        <v>132954.89857377121</v>
      </c>
      <c r="B2670">
        <f t="shared" ref="B2670:B2733" si="797">B2669*(1+B$42)</f>
        <v>21160.429316297272</v>
      </c>
      <c r="C2670" t="str">
        <f t="shared" si="781"/>
        <v>0.403274446777908-1.65022646851052i</v>
      </c>
      <c r="D2670" t="str">
        <f t="shared" si="782"/>
        <v>3.97061321563231-0.884112873852385i</v>
      </c>
      <c r="E2670" t="str">
        <f t="shared" si="783"/>
        <v>175.323025475152+20.1379851887335i</v>
      </c>
      <c r="F2670" t="str">
        <f t="shared" si="784"/>
        <v>1.45489570022528-7.06760654969107i</v>
      </c>
      <c r="G2670" t="str">
        <f t="shared" si="785"/>
        <v>0.999959273839042-0.00638157522389624i</v>
      </c>
      <c r="H2670" t="str">
        <f t="shared" si="786"/>
        <v>142.256348237979-1023.73672536443i</v>
      </c>
      <c r="I2670" t="str">
        <f t="shared" si="787"/>
        <v>-19.8274099156636-7.03805339860403i</v>
      </c>
      <c r="K2670" t="str">
        <f t="shared" si="788"/>
        <v>0.00159797633939849-0.0044548756179854i</v>
      </c>
      <c r="L2670" t="str">
        <f t="shared" si="789"/>
        <v>0.00005-0.013335722597737i</v>
      </c>
      <c r="M2670" t="str">
        <f t="shared" si="790"/>
        <v>0.00133333333333333-0.00784454270455116i</v>
      </c>
      <c r="N2670">
        <f t="shared" si="791"/>
        <v>103.73252529960986</v>
      </c>
      <c r="O2670">
        <f t="shared" si="792"/>
        <v>4.6027791878171023</v>
      </c>
      <c r="P2670" s="3">
        <f t="shared" si="793"/>
        <v>4.6027791878171023</v>
      </c>
      <c r="Q2670" s="3">
        <f t="shared" si="794"/>
        <v>-76.267474700390139</v>
      </c>
      <c r="R2670">
        <f t="shared" si="795"/>
        <v>103.73252529960986</v>
      </c>
      <c r="S2670">
        <f t="shared" si="796"/>
        <v>21.160429316297272</v>
      </c>
      <c r="T2670">
        <f t="shared" si="779"/>
        <v>4.6027791878171023</v>
      </c>
    </row>
    <row r="2671" spans="1:20" x14ac:dyDescent="0.25">
      <c r="A2671">
        <f t="shared" si="780"/>
        <v>133460.12718835153</v>
      </c>
      <c r="B2671">
        <f t="shared" si="797"/>
        <v>21240.838947699202</v>
      </c>
      <c r="C2671" t="str">
        <f t="shared" si="781"/>
        <v>0.402748262367711-1.64531154418137i</v>
      </c>
      <c r="D2671" t="str">
        <f t="shared" si="782"/>
        <v>3.97057984986954-0.881765985099943i</v>
      </c>
      <c r="E2671" t="str">
        <f t="shared" si="783"/>
        <v>175.447029303007+20.2029826484518i</v>
      </c>
      <c r="F2671" t="str">
        <f t="shared" si="784"/>
        <v>1.4548952490522-7.04092174351261i</v>
      </c>
      <c r="G2671" t="str">
        <f t="shared" si="785"/>
        <v>0.999958963744858-0.006405823223257i</v>
      </c>
      <c r="H2671" t="str">
        <f t="shared" si="786"/>
        <v>139.798201277363-1017.49621940662i</v>
      </c>
      <c r="I2671" t="str">
        <f t="shared" si="787"/>
        <v>-19.636479785455-6.95290463467063i</v>
      </c>
      <c r="K2671" t="str">
        <f t="shared" si="788"/>
        <v>0.00159035975671343-0.00444006604632699i</v>
      </c>
      <c r="L2671" t="str">
        <f t="shared" si="789"/>
        <v>0.00005-0.0132852386907123i</v>
      </c>
      <c r="M2671" t="str">
        <f t="shared" si="790"/>
        <v>0.00133333333333333-0.00781484628865432i</v>
      </c>
      <c r="N2671">
        <f t="shared" si="791"/>
        <v>103.75470127924459</v>
      </c>
      <c r="O2671">
        <f t="shared" si="792"/>
        <v>4.5776933484769007</v>
      </c>
      <c r="P2671" s="3">
        <f t="shared" si="793"/>
        <v>4.5776933484769007</v>
      </c>
      <c r="Q2671" s="3">
        <f t="shared" si="794"/>
        <v>-76.245298720755414</v>
      </c>
      <c r="R2671">
        <f t="shared" si="795"/>
        <v>103.75470127924459</v>
      </c>
      <c r="S2671">
        <f t="shared" si="796"/>
        <v>21.240838947699203</v>
      </c>
      <c r="T2671">
        <f t="shared" si="779"/>
        <v>4.5776933484769007</v>
      </c>
    </row>
    <row r="2672" spans="1:20" x14ac:dyDescent="0.25">
      <c r="A2672">
        <f t="shared" si="780"/>
        <v>133967.27567166727</v>
      </c>
      <c r="B2672">
        <f t="shared" si="797"/>
        <v>21321.554135700459</v>
      </c>
      <c r="C2672" t="str">
        <f t="shared" si="781"/>
        <v>0.402224474649774-1.64041977858019i</v>
      </c>
      <c r="D2672" t="str">
        <f t="shared" si="782"/>
        <v>3.97054623061238-0.879431763912566i</v>
      </c>
      <c r="E2672" t="str">
        <f t="shared" si="783"/>
        <v>175.572063543313+20.2679897227879i</v>
      </c>
      <c r="F2672" t="str">
        <f t="shared" si="784"/>
        <v>1.45489479444399-7.0143382233133i</v>
      </c>
      <c r="G2672" t="str">
        <f t="shared" si="785"/>
        <v>0.999958651289676-0.00643016334228444i</v>
      </c>
      <c r="H2672" t="str">
        <f t="shared" si="786"/>
        <v>137.389490077438-1011.30927959476i</v>
      </c>
      <c r="I2672" t="str">
        <f t="shared" si="787"/>
        <v>-19.4476352087438-6.86936328725216i</v>
      </c>
      <c r="K2672" t="str">
        <f t="shared" si="788"/>
        <v>0.00158279429299578-0.00442529429618185i</v>
      </c>
      <c r="L2672" t="str">
        <f t="shared" si="789"/>
        <v>0.00005-0.0132349458963063i</v>
      </c>
      <c r="M2672" t="str">
        <f t="shared" si="790"/>
        <v>0.00133333333333333-0.00778526229194487i</v>
      </c>
      <c r="N2672">
        <f t="shared" si="791"/>
        <v>103.77689778234809</v>
      </c>
      <c r="O2672">
        <f t="shared" si="792"/>
        <v>4.5526547663384935</v>
      </c>
      <c r="P2672" s="3">
        <f t="shared" si="793"/>
        <v>4.5526547663384935</v>
      </c>
      <c r="Q2672" s="3">
        <f t="shared" si="794"/>
        <v>-76.223102217651913</v>
      </c>
      <c r="R2672">
        <f t="shared" si="795"/>
        <v>103.77689778234809</v>
      </c>
      <c r="S2672">
        <f t="shared" si="796"/>
        <v>21.32155413570046</v>
      </c>
      <c r="T2672">
        <f t="shared" si="779"/>
        <v>4.5526547663384935</v>
      </c>
    </row>
    <row r="2673" spans="1:20" x14ac:dyDescent="0.25">
      <c r="A2673">
        <f t="shared" si="780"/>
        <v>134476.3513192196</v>
      </c>
      <c r="B2673">
        <f t="shared" si="797"/>
        <v>21402.57604141612</v>
      </c>
      <c r="C2673" t="str">
        <f t="shared" si="781"/>
        <v>0.401703054038115-1.63555112939487i</v>
      </c>
      <c r="D2673" t="str">
        <f t="shared" si="782"/>
        <v>3.9705123559392-0.87711017651832i</v>
      </c>
      <c r="E2673" t="str">
        <f t="shared" si="783"/>
        <v>175.69813692747+20.3330032559993i</v>
      </c>
      <c r="F2673" t="str">
        <f t="shared" si="784"/>
        <v>1.45489433637447-6.98785560667963i</v>
      </c>
      <c r="G2673" t="str">
        <f t="shared" si="785"/>
        <v>0.999958336455519-0.00645459593077319i</v>
      </c>
      <c r="H2673" t="str">
        <f t="shared" si="786"/>
        <v>135.029086947948-1005.17538571549i</v>
      </c>
      <c r="I2673" t="str">
        <f t="shared" si="787"/>
        <v>-19.2608521199759-6.78739165848452i</v>
      </c>
      <c r="K2673" t="str">
        <f t="shared" si="788"/>
        <v>0.00157527964624827-0.00441056041776619i</v>
      </c>
      <c r="L2673" t="str">
        <f t="shared" si="789"/>
        <v>0.00005-0.0131848434910404i</v>
      </c>
      <c r="M2673" t="str">
        <f t="shared" si="790"/>
        <v>0.00133333333333333-0.00775579028884726i</v>
      </c>
      <c r="N2673">
        <f t="shared" si="791"/>
        <v>103.799113434435</v>
      </c>
      <c r="O2673">
        <f t="shared" si="792"/>
        <v>4.5276638047477693</v>
      </c>
      <c r="P2673" s="3">
        <f t="shared" si="793"/>
        <v>4.5276638047477693</v>
      </c>
      <c r="Q2673" s="3">
        <f t="shared" si="794"/>
        <v>-76.200886565565</v>
      </c>
      <c r="R2673">
        <f t="shared" si="795"/>
        <v>103.799113434435</v>
      </c>
      <c r="S2673">
        <f t="shared" si="796"/>
        <v>21.402576041416118</v>
      </c>
      <c r="T2673">
        <f t="shared" si="779"/>
        <v>4.5276638047477693</v>
      </c>
    </row>
    <row r="2674" spans="1:20" x14ac:dyDescent="0.25">
      <c r="A2674">
        <f t="shared" si="780"/>
        <v>134987.36145423262</v>
      </c>
      <c r="B2674">
        <f t="shared" si="797"/>
        <v>21483.9058303735</v>
      </c>
      <c r="C2674" t="str">
        <f t="shared" si="781"/>
        <v>0.401183970849132-1.63070555463467i</v>
      </c>
      <c r="D2674" t="str">
        <f t="shared" si="782"/>
        <v>3.970478223914-0.874801189324849i</v>
      </c>
      <c r="E2674" t="str">
        <f t="shared" si="783"/>
        <v>175.825258267235+20.3980200301722i</v>
      </c>
      <c r="F2674" t="str">
        <f t="shared" si="784"/>
        <v>1.45489387481729-6.96147351264986i</v>
      </c>
      <c r="G2674" t="str">
        <f t="shared" si="785"/>
        <v>0.999958019224278-0.00647912133984414i</v>
      </c>
      <c r="H2674" t="str">
        <f t="shared" si="786"/>
        <v>132.715892592509-999.094018814842i</v>
      </c>
      <c r="I2674" t="str">
        <f t="shared" si="787"/>
        <v>-19.076106638817-6.70695304426615i</v>
      </c>
      <c r="K2674" t="str">
        <f t="shared" si="788"/>
        <v>0.00156781551560549-0.00439586445940921i</v>
      </c>
      <c r="L2674" t="str">
        <f t="shared" si="789"/>
        <v>0.00005-0.0131349307541745i</v>
      </c>
      <c r="M2674" t="str">
        <f t="shared" si="790"/>
        <v>0.00133333333333333-0.00772642985539678i</v>
      </c>
      <c r="N2674">
        <f t="shared" si="791"/>
        <v>103.8213468402556</v>
      </c>
      <c r="O2674">
        <f t="shared" si="792"/>
        <v>4.5027208287271616</v>
      </c>
      <c r="P2674" s="3">
        <f t="shared" si="793"/>
        <v>4.5027208287271616</v>
      </c>
      <c r="Q2674" s="3">
        <f t="shared" si="794"/>
        <v>-76.1786531597444</v>
      </c>
      <c r="R2674">
        <f t="shared" si="795"/>
        <v>103.8213468402556</v>
      </c>
      <c r="S2674">
        <f t="shared" si="796"/>
        <v>21.483905830373502</v>
      </c>
      <c r="T2674">
        <f t="shared" si="779"/>
        <v>4.5027208287271616</v>
      </c>
    </row>
    <row r="2675" spans="1:20" x14ac:dyDescent="0.25">
      <c r="A2675">
        <f t="shared" si="780"/>
        <v>135500.31342775869</v>
      </c>
      <c r="B2675">
        <f t="shared" si="797"/>
        <v>21565.544672528918</v>
      </c>
      <c r="C2675" t="str">
        <f t="shared" si="781"/>
        <v>0.400667195299022-1.6258830126323i</v>
      </c>
      <c r="D2675" t="str">
        <f t="shared" si="782"/>
        <v>3.97044383258606-0.872504768918804i</v>
      </c>
      <c r="E2675" t="str">
        <f t="shared" si="783"/>
        <v>175.953436455489+20.463036764113i</v>
      </c>
      <c r="F2675" t="str">
        <f t="shared" si="784"/>
        <v>1.45489340974593-6.93519156170817i</v>
      </c>
      <c r="G2675" t="str">
        <f t="shared" si="785"/>
        <v>0.999957699577702-0.0065037399219494i</v>
      </c>
      <c r="H2675" t="str">
        <f t="shared" si="786"/>
        <v>130.448835347325-993.064661469616i</v>
      </c>
      <c r="I2675" t="str">
        <f t="shared" si="787"/>
        <v>-18.8933750759328-6.62801170618424i</v>
      </c>
      <c r="K2675" t="str">
        <f t="shared" si="788"/>
        <v>0.00156040160133946-0.00438120646757264i</v>
      </c>
      <c r="L2675" t="str">
        <f t="shared" si="789"/>
        <v>0.00005-0.0130852069676973i</v>
      </c>
      <c r="M2675" t="str">
        <f t="shared" si="790"/>
        <v>0.00133333333333333-0.00769718056923369i</v>
      </c>
      <c r="N2675">
        <f t="shared" si="791"/>
        <v>103.84359658357339</v>
      </c>
      <c r="O2675">
        <f t="shared" si="792"/>
        <v>4.4778262049790847</v>
      </c>
      <c r="P2675" s="3">
        <f t="shared" si="793"/>
        <v>4.4778262049790847</v>
      </c>
      <c r="Q2675" s="3">
        <f t="shared" si="794"/>
        <v>-76.156403416426613</v>
      </c>
      <c r="R2675">
        <f t="shared" si="795"/>
        <v>103.84359658357339</v>
      </c>
      <c r="S2675">
        <f t="shared" si="796"/>
        <v>21.565544672528919</v>
      </c>
      <c r="T2675">
        <f t="shared" si="779"/>
        <v>4.4778262049790847</v>
      </c>
    </row>
    <row r="2676" spans="1:20" x14ac:dyDescent="0.25">
      <c r="A2676">
        <f t="shared" si="780"/>
        <v>136015.2146187842</v>
      </c>
      <c r="B2676">
        <f t="shared" si="797"/>
        <v>21647.493742284529</v>
      </c>
      <c r="C2676" t="str">
        <f t="shared" si="781"/>
        <v>0.400152697500964-1.62108346204582i</v>
      </c>
      <c r="D2676" t="str">
        <f t="shared" si="782"/>
        <v>3.97040917999004-0.870220882065366i</v>
      </c>
      <c r="E2676" t="str">
        <f t="shared" si="783"/>
        <v>176.082680466995+20.528050112218i</v>
      </c>
      <c r="F2676" t="str">
        <f t="shared" si="784"/>
        <v>1.45489294113362-6.90900937577936i</v>
      </c>
      <c r="G2676" t="str">
        <f t="shared" si="785"/>
        <v>0.999957377497403-0.0065284520308774i</v>
      </c>
      <c r="H2676" t="str">
        <f t="shared" si="786"/>
        <v>128.226870440348-987.086798040612i</v>
      </c>
      <c r="I2676" t="str">
        <f t="shared" si="787"/>
        <v>-18.7126339382326-6.55053284424943i</v>
      </c>
      <c r="K2676" t="str">
        <f t="shared" si="788"/>
        <v>0.00155303760486443-0.00436658648686952i</v>
      </c>
      <c r="L2676" t="str">
        <f t="shared" si="789"/>
        <v>0.00005-0.0130356714163153i</v>
      </c>
      <c r="M2676" t="str">
        <f t="shared" si="790"/>
        <v>0.00133333333333333-0.00766804200959723i</v>
      </c>
      <c r="N2676">
        <f t="shared" si="791"/>
        <v>103.8658612269361</v>
      </c>
      <c r="O2676">
        <f t="shared" si="792"/>
        <v>4.45298030188812</v>
      </c>
      <c r="P2676" s="3">
        <f t="shared" si="793"/>
        <v>4.45298030188812</v>
      </c>
      <c r="Q2676" s="3">
        <f t="shared" si="794"/>
        <v>-76.134138773063896</v>
      </c>
      <c r="R2676">
        <f t="shared" si="795"/>
        <v>103.8658612269361</v>
      </c>
      <c r="S2676">
        <f t="shared" si="796"/>
        <v>21.647493742284528</v>
      </c>
      <c r="T2676">
        <f t="shared" si="779"/>
        <v>4.45298030188812</v>
      </c>
    </row>
    <row r="2677" spans="1:20" x14ac:dyDescent="0.25">
      <c r="A2677">
        <f t="shared" si="780"/>
        <v>136532.07243433557</v>
      </c>
      <c r="B2677">
        <f t="shared" si="797"/>
        <v>21729.754218505212</v>
      </c>
      <c r="C2677" t="str">
        <f t="shared" si="781"/>
        <v>0.399640447462396-1.61630686186068i</v>
      </c>
      <c r="D2677" t="str">
        <f t="shared" si="782"/>
        <v>3.97037426414566-0.86794949570772i</v>
      </c>
      <c r="E2677" t="str">
        <f t="shared" si="783"/>
        <v>176.212999359174+20.5930566633252i</v>
      </c>
      <c r="F2677" t="str">
        <f t="shared" si="784"/>
        <v>1.45489246895336-6.8829265782233i</v>
      </c>
      <c r="G2677" t="str">
        <f t="shared" si="785"/>
        <v>0.999957052964852-0.00655325802175786i</v>
      </c>
      <c r="H2677" t="str">
        <f t="shared" si="786"/>
        <v>126.048979270473-981.159914908554i</v>
      </c>
      <c r="I2677" t="str">
        <f t="shared" si="787"/>
        <v>-18.5338599336035-6.47448257041849i</v>
      </c>
      <c r="K2677" t="str">
        <f t="shared" si="788"/>
        <v>0.00154572322874202-0.00435200456008335i</v>
      </c>
      <c r="L2677" t="str">
        <f t="shared" si="789"/>
        <v>0.00005-0.012986323387443i</v>
      </c>
      <c r="M2677" t="str">
        <f t="shared" si="790"/>
        <v>0.00133333333333333-0.0076390137573194i</v>
      </c>
      <c r="N2677">
        <f t="shared" si="791"/>
        <v>103.888139311448</v>
      </c>
      <c r="O2677">
        <f t="shared" si="792"/>
        <v>4.4281834895238879</v>
      </c>
      <c r="P2677" s="3">
        <f t="shared" si="793"/>
        <v>4.4281834895238879</v>
      </c>
      <c r="Q2677" s="3">
        <f t="shared" si="794"/>
        <v>-76.111860688551999</v>
      </c>
      <c r="R2677">
        <f t="shared" si="795"/>
        <v>103.888139311448</v>
      </c>
      <c r="S2677">
        <f t="shared" si="796"/>
        <v>21.72975421850521</v>
      </c>
      <c r="T2677">
        <f t="shared" si="779"/>
        <v>4.4281834895238879</v>
      </c>
    </row>
    <row r="2678" spans="1:20" x14ac:dyDescent="0.25">
      <c r="A2678">
        <f t="shared" si="780"/>
        <v>137050.89430958606</v>
      </c>
      <c r="B2678">
        <f t="shared" si="797"/>
        <v>21812.327284535531</v>
      </c>
      <c r="C2678" t="str">
        <f t="shared" si="781"/>
        <v>0.399130415082072-1.61155317139174i</v>
      </c>
      <c r="D2678" t="str">
        <f t="shared" si="782"/>
        <v>3.97033908305784-0.865690576966599i</v>
      </c>
      <c r="E2678" t="str">
        <f t="shared" si="783"/>
        <v>176.344402272878+20.65805293954i</v>
      </c>
      <c r="F2678" t="str">
        <f t="shared" si="784"/>
        <v>1.45489199317805-6.85694279382976i</v>
      </c>
      <c r="G2678" t="str">
        <f t="shared" si="785"/>
        <v>0.999956725961381-0.00657815825106686i</v>
      </c>
      <c r="H2678" t="str">
        <f t="shared" si="786"/>
        <v>123.914168706225-975.28350069367i</v>
      </c>
      <c r="I2678" t="str">
        <f t="shared" si="787"/>
        <v>-18.3570299751682-6.39982788288288i</v>
      </c>
      <c r="K2678" t="str">
        <f t="shared" si="788"/>
        <v>0.00153845817668574-0.00433746072818686i</v>
      </c>
      <c r="L2678" t="str">
        <f t="shared" si="789"/>
        <v>0.00005-0.0129371621711925i</v>
      </c>
      <c r="M2678" t="str">
        <f t="shared" si="790"/>
        <v>0.00133333333333333-0.00761009539481909i</v>
      </c>
      <c r="N2678">
        <f t="shared" si="791"/>
        <v>103.91042935653466</v>
      </c>
      <c r="O2678">
        <f t="shared" si="792"/>
        <v>4.4034361396434765</v>
      </c>
      <c r="P2678" s="3">
        <f t="shared" si="793"/>
        <v>4.4034361396434765</v>
      </c>
      <c r="Q2678" s="3">
        <f t="shared" si="794"/>
        <v>-76.089570643465336</v>
      </c>
      <c r="R2678">
        <f t="shared" si="795"/>
        <v>103.91042935653466</v>
      </c>
      <c r="S2678">
        <f t="shared" si="796"/>
        <v>21.812327284535531</v>
      </c>
      <c r="T2678">
        <f t="shared" si="779"/>
        <v>4.4034361396434765</v>
      </c>
    </row>
    <row r="2679" spans="1:20" x14ac:dyDescent="0.25">
      <c r="A2679">
        <f t="shared" si="780"/>
        <v>137571.6877079625</v>
      </c>
      <c r="B2679">
        <f t="shared" si="797"/>
        <v>21895.214128216769</v>
      </c>
      <c r="C2679" t="str">
        <f t="shared" si="781"/>
        <v>0.398622570147191-1.60682235028522i</v>
      </c>
      <c r="D2679" t="str">
        <f t="shared" si="782"/>
        <v>3.97030363471634-0.863444093139726i</v>
      </c>
      <c r="E2679" t="str">
        <f t="shared" si="783"/>
        <v>176.476898433178+20.7230353950439i</v>
      </c>
      <c r="F2679" t="str">
        <f t="shared" si="784"/>
        <v>1.45489151378028-6.83105764881269i</v>
      </c>
      <c r="G2679" t="str">
        <f t="shared" si="785"/>
        <v>0.999956396468179-0.00660315307663199i</v>
      </c>
      <c r="H2679" t="str">
        <f t="shared" si="786"/>
        <v>121.821470403514-969.457046459705i</v>
      </c>
      <c r="I2679" t="str">
        <f t="shared" si="787"/>
        <v>-18.1821211850894-6.32653664110121i</v>
      </c>
      <c r="K2679" t="str">
        <f t="shared" si="788"/>
        <v>0.00153124215356571-0.00432295503036086i</v>
      </c>
      <c r="L2679" t="str">
        <f t="shared" si="789"/>
        <v>0.00005-0.0128881870603631i</v>
      </c>
      <c r="M2679" t="str">
        <f t="shared" si="790"/>
        <v>0.00133333333333333-0.00758128650609595i</v>
      </c>
      <c r="N2679">
        <f t="shared" si="791"/>
        <v>103.93272985971021</v>
      </c>
      <c r="O2679">
        <f t="shared" si="792"/>
        <v>4.3787386256934715</v>
      </c>
      <c r="P2679" s="3">
        <f t="shared" si="793"/>
        <v>4.3787386256934715</v>
      </c>
      <c r="Q2679" s="3">
        <f t="shared" si="794"/>
        <v>-76.067270140289793</v>
      </c>
      <c r="R2679">
        <f t="shared" si="795"/>
        <v>103.93272985971021</v>
      </c>
      <c r="S2679">
        <f t="shared" si="796"/>
        <v>21.895214128216768</v>
      </c>
      <c r="T2679">
        <f t="shared" si="779"/>
        <v>4.3787386256934715</v>
      </c>
    </row>
    <row r="2680" spans="1:20" x14ac:dyDescent="0.25">
      <c r="A2680">
        <f t="shared" si="780"/>
        <v>138094.46012125275</v>
      </c>
      <c r="B2680">
        <f t="shared" si="797"/>
        <v>21978.415941903993</v>
      </c>
      <c r="C2680" t="str">
        <f t="shared" si="781"/>
        <v>0.398116882330344-1.60211435852079i</v>
      </c>
      <c r="D2680" t="str">
        <f t="shared" si="782"/>
        <v>3.97026791709576-0.861210011701349i</v>
      </c>
      <c r="E2680" t="str">
        <f t="shared" si="783"/>
        <v>176.610497150153+20.7880004148791i</v>
      </c>
      <c r="F2680" t="str">
        <f t="shared" si="784"/>
        <v>1.45489103073248-6.80527077080498i</v>
      </c>
      <c r="G2680" t="str">
        <f t="shared" si="785"/>
        <v>0.999956064466289-0.00662824285763735i</v>
      </c>
      <c r="H2680" t="str">
        <f t="shared" si="786"/>
        <v>119.769940141984-963.680045903434i</v>
      </c>
      <c r="I2680" t="str">
        <f t="shared" si="787"/>
        <v>-18.0091108979556-6.25457754155837i</v>
      </c>
      <c r="K2680" t="str">
        <f t="shared" si="788"/>
        <v>0.00152407486541287-0.00430848750401285i</v>
      </c>
      <c r="L2680" t="str">
        <f t="shared" si="789"/>
        <v>0.00005-0.0128393973504314i</v>
      </c>
      <c r="M2680" t="str">
        <f t="shared" si="790"/>
        <v>0.00133333333333333-0.00755258667672438i</v>
      </c>
      <c r="N2680">
        <f t="shared" si="791"/>
        <v>103.95503929633672</v>
      </c>
      <c r="O2680">
        <f t="shared" si="792"/>
        <v>4.354091322812395</v>
      </c>
      <c r="P2680" s="3">
        <f t="shared" si="793"/>
        <v>4.354091322812395</v>
      </c>
      <c r="Q2680" s="3">
        <f t="shared" si="794"/>
        <v>-76.044960703663278</v>
      </c>
      <c r="R2680">
        <f t="shared" si="795"/>
        <v>103.95503929633672</v>
      </c>
      <c r="S2680">
        <f t="shared" si="796"/>
        <v>21.978415941903993</v>
      </c>
      <c r="T2680">
        <f t="shared" si="779"/>
        <v>4.354091322812395</v>
      </c>
    </row>
    <row r="2681" spans="1:20" x14ac:dyDescent="0.25">
      <c r="A2681">
        <f t="shared" si="780"/>
        <v>138619.21906971352</v>
      </c>
      <c r="B2681">
        <f t="shared" si="797"/>
        <v>22061.933922483229</v>
      </c>
      <c r="C2681" t="str">
        <f t="shared" si="781"/>
        <v>0.397613321186483-1.5974291564136i</v>
      </c>
      <c r="D2681" t="str">
        <f t="shared" si="782"/>
        <v>3.97023192815552-0.85898830030176i</v>
      </c>
      <c r="E2681" t="str">
        <f t="shared" si="783"/>
        <v>176.745207819679+20.8529443137096i</v>
      </c>
      <c r="F2681" t="str">
        <f t="shared" si="784"/>
        <v>1.45489054400687-6.77958178885327i</v>
      </c>
      <c r="G2681" t="str">
        <f t="shared" si="785"/>
        <v>0.999955729936614-0.00665342795462874i</v>
      </c>
      <c r="H2681" t="str">
        <f t="shared" si="786"/>
        <v>117.758657179486-957.951995530185i</v>
      </c>
      <c r="I2681" t="str">
        <f t="shared" si="787"/>
        <v>-17.8379766637677-6.18392009422821i</v>
      </c>
      <c r="K2681" t="str">
        <f t="shared" si="788"/>
        <v>0.00151695601942332-0.00429405818479573i</v>
      </c>
      <c r="L2681" t="str">
        <f t="shared" si="789"/>
        <v>0.00005-0.0127907923395412i</v>
      </c>
      <c r="M2681" t="str">
        <f t="shared" si="790"/>
        <v>0.00133333333333333-0.00752399549384777i</v>
      </c>
      <c r="N2681">
        <f t="shared" si="791"/>
        <v>103.97735611938458</v>
      </c>
      <c r="O2681">
        <f t="shared" si="792"/>
        <v>4.3294946078327285</v>
      </c>
      <c r="P2681" s="3">
        <f t="shared" si="793"/>
        <v>4.3294946078327285</v>
      </c>
      <c r="Q2681" s="3">
        <f t="shared" si="794"/>
        <v>-76.022643880615419</v>
      </c>
      <c r="R2681">
        <f t="shared" si="795"/>
        <v>103.97735611938458</v>
      </c>
      <c r="S2681">
        <f t="shared" si="796"/>
        <v>22.061933922483231</v>
      </c>
      <c r="T2681">
        <f t="shared" si="779"/>
        <v>4.3294946078327285</v>
      </c>
    </row>
    <row r="2682" spans="1:20" x14ac:dyDescent="0.25">
      <c r="A2682">
        <f t="shared" si="780"/>
        <v>139145.97210217844</v>
      </c>
      <c r="B2682">
        <f t="shared" si="797"/>
        <v>22145.769271388664</v>
      </c>
      <c r="C2682" t="str">
        <f t="shared" si="781"/>
        <v>0.397111856149743-1.59276670461631i</v>
      </c>
      <c r="D2682" t="str">
        <f t="shared" si="782"/>
        <v>3.97019566583961-0.856778926766779i</v>
      </c>
      <c r="E2682" t="str">
        <f t="shared" si="783"/>
        <v>176.881039924245+20.917863334562i</v>
      </c>
      <c r="F2682" t="str">
        <f t="shared" si="784"/>
        <v>1.45489005357546-6.7539903334124i</v>
      </c>
      <c r="G2682" t="str">
        <f t="shared" si="785"/>
        <v>0.999955392859909-0.00667870872951877i</v>
      </c>
      <c r="H2682" t="str">
        <f t="shared" si="786"/>
        <v>115.786723624202-952.272394816261i</v>
      </c>
      <c r="I2682" t="str">
        <f t="shared" si="787"/>
        <v>-17.6686962505504-6.11453459972086i</v>
      </c>
      <c r="K2682" t="str">
        <f t="shared" si="788"/>
        <v>0.00150988532396219-0.00427966710662607i</v>
      </c>
      <c r="L2682" t="str">
        <f t="shared" si="789"/>
        <v>0.00005-0.0127423713284929i</v>
      </c>
      <c r="M2682" t="str">
        <f t="shared" si="790"/>
        <v>0.00133333333333333-0.00749551254617227i</v>
      </c>
      <c r="N2682">
        <f t="shared" si="791"/>
        <v>103.99967875918725</v>
      </c>
      <c r="O2682">
        <f t="shared" si="792"/>
        <v>4.3049488592826766</v>
      </c>
      <c r="P2682" s="3">
        <f t="shared" si="793"/>
        <v>4.3049488592826766</v>
      </c>
      <c r="Q2682" s="3">
        <f t="shared" si="794"/>
        <v>-76.000321240812752</v>
      </c>
      <c r="R2682">
        <f t="shared" si="795"/>
        <v>103.99967875918725</v>
      </c>
      <c r="S2682">
        <f t="shared" si="796"/>
        <v>22.145769271388666</v>
      </c>
      <c r="T2682">
        <f t="shared" si="779"/>
        <v>4.3049488592826766</v>
      </c>
    </row>
    <row r="2683" spans="1:20" x14ac:dyDescent="0.25">
      <c r="A2683">
        <f t="shared" si="780"/>
        <v>139674.72679616671</v>
      </c>
      <c r="B2683">
        <f t="shared" si="797"/>
        <v>22229.923194619943</v>
      </c>
      <c r="C2683" t="str">
        <f t="shared" si="781"/>
        <v>0.396612456530248-1.58812696412109i</v>
      </c>
      <c r="D2683" t="str">
        <f t="shared" si="782"/>
        <v>3.9701591280764-0.854581859097246i</v>
      </c>
      <c r="E2683" t="str">
        <f t="shared" si="783"/>
        <v>177.018003033747+20.9827536475431i</v>
      </c>
      <c r="F2683" t="str">
        <f t="shared" si="784"/>
        <v>1.45488955941-6.72849603634i</v>
      </c>
      <c r="G2683" t="str">
        <f t="shared" si="785"/>
        <v>0.999955053216784-0.00670408554559203i</v>
      </c>
      <c r="H2683" t="str">
        <f t="shared" si="786"/>
        <v>113.853263824024-946.640746358995i</v>
      </c>
      <c r="I2683" t="str">
        <f t="shared" si="787"/>
        <v>-17.5012476466153-6.04639212709654i</v>
      </c>
      <c r="K2683" t="str">
        <f t="shared" si="788"/>
        <v>0.00150286248856758-0.00426531430170267i</v>
      </c>
      <c r="L2683" t="str">
        <f t="shared" si="789"/>
        <v>0.00005-0.0126941336207341i</v>
      </c>
      <c r="M2683" t="str">
        <f t="shared" si="790"/>
        <v>0.00133333333333333-0.00746713742396122i</v>
      </c>
      <c r="N2683">
        <f t="shared" si="791"/>
        <v>104.02200562319531</v>
      </c>
      <c r="O2683">
        <f t="shared" si="792"/>
        <v>4.2804544573876093</v>
      </c>
      <c r="P2683" s="3">
        <f t="shared" si="793"/>
        <v>4.2804544573876093</v>
      </c>
      <c r="Q2683" s="3">
        <f t="shared" si="794"/>
        <v>-75.977994376804688</v>
      </c>
      <c r="R2683">
        <f t="shared" si="795"/>
        <v>104.02200562319531</v>
      </c>
      <c r="S2683">
        <f t="shared" si="796"/>
        <v>22.229923194619943</v>
      </c>
      <c r="T2683">
        <f t="shared" si="779"/>
        <v>4.2804544573876093</v>
      </c>
    </row>
    <row r="2684" spans="1:20" x14ac:dyDescent="0.25">
      <c r="A2684">
        <f t="shared" si="780"/>
        <v>140205.49075799217</v>
      </c>
      <c r="B2684">
        <f t="shared" si="797"/>
        <v>22314.396902759501</v>
      </c>
      <c r="C2684" t="str">
        <f t="shared" si="781"/>
        <v>0.396115091510807-1.58350989626186i</v>
      </c>
      <c r="D2684" t="str">
        <f t="shared" si="782"/>
        <v>3.97012231277883-0.852397065468598i</v>
      </c>
      <c r="E2684" t="str">
        <f t="shared" si="783"/>
        <v>177.156106806318+21.0476113485266i</v>
      </c>
      <c r="F2684" t="str">
        <f t="shared" si="784"/>
        <v>1.45488906148211-6.7030985308916i</v>
      </c>
      <c r="G2684" t="str">
        <f t="shared" si="785"/>
        <v>0.9999547109877-0.00672955876751024i</v>
      </c>
      <c r="H2684" t="str">
        <f t="shared" si="786"/>
        <v>111.957423772703-941.056556015055i</v>
      </c>
      <c r="I2684" t="str">
        <f t="shared" si="787"/>
        <v>-17.3356090624943-5.97946449232668i</v>
      </c>
      <c r="K2684" t="str">
        <f t="shared" si="788"/>
        <v>0.0014958872239542-0.00425099980052474i</v>
      </c>
      <c r="L2684" t="str">
        <f t="shared" si="789"/>
        <v>0.00005-0.0126460785223492i</v>
      </c>
      <c r="M2684" t="str">
        <f t="shared" si="790"/>
        <v>0.00133333333333333-0.00743886971902892i</v>
      </c>
      <c r="N2684">
        <f t="shared" si="791"/>
        <v>104.04433509572439</v>
      </c>
      <c r="O2684">
        <f t="shared" si="792"/>
        <v>4.2560117840725091</v>
      </c>
      <c r="P2684" s="3">
        <f t="shared" si="793"/>
        <v>4.2560117840725091</v>
      </c>
      <c r="Q2684" s="3">
        <f t="shared" si="794"/>
        <v>-75.955664904275608</v>
      </c>
      <c r="R2684">
        <f t="shared" si="795"/>
        <v>104.04433509572439</v>
      </c>
      <c r="S2684">
        <f t="shared" si="796"/>
        <v>22.314396902759501</v>
      </c>
      <c r="T2684">
        <f t="shared" si="779"/>
        <v>4.2560117840725091</v>
      </c>
    </row>
    <row r="2685" spans="1:20" x14ac:dyDescent="0.25">
      <c r="A2685">
        <f t="shared" si="780"/>
        <v>140738.27162287253</v>
      </c>
      <c r="B2685">
        <f t="shared" si="797"/>
        <v>22399.191610989987</v>
      </c>
      <c r="C2685" t="str">
        <f t="shared" si="781"/>
        <v>0.395619730143551-1.57891546271612i</v>
      </c>
      <c r="D2685" t="str">
        <f t="shared" si="782"/>
        <v>3.97008521784394-0.850224514230301i</v>
      </c>
      <c r="E2685" t="str">
        <f t="shared" si="783"/>
        <v>177.295360989132+21.1124324578266i</v>
      </c>
      <c r="F2685" t="str">
        <f t="shared" si="784"/>
        <v>1.45488855976309-6.67779745171488i</v>
      </c>
      <c r="G2685" t="str">
        <f t="shared" si="785"/>
        <v>0.99995436615297-0.00675512876131747i</v>
      </c>
      <c r="H2685" t="str">
        <f t="shared" si="786"/>
        <v>110.098370532363-935.519333027696i</v>
      </c>
      <c r="I2685" t="str">
        <f t="shared" si="787"/>
        <v>-17.1717589325642-5.91372423738292i</v>
      </c>
      <c r="K2685" t="str">
        <f t="shared" si="788"/>
        <v>0.00148895924201689-0.00423672363191006i</v>
      </c>
      <c r="L2685" t="str">
        <f t="shared" si="789"/>
        <v>0.00005-0.0125982053420494i</v>
      </c>
      <c r="M2685" t="str">
        <f t="shared" si="790"/>
        <v>0.00133333333333333-0.00741070902473495i</v>
      </c>
      <c r="N2685">
        <f t="shared" si="791"/>
        <v>104.066665537704</v>
      </c>
      <c r="O2685">
        <f t="shared" si="792"/>
        <v>4.2316212229621284</v>
      </c>
      <c r="P2685" s="3">
        <f t="shared" si="793"/>
        <v>4.2316212229621284</v>
      </c>
      <c r="Q2685" s="3">
        <f t="shared" si="794"/>
        <v>-75.933334462296003</v>
      </c>
      <c r="R2685">
        <f t="shared" si="795"/>
        <v>104.066665537704</v>
      </c>
      <c r="S2685">
        <f t="shared" si="796"/>
        <v>22.399191610989988</v>
      </c>
      <c r="T2685">
        <f t="shared" si="779"/>
        <v>4.2316212229621284</v>
      </c>
    </row>
    <row r="2686" spans="1:20" x14ac:dyDescent="0.25">
      <c r="A2686">
        <f t="shared" si="780"/>
        <v>141273.07705503944</v>
      </c>
      <c r="B2686">
        <f t="shared" si="797"/>
        <v>22484.308539111749</v>
      </c>
      <c r="C2686" t="str">
        <f t="shared" si="781"/>
        <v>0.395126341346526-1.57434362550723i</v>
      </c>
      <c r="D2686" t="str">
        <f t="shared" si="782"/>
        <v>3.97004784115307-0.848064173905447i</v>
      </c>
      <c r="E2686" t="str">
        <f t="shared" si="783"/>
        <v>177.435775419243+21.1772129188374i</v>
      </c>
      <c r="F2686" t="str">
        <f t="shared" si="784"/>
        <v>1.45488805422415-6.65259243484486i</v>
      </c>
      <c r="G2686" t="str">
        <f t="shared" si="785"/>
        <v>0.999954018692757-0.00678079589444535i</v>
      </c>
      <c r="H2686" t="str">
        <f t="shared" si="786"/>
        <v>108.275291671914-930.028590143414i</v>
      </c>
      <c r="I2686" t="str">
        <f t="shared" si="787"/>
        <v>-17.0096759163809-5.84914460993727i</v>
      </c>
      <c r="K2686" t="str">
        <f t="shared" si="788"/>
        <v>0.00148207825583401-0.00422248582301311i</v>
      </c>
      <c r="L2686" t="str">
        <f t="shared" si="789"/>
        <v>0.00005-0.012550513391163i</v>
      </c>
      <c r="M2686" t="str">
        <f t="shared" si="790"/>
        <v>0.00133333333333333-0.00738265493597821i</v>
      </c>
      <c r="N2686">
        <f t="shared" si="791"/>
        <v>104.08899528642067</v>
      </c>
      <c r="O2686">
        <f t="shared" si="792"/>
        <v>4.2072831593832412</v>
      </c>
      <c r="P2686" s="3">
        <f t="shared" si="793"/>
        <v>4.2072831593832412</v>
      </c>
      <c r="Q2686" s="3">
        <f t="shared" si="794"/>
        <v>-75.911004713579331</v>
      </c>
      <c r="R2686">
        <f t="shared" si="795"/>
        <v>104.08899528642067</v>
      </c>
      <c r="S2686">
        <f t="shared" si="796"/>
        <v>22.484308539111748</v>
      </c>
      <c r="T2686">
        <f t="shared" si="779"/>
        <v>4.2072831593832412</v>
      </c>
    </row>
    <row r="2687" spans="1:20" x14ac:dyDescent="0.25">
      <c r="A2687">
        <f t="shared" si="780"/>
        <v>141809.91474784861</v>
      </c>
      <c r="B2687">
        <f t="shared" si="797"/>
        <v>22569.748911560375</v>
      </c>
      <c r="C2687" t="str">
        <f t="shared" si="781"/>
        <v>0.394634893900126-1.56979434700642i</v>
      </c>
      <c r="D2687" t="str">
        <f t="shared" si="782"/>
        <v>3.97001018057141-0.845916013190189i</v>
      </c>
      <c r="E2687" t="str">
        <f t="shared" si="783"/>
        <v>177.577360024417+21.2419485966528i</v>
      </c>
      <c r="F2687" t="str">
        <f t="shared" si="784"/>
        <v>1.45488754483614-6.62748311769817i</v>
      </c>
      <c r="G2687" t="str">
        <f t="shared" si="785"/>
        <v>0.999953668587074-0.0068065605357183i</v>
      </c>
      <c r="H2687" t="str">
        <f t="shared" si="786"/>
        <v>106.487394721009-924.583843718879i</v>
      </c>
      <c r="I2687" t="str">
        <f t="shared" si="787"/>
        <v>-16.8493388997436-5.78569954365526i</v>
      </c>
      <c r="K2687" t="str">
        <f t="shared" si="788"/>
        <v>0.00147524397967054-0.00420828639934299i</v>
      </c>
      <c r="L2687" t="str">
        <f t="shared" si="789"/>
        <v>0.00005-0.0125030019836252i</v>
      </c>
      <c r="M2687" t="str">
        <f t="shared" si="790"/>
        <v>0.00133333333333333-0.0073547070491913i</v>
      </c>
      <c r="N2687">
        <f t="shared" si="791"/>
        <v>104.11132265525745</v>
      </c>
      <c r="O2687">
        <f t="shared" si="792"/>
        <v>4.1829979803652479</v>
      </c>
      <c r="P2687" s="3">
        <f t="shared" si="793"/>
        <v>4.1829979803652479</v>
      </c>
      <c r="Q2687" s="3">
        <f t="shared" si="794"/>
        <v>-75.888677344742547</v>
      </c>
      <c r="R2687">
        <f t="shared" si="795"/>
        <v>104.11132265525745</v>
      </c>
      <c r="S2687">
        <f t="shared" si="796"/>
        <v>22.569748911560374</v>
      </c>
      <c r="T2687">
        <f t="shared" si="779"/>
        <v>4.1829979803652479</v>
      </c>
    </row>
    <row r="2688" spans="1:20" x14ac:dyDescent="0.25">
      <c r="A2688">
        <f t="shared" si="780"/>
        <v>142348.79242389044</v>
      </c>
      <c r="B2688">
        <f t="shared" si="797"/>
        <v>22655.513957424304</v>
      </c>
      <c r="C2688" t="str">
        <f t="shared" si="781"/>
        <v>0.394145356443544-1.56526758993492i</v>
      </c>
      <c r="D2688" t="str">
        <f t="shared" si="782"/>
        <v>3.96997223394823-0.843780000953353i</v>
      </c>
      <c r="E2688" t="str">
        <f t="shared" si="783"/>
        <v>177.720124823968+21.3066352766566i</v>
      </c>
      <c r="F2688" t="str">
        <f t="shared" si="784"/>
        <v>1.45488703156981-6.6024691390684i</v>
      </c>
      <c r="G2688" t="str">
        <f t="shared" si="785"/>
        <v>0.99995331581578-0.00683242305535879i</v>
      </c>
      <c r="H2688" t="str">
        <f t="shared" si="786"/>
        <v>104.733906639071-919.184613818354i</v>
      </c>
      <c r="I2688" t="str">
        <f t="shared" si="787"/>
        <v>-16.6907269955052-5.72336363906574i</v>
      </c>
      <c r="K2688" t="str">
        <f t="shared" si="788"/>
        <v>0.00146845612898118-0.00419412538478122i</v>
      </c>
      <c r="L2688" t="str">
        <f t="shared" si="789"/>
        <v>0.00005-0.0124556704359685i</v>
      </c>
      <c r="M2688" t="str">
        <f t="shared" si="790"/>
        <v>0.00133333333333333-0.00732686496233443i</v>
      </c>
      <c r="N2688">
        <f t="shared" si="791"/>
        <v>104.13364593343259</v>
      </c>
      <c r="O2688">
        <f t="shared" si="792"/>
        <v>4.1587660746412398</v>
      </c>
      <c r="P2688" s="3">
        <f t="shared" si="793"/>
        <v>4.1587660746412398</v>
      </c>
      <c r="Q2688" s="3">
        <f t="shared" si="794"/>
        <v>-75.866354066567411</v>
      </c>
      <c r="R2688">
        <f t="shared" si="795"/>
        <v>104.13364593343259</v>
      </c>
      <c r="S2688">
        <f t="shared" si="796"/>
        <v>22.655513957424304</v>
      </c>
      <c r="T2688">
        <f t="shared" si="779"/>
        <v>4.1587660746412398</v>
      </c>
    </row>
    <row r="2689" spans="1:20" x14ac:dyDescent="0.25">
      <c r="A2689">
        <f t="shared" si="780"/>
        <v>142889.71783510121</v>
      </c>
      <c r="B2689">
        <f t="shared" si="797"/>
        <v>22741.604910462516</v>
      </c>
      <c r="C2689" t="str">
        <f t="shared" si="781"/>
        <v>0.39365769747108-1.56076331736596i</v>
      </c>
      <c r="D2689" t="str">
        <f t="shared" si="782"/>
        <v>3.96993399911645-0.84165610623587i</v>
      </c>
      <c r="E2689" t="str">
        <f t="shared" si="783"/>
        <v>177.8640799296+21.3712686630898i</v>
      </c>
      <c r="F2689" t="str">
        <f t="shared" si="784"/>
        <v>1.4548865143956-6.57755013912036i</v>
      </c>
      <c r="G2689" t="str">
        <f t="shared" si="785"/>
        <v>0.999952960358581-0.00685838382499257i</v>
      </c>
      <c r="H2689" t="str">
        <f t="shared" si="786"/>
        <v>103.014073299042-913.830424302417i</v>
      </c>
      <c r="I2689" t="str">
        <f t="shared" si="787"/>
        <v>-16.5338195441442-5.66211214498949i</v>
      </c>
      <c r="K2689" t="str">
        <f t="shared" si="788"/>
        <v>0.0014617144204132-0.00418000280159958i</v>
      </c>
      <c r="L2689" t="str">
        <f t="shared" si="789"/>
        <v>0.00005-0.0124085180673127i</v>
      </c>
      <c r="M2689" t="str">
        <f t="shared" si="790"/>
        <v>0.00133333333333333-0.00729912827488984i</v>
      </c>
      <c r="N2689">
        <f t="shared" si="791"/>
        <v>104.15596338573395</v>
      </c>
      <c r="O2689">
        <f t="shared" si="792"/>
        <v>4.1345878326481325</v>
      </c>
      <c r="P2689" s="3">
        <f t="shared" si="793"/>
        <v>4.1345878326481325</v>
      </c>
      <c r="Q2689" s="3">
        <f t="shared" si="794"/>
        <v>-75.844036614266045</v>
      </c>
      <c r="R2689">
        <f t="shared" si="795"/>
        <v>104.15596338573395</v>
      </c>
      <c r="S2689">
        <f t="shared" si="796"/>
        <v>22.741604910462517</v>
      </c>
      <c r="T2689">
        <f t="shared" si="779"/>
        <v>4.1345878326481325</v>
      </c>
    </row>
    <row r="2690" spans="1:20" x14ac:dyDescent="0.25">
      <c r="A2690">
        <f t="shared" si="780"/>
        <v>143432.69876287458</v>
      </c>
      <c r="B2690">
        <f t="shared" si="797"/>
        <v>22828.023009122273</v>
      </c>
      <c r="C2690" t="str">
        <f t="shared" si="781"/>
        <v>0.393171885328398-1.55628149272708i</v>
      </c>
      <c r="D2690" t="str">
        <f t="shared" si="782"/>
        <v>3.96989547389273-0.839544298250368i</v>
      </c>
      <c r="E2690" t="str">
        <f t="shared" si="783"/>
        <v>178.009235546268+21.4358443775875i</v>
      </c>
      <c r="F2690" t="str">
        <f t="shared" si="784"/>
        <v>1.45488599328376-6.55272575938527i</v>
      </c>
      <c r="G2690" t="str">
        <f t="shared" si="785"/>
        <v>0.999952602195031-0.00688444321765404i</v>
      </c>
      <c r="H2690" t="str">
        <f t="shared" si="786"/>
        <v>101.327158985403-908.52080290819i</v>
      </c>
      <c r="I2690" t="str">
        <f t="shared" si="787"/>
        <v>-16.3785961141141-5.60192094051104i</v>
      </c>
      <c r="K2690" t="str">
        <f t="shared" si="788"/>
        <v>0.00145501857180916-0.00416591867047773i</v>
      </c>
      <c r="L2690" t="str">
        <f t="shared" si="789"/>
        <v>0.00005-0.0123615441993552i</v>
      </c>
      <c r="M2690" t="str">
        <f t="shared" si="790"/>
        <v>0.00133333333333333-0.007271496587856i</v>
      </c>
      <c r="N2690">
        <f t="shared" si="791"/>
        <v>104.17827325224874</v>
      </c>
      <c r="O2690">
        <f t="shared" si="792"/>
        <v>4.1104636465281787</v>
      </c>
      <c r="P2690" s="3">
        <f t="shared" si="793"/>
        <v>4.1104636465281787</v>
      </c>
      <c r="Q2690" s="3">
        <f t="shared" si="794"/>
        <v>-75.821726747751256</v>
      </c>
      <c r="R2690">
        <f t="shared" si="795"/>
        <v>104.17827325224874</v>
      </c>
      <c r="S2690">
        <f t="shared" si="796"/>
        <v>22.828023009122273</v>
      </c>
      <c r="T2690">
        <f t="shared" si="779"/>
        <v>4.1104636465281787</v>
      </c>
    </row>
    <row r="2691" spans="1:20" x14ac:dyDescent="0.25">
      <c r="A2691">
        <f t="shared" si="780"/>
        <v>143977.74301817353</v>
      </c>
      <c r="B2691">
        <f t="shared" si="797"/>
        <v>22914.769496556939</v>
      </c>
      <c r="C2691" t="str">
        <f t="shared" si="781"/>
        <v>0.392687888208681-1.55182207980208i</v>
      </c>
      <c r="D2691" t="str">
        <f t="shared" si="782"/>
        <v>3.96985665607729-0.837444546380678i</v>
      </c>
      <c r="E2691" t="str">
        <f t="shared" si="783"/>
        <v>178.155601973025+21.5003579576915i</v>
      </c>
      <c r="F2691" t="str">
        <f t="shared" si="784"/>
        <v>1.45488546820433-6.52799564275554i</v>
      </c>
      <c r="G2691" t="str">
        <f t="shared" si="785"/>
        <v>0.999952241304525-0.0069106016077915i</v>
      </c>
      <c r="H2691" t="str">
        <f t="shared" si="786"/>
        <v>99.6724459061491-903.255281321881i</v>
      </c>
      <c r="I2691" t="str">
        <f t="shared" si="787"/>
        <v>-16.2250365019871-5.54276651747865i</v>
      </c>
      <c r="K2691" t="str">
        <f t="shared" si="788"/>
        <v>0.00144836830220944-0.00415187301052063i</v>
      </c>
      <c r="L2691" t="str">
        <f t="shared" si="789"/>
        <v>0.00005-0.012314748156361i</v>
      </c>
      <c r="M2691" t="str">
        <f t="shared" si="790"/>
        <v>0.00133333333333333-0.00724396950374176i</v>
      </c>
      <c r="N2691">
        <f t="shared" si="791"/>
        <v>104.20057374809218</v>
      </c>
      <c r="O2691">
        <f t="shared" si="792"/>
        <v>4.0863939101283719</v>
      </c>
      <c r="P2691" s="3">
        <f t="shared" si="793"/>
        <v>4.0863939101283719</v>
      </c>
      <c r="Q2691" s="3">
        <f t="shared" si="794"/>
        <v>-75.799426251907818</v>
      </c>
      <c r="R2691">
        <f t="shared" si="795"/>
        <v>104.20057374809218</v>
      </c>
      <c r="S2691">
        <f t="shared" si="796"/>
        <v>22.914769496556939</v>
      </c>
      <c r="T2691">
        <f t="shared" si="779"/>
        <v>4.0863939101283719</v>
      </c>
    </row>
    <row r="2692" spans="1:20" x14ac:dyDescent="0.25">
      <c r="A2692">
        <f t="shared" si="780"/>
        <v>144524.8584416426</v>
      </c>
      <c r="B2692">
        <f t="shared" si="797"/>
        <v>23001.845620643857</v>
      </c>
      <c r="C2692" t="str">
        <f t="shared" si="781"/>
        <v>0.392205674148764-1.54738504273328i</v>
      </c>
      <c r="D2692" t="str">
        <f t="shared" si="782"/>
        <v>3.96981754345374-0.835356820181351i</v>
      </c>
      <c r="E2692" t="str">
        <f t="shared" si="783"/>
        <v>178.303189603893+21.5648048553335i</v>
      </c>
      <c r="F2692" t="str">
        <f t="shared" si="784"/>
        <v>1.4548849391271-6.50335943347947i</v>
      </c>
      <c r="G2692" t="str">
        <f t="shared" si="785"/>
        <v>0.999951877666304-0.00693685937127252i</v>
      </c>
      <c r="H2692" t="str">
        <f t="shared" si="786"/>
        <v>98.0492337182881-898.033395243779i</v>
      </c>
      <c r="I2692" t="str">
        <f t="shared" si="787"/>
        <v>-16.0731207324018-5.48462596351535i</v>
      </c>
      <c r="K2692" t="str">
        <f t="shared" si="788"/>
        <v>0.00144176333185479-0.00413786583927623i</v>
      </c>
      <c r="L2692" t="str">
        <f t="shared" si="789"/>
        <v>0.00005-0.0122681292651534i</v>
      </c>
      <c r="M2692" t="str">
        <f t="shared" si="790"/>
        <v>0.00133333333333333-0.00721654662656083i</v>
      </c>
      <c r="N2692">
        <f t="shared" si="791"/>
        <v>104.22286306313259</v>
      </c>
      <c r="O2692">
        <f t="shared" si="792"/>
        <v>4.0623790190013054</v>
      </c>
      <c r="P2692" s="3">
        <f t="shared" si="793"/>
        <v>4.0623790190013054</v>
      </c>
      <c r="Q2692" s="3">
        <f t="shared" si="794"/>
        <v>-75.777136936867407</v>
      </c>
      <c r="R2692">
        <f t="shared" si="795"/>
        <v>104.22286306313259</v>
      </c>
      <c r="S2692">
        <f t="shared" si="796"/>
        <v>23.001845620643856</v>
      </c>
      <c r="T2692">
        <f t="shared" si="779"/>
        <v>4.0623790190013054</v>
      </c>
    </row>
    <row r="2693" spans="1:20" x14ac:dyDescent="0.25">
      <c r="A2693">
        <f t="shared" si="780"/>
        <v>145074.05290372082</v>
      </c>
      <c r="B2693">
        <f t="shared" si="797"/>
        <v>23089.252634002303</v>
      </c>
      <c r="C2693" t="str">
        <f t="shared" si="781"/>
        <v>0.391725211025061-1.54297034602353i</v>
      </c>
      <c r="D2693" t="str">
        <f t="shared" si="782"/>
        <v>3.969778133789-0.833281089377201i</v>
      </c>
      <c r="E2693" t="str">
        <f t="shared" si="783"/>
        <v>178.452008928727+21.6291804352906i</v>
      </c>
      <c r="F2693" t="str">
        <f t="shared" si="784"/>
        <v>1.45488440602163-6.47881677715631i</v>
      </c>
      <c r="G2693" t="str">
        <f t="shared" si="785"/>
        <v>0.999951511259449-0.00696321688538923i</v>
      </c>
      <c r="H2693" t="str">
        <f t="shared" si="786"/>
        <v>96.456839066493-892.854684446278i</v>
      </c>
      <c r="I2693" t="str">
        <f t="shared" si="787"/>
        <v>-15.9228290578312-5.42747694552687i</v>
      </c>
      <c r="K2693" t="str">
        <f t="shared" si="788"/>
        <v>0.00143520338218837-0.00412389717275244i</v>
      </c>
      <c r="L2693" t="str">
        <f t="shared" si="789"/>
        <v>0.00005-0.012221686855104i</v>
      </c>
      <c r="M2693" t="str">
        <f t="shared" si="790"/>
        <v>0.00133333333333333-0.00718922756182587i</v>
      </c>
      <c r="N2693">
        <f t="shared" si="791"/>
        <v>104.24513936171098</v>
      </c>
      <c r="O2693">
        <f t="shared" si="792"/>
        <v>4.038419370404319</v>
      </c>
      <c r="P2693" s="3">
        <f t="shared" si="793"/>
        <v>4.038419370404319</v>
      </c>
      <c r="Q2693" s="3">
        <f t="shared" si="794"/>
        <v>-75.754860638289017</v>
      </c>
      <c r="R2693">
        <f t="shared" si="795"/>
        <v>104.24513936171098</v>
      </c>
      <c r="S2693">
        <f t="shared" si="796"/>
        <v>23.089252634002303</v>
      </c>
      <c r="T2693">
        <f t="shared" si="779"/>
        <v>4.038419370404319</v>
      </c>
    </row>
    <row r="2694" spans="1:20" x14ac:dyDescent="0.25">
      <c r="A2694">
        <f t="shared" si="780"/>
        <v>145625.33430475497</v>
      </c>
      <c r="B2694">
        <f t="shared" si="797"/>
        <v>23176.991794011512</v>
      </c>
      <c r="C2694" t="str">
        <f t="shared" si="781"/>
        <v>0.39124646654955-1.53857795453849i</v>
      </c>
      <c r="D2694" t="str">
        <f t="shared" si="782"/>
        <v>3.96973842483314-0.831217323862835i</v>
      </c>
      <c r="E2694" t="str">
        <f t="shared" si="783"/>
        <v>178.602070534092+21.6934799736092i</v>
      </c>
      <c r="F2694" t="str">
        <f t="shared" si="784"/>
        <v>1.45488386885725-6.45436732073105i</v>
      </c>
      <c r="G2694" t="str">
        <f t="shared" si="785"/>
        <v>0.999951142062883-0.00698967452886378i</v>
      </c>
      <c r="H2694" t="str">
        <f t="shared" si="786"/>
        <v>94.8945951346094-887.718692825344i</v>
      </c>
      <c r="I2694" t="str">
        <f t="shared" si="787"/>
        <v>-15.7741419581819-5.37129769369267i</v>
      </c>
      <c r="K2694" t="str">
        <f t="shared" si="788"/>
        <v>0.00142868817585813-0.00410996702543471i</v>
      </c>
      <c r="L2694" t="str">
        <f t="shared" si="789"/>
        <v>0.00005-0.0121754202581232i</v>
      </c>
      <c r="M2694" t="str">
        <f t="shared" si="790"/>
        <v>0.00133333333333333-0.00716201191654304i</v>
      </c>
      <c r="N2694">
        <f t="shared" si="791"/>
        <v>104.2674007823599</v>
      </c>
      <c r="O2694">
        <f t="shared" si="792"/>
        <v>4.0145153633000072</v>
      </c>
      <c r="P2694" s="3">
        <f t="shared" si="793"/>
        <v>4.0145153633000072</v>
      </c>
      <c r="Q2694" s="3">
        <f t="shared" si="794"/>
        <v>-75.7325992176401</v>
      </c>
      <c r="R2694">
        <f t="shared" si="795"/>
        <v>104.2674007823599</v>
      </c>
      <c r="S2694">
        <f t="shared" si="796"/>
        <v>23.176991794011514</v>
      </c>
      <c r="T2694">
        <f t="shared" si="779"/>
        <v>4.0145153633000072</v>
      </c>
    </row>
    <row r="2695" spans="1:20" x14ac:dyDescent="0.25">
      <c r="A2695">
        <f t="shared" si="780"/>
        <v>146178.71057511304</v>
      </c>
      <c r="B2695">
        <f t="shared" si="797"/>
        <v>23265.064362828758</v>
      </c>
      <c r="C2695" t="str">
        <f t="shared" si="781"/>
        <v>0.390769408265556-1.53420783350864i</v>
      </c>
      <c r="D2695" t="str">
        <f t="shared" si="782"/>
        <v>3.96969841431931-0.829165493702194i</v>
      </c>
      <c r="E2695" t="str">
        <f t="shared" si="783"/>
        <v>178.753385104139+21.7576986560049i</v>
      </c>
      <c r="F2695" t="str">
        <f t="shared" si="784"/>
        <v>1.45488332760308-6.4300107124894i</v>
      </c>
      <c r="G2695" t="str">
        <f t="shared" si="785"/>
        <v>0.999950770055367-0.00701623268185368i</v>
      </c>
      <c r="H2695" t="str">
        <f t="shared" si="786"/>
        <v>93.3618512095732-882.624968445703i</v>
      </c>
      <c r="I2695" t="str">
        <f t="shared" si="787"/>
        <v>-15.6270401402367-5.31606698592389i</v>
      </c>
      <c r="K2695" t="str">
        <f t="shared" si="788"/>
        <v>0.00142221743671855-0.00409607541030279i</v>
      </c>
      <c r="L2695" t="str">
        <f t="shared" si="789"/>
        <v>0.00005-0.0121293288086503i</v>
      </c>
      <c r="M2695" t="str">
        <f t="shared" si="790"/>
        <v>0.00133333333333333-0.00713489929920607i</v>
      </c>
      <c r="N2695">
        <f t="shared" si="791"/>
        <v>104.28964543751745</v>
      </c>
      <c r="O2695">
        <f t="shared" si="792"/>
        <v>3.9906673983549008</v>
      </c>
      <c r="P2695" s="3">
        <f t="shared" si="793"/>
        <v>3.9906673983549008</v>
      </c>
      <c r="Q2695" s="3">
        <f t="shared" si="794"/>
        <v>-75.71035456248255</v>
      </c>
      <c r="R2695">
        <f t="shared" si="795"/>
        <v>104.28964543751745</v>
      </c>
      <c r="S2695">
        <f t="shared" si="796"/>
        <v>23.26506436282876</v>
      </c>
      <c r="T2695">
        <f t="shared" si="779"/>
        <v>3.9906673983549008</v>
      </c>
    </row>
    <row r="2696" spans="1:20" x14ac:dyDescent="0.25">
      <c r="A2696">
        <f t="shared" si="780"/>
        <v>146734.18967529849</v>
      </c>
      <c r="B2696">
        <f t="shared" si="797"/>
        <v>23353.471607407508</v>
      </c>
      <c r="C2696" t="str">
        <f t="shared" si="781"/>
        <v>0.390294003543524-1.52985994853158i</v>
      </c>
      <c r="D2696" t="str">
        <f t="shared" si="782"/>
        <v>3.96965809996358-0.827125569128084i</v>
      </c>
      <c r="E2696" t="str">
        <f t="shared" si="783"/>
        <v>178.905963421499+21.8218315762239i</v>
      </c>
      <c r="F2696" t="str">
        <f t="shared" si="784"/>
        <v>1.45488278222797-6.40574660205275i</v>
      </c>
      <c r="G2696" t="str">
        <f t="shared" si="785"/>
        <v>0.999950395215502-0.00704289172595718i</v>
      </c>
      <c r="H2696" t="str">
        <f t="shared" si="786"/>
        <v>91.8579722574891-877.573063580241i</v>
      </c>
      <c r="I2696" t="str">
        <f t="shared" si="787"/>
        <v>-15.481504536951-5.26176413277643i</v>
      </c>
      <c r="K2696" t="str">
        <f t="shared" si="788"/>
        <v>0.00141579088983266-0.00408222233884796i</v>
      </c>
      <c r="L2696" t="str">
        <f t="shared" si="789"/>
        <v>0.00005-0.0120834118436444i</v>
      </c>
      <c r="M2696" t="str">
        <f t="shared" si="790"/>
        <v>0.00133333333333333-0.00710788931979085i</v>
      </c>
      <c r="N2696">
        <f t="shared" si="791"/>
        <v>104.31187141323775</v>
      </c>
      <c r="O2696">
        <f t="shared" si="792"/>
        <v>3.9668758779395468</v>
      </c>
      <c r="P2696" s="3">
        <f t="shared" si="793"/>
        <v>3.9668758779395468</v>
      </c>
      <c r="Q2696" s="3">
        <f t="shared" si="794"/>
        <v>-75.688128586762247</v>
      </c>
      <c r="R2696">
        <f t="shared" si="795"/>
        <v>104.31187141323775</v>
      </c>
      <c r="S2696">
        <f t="shared" si="796"/>
        <v>23.353471607407506</v>
      </c>
      <c r="T2696">
        <f t="shared" si="779"/>
        <v>3.9668758779395468</v>
      </c>
    </row>
    <row r="2697" spans="1:20" x14ac:dyDescent="0.25">
      <c r="A2697">
        <f t="shared" si="780"/>
        <v>147291.77959606462</v>
      </c>
      <c r="B2697">
        <f t="shared" si="797"/>
        <v>23442.214799515656</v>
      </c>
      <c r="C2697" t="str">
        <f t="shared" si="781"/>
        <v>0.389820219576685-1.52553426557409i</v>
      </c>
      <c r="D2697" t="str">
        <f t="shared" si="782"/>
        <v>3.96961747946477-0.825097520541711i</v>
      </c>
      <c r="E2697" t="str">
        <f t="shared" si="783"/>
        <v>179.059816368166+21.885873734384i</v>
      </c>
      <c r="F2697" t="str">
        <f t="shared" si="784"/>
        <v>1.45488223270053-6.38157464037297i</v>
      </c>
      <c r="G2697" t="str">
        <f t="shared" si="785"/>
        <v>0.999950017521726-0.00706965204421876i</v>
      </c>
      <c r="H2697" t="str">
        <f t="shared" si="786"/>
        <v>90.3823385114569-872.562534743817i</v>
      </c>
      <c r="I2697" t="str">
        <f t="shared" si="787"/>
        <v>-15.3375163066131-5.20836896280393i</v>
      </c>
      <c r="K2697" t="str">
        <f t="shared" si="788"/>
        <v>0.0014094082614737-0.00406840782108988i</v>
      </c>
      <c r="L2697" t="str">
        <f t="shared" si="789"/>
        <v>0.00005-0.0120376687025747i</v>
      </c>
      <c r="M2697" t="str">
        <f t="shared" si="790"/>
        <v>0.00133333333333333-0.00708098158974978i</v>
      </c>
      <c r="N2697">
        <f t="shared" si="791"/>
        <v>104.33407676889976</v>
      </c>
      <c r="O2697">
        <f t="shared" si="792"/>
        <v>3.9431412061270077</v>
      </c>
      <c r="P2697" s="3">
        <f t="shared" si="793"/>
        <v>3.9431412061270077</v>
      </c>
      <c r="Q2697" s="3">
        <f t="shared" si="794"/>
        <v>-75.665923231100237</v>
      </c>
      <c r="R2697">
        <f t="shared" si="795"/>
        <v>104.33407676889976</v>
      </c>
      <c r="S2697">
        <f t="shared" si="796"/>
        <v>23.442214799515657</v>
      </c>
      <c r="T2697">
        <f t="shared" si="779"/>
        <v>3.9431412061270077</v>
      </c>
    </row>
    <row r="2698" spans="1:20" x14ac:dyDescent="0.25">
      <c r="A2698">
        <f t="shared" si="780"/>
        <v>147851.48835852966</v>
      </c>
      <c r="B2698">
        <f t="shared" si="797"/>
        <v>23531.295215753817</v>
      </c>
      <c r="C2698" t="str">
        <f t="shared" si="781"/>
        <v>0.389348023376549-1.52123075097436i</v>
      </c>
      <c r="D2698" t="str">
        <f t="shared" si="782"/>
        <v>3.96957655050446-0.823081318512251i</v>
      </c>
      <c r="E2698" t="str">
        <f t="shared" si="783"/>
        <v>179.214954926399+21.9498200352718i</v>
      </c>
      <c r="F2698" t="str">
        <f t="shared" si="784"/>
        <v>1.45488167898917-6.35749447972773i</v>
      </c>
      <c r="G2698" t="str">
        <f t="shared" si="785"/>
        <v>0.999949636952311-0.00709651402113459i</v>
      </c>
      <c r="H2698" t="str">
        <f t="shared" si="786"/>
        <v>88.934345070864-867.592942721977i</v>
      </c>
      <c r="I2698" t="str">
        <f t="shared" si="787"/>
        <v>-15.1950568318809-5.15586180833919i</v>
      </c>
      <c r="K2698" t="str">
        <f t="shared" si="788"/>
        <v>0.00140306927912656-0.00405463186559324i</v>
      </c>
      <c r="L2698" t="str">
        <f t="shared" si="789"/>
        <v>0.00005-0.0119920987274105i</v>
      </c>
      <c r="M2698" t="str">
        <f t="shared" si="790"/>
        <v>0.00133333333333333-0.00705417572200619i</v>
      </c>
      <c r="N2698">
        <f t="shared" si="791"/>
        <v>104.35625953690793</v>
      </c>
      <c r="O2698">
        <f t="shared" si="792"/>
        <v>3.9194637886919264</v>
      </c>
      <c r="P2698" s="3">
        <f t="shared" si="793"/>
        <v>3.9194637886919264</v>
      </c>
      <c r="Q2698" s="3">
        <f t="shared" si="794"/>
        <v>-75.643740463092072</v>
      </c>
      <c r="R2698">
        <f t="shared" si="795"/>
        <v>104.35625953690793</v>
      </c>
      <c r="S2698">
        <f t="shared" si="796"/>
        <v>23.531295215753815</v>
      </c>
      <c r="T2698">
        <f t="shared" si="779"/>
        <v>3.9194637886919264</v>
      </c>
    </row>
    <row r="2699" spans="1:20" x14ac:dyDescent="0.25">
      <c r="A2699">
        <f t="shared" si="780"/>
        <v>148413.3240142921</v>
      </c>
      <c r="B2699">
        <f t="shared" si="797"/>
        <v>23620.714137573683</v>
      </c>
      <c r="C2699" t="str">
        <f t="shared" si="781"/>
        <v>0.388877381768475-1.51694937144419i</v>
      </c>
      <c r="D2699" t="str">
        <f t="shared" si="782"/>
        <v>3.9695353107467-0.821076933776355i</v>
      </c>
      <c r="E2699" t="str">
        <f t="shared" si="783"/>
        <v>179.371390179626+22.0136652866198i</v>
      </c>
      <c r="F2699" t="str">
        <f t="shared" si="784"/>
        <v>1.45488112106204-6.33350577371511i</v>
      </c>
      <c r="G2699" t="str">
        <f t="shared" si="785"/>
        <v>0.999949253485367-0.00712347804265792i</v>
      </c>
      <c r="H2699" t="str">
        <f t="shared" si="786"/>
        <v>87.5134015118164-862.663852594703i</v>
      </c>
      <c r="I2699" t="str">
        <f t="shared" si="787"/>
        <v>-15.0541077186988-5.10422349168974i</v>
      </c>
      <c r="K2699" t="str">
        <f t="shared" si="788"/>
        <v>0.00139677367148942-0.00404089447948462i</v>
      </c>
      <c r="L2699" t="str">
        <f t="shared" si="789"/>
        <v>0.00005-0.0119467012626126i</v>
      </c>
      <c r="M2699" t="str">
        <f t="shared" si="790"/>
        <v>0.00133333333333333-0.00702747133094858i</v>
      </c>
      <c r="N2699">
        <f t="shared" si="791"/>
        <v>104.37841772239578</v>
      </c>
      <c r="O2699">
        <f t="shared" si="792"/>
        <v>3.8958440331093587</v>
      </c>
      <c r="P2699" s="3">
        <f t="shared" si="793"/>
        <v>3.8958440331093587</v>
      </c>
      <c r="Q2699" s="3">
        <f t="shared" si="794"/>
        <v>-75.621582277604219</v>
      </c>
      <c r="R2699">
        <f t="shared" si="795"/>
        <v>104.37841772239578</v>
      </c>
      <c r="S2699">
        <f t="shared" si="796"/>
        <v>23.620714137573682</v>
      </c>
      <c r="T2699">
        <f t="shared" si="779"/>
        <v>3.8958440331093587</v>
      </c>
    </row>
    <row r="2700" spans="1:20" x14ac:dyDescent="0.25">
      <c r="A2700">
        <f t="shared" si="780"/>
        <v>148977.29464554641</v>
      </c>
      <c r="B2700">
        <f t="shared" si="797"/>
        <v>23710.472851296465</v>
      </c>
      <c r="C2700" t="str">
        <f t="shared" si="781"/>
        <v>0.388408261386954-1.51269009407102i</v>
      </c>
      <c r="D2700" t="str">
        <f t="shared" si="782"/>
        <v>3.96949375783796-0.819084337237716i</v>
      </c>
      <c r="E2700" t="str">
        <f t="shared" si="783"/>
        <v>179.529133313344+22.0774041973434i</v>
      </c>
      <c r="F2700" t="str">
        <f t="shared" si="784"/>
        <v>1.45488055888704-6.30960817724883i</v>
      </c>
      <c r="G2700" t="str">
        <f t="shared" si="785"/>
        <v>0.999948867098834-0.00715054449620464i</v>
      </c>
      <c r="H2700" t="str">
        <f t="shared" si="786"/>
        <v>86.1189315083674-857.77483375561i</v>
      </c>
      <c r="I2700" t="str">
        <f t="shared" si="787"/>
        <v>-14.9146507951097-5.05343531173596i</v>
      </c>
      <c r="K2700" t="str">
        <f t="shared" si="788"/>
        <v>0.00139052116847482-0.00402719566846883i</v>
      </c>
      <c r="L2700" t="str">
        <f t="shared" si="789"/>
        <v>0.00005-0.0119014756551231i</v>
      </c>
      <c r="M2700" t="str">
        <f t="shared" si="790"/>
        <v>0.00133333333333333-0.00700086803242535i</v>
      </c>
      <c r="N2700">
        <f t="shared" si="791"/>
        <v>104.40054930292033</v>
      </c>
      <c r="O2700">
        <f t="shared" si="792"/>
        <v>3.8722823485522051</v>
      </c>
      <c r="P2700" s="3">
        <f t="shared" si="793"/>
        <v>3.8722823485522051</v>
      </c>
      <c r="Q2700" s="3">
        <f t="shared" si="794"/>
        <v>-75.599450697079675</v>
      </c>
      <c r="R2700">
        <f t="shared" si="795"/>
        <v>104.40054930292033</v>
      </c>
      <c r="S2700">
        <f t="shared" si="796"/>
        <v>23.710472851296466</v>
      </c>
      <c r="T2700">
        <f t="shared" si="779"/>
        <v>3.8722823485522051</v>
      </c>
    </row>
    <row r="2701" spans="1:20" x14ac:dyDescent="0.25">
      <c r="A2701">
        <f t="shared" si="780"/>
        <v>149543.40836519949</v>
      </c>
      <c r="B2701">
        <f t="shared" si="797"/>
        <v>23800.57264813139</v>
      </c>
      <c r="C2701" t="str">
        <f t="shared" si="781"/>
        <v>0.387940628670975-1.50845288632031i</v>
      </c>
      <c r="D2701" t="str">
        <f t="shared" si="782"/>
        <v>3.96945188940698-0.817103499966612i</v>
      </c>
      <c r="E2701" t="str">
        <f t="shared" si="783"/>
        <v>179.688195616041+22.1410313757476i</v>
      </c>
      <c r="F2701" t="str">
        <f t="shared" si="784"/>
        <v>1.45487999243184-6.28580134655324i</v>
      </c>
      <c r="G2701" t="str">
        <f t="shared" si="785"/>
        <v>0.999948477770486-0.00717771377065879i</v>
      </c>
      <c r="H2701" t="str">
        <f t="shared" si="786"/>
        <v>84.7503724642992-852.925459926853i</v>
      </c>
      <c r="I2701" t="str">
        <f t="shared" si="787"/>
        <v>-14.7766681099658-5.00347903092031i</v>
      </c>
      <c r="K2701" t="str">
        <f t="shared" si="788"/>
        <v>0.00138431150121102-0.00401353543684557i</v>
      </c>
      <c r="L2701" t="str">
        <f t="shared" si="789"/>
        <v>0.00005-0.0118564212543565i</v>
      </c>
      <c r="M2701" t="str">
        <f t="shared" si="790"/>
        <v>0.00133333333333333-0.00697436544373915i</v>
      </c>
      <c r="N2701">
        <f t="shared" si="791"/>
        <v>104.42265222815617</v>
      </c>
      <c r="O2701">
        <f t="shared" si="792"/>
        <v>3.8487791458904392</v>
      </c>
      <c r="P2701" s="3">
        <f t="shared" si="793"/>
        <v>3.8487791458904392</v>
      </c>
      <c r="Q2701" s="3">
        <f t="shared" si="794"/>
        <v>-75.577347771843833</v>
      </c>
      <c r="R2701">
        <f t="shared" si="795"/>
        <v>104.42265222815617</v>
      </c>
      <c r="S2701">
        <f t="shared" si="796"/>
        <v>23.800572648131389</v>
      </c>
      <c r="T2701">
        <f t="shared" si="779"/>
        <v>3.8487791458904392</v>
      </c>
    </row>
    <row r="2702" spans="1:20" x14ac:dyDescent="0.25">
      <c r="A2702">
        <f t="shared" si="780"/>
        <v>150111.67331698726</v>
      </c>
      <c r="B2702">
        <f t="shared" si="797"/>
        <v>23891.014824194292</v>
      </c>
      <c r="C2702" t="str">
        <f t="shared" si="781"/>
        <v>0.38747444985914-1.5042377160376i</v>
      </c>
      <c r="D2702" t="str">
        <f t="shared" si="782"/>
        <v>3.96940970306466-0.81513439319946i</v>
      </c>
      <c r="E2702" t="str">
        <f t="shared" si="783"/>
        <v>179.848588480104+22.2045413276963i</v>
      </c>
      <c r="F2702" t="str">
        <f t="shared" si="784"/>
        <v>1.45487942166383-6.26208493915839i</v>
      </c>
      <c r="G2702" t="str">
        <f t="shared" si="785"/>
        <v>0.999948085477928-0.00720498625637806i</v>
      </c>
      <c r="H2702" t="str">
        <f t="shared" si="786"/>
        <v>83.4071751550916-848.115309169925i</v>
      </c>
      <c r="I2702" t="str">
        <f t="shared" si="787"/>
        <v>-14.640141931548-4.95433686261441i</v>
      </c>
      <c r="K2702" t="str">
        <f t="shared" si="788"/>
        <v>0.00137814440204293-0.00399991378752565i</v>
      </c>
      <c r="L2702" t="str">
        <f t="shared" si="789"/>
        <v>0.00005-0.0118115374121902i</v>
      </c>
      <c r="M2702" t="str">
        <f t="shared" si="790"/>
        <v>0.00133333333333333-0.00694796318364132i</v>
      </c>
      <c r="N2702">
        <f t="shared" si="791"/>
        <v>104.44472441958339</v>
      </c>
      <c r="O2702">
        <f t="shared" si="792"/>
        <v>3.8253348376881631</v>
      </c>
      <c r="P2702" s="3">
        <f t="shared" si="793"/>
        <v>3.8253348376881631</v>
      </c>
      <c r="Q2702" s="3">
        <f t="shared" si="794"/>
        <v>-75.555275580416605</v>
      </c>
      <c r="R2702">
        <f t="shared" si="795"/>
        <v>104.44472441958339</v>
      </c>
      <c r="S2702">
        <f t="shared" si="796"/>
        <v>23.89101482419429</v>
      </c>
      <c r="T2702">
        <f t="shared" si="779"/>
        <v>3.8253348376881631</v>
      </c>
    </row>
    <row r="2703" spans="1:20" x14ac:dyDescent="0.25">
      <c r="A2703">
        <f t="shared" si="780"/>
        <v>150682.09767559182</v>
      </c>
      <c r="B2703">
        <f t="shared" si="797"/>
        <v>23981.80068052623</v>
      </c>
      <c r="C2703" t="str">
        <f t="shared" si="781"/>
        <v>0.38700969098479-1.50004455145076i</v>
      </c>
      <c r="D2703" t="str">
        <f t="shared" si="782"/>
        <v>3.96936719640391-0.813176988338366i</v>
      </c>
      <c r="E2703" t="str">
        <f t="shared" si="783"/>
        <v>180.010323402752+22.2679284547514i</v>
      </c>
      <c r="F2703" t="str">
        <f t="shared" si="784"/>
        <v>1.4548788465502-6.23845861389508i</v>
      </c>
      <c r="G2703" t="str">
        <f t="shared" si="785"/>
        <v>0.999947690198593-0.00723236234519937i</v>
      </c>
      <c r="H2703" t="str">
        <f t="shared" si="786"/>
        <v>82.0888033798524-843.343963892747i</v>
      </c>
      <c r="I2703" t="str">
        <f t="shared" si="787"/>
        <v>-14.5050547461015-4.90599145885462i</v>
      </c>
      <c r="K2703" t="str">
        <f t="shared" si="788"/>
        <v>0.00137201960453303-0.00398633072204721i</v>
      </c>
      <c r="L2703" t="str">
        <f t="shared" si="789"/>
        <v>0.00005-0.011766823482955i</v>
      </c>
      <c r="M2703" t="str">
        <f t="shared" si="790"/>
        <v>0.00133333333333333-0.00692166087232648i</v>
      </c>
      <c r="N2703">
        <f t="shared" si="791"/>
        <v>104.46676377017367</v>
      </c>
      <c r="O2703">
        <f t="shared" si="792"/>
        <v>3.8019498382015522</v>
      </c>
      <c r="P2703" s="3">
        <f t="shared" si="793"/>
        <v>3.8019498382015522</v>
      </c>
      <c r="Q2703" s="3">
        <f t="shared" si="794"/>
        <v>-75.533236229826329</v>
      </c>
      <c r="R2703">
        <f t="shared" si="795"/>
        <v>104.46676377017367</v>
      </c>
      <c r="S2703">
        <f t="shared" si="796"/>
        <v>23.981800680526231</v>
      </c>
      <c r="T2703">
        <f t="shared" si="779"/>
        <v>3.8019498382015522</v>
      </c>
    </row>
    <row r="2704" spans="1:20" x14ac:dyDescent="0.25">
      <c r="A2704">
        <f t="shared" si="780"/>
        <v>151254.68964675907</v>
      </c>
      <c r="B2704">
        <f t="shared" si="797"/>
        <v>24072.931523112231</v>
      </c>
      <c r="C2704" t="str">
        <f t="shared" si="781"/>
        <v>0.38654631787098-1.49587336117219i</v>
      </c>
      <c r="D2704" t="str">
        <f t="shared" si="782"/>
        <v>3.96932436699954-0.811231256950684i</v>
      </c>
      <c r="E2704" t="str">
        <f t="shared" si="783"/>
        <v>180.173411986958+22.3311870522745i</v>
      </c>
      <c r="F2704" t="str">
        <f t="shared" si="784"/>
        <v>1.45487826705787-6.21492203089002i</v>
      </c>
      <c r="G2704" t="str">
        <f t="shared" si="785"/>
        <v>0.999947291909742-0.00725984243044442i</v>
      </c>
      <c r="H2704" t="str">
        <f t="shared" si="786"/>
        <v>80.7947336228802-838.611010853099i</v>
      </c>
      <c r="I2704" t="str">
        <f t="shared" si="787"/>
        <v>-14.3713892562924-4.85842589843309i</v>
      </c>
      <c r="K2704" t="str">
        <f t="shared" si="788"/>
        <v>0.00136593684346216-0.00397278624059186i</v>
      </c>
      <c r="L2704" t="str">
        <f t="shared" si="789"/>
        <v>0.00005-0.011722278823426i</v>
      </c>
      <c r="M2704" t="str">
        <f t="shared" si="790"/>
        <v>0.00133333333333333-0.00689545813142702i</v>
      </c>
      <c r="N2704">
        <f t="shared" si="791"/>
        <v>104.48876814407147</v>
      </c>
      <c r="O2704">
        <f t="shared" si="792"/>
        <v>3.7786245633761446</v>
      </c>
      <c r="P2704" s="3">
        <f t="shared" si="793"/>
        <v>3.7786245633761446</v>
      </c>
      <c r="Q2704" s="3">
        <f t="shared" si="794"/>
        <v>-75.511231855928528</v>
      </c>
      <c r="R2704">
        <f t="shared" si="795"/>
        <v>104.48876814407147</v>
      </c>
      <c r="S2704">
        <f t="shared" si="796"/>
        <v>24.072931523112231</v>
      </c>
      <c r="T2704">
        <f t="shared" si="779"/>
        <v>3.7786245633761446</v>
      </c>
    </row>
    <row r="2705" spans="1:20" x14ac:dyDescent="0.25">
      <c r="A2705">
        <f t="shared" si="780"/>
        <v>151829.45746741677</v>
      </c>
      <c r="B2705">
        <f t="shared" si="797"/>
        <v>24164.408662900059</v>
      </c>
      <c r="C2705" t="str">
        <f t="shared" si="781"/>
        <v>0.386084296125363-1.49172411420098i</v>
      </c>
      <c r="D2705" t="str">
        <f t="shared" si="782"/>
        <v>3.96928121240807-0.809297170768549i</v>
      </c>
      <c r="E2705" t="str">
        <f t="shared" si="783"/>
        <v>180.337865942381+22.394311307491i</v>
      </c>
      <c r="F2705" t="str">
        <f t="shared" si="784"/>
        <v>1.45487768315349-6.19147485156078i</v>
      </c>
      <c r="G2705" t="str">
        <f t="shared" si="785"/>
        <v>0.999946890588467-0.0072874269069253i</v>
      </c>
      <c r="H2705" t="str">
        <f t="shared" si="786"/>
        <v>79.5244547246192-833.916041158762i</v>
      </c>
      <c r="I2705" t="str">
        <f t="shared" si="787"/>
        <v>-14.2391283795942-4.81162367533493i</v>
      </c>
      <c r="K2705" t="str">
        <f t="shared" si="788"/>
        <v>0.00135989585483021-0.00395928034200075i</v>
      </c>
      <c r="L2705" t="str">
        <f t="shared" si="789"/>
        <v>0.00005-0.0116779027928133i</v>
      </c>
      <c r="M2705" t="str">
        <f t="shared" si="790"/>
        <v>0.00133333333333333-0.00686935458400782i</v>
      </c>
      <c r="N2705">
        <f t="shared" si="791"/>
        <v>104.51073537627194</v>
      </c>
      <c r="O2705">
        <f t="shared" si="792"/>
        <v>3.7553594308436695</v>
      </c>
      <c r="P2705" s="3">
        <f t="shared" si="793"/>
        <v>3.7553594308436695</v>
      </c>
      <c r="Q2705" s="3">
        <f t="shared" si="794"/>
        <v>-75.489264623728062</v>
      </c>
      <c r="R2705">
        <f t="shared" si="795"/>
        <v>104.51073537627194</v>
      </c>
      <c r="S2705">
        <f t="shared" si="796"/>
        <v>24.164408662900058</v>
      </c>
      <c r="T2705">
        <f t="shared" si="779"/>
        <v>3.7553594308436695</v>
      </c>
    </row>
    <row r="2706" spans="1:20" x14ac:dyDescent="0.25">
      <c r="A2706">
        <f t="shared" si="780"/>
        <v>152406.40940579295</v>
      </c>
      <c r="B2706">
        <f t="shared" si="797"/>
        <v>24256.233415819079</v>
      </c>
      <c r="C2706" t="str">
        <f t="shared" si="781"/>
        <v>0.385623591134972-1.48759677992512i</v>
      </c>
      <c r="D2706" t="str">
        <f t="shared" si="782"/>
        <v>3.96923773016765-0.807374701688471i</v>
      </c>
      <c r="E2706" t="str">
        <f t="shared" si="783"/>
        <v>180.503697086303+22.457295297519i</v>
      </c>
      <c r="F2706" t="str">
        <f t="shared" si="784"/>
        <v>1.45487709480348-6.16811673861113i</v>
      </c>
      <c r="G2706" t="str">
        <f t="shared" si="785"/>
        <v>0.99994648621168-0.00731511617095014i</v>
      </c>
      <c r="H2706" t="str">
        <f t="shared" si="786"/>
        <v>78.2774675617247-829.258650264537i</v>
      </c>
      <c r="I2706" t="str">
        <f t="shared" si="787"/>
        <v>-14.1082552466096-4.76556868751104i</v>
      </c>
      <c r="K2706" t="str">
        <f t="shared" si="788"/>
        <v>0.00135389637585665-0.00394581302379033i</v>
      </c>
      <c r="L2706" t="str">
        <f t="shared" si="789"/>
        <v>0.00005-0.0116336947527528i</v>
      </c>
      <c r="M2706" t="str">
        <f t="shared" si="790"/>
        <v>0.00133333333333333-0.00684334985456049i</v>
      </c>
      <c r="N2706">
        <f t="shared" si="791"/>
        <v>104.53266327229468</v>
      </c>
      <c r="O2706">
        <f t="shared" si="792"/>
        <v>3.7321548599188286</v>
      </c>
      <c r="P2706" s="3">
        <f t="shared" si="793"/>
        <v>3.7321548599188286</v>
      </c>
      <c r="Q2706" s="3">
        <f t="shared" si="794"/>
        <v>-75.467336727705316</v>
      </c>
      <c r="R2706">
        <f t="shared" si="795"/>
        <v>104.53266327229468</v>
      </c>
      <c r="S2706">
        <f t="shared" si="796"/>
        <v>24.256233415819079</v>
      </c>
      <c r="T2706">
        <f t="shared" si="779"/>
        <v>3.7321548599188286</v>
      </c>
    </row>
    <row r="2707" spans="1:20" x14ac:dyDescent="0.25">
      <c r="A2707">
        <f t="shared" si="780"/>
        <v>152985.55376153497</v>
      </c>
      <c r="B2707">
        <f t="shared" si="797"/>
        <v>24348.407102799192</v>
      </c>
      <c r="C2707" t="str">
        <f t="shared" si="781"/>
        <v>0.385164168060891-1.48349132812372i</v>
      </c>
      <c r="D2707" t="str">
        <f t="shared" si="782"/>
        <v>3.96919391779788-0.805463821770862i</v>
      </c>
      <c r="E2707" t="str">
        <f t="shared" si="783"/>
        <v>180.670917344572+22.5201329873617i</v>
      </c>
      <c r="F2707" t="str">
        <f t="shared" si="784"/>
        <v>1.454876501974-6.144847356026i</v>
      </c>
      <c r="G2707" t="str">
        <f t="shared" si="785"/>
        <v>0.999946078756121-0.00734291062032867i</v>
      </c>
      <c r="H2707" t="str">
        <f t="shared" si="786"/>
        <v>77.0532847359791-824.638437966314i</v>
      </c>
      <c r="I2707" t="str">
        <f t="shared" si="787"/>
        <v>-13.978753199332-4.72024522597565i</v>
      </c>
      <c r="K2707" t="str">
        <f t="shared" si="788"/>
        <v>0.00134793814498092-0.00393238428216826i</v>
      </c>
      <c r="L2707" t="str">
        <f t="shared" si="789"/>
        <v>0.00005-0.0115896540672971i</v>
      </c>
      <c r="M2707" t="str">
        <f t="shared" si="790"/>
        <v>0.00133333333333333-0.00681744356899827i</v>
      </c>
      <c r="N2707">
        <f t="shared" si="791"/>
        <v>104.5545496078532</v>
      </c>
      <c r="O2707">
        <f t="shared" si="792"/>
        <v>3.7090112715958341</v>
      </c>
      <c r="P2707" s="3">
        <f t="shared" si="793"/>
        <v>3.7090112715958341</v>
      </c>
      <c r="Q2707" s="3">
        <f t="shared" si="794"/>
        <v>-75.445450392146796</v>
      </c>
      <c r="R2707">
        <f t="shared" si="795"/>
        <v>104.5545496078532</v>
      </c>
      <c r="S2707">
        <f t="shared" si="796"/>
        <v>24.348407102799193</v>
      </c>
      <c r="T2707">
        <f t="shared" si="779"/>
        <v>3.7090112715958341</v>
      </c>
    </row>
    <row r="2708" spans="1:20" x14ac:dyDescent="0.25">
      <c r="A2708">
        <f t="shared" si="780"/>
        <v>153566.89886582879</v>
      </c>
      <c r="B2708">
        <f t="shared" si="797"/>
        <v>24440.93104978983</v>
      </c>
      <c r="C2708" t="str">
        <f t="shared" si="781"/>
        <v>0.384705991832824-1.47940772896922i</v>
      </c>
      <c r="D2708" t="str">
        <f t="shared" si="782"/>
        <v>3.9691497727997-0.803564503239615i</v>
      </c>
      <c r="E2708" t="str">
        <f t="shared" si="783"/>
        <v>180.839538752546+22.5828182278577i</v>
      </c>
      <c r="F2708" t="str">
        <f t="shared" si="784"/>
        <v>1.45487590463093-6.12166636906677i</v>
      </c>
      <c r="G2708" t="str">
        <f t="shared" si="785"/>
        <v>0.999945668198353-0.00737081065437792i</v>
      </c>
      <c r="H2708" t="str">
        <f t="shared" si="786"/>
        <v>75.8514302718107-820.055008392377i</v>
      </c>
      <c r="I2708" t="str">
        <f t="shared" si="787"/>
        <v>-13.8506057893536-4.6756379642194i</v>
      </c>
      <c r="K2708" t="str">
        <f t="shared" si="788"/>
        <v>0.00134202090186279-0.00391899411204902i</v>
      </c>
      <c r="L2708" t="str">
        <f t="shared" si="789"/>
        <v>0.00005-0.011545780102906i</v>
      </c>
      <c r="M2708" t="str">
        <f t="shared" si="790"/>
        <v>0.00133333333333333-0.0067916353546506i</v>
      </c>
      <c r="N2708">
        <f t="shared" si="791"/>
        <v>104.57639212852069</v>
      </c>
      <c r="O2708">
        <f t="shared" si="792"/>
        <v>3.6859290885445963</v>
      </c>
      <c r="P2708" s="3">
        <f t="shared" si="793"/>
        <v>3.6859290885445963</v>
      </c>
      <c r="Q2708" s="3">
        <f t="shared" si="794"/>
        <v>-75.423607871479305</v>
      </c>
      <c r="R2708">
        <f t="shared" si="795"/>
        <v>104.57639212852069</v>
      </c>
      <c r="S2708">
        <f t="shared" si="796"/>
        <v>24.440931049789828</v>
      </c>
      <c r="T2708">
        <f t="shared" si="779"/>
        <v>3.6859290885445963</v>
      </c>
    </row>
    <row r="2709" spans="1:20" x14ac:dyDescent="0.25">
      <c r="A2709">
        <f t="shared" si="780"/>
        <v>154150.45308151896</v>
      </c>
      <c r="B2709">
        <f t="shared" si="797"/>
        <v>24533.806587779032</v>
      </c>
      <c r="C2709" t="str">
        <f t="shared" si="781"/>
        <v>0.384249027143559-1.47534595302959i</v>
      </c>
      <c r="D2709" t="str">
        <f t="shared" si="782"/>
        <v>3.96910529265529-0.801676718481669i</v>
      </c>
      <c r="E2709" t="str">
        <f t="shared" si="783"/>
        <v>181.009573456045+22.6453447535969i</v>
      </c>
      <c r="F2709" t="str">
        <f t="shared" si="784"/>
        <v>1.45487530273994-6.0985734442664i</v>
      </c>
      <c r="G2709" t="str">
        <f t="shared" si="785"/>
        <v>0.999945254514757-0.0073988166739279i</v>
      </c>
      <c r="H2709" t="str">
        <f t="shared" si="786"/>
        <v>74.671439322182-815.50796999226i</v>
      </c>
      <c r="I2709" t="str">
        <f t="shared" si="787"/>
        <v>-13.7237967760261-4.63173194792927i</v>
      </c>
      <c r="K2709" t="str">
        <f t="shared" si="788"/>
        <v>0.00133614438738249-0.00390564250706948i</v>
      </c>
      <c r="L2709" t="str">
        <f t="shared" si="789"/>
        <v>0.00005-0.011502072228438i</v>
      </c>
      <c r="M2709" t="str">
        <f t="shared" si="790"/>
        <v>0.00133333333333333-0.00676592484025765i</v>
      </c>
      <c r="N2709">
        <f t="shared" si="791"/>
        <v>104.59818854939189</v>
      </c>
      <c r="O2709">
        <f t="shared" si="792"/>
        <v>3.6629087351065355</v>
      </c>
      <c r="P2709" s="3">
        <f t="shared" si="793"/>
        <v>3.6629087351065355</v>
      </c>
      <c r="Q2709" s="3">
        <f t="shared" si="794"/>
        <v>-75.401811450608108</v>
      </c>
      <c r="R2709">
        <f t="shared" si="795"/>
        <v>104.59818854939189</v>
      </c>
      <c r="S2709">
        <f t="shared" si="796"/>
        <v>24.533806587779033</v>
      </c>
      <c r="T2709">
        <f t="shared" si="779"/>
        <v>3.6629087351065355</v>
      </c>
    </row>
    <row r="2710" spans="1:20" x14ac:dyDescent="0.25">
      <c r="A2710">
        <f t="shared" si="780"/>
        <v>154736.22480322872</v>
      </c>
      <c r="B2710">
        <f t="shared" si="797"/>
        <v>24627.035052812593</v>
      </c>
      <c r="C2710" t="str">
        <f t="shared" si="781"/>
        <v>0.38379323844331-1.47130597127051i</v>
      </c>
      <c r="D2710" t="str">
        <f t="shared" si="782"/>
        <v>3.9690604748278-0.799800440046561i</v>
      </c>
      <c r="E2710" t="str">
        <f t="shared" si="783"/>
        <v>181.181033712301+22.7077061807928i</v>
      </c>
      <c r="F2710" t="str">
        <f t="shared" si="784"/>
        <v>1.45487469626638-6.07556824942463i</v>
      </c>
      <c r="G2710" t="str">
        <f t="shared" si="785"/>
        <v>0.99994483768154-0.0074269290813273i</v>
      </c>
      <c r="H2710" t="str">
        <f t="shared" si="786"/>
        <v>73.5128578825791-810.996935523071i</v>
      </c>
      <c r="I2710" t="str">
        <f t="shared" si="787"/>
        <v>-13.5983101245754-4.58851258500388i</v>
      </c>
      <c r="K2710" t="str">
        <f t="shared" si="788"/>
        <v>0.00133030834364086-0.00389232945960435i</v>
      </c>
      <c r="L2710" t="str">
        <f t="shared" si="789"/>
        <v>0.00005-0.0114585298151404i</v>
      </c>
      <c r="M2710" t="str">
        <f t="shared" si="790"/>
        <v>0.00133333333333333-0.00674031165596495i</v>
      </c>
      <c r="N2710">
        <f t="shared" si="791"/>
        <v>104.61993655474078</v>
      </c>
      <c r="O2710">
        <f t="shared" si="792"/>
        <v>3.6399506372899832</v>
      </c>
      <c r="P2710" s="3">
        <f t="shared" si="793"/>
        <v>3.6399506372899832</v>
      </c>
      <c r="Q2710" s="3">
        <f t="shared" si="794"/>
        <v>-75.380063445259225</v>
      </c>
      <c r="R2710">
        <f t="shared" si="795"/>
        <v>104.61993655474078</v>
      </c>
      <c r="S2710">
        <f t="shared" si="796"/>
        <v>24.627035052812595</v>
      </c>
      <c r="T2710">
        <f t="shared" si="779"/>
        <v>3.6399506372899832</v>
      </c>
    </row>
    <row r="2711" spans="1:20" x14ac:dyDescent="0.25">
      <c r="A2711">
        <f t="shared" si="780"/>
        <v>155324.222457481</v>
      </c>
      <c r="B2711">
        <f t="shared" si="797"/>
        <v>24720.617786013281</v>
      </c>
      <c r="C2711" t="str">
        <f t="shared" si="781"/>
        <v>0.383338589933935-1.46728775505763i</v>
      </c>
      <c r="D2711" t="str">
        <f t="shared" si="782"/>
        <v>3.96901531676139-0.797935640646013i</v>
      </c>
      <c r="E2711" t="str">
        <f t="shared" si="783"/>
        <v>181.353931890917+22.7698960051136i</v>
      </c>
      <c r="F2711" t="str">
        <f t="shared" si="784"/>
        <v>1.45487408517539-6.05265045360327i</v>
      </c>
      <c r="G2711" t="str">
        <f t="shared" si="785"/>
        <v>0.999944417674722-0.00745514828044919i</v>
      </c>
      <c r="H2711" t="str">
        <f t="shared" si="786"/>
        <v>72.3752425128979-806.521522033679i</v>
      </c>
      <c r="I2711" t="str">
        <f t="shared" si="787"/>
        <v>-13.4741300041786-4.5459656358578i</v>
      </c>
      <c r="K2711" t="str">
        <f t="shared" si="788"/>
        <v>0.00132451251395926-0.00387905496078153i</v>
      </c>
      <c r="L2711" t="str">
        <f t="shared" si="789"/>
        <v>0.00005-0.0114151522366412i</v>
      </c>
      <c r="M2711" t="str">
        <f t="shared" si="790"/>
        <v>0.00133333333333333-0.00671479543331835i</v>
      </c>
      <c r="N2711">
        <f t="shared" si="791"/>
        <v>104.64163379767285</v>
      </c>
      <c r="O2711">
        <f t="shared" si="792"/>
        <v>3.6170552227656518</v>
      </c>
      <c r="P2711" s="3">
        <f t="shared" si="793"/>
        <v>3.6170552227656518</v>
      </c>
      <c r="Q2711" s="3">
        <f t="shared" si="794"/>
        <v>-75.358366202327147</v>
      </c>
      <c r="R2711">
        <f t="shared" si="795"/>
        <v>104.64163379767285</v>
      </c>
      <c r="S2711">
        <f t="shared" si="796"/>
        <v>24.720617786013282</v>
      </c>
      <c r="T2711">
        <f t="shared" si="779"/>
        <v>3.6170552227656518</v>
      </c>
    </row>
    <row r="2712" spans="1:20" x14ac:dyDescent="0.25">
      <c r="A2712">
        <f t="shared" si="780"/>
        <v>155914.45450281946</v>
      </c>
      <c r="B2712">
        <f t="shared" si="797"/>
        <v>24814.556133600134</v>
      </c>
      <c r="C2712" t="str">
        <f t="shared" si="781"/>
        <v>0.38288504556311-1.46329127615868i</v>
      </c>
      <c r="D2712" t="str">
        <f t="shared" si="782"/>
        <v>3.96896981588092-0.796082293153483i</v>
      </c>
      <c r="E2712" t="str">
        <f t="shared" si="783"/>
        <v>181.528280474825+22.83190759948i</v>
      </c>
      <c r="F2712" t="str">
        <f t="shared" si="784"/>
        <v>1.45487346943179-6.02981972712134i</v>
      </c>
      <c r="G2712" t="str">
        <f t="shared" si="785"/>
        <v>0.999943994470144-0.00748347467669677i</v>
      </c>
      <c r="H2712" t="str">
        <f t="shared" si="786"/>
        <v>71.2581600670021-802.081350846859i</v>
      </c>
      <c r="I2712" t="str">
        <f t="shared" si="787"/>
        <v>-13.351240786006-4.5040772040047i</v>
      </c>
      <c r="K2712" t="str">
        <f t="shared" si="788"/>
        <v>0.00131875664287948-0.00386581900049738i</v>
      </c>
      <c r="L2712" t="str">
        <f t="shared" si="789"/>
        <v>0.00005-0.0113719388689392i</v>
      </c>
      <c r="M2712" t="str">
        <f t="shared" si="790"/>
        <v>0.00133333333333333-0.00668937580525839i</v>
      </c>
      <c r="N2712">
        <f t="shared" si="791"/>
        <v>104.66327789977721</v>
      </c>
      <c r="O2712">
        <f t="shared" si="792"/>
        <v>3.5942229208610859</v>
      </c>
      <c r="P2712" s="3">
        <f t="shared" si="793"/>
        <v>3.5942229208610859</v>
      </c>
      <c r="Q2712" s="3">
        <f t="shared" si="794"/>
        <v>-75.336722100222786</v>
      </c>
      <c r="R2712">
        <f t="shared" si="795"/>
        <v>104.66327789977721</v>
      </c>
      <c r="S2712">
        <f t="shared" si="796"/>
        <v>24.814556133600135</v>
      </c>
      <c r="T2712">
        <f t="shared" si="779"/>
        <v>3.5942229208610859</v>
      </c>
    </row>
    <row r="2713" spans="1:20" x14ac:dyDescent="0.25">
      <c r="A2713">
        <f t="shared" si="780"/>
        <v>156506.92942993017</v>
      </c>
      <c r="B2713">
        <f t="shared" si="797"/>
        <v>24908.851446907815</v>
      </c>
      <c r="C2713" t="str">
        <f t="shared" si="781"/>
        <v>0.382432569018241-1.45931650674576i</v>
      </c>
      <c r="D2713" t="str">
        <f t="shared" si="782"/>
        <v>3.96892396959189-0.794240370603739i</v>
      </c>
      <c r="E2713" t="str">
        <f t="shared" si="783"/>
        <v>181.704092061256+22.8937342118054i</v>
      </c>
      <c r="F2713" t="str">
        <f t="shared" si="784"/>
        <v>1.45487284900017-6.00707574155033i</v>
      </c>
      <c r="G2713" t="str">
        <f t="shared" si="785"/>
        <v>0.999943568043463-0.00751190867700916i</v>
      </c>
      <c r="H2713" t="str">
        <f t="shared" si="786"/>
        <v>70.1611874296948-797.676047539384i</v>
      </c>
      <c r="I2713" t="str">
        <f t="shared" si="787"/>
        <v>-13.2296270412302-4.46283372691085i</v>
      </c>
      <c r="K2713" t="str">
        <f t="shared" si="788"/>
        <v>0.00131304047616341-0.00385262156743169i</v>
      </c>
      <c r="L2713" t="str">
        <f t="shared" si="789"/>
        <v>0.00005-0.0113288890903957i</v>
      </c>
      <c r="M2713" t="str">
        <f t="shared" si="790"/>
        <v>0.00133333333333333-0.00666405240611514i</v>
      </c>
      <c r="N2713">
        <f t="shared" si="791"/>
        <v>104.68486645076733</v>
      </c>
      <c r="O2713">
        <f t="shared" si="792"/>
        <v>3.571454162555554</v>
      </c>
      <c r="P2713" s="3">
        <f t="shared" si="793"/>
        <v>3.571454162555554</v>
      </c>
      <c r="Q2713" s="3">
        <f t="shared" si="794"/>
        <v>-75.315133549232669</v>
      </c>
      <c r="R2713">
        <f t="shared" si="795"/>
        <v>104.68486645076733</v>
      </c>
      <c r="S2713">
        <f t="shared" si="796"/>
        <v>24.908851446907814</v>
      </c>
      <c r="T2713">
        <f t="shared" si="779"/>
        <v>3.571454162555554</v>
      </c>
    </row>
    <row r="2714" spans="1:20" x14ac:dyDescent="0.25">
      <c r="A2714">
        <f t="shared" si="780"/>
        <v>157101.65576176389</v>
      </c>
      <c r="B2714">
        <f t="shared" si="797"/>
        <v>25003.505082406064</v>
      </c>
      <c r="C2714" t="str">
        <f t="shared" si="781"/>
        <v>0.38198112372044-1.45536341939751i</v>
      </c>
      <c r="D2714" t="str">
        <f t="shared" si="782"/>
        <v>3.96887777528031-0.79240984619245i</v>
      </c>
      <c r="E2714" t="str">
        <f t="shared" si="783"/>
        <v>181.881379362699+22.9553689627095i</v>
      </c>
      <c r="F2714" t="str">
        <f t="shared" si="784"/>
        <v>1.45487222384485-5.98441816970961i</v>
      </c>
      <c r="G2714" t="str">
        <f t="shared" si="785"/>
        <v>0.999943138370149-0.00754045068986712i</v>
      </c>
      <c r="H2714" t="str">
        <f t="shared" si="786"/>
        <v>69.0839112609555-793.305241920465i</v>
      </c>
      <c r="I2714" t="str">
        <f t="shared" si="787"/>
        <v>-13.1092735390104-4.42222196711206i</v>
      </c>
      <c r="K2714" t="str">
        <f t="shared" si="788"/>
        <v>0.00130736376079279-0.00383946264906289i</v>
      </c>
      <c r="L2714" t="str">
        <f t="shared" si="789"/>
        <v>0.00005-0.0112860022817252i</v>
      </c>
      <c r="M2714" t="str">
        <f t="shared" si="790"/>
        <v>0.00133333333333333-0.00663882487160306i</v>
      </c>
      <c r="N2714">
        <f t="shared" si="791"/>
        <v>104.70639700812539</v>
      </c>
      <c r="O2714">
        <f t="shared" si="792"/>
        <v>3.5487493804742027</v>
      </c>
      <c r="P2714" s="3">
        <f t="shared" si="793"/>
        <v>3.5487493804742027</v>
      </c>
      <c r="Q2714" s="3">
        <f t="shared" si="794"/>
        <v>-75.293602991874607</v>
      </c>
      <c r="R2714">
        <f t="shared" si="795"/>
        <v>104.70639700812539</v>
      </c>
      <c r="S2714">
        <f t="shared" si="796"/>
        <v>25.003505082406065</v>
      </c>
      <c r="T2714">
        <f t="shared" si="779"/>
        <v>3.5487493804742027</v>
      </c>
    </row>
    <row r="2715" spans="1:20" x14ac:dyDescent="0.25">
      <c r="A2715">
        <f t="shared" si="780"/>
        <v>157698.64205365861</v>
      </c>
      <c r="B2715">
        <f t="shared" si="797"/>
        <v>25098.518401719208</v>
      </c>
      <c r="C2715" t="str">
        <f t="shared" si="781"/>
        <v>0.381530672818206-1.45143198710129i</v>
      </c>
      <c r="D2715" t="str">
        <f t="shared" si="782"/>
        <v>3.96883123031253-0.790590693275742i</v>
      </c>
      <c r="E2715" t="str">
        <f t="shared" si="783"/>
        <v>182.060155207879+23.0168048431733i</v>
      </c>
      <c r="F2715" t="str">
        <f t="shared" si="784"/>
        <v>1.45487159392987-5.96184668566159i</v>
      </c>
      <c r="G2715" t="str">
        <f t="shared" si="785"/>
        <v>0.999942705425487-0.00756910112529892i</v>
      </c>
      <c r="H2715" t="str">
        <f t="shared" si="786"/>
        <v>68.025927747173-788.968568008442i</v>
      </c>
      <c r="I2715" t="str">
        <f t="shared" si="787"/>
        <v>-12.9901652444512-4.38222900358458i</v>
      </c>
      <c r="K2715" t="str">
        <f t="shared" si="788"/>
        <v>0.00130172624496866-0.00382634223168274i</v>
      </c>
      <c r="L2715" t="str">
        <f t="shared" si="789"/>
        <v>0.00005-0.0112432778259864i</v>
      </c>
      <c r="M2715" t="str">
        <f t="shared" si="790"/>
        <v>0.00133333333333333-0.00661369283881554i</v>
      </c>
      <c r="N2715">
        <f t="shared" si="791"/>
        <v>104.72786709673569</v>
      </c>
      <c r="O2715">
        <f t="shared" si="792"/>
        <v>3.5261090088816944</v>
      </c>
      <c r="P2715" s="3">
        <f t="shared" si="793"/>
        <v>3.5261090088816944</v>
      </c>
      <c r="Q2715" s="3">
        <f t="shared" si="794"/>
        <v>-75.272132903264307</v>
      </c>
      <c r="R2715">
        <f t="shared" si="795"/>
        <v>104.72786709673569</v>
      </c>
      <c r="S2715">
        <f t="shared" si="796"/>
        <v>25.098518401719208</v>
      </c>
      <c r="T2715">
        <f t="shared" si="779"/>
        <v>3.5261090088816944</v>
      </c>
    </row>
    <row r="2716" spans="1:20" x14ac:dyDescent="0.25">
      <c r="A2716">
        <f t="shared" si="780"/>
        <v>158297.89689346249</v>
      </c>
      <c r="B2716">
        <f t="shared" si="797"/>
        <v>25193.89277164574</v>
      </c>
      <c r="C2716" t="str">
        <f t="shared" si="781"/>
        <v>0.381081179181142-1.44752218325539i</v>
      </c>
      <c r="D2716" t="str">
        <f t="shared" si="782"/>
        <v>3.96878433203511-0.788782885369789i</v>
      </c>
      <c r="E2716" t="str">
        <f t="shared" si="783"/>
        <v>182.240432542719+23.078034712163i</v>
      </c>
      <c r="F2716" t="str">
        <f t="shared" si="784"/>
        <v>1.454870959219-5.93936096470711i</v>
      </c>
      <c r="G2716" t="str">
        <f t="shared" si="785"/>
        <v>0.999942269184573-0.00759786039488613i</v>
      </c>
      <c r="H2716" t="str">
        <f t="shared" si="786"/>
        <v>66.9868423592145-784.66566400597i</v>
      </c>
      <c r="I2716" t="str">
        <f t="shared" si="787"/>
        <v>-12.8722873165418-4.34284222336355i</v>
      </c>
      <c r="K2716" t="str">
        <f t="shared" si="788"/>
        <v>0.00129612767811089-0.00381326030041138i</v>
      </c>
      <c r="L2716" t="str">
        <f t="shared" si="789"/>
        <v>0.00005-0.0112007151085739i</v>
      </c>
      <c r="M2716" t="str">
        <f t="shared" si="790"/>
        <v>0.00133333333333333-0.00658865594621991i</v>
      </c>
      <c r="N2716">
        <f t="shared" si="791"/>
        <v>104.74927420851915</v>
      </c>
      <c r="O2716">
        <f t="shared" si="792"/>
        <v>3.5035334836758842</v>
      </c>
      <c r="P2716" s="3">
        <f t="shared" si="793"/>
        <v>3.5035334836758842</v>
      </c>
      <c r="Q2716" s="3">
        <f t="shared" si="794"/>
        <v>-75.250725791480846</v>
      </c>
      <c r="R2716">
        <f t="shared" si="795"/>
        <v>104.74927420851915</v>
      </c>
      <c r="S2716">
        <f t="shared" si="796"/>
        <v>25.193892771645739</v>
      </c>
      <c r="T2716">
        <f t="shared" si="779"/>
        <v>3.5035334836758842</v>
      </c>
    </row>
    <row r="2717" spans="1:20" x14ac:dyDescent="0.25">
      <c r="A2717">
        <f t="shared" si="780"/>
        <v>158899.42890165767</v>
      </c>
      <c r="B2717">
        <f t="shared" si="797"/>
        <v>25289.629564177994</v>
      </c>
      <c r="C2717" t="str">
        <f t="shared" si="781"/>
        <v>0.380632605393382-1.44363398167119i</v>
      </c>
      <c r="D2717" t="str">
        <f t="shared" si="782"/>
        <v>3.96873707777458-0.786986396150359i</v>
      </c>
      <c r="E2717" t="str">
        <f t="shared" si="783"/>
        <v>182.422224431327+23.1390512941945i</v>
      </c>
      <c r="F2717" t="str">
        <f t="shared" si="784"/>
        <v>1.45487031967571-5.91696068338059i</v>
      </c>
      <c r="G2717" t="str">
        <f t="shared" si="785"/>
        <v>0.999941829622314-0.00762672891176949i</v>
      </c>
      <c r="H2717" t="str">
        <f t="shared" si="786"/>
        <v>65.9662696171091-780.396172273768i</v>
      </c>
      <c r="I2717" t="str">
        <f t="shared" si="787"/>
        <v>-12.7556251060767-4.30404931340063i</v>
      </c>
      <c r="K2717" t="str">
        <f t="shared" si="788"/>
        <v>0.0012905678108574-0.00380021683921167i</v>
      </c>
      <c r="L2717" t="str">
        <f t="shared" si="789"/>
        <v>0.00005-0.0111583135172085i</v>
      </c>
      <c r="M2717" t="str">
        <f t="shared" si="790"/>
        <v>0.00133333333333333-0.00656371383365205i</v>
      </c>
      <c r="N2717">
        <f t="shared" si="791"/>
        <v>104.77061580205783</v>
      </c>
      <c r="O2717">
        <f t="shared" si="792"/>
        <v>3.4810232423806395</v>
      </c>
      <c r="P2717" s="3">
        <f t="shared" si="793"/>
        <v>3.4810232423806395</v>
      </c>
      <c r="Q2717" s="3">
        <f t="shared" si="794"/>
        <v>-75.229384197942167</v>
      </c>
      <c r="R2717">
        <f t="shared" si="795"/>
        <v>104.77061580205783</v>
      </c>
      <c r="S2717">
        <f t="shared" si="796"/>
        <v>25.289629564177993</v>
      </c>
      <c r="T2717">
        <f t="shared" si="779"/>
        <v>3.4810232423806395</v>
      </c>
    </row>
    <row r="2718" spans="1:20" x14ac:dyDescent="0.25">
      <c r="A2718">
        <f t="shared" si="780"/>
        <v>159503.24673148396</v>
      </c>
      <c r="B2718">
        <f t="shared" si="797"/>
        <v>25385.730156521873</v>
      </c>
      <c r="C2718" t="str">
        <f t="shared" si="781"/>
        <v>0.380184913747043-1.43976735657537i</v>
      </c>
      <c r="D2718" t="str">
        <f t="shared" si="782"/>
        <v>3.96868946483747-0.785201199452455i</v>
      </c>
      <c r="E2718" t="str">
        <f t="shared" si="783"/>
        <v>182.605544056963+23.1998471768608i</v>
      </c>
      <c r="F2718" t="str">
        <f t="shared" si="784"/>
        <v>1.45486967526323-5.89464551944574i</v>
      </c>
      <c r="G2718" t="str">
        <f t="shared" si="785"/>
        <v>0.999941386713425-0.00765570709065473i</v>
      </c>
      <c r="H2718" t="str">
        <f t="shared" si="786"/>
        <v>64.9638328611814-776.159739303066i</v>
      </c>
      <c r="I2718" t="str">
        <f t="shared" si="787"/>
        <v>-12.640164153564-4.26583825265467i</v>
      </c>
      <c r="K2718" t="str">
        <f t="shared" si="788"/>
        <v>0.00128504639506353-0.00378721183090399i</v>
      </c>
      <c r="L2718" t="str">
        <f t="shared" si="789"/>
        <v>0.00005-0.0111160724419291i</v>
      </c>
      <c r="M2718" t="str">
        <f t="shared" si="790"/>
        <v>0.00133333333333333-0.00653886614231124i</v>
      </c>
      <c r="N2718">
        <f t="shared" si="791"/>
        <v>104.79188930221986</v>
      </c>
      <c r="O2718">
        <f t="shared" si="792"/>
        <v>3.458578724138798</v>
      </c>
      <c r="P2718" s="3">
        <f t="shared" si="793"/>
        <v>3.458578724138798</v>
      </c>
      <c r="Q2718" s="3">
        <f t="shared" si="794"/>
        <v>-75.208110697780143</v>
      </c>
      <c r="R2718">
        <f t="shared" si="795"/>
        <v>104.79188930221986</v>
      </c>
      <c r="S2718">
        <f t="shared" si="796"/>
        <v>25.385730156521873</v>
      </c>
      <c r="T2718">
        <f t="shared" si="779"/>
        <v>3.458578724138798</v>
      </c>
    </row>
    <row r="2719" spans="1:20" x14ac:dyDescent="0.25">
      <c r="A2719">
        <f t="shared" si="780"/>
        <v>160109.35906906362</v>
      </c>
      <c r="B2719">
        <f t="shared" si="797"/>
        <v>25482.195931116657</v>
      </c>
      <c r="C2719" t="str">
        <f t="shared" si="781"/>
        <v>0.379738066235451-1.43592228261207i</v>
      </c>
      <c r="D2719" t="str">
        <f t="shared" si="782"/>
        <v>3.96864149050999-0.783427269269837i</v>
      </c>
      <c r="E2719" t="str">
        <f t="shared" si="783"/>
        <v>182.790404723024+23.2604148083074i</v>
      </c>
      <c r="F2719" t="str">
        <f t="shared" si="784"/>
        <v>1.45486902594447-5.87241515189049i</v>
      </c>
      <c r="G2719" t="str">
        <f t="shared" si="785"/>
        <v>0.99994094043243-0.00768479534781854i</v>
      </c>
      <c r="H2719" t="str">
        <f t="shared" si="786"/>
        <v>63.9791640294297-771.956015686866i</v>
      </c>
      <c r="I2719" t="str">
        <f t="shared" si="787"/>
        <v>-12.52589018712-4.22819730440729i</v>
      </c>
      <c r="K2719" t="str">
        <f t="shared" si="788"/>
        <v>0.00127956318380112-0.00377424525718067i</v>
      </c>
      <c r="L2719" t="str">
        <f t="shared" si="789"/>
        <v>0.00005-0.0110739912750838i</v>
      </c>
      <c r="M2719" t="str">
        <f t="shared" si="790"/>
        <v>0.00133333333333333-0.00651411251475519i</v>
      </c>
      <c r="N2719">
        <f t="shared" si="791"/>
        <v>104.81309209977671</v>
      </c>
      <c r="O2719">
        <f t="shared" si="792"/>
        <v>3.4362003697043697</v>
      </c>
      <c r="P2719" s="3">
        <f t="shared" si="793"/>
        <v>3.4362003697043697</v>
      </c>
      <c r="Q2719" s="3">
        <f t="shared" si="794"/>
        <v>-75.186907900223289</v>
      </c>
      <c r="R2719">
        <f t="shared" si="795"/>
        <v>104.81309209977671</v>
      </c>
      <c r="S2719">
        <f t="shared" si="796"/>
        <v>25.482195931116657</v>
      </c>
      <c r="T2719">
        <f t="shared" si="779"/>
        <v>3.4362003697043697</v>
      </c>
    </row>
    <row r="2720" spans="1:20" x14ac:dyDescent="0.25">
      <c r="A2720">
        <f t="shared" si="780"/>
        <v>160717.77463352607</v>
      </c>
      <c r="B2720">
        <f t="shared" si="797"/>
        <v>25579.028275654902</v>
      </c>
      <c r="C2720" t="str">
        <f t="shared" si="781"/>
        <v>0.379292024546253-1.43209873484506i</v>
      </c>
      <c r="D2720" t="str">
        <f t="shared" si="782"/>
        <v>3.968593152058-0.781664579754646i</v>
      </c>
      <c r="E2720" t="str">
        <f t="shared" si="783"/>
        <v>182.976819854019+23.3207464946598i</v>
      </c>
      <c r="F2720" t="str">
        <f t="shared" si="784"/>
        <v>1.45486837168212-5.85026926092276i</v>
      </c>
      <c r="G2720" t="str">
        <f t="shared" si="785"/>
        <v>0.999940490753658-0.00771399410111442i</v>
      </c>
      <c r="H2720" t="str">
        <f t="shared" si="786"/>
        <v>63.0119034409673-767.784656090015i</v>
      </c>
      <c r="I2720" t="str">
        <f t="shared" si="787"/>
        <v>-12.4127891203558-4.1911150087972i</v>
      </c>
      <c r="K2720" t="str">
        <f t="shared" si="788"/>
        <v>0.00127411793135754-0.00376131709862024i</v>
      </c>
      <c r="L2720" t="str">
        <f t="shared" si="789"/>
        <v>0.00005-0.0110320694113208i</v>
      </c>
      <c r="M2720" t="str">
        <f t="shared" si="790"/>
        <v>0.00133333333333333-0.00648945259489457i</v>
      </c>
      <c r="N2720">
        <f t="shared" si="791"/>
        <v>104.83422155101641</v>
      </c>
      <c r="O2720">
        <f t="shared" si="792"/>
        <v>3.4138886214344422</v>
      </c>
      <c r="P2720" s="3">
        <f t="shared" si="793"/>
        <v>3.4138886214344422</v>
      </c>
      <c r="Q2720" s="3">
        <f t="shared" si="794"/>
        <v>-75.165778448983588</v>
      </c>
      <c r="R2720">
        <f t="shared" si="795"/>
        <v>104.83422155101641</v>
      </c>
      <c r="S2720">
        <f t="shared" si="796"/>
        <v>25.579028275654903</v>
      </c>
      <c r="T2720">
        <f t="shared" si="779"/>
        <v>3.4138886214344422</v>
      </c>
    </row>
    <row r="2721" spans="1:20" x14ac:dyDescent="0.25">
      <c r="A2721">
        <f t="shared" si="780"/>
        <v>161328.50217713346</v>
      </c>
      <c r="B2721">
        <f t="shared" si="797"/>
        <v>25676.228583102391</v>
      </c>
      <c r="C2721" t="str">
        <f t="shared" si="781"/>
        <v>0.378846750054415-1.42829668875988i</v>
      </c>
      <c r="D2721" t="str">
        <f t="shared" si="782"/>
        <v>3.96854444672677-0.779913105216966i</v>
      </c>
      <c r="E2721" t="str">
        <f t="shared" si="783"/>
        <v>183.164802996554+23.3808343974007i</v>
      </c>
      <c r="F2721" t="str">
        <f t="shared" si="784"/>
        <v>1.45486771243852-5.82820752796556i</v>
      </c>
      <c r="G2721" t="str">
        <f t="shared" si="785"/>
        <v>0.999940037651243-0.00774330376997863i</v>
      </c>
      <c r="H2721" t="str">
        <f t="shared" si="786"/>
        <v>62.0616995853842-763.645319218366i</v>
      </c>
      <c r="I2721" t="str">
        <f t="shared" si="787"/>
        <v>-12.3008470502568-4.15458017556681i</v>
      </c>
      <c r="K2721" t="str">
        <f t="shared" si="788"/>
        <v>0.0012687103932347-0.00374842733470172i</v>
      </c>
      <c r="L2721" t="str">
        <f t="shared" si="789"/>
        <v>0.00005-0.01099030624758i</v>
      </c>
      <c r="M2721" t="str">
        <f t="shared" si="790"/>
        <v>0.00133333333333333-0.00646488602798821i</v>
      </c>
      <c r="N2721">
        <f t="shared" si="791"/>
        <v>104.85527497735298</v>
      </c>
      <c r="O2721">
        <f t="shared" si="792"/>
        <v>3.3916439232805824</v>
      </c>
      <c r="P2721" s="3">
        <f t="shared" si="793"/>
        <v>3.3916439232805824</v>
      </c>
      <c r="Q2721" s="3">
        <f t="shared" si="794"/>
        <v>-75.144725022647023</v>
      </c>
      <c r="R2721">
        <f t="shared" si="795"/>
        <v>104.85527497735298</v>
      </c>
      <c r="S2721">
        <f t="shared" si="796"/>
        <v>25.67622858310239</v>
      </c>
      <c r="T2721">
        <f t="shared" si="779"/>
        <v>3.3916439232805824</v>
      </c>
    </row>
    <row r="2722" spans="1:20" x14ac:dyDescent="0.25">
      <c r="A2722">
        <f t="shared" si="780"/>
        <v>161941.55048540659</v>
      </c>
      <c r="B2722">
        <f t="shared" si="797"/>
        <v>25773.798251718181</v>
      </c>
      <c r="C2722" t="str">
        <f t="shared" si="781"/>
        <v>0.378402203815074-1.42451612026596i</v>
      </c>
      <c r="D2722" t="str">
        <f t="shared" si="782"/>
        <v>3.96849537174085-0.778172820124419i</v>
      </c>
      <c r="E2722" t="str">
        <f t="shared" si="783"/>
        <v>183.35436782031+23.4406705307i</v>
      </c>
      <c r="F2722" t="str">
        <f t="shared" si="784"/>
        <v>1.45486704817575-5.80622963565254i</v>
      </c>
      <c r="G2722" t="str">
        <f t="shared" si="785"/>
        <v>0.999939581099122-0.00777272477543615i</v>
      </c>
      <c r="H2722" t="str">
        <f t="shared" si="786"/>
        <v>61.1282089178153-759.537667786913i</v>
      </c>
      <c r="I2722" t="str">
        <f t="shared" si="787"/>
        <v>-12.1900502550577-4.11858187701432i</v>
      </c>
      <c r="K2722" t="str">
        <f t="shared" si="788"/>
        <v>0.00126334032614787-0.00373557594381873i</v>
      </c>
      <c r="L2722" t="str">
        <f t="shared" si="789"/>
        <v>0.00005-0.0109487011830843i</v>
      </c>
      <c r="M2722" t="str">
        <f t="shared" si="790"/>
        <v>0.00133333333333333-0.00644041246063779i</v>
      </c>
      <c r="N2722">
        <f t="shared" si="791"/>
        <v>104.87624966493082</v>
      </c>
      <c r="O2722">
        <f t="shared" si="792"/>
        <v>3.369466720779752</v>
      </c>
      <c r="P2722" s="3">
        <f t="shared" si="793"/>
        <v>3.369466720779752</v>
      </c>
      <c r="Q2722" s="3">
        <f t="shared" si="794"/>
        <v>-75.123750335069175</v>
      </c>
      <c r="R2722">
        <f t="shared" si="795"/>
        <v>104.87624966493082</v>
      </c>
      <c r="S2722">
        <f t="shared" si="796"/>
        <v>25.77379825171818</v>
      </c>
      <c r="T2722">
        <f t="shared" si="779"/>
        <v>3.369466720779752</v>
      </c>
    </row>
    <row r="2723" spans="1:20" x14ac:dyDescent="0.25">
      <c r="A2723">
        <f t="shared" si="780"/>
        <v>162556.92837725111</v>
      </c>
      <c r="B2723">
        <f t="shared" si="797"/>
        <v>25871.73868507471</v>
      </c>
      <c r="C2723" t="str">
        <f t="shared" si="781"/>
        <v>0.377958346556229-1.42075700569888i</v>
      </c>
      <c r="D2723" t="str">
        <f t="shared" si="782"/>
        <v>3.96844592430404-0.77644369910178i</v>
      </c>
      <c r="E2723" t="str">
        <f t="shared" si="783"/>
        <v>183.545528119031+23.500246758684i</v>
      </c>
      <c r="F2723" t="str">
        <f t="shared" si="784"/>
        <v>1.4548663788556-5.78433526782353i</v>
      </c>
      <c r="G2723" t="str">
        <f t="shared" si="785"/>
        <v>0.999939121071034-0.00780225754010666i</v>
      </c>
      <c r="H2723" t="str">
        <f t="shared" si="786"/>
        <v>60.2110956595918-755.461368487144i</v>
      </c>
      <c r="I2723" t="str">
        <f t="shared" si="787"/>
        <v>-12.0803851921153-4.08310944114566i</v>
      </c>
      <c r="K2723" t="str">
        <f t="shared" si="788"/>
        <v>0.0012580074880245-0.00372276290329353i</v>
      </c>
      <c r="L2723" t="str">
        <f t="shared" si="789"/>
        <v>0.00005-0.0109072536193308i</v>
      </c>
      <c r="M2723" t="str">
        <f t="shared" si="790"/>
        <v>0.00133333333333333-0.00641603154078284i</v>
      </c>
      <c r="N2723">
        <f t="shared" si="791"/>
        <v>104.89714286422213</v>
      </c>
      <c r="O2723">
        <f t="shared" si="792"/>
        <v>3.3473574610456018</v>
      </c>
      <c r="P2723" s="3">
        <f t="shared" si="793"/>
        <v>3.3473574610456018</v>
      </c>
      <c r="Q2723" s="3">
        <f t="shared" si="794"/>
        <v>-75.102857135777867</v>
      </c>
      <c r="R2723">
        <f t="shared" si="795"/>
        <v>104.89714286422213</v>
      </c>
      <c r="S2723">
        <f t="shared" si="796"/>
        <v>25.87173868507471</v>
      </c>
      <c r="T2723">
        <f t="shared" si="779"/>
        <v>3.3473574610456018</v>
      </c>
    </row>
    <row r="2724" spans="1:20" x14ac:dyDescent="0.25">
      <c r="A2724">
        <f t="shared" si="780"/>
        <v>163174.64470508468</v>
      </c>
      <c r="B2724">
        <f t="shared" si="797"/>
        <v>25970.051292077995</v>
      </c>
      <c r="C2724" t="str">
        <f t="shared" si="781"/>
        <v>0.377515138671339-1.41701932182233i</v>
      </c>
      <c r="D2724" t="str">
        <f t="shared" si="782"/>
        <v>3.96839610159899-0.774725716930516i</v>
      </c>
      <c r="E2724" t="str">
        <f t="shared" si="783"/>
        <v>183.738297811504+23.5595547926665i</v>
      </c>
      <c r="F2724" t="str">
        <f t="shared" si="784"/>
        <v>1.45486570443958-5.76252410951974i</v>
      </c>
      <c r="G2724" t="str">
        <f t="shared" si="785"/>
        <v>0.999938657540518-0.00783190248821057i</v>
      </c>
      <c r="H2724" t="str">
        <f t="shared" si="786"/>
        <v>59.3100316042845-751.416091953578i</v>
      </c>
      <c r="I2724" t="str">
        <f t="shared" si="787"/>
        <v>-11.9718384957802-4.04815244501965i</v>
      </c>
      <c r="K2724" t="str">
        <f t="shared" si="788"/>
        <v>0.00125271163800287-0.00370998818939086i</v>
      </c>
      <c r="L2724" t="str">
        <f t="shared" si="789"/>
        <v>0.00005-0.0108659629600825i</v>
      </c>
      <c r="M2724" t="str">
        <f t="shared" si="790"/>
        <v>0.00133333333333333-0.00639174291769559i</v>
      </c>
      <c r="N2724">
        <f t="shared" si="791"/>
        <v>104.9179517896241</v>
      </c>
      <c r="O2724">
        <f t="shared" si="792"/>
        <v>3.3253165927577504</v>
      </c>
      <c r="P2724" s="3">
        <f t="shared" si="793"/>
        <v>3.3253165927577504</v>
      </c>
      <c r="Q2724" s="3">
        <f t="shared" si="794"/>
        <v>-75.082048210375902</v>
      </c>
      <c r="R2724">
        <f t="shared" si="795"/>
        <v>104.9179517896241</v>
      </c>
      <c r="S2724">
        <f t="shared" si="796"/>
        <v>25.970051292077994</v>
      </c>
      <c r="T2724">
        <f t="shared" si="779"/>
        <v>3.3253165927577504</v>
      </c>
    </row>
    <row r="2725" spans="1:20" x14ac:dyDescent="0.25">
      <c r="A2725">
        <f t="shared" si="780"/>
        <v>163794.70835496401</v>
      </c>
      <c r="B2725">
        <f t="shared" si="797"/>
        <v>26068.737486987891</v>
      </c>
      <c r="C2725" t="str">
        <f t="shared" si="781"/>
        <v>0.377072540211681-1.41330304583033i</v>
      </c>
      <c r="D2725" t="str">
        <f t="shared" si="782"/>
        <v>3.96834590078728-0.773018848548433i</v>
      </c>
      <c r="E2725" t="str">
        <f t="shared" si="783"/>
        <v>183.932690942542+23.6185861883093i</v>
      </c>
      <c r="F2725" t="str">
        <f t="shared" si="784"/>
        <v>1.45486502488889-5.74079584697946i</v>
      </c>
      <c r="G2725" t="str">
        <f t="shared" si="785"/>
        <v>0.999938190480911-0.00786166004557494i</v>
      </c>
      <c r="H2725" t="str">
        <f t="shared" si="786"/>
        <v>58.4246959290061-747.401512729639i</v>
      </c>
      <c r="I2725" t="str">
        <f t="shared" si="787"/>
        <v>-11.8643969752709-4.01370070828116i</v>
      </c>
      <c r="K2725" t="str">
        <f t="shared" si="788"/>
        <v>0.00124745253643066-0.00369725177733173i</v>
      </c>
      <c r="L2725" t="str">
        <f t="shared" si="789"/>
        <v>0.00005-0.0108248286113593i</v>
      </c>
      <c r="M2725" t="str">
        <f t="shared" si="790"/>
        <v>0.00133333333333333-0.00636754624197605i</v>
      </c>
      <c r="N2725">
        <f t="shared" si="791"/>
        <v>104.93867361904481</v>
      </c>
      <c r="O2725">
        <f t="shared" si="792"/>
        <v>3.3033445661520453</v>
      </c>
      <c r="P2725" s="3">
        <f t="shared" si="793"/>
        <v>3.3033445661520453</v>
      </c>
      <c r="Q2725" s="3">
        <f t="shared" si="794"/>
        <v>-75.061326380955194</v>
      </c>
      <c r="R2725">
        <f t="shared" si="795"/>
        <v>104.93867361904481</v>
      </c>
      <c r="S2725">
        <f t="shared" si="796"/>
        <v>26.068737486987892</v>
      </c>
      <c r="T2725">
        <f t="shared" si="779"/>
        <v>3.3033445661520453</v>
      </c>
    </row>
    <row r="2726" spans="1:20" x14ac:dyDescent="0.25">
      <c r="A2726">
        <f t="shared" si="780"/>
        <v>164417.12824671288</v>
      </c>
      <c r="B2726">
        <f t="shared" si="797"/>
        <v>26167.798689438445</v>
      </c>
      <c r="C2726" t="str">
        <f t="shared" si="781"/>
        <v>0.376630510878707-1.40960815534931i</v>
      </c>
      <c r="D2726" t="str">
        <f t="shared" si="782"/>
        <v>3.96829531900912-0.771323069049234i</v>
      </c>
      <c r="E2726" t="str">
        <f t="shared" si="783"/>
        <v>184.128721683961+23.6773323427409i</v>
      </c>
      <c r="F2726" t="str">
        <f t="shared" si="784"/>
        <v>1.45486434016445-5.7191501676334i</v>
      </c>
      <c r="G2726" t="str">
        <f t="shared" si="785"/>
        <v>0.999937719865348-0.00789153063963968i</v>
      </c>
      <c r="H2726" t="str">
        <f t="shared" si="786"/>
        <v>57.5547750108216-743.417309232902i</v>
      </c>
      <c r="I2726" t="str">
        <f t="shared" si="787"/>
        <v>-11.7580476125504-3.97974428687667i</v>
      </c>
      <c r="K2726" t="str">
        <f t="shared" si="788"/>
        <v>0.00124222994486362-0.00368455364130728i</v>
      </c>
      <c r="L2726" t="str">
        <f t="shared" si="789"/>
        <v>0.00005-0.0107838499814299i</v>
      </c>
      <c r="M2726" t="str">
        <f t="shared" si="790"/>
        <v>0.00133333333333333-0.00634344116554701i</v>
      </c>
      <c r="N2726">
        <f t="shared" si="791"/>
        <v>104.95930549349109</v>
      </c>
      <c r="O2726">
        <f t="shared" si="792"/>
        <v>3.2814418330098016</v>
      </c>
      <c r="P2726" s="3">
        <f t="shared" si="793"/>
        <v>3.2814418330098016</v>
      </c>
      <c r="Q2726" s="3">
        <f t="shared" si="794"/>
        <v>-75.040694506508913</v>
      </c>
      <c r="R2726">
        <f t="shared" si="795"/>
        <v>104.95930549349109</v>
      </c>
      <c r="S2726">
        <f t="shared" si="796"/>
        <v>26.167798689438445</v>
      </c>
      <c r="T2726">
        <f t="shared" si="779"/>
        <v>3.2814418330098016</v>
      </c>
    </row>
    <row r="2727" spans="1:20" x14ac:dyDescent="0.25">
      <c r="A2727">
        <f t="shared" si="780"/>
        <v>165041.91333405036</v>
      </c>
      <c r="B2727">
        <f t="shared" si="797"/>
        <v>26267.23632445831</v>
      </c>
      <c r="C2727" t="str">
        <f t="shared" si="781"/>
        <v>0.376189010016079-1.40593462844011i</v>
      </c>
      <c r="D2727" t="str">
        <f t="shared" si="782"/>
        <v>3.96824435338327-0.769638353682136i</v>
      </c>
      <c r="E2727" t="str">
        <f t="shared" si="783"/>
        <v>184.326404335569+23.7357844916129i</v>
      </c>
      <c r="F2727" t="str">
        <f t="shared" si="784"/>
        <v>1.45486365022686-5.69758676010028i</v>
      </c>
      <c r="G2727" t="str">
        <f t="shared" si="785"/>
        <v>0.99993724566676-0.00792151469946348i</v>
      </c>
      <c r="H2727" t="str">
        <f t="shared" si="786"/>
        <v>56.6999622480859-739.463163719719i</v>
      </c>
      <c r="I2727" t="str">
        <f t="shared" si="787"/>
        <v>-11.6527775602068-3.94627346694565i</v>
      </c>
      <c r="K2727" t="str">
        <f t="shared" si="788"/>
        <v>0.00123704362606376-0.00367189375449201i</v>
      </c>
      <c r="L2727" t="str">
        <f t="shared" si="789"/>
        <v>0.00005-0.0107430264808028i</v>
      </c>
      <c r="M2727" t="str">
        <f t="shared" si="790"/>
        <v>0.00133333333333333-0.00631942734164871i</v>
      </c>
      <c r="N2727">
        <f t="shared" si="791"/>
        <v>104.9798445166452</v>
      </c>
      <c r="O2727">
        <f t="shared" si="792"/>
        <v>3.2596088466459876</v>
      </c>
      <c r="P2727" s="3">
        <f t="shared" si="793"/>
        <v>3.2596088466459876</v>
      </c>
      <c r="Q2727" s="3">
        <f t="shared" si="794"/>
        <v>-75.020155483354799</v>
      </c>
      <c r="R2727">
        <f t="shared" si="795"/>
        <v>104.9798445166452</v>
      </c>
      <c r="S2727">
        <f t="shared" si="796"/>
        <v>26.26723632445831</v>
      </c>
      <c r="T2727">
        <f t="shared" si="779"/>
        <v>3.2596088466459876</v>
      </c>
    </row>
    <row r="2728" spans="1:20" x14ac:dyDescent="0.25">
      <c r="A2728">
        <f t="shared" si="780"/>
        <v>165669.07260471975</v>
      </c>
      <c r="B2728">
        <f t="shared" si="797"/>
        <v>26367.051822491252</v>
      </c>
      <c r="C2728" t="str">
        <f t="shared" si="781"/>
        <v>0.375747996601701-1.40228244360021i</v>
      </c>
      <c r="D2728" t="str">
        <f t="shared" si="782"/>
        <v>3.96819300100679-0.767964677851451i</v>
      </c>
      <c r="E2728" t="str">
        <f t="shared" si="783"/>
        <v>184.525753326145+23.7939337060997i</v>
      </c>
      <c r="F2728" t="str">
        <f t="shared" si="784"/>
        <v>1.45486295503644-5.67610531418226i</v>
      </c>
      <c r="G2728" t="str">
        <f t="shared" si="785"/>
        <v>0.999936767857869-0.00795161265572996i</v>
      </c>
      <c r="H2728" t="str">
        <f t="shared" si="786"/>
        <v>55.859957886633-735.538762249452i</v>
      </c>
      <c r="I2728" t="str">
        <f t="shared" si="787"/>
        <v>-11.5485741393411-3.91327875888466i</v>
      </c>
      <c r="K2728" t="str">
        <f t="shared" si="788"/>
        <v>0.00123189334399793-0.00365927208905763i</v>
      </c>
      <c r="L2728" t="str">
        <f t="shared" si="789"/>
        <v>0.00005-0.0107023575222184i</v>
      </c>
      <c r="M2728" t="str">
        <f t="shared" si="790"/>
        <v>0.00133333333333333-0.00629550442483437i</v>
      </c>
      <c r="N2728">
        <f t="shared" si="791"/>
        <v>105.00028775443997</v>
      </c>
      <c r="O2728">
        <f t="shared" si="792"/>
        <v>3.2378460618985239</v>
      </c>
      <c r="P2728" s="3">
        <f t="shared" si="793"/>
        <v>3.2378460618985239</v>
      </c>
      <c r="Q2728" s="3">
        <f t="shared" si="794"/>
        <v>-74.999712245560033</v>
      </c>
      <c r="R2728">
        <f t="shared" si="795"/>
        <v>105.00028775443997</v>
      </c>
      <c r="S2728">
        <f t="shared" si="796"/>
        <v>26.367051822491252</v>
      </c>
      <c r="T2728">
        <f t="shared" si="779"/>
        <v>3.2378460618985239</v>
      </c>
    </row>
    <row r="2729" spans="1:20" x14ac:dyDescent="0.25">
      <c r="A2729">
        <f t="shared" si="780"/>
        <v>166298.61508061772</v>
      </c>
      <c r="B2729">
        <f t="shared" si="797"/>
        <v>26467.246619416721</v>
      </c>
      <c r="C2729" t="str">
        <f t="shared" si="781"/>
        <v>0.375307429239492-1.39865157976558i</v>
      </c>
      <c r="D2729" t="str">
        <f t="shared" si="782"/>
        <v>3.96814125895502-0.766302017116213i</v>
      </c>
      <c r="E2729" t="str">
        <f t="shared" si="783"/>
        <v>184.726783214406+23.8517708898422i</v>
      </c>
      <c r="F2729" t="str">
        <f t="shared" si="784"/>
        <v>1.45486225455322-5.65470552086062i</v>
      </c>
      <c r="G2729" t="str">
        <f t="shared" si="785"/>
        <v>0.999936286411194-0.0079818249407538i</v>
      </c>
      <c r="H2729" t="str">
        <f t="shared" si="786"/>
        <v>55.0344688506105-731.643794648177i</v>
      </c>
      <c r="I2729" t="str">
        <f t="shared" si="787"/>
        <v>-11.4454248374628-3.88075089157686i</v>
      </c>
      <c r="K2729" t="str">
        <f t="shared" si="788"/>
        <v>0.00122677886383593-0.00364668861618611i</v>
      </c>
      <c r="L2729" t="str">
        <f t="shared" si="789"/>
        <v>0.00005-0.01066184252064i</v>
      </c>
      <c r="M2729" t="str">
        <f t="shared" si="790"/>
        <v>0.00133333333333333-0.0062716720709647i</v>
      </c>
      <c r="N2729">
        <f t="shared" si="791"/>
        <v>105.02063223462808</v>
      </c>
      <c r="O2729">
        <f t="shared" si="792"/>
        <v>3.2161539351148583</v>
      </c>
      <c r="P2729" s="3">
        <f t="shared" si="793"/>
        <v>3.2161539351148583</v>
      </c>
      <c r="Q2729" s="3">
        <f t="shared" si="794"/>
        <v>-74.979367765371919</v>
      </c>
      <c r="R2729">
        <f t="shared" si="795"/>
        <v>105.02063223462808</v>
      </c>
      <c r="S2729">
        <f t="shared" si="796"/>
        <v>26.46724661941672</v>
      </c>
      <c r="T2729">
        <f t="shared" si="779"/>
        <v>3.2161539351148583</v>
      </c>
    </row>
    <row r="2730" spans="1:20" x14ac:dyDescent="0.25">
      <c r="A2730">
        <f t="shared" si="780"/>
        <v>166930.54981792407</v>
      </c>
      <c r="B2730">
        <f t="shared" si="797"/>
        <v>26567.822156570506</v>
      </c>
      <c r="C2730" t="str">
        <f t="shared" si="781"/>
        <v>0.374867266151057-1.39504201631285i</v>
      </c>
      <c r="D2730" t="str">
        <f t="shared" si="782"/>
        <v>3.96808912428129-0.764650347189755i</v>
      </c>
      <c r="E2730" t="str">
        <f t="shared" si="783"/>
        <v>184.929508689994+23.9092867758294i</v>
      </c>
      <c r="F2730" t="str">
        <f t="shared" si="784"/>
        <v>1.45486154873689-5.63338707229119i</v>
      </c>
      <c r="G2730" t="str">
        <f t="shared" si="785"/>
        <v>0.99993580129904-0.00801215198848682i</v>
      </c>
      <c r="H2730" t="str">
        <f t="shared" si="786"/>
        <v>54.2232085778664-727.777954472006i</v>
      </c>
      <c r="I2730" t="str">
        <f t="shared" si="787"/>
        <v>-11.3433173063921-3.84868080678286i</v>
      </c>
      <c r="K2730" t="str">
        <f t="shared" si="788"/>
        <v>0.00122169995194878-0.00363414330608305i</v>
      </c>
      <c r="L2730" t="str">
        <f t="shared" si="789"/>
        <v>0.00005-0.0106214808932456i</v>
      </c>
      <c r="M2730" t="str">
        <f t="shared" si="790"/>
        <v>0.00133333333333333-0.00624792993720331i</v>
      </c>
      <c r="N2730">
        <f t="shared" si="791"/>
        <v>105.04087494634514</v>
      </c>
      <c r="O2730">
        <f t="shared" si="792"/>
        <v>3.1945329241400371</v>
      </c>
      <c r="P2730" s="3">
        <f t="shared" si="793"/>
        <v>3.1945329241400371</v>
      </c>
      <c r="Q2730" s="3">
        <f t="shared" si="794"/>
        <v>-74.959125053654859</v>
      </c>
      <c r="R2730">
        <f t="shared" si="795"/>
        <v>105.04087494634514</v>
      </c>
      <c r="S2730">
        <f t="shared" si="796"/>
        <v>26.567822156570507</v>
      </c>
      <c r="T2730">
        <f t="shared" si="779"/>
        <v>3.1945329241400371</v>
      </c>
    </row>
    <row r="2731" spans="1:20" x14ac:dyDescent="0.25">
      <c r="A2731">
        <f t="shared" si="780"/>
        <v>167564.88590723221</v>
      </c>
      <c r="B2731">
        <f t="shared" si="797"/>
        <v>26668.779880765476</v>
      </c>
      <c r="C2731" t="str">
        <f t="shared" si="781"/>
        <v>0.374427465167169-1.39145373306126i</v>
      </c>
      <c r="D2731" t="str">
        <f t="shared" si="782"/>
        <v>3.9680365940168-0.763009643939317i</v>
      </c>
      <c r="E2731" t="str">
        <f t="shared" si="783"/>
        <v>185.133944574442+23.9664719232199i</v>
      </c>
      <c r="F2731" t="str">
        <f t="shared" si="784"/>
        <v>1.45486083754686-5.61214966179993i</v>
      </c>
      <c r="G2731" t="str">
        <f t="shared" si="785"/>
        <v>0.999935312493505-0.00804259423452417i</v>
      </c>
      <c r="H2731" t="str">
        <f t="shared" si="786"/>
        <v>53.4258968597583-723.940938970152i</v>
      </c>
      <c r="I2731" t="str">
        <f t="shared" si="787"/>
        <v>-11.2422393601746-3.81705965368895i</v>
      </c>
      <c r="K2731" t="str">
        <f t="shared" si="788"/>
        <v>0.00121665637590684-0.00362163612799092i</v>
      </c>
      <c r="L2731" t="str">
        <f t="shared" si="789"/>
        <v>0.00005-0.0105812720594199i</v>
      </c>
      <c r="M2731" t="str">
        <f t="shared" si="790"/>
        <v>0.00133333333333333-0.00622427768201169i</v>
      </c>
      <c r="N2731">
        <f t="shared" si="791"/>
        <v>105.06101283966829</v>
      </c>
      <c r="O2731">
        <f t="shared" si="792"/>
        <v>3.1729834883030881</v>
      </c>
      <c r="P2731" s="3">
        <f t="shared" si="793"/>
        <v>3.1729834883030881</v>
      </c>
      <c r="Q2731" s="3">
        <f t="shared" si="794"/>
        <v>-74.938987160331706</v>
      </c>
      <c r="R2731">
        <f t="shared" si="795"/>
        <v>105.06101283966829</v>
      </c>
      <c r="S2731">
        <f t="shared" si="796"/>
        <v>26.668779880765477</v>
      </c>
      <c r="T2731">
        <f t="shared" si="779"/>
        <v>3.1729834883030881</v>
      </c>
    </row>
    <row r="2732" spans="1:20" x14ac:dyDescent="0.25">
      <c r="A2732">
        <f t="shared" si="780"/>
        <v>168201.63247367967</v>
      </c>
      <c r="B2732">
        <f t="shared" si="797"/>
        <v>26770.121244312384</v>
      </c>
      <c r="C2732" t="str">
        <f t="shared" si="781"/>
        <v>0.373987983719095-1.38788671027465i</v>
      </c>
      <c r="D2732" t="str">
        <f t="shared" si="782"/>
        <v>3.96798366517047-0.76137988338566i</v>
      </c>
      <c r="E2732" t="str">
        <f t="shared" si="783"/>
        <v>185.340105822148+24.023316714103i</v>
      </c>
      <c r="F2732" t="str">
        <f t="shared" si="784"/>
        <v>1.45486012094221-5.59099298387856i</v>
      </c>
      <c r="G2732" t="str">
        <f t="shared" si="785"/>
        <v>0.999934819966473-0.00807315211611051i</v>
      </c>
      <c r="H2732" t="str">
        <f t="shared" si="786"/>
        <v>52.6422596852299-720.132449047605i</v>
      </c>
      <c r="I2732" t="str">
        <f t="shared" si="787"/>
        <v>-11.1421789730053-3.78587878360621i</v>
      </c>
      <c r="K2732" t="str">
        <f t="shared" si="788"/>
        <v>0.00121164790447779-0.00360916705020183i</v>
      </c>
      <c r="L2732" t="str">
        <f t="shared" si="789"/>
        <v>0.00005-0.010541215440745i</v>
      </c>
      <c r="M2732" t="str">
        <f t="shared" si="790"/>
        <v>0.00133333333333333-0.00620071496514413i</v>
      </c>
      <c r="N2732">
        <f t="shared" si="791"/>
        <v>105.08104282516912</v>
      </c>
      <c r="O2732">
        <f t="shared" si="792"/>
        <v>3.1515060884032158</v>
      </c>
      <c r="P2732" s="3">
        <f t="shared" si="793"/>
        <v>3.1515060884032158</v>
      </c>
      <c r="Q2732" s="3">
        <f t="shared" si="794"/>
        <v>-74.918957174830879</v>
      </c>
      <c r="R2732">
        <f t="shared" si="795"/>
        <v>105.08104282516912</v>
      </c>
      <c r="S2732">
        <f t="shared" si="796"/>
        <v>26.770121244312385</v>
      </c>
      <c r="T2732">
        <f t="shared" ref="T2732:T2795" si="798">P2732</f>
        <v>3.1515060884032158</v>
      </c>
    </row>
    <row r="2733" spans="1:20" x14ac:dyDescent="0.25">
      <c r="A2733">
        <f t="shared" ref="A2733:A2796" si="799">2*PI()*B2733</f>
        <v>168840.79867707964</v>
      </c>
      <c r="B2733">
        <f t="shared" si="797"/>
        <v>26871.847705040771</v>
      </c>
      <c r="C2733" t="str">
        <f t="shared" ref="C2733:C2796" si="800">IMPRODUCT(D2733,E2733,$C$40,,K2733,$C$41)</f>
        <v>0.373548778829745-1.38434092866342i</v>
      </c>
      <c r="D2733" t="str">
        <f t="shared" ref="D2733:D2796" si="801">IMDIV(IMPRODUCT($C$37,$C$38,COMPLEX(1,A2733/$C$38)),IMSUM(-1*A2733*A2733/$C$39,COMPLEX(0,1*A2733)))</f>
        <v>3.96793033472879-0.759761041702673i</v>
      </c>
      <c r="E2733" t="str">
        <f t="shared" ref="E2733:E2796" si="802">IMDIV(IMPRODUCT(IMSUM(F2733,G2733),$C$29,H2733),IMSUM(1,I2733))</f>
        <v>185.548007521332+24.0798113501944i</v>
      </c>
      <c r="F2733" t="str">
        <f t="shared" ref="F2733:F2796" si="803">IMDIV(IMPRODUCT($C$14,$C$15,COMPLEX(1,A2733/$C$15)),IMSUM(-1*A2733*A2733/$C$16,COMPLEX(0,A2733)))</f>
        <v>1.45485939888173-5.56991673418021i</v>
      </c>
      <c r="G2733" t="str">
        <f t="shared" ref="G2733:G2796" si="804">IMDIV(1,COMPLEX(1,A2733*$C$9*$C$10))</f>
        <v>0.999934323689615-0.00810382607214624i</v>
      </c>
      <c r="H2733" t="str">
        <f t="shared" ref="H2733:H2796" si="805">IMDIV($C$3,IMSUM(K2733,COMPLEX(0,$C$28*A2733)))</f>
        <v>51.8720290890702-716.352189227647i</v>
      </c>
      <c r="I2733" t="str">
        <f t="shared" ref="I2733:I2796" si="806">IMPRODUCT(F2733,$C$29,H2733,$C$31)</f>
        <v>-11.0431242771657-3.75512974481789i</v>
      </c>
      <c r="K2733" t="str">
        <f t="shared" ref="K2733:K2796" si="807">IF($C$26&lt;=0,IMDIV(1,IMSUM(IMDIV(1,L2733),1/$C$18)),IMDIV(1,IMSUM(IMDIV(1,L2733),1/$C$18,IMDIV(1,M2733))))</f>
        <v>0.00120667430762464-0.00359673604007074i</v>
      </c>
      <c r="L2733" t="str">
        <f t="shared" ref="L2733:L2796" si="808">IMSUM($C$21/$C$22,IMDIV(1,COMPLEX(0,$C$20*$C$22*A2733)))</f>
        <v>0.00005-0.0105013104609932i</v>
      </c>
      <c r="M2733" t="str">
        <f t="shared" ref="M2733:M2796" si="809">IMSUM($C$25/$C$26,IMDIV(1,COMPLEX(0,$C$24*$C$26*A2733)))</f>
        <v>0.00133333333333333-0.00617724144764308i</v>
      </c>
      <c r="N2733">
        <f t="shared" ref="N2733:N2796" si="810">ABS(R2733)</f>
        <v>105.1009617734609</v>
      </c>
      <c r="O2733">
        <f t="shared" ref="O2733:O2796" si="811">ABS(P2733)</f>
        <v>3.1301011866953772</v>
      </c>
      <c r="P2733" s="3">
        <f t="shared" ref="P2733:P2796" si="812">20*LOG10(IMABS(C2733))</f>
        <v>3.1301011866953772</v>
      </c>
      <c r="Q2733" s="3">
        <f t="shared" ref="Q2733:Q2796" si="813">IMARGUMENT(C2733)*180/PI()</f>
        <v>-74.899038226539105</v>
      </c>
      <c r="R2733">
        <f t="shared" ref="R2733:R2796" si="814">IF(Q2733&lt;0,Q2733+180,Q2733-180)</f>
        <v>105.1009617734609</v>
      </c>
      <c r="S2733">
        <f t="shared" ref="S2733:S2796" si="815">B2733/1000</f>
        <v>26.871847705040771</v>
      </c>
      <c r="T2733">
        <f t="shared" si="798"/>
        <v>3.1301011866953772</v>
      </c>
    </row>
    <row r="2734" spans="1:20" x14ac:dyDescent="0.25">
      <c r="A2734">
        <f t="shared" si="799"/>
        <v>169482.39371205255</v>
      </c>
      <c r="B2734">
        <f t="shared" ref="B2734:B2797" si="816">B2733*(1+B$42)</f>
        <v>26973.960726319925</v>
      </c>
      <c r="C2734" t="str">
        <f t="shared" si="800"/>
        <v>0.373109807104674-1.38081636938647i</v>
      </c>
      <c r="D2734" t="str">
        <f t="shared" si="801"/>
        <v>3.96787659965559-0.758153095216971i</v>
      </c>
      <c r="E2734" t="str">
        <f t="shared" si="802"/>
        <v>185.757664895004+24.1359458494698i</v>
      </c>
      <c r="F2734" t="str">
        <f t="shared" si="803"/>
        <v>1.4548586713239-5.54892060951492i</v>
      </c>
      <c r="G2734" t="str">
        <f t="shared" si="804"/>
        <v>0.999933823634384-0.00813461654319363i</v>
      </c>
      <c r="H2734" t="str">
        <f t="shared" si="805"/>
        <v>51.1149430042104-712.599867614135i</v>
      </c>
      <c r="I2734" t="str">
        <f t="shared" si="806"/>
        <v>-10.9450635609731-3.72480427756932i</v>
      </c>
      <c r="K2734" t="str">
        <f t="shared" si="807"/>
        <v>0.00120173535650363-0.0035843430640281i</v>
      </c>
      <c r="L2734" t="str">
        <f t="shared" si="808"/>
        <v>0.00005-0.010461556546118i</v>
      </c>
      <c r="M2734" t="str">
        <f t="shared" si="809"/>
        <v>0.00133333333333333-0.00615385679183412i</v>
      </c>
      <c r="N2734">
        <f t="shared" si="810"/>
        <v>105.12076651474116</v>
      </c>
      <c r="O2734">
        <f t="shared" si="811"/>
        <v>3.108769246875378</v>
      </c>
      <c r="P2734" s="3">
        <f t="shared" si="812"/>
        <v>3.108769246875378</v>
      </c>
      <c r="Q2734" s="3">
        <f t="shared" si="813"/>
        <v>-74.879233485258837</v>
      </c>
      <c r="R2734">
        <f t="shared" si="814"/>
        <v>105.12076651474116</v>
      </c>
      <c r="S2734">
        <f t="shared" si="815"/>
        <v>26.973960726319923</v>
      </c>
      <c r="T2734">
        <f t="shared" si="798"/>
        <v>3.108769246875378</v>
      </c>
    </row>
    <row r="2735" spans="1:20" x14ac:dyDescent="0.25">
      <c r="A2735">
        <f t="shared" si="799"/>
        <v>170126.42680815834</v>
      </c>
      <c r="B2735">
        <f t="shared" si="816"/>
        <v>27076.461777079941</v>
      </c>
      <c r="C2735" t="str">
        <f t="shared" si="800"/>
        <v>0.372671024722867-1.3773130140531i</v>
      </c>
      <c r="D2735" t="str">
        <f t="shared" si="801"/>
        <v>3.96782245689197-0.756556020407518i</v>
      </c>
      <c r="E2735" t="str">
        <f t="shared" si="802"/>
        <v>185.969093301918+24.1917100427284i</v>
      </c>
      <c r="F2735" t="str">
        <f t="shared" si="803"/>
        <v>1.45485793822686-5.5280043078454i</v>
      </c>
      <c r="G2735" t="str">
        <f t="shared" si="804"/>
        <v>0.999933319772018-0.00816552397148319i</v>
      </c>
      <c r="H2735" t="str">
        <f t="shared" si="805"/>
        <v>50.3707451179495-708.875195853615i</v>
      </c>
      <c r="I2735" t="str">
        <f t="shared" si="806"/>
        <v>-10.847985266744-3.69489430919658i</v>
      </c>
      <c r="K2735" t="str">
        <f t="shared" si="807"/>
        <v>0.001196830823462-0.00357198808759256i</v>
      </c>
      <c r="L2735" t="str">
        <f t="shared" si="808"/>
        <v>0.00005-0.0104219531242459i</v>
      </c>
      <c r="M2735" t="str">
        <f t="shared" si="809"/>
        <v>0.00133333333333333-0.0061305606613211i</v>
      </c>
      <c r="N2735">
        <f t="shared" si="810"/>
        <v>105.14045383832708</v>
      </c>
      <c r="O2735">
        <f t="shared" si="811"/>
        <v>3.0875107340642352</v>
      </c>
      <c r="P2735" s="3">
        <f t="shared" si="812"/>
        <v>3.0875107340642352</v>
      </c>
      <c r="Q2735" s="3">
        <f t="shared" si="813"/>
        <v>-74.859546161672924</v>
      </c>
      <c r="R2735">
        <f t="shared" si="814"/>
        <v>105.14045383832708</v>
      </c>
      <c r="S2735">
        <f t="shared" si="815"/>
        <v>27.076461777079942</v>
      </c>
      <c r="T2735">
        <f t="shared" si="798"/>
        <v>3.0875107340642352</v>
      </c>
    </row>
    <row r="2736" spans="1:20" x14ac:dyDescent="0.25">
      <c r="A2736">
        <f t="shared" si="799"/>
        <v>170772.90723002935</v>
      </c>
      <c r="B2736">
        <f t="shared" si="816"/>
        <v>27179.352331832844</v>
      </c>
      <c r="C2736" t="str">
        <f t="shared" si="800"/>
        <v>0.372232387427385-1.37383084472482i</v>
      </c>
      <c r="D2736" t="str">
        <f t="shared" si="801"/>
        <v>3.967767903356-0.75496979390522i</v>
      </c>
      <c r="E2736" t="str">
        <f t="shared" si="802"/>
        <v>186.182308237513+24.2470935700974i</v>
      </c>
      <c r="F2736" t="str">
        <f t="shared" si="803"/>
        <v>1.45485719954844-5.50716752828255i</v>
      </c>
      <c r="G2736" t="str">
        <f t="shared" si="804"/>
        <v>0.999932812073537-0.00819654880091983i</v>
      </c>
      <c r="H2736" t="str">
        <f t="shared" si="805"/>
        <v>49.6391847320073-705.177889097358i</v>
      </c>
      <c r="I2736" t="str">
        <f t="shared" si="806"/>
        <v>-10.7518779887724-3.66539194939018i</v>
      </c>
      <c r="K2736" t="str">
        <f t="shared" si="807"/>
        <v>0.00119196048203577-0.00355967107538364i</v>
      </c>
      <c r="L2736" t="str">
        <f t="shared" si="808"/>
        <v>0.00005-0.0103824996256683i</v>
      </c>
      <c r="M2736" t="str">
        <f t="shared" si="809"/>
        <v>0.00133333333333333-0.00610735272098137i</v>
      </c>
      <c r="N2736">
        <f t="shared" si="810"/>
        <v>105.16002049218746</v>
      </c>
      <c r="O2736">
        <f t="shared" si="811"/>
        <v>3.0663261147916177</v>
      </c>
      <c r="P2736" s="3">
        <f t="shared" si="812"/>
        <v>3.0663261147916177</v>
      </c>
      <c r="Q2736" s="3">
        <f t="shared" si="813"/>
        <v>-74.839979507812544</v>
      </c>
      <c r="R2736">
        <f t="shared" si="814"/>
        <v>105.16002049218746</v>
      </c>
      <c r="S2736">
        <f t="shared" si="815"/>
        <v>27.179352331832845</v>
      </c>
      <c r="T2736">
        <f t="shared" si="798"/>
        <v>3.0663261147916177</v>
      </c>
    </row>
    <row r="2737" spans="1:20" x14ac:dyDescent="0.25">
      <c r="A2737">
        <f t="shared" si="799"/>
        <v>171421.84427750349</v>
      </c>
      <c r="B2737">
        <f t="shared" si="816"/>
        <v>27282.633870693811</v>
      </c>
      <c r="C2737" t="str">
        <f t="shared" si="800"/>
        <v>0.371793850515813-1.37036984391736i</v>
      </c>
      <c r="D2737" t="str">
        <f t="shared" si="801"/>
        <v>3.96771293594266-0.753394392492564i</v>
      </c>
      <c r="E2737" t="str">
        <f t="shared" si="802"/>
        <v>186.397325334875+24.302085877456i</v>
      </c>
      <c r="F2737" t="str">
        <f t="shared" si="803"/>
        <v>1.45485645524616-5.48640997108128i</v>
      </c>
      <c r="G2737" t="str">
        <f t="shared" si="804"/>
        <v>0.999932300509737-0.00822769147708925i</v>
      </c>
      <c r="H2737" t="str">
        <f t="shared" si="805"/>
        <v>48.9200166262871-701.507665963291i</v>
      </c>
      <c r="I2737" t="str">
        <f t="shared" si="806"/>
        <v>-10.6567304713229-3.63628948558937i</v>
      </c>
      <c r="K2737" t="str">
        <f t="shared" si="807"/>
        <v>0.00118712410694746-0.00354739199113424i</v>
      </c>
      <c r="L2737" t="str">
        <f t="shared" si="808"/>
        <v>0.00005-0.0103431954828336i</v>
      </c>
      <c r="M2737" t="str">
        <f t="shared" si="809"/>
        <v>0.00133333333333333-0.00608423263696093i</v>
      </c>
      <c r="N2737">
        <f t="shared" si="810"/>
        <v>105.17946318246584</v>
      </c>
      <c r="O2737">
        <f t="shared" si="811"/>
        <v>3.0452158569800392</v>
      </c>
      <c r="P2737" s="3">
        <f t="shared" si="812"/>
        <v>3.0452158569800392</v>
      </c>
      <c r="Q2737" s="3">
        <f t="shared" si="813"/>
        <v>-74.820536817534162</v>
      </c>
      <c r="R2737">
        <f t="shared" si="814"/>
        <v>105.17946318246584</v>
      </c>
      <c r="S2737">
        <f t="shared" si="815"/>
        <v>27.282633870693811</v>
      </c>
      <c r="T2737">
        <f t="shared" si="798"/>
        <v>3.0452158569800392</v>
      </c>
    </row>
    <row r="2738" spans="1:20" x14ac:dyDescent="0.25">
      <c r="A2738">
        <f t="shared" si="799"/>
        <v>172073.247285758</v>
      </c>
      <c r="B2738">
        <f t="shared" si="816"/>
        <v>27386.307879402448</v>
      </c>
      <c r="C2738" t="str">
        <f t="shared" si="800"/>
        <v>0.37135536883053-1.36692999460226i</v>
      </c>
      <c r="D2738" t="str">
        <f t="shared" si="801"/>
        <v>3.96765755152364-0.751829793103212i</v>
      </c>
      <c r="E2738" t="str">
        <f t="shared" si="802"/>
        <v>186.614160365651+24.3566762128042i</v>
      </c>
      <c r="F2738" t="str">
        <f t="shared" si="803"/>
        <v>1.45485570527719-5.46573133763609i</v>
      </c>
      <c r="G2738" t="str">
        <f t="shared" si="804"/>
        <v>0.999931785051195-0.00825895244726417i</v>
      </c>
      <c r="H2738" t="str">
        <f t="shared" si="805"/>
        <v>48.2130009262357-697.864248497861i</v>
      </c>
      <c r="I2738" t="str">
        <f t="shared" si="806"/>
        <v>-10.5625316066402-3.60757937850291i</v>
      </c>
      <c r="K2738" t="str">
        <f t="shared" si="807"/>
        <v>0.00118232147410362-0.00353515079770289i</v>
      </c>
      <c r="L2738" t="str">
        <f t="shared" si="808"/>
        <v>0.00005-0.0103040401303383i</v>
      </c>
      <c r="M2738" t="str">
        <f t="shared" si="809"/>
        <v>0.00133333333333333-0.00606120007666956i</v>
      </c>
      <c r="N2738">
        <f t="shared" si="810"/>
        <v>105.1987785730021</v>
      </c>
      <c r="O2738">
        <f t="shared" si="811"/>
        <v>3.0241804299261204</v>
      </c>
      <c r="P2738" s="3">
        <f t="shared" si="812"/>
        <v>3.0241804299261204</v>
      </c>
      <c r="Q2738" s="3">
        <f t="shared" si="813"/>
        <v>-74.801221426997898</v>
      </c>
      <c r="R2738">
        <f t="shared" si="814"/>
        <v>105.1987785730021</v>
      </c>
      <c r="S2738">
        <f t="shared" si="815"/>
        <v>27.386307879402448</v>
      </c>
      <c r="T2738">
        <f t="shared" si="798"/>
        <v>3.0241804299261204</v>
      </c>
    </row>
    <row r="2739" spans="1:20" x14ac:dyDescent="0.25">
      <c r="A2739">
        <f t="shared" si="799"/>
        <v>172727.12562544388</v>
      </c>
      <c r="B2739">
        <f t="shared" si="816"/>
        <v>27490.375849344178</v>
      </c>
      <c r="C2739" t="str">
        <f t="shared" si="800"/>
        <v>0.370916896748769-1.36351128020889i</v>
      </c>
      <c r="D2739" t="str">
        <f t="shared" si="801"/>
        <v>3.96760174694717-0.750275972821632i</v>
      </c>
      <c r="E2739" t="str">
        <f t="shared" si="802"/>
        <v>186.832829241+24.4108536225443i</v>
      </c>
      <c r="F2739" t="str">
        <f t="shared" si="803"/>
        <v>1.45485494959841-5.44513133047685i</v>
      </c>
      <c r="G2739" t="str">
        <f t="shared" si="804"/>
        <v>0.999931265668262-0.00829033216041077i</v>
      </c>
      <c r="H2739" t="str">
        <f t="shared" si="805"/>
        <v>47.5179029737195-694.247362137915i</v>
      </c>
      <c r="I2739" t="str">
        <f t="shared" si="806"/>
        <v>-10.469270432975-3.57925425775355i</v>
      </c>
      <c r="K2739" t="str">
        <f t="shared" si="807"/>
        <v>0.00117755236059245-0.00352294745708625i</v>
      </c>
      <c r="L2739" t="str">
        <f t="shared" si="808"/>
        <v>0.00005-0.0102650330049196i</v>
      </c>
      <c r="M2739" t="str">
        <f t="shared" si="809"/>
        <v>0.00133333333333333-0.0060382547087762i</v>
      </c>
      <c r="N2739">
        <f t="shared" si="810"/>
        <v>105.21796328484244</v>
      </c>
      <c r="O2739">
        <f t="shared" si="811"/>
        <v>3.0032203042839196</v>
      </c>
      <c r="P2739" s="3">
        <f t="shared" si="812"/>
        <v>3.0032203042839196</v>
      </c>
      <c r="Q2739" s="3">
        <f t="shared" si="813"/>
        <v>-74.78203671515756</v>
      </c>
      <c r="R2739">
        <f t="shared" si="814"/>
        <v>105.21796328484244</v>
      </c>
      <c r="S2739">
        <f t="shared" si="815"/>
        <v>27.490375849344179</v>
      </c>
      <c r="T2739">
        <f t="shared" si="798"/>
        <v>3.0032203042839196</v>
      </c>
    </row>
    <row r="2740" spans="1:20" x14ac:dyDescent="0.25">
      <c r="A2740">
        <f t="shared" si="799"/>
        <v>173383.48870282056</v>
      </c>
      <c r="B2740">
        <f t="shared" si="816"/>
        <v>27594.839277571686</v>
      </c>
      <c r="C2740" t="str">
        <f t="shared" si="800"/>
        <v>0.370478388172518-1.36011368462599i</v>
      </c>
      <c r="D2740" t="str">
        <f t="shared" si="801"/>
        <v>3.96754551903781-0.748732908882707i</v>
      </c>
      <c r="E2740" t="str">
        <f t="shared" si="802"/>
        <v>187.053348012495+24.4646069477055i</v>
      </c>
      <c r="F2740" t="str">
        <f t="shared" si="803"/>
        <v>1.45485418816636-5.42460965326445i</v>
      </c>
      <c r="G2740" t="str">
        <f t="shared" si="804"/>
        <v>0.999930742331064-0.00832183106719493i</v>
      </c>
      <c r="H2740" t="str">
        <f t="shared" si="805"/>
        <v>46.8344932012983-690.656735672575i</v>
      </c>
      <c r="I2740" t="str">
        <f t="shared" si="806"/>
        <v>-10.3769361326271-3.55130691764155i</v>
      </c>
      <c r="K2740" t="str">
        <f t="shared" si="807"/>
        <v>0.00117281654468125-0.00351078193043111i</v>
      </c>
      <c r="L2740" t="str">
        <f t="shared" si="808"/>
        <v>0.00005-0.0102261735454469i</v>
      </c>
      <c r="M2740" t="str">
        <f t="shared" si="809"/>
        <v>0.00133333333333333-0.00601539620320406i</v>
      </c>
      <c r="N2740">
        <f t="shared" si="810"/>
        <v>105.23701389574941</v>
      </c>
      <c r="O2740">
        <f t="shared" si="811"/>
        <v>2.9823359520450383</v>
      </c>
      <c r="P2740" s="3">
        <f t="shared" si="812"/>
        <v>2.9823359520450383</v>
      </c>
      <c r="Q2740" s="3">
        <f t="shared" si="813"/>
        <v>-74.762986104250587</v>
      </c>
      <c r="R2740">
        <f t="shared" si="814"/>
        <v>105.23701389574941</v>
      </c>
      <c r="S2740">
        <f t="shared" si="815"/>
        <v>27.594839277571687</v>
      </c>
      <c r="T2740">
        <f t="shared" si="798"/>
        <v>2.9823359520450383</v>
      </c>
    </row>
    <row r="2741" spans="1:20" x14ac:dyDescent="0.25">
      <c r="A2741">
        <f t="shared" si="799"/>
        <v>174042.34595989127</v>
      </c>
      <c r="B2741">
        <f t="shared" si="816"/>
        <v>27699.699666826458</v>
      </c>
      <c r="C2741" t="str">
        <f t="shared" si="800"/>
        <v>0.370039796518214-1.35673719220348i</v>
      </c>
      <c r="D2741" t="str">
        <f t="shared" si="801"/>
        <v>3.96748886459637-0.747200578671364i</v>
      </c>
      <c r="E2741" t="str">
        <f t="shared" si="802"/>
        <v>187.275732873048+24.517924820081i</v>
      </c>
      <c r="F2741" t="str">
        <f t="shared" si="803"/>
        <v>1.45485342093725-5.40416601078662i</v>
      </c>
      <c r="G2741" t="str">
        <f t="shared" si="804"/>
        <v>0.999930215009501-0.00835344961998874i</v>
      </c>
      <c r="H2741" t="str">
        <f t="shared" si="805"/>
        <v>46.1625470098093-687.092101205138i</v>
      </c>
      <c r="I2741" t="str">
        <f t="shared" si="806"/>
        <v>-10.2855180300059-3.52373031302426i</v>
      </c>
      <c r="K2741" t="str">
        <f t="shared" si="807"/>
        <v>0.00116811380581387-0.0034986541780465i</v>
      </c>
      <c r="L2741" t="str">
        <f t="shared" si="808"/>
        <v>0.00005-0.0101874611929138i</v>
      </c>
      <c r="M2741" t="str">
        <f t="shared" si="809"/>
        <v>0.00133333333333333-0.00599262423112576i</v>
      </c>
      <c r="N2741">
        <f t="shared" si="810"/>
        <v>105.25592693970209</v>
      </c>
      <c r="O2741">
        <f t="shared" si="811"/>
        <v>2.9615278465198402</v>
      </c>
      <c r="P2741" s="3">
        <f t="shared" si="812"/>
        <v>2.9615278465198402</v>
      </c>
      <c r="Q2741" s="3">
        <f t="shared" si="813"/>
        <v>-74.744073060297907</v>
      </c>
      <c r="R2741">
        <f t="shared" si="814"/>
        <v>105.25592693970209</v>
      </c>
      <c r="S2741">
        <f t="shared" si="815"/>
        <v>27.699699666826458</v>
      </c>
      <c r="T2741">
        <f t="shared" si="798"/>
        <v>2.9615278465198402</v>
      </c>
    </row>
    <row r="2742" spans="1:20" x14ac:dyDescent="0.25">
      <c r="A2742">
        <f t="shared" si="799"/>
        <v>174703.70687453888</v>
      </c>
      <c r="B2742">
        <f t="shared" si="816"/>
        <v>27804.9585255604</v>
      </c>
      <c r="C2742" t="str">
        <f t="shared" si="800"/>
        <v>0.369601074706208-1.35338178775402i</v>
      </c>
      <c r="D2742" t="str">
        <f t="shared" si="801"/>
        <v>3.96743178039955-0.745678959722174i</v>
      </c>
      <c r="E2742" t="str">
        <f t="shared" si="802"/>
        <v>187.500000157802+24.5707956582998i</v>
      </c>
      <c r="F2742" t="str">
        <f t="shared" si="803"/>
        <v>1.45485264786692-5.38380010895353i</v>
      </c>
      <c r="G2742" t="str">
        <f t="shared" si="804"/>
        <v>0.999929683673243-0.00838518827287683i</v>
      </c>
      <c r="H2742" t="str">
        <f t="shared" si="805"/>
        <v>45.501844649168-683.553194115075i</v>
      </c>
      <c r="I2742" t="str">
        <f t="shared" si="806"/>
        <v>-10.1950055897093-3.49651755530838i</v>
      </c>
      <c r="K2742" t="str">
        <f t="shared" si="807"/>
        <v>0.00116344392460803-0.00348656415941573i</v>
      </c>
      <c r="L2742" t="str">
        <f t="shared" si="808"/>
        <v>0.00005-0.0101488953904302i</v>
      </c>
      <c r="M2742" t="str">
        <f t="shared" si="809"/>
        <v>0.00133333333333333-0.00596993846495892i</v>
      </c>
      <c r="N2742">
        <f t="shared" si="810"/>
        <v>105.27469890639127</v>
      </c>
      <c r="O2742">
        <f t="shared" si="811"/>
        <v>2.9407964623167118</v>
      </c>
      <c r="P2742" s="3">
        <f t="shared" si="812"/>
        <v>2.9407964623167118</v>
      </c>
      <c r="Q2742" s="3">
        <f t="shared" si="813"/>
        <v>-74.725301093608735</v>
      </c>
      <c r="R2742">
        <f t="shared" si="814"/>
        <v>105.27469890639127</v>
      </c>
      <c r="S2742">
        <f t="shared" si="815"/>
        <v>27.804958525560401</v>
      </c>
      <c r="T2742">
        <f t="shared" si="798"/>
        <v>2.9407964623167118</v>
      </c>
    </row>
    <row r="2743" spans="1:20" x14ac:dyDescent="0.25">
      <c r="A2743">
        <f t="shared" si="799"/>
        <v>175367.58096066213</v>
      </c>
      <c r="B2743">
        <f t="shared" si="816"/>
        <v>27910.617367957529</v>
      </c>
      <c r="C2743" t="str">
        <f t="shared" si="800"/>
        <v>0.369162175150072-1.35004745655474i</v>
      </c>
      <c r="D2743" t="str">
        <f t="shared" si="801"/>
        <v>3.96737426319998-0.74416802971901i</v>
      </c>
      <c r="E2743" t="str">
        <f t="shared" si="802"/>
        <v>187.726166345025+24.6232076638133i</v>
      </c>
      <c r="F2743" t="str">
        <f t="shared" si="803"/>
        <v>1.45485186891094-5.36351165479377i</v>
      </c>
      <c r="G2743" t="str">
        <f t="shared" si="804"/>
        <v>0.999929148291727-0.00841704748166281i</v>
      </c>
      <c r="H2743" t="str">
        <f t="shared" si="805"/>
        <v>44.8521711022935-680.039753020098i</v>
      </c>
      <c r="I2743" t="str">
        <f t="shared" si="806"/>
        <v>-10.1053884146212-3.46966190855164i</v>
      </c>
      <c r="K2743" t="str">
        <f t="shared" si="807"/>
        <v>0.00115880668285265-0.00347451183320818i</v>
      </c>
      <c r="L2743" t="str">
        <f t="shared" si="808"/>
        <v>0.00005-0.010110475583214i</v>
      </c>
      <c r="M2743" t="str">
        <f t="shared" si="809"/>
        <v>0.00133333333333333-0.00594733857836114i</v>
      </c>
      <c r="N2743">
        <f t="shared" si="810"/>
        <v>105.29332624070787</v>
      </c>
      <c r="O2743">
        <f t="shared" si="811"/>
        <v>2.9201422753219197</v>
      </c>
      <c r="P2743" s="3">
        <f t="shared" si="812"/>
        <v>2.9201422753219197</v>
      </c>
      <c r="Q2743" s="3">
        <f t="shared" si="813"/>
        <v>-74.70667375929213</v>
      </c>
      <c r="R2743">
        <f t="shared" si="814"/>
        <v>105.29332624070787</v>
      </c>
      <c r="S2743">
        <f t="shared" si="815"/>
        <v>27.910617367957528</v>
      </c>
      <c r="T2743">
        <f t="shared" si="798"/>
        <v>2.9201422753219197</v>
      </c>
    </row>
    <row r="2744" spans="1:20" x14ac:dyDescent="0.25">
      <c r="A2744">
        <f t="shared" si="799"/>
        <v>176033.97776831264</v>
      </c>
      <c r="B2744">
        <f t="shared" si="816"/>
        <v>28016.677713955767</v>
      </c>
      <c r="C2744" t="str">
        <f t="shared" si="800"/>
        <v>0.368723049745677-1.34673418434872i</v>
      </c>
      <c r="D2744" t="str">
        <f t="shared" si="801"/>
        <v>3.9673163097259-0.742667766494637i</v>
      </c>
      <c r="E2744" t="str">
        <f t="shared" si="802"/>
        <v>187.954248056992+24.6751488168082i</v>
      </c>
      <c r="F2744" t="str">
        <f t="shared" si="803"/>
        <v>1.45485108402447-5.34330035644996i</v>
      </c>
      <c r="G2744" t="str">
        <f t="shared" si="804"/>
        <v>0.999928608834161-0.0084490277038758i</v>
      </c>
      <c r="H2744" t="str">
        <f t="shared" si="805"/>
        <v>44.2133159720695-676.551519738331i</v>
      </c>
      <c r="I2744" t="str">
        <f t="shared" si="806"/>
        <v>-10.0166562440271-3.44315678567003i</v>
      </c>
      <c r="K2744" t="str">
        <f t="shared" si="807"/>
        <v>0.00115420186350508-0.00346249715729111i</v>
      </c>
      <c r="L2744" t="str">
        <f t="shared" si="808"/>
        <v>0.00005-0.0100722012185833i</v>
      </c>
      <c r="M2744" t="str">
        <f t="shared" si="809"/>
        <v>0.00133333333333333-0.0059248242462255i</v>
      </c>
      <c r="N2744">
        <f t="shared" si="810"/>
        <v>105.31180534222653</v>
      </c>
      <c r="O2744">
        <f t="shared" si="811"/>
        <v>2.8995657626775069</v>
      </c>
      <c r="P2744" s="3">
        <f t="shared" si="812"/>
        <v>2.8995657626775069</v>
      </c>
      <c r="Q2744" s="3">
        <f t="shared" si="813"/>
        <v>-74.688194657773465</v>
      </c>
      <c r="R2744">
        <f t="shared" si="814"/>
        <v>105.31180534222653</v>
      </c>
      <c r="S2744">
        <f t="shared" si="815"/>
        <v>28.016677713955769</v>
      </c>
      <c r="T2744">
        <f t="shared" si="798"/>
        <v>2.8995657626775069</v>
      </c>
    </row>
    <row r="2745" spans="1:20" x14ac:dyDescent="0.25">
      <c r="A2745">
        <f t="shared" si="799"/>
        <v>176702.90688383224</v>
      </c>
      <c r="B2745">
        <f t="shared" si="816"/>
        <v>28123.1410892688</v>
      </c>
      <c r="C2745" t="str">
        <f t="shared" si="800"/>
        <v>0.368283649860064-1.34344195734658i</v>
      </c>
      <c r="D2745" t="str">
        <f t="shared" si="801"/>
        <v>3.96725791668107-0.74117814803037i</v>
      </c>
      <c r="E2745" t="str">
        <f t="shared" si="802"/>
        <v>188.18426206085+24.7266068720371i</v>
      </c>
      <c r="F2745" t="str">
        <f t="shared" si="803"/>
        <v>1.4548502931624-5.32316592317469i</v>
      </c>
      <c r="G2745" t="str">
        <f t="shared" si="804"/>
        <v>0.999928065269516-0.00848112939877679i</v>
      </c>
      <c r="H2745" t="str">
        <f t="shared" si="805"/>
        <v>43.5850733712596-673.088239250629i</v>
      </c>
      <c r="I2745" t="str">
        <f t="shared" si="806"/>
        <v>-9.92879895174958-3.4169957447487i</v>
      </c>
      <c r="K2745" t="str">
        <f t="shared" si="807"/>
        <v>0.0011496292506883-0.00345052008874128i</v>
      </c>
      <c r="L2745" t="str">
        <f t="shared" si="808"/>
        <v>0.00005-0.0100340717459487i</v>
      </c>
      <c r="M2745" t="str">
        <f t="shared" si="809"/>
        <v>0.00133333333333333-0.00590239514467574i</v>
      </c>
      <c r="N2745">
        <f t="shared" si="810"/>
        <v>105.33013256468108</v>
      </c>
      <c r="O2745">
        <f t="shared" si="811"/>
        <v>2.8790674027593743</v>
      </c>
      <c r="P2745" s="3">
        <f t="shared" si="812"/>
        <v>2.8790674027593743</v>
      </c>
      <c r="Q2745" s="3">
        <f t="shared" si="813"/>
        <v>-74.66986743531892</v>
      </c>
      <c r="R2745">
        <f t="shared" si="814"/>
        <v>105.33013256468108</v>
      </c>
      <c r="S2745">
        <f t="shared" si="815"/>
        <v>28.123141089268799</v>
      </c>
      <c r="T2745">
        <f t="shared" si="798"/>
        <v>2.8790674027593743</v>
      </c>
    </row>
    <row r="2746" spans="1:20" x14ac:dyDescent="0.25">
      <c r="A2746">
        <f t="shared" si="799"/>
        <v>177374.37792999079</v>
      </c>
      <c r="B2746">
        <f t="shared" si="816"/>
        <v>28230.009025408021</v>
      </c>
      <c r="C2746" t="str">
        <f t="shared" si="800"/>
        <v>0.367843926320091-1.34017076222785i</v>
      </c>
      <c r="D2746" t="str">
        <f t="shared" si="801"/>
        <v>3.96719908074445-0.739699152455664i</v>
      </c>
      <c r="E2746" t="str">
        <f t="shared" si="802"/>
        <v>188.41622526947+24.7775693545688i</v>
      </c>
      <c r="F2746" t="str">
        <f t="shared" si="803"/>
        <v>1.45484949627923-5.30310806532617i</v>
      </c>
      <c r="G2746" t="str">
        <f t="shared" si="804"/>
        <v>0.999927517566528-0.00851335302736526i</v>
      </c>
      <c r="H2746" t="str">
        <f t="shared" si="805"/>
        <v>42.9672418152893-669.649659663056i</v>
      </c>
      <c r="I2746" t="str">
        <f t="shared" si="806"/>
        <v>-9.84180654430284-3.39117248545226i</v>
      </c>
      <c r="K2746" t="str">
        <f t="shared" si="807"/>
        <v>0.00114508862968801-0.00343858058385652i</v>
      </c>
      <c r="L2746" t="str">
        <f t="shared" si="808"/>
        <v>0.00005-0.00999608661680486i</v>
      </c>
      <c r="M2746" t="str">
        <f t="shared" si="809"/>
        <v>0.00133333333333333-0.0058800509510617i</v>
      </c>
      <c r="N2746">
        <f t="shared" si="810"/>
        <v>105.34830421543518</v>
      </c>
      <c r="O2746">
        <f t="shared" si="811"/>
        <v>2.8586476751535796</v>
      </c>
      <c r="P2746" s="3">
        <f t="shared" si="812"/>
        <v>2.8586476751535796</v>
      </c>
      <c r="Q2746" s="3">
        <f t="shared" si="813"/>
        <v>-74.651695784564822</v>
      </c>
      <c r="R2746">
        <f t="shared" si="814"/>
        <v>105.34830421543518</v>
      </c>
      <c r="S2746">
        <f t="shared" si="815"/>
        <v>28.23000902540802</v>
      </c>
      <c r="T2746">
        <f t="shared" si="798"/>
        <v>2.8586476751535796</v>
      </c>
    </row>
    <row r="2747" spans="1:20" x14ac:dyDescent="0.25">
      <c r="A2747">
        <f t="shared" si="799"/>
        <v>178048.40056612476</v>
      </c>
      <c r="B2747">
        <f t="shared" si="816"/>
        <v>28337.283059704572</v>
      </c>
      <c r="C2747" t="str">
        <f t="shared" si="800"/>
        <v>0.367403829400894-1.33692058614249i</v>
      </c>
      <c r="D2747" t="str">
        <f t="shared" si="801"/>
        <v>3.96713979857021-0.738230758047783i</v>
      </c>
      <c r="E2747" t="str">
        <f t="shared" si="802"/>
        <v>188.650154742288+24.8280235554522i</v>
      </c>
      <c r="F2747" t="str">
        <f t="shared" si="803"/>
        <v>1.45484869332911-5.28312649436424i</v>
      </c>
      <c r="G2747" t="str">
        <f t="shared" si="804"/>
        <v>0.999926965693696-0.00854569905238564i</v>
      </c>
      <c r="H2747" t="str">
        <f t="shared" si="805"/>
        <v>42.3596241178195-666.235532169506i</v>
      </c>
      <c r="I2747" t="str">
        <f t="shared" si="806"/>
        <v>-9.75566915906718-3.36568084553249i</v>
      </c>
      <c r="K2747" t="str">
        <f t="shared" si="807"/>
        <v>0.00114057978694977-0.00342667859816723i</v>
      </c>
      <c r="L2747" t="str">
        <f t="shared" si="808"/>
        <v>0.00005-0.00995824528472296i</v>
      </c>
      <c r="M2747" t="str">
        <f t="shared" si="809"/>
        <v>0.00133333333333333-0.00585779134395468i</v>
      </c>
      <c r="N2747">
        <f t="shared" si="810"/>
        <v>105.36631655494556</v>
      </c>
      <c r="O2747">
        <f t="shared" si="811"/>
        <v>2.8383070606331051</v>
      </c>
      <c r="P2747" s="3">
        <f t="shared" si="812"/>
        <v>2.8383070606331051</v>
      </c>
      <c r="Q2747" s="3">
        <f t="shared" si="813"/>
        <v>-74.633683445054444</v>
      </c>
      <c r="R2747">
        <f t="shared" si="814"/>
        <v>105.36631655494556</v>
      </c>
      <c r="S2747">
        <f t="shared" si="815"/>
        <v>28.337283059704571</v>
      </c>
      <c r="T2747">
        <f t="shared" si="798"/>
        <v>2.8383070606331051</v>
      </c>
    </row>
    <row r="2748" spans="1:20" x14ac:dyDescent="0.25">
      <c r="A2748">
        <f t="shared" si="799"/>
        <v>178724.98448827604</v>
      </c>
      <c r="B2748">
        <f t="shared" si="816"/>
        <v>28444.96473533145</v>
      </c>
      <c r="C2748" t="str">
        <f t="shared" si="800"/>
        <v>0.366963308814041-1.33369141671214i</v>
      </c>
      <c r="D2748" t="str">
        <f t="shared" si="801"/>
        <v>3.9670800667874-0.736772943231406i</v>
      </c>
      <c r="E2748" t="str">
        <f t="shared" si="802"/>
        <v>188.886067686128+24.8779565272967i</v>
      </c>
      <c r="F2748" t="str">
        <f t="shared" si="803"/>
        <v>1.45484788426589-5.26322092284613i</v>
      </c>
      <c r="G2748" t="str">
        <f t="shared" si="804"/>
        <v>0.999926409619278-0.0085781679383339i</v>
      </c>
      <c r="H2748" t="str">
        <f t="shared" si="805"/>
        <v>41.7620272890243-662.845611014543i</v>
      </c>
      <c r="I2748" t="str">
        <f t="shared" si="806"/>
        <v>-9.67037706248316-3.34051479743029i</v>
      </c>
      <c r="K2748" t="str">
        <f t="shared" si="807"/>
        <v>0.00113610251007589-0.00341481408644759i</v>
      </c>
      <c r="L2748" t="str">
        <f t="shared" si="808"/>
        <v>0.00005-0.0099205472053426i</v>
      </c>
      <c r="M2748" t="str">
        <f t="shared" si="809"/>
        <v>0.00133333333333333-0.00583561600314272i</v>
      </c>
      <c r="N2748">
        <f t="shared" si="810"/>
        <v>105.3841657962176</v>
      </c>
      <c r="O2748">
        <f t="shared" si="811"/>
        <v>2.8180460411324235</v>
      </c>
      <c r="P2748" s="3">
        <f t="shared" si="812"/>
        <v>2.8180460411324235</v>
      </c>
      <c r="Q2748" s="3">
        <f t="shared" si="813"/>
        <v>-74.615834203782399</v>
      </c>
      <c r="R2748">
        <f t="shared" si="814"/>
        <v>105.3841657962176</v>
      </c>
      <c r="S2748">
        <f t="shared" si="815"/>
        <v>28.44496473533145</v>
      </c>
      <c r="T2748">
        <f t="shared" si="798"/>
        <v>2.8180460411324235</v>
      </c>
    </row>
    <row r="2749" spans="1:20" x14ac:dyDescent="0.25">
      <c r="A2749">
        <f t="shared" si="799"/>
        <v>179404.1394293315</v>
      </c>
      <c r="B2749">
        <f t="shared" si="816"/>
        <v>28553.055601325712</v>
      </c>
      <c r="C2749" t="str">
        <f t="shared" si="800"/>
        <v>0.366522313695605-1.33048324203152i</v>
      </c>
      <c r="D2749" t="str">
        <f t="shared" si="801"/>
        <v>3.9670198819998-0.735325686578262i</v>
      </c>
      <c r="E2749" t="str">
        <f t="shared" si="802"/>
        <v>189.123981456009+24.9273550797677i</v>
      </c>
      <c r="F2749" t="str">
        <f t="shared" si="803"/>
        <v>1.454847069043-5.24339106442228i</v>
      </c>
      <c r="G2749" t="str">
        <f t="shared" si="804"/>
        <v>0.999925849311289-0.00861076015146409i</v>
      </c>
      <c r="H2749" t="str">
        <f t="shared" si="805"/>
        <v>41.1742624365131-659.479653456406i</v>
      </c>
      <c r="I2749" t="str">
        <f t="shared" si="806"/>
        <v>-9.58592064826544-3.31566844496874i</v>
      </c>
      <c r="K2749" t="str">
        <f t="shared" si="807"/>
        <v>0.00113165658782257-0.00340298700272702i</v>
      </c>
      <c r="L2749" t="str">
        <f t="shared" si="808"/>
        <v>0.00005-0.00988299183636444i</v>
      </c>
      <c r="M2749" t="str">
        <f t="shared" si="809"/>
        <v>0.00133333333333333-0.00581352460962614i</v>
      </c>
      <c r="N2749">
        <f t="shared" si="810"/>
        <v>105.40184810425778</v>
      </c>
      <c r="O2749">
        <f t="shared" si="811"/>
        <v>2.7978650997226859</v>
      </c>
      <c r="P2749" s="3">
        <f t="shared" si="812"/>
        <v>2.7978650997226859</v>
      </c>
      <c r="Q2749" s="3">
        <f t="shared" si="813"/>
        <v>-74.59815189574222</v>
      </c>
      <c r="R2749">
        <f t="shared" si="814"/>
        <v>105.40184810425778</v>
      </c>
      <c r="S2749">
        <f t="shared" si="815"/>
        <v>28.553055601325713</v>
      </c>
      <c r="T2749">
        <f t="shared" si="798"/>
        <v>2.7978650997226859</v>
      </c>
    </row>
    <row r="2750" spans="1:20" x14ac:dyDescent="0.25">
      <c r="A2750">
        <f t="shared" si="799"/>
        <v>180085.87515916297</v>
      </c>
      <c r="B2750">
        <f t="shared" si="816"/>
        <v>28661.557212610751</v>
      </c>
      <c r="C2750" t="str">
        <f t="shared" si="800"/>
        <v>0.366080792593843-1.32729605066955i</v>
      </c>
      <c r="D2750" t="str">
        <f t="shared" si="801"/>
        <v>3.96695924078574-0.733888966806763i</v>
      </c>
      <c r="E2750" t="str">
        <f t="shared" si="802"/>
        <v>189.363913555938+24.9762057749884i</v>
      </c>
      <c r="F2750" t="str">
        <f t="shared" si="803"/>
        <v>1.45484624761357-5.22363663383231i</v>
      </c>
      <c r="G2750" t="str">
        <f t="shared" si="804"/>
        <v>0.999925284737505-0.00864347615979498i</v>
      </c>
      <c r="H2750" t="str">
        <f t="shared" si="805"/>
        <v>40.5961446688069-656.137419730286i</v>
      </c>
      <c r="I2750" t="str">
        <f t="shared" si="806"/>
        <v>-9.50229043563792-3.29113602013575i</v>
      </c>
      <c r="K2750" t="str">
        <f t="shared" si="807"/>
        <v>0.00112724181009666-0.00339119730030114i</v>
      </c>
      <c r="L2750" t="str">
        <f t="shared" si="808"/>
        <v>0.00005-0.00984557863754177i</v>
      </c>
      <c r="M2750" t="str">
        <f t="shared" si="809"/>
        <v>0.00133333333333333-0.00579151684561283i</v>
      </c>
      <c r="N2750">
        <f t="shared" si="810"/>
        <v>105.41935959551527</v>
      </c>
      <c r="O2750">
        <f t="shared" si="811"/>
        <v>2.7777647205845515</v>
      </c>
      <c r="P2750" s="3">
        <f t="shared" si="812"/>
        <v>2.7777647205845515</v>
      </c>
      <c r="Q2750" s="3">
        <f t="shared" si="813"/>
        <v>-74.580640404484726</v>
      </c>
      <c r="R2750">
        <f t="shared" si="814"/>
        <v>105.41935959551527</v>
      </c>
      <c r="S2750">
        <f t="shared" si="815"/>
        <v>28.661557212610752</v>
      </c>
      <c r="T2750">
        <f t="shared" si="798"/>
        <v>2.7777647205845515</v>
      </c>
    </row>
    <row r="2751" spans="1:20" x14ac:dyDescent="0.25">
      <c r="A2751">
        <f t="shared" si="799"/>
        <v>180770.20148476778</v>
      </c>
      <c r="B2751">
        <f t="shared" si="816"/>
        <v>28770.471130018672</v>
      </c>
      <c r="C2751" t="str">
        <f t="shared" si="800"/>
        <v>0.36563869345677-1.32412983167056i</v>
      </c>
      <c r="D2751" t="str">
        <f t="shared" si="801"/>
        <v>3.96689813969796-0.732462762781657i</v>
      </c>
      <c r="E2751" t="str">
        <f t="shared" si="802"/>
        <v>189.605881639673+25.024494922858i</v>
      </c>
      <c r="F2751" t="str">
        <f t="shared" si="803"/>
        <v>1.45484541993036-5.20395734690089i</v>
      </c>
      <c r="G2751" t="str">
        <f t="shared" si="804"/>
        <v>0.999924715865452-0.00867631643311664i</v>
      </c>
      <c r="H2751" t="str">
        <f t="shared" si="805"/>
        <v>40.0274930013075-652.818673011787i</v>
      </c>
      <c r="I2751" t="str">
        <f t="shared" si="806"/>
        <v>-9.41947706758821-3.26691187995237i</v>
      </c>
      <c r="K2751" t="str">
        <f t="shared" si="807"/>
        <v>0.00112285796795261-0.00337944493174288i</v>
      </c>
      <c r="L2751" t="str">
        <f t="shared" si="808"/>
        <v>0.00005-0.00980830707067323i</v>
      </c>
      <c r="M2751" t="str">
        <f t="shared" si="809"/>
        <v>0.00133333333333333-0.00576959239451367i</v>
      </c>
      <c r="N2751">
        <f t="shared" si="810"/>
        <v>105.43669633732023</v>
      </c>
      <c r="O2751">
        <f t="shared" si="811"/>
        <v>2.7577453889812231</v>
      </c>
      <c r="P2751" s="3">
        <f t="shared" si="812"/>
        <v>2.7577453889812231</v>
      </c>
      <c r="Q2751" s="3">
        <f t="shared" si="813"/>
        <v>-74.563303662679772</v>
      </c>
      <c r="R2751">
        <f t="shared" si="814"/>
        <v>105.43669633732023</v>
      </c>
      <c r="S2751">
        <f t="shared" si="815"/>
        <v>28.77047113001867</v>
      </c>
      <c r="T2751">
        <f t="shared" si="798"/>
        <v>2.7577453889812231</v>
      </c>
    </row>
    <row r="2752" spans="1:20" x14ac:dyDescent="0.25">
      <c r="A2752">
        <f t="shared" si="799"/>
        <v>181457.12825040991</v>
      </c>
      <c r="B2752">
        <f t="shared" si="816"/>
        <v>28879.798920312744</v>
      </c>
      <c r="C2752" t="str">
        <f t="shared" si="800"/>
        <v>0.365195963619403-1.32098457455549i</v>
      </c>
      <c r="D2752" t="str">
        <f t="shared" si="801"/>
        <v>3.96683657526337-0.73104705351364i</v>
      </c>
      <c r="E2752" t="str">
        <f t="shared" si="802"/>
        <v>189.849903511491+25.0722085762679i</v>
      </c>
      <c r="F2752" t="str">
        <f t="shared" si="803"/>
        <v>1.45484458594576-5.18435292053366i</v>
      </c>
      <c r="G2752" t="str">
        <f t="shared" si="804"/>
        <v>0.999924142662411-0.00870928144299717i</v>
      </c>
      <c r="H2752" t="str">
        <f t="shared" si="805"/>
        <v>39.4681302646854-649.52317938063i</v>
      </c>
      <c r="I2752" t="str">
        <f t="shared" si="806"/>
        <v>-9.33747130914262-3.24299050342503i</v>
      </c>
      <c r="K2752" t="str">
        <f t="shared" si="807"/>
        <v>0.00111850485358926-0.0033677298489135i</v>
      </c>
      <c r="L2752" t="str">
        <f t="shared" si="808"/>
        <v>0.00005-0.00977117659959478i</v>
      </c>
      <c r="M2752" t="str">
        <f t="shared" si="809"/>
        <v>0.00133333333333333-0.0057477509409381i</v>
      </c>
      <c r="N2752">
        <f t="shared" si="810"/>
        <v>105.45385434731092</v>
      </c>
      <c r="O2752">
        <f t="shared" si="811"/>
        <v>2.7378075912308675</v>
      </c>
      <c r="P2752" s="3">
        <f t="shared" si="812"/>
        <v>2.7378075912308675</v>
      </c>
      <c r="Q2752" s="3">
        <f t="shared" si="813"/>
        <v>-74.546145652689077</v>
      </c>
      <c r="R2752">
        <f t="shared" si="814"/>
        <v>105.45385434731092</v>
      </c>
      <c r="S2752">
        <f t="shared" si="815"/>
        <v>28.879798920312744</v>
      </c>
      <c r="T2752">
        <f t="shared" si="798"/>
        <v>2.7378075912308675</v>
      </c>
    </row>
    <row r="2753" spans="1:20" x14ac:dyDescent="0.25">
      <c r="A2753">
        <f t="shared" si="799"/>
        <v>182146.66533776146</v>
      </c>
      <c r="B2753">
        <f t="shared" si="816"/>
        <v>28989.542156209933</v>
      </c>
      <c r="C2753" t="str">
        <f t="shared" si="800"/>
        <v>0.364752549790818-1.31786026932268i</v>
      </c>
      <c r="D2753" t="str">
        <f t="shared" si="801"/>
        <v>3.96677454398285-0.729641818159008i</v>
      </c>
      <c r="E2753" t="str">
        <f t="shared" si="802"/>
        <v>190.095997126899+25.1193325262363i</v>
      </c>
      <c r="F2753" t="str">
        <f t="shared" si="803"/>
        <v>1.4548437456118-5.16482307271309i</v>
      </c>
      <c r="G2753" t="str">
        <f t="shared" si="804"/>
        <v>0.999923565095415-0.00874237166278924i</v>
      </c>
      <c r="H2753" t="str">
        <f t="shared" si="805"/>
        <v>38.9178830156267-646.250707784664i</v>
      </c>
      <c r="I2753" t="str">
        <f t="shared" si="806"/>
        <v>-9.25626404566231-3.21936648857947i</v>
      </c>
      <c r="K2753" t="str">
        <f t="shared" si="807"/>
        <v>0.0011141822603466-0.0033560520029733i</v>
      </c>
      <c r="L2753" t="str">
        <f t="shared" si="808"/>
        <v>0.00005-0.00973418669017215i</v>
      </c>
      <c r="M2753" t="str">
        <f t="shared" si="809"/>
        <v>0.00133333333333333-0.00572599217068947i</v>
      </c>
      <c r="N2753">
        <f t="shared" si="810"/>
        <v>105.47082959285994</v>
      </c>
      <c r="O2753">
        <f t="shared" si="811"/>
        <v>2.7179518146761166</v>
      </c>
      <c r="P2753" s="3">
        <f t="shared" si="812"/>
        <v>2.7179518146761166</v>
      </c>
      <c r="Q2753" s="3">
        <f t="shared" si="813"/>
        <v>-74.529170407140057</v>
      </c>
      <c r="R2753">
        <f t="shared" si="814"/>
        <v>105.47082959285994</v>
      </c>
      <c r="S2753">
        <f t="shared" si="815"/>
        <v>28.989542156209932</v>
      </c>
      <c r="T2753">
        <f t="shared" si="798"/>
        <v>2.7179518146761166</v>
      </c>
    </row>
    <row r="2754" spans="1:20" x14ac:dyDescent="0.25">
      <c r="A2754">
        <f t="shared" si="799"/>
        <v>182838.82266604499</v>
      </c>
      <c r="B2754">
        <f t="shared" si="816"/>
        <v>29099.702416403532</v>
      </c>
      <c r="C2754" t="str">
        <f t="shared" si="800"/>
        <v>0.364308398040918-1.31475690644903i</v>
      </c>
      <c r="D2754" t="str">
        <f t="shared" si="801"/>
        <v>3.96671204233105-0.728247036019283i</v>
      </c>
      <c r="E2754" t="str">
        <f t="shared" si="802"/>
        <v>190.344180593359+25.1658522969356i</v>
      </c>
      <c r="F2754" t="str">
        <f t="shared" si="803"/>
        <v>1.45484289888014-5.14536752249447i</v>
      </c>
      <c r="G2754" t="str">
        <f t="shared" si="804"/>
        <v>0.999922983131245-0.00877558756763695i</v>
      </c>
      <c r="H2754" t="str">
        <f t="shared" si="805"/>
        <v>38.3765814498619-643.001030004086i</v>
      </c>
      <c r="I2754" t="str">
        <f t="shared" si="806"/>
        <v>-9.17584628115928-3.19603454957339i</v>
      </c>
      <c r="K2754" t="str">
        <f t="shared" si="807"/>
        <v>0.00110988998270249-0.00334441134439249i</v>
      </c>
      <c r="L2754" t="str">
        <f t="shared" si="808"/>
        <v>0.00005-0.00969733681029303i</v>
      </c>
      <c r="M2754" t="str">
        <f t="shared" si="809"/>
        <v>0.00133333333333333-0.00570431577076058i</v>
      </c>
      <c r="N2754">
        <f t="shared" si="810"/>
        <v>105.48761799048671</v>
      </c>
      <c r="O2754">
        <f t="shared" si="811"/>
        <v>2.6981785476553073</v>
      </c>
      <c r="P2754" s="3">
        <f t="shared" si="812"/>
        <v>2.6981785476553073</v>
      </c>
      <c r="Q2754" s="3">
        <f t="shared" si="813"/>
        <v>-74.512382009513288</v>
      </c>
      <c r="R2754">
        <f t="shared" si="814"/>
        <v>105.48761799048671</v>
      </c>
      <c r="S2754">
        <f t="shared" si="815"/>
        <v>29.099702416403531</v>
      </c>
      <c r="T2754">
        <f t="shared" si="798"/>
        <v>2.6981785476553073</v>
      </c>
    </row>
    <row r="2755" spans="1:20" x14ac:dyDescent="0.25">
      <c r="A2755">
        <f t="shared" si="799"/>
        <v>183533.61019217595</v>
      </c>
      <c r="B2755">
        <f t="shared" si="816"/>
        <v>29210.281285585865</v>
      </c>
      <c r="C2755" t="str">
        <f t="shared" si="800"/>
        <v>0.363863453786983-1.31167447689075i</v>
      </c>
      <c r="D2755" t="str">
        <f t="shared" si="801"/>
        <v>3.96664906675629-0.726862686540879i</v>
      </c>
      <c r="E2755" t="str">
        <f t="shared" si="802"/>
        <v>190.594472170968+25.2117531406281i</v>
      </c>
      <c r="F2755" t="str">
        <f t="shared" si="803"/>
        <v>1.4548420457021-5.12598599000194i</v>
      </c>
      <c r="G2755" t="str">
        <f t="shared" si="804"/>
        <v>0.999922396736428-0.0088089296344824i</v>
      </c>
      <c r="H2755" t="str">
        <f t="shared" si="805"/>
        <v>37.8440593174238-639.773920615958i</v>
      </c>
      <c r="I2755" t="str">
        <f t="shared" si="806"/>
        <v>-9.09620913663339-3.17298951388604i</v>
      </c>
      <c r="K2755" t="str">
        <f t="shared" si="807"/>
        <v>0.00110562781626934-0.00333280782296175i</v>
      </c>
      <c r="L2755" t="str">
        <f t="shared" si="808"/>
        <v>0.00005-0.00966062642985955i</v>
      </c>
      <c r="M2755" t="str">
        <f t="shared" si="809"/>
        <v>0.00133333333333333-0.00568272142932914i</v>
      </c>
      <c r="N2755">
        <f t="shared" si="810"/>
        <v>105.50421540526806</v>
      </c>
      <c r="O2755">
        <f t="shared" si="811"/>
        <v>2.6784882794707836</v>
      </c>
      <c r="P2755" s="3">
        <f t="shared" si="812"/>
        <v>2.6784882794707836</v>
      </c>
      <c r="Q2755" s="3">
        <f t="shared" si="813"/>
        <v>-74.495784594731944</v>
      </c>
      <c r="R2755">
        <f t="shared" si="814"/>
        <v>105.50421540526806</v>
      </c>
      <c r="S2755">
        <f t="shared" si="815"/>
        <v>29.210281285585864</v>
      </c>
      <c r="T2755">
        <f t="shared" si="798"/>
        <v>2.6784882794707836</v>
      </c>
    </row>
    <row r="2756" spans="1:20" x14ac:dyDescent="0.25">
      <c r="A2756">
        <f t="shared" si="799"/>
        <v>184231.03791090622</v>
      </c>
      <c r="B2756">
        <f t="shared" si="816"/>
        <v>29321.280354471091</v>
      </c>
      <c r="C2756" t="str">
        <f t="shared" si="800"/>
        <v>0.363417661779933-1.30861297208415i</v>
      </c>
      <c r="D2756" t="str">
        <f t="shared" si="801"/>
        <v>3.96658561368027-0.725488749314721i</v>
      </c>
      <c r="E2756" t="str">
        <f t="shared" si="802"/>
        <v>190.846890273112+25.2570200325i</v>
      </c>
      <c r="F2756" t="str">
        <f t="shared" si="803"/>
        <v>1.4548411860286-5.10667819642435i</v>
      </c>
      <c r="G2756" t="str">
        <f t="shared" si="804"/>
        <v>0.999921805877239-0.00884239834207255i</v>
      </c>
      <c r="H2756" t="str">
        <f t="shared" si="805"/>
        <v>37.3201538400689-636.569156959012i</v>
      </c>
      <c r="I2756" t="str">
        <f t="shared" si="806"/>
        <v>-9.01734384842962-3.15022631958229i</v>
      </c>
      <c r="K2756" t="str">
        <f t="shared" si="807"/>
        <v>0.00110139555779076-0.00332124138780285i</v>
      </c>
      <c r="L2756" t="str">
        <f t="shared" si="808"/>
        <v>0.00005-0.00962405502078057i</v>
      </c>
      <c r="M2756" t="str">
        <f t="shared" si="809"/>
        <v>0.00133333333333333-0.00566120883575327i</v>
      </c>
      <c r="N2756">
        <f t="shared" si="810"/>
        <v>105.52061765023885</v>
      </c>
      <c r="O2756">
        <f t="shared" si="811"/>
        <v>2.6588815003569293</v>
      </c>
      <c r="P2756" s="3">
        <f t="shared" si="812"/>
        <v>2.6588815003569293</v>
      </c>
      <c r="Q2756" s="3">
        <f t="shared" si="813"/>
        <v>-74.479382349761153</v>
      </c>
      <c r="R2756">
        <f t="shared" si="814"/>
        <v>105.52061765023885</v>
      </c>
      <c r="S2756">
        <f t="shared" si="815"/>
        <v>29.321280354471092</v>
      </c>
      <c r="T2756">
        <f t="shared" si="798"/>
        <v>2.6588815003569293</v>
      </c>
    </row>
    <row r="2757" spans="1:20" x14ac:dyDescent="0.25">
      <c r="A2757">
        <f t="shared" si="799"/>
        <v>184931.11585496765</v>
      </c>
      <c r="B2757">
        <f t="shared" si="816"/>
        <v>29432.701219818082</v>
      </c>
      <c r="C2757" t="str">
        <f t="shared" si="800"/>
        <v>0.362970966090349-1.30557238394637i</v>
      </c>
      <c r="D2757" t="str">
        <f t="shared" si="801"/>
        <v>3.96652167949788-0.72412520407589i</v>
      </c>
      <c r="E2757" t="str">
        <f t="shared" si="802"/>
        <v>191.101453467111+25.3016376653959i</v>
      </c>
      <c r="F2757" t="str">
        <f t="shared" si="803"/>
        <v>1.45484031981018-5.08744386401127i</v>
      </c>
      <c r="G2757" t="str">
        <f t="shared" si="804"/>
        <v>0.999921210519695-0.00887599417096595i</v>
      </c>
      <c r="H2757" t="str">
        <f t="shared" si="805"/>
        <v>36.8047056308025-633.386519098752i</v>
      </c>
      <c r="I2757" t="str">
        <f t="shared" si="806"/>
        <v>-8.93924176661625-3.12774001264921i</v>
      </c>
      <c r="K2757" t="str">
        <f t="shared" si="807"/>
        <v>0.00109719300513811-0.00330971198737905i</v>
      </c>
      <c r="L2757" t="str">
        <f t="shared" si="808"/>
        <v>0.00005-0.00958762205696408i</v>
      </c>
      <c r="M2757" t="str">
        <f t="shared" si="809"/>
        <v>0.00133333333333333-0.00563977768056712i</v>
      </c>
      <c r="N2757">
        <f t="shared" si="810"/>
        <v>105.53682048578618</v>
      </c>
      <c r="O2757">
        <f t="shared" si="811"/>
        <v>2.6393587014473945</v>
      </c>
      <c r="P2757" s="3">
        <f t="shared" si="812"/>
        <v>2.6393587014473945</v>
      </c>
      <c r="Q2757" s="3">
        <f t="shared" si="813"/>
        <v>-74.46317951421382</v>
      </c>
      <c r="R2757">
        <f t="shared" si="814"/>
        <v>105.53682048578618</v>
      </c>
      <c r="S2757">
        <f t="shared" si="815"/>
        <v>29.432701219818082</v>
      </c>
      <c r="T2757">
        <f t="shared" si="798"/>
        <v>2.6393587014473945</v>
      </c>
    </row>
    <row r="2758" spans="1:20" x14ac:dyDescent="0.25">
      <c r="A2758">
        <f t="shared" si="799"/>
        <v>185633.85409521655</v>
      </c>
      <c r="B2758">
        <f t="shared" si="816"/>
        <v>29544.545484453392</v>
      </c>
      <c r="C2758" t="str">
        <f t="shared" si="800"/>
        <v>0.362523310094189-1.30255270487594i</v>
      </c>
      <c r="D2758" t="str">
        <f t="shared" si="801"/>
        <v>3.96645726057707-0.722772030703286i</v>
      </c>
      <c r="E2758" t="str">
        <f t="shared" si="802"/>
        <v>191.358180474818+25.345590444444i</v>
      </c>
      <c r="F2758" t="str">
        <f t="shared" si="803"/>
        <v>1.45483944699705-5.06828271606906i</v>
      </c>
      <c r="G2758" t="str">
        <f t="shared" si="804"/>
        <v>0.999920610629553-0.00890971760353951i</v>
      </c>
      <c r="H2758" t="str">
        <f t="shared" si="805"/>
        <v>36.2975586154478-630.225789792839i</v>
      </c>
      <c r="I2758" t="str">
        <f t="shared" si="806"/>
        <v>-8.86189435338339-3.1055257444031i</v>
      </c>
      <c r="K2758" t="str">
        <f t="shared" si="807"/>
        <v>0.00109301995730705-0.00329821956950548i</v>
      </c>
      <c r="L2758" t="str">
        <f t="shared" si="808"/>
        <v>0.00005-0.00955132701430973i</v>
      </c>
      <c r="M2758" t="str">
        <f t="shared" si="809"/>
        <v>0.00133333333333333-0.00561842765547629i</v>
      </c>
      <c r="N2758">
        <f t="shared" si="810"/>
        <v>105.55281961903511</v>
      </c>
      <c r="O2758">
        <f t="shared" si="811"/>
        <v>2.6199203747407322</v>
      </c>
      <c r="P2758" s="3">
        <f t="shared" si="812"/>
        <v>2.6199203747407322</v>
      </c>
      <c r="Q2758" s="3">
        <f t="shared" si="813"/>
        <v>-74.447180380964895</v>
      </c>
      <c r="R2758">
        <f t="shared" si="814"/>
        <v>105.55281961903511</v>
      </c>
      <c r="S2758">
        <f t="shared" si="815"/>
        <v>29.544545484453394</v>
      </c>
      <c r="T2758">
        <f t="shared" si="798"/>
        <v>2.6199203747407322</v>
      </c>
    </row>
    <row r="2759" spans="1:20" x14ac:dyDescent="0.25">
      <c r="A2759">
        <f t="shared" si="799"/>
        <v>186339.26274077839</v>
      </c>
      <c r="B2759">
        <f t="shared" si="816"/>
        <v>29656.814757294316</v>
      </c>
      <c r="C2759" t="str">
        <f t="shared" si="800"/>
        <v>0.362074636458299-1.29955392775326i</v>
      </c>
      <c r="D2759" t="str">
        <f t="shared" si="801"/>
        <v>3.96639235325862-0.721429209219259i</v>
      </c>
      <c r="E2759" t="str">
        <f t="shared" si="802"/>
        <v>191.617090173196+25.3888624815839i</v>
      </c>
      <c r="F2759" t="str">
        <f t="shared" si="803"/>
        <v>1.45483856753899-5.04919447695687i</v>
      </c>
      <c r="G2759" t="str">
        <f t="shared" si="804"/>
        <v>0.999920006172312-0.00894356912399535i</v>
      </c>
      <c r="H2759" t="str">
        <f t="shared" si="805"/>
        <v>35.7985599562083-627.086754456787i</v>
      </c>
      <c r="I2759" t="str">
        <f t="shared" si="806"/>
        <v>-8.78529318146199-3.08357876896457i</v>
      </c>
      <c r="K2759" t="str">
        <f t="shared" si="807"/>
        <v>0.00108887621441407-0.0032867640813594i</v>
      </c>
      <c r="L2759" t="str">
        <f t="shared" si="808"/>
        <v>0.00005-0.00951516937070106i</v>
      </c>
      <c r="M2759" t="str">
        <f t="shared" si="809"/>
        <v>0.00133333333333333-0.00559715845335357i</v>
      </c>
      <c r="N2759">
        <f t="shared" si="810"/>
        <v>105.56861070322988</v>
      </c>
      <c r="O2759">
        <f t="shared" si="811"/>
        <v>2.600567013065183</v>
      </c>
      <c r="P2759" s="3">
        <f t="shared" si="812"/>
        <v>2.600567013065183</v>
      </c>
      <c r="Q2759" s="3">
        <f t="shared" si="813"/>
        <v>-74.431389296770121</v>
      </c>
      <c r="R2759">
        <f t="shared" si="814"/>
        <v>105.56861070322988</v>
      </c>
      <c r="S2759">
        <f t="shared" si="815"/>
        <v>29.656814757294317</v>
      </c>
      <c r="T2759">
        <f t="shared" si="798"/>
        <v>2.600567013065183</v>
      </c>
    </row>
    <row r="2760" spans="1:20" x14ac:dyDescent="0.25">
      <c r="A2760">
        <f t="shared" si="799"/>
        <v>187047.35193919335</v>
      </c>
      <c r="B2760">
        <f t="shared" si="816"/>
        <v>29769.510653372035</v>
      </c>
      <c r="C2760" t="str">
        <f t="shared" si="800"/>
        <v>0.361624887125549-1.29657604594109i</v>
      </c>
      <c r="D2760" t="str">
        <f t="shared" si="801"/>
        <v>3.96632695385584-0.720096719789248i</v>
      </c>
      <c r="E2760" t="str">
        <f t="shared" si="802"/>
        <v>191.878201594876+25.4314375899768i</v>
      </c>
      <c r="F2760" t="str">
        <f t="shared" si="803"/>
        <v>1.45483768138543-5.03017887208257i</v>
      </c>
      <c r="G2760" t="str">
        <f t="shared" si="804"/>
        <v>0.999919397113207-0.00897754921836768i</v>
      </c>
      <c r="H2760" t="str">
        <f t="shared" si="805"/>
        <v>35.3075599771626-623.969201129982i</v>
      </c>
      <c r="I2760" t="str">
        <f t="shared" si="806"/>
        <v>-8.70942993256321-3.06189444080041i</v>
      </c>
      <c r="K2760" t="str">
        <f t="shared" si="807"/>
        <v>0.00108476157769291-0.00327534546949032i</v>
      </c>
      <c r="L2760" t="str">
        <f t="shared" si="808"/>
        <v>0.00005-0.00947914860599827i</v>
      </c>
      <c r="M2760" t="str">
        <f t="shared" si="809"/>
        <v>0.00133333333333333-0.00557596976823426i</v>
      </c>
      <c r="N2760">
        <f t="shared" si="810"/>
        <v>105.58418933710219</v>
      </c>
      <c r="O2760">
        <f t="shared" si="811"/>
        <v>2.581299110042905</v>
      </c>
      <c r="P2760" s="3">
        <f t="shared" si="812"/>
        <v>2.581299110042905</v>
      </c>
      <c r="Q2760" s="3">
        <f t="shared" si="813"/>
        <v>-74.415810662897812</v>
      </c>
      <c r="R2760">
        <f t="shared" si="814"/>
        <v>105.58418933710219</v>
      </c>
      <c r="S2760">
        <f t="shared" si="815"/>
        <v>29.769510653372034</v>
      </c>
      <c r="T2760">
        <f t="shared" si="798"/>
        <v>2.581299110042905</v>
      </c>
    </row>
    <row r="2761" spans="1:20" x14ac:dyDescent="0.25">
      <c r="A2761">
        <f t="shared" si="799"/>
        <v>187758.13187656229</v>
      </c>
      <c r="B2761">
        <f t="shared" si="816"/>
        <v>29882.63479385485</v>
      </c>
      <c r="C2761" t="str">
        <f t="shared" si="800"/>
        <v>0.361174003299792-1.2936190532847i</v>
      </c>
      <c r="D2761" t="str">
        <f t="shared" si="801"/>
        <v>3.96626105865455-0.718774542721458i</v>
      </c>
      <c r="E2761" t="str">
        <f t="shared" si="802"/>
        <v>192.141533928651+25.4732992783142i</v>
      </c>
      <c r="F2761" t="str">
        <f t="shared" si="803"/>
        <v>1.4548367884854-5.01123562789893i</v>
      </c>
      <c r="G2761" t="str">
        <f t="shared" si="804"/>
        <v>0.999918783417208-0.00901165837452959i</v>
      </c>
      <c r="H2761" t="str">
        <f t="shared" si="805"/>
        <v>34.8244120916455-620.872920442016i</v>
      </c>
      <c r="I2761" t="str">
        <f t="shared" si="806"/>
        <v>-8.63429639583863-3.04046821232986i</v>
      </c>
      <c r="K2761" t="str">
        <f t="shared" si="807"/>
        <v>0.00108067584949105-0.00326396367983015i</v>
      </c>
      <c r="L2761" t="str">
        <f t="shared" si="808"/>
        <v>0.00005-0.00944326420203056i</v>
      </c>
      <c r="M2761" t="str">
        <f t="shared" si="809"/>
        <v>0.00133333333333333-0.00555486129531208i</v>
      </c>
      <c r="N2761">
        <f t="shared" si="810"/>
        <v>105.59955106423875</v>
      </c>
      <c r="O2761">
        <f t="shared" si="811"/>
        <v>2.5621171600517862</v>
      </c>
      <c r="P2761" s="3">
        <f t="shared" si="812"/>
        <v>2.5621171600517862</v>
      </c>
      <c r="Q2761" s="3">
        <f t="shared" si="813"/>
        <v>-74.400448935761247</v>
      </c>
      <c r="R2761">
        <f t="shared" si="814"/>
        <v>105.59955106423875</v>
      </c>
      <c r="S2761">
        <f t="shared" si="815"/>
        <v>29.882634793854848</v>
      </c>
      <c r="T2761">
        <f t="shared" si="798"/>
        <v>2.5621171600517862</v>
      </c>
    </row>
    <row r="2762" spans="1:20" x14ac:dyDescent="0.25">
      <c r="A2762">
        <f t="shared" si="799"/>
        <v>188471.61277769323</v>
      </c>
      <c r="B2762">
        <f t="shared" si="816"/>
        <v>29996.188806071499</v>
      </c>
      <c r="C2762" t="str">
        <f t="shared" si="800"/>
        <v>0.360721925430438-1.29068294411218i</v>
      </c>
      <c r="D2762" t="str">
        <f t="shared" si="801"/>
        <v>3.96619466391277-0.717462658466484i</v>
      </c>
      <c r="E2762" t="str">
        <f t="shared" si="802"/>
        <v>192.407106519973+25.5144307450103i</v>
      </c>
      <c r="F2762" t="str">
        <f t="shared" si="803"/>
        <v>1.45483588878754-4.99236447189966i</v>
      </c>
      <c r="G2762" t="str">
        <f t="shared" si="804"/>
        <v>0.999918165049019-0.00904589708220002i</v>
      </c>
      <c r="H2762" t="str">
        <f t="shared" si="805"/>
        <v>34.3489727314534-617.797705579335i</v>
      </c>
      <c r="I2762" t="str">
        <f t="shared" si="806"/>
        <v>-8.55988446636033-3.01929563159343i</v>
      </c>
      <c r="K2762" t="str">
        <f t="shared" si="807"/>
        <v>0.00107661883326598-0.00325261865770307i</v>
      </c>
      <c r="L2762" t="str">
        <f t="shared" si="808"/>
        <v>0.00005-0.00940751564258871i</v>
      </c>
      <c r="M2762" t="str">
        <f t="shared" si="809"/>
        <v>0.00133333333333333-0.00553383273093454i</v>
      </c>
      <c r="N2762">
        <f t="shared" si="810"/>
        <v>105.61469137243424</v>
      </c>
      <c r="O2762">
        <f t="shared" si="811"/>
        <v>2.5430216581876324</v>
      </c>
      <c r="P2762" s="3">
        <f t="shared" si="812"/>
        <v>2.5430216581876324</v>
      </c>
      <c r="Q2762" s="3">
        <f t="shared" si="813"/>
        <v>-74.385308627565763</v>
      </c>
      <c r="R2762">
        <f t="shared" si="814"/>
        <v>105.61469137243424</v>
      </c>
      <c r="S2762">
        <f t="shared" si="815"/>
        <v>29.996188806071498</v>
      </c>
      <c r="T2762">
        <f t="shared" si="798"/>
        <v>2.5430216581876324</v>
      </c>
    </row>
    <row r="2763" spans="1:20" x14ac:dyDescent="0.25">
      <c r="A2763">
        <f t="shared" si="799"/>
        <v>189187.80490624846</v>
      </c>
      <c r="B2763">
        <f t="shared" si="816"/>
        <v>30110.174323534571</v>
      </c>
      <c r="C2763" t="str">
        <f t="shared" si="800"/>
        <v>0.360268593196812-1.28776771323445i</v>
      </c>
      <c r="D2763" t="str">
        <f t="shared" si="801"/>
        <v>3.96612776586051-0.716161047616979i</v>
      </c>
      <c r="E2763" t="str">
        <f t="shared" si="802"/>
        <v>192.67493887139+25.5548148722785i</v>
      </c>
      <c r="F2763" t="str">
        <f t="shared" si="803"/>
        <v>1.45483498224011-4.97356513261544i</v>
      </c>
      <c r="G2763" t="str">
        <f t="shared" si="804"/>
        <v>0.999917541973077-0.00908026583295063i</v>
      </c>
      <c r="H2763" t="str">
        <f t="shared" si="805"/>
        <v>33.8811012778376-614.743352252208i</v>
      </c>
      <c r="I2763" t="str">
        <f t="shared" si="806"/>
        <v>-8.48618614362098-2.99837233998287i</v>
      </c>
      <c r="K2763" t="str">
        <f t="shared" si="807"/>
        <v>0.0010725903335817-0.00324131034783547i</v>
      </c>
      <c r="L2763" t="str">
        <f t="shared" si="808"/>
        <v>0.00005-0.00937190241341773i</v>
      </c>
      <c r="M2763" t="str">
        <f t="shared" si="809"/>
        <v>0.00133333333333333-0.00551288377259866i</v>
      </c>
      <c r="N2763">
        <f t="shared" si="810"/>
        <v>105.62960569304163</v>
      </c>
      <c r="O2763">
        <f t="shared" si="811"/>
        <v>2.5240131002241588</v>
      </c>
      <c r="P2763" s="3">
        <f t="shared" si="812"/>
        <v>2.5240131002241588</v>
      </c>
      <c r="Q2763" s="3">
        <f t="shared" si="813"/>
        <v>-74.370394306958374</v>
      </c>
      <c r="R2763">
        <f t="shared" si="814"/>
        <v>105.62960569304163</v>
      </c>
      <c r="S2763">
        <f t="shared" si="815"/>
        <v>30.110174323534572</v>
      </c>
      <c r="T2763">
        <f t="shared" si="798"/>
        <v>2.5240131002241588</v>
      </c>
    </row>
    <row r="2764" spans="1:20" x14ac:dyDescent="0.25">
      <c r="A2764">
        <f t="shared" si="799"/>
        <v>189906.71856489219</v>
      </c>
      <c r="B2764">
        <f t="shared" si="816"/>
        <v>30224.592985964002</v>
      </c>
      <c r="C2764" t="str">
        <f t="shared" si="800"/>
        <v>0.359813945492145-1.28487335594518i</v>
      </c>
      <c r="D2764" t="str">
        <f t="shared" si="801"/>
        <v>3.96606036069958-0.714869690907294i</v>
      </c>
      <c r="E2764" t="str">
        <f t="shared" si="802"/>
        <v>192.945050642952+25.5944342200967i</v>
      </c>
      <c r="F2764" t="str">
        <f t="shared" si="803"/>
        <v>1.45483406879097-4.95483733961002i</v>
      </c>
      <c r="G2764" t="str">
        <f t="shared" si="804"/>
        <v>0.999916914153546-0.00911476512021278i</v>
      </c>
      <c r="H2764" t="str">
        <f t="shared" si="805"/>
        <v>33.4206599942244-611.709658662053i</v>
      </c>
      <c r="I2764" t="str">
        <f t="shared" si="806"/>
        <v>-8.41319353005456-2.97769407003019i</v>
      </c>
      <c r="K2764" t="str">
        <f t="shared" si="807"/>
        <v>0.00106859015610489-0.00323003869436571i</v>
      </c>
      <c r="L2764" t="str">
        <f t="shared" si="808"/>
        <v>0.00005-0.00933642400220934i</v>
      </c>
      <c r="M2764" t="str">
        <f t="shared" si="809"/>
        <v>0.00133333333333333-0.00549201411894665i</v>
      </c>
      <c r="N2764">
        <f t="shared" si="810"/>
        <v>105.64428940031151</v>
      </c>
      <c r="O2764">
        <f t="shared" si="811"/>
        <v>2.5050919825718427</v>
      </c>
      <c r="P2764" s="3">
        <f t="shared" si="812"/>
        <v>2.5050919825718427</v>
      </c>
      <c r="Q2764" s="3">
        <f t="shared" si="813"/>
        <v>-74.355710599688493</v>
      </c>
      <c r="R2764">
        <f t="shared" si="814"/>
        <v>105.64428940031151</v>
      </c>
      <c r="S2764">
        <f t="shared" si="815"/>
        <v>30.224592985964001</v>
      </c>
      <c r="T2764">
        <f t="shared" si="798"/>
        <v>2.5050919825718427</v>
      </c>
    </row>
    <row r="2765" spans="1:20" x14ac:dyDescent="0.25">
      <c r="A2765">
        <f t="shared" si="799"/>
        <v>190628.3640954388</v>
      </c>
      <c r="B2765">
        <f t="shared" si="816"/>
        <v>30339.446439310665</v>
      </c>
      <c r="C2765" t="str">
        <f t="shared" si="800"/>
        <v>0.359357920407312-1.28199986802066i</v>
      </c>
      <c r="D2765" t="str">
        <f t="shared" si="801"/>
        <v>3.96599244460342-0.713588569213143i</v>
      </c>
      <c r="E2765" t="str">
        <f t="shared" si="802"/>
        <v>193.217461652577+25.6332710200465i</v>
      </c>
      <c r="F2765" t="str">
        <f t="shared" si="803"/>
        <v>1.45483314838759-4.9361808234764i</v>
      </c>
      <c r="G2765" t="str">
        <f t="shared" si="804"/>
        <v>0.999916281554318-0.0091493954392845i</v>
      </c>
      <c r="H2765" t="str">
        <f t="shared" si="805"/>
        <v>32.9675139606261-608.696425469082i</v>
      </c>
      <c r="I2765" t="str">
        <f t="shared" si="806"/>
        <v>-8.34089882957692-2.95725664325443i</v>
      </c>
      <c r="K2765" t="str">
        <f t="shared" si="807"/>
        <v>0.00106461810760129-0.00321880364085381i</v>
      </c>
      <c r="L2765" t="str">
        <f t="shared" si="808"/>
        <v>0.00005-0.00930107989859471i</v>
      </c>
      <c r="M2765" t="str">
        <f t="shared" si="809"/>
        <v>0.00133333333333333-0.00547122346976156i</v>
      </c>
      <c r="N2765">
        <f t="shared" si="810"/>
        <v>105.65873781072462</v>
      </c>
      <c r="O2765">
        <f t="shared" si="811"/>
        <v>2.486258802236097</v>
      </c>
      <c r="P2765" s="3">
        <f t="shared" si="812"/>
        <v>2.486258802236097</v>
      </c>
      <c r="Q2765" s="3">
        <f t="shared" si="813"/>
        <v>-74.341262189275383</v>
      </c>
      <c r="R2765">
        <f t="shared" si="814"/>
        <v>105.65873781072462</v>
      </c>
      <c r="S2765">
        <f t="shared" si="815"/>
        <v>30.339446439310663</v>
      </c>
      <c r="T2765">
        <f t="shared" si="798"/>
        <v>2.486258802236097</v>
      </c>
    </row>
    <row r="2766" spans="1:20" x14ac:dyDescent="0.25">
      <c r="A2766">
        <f t="shared" si="799"/>
        <v>191352.75187900144</v>
      </c>
      <c r="B2766">
        <f t="shared" si="816"/>
        <v>30454.736335780046</v>
      </c>
      <c r="C2766" t="str">
        <f t="shared" si="800"/>
        <v>0.358900455214229-1.27914724571944i</v>
      </c>
      <c r="D2766" t="str">
        <f t="shared" si="801"/>
        <v>3.96592401371687-0.71231766355126i</v>
      </c>
      <c r="E2766" t="str">
        <f t="shared" si="802"/>
        <v>193.492191876376+25.6713071690403i</v>
      </c>
      <c r="F2766" t="str">
        <f t="shared" si="803"/>
        <v>1.45483222097703-4.9175953158329i</v>
      </c>
      <c r="G2766" t="str">
        <f t="shared" si="804"/>
        <v>0.99991564413901-0.00918415728733747i</v>
      </c>
      <c r="H2766" t="str">
        <f t="shared" si="805"/>
        <v>32.5215310096836-605.703455760265i</v>
      </c>
      <c r="I2766" t="str">
        <f t="shared" si="806"/>
        <v>-8.26929434614573-2.93705596806394i</v>
      </c>
      <c r="K2766" t="str">
        <f t="shared" si="807"/>
        <v>0.00106067399593185-0.00320760513029102i</v>
      </c>
      <c r="L2766" t="str">
        <f t="shared" si="808"/>
        <v>0.00005-0.00926586959413693i</v>
      </c>
      <c r="M2766" t="str">
        <f t="shared" si="809"/>
        <v>0.00133333333333333-0.0054505115259629i</v>
      </c>
      <c r="N2766">
        <f t="shared" si="810"/>
        <v>105.67294618231614</v>
      </c>
      <c r="O2766">
        <f t="shared" si="811"/>
        <v>2.4675140567735063</v>
      </c>
      <c r="P2766" s="3">
        <f t="shared" si="812"/>
        <v>2.4675140567735063</v>
      </c>
      <c r="Q2766" s="3">
        <f t="shared" si="813"/>
        <v>-74.327053817683861</v>
      </c>
      <c r="R2766">
        <f t="shared" si="814"/>
        <v>105.67294618231614</v>
      </c>
      <c r="S2766">
        <f t="shared" si="815"/>
        <v>30.454736335780044</v>
      </c>
      <c r="T2766">
        <f t="shared" si="798"/>
        <v>2.4675140567735063</v>
      </c>
    </row>
    <row r="2767" spans="1:20" x14ac:dyDescent="0.25">
      <c r="A2767">
        <f t="shared" si="799"/>
        <v>192079.89233614167</v>
      </c>
      <c r="B2767">
        <f t="shared" si="816"/>
        <v>30570.464333856013</v>
      </c>
      <c r="C2767" t="str">
        <f t="shared" si="800"/>
        <v>0.35844148634896-1.27631548578189i</v>
      </c>
      <c r="D2767" t="str">
        <f t="shared" si="801"/>
        <v>3.96585506415588-0.71105695507903i</v>
      </c>
      <c r="E2767" t="str">
        <f t="shared" si="802"/>
        <v>193.769261448935+25.7085242229157i</v>
      </c>
      <c r="F2767" t="str">
        <f t="shared" si="803"/>
        <v>1.45483128650595-4.89908054931922i</v>
      </c>
      <c r="G2767" t="str">
        <f t="shared" si="804"/>
        <v>0.999915001870964-0.00921905116342405i</v>
      </c>
      <c r="H2767" t="str">
        <f t="shared" si="805"/>
        <v>32.082581664314-602.730555017666i</v>
      </c>
      <c r="I2767" t="str">
        <f t="shared" si="806"/>
        <v>-8.19837248234051-2.9170880377135i</v>
      </c>
      <c r="K2767" t="str">
        <f t="shared" si="807"/>
        <v>0.00105675763004906-0.0031964431051094i</v>
      </c>
      <c r="L2767" t="str">
        <f t="shared" si="808"/>
        <v>0.00005-0.00923079258232411i</v>
      </c>
      <c r="M2767" t="str">
        <f t="shared" si="809"/>
        <v>0.00133333333333333-0.00542987798960241i</v>
      </c>
      <c r="N2767">
        <f t="shared" si="810"/>
        <v>105.68690971399243</v>
      </c>
      <c r="O2767">
        <f t="shared" si="811"/>
        <v>2.4488582442471554</v>
      </c>
      <c r="P2767" s="3">
        <f t="shared" si="812"/>
        <v>2.4488582442471554</v>
      </c>
      <c r="Q2767" s="3">
        <f t="shared" si="813"/>
        <v>-74.313090286007565</v>
      </c>
      <c r="R2767">
        <f t="shared" si="814"/>
        <v>105.68690971399243</v>
      </c>
      <c r="S2767">
        <f t="shared" si="815"/>
        <v>30.570464333856012</v>
      </c>
      <c r="T2767">
        <f t="shared" si="798"/>
        <v>2.4488582442471554</v>
      </c>
    </row>
    <row r="2768" spans="1:20" x14ac:dyDescent="0.25">
      <c r="A2768">
        <f t="shared" si="799"/>
        <v>192809.795927019</v>
      </c>
      <c r="B2768">
        <f t="shared" si="816"/>
        <v>30686.632098324666</v>
      </c>
      <c r="C2768" t="str">
        <f t="shared" si="800"/>
        <v>0.357980949394456-1.27350458542966i</v>
      </c>
      <c r="D2768" t="str">
        <f t="shared" si="801"/>
        <v>3.96578559200748-0.709806425094191i</v>
      </c>
      <c r="E2768" t="str">
        <f t="shared" si="802"/>
        <v>194.04869066355+25.7449033899093i</v>
      </c>
      <c r="F2768" t="str">
        <f t="shared" si="803"/>
        <v>1.45483034492061-4.88063625759282i</v>
      </c>
      <c r="G2768" t="str">
        <f t="shared" si="804"/>
        <v>0.999914354713241-0.00925407756848433i</v>
      </c>
      <c r="H2768" t="str">
        <f t="shared" si="805"/>
        <v>31.6505390768994-599.777531087087i</v>
      </c>
      <c r="I2768" t="str">
        <f t="shared" si="806"/>
        <v>-8.12812573796237-2.89734892831386i</v>
      </c>
      <c r="K2768" t="str">
        <f t="shared" si="807"/>
        <v>0.00105286881999299-0.00318531750719109i</v>
      </c>
      <c r="L2768" t="str">
        <f t="shared" si="808"/>
        <v>0.00005-0.00919584835856156i</v>
      </c>
      <c r="M2768" t="str">
        <f t="shared" si="809"/>
        <v>0.00133333333333333-0.00540932256385975i</v>
      </c>
      <c r="N2768">
        <f t="shared" si="810"/>
        <v>105.70062354483677</v>
      </c>
      <c r="O2768">
        <f t="shared" si="811"/>
        <v>2.430291863180813</v>
      </c>
      <c r="P2768" s="3">
        <f t="shared" si="812"/>
        <v>2.430291863180813</v>
      </c>
      <c r="Q2768" s="3">
        <f t="shared" si="813"/>
        <v>-74.299376455163227</v>
      </c>
      <c r="R2768">
        <f t="shared" si="814"/>
        <v>105.70062354483677</v>
      </c>
      <c r="S2768">
        <f t="shared" si="815"/>
        <v>30.686632098324665</v>
      </c>
      <c r="T2768">
        <f t="shared" si="798"/>
        <v>2.430291863180813</v>
      </c>
    </row>
    <row r="2769" spans="1:20" x14ac:dyDescent="0.25">
      <c r="A2769">
        <f t="shared" si="799"/>
        <v>193542.47315154169</v>
      </c>
      <c r="B2769">
        <f t="shared" si="816"/>
        <v>30803.241300298301</v>
      </c>
      <c r="C2769" t="str">
        <f t="shared" si="800"/>
        <v>0.357518779063008-1.27071454236481i</v>
      </c>
      <c r="D2769" t="str">
        <f t="shared" si="801"/>
        <v>3.96571559332935-0.708566055034451i</v>
      </c>
      <c r="E2769" t="str">
        <f t="shared" si="802"/>
        <v>194.330499972413+25.7804255240011i</v>
      </c>
      <c r="F2769" t="str">
        <f t="shared" si="803"/>
        <v>1.45482939616686-4.86226217532481i</v>
      </c>
      <c r="G2769" t="str">
        <f t="shared" si="804"/>
        <v>0.999913702628622-0.00928923700535322i</v>
      </c>
      <c r="H2769" t="str">
        <f t="shared" si="805"/>
        <v>31.2252789699959-596.844194147089i</v>
      </c>
      <c r="I2769" t="str">
        <f t="shared" si="806"/>
        <v>-8.0585467086527-2.87783479689291i</v>
      </c>
      <c r="K2769" t="str">
        <f t="shared" si="807"/>
        <v>0.00104900737688754-0.00317422827787775i</v>
      </c>
      <c r="L2769" t="str">
        <f t="shared" si="808"/>
        <v>0.00005-0.00916103642016491i</v>
      </c>
      <c r="M2769" t="str">
        <f t="shared" si="809"/>
        <v>0.00133333333333333-0.00538884495303821i</v>
      </c>
      <c r="N2769">
        <f t="shared" si="810"/>
        <v>105.71408275341078</v>
      </c>
      <c r="O2769">
        <f t="shared" si="811"/>
        <v>2.4118154125106757</v>
      </c>
      <c r="P2769" s="3">
        <f t="shared" si="812"/>
        <v>2.4118154125106757</v>
      </c>
      <c r="Q2769" s="3">
        <f t="shared" si="813"/>
        <v>-74.285917246589221</v>
      </c>
      <c r="R2769">
        <f t="shared" si="814"/>
        <v>105.71408275341078</v>
      </c>
      <c r="S2769">
        <f t="shared" si="815"/>
        <v>30.8032413002983</v>
      </c>
      <c r="T2769">
        <f t="shared" si="798"/>
        <v>2.4118154125106757</v>
      </c>
    </row>
    <row r="2770" spans="1:20" x14ac:dyDescent="0.25">
      <c r="A2770">
        <f t="shared" si="799"/>
        <v>194277.93454951758</v>
      </c>
      <c r="B2770">
        <f t="shared" si="816"/>
        <v>30920.293617239437</v>
      </c>
      <c r="C2770" t="str">
        <f t="shared" si="800"/>
        <v>0.357054909178363-1.26794535476901i</v>
      </c>
      <c r="D2770" t="str">
        <f t="shared" si="801"/>
        <v>3.96564506414977-0.707335826477174i</v>
      </c>
      <c r="E2770" t="str">
        <f t="shared" si="802"/>
        <v>194.614709986743+25.8150711181294i</v>
      </c>
      <c r="F2770" t="str">
        <f t="shared" si="803"/>
        <v>1.45482844019014-4.84395803819637i</v>
      </c>
      <c r="G2770" t="str">
        <f t="shared" si="804"/>
        <v>0.999913045579604-0.0093245299787675i</v>
      </c>
      <c r="H2770" t="str">
        <f t="shared" si="805"/>
        <v>30.8066795785045-593.930356678319i</v>
      </c>
      <c r="I2770" t="str">
        <f t="shared" si="806"/>
        <v>-7.98962808453151-2.85854187950656i</v>
      </c>
      <c r="K2770" t="str">
        <f t="shared" si="807"/>
        <v>0.00104517311293652-0.00316317535797972i</v>
      </c>
      <c r="L2770" t="str">
        <f t="shared" si="808"/>
        <v>0.00005-0.0091263562663528i</v>
      </c>
      <c r="M2770" t="str">
        <f t="shared" si="809"/>
        <v>0.00133333333333333-0.00536844486256049i</v>
      </c>
      <c r="N2770">
        <f t="shared" si="810"/>
        <v>105.7272823570446</v>
      </c>
      <c r="O2770">
        <f t="shared" si="811"/>
        <v>2.3934293915371216</v>
      </c>
      <c r="P2770" s="3">
        <f t="shared" si="812"/>
        <v>2.3934293915371216</v>
      </c>
      <c r="Q2770" s="3">
        <f t="shared" si="813"/>
        <v>-74.272717642955399</v>
      </c>
      <c r="R2770">
        <f t="shared" si="814"/>
        <v>105.7272823570446</v>
      </c>
      <c r="S2770">
        <f t="shared" si="815"/>
        <v>30.920293617239437</v>
      </c>
      <c r="T2770">
        <f t="shared" si="798"/>
        <v>2.3934293915371216</v>
      </c>
    </row>
    <row r="2771" spans="1:20" x14ac:dyDescent="0.25">
      <c r="A2771">
        <f t="shared" si="799"/>
        <v>195016.19070080575</v>
      </c>
      <c r="B2771">
        <f t="shared" si="816"/>
        <v>31037.790732984948</v>
      </c>
      <c r="C2771" t="str">
        <f t="shared" si="800"/>
        <v>0.356589272657465-1.26519702130247i</v>
      </c>
      <c r="D2771" t="str">
        <f t="shared" si="801"/>
        <v>3.96557400046737-0.706115721139033i</v>
      </c>
      <c r="E2771" t="str">
        <f t="shared" si="802"/>
        <v>194.901341476882+25.8488202972692i</v>
      </c>
      <c r="F2771" t="str">
        <f t="shared" si="803"/>
        <v>1.45482747693546-4.8257235828948i</v>
      </c>
      <c r="G2771" t="str">
        <f t="shared" si="804"/>
        <v>0.999912383528399-0.00935995699537303i</v>
      </c>
      <c r="H2771" t="str">
        <f t="shared" si="805"/>
        <v>30.3946215932754-591.035833433224i</v>
      </c>
      <c r="I2771" t="str">
        <f t="shared" si="806"/>
        <v>-7.92136264885475-2.83946648939825i</v>
      </c>
      <c r="K2771" t="str">
        <f t="shared" si="807"/>
        <v>0.00104136584141969-0.00315215868778516i</v>
      </c>
      <c r="L2771" t="str">
        <f t="shared" si="808"/>
        <v>0.00005-0.00909180739823954i</v>
      </c>
      <c r="M2771" t="str">
        <f t="shared" si="809"/>
        <v>0.00133333333333333-0.0053481219989644i</v>
      </c>
      <c r="N2771">
        <f t="shared" si="810"/>
        <v>105.74021731111829</v>
      </c>
      <c r="O2771">
        <f t="shared" si="811"/>
        <v>2.3751342998742873</v>
      </c>
      <c r="P2771" s="3">
        <f t="shared" si="812"/>
        <v>2.3751342998742873</v>
      </c>
      <c r="Q2771" s="3">
        <f t="shared" si="813"/>
        <v>-74.259782688881714</v>
      </c>
      <c r="R2771">
        <f t="shared" si="814"/>
        <v>105.74021731111829</v>
      </c>
      <c r="S2771">
        <f t="shared" si="815"/>
        <v>31.037790732984949</v>
      </c>
      <c r="T2771">
        <f t="shared" si="798"/>
        <v>2.3751342998742873</v>
      </c>
    </row>
    <row r="2772" spans="1:20" x14ac:dyDescent="0.25">
      <c r="A2772">
        <f t="shared" si="799"/>
        <v>195757.25222546881</v>
      </c>
      <c r="B2772">
        <f t="shared" si="816"/>
        <v>31155.734337770293</v>
      </c>
      <c r="C2772" t="str">
        <f t="shared" si="800"/>
        <v>0.356121801491898-1.26246954110263i</v>
      </c>
      <c r="D2772" t="str">
        <f t="shared" si="801"/>
        <v>3.96550239825084-0.704905720875668i</v>
      </c>
      <c r="E2772" t="str">
        <f t="shared" si="802"/>
        <v>195.190415372309+25.8816528113777i</v>
      </c>
      <c r="F2772" t="str">
        <f t="shared" si="803"/>
        <v>1.45482650634742-4.80755854710977i</v>
      </c>
      <c r="G2772" t="str">
        <f t="shared" si="804"/>
        <v>0.999911716436931-0.00939551856373179i</v>
      </c>
      <c r="H2772" t="str">
        <f t="shared" si="805"/>
        <v>29.9889881061035-588.160441406057i</v>
      </c>
      <c r="I2772" t="str">
        <f t="shared" si="806"/>
        <v>-7.85374327669021-2.82060501520556i</v>
      </c>
      <c r="K2772" t="str">
        <f t="shared" si="807"/>
        <v>0.00103758537668892-0.00314117820706913i</v>
      </c>
      <c r="L2772" t="str">
        <f t="shared" si="808"/>
        <v>0.00005-0.00905738931882799i</v>
      </c>
      <c r="M2772" t="str">
        <f t="shared" si="809"/>
        <v>0.00133333333333333-0.00532787606989878i</v>
      </c>
      <c r="N2772">
        <f t="shared" si="810"/>
        <v>105.75288250833736</v>
      </c>
      <c r="O2772">
        <f t="shared" si="811"/>
        <v>2.3569306373977867</v>
      </c>
      <c r="P2772" s="3">
        <f t="shared" si="812"/>
        <v>2.3569306373977867</v>
      </c>
      <c r="Q2772" s="3">
        <f t="shared" si="813"/>
        <v>-74.247117491662635</v>
      </c>
      <c r="R2772">
        <f t="shared" si="814"/>
        <v>105.75288250833736</v>
      </c>
      <c r="S2772">
        <f t="shared" si="815"/>
        <v>31.155734337770294</v>
      </c>
      <c r="T2772">
        <f t="shared" si="798"/>
        <v>2.3569306373977867</v>
      </c>
    </row>
    <row r="2773" spans="1:20" x14ac:dyDescent="0.25">
      <c r="A2773">
        <f t="shared" si="799"/>
        <v>196501.1297839256</v>
      </c>
      <c r="B2773">
        <f t="shared" si="816"/>
        <v>31274.126128253822</v>
      </c>
      <c r="C2773" t="str">
        <f t="shared" si="800"/>
        <v>0.355652426728925-1.25976291378283i</v>
      </c>
      <c r="D2773" t="str">
        <f t="shared" si="801"/>
        <v>3.96543025343877-0.703705807681361i</v>
      </c>
      <c r="E2773" t="str">
        <f t="shared" si="802"/>
        <v>195.481952761621+25.9135480282005i</v>
      </c>
      <c r="F2773" t="str">
        <f t="shared" si="803"/>
        <v>1.45482552837022-4.78946266952957i</v>
      </c>
      <c r="G2773" t="str">
        <f t="shared" si="804"/>
        <v>0.999911044266836-0.00943121519432919i</v>
      </c>
      <c r="H2773" t="str">
        <f t="shared" si="805"/>
        <v>29.5896645560779-585.303999803294i</v>
      </c>
      <c r="I2773" t="str">
        <f t="shared" si="806"/>
        <v>-7.78676293361296-2.80195391921288i</v>
      </c>
      <c r="K2773" t="str">
        <f t="shared" si="807"/>
        <v>0.00103383153416413-0.00313023385510251i</v>
      </c>
      <c r="L2773" t="str">
        <f t="shared" si="808"/>
        <v>0.00005-0.00902310153300255i</v>
      </c>
      <c r="M2773" t="str">
        <f t="shared" si="809"/>
        <v>0.00133333333333333-0.00530770678411914i</v>
      </c>
      <c r="N2773">
        <f t="shared" si="810"/>
        <v>105.76527277799578</v>
      </c>
      <c r="O2773">
        <f t="shared" si="811"/>
        <v>2.3388189041918093</v>
      </c>
      <c r="P2773" s="3">
        <f t="shared" si="812"/>
        <v>2.3388189041918093</v>
      </c>
      <c r="Q2773" s="3">
        <f t="shared" si="813"/>
        <v>-74.234727222004224</v>
      </c>
      <c r="R2773">
        <f t="shared" si="814"/>
        <v>105.76527277799578</v>
      </c>
      <c r="S2773">
        <f t="shared" si="815"/>
        <v>31.274126128253823</v>
      </c>
      <c r="T2773">
        <f t="shared" si="798"/>
        <v>2.3388189041918093</v>
      </c>
    </row>
    <row r="2774" spans="1:20" x14ac:dyDescent="0.25">
      <c r="A2774">
        <f t="shared" si="799"/>
        <v>197247.83407710452</v>
      </c>
      <c r="B2774">
        <f t="shared" si="816"/>
        <v>31392.967807541187</v>
      </c>
      <c r="C2774" t="str">
        <f t="shared" si="800"/>
        <v>0.355181078452213-1.25707713943064i</v>
      </c>
      <c r="D2774" t="str">
        <f t="shared" si="801"/>
        <v>3.96535756193944-0.702515963688693i</v>
      </c>
      <c r="E2774" t="str">
        <f t="shared" si="802"/>
        <v>195.775974892438+25.9444849259364i</v>
      </c>
      <c r="F2774" t="str">
        <f t="shared" si="803"/>
        <v>1.45482454294758-4.77143568983735i</v>
      </c>
      <c r="G2774" t="str">
        <f t="shared" si="804"/>
        <v>0.999910366979456-0.00946704739958114i</v>
      </c>
      <c r="H2774" t="str">
        <f t="shared" si="805"/>
        <v>29.1965386772469-582.466330014327i</v>
      </c>
      <c r="I2774" t="str">
        <f t="shared" si="806"/>
        <v>-7.72041467441838-2.78350973564821i</v>
      </c>
      <c r="K2774" t="str">
        <f t="shared" si="807"/>
        <v>0.00103010413032932-0.00311932557066082i</v>
      </c>
      <c r="L2774" t="str">
        <f t="shared" si="808"/>
        <v>0.00005-0.00898894354752196i</v>
      </c>
      <c r="M2774" t="str">
        <f t="shared" si="809"/>
        <v>0.00133333333333333-0.0052876138514835i</v>
      </c>
      <c r="N2774">
        <f t="shared" si="810"/>
        <v>105.77738288523356</v>
      </c>
      <c r="O2774">
        <f t="shared" si="811"/>
        <v>2.3207996004937632</v>
      </c>
      <c r="P2774" s="3">
        <f t="shared" si="812"/>
        <v>2.3207996004937632</v>
      </c>
      <c r="Q2774" s="3">
        <f t="shared" si="813"/>
        <v>-74.222617114766436</v>
      </c>
      <c r="R2774">
        <f t="shared" si="814"/>
        <v>105.77738288523356</v>
      </c>
      <c r="S2774">
        <f t="shared" si="815"/>
        <v>31.392967807541186</v>
      </c>
      <c r="T2774">
        <f t="shared" si="798"/>
        <v>2.3207996004937632</v>
      </c>
    </row>
    <row r="2775" spans="1:20" x14ac:dyDescent="0.25">
      <c r="A2775">
        <f t="shared" si="799"/>
        <v>197997.37584659754</v>
      </c>
      <c r="B2775">
        <f t="shared" si="816"/>
        <v>31512.261085209844</v>
      </c>
      <c r="C2775" t="str">
        <f t="shared" si="800"/>
        <v>0.354707685762165-1.25441221860615i</v>
      </c>
      <c r="D2775" t="str">
        <f t="shared" si="801"/>
        <v>3.96528431963059-0.701336171168211i</v>
      </c>
      <c r="E2775" t="str">
        <f t="shared" si="802"/>
        <v>196.072503171247+25.9744420857588i</v>
      </c>
      <c r="F2775" t="str">
        <f t="shared" si="803"/>
        <v>1.45482355002287-4.75347734870735i</v>
      </c>
      <c r="G2775" t="str">
        <f t="shared" si="804"/>
        <v>0.99990968453584-0.00950301569384138i</v>
      </c>
      <c r="H2775" t="str">
        <f t="shared" si="805"/>
        <v>28.8095004475704-579.64725558255i</v>
      </c>
      <c r="I2775" t="str">
        <f t="shared" si="806"/>
        <v>-7.65469164185423-2.76526906902395i</v>
      </c>
      <c r="K2775" t="str">
        <f t="shared" si="807"/>
        <v>0.00102640298272857-0.00310845329203312i</v>
      </c>
      <c r="L2775" t="str">
        <f t="shared" si="808"/>
        <v>0.00005-0.00895491487101211i</v>
      </c>
      <c r="M2775" t="str">
        <f t="shared" si="809"/>
        <v>0.00133333333333333-0.00526759698294829i</v>
      </c>
      <c r="N2775">
        <f t="shared" si="810"/>
        <v>105.78920753028294</v>
      </c>
      <c r="O2775">
        <f t="shared" si="811"/>
        <v>2.3028732266382232</v>
      </c>
      <c r="P2775" s="3">
        <f t="shared" si="812"/>
        <v>2.3028732266382232</v>
      </c>
      <c r="Q2775" s="3">
        <f t="shared" si="813"/>
        <v>-74.210792469717063</v>
      </c>
      <c r="R2775">
        <f t="shared" si="814"/>
        <v>105.78920753028294</v>
      </c>
      <c r="S2775">
        <f t="shared" si="815"/>
        <v>31.512261085209843</v>
      </c>
      <c r="T2775">
        <f t="shared" si="798"/>
        <v>2.3028732266382232</v>
      </c>
    </row>
    <row r="2776" spans="1:20" x14ac:dyDescent="0.25">
      <c r="A2776">
        <f t="shared" si="799"/>
        <v>198749.76587481462</v>
      </c>
      <c r="B2776">
        <f t="shared" si="816"/>
        <v>31632.007677333644</v>
      </c>
      <c r="C2776" t="str">
        <f t="shared" si="800"/>
        <v>0.35423217675589-1.2517681523399i</v>
      </c>
      <c r="D2776" t="str">
        <f t="shared" si="801"/>
        <v>3.96521052235915-0.700166412528098i</v>
      </c>
      <c r="E2776" t="str">
        <f t="shared" si="802"/>
        <v>196.371559163187+26.0033976841935i</v>
      </c>
      <c r="F2776" t="str">
        <f t="shared" si="803"/>
        <v>1.45482254953895-4.73558738780117i</v>
      </c>
      <c r="G2776" t="str">
        <f t="shared" si="804"/>
        <v>0.99990899689674-0.00953912059340869i</v>
      </c>
      <c r="H2776" t="str">
        <f t="shared" si="805"/>
        <v>28.4284420391173-576.846602176781i</v>
      </c>
      <c r="I2776" t="str">
        <f t="shared" si="806"/>
        <v>-7.58958706537081-2.74722859251921i</v>
      </c>
      <c r="K2776" t="str">
        <f t="shared" si="807"/>
        <v>0.00102272790996194-0.00309761695703058i</v>
      </c>
      <c r="L2776" t="str">
        <f t="shared" si="808"/>
        <v>0.00005-0.0089210150139591i</v>
      </c>
      <c r="M2776" t="str">
        <f t="shared" si="809"/>
        <v>0.00133333333333333-0.00524765589056417i</v>
      </c>
      <c r="N2776">
        <f t="shared" si="810"/>
        <v>105.80074134770723</v>
      </c>
      <c r="O2776">
        <f t="shared" si="811"/>
        <v>2.2850402829982208</v>
      </c>
      <c r="P2776" s="3">
        <f t="shared" si="812"/>
        <v>2.2850402829982208</v>
      </c>
      <c r="Q2776" s="3">
        <f t="shared" si="813"/>
        <v>-74.19925865229277</v>
      </c>
      <c r="R2776">
        <f t="shared" si="814"/>
        <v>105.80074134770723</v>
      </c>
      <c r="S2776">
        <f t="shared" si="815"/>
        <v>31.632007677333643</v>
      </c>
      <c r="T2776">
        <f t="shared" si="798"/>
        <v>2.2850402829982208</v>
      </c>
    </row>
    <row r="2777" spans="1:20" x14ac:dyDescent="0.25">
      <c r="A2777">
        <f t="shared" si="799"/>
        <v>199505.01498513893</v>
      </c>
      <c r="B2777">
        <f t="shared" si="816"/>
        <v>31752.209306507513</v>
      </c>
      <c r="C2777" t="str">
        <f t="shared" si="800"/>
        <v>0.353754478506796-1.24914494213072i</v>
      </c>
      <c r="D2777" t="str">
        <f t="shared" si="801"/>
        <v>3.96513616594108-0.699006670313841i</v>
      </c>
      <c r="E2777" t="str">
        <f t="shared" si="802"/>
        <v>196.673164591756+26.0313294853404i</v>
      </c>
      <c r="F2777" t="str">
        <f t="shared" si="803"/>
        <v>1.4548215414383-4.71776554976408i</v>
      </c>
      <c r="G2777" t="str">
        <f t="shared" si="804"/>
        <v>0.99990830402261-0.00957536261653419i</v>
      </c>
      <c r="H2777" t="str">
        <f t="shared" si="805"/>
        <v>28.0532577694806-574.064197563013i</v>
      </c>
      <c r="I2777" t="str">
        <f t="shared" si="806"/>
        <v>-7.52509425988897-2.7293850464037i</v>
      </c>
      <c r="K2777" t="str">
        <f t="shared" si="807"/>
        <v>0.00101907873168147-0.00308681650299509i</v>
      </c>
      <c r="L2777" t="str">
        <f t="shared" si="808"/>
        <v>0.00005-0.00888724348870203i</v>
      </c>
      <c r="M2777" t="str">
        <f t="shared" si="809"/>
        <v>0.00133333333333333-0.00522779028747177i</v>
      </c>
      <c r="N2777">
        <f t="shared" si="810"/>
        <v>105.81197890562994</v>
      </c>
      <c r="O2777">
        <f t="shared" si="811"/>
        <v>2.2673012699256336</v>
      </c>
      <c r="P2777" s="3">
        <f t="shared" si="812"/>
        <v>2.2673012699256336</v>
      </c>
      <c r="Q2777" s="3">
        <f t="shared" si="813"/>
        <v>-74.188021094370058</v>
      </c>
      <c r="R2777">
        <f t="shared" si="814"/>
        <v>105.81197890562994</v>
      </c>
      <c r="S2777">
        <f t="shared" si="815"/>
        <v>31.752209306507513</v>
      </c>
      <c r="T2777">
        <f t="shared" si="798"/>
        <v>2.2673012699256336</v>
      </c>
    </row>
    <row r="2778" spans="1:20" x14ac:dyDescent="0.25">
      <c r="A2778">
        <f t="shared" si="799"/>
        <v>200263.13404208244</v>
      </c>
      <c r="B2778">
        <f t="shared" si="816"/>
        <v>31872.867701872241</v>
      </c>
      <c r="C2778" t="str">
        <f t="shared" si="800"/>
        <v>0.353274517043777-1.24654258994333i</v>
      </c>
      <c r="D2778" t="str">
        <f t="shared" si="801"/>
        <v>3.9650612461611-0.697856927207895i</v>
      </c>
      <c r="E2778" t="str">
        <f t="shared" si="802"/>
        <v>196.977341338454+26.0582148329509i</v>
      </c>
      <c r="F2778" t="str">
        <f t="shared" si="803"/>
        <v>1.45482052566295-4.70001157822129i</v>
      </c>
      <c r="G2778" t="str">
        <f t="shared" si="804"/>
        <v>0.999907605873602-0.00961174228342862i</v>
      </c>
      <c r="H2778" t="str">
        <f t="shared" si="805"/>
        <v>27.6838440543731-571.299871576517i</v>
      </c>
      <c r="I2778" t="str">
        <f t="shared" si="806"/>
        <v>-7.46120662458594-2.71173523650101i</v>
      </c>
      <c r="K2778" t="str">
        <f t="shared" si="807"/>
        <v>0.001015455268587-0.00307605186680785i</v>
      </c>
      <c r="L2778" t="str">
        <f t="shared" si="808"/>
        <v>0.00005-0.00885359980942622i</v>
      </c>
      <c r="M2778" t="str">
        <f t="shared" si="809"/>
        <v>0.00133333333333333-0.00520799988789774i</v>
      </c>
      <c r="N2778">
        <f t="shared" si="810"/>
        <v>105.82291470495349</v>
      </c>
      <c r="O2778">
        <f t="shared" si="811"/>
        <v>2.2496566876896225</v>
      </c>
      <c r="P2778" s="3">
        <f t="shared" si="812"/>
        <v>2.2496566876896225</v>
      </c>
      <c r="Q2778" s="3">
        <f t="shared" si="813"/>
        <v>-74.17708529504651</v>
      </c>
      <c r="R2778">
        <f t="shared" si="814"/>
        <v>105.82291470495349</v>
      </c>
      <c r="S2778">
        <f t="shared" si="815"/>
        <v>31.872867701872241</v>
      </c>
      <c r="T2778">
        <f t="shared" si="798"/>
        <v>2.2496566876896225</v>
      </c>
    </row>
    <row r="2779" spans="1:20" x14ac:dyDescent="0.25">
      <c r="A2779">
        <f t="shared" si="799"/>
        <v>201024.13395144237</v>
      </c>
      <c r="B2779">
        <f t="shared" si="816"/>
        <v>31993.984599139356</v>
      </c>
      <c r="C2779" t="str">
        <f t="shared" si="800"/>
        <v>0.352792217330062-1.24396109820568i</v>
      </c>
      <c r="D2779" t="str">
        <f t="shared" si="801"/>
        <v>3.96498575877247-0.69671716602936i</v>
      </c>
      <c r="E2779" t="str">
        <f t="shared" si="802"/>
        <v>197.284111442342+26.0840306423476i</v>
      </c>
      <c r="F2779" t="str">
        <f t="shared" si="803"/>
        <v>1.45481950215447-4.68232521777426i</v>
      </c>
      <c r="G2779" t="str">
        <f t="shared" si="804"/>
        <v>0.999906902409567-0.00964826011626973i</v>
      </c>
      <c r="H2779" t="str">
        <f t="shared" si="805"/>
        <v>27.3200993613783-568.553456094285i</v>
      </c>
      <c r="I2779" t="str">
        <f t="shared" si="806"/>
        <v>-7.39791764169885-2.69427603269091i</v>
      </c>
      <c r="K2779" t="str">
        <f t="shared" si="807"/>
        <v>0.00101185734242214-0.00306532298489776i</v>
      </c>
      <c r="L2779" t="str">
        <f t="shared" si="808"/>
        <v>0.00005-0.00882008349215603i</v>
      </c>
      <c r="M2779" t="str">
        <f t="shared" si="809"/>
        <v>0.00133333333333333-0.00518828440715058i</v>
      </c>
      <c r="N2779">
        <f t="shared" si="810"/>
        <v>105.83354317857182</v>
      </c>
      <c r="O2779">
        <f t="shared" si="811"/>
        <v>2.232107036413205</v>
      </c>
      <c r="P2779" s="3">
        <f t="shared" si="812"/>
        <v>2.232107036413205</v>
      </c>
      <c r="Q2779" s="3">
        <f t="shared" si="813"/>
        <v>-74.166456821428184</v>
      </c>
      <c r="R2779">
        <f t="shared" si="814"/>
        <v>105.83354317857182</v>
      </c>
      <c r="S2779">
        <f t="shared" si="815"/>
        <v>31.993984599139356</v>
      </c>
      <c r="T2779">
        <f t="shared" si="798"/>
        <v>2.232107036413205</v>
      </c>
    </row>
    <row r="2780" spans="1:20" x14ac:dyDescent="0.25">
      <c r="A2780">
        <f t="shared" si="799"/>
        <v>201788.02566045785</v>
      </c>
      <c r="B2780">
        <f t="shared" si="816"/>
        <v>32115.561740616085</v>
      </c>
      <c r="C2780" t="str">
        <f t="shared" si="800"/>
        <v>0.352307503241586-1.24140046980605i</v>
      </c>
      <c r="D2780" t="str">
        <f t="shared" si="801"/>
        <v>3.96490969949677-0.695587369733647i</v>
      </c>
      <c r="E2780" t="str">
        <f t="shared" si="802"/>
        <v>197.593497099526+26.1087533921853i</v>
      </c>
      <c r="F2780" t="str">
        <f t="shared" si="803"/>
        <v>1.45481847085399-4.66470621399706i</v>
      </c>
      <c r="G2780" t="str">
        <f t="shared" si="804"/>
        <v>0.999906193590049-0.00968491663920958i</v>
      </c>
      <c r="H2780" t="str">
        <f t="shared" si="805"/>
        <v>26.9619241648196-565.824785007822i</v>
      </c>
      <c r="I2780" t="str">
        <f t="shared" si="806"/>
        <v>-7.33522087534585-2.67700436744939i</v>
      </c>
      <c r="K2780" t="str">
        <f t="shared" si="807"/>
        <v>0.00100828477597005-0.00305462979324969i</v>
      </c>
      <c r="L2780" t="str">
        <f t="shared" si="808"/>
        <v>0.00005-0.00878669405474796i</v>
      </c>
      <c r="M2780" t="str">
        <f t="shared" si="809"/>
        <v>0.00133333333333333-0.00516864356161644i</v>
      </c>
      <c r="N2780">
        <f t="shared" si="810"/>
        <v>105.84385869057</v>
      </c>
      <c r="O2780">
        <f t="shared" si="811"/>
        <v>2.2146528160078063</v>
      </c>
      <c r="P2780" s="3">
        <f t="shared" si="812"/>
        <v>2.2146528160078063</v>
      </c>
      <c r="Q2780" s="3">
        <f t="shared" si="813"/>
        <v>-74.156141309429998</v>
      </c>
      <c r="R2780">
        <f t="shared" si="814"/>
        <v>105.84385869057</v>
      </c>
      <c r="S2780">
        <f t="shared" si="815"/>
        <v>32.115561740616087</v>
      </c>
      <c r="T2780">
        <f t="shared" si="798"/>
        <v>2.2146528160078063</v>
      </c>
    </row>
    <row r="2781" spans="1:20" x14ac:dyDescent="0.25">
      <c r="A2781">
        <f t="shared" si="799"/>
        <v>202554.8201579676</v>
      </c>
      <c r="B2781">
        <f t="shared" si="816"/>
        <v>32237.600875230426</v>
      </c>
      <c r="C2781" t="str">
        <f t="shared" si="800"/>
        <v>0.351820297545027-1.23886070809001i</v>
      </c>
      <c r="D2781" t="str">
        <f t="shared" si="801"/>
        <v>3.96483306402369-0.694467521412164i</v>
      </c>
      <c r="E2781" t="str">
        <f t="shared" si="802"/>
        <v>197.905520662563+26.1323591160531i</v>
      </c>
      <c r="F2781" t="str">
        <f t="shared" si="803"/>
        <v>1.45481743170222-4.6471543134327i</v>
      </c>
      <c r="G2781" t="str">
        <f t="shared" si="804"/>
        <v>0.999905479374283-0.00972171237838196i</v>
      </c>
      <c r="H2781" t="str">
        <f t="shared" si="805"/>
        <v>26.6092209017235-563.113694196258i</v>
      </c>
      <c r="I2781" t="str">
        <f t="shared" si="806"/>
        <v>-7.27310997036403-2.65991723442531i</v>
      </c>
      <c r="K2781" t="str">
        <f t="shared" si="807"/>
        <v>0.00100473739304933-0.00304397222741285i</v>
      </c>
      <c r="L2781" t="str">
        <f t="shared" si="808"/>
        <v>0.00005-0.00875343101688377i</v>
      </c>
      <c r="M2781" t="str">
        <f t="shared" si="809"/>
        <v>0.00133333333333333-0.00514907706875518i</v>
      </c>
      <c r="N2781">
        <f t="shared" si="810"/>
        <v>105.85385553541644</v>
      </c>
      <c r="O2781">
        <f t="shared" si="811"/>
        <v>2.1972945261067651</v>
      </c>
      <c r="P2781" s="3">
        <f t="shared" si="812"/>
        <v>2.1972945261067651</v>
      </c>
      <c r="Q2781" s="3">
        <f t="shared" si="813"/>
        <v>-74.146144464583557</v>
      </c>
      <c r="R2781">
        <f t="shared" si="814"/>
        <v>105.85385553541644</v>
      </c>
      <c r="S2781">
        <f t="shared" si="815"/>
        <v>32.237600875230427</v>
      </c>
      <c r="T2781">
        <f t="shared" si="798"/>
        <v>2.1972945261067651</v>
      </c>
    </row>
    <row r="2782" spans="1:20" x14ac:dyDescent="0.25">
      <c r="A2782">
        <f t="shared" si="799"/>
        <v>203324.52847456787</v>
      </c>
      <c r="B2782">
        <f t="shared" si="816"/>
        <v>32360.103758556303</v>
      </c>
      <c r="C2782" t="str">
        <f t="shared" si="800"/>
        <v>0.351330521875407-1.23634181685693i</v>
      </c>
      <c r="D2782" t="str">
        <f t="shared" si="801"/>
        <v>3.96475584801077-0.693357604291976i</v>
      </c>
      <c r="E2782" t="str">
        <f t="shared" si="802"/>
        <v>198.220204639771+26.1548233939154i</v>
      </c>
      <c r="F2782" t="str">
        <f t="shared" si="803"/>
        <v>1.45481638463939-4.62966926358947i</v>
      </c>
      <c r="G2782" t="str">
        <f t="shared" si="804"/>
        <v>0.999904759721197-0.00975864786190984i</v>
      </c>
      <c r="H2782" t="str">
        <f t="shared" si="805"/>
        <v>26.2618939288451-560.420021499815i</v>
      </c>
      <c r="I2782" t="str">
        <f t="shared" si="806"/>
        <v>-7.21157865116473-2.64301168705267i</v>
      </c>
      <c r="K2782" t="str">
        <f t="shared" si="807"/>
        <v>0.00100121501850983-0.00303335022250886i</v>
      </c>
      <c r="L2782" t="str">
        <f t="shared" si="808"/>
        <v>0.00005-0.00872029390006357i</v>
      </c>
      <c r="M2782" t="str">
        <f t="shared" si="809"/>
        <v>0.00133333333333333-0.00512958464709619i</v>
      </c>
      <c r="N2782">
        <f t="shared" si="810"/>
        <v>105.86352793714678</v>
      </c>
      <c r="O2782">
        <f t="shared" si="811"/>
        <v>2.1800326659955811</v>
      </c>
      <c r="P2782" s="3">
        <f t="shared" si="812"/>
        <v>2.1800326659955811</v>
      </c>
      <c r="Q2782" s="3">
        <f t="shared" si="813"/>
        <v>-74.136472062853215</v>
      </c>
      <c r="R2782">
        <f t="shared" si="814"/>
        <v>105.86352793714678</v>
      </c>
      <c r="S2782">
        <f t="shared" si="815"/>
        <v>32.360103758556299</v>
      </c>
      <c r="T2782">
        <f t="shared" si="798"/>
        <v>2.1800326659955811</v>
      </c>
    </row>
    <row r="2783" spans="1:20" x14ac:dyDescent="0.25">
      <c r="A2783">
        <f t="shared" si="799"/>
        <v>204097.16168277123</v>
      </c>
      <c r="B2783">
        <f t="shared" si="816"/>
        <v>32483.072152838817</v>
      </c>
      <c r="C2783" t="str">
        <f t="shared" si="800"/>
        <v>0.350838096713209-1.23384380035643i</v>
      </c>
      <c r="D2783" t="str">
        <f t="shared" si="801"/>
        <v>3.96467804708312-0.69225760173548i</v>
      </c>
      <c r="E2783" t="str">
        <f t="shared" si="802"/>
        <v>198.537571694461+26.1761213433796i</v>
      </c>
      <c r="F2783" t="str">
        <f t="shared" si="803"/>
        <v>1.4548153296053-4.61225081293728i</v>
      </c>
      <c r="G2783" t="str">
        <f t="shared" si="804"/>
        <v>0.999904034589402-0.00979572361991273i</v>
      </c>
      <c r="H2783" t="str">
        <f t="shared" si="805"/>
        <v>25.9198494807269-557.743606693597i</v>
      </c>
      <c r="I2783" t="str">
        <f t="shared" si="806"/>
        <v>-7.15062072060538-2.62628483719775i</v>
      </c>
      <c r="K2783" t="str">
        <f t="shared" si="807"/>
        <v>0.000997717478228383-0.00302276371323989i</v>
      </c>
      <c r="L2783" t="str">
        <f t="shared" si="808"/>
        <v>0.00005-0.00868728222759867i</v>
      </c>
      <c r="M2783" t="str">
        <f t="shared" si="809"/>
        <v>0.00133333333333333-0.00511016601623451i</v>
      </c>
      <c r="N2783">
        <f t="shared" si="810"/>
        <v>105.87287004853297</v>
      </c>
      <c r="O2783">
        <f t="shared" si="811"/>
        <v>2.1628677345414484</v>
      </c>
      <c r="P2783" s="3">
        <f t="shared" si="812"/>
        <v>2.1628677345414484</v>
      </c>
      <c r="Q2783" s="3">
        <f t="shared" si="813"/>
        <v>-74.127129951467026</v>
      </c>
      <c r="R2783">
        <f t="shared" si="814"/>
        <v>105.87287004853297</v>
      </c>
      <c r="S2783">
        <f t="shared" si="815"/>
        <v>32.483072152838815</v>
      </c>
      <c r="T2783">
        <f t="shared" si="798"/>
        <v>2.1628677345414484</v>
      </c>
    </row>
    <row r="2784" spans="1:20" x14ac:dyDescent="0.25">
      <c r="A2784">
        <f t="shared" si="799"/>
        <v>204872.73089716578</v>
      </c>
      <c r="B2784">
        <f t="shared" si="816"/>
        <v>32606.507827019606</v>
      </c>
      <c r="C2784" t="str">
        <f t="shared" si="800"/>
        <v>0.350342941361221-1.23136666328444i</v>
      </c>
      <c r="D2784" t="str">
        <f t="shared" si="801"/>
        <v>3.96459965683326-0.691167497240079i</v>
      </c>
      <c r="E2784" t="str">
        <f t="shared" si="802"/>
        <v>198.85764464407+26.1962276108039i</v>
      </c>
      <c r="F2784" t="str">
        <f t="shared" si="803"/>
        <v>1.45481426653926-4.59489871090407i</v>
      </c>
      <c r="G2784" t="str">
        <f t="shared" si="804"/>
        <v>0.999903303937199-0.00983294018451421i</v>
      </c>
      <c r="H2784" t="str">
        <f t="shared" si="805"/>
        <v>25.5829956287712-555.084291461723i</v>
      </c>
      <c r="I2784" t="str">
        <f t="shared" si="806"/>
        <v>-7.09023005887821-2.60973385383983i</v>
      </c>
      <c r="K2784" t="str">
        <f t="shared" si="807"/>
        <v>0.000994244599104716-0.00301221263389665i</v>
      </c>
      <c r="L2784" t="str">
        <f t="shared" si="808"/>
        <v>0.00005-0.00865439552460521i</v>
      </c>
      <c r="M2784" t="str">
        <f t="shared" si="809"/>
        <v>0.00133333333333333-0.00509082089682656i</v>
      </c>
      <c r="N2784">
        <f t="shared" si="810"/>
        <v>105.88187595025076</v>
      </c>
      <c r="O2784">
        <f t="shared" si="811"/>
        <v>2.1458002301202739</v>
      </c>
      <c r="P2784" s="3">
        <f t="shared" si="812"/>
        <v>2.1458002301202739</v>
      </c>
      <c r="Q2784" s="3">
        <f t="shared" si="813"/>
        <v>-74.118124049749241</v>
      </c>
      <c r="R2784">
        <f t="shared" si="814"/>
        <v>105.88187595025076</v>
      </c>
      <c r="S2784">
        <f t="shared" si="815"/>
        <v>32.606507827019605</v>
      </c>
      <c r="T2784">
        <f t="shared" si="798"/>
        <v>2.1458002301202739</v>
      </c>
    </row>
    <row r="2785" spans="1:20" x14ac:dyDescent="0.25">
      <c r="A2785">
        <f t="shared" si="799"/>
        <v>205651.247274575</v>
      </c>
      <c r="B2785">
        <f t="shared" si="816"/>
        <v>32730.412556762283</v>
      </c>
      <c r="C2785" t="str">
        <f t="shared" si="800"/>
        <v>0.34984497392077-1.22891041077903i</v>
      </c>
      <c r="D2785" t="str">
        <f t="shared" si="801"/>
        <v>3.96452067282088-0.690087274437882i</v>
      </c>
      <c r="E2785" t="str">
        <f t="shared" si="802"/>
        <v>199.180446459193+26.2151163622251i</v>
      </c>
      <c r="F2785" t="str">
        <f t="shared" si="803"/>
        <v>1.45481319538014-4.57761270787227i</v>
      </c>
      <c r="G2785" t="str">
        <f t="shared" si="804"/>
        <v>0.999902567722569-0.00987029808984943i</v>
      </c>
      <c r="H2785" t="str">
        <f t="shared" si="805"/>
        <v>25.2512422412871-552.441919371779i</v>
      </c>
      <c r="I2785" t="str">
        <f t="shared" si="806"/>
        <v>-7.03040062241529-2.593355961785i</v>
      </c>
      <c r="K2785" t="str">
        <f t="shared" si="807"/>
        <v>0.000990796209057093-0.00300169691836633i</v>
      </c>
      <c r="L2785" t="str">
        <f t="shared" si="808"/>
        <v>0.00005-0.00862163331799681i</v>
      </c>
      <c r="M2785" t="str">
        <f t="shared" si="809"/>
        <v>0.00133333333333333-0.00507154901058633i</v>
      </c>
      <c r="N2785">
        <f t="shared" si="810"/>
        <v>105.8905396500289</v>
      </c>
      <c r="O2785">
        <f t="shared" si="811"/>
        <v>2.1288306505416661</v>
      </c>
      <c r="P2785" s="3">
        <f t="shared" si="812"/>
        <v>2.1288306505416661</v>
      </c>
      <c r="Q2785" s="3">
        <f t="shared" si="813"/>
        <v>-74.109460349971101</v>
      </c>
      <c r="R2785">
        <f t="shared" si="814"/>
        <v>105.8905396500289</v>
      </c>
      <c r="S2785">
        <f t="shared" si="815"/>
        <v>32.730412556762282</v>
      </c>
      <c r="T2785">
        <f t="shared" si="798"/>
        <v>2.1288306505416661</v>
      </c>
    </row>
    <row r="2786" spans="1:20" x14ac:dyDescent="0.25">
      <c r="A2786">
        <f t="shared" si="799"/>
        <v>206432.72201421839</v>
      </c>
      <c r="B2786">
        <f t="shared" si="816"/>
        <v>32854.788124477978</v>
      </c>
      <c r="C2786" t="str">
        <f t="shared" si="800"/>
        <v>0.349344111267635-1.22647504841585i</v>
      </c>
      <c r="D2786" t="str">
        <f t="shared" si="801"/>
        <v>3.96444109057255-0.689016917095347i</v>
      </c>
      <c r="E2786" t="str">
        <f t="shared" si="802"/>
        <v>199.50600026252+26.2327612741162i</v>
      </c>
      <c r="F2786" t="str">
        <f t="shared" si="803"/>
        <v>1.45481211606633-4.56039255517507i</v>
      </c>
      <c r="G2786" t="str">
        <f t="shared" si="804"/>
        <v>0.999901825903173-0.00990779787207259i</v>
      </c>
      <c r="H2786" t="str">
        <f t="shared" si="805"/>
        <v>24.9245009444981-549.816335849618i</v>
      </c>
      <c r="I2786" t="str">
        <f t="shared" si="806"/>
        <v>-6.97112644280966-2.57714844041171i</v>
      </c>
      <c r="K2786" t="str">
        <f t="shared" si="807"/>
        <v>0.000987372137018096-0.00299121650014036i</v>
      </c>
      <c r="L2786" t="str">
        <f t="shared" si="808"/>
        <v>0.00005-0.00858899513647818i</v>
      </c>
      <c r="M2786" t="str">
        <f t="shared" si="809"/>
        <v>0.00133333333333333-0.00505235008028126i</v>
      </c>
      <c r="N2786">
        <f t="shared" si="810"/>
        <v>105.8988550817952</v>
      </c>
      <c r="O2786">
        <f t="shared" si="811"/>
        <v>2.1119594929714385</v>
      </c>
      <c r="P2786" s="3">
        <f t="shared" si="812"/>
        <v>2.1119594929714385</v>
      </c>
      <c r="Q2786" s="3">
        <f t="shared" si="813"/>
        <v>-74.101144918204795</v>
      </c>
      <c r="R2786">
        <f t="shared" si="814"/>
        <v>105.8988550817952</v>
      </c>
      <c r="S2786">
        <f t="shared" si="815"/>
        <v>32.854788124477977</v>
      </c>
      <c r="T2786">
        <f t="shared" si="798"/>
        <v>2.1119594929714385</v>
      </c>
    </row>
    <row r="2787" spans="1:20" x14ac:dyDescent="0.25">
      <c r="A2787">
        <f t="shared" si="799"/>
        <v>207217.16635787243</v>
      </c>
      <c r="B2787">
        <f t="shared" si="816"/>
        <v>32979.636319350997</v>
      </c>
      <c r="C2787" t="str">
        <f t="shared" si="800"/>
        <v>0.348840269027468-1.22406058220334i</v>
      </c>
      <c r="D2787" t="str">
        <f t="shared" si="801"/>
        <v>3.96436090558148-0.687956409112981i</v>
      </c>
      <c r="E2787" t="str">
        <f t="shared" si="802"/>
        <v>199.834329327661+26.2491355239636i</v>
      </c>
      <c r="F2787" t="str">
        <f t="shared" si="803"/>
        <v>1.45481102853577-4.54323800509295i</v>
      </c>
      <c r="G2787" t="str">
        <f t="shared" si="804"/>
        <v>0.999901078436351-0.00994544006936455i</v>
      </c>
      <c r="H2787" t="str">
        <f t="shared" si="805"/>
        <v>24.6026850844794-547.207388154454i</v>
      </c>
      <c r="I2787" t="str">
        <f t="shared" si="806"/>
        <v>-6.91240162575247-2.56110862244754i</v>
      </c>
      <c r="K2787" t="str">
        <f t="shared" si="807"/>
        <v>0.000983972212930385-0.00298077131232225i</v>
      </c>
      <c r="L2787" t="str">
        <f t="shared" si="808"/>
        <v>0.00005-0.00855648051053812i</v>
      </c>
      <c r="M2787" t="str">
        <f t="shared" si="809"/>
        <v>0.00133333333333333-0.00503322382972831i</v>
      </c>
      <c r="N2787">
        <f t="shared" si="810"/>
        <v>105.90681610480942</v>
      </c>
      <c r="O2787">
        <f t="shared" si="811"/>
        <v>2.0951872538523526</v>
      </c>
      <c r="P2787" s="3">
        <f t="shared" si="812"/>
        <v>2.0951872538523526</v>
      </c>
      <c r="Q2787" s="3">
        <f t="shared" si="813"/>
        <v>-74.093183895190577</v>
      </c>
      <c r="R2787">
        <f t="shared" si="814"/>
        <v>105.90681610480942</v>
      </c>
      <c r="S2787">
        <f t="shared" si="815"/>
        <v>32.979636319350995</v>
      </c>
      <c r="T2787">
        <f t="shared" si="798"/>
        <v>2.0951872538523526</v>
      </c>
    </row>
    <row r="2788" spans="1:20" x14ac:dyDescent="0.25">
      <c r="A2788">
        <f t="shared" si="799"/>
        <v>208004.59159003233</v>
      </c>
      <c r="B2788">
        <f t="shared" si="816"/>
        <v>33104.958937364529</v>
      </c>
      <c r="C2788" t="str">
        <f t="shared" si="800"/>
        <v>0.348333361550748-1.22166701857768i</v>
      </c>
      <c r="D2788" t="str">
        <f t="shared" si="801"/>
        <v>3.96428011330732-0.686905734525021i</v>
      </c>
      <c r="E2788" t="str">
        <f t="shared" si="802"/>
        <v>200.165457077872+26.2642117806597i</v>
      </c>
      <c r="F2788" t="str">
        <f t="shared" si="803"/>
        <v>1.45480993272593-4.5261488108501i</v>
      </c>
      <c r="G2788" t="str">
        <f t="shared" si="804"/>
        <v>0.999900325279118-0.00998322522194032i</v>
      </c>
      <c r="H2788" t="str">
        <f t="shared" si="805"/>
        <v>24.2857096900022-544.614925354318i</v>
      </c>
      <c r="I2788" t="str">
        <f t="shared" si="806"/>
        <v>-6.85422034998617-2.54523389277627i</v>
      </c>
      <c r="K2788" t="str">
        <f t="shared" si="807"/>
        <v>0.000980596267742366-0.00297036128763522i</v>
      </c>
      <c r="L2788" t="str">
        <f t="shared" si="808"/>
        <v>0.00005-0.00852408897244286i</v>
      </c>
      <c r="M2788" t="str">
        <f t="shared" si="809"/>
        <v>0.00133333333333333-0.0050141699837899i</v>
      </c>
      <c r="N2788">
        <f t="shared" si="810"/>
        <v>105.91441650278517</v>
      </c>
      <c r="O2788">
        <f t="shared" si="811"/>
        <v>2.0785144288230049</v>
      </c>
      <c r="P2788" s="3">
        <f t="shared" si="812"/>
        <v>2.0785144288230049</v>
      </c>
      <c r="Q2788" s="3">
        <f t="shared" si="813"/>
        <v>-74.085583497214827</v>
      </c>
      <c r="R2788">
        <f t="shared" si="814"/>
        <v>105.91441650278517</v>
      </c>
      <c r="S2788">
        <f t="shared" si="815"/>
        <v>33.104958937364529</v>
      </c>
      <c r="T2788">
        <f t="shared" si="798"/>
        <v>2.0785144288230049</v>
      </c>
    </row>
    <row r="2789" spans="1:20" x14ac:dyDescent="0.25">
      <c r="A2789">
        <f t="shared" si="799"/>
        <v>208795.00903807447</v>
      </c>
      <c r="B2789">
        <f t="shared" si="816"/>
        <v>33230.757781326516</v>
      </c>
      <c r="C2789" t="str">
        <f t="shared" si="800"/>
        <v>0.347823301887308-1.21929436439727i</v>
      </c>
      <c r="D2789" t="str">
        <f t="shared" si="801"/>
        <v>3.96419870917593-0.685864877499104i</v>
      </c>
      <c r="E2789" t="str">
        <f t="shared" si="802"/>
        <v>200.49940708465+26.2779621947174i</v>
      </c>
      <c r="F2789" t="str">
        <f t="shared" si="803"/>
        <v>1.45480882857377-4.50912472661083i</v>
      </c>
      <c r="G2789" t="str">
        <f t="shared" si="804"/>
        <v>0.999899566388162-0.0100211538720568i</v>
      </c>
      <c r="H2789" t="str">
        <f t="shared" si="805"/>
        <v>23.9734914362622-542.038798301817i</v>
      </c>
      <c r="I2789" t="str">
        <f t="shared" si="806"/>
        <v>-6.79657686627308-2.52952168727425i</v>
      </c>
      <c r="K2789" t="str">
        <f t="shared" si="807"/>
        <v>0.000977244133403914-0.00295998635842979i</v>
      </c>
      <c r="L2789" t="str">
        <f t="shared" si="808"/>
        <v>0.00005-0.00849182005622917i</v>
      </c>
      <c r="M2789" t="str">
        <f t="shared" si="809"/>
        <v>0.00133333333333333-0.00499518826837009i</v>
      </c>
      <c r="N2789">
        <f t="shared" si="810"/>
        <v>105.92164998300481</v>
      </c>
      <c r="O2789">
        <f t="shared" si="811"/>
        <v>2.0619415126336054</v>
      </c>
      <c r="P2789" s="3">
        <f t="shared" si="812"/>
        <v>2.0619415126336054</v>
      </c>
      <c r="Q2789" s="3">
        <f t="shared" si="813"/>
        <v>-74.078350016995188</v>
      </c>
      <c r="R2789">
        <f t="shared" si="814"/>
        <v>105.92164998300481</v>
      </c>
      <c r="S2789">
        <f t="shared" si="815"/>
        <v>33.230757781326517</v>
      </c>
      <c r="T2789">
        <f t="shared" si="798"/>
        <v>2.0619415126336054</v>
      </c>
    </row>
    <row r="2790" spans="1:20" x14ac:dyDescent="0.25">
      <c r="A2790">
        <f t="shared" si="799"/>
        <v>209588.43007241917</v>
      </c>
      <c r="B2790">
        <f t="shared" si="816"/>
        <v>33357.034660895559</v>
      </c>
      <c r="C2790" t="str">
        <f t="shared" si="800"/>
        <v>0.347310001760355-1.21694262693691i</v>
      </c>
      <c r="D2790" t="str">
        <f t="shared" si="801"/>
        <v>3.96411668857903-0.684833822335951i</v>
      </c>
      <c r="E2790" t="str">
        <f t="shared" si="802"/>
        <v>200.836203066223+26.2903583882927i</v>
      </c>
      <c r="F2790" t="str">
        <f t="shared" si="803"/>
        <v>1.45480771601581-4.49216550747605i</v>
      </c>
      <c r="G2790" t="str">
        <f t="shared" si="804"/>
        <v>0.999898801719842-0.0100592265640202i</v>
      </c>
      <c r="H2790" t="str">
        <f t="shared" si="805"/>
        <v>23.6659486094652-539.478859610194i</v>
      </c>
      <c r="I2790" t="str">
        <f t="shared" si="806"/>
        <v>-6.73946549637911-2.51396949167556i</v>
      </c>
      <c r="K2790" t="str">
        <f t="shared" si="807"/>
        <v>0.000973915642862029-0.00294964645669131i</v>
      </c>
      <c r="L2790" t="str">
        <f t="shared" si="808"/>
        <v>0.00005-0.00845967329769794i</v>
      </c>
      <c r="M2790" t="str">
        <f t="shared" si="809"/>
        <v>0.00133333333333333-0.00497627841041052i</v>
      </c>
      <c r="N2790">
        <f t="shared" si="810"/>
        <v>105.92851017542222</v>
      </c>
      <c r="O2790">
        <f t="shared" si="811"/>
        <v>2.0454689990596182</v>
      </c>
      <c r="P2790" s="3">
        <f t="shared" si="812"/>
        <v>2.0454689990596182</v>
      </c>
      <c r="Q2790" s="3">
        <f t="shared" si="813"/>
        <v>-74.071489824577782</v>
      </c>
      <c r="R2790">
        <f t="shared" si="814"/>
        <v>105.92851017542222</v>
      </c>
      <c r="S2790">
        <f t="shared" si="815"/>
        <v>33.357034660895557</v>
      </c>
      <c r="T2790">
        <f t="shared" si="798"/>
        <v>2.0454689990596182</v>
      </c>
    </row>
    <row r="2791" spans="1:20" x14ac:dyDescent="0.25">
      <c r="A2791">
        <f t="shared" si="799"/>
        <v>210384.86610669433</v>
      </c>
      <c r="B2791">
        <f t="shared" si="816"/>
        <v>33483.79139260696</v>
      </c>
      <c r="C2791" t="str">
        <f t="shared" si="800"/>
        <v>0.346793371540035-1.21461181388166i</v>
      </c>
      <c r="D2791" t="str">
        <f t="shared" si="801"/>
        <v>3.96403404687409-0.68381255346906i</v>
      </c>
      <c r="E2791" t="str">
        <f t="shared" si="802"/>
        <v>201.175868885903+26.3013714450161i</v>
      </c>
      <c r="F2791" t="str">
        <f t="shared" si="803"/>
        <v>1.45480659498806-4.47527090947981i</v>
      </c>
      <c r="G2791" t="str">
        <f t="shared" si="804"/>
        <v>0.999898031230183-0.010097443844194i</v>
      </c>
      <c r="H2791" t="str">
        <f t="shared" si="805"/>
        <v>23.3630010722562-536.934963629749i</v>
      </c>
      <c r="I2791" t="str">
        <f t="shared" si="806"/>
        <v>-6.68288063207344-2.49857484046507i</v>
      </c>
      <c r="K2791" t="str">
        <f t="shared" si="807"/>
        <v>0.000970610630056518-0.00293934151404735i</v>
      </c>
      <c r="L2791" t="str">
        <f t="shared" si="808"/>
        <v>0.00005-0.00842764823440714i</v>
      </c>
      <c r="M2791" t="str">
        <f t="shared" si="809"/>
        <v>0.00133333333333333-0.00495744013788656i</v>
      </c>
      <c r="N2791">
        <f t="shared" si="810"/>
        <v>105.93499063175577</v>
      </c>
      <c r="O2791">
        <f t="shared" si="811"/>
        <v>2.0290973808133339</v>
      </c>
      <c r="P2791" s="3">
        <f t="shared" si="812"/>
        <v>2.0290973808133339</v>
      </c>
      <c r="Q2791" s="3">
        <f t="shared" si="813"/>
        <v>-74.065009368244233</v>
      </c>
      <c r="R2791">
        <f t="shared" si="814"/>
        <v>105.93499063175577</v>
      </c>
      <c r="S2791">
        <f t="shared" si="815"/>
        <v>33.48379139260696</v>
      </c>
      <c r="T2791">
        <f t="shared" si="798"/>
        <v>2.0290973808133339</v>
      </c>
    </row>
    <row r="2792" spans="1:20" x14ac:dyDescent="0.25">
      <c r="A2792">
        <f t="shared" si="799"/>
        <v>211184.32859789979</v>
      </c>
      <c r="B2792">
        <f t="shared" si="816"/>
        <v>33611.029799898868</v>
      </c>
      <c r="C2792" t="str">
        <f t="shared" si="800"/>
        <v>0.346273320216509-1.21230193332036i</v>
      </c>
      <c r="D2792" t="str">
        <f t="shared" si="801"/>
        <v>3.96395077938395-0.682801055464371i</v>
      </c>
      <c r="E2792" t="str">
        <f t="shared" si="802"/>
        <v>201.518428550328+26.3109718996276i</v>
      </c>
      <c r="F2792" t="str">
        <f t="shared" si="803"/>
        <v>1.45480546542606-4.45844068958566i</v>
      </c>
      <c r="G2792" t="str">
        <f t="shared" si="804"/>
        <v>0.999897254874879-0.0101358062610065i</v>
      </c>
      <c r="H2792" t="str">
        <f t="shared" si="805"/>
        <v>23.0645702299612-534.406966424521i</v>
      </c>
      <c r="I2792" t="str">
        <f t="shared" si="806"/>
        <v>-6.62681673414207-2.48333531579856i</v>
      </c>
      <c r="K2792" t="str">
        <f t="shared" si="807"/>
        <v>0.000967328929915704-0.00292907146177513i</v>
      </c>
      <c r="L2792" t="str">
        <f t="shared" si="808"/>
        <v>0.00005-0.00839574440566567i</v>
      </c>
      <c r="M2792" t="str">
        <f t="shared" si="809"/>
        <v>0.00133333333333333-0.00493867317980332i</v>
      </c>
      <c r="N2792">
        <f t="shared" si="810"/>
        <v>105.94108482457034</v>
      </c>
      <c r="O2792">
        <f t="shared" si="811"/>
        <v>2.0128271494531327</v>
      </c>
      <c r="P2792" s="3">
        <f t="shared" si="812"/>
        <v>2.0128271494531327</v>
      </c>
      <c r="Q2792" s="3">
        <f t="shared" si="813"/>
        <v>-74.058915175429661</v>
      </c>
      <c r="R2792">
        <f t="shared" si="814"/>
        <v>105.94108482457034</v>
      </c>
      <c r="S2792">
        <f t="shared" si="815"/>
        <v>33.611029799898866</v>
      </c>
      <c r="T2792">
        <f t="shared" si="798"/>
        <v>2.0128271494531327</v>
      </c>
    </row>
    <row r="2793" spans="1:20" x14ac:dyDescent="0.25">
      <c r="A2793">
        <f t="shared" si="799"/>
        <v>211986.8290465718</v>
      </c>
      <c r="B2793">
        <f t="shared" si="816"/>
        <v>33738.751713138481</v>
      </c>
      <c r="C2793" t="str">
        <f t="shared" si="800"/>
        <v>0.345749755372505-1.2100129937386i</v>
      </c>
      <c r="D2793" t="str">
        <f t="shared" si="801"/>
        <v>3.96386688139669-0.68179931301997i</v>
      </c>
      <c r="E2793" t="str">
        <f t="shared" si="802"/>
        <v>201.863906207542+26.3191297274229i</v>
      </c>
      <c r="F2793" t="str">
        <f t="shared" si="803"/>
        <v>1.45480432726485-4.44167460568329i</v>
      </c>
      <c r="G2793" t="str">
        <f t="shared" si="804"/>
        <v>0.999896472609282-0.0101743143649581i</v>
      </c>
      <c r="H2793" t="str">
        <f t="shared" si="805"/>
        <v>22.7705789976248-531.894725749335i</v>
      </c>
      <c r="I2793" t="str">
        <f t="shared" si="806"/>
        <v>-6.57126833141735-2.46824854644932i</v>
      </c>
      <c r="K2793" t="str">
        <f t="shared" si="807"/>
        <v>0.000964070378351926-0.00291883623080867i</v>
      </c>
      <c r="L2793" t="str">
        <f t="shared" si="808"/>
        <v>0.00005-0.00836396135252607i</v>
      </c>
      <c r="M2793" t="str">
        <f t="shared" si="809"/>
        <v>0.00133333333333333-0.00491997726619179i</v>
      </c>
      <c r="N2793">
        <f t="shared" si="810"/>
        <v>105.94678614634988</v>
      </c>
      <c r="O2793">
        <f t="shared" si="811"/>
        <v>1.9966587952891359</v>
      </c>
      <c r="P2793" s="3">
        <f t="shared" si="812"/>
        <v>1.9966587952891359</v>
      </c>
      <c r="Q2793" s="3">
        <f t="shared" si="813"/>
        <v>-74.053213853650121</v>
      </c>
      <c r="R2793">
        <f t="shared" si="814"/>
        <v>105.94678614634988</v>
      </c>
      <c r="S2793">
        <f t="shared" si="815"/>
        <v>33.738751713138484</v>
      </c>
      <c r="T2793">
        <f t="shared" si="798"/>
        <v>1.9966587952891359</v>
      </c>
    </row>
    <row r="2794" spans="1:20" x14ac:dyDescent="0.25">
      <c r="A2794">
        <f t="shared" si="799"/>
        <v>212792.3789969488</v>
      </c>
      <c r="B2794">
        <f t="shared" si="816"/>
        <v>33866.958969648411</v>
      </c>
      <c r="C2794" t="str">
        <f t="shared" si="800"/>
        <v>0.345222583155438-1.20774500401144i</v>
      </c>
      <c r="D2794" t="str">
        <f t="shared" si="801"/>
        <v>3.96378234816527-0.680807310965756i</v>
      </c>
      <c r="E2794" t="str">
        <f t="shared" si="802"/>
        <v>202.212326144961+26.325814333488i</v>
      </c>
      <c r="F2794" t="str">
        <f t="shared" si="803"/>
        <v>1.45480318043899-4.42497241658494i</v>
      </c>
      <c r="G2794" t="str">
        <f t="shared" si="804"/>
        <v>0.99989568438841-0.01021296870863i</v>
      </c>
      <c r="H2794" t="str">
        <f t="shared" si="805"/>
        <v>22.4809517678246-529.398101027093i</v>
      </c>
      <c r="I2794" t="str">
        <f t="shared" si="806"/>
        <v>-6.51623001982091-2.45331220678044i</v>
      </c>
      <c r="K2794" t="str">
        <f t="shared" si="807"/>
        <v>0.000960834812257329-0.00290863575174609i</v>
      </c>
      <c r="L2794" t="str">
        <f t="shared" si="808"/>
        <v>0.00005-0.00833229861777849i</v>
      </c>
      <c r="M2794" t="str">
        <f t="shared" si="809"/>
        <v>0.00133333333333333-0.00490135212810498i</v>
      </c>
      <c r="N2794">
        <f t="shared" si="810"/>
        <v>105.95208790856046</v>
      </c>
      <c r="O2794">
        <f t="shared" si="811"/>
        <v>1.9805928072873358</v>
      </c>
      <c r="P2794" s="3">
        <f t="shared" si="812"/>
        <v>1.9805928072873358</v>
      </c>
      <c r="Q2794" s="3">
        <f t="shared" si="813"/>
        <v>-74.047912091439542</v>
      </c>
      <c r="R2794">
        <f t="shared" si="814"/>
        <v>105.95208790856046</v>
      </c>
      <c r="S2794">
        <f t="shared" si="815"/>
        <v>33.866958969648408</v>
      </c>
      <c r="T2794">
        <f t="shared" si="798"/>
        <v>1.9805928072873358</v>
      </c>
    </row>
    <row r="2795" spans="1:20" x14ac:dyDescent="0.25">
      <c r="A2795">
        <f t="shared" si="799"/>
        <v>213600.99003713721</v>
      </c>
      <c r="B2795">
        <f t="shared" si="816"/>
        <v>33995.653413733075</v>
      </c>
      <c r="C2795" t="str">
        <f t="shared" si="800"/>
        <v>0.344691708248938-1.20549797339572i</v>
      </c>
      <c r="D2795" t="str">
        <f t="shared" si="801"/>
        <v>3.96369717490735-0.679825034263139i</v>
      </c>
      <c r="E2795" t="str">
        <f t="shared" si="802"/>
        <v>202.563712787179+26.3309945417343i</v>
      </c>
      <c r="F2795" t="str">
        <f t="shared" si="803"/>
        <v>1.45480202488252-4.40833388202202i</v>
      </c>
      <c r="G2795" t="str">
        <f t="shared" si="804"/>
        <v>0.999894890166934-0.0102517698466911i</v>
      </c>
      <c r="H2795" t="str">
        <f t="shared" si="805"/>
        <v>22.1956143792405-526.916953326444i</v>
      </c>
      <c r="I2795" t="str">
        <f t="shared" si="806"/>
        <v>-6.46169646142209-2.43852401574221i</v>
      </c>
      <c r="K2795" t="str">
        <f t="shared" si="807"/>
        <v>0.000957622069499386-0.00289846995485672i</v>
      </c>
      <c r="L2795" t="str">
        <f t="shared" si="808"/>
        <v>0.00005-0.00830075574594392i</v>
      </c>
      <c r="M2795" t="str">
        <f t="shared" si="809"/>
        <v>0.00133333333333333-0.00488279749761406i</v>
      </c>
      <c r="N2795">
        <f t="shared" si="810"/>
        <v>105.95698334069924</v>
      </c>
      <c r="O2795">
        <f t="shared" si="811"/>
        <v>1.96462967297101</v>
      </c>
      <c r="P2795" s="3">
        <f t="shared" si="812"/>
        <v>1.96462967297101</v>
      </c>
      <c r="Q2795" s="3">
        <f t="shared" si="813"/>
        <v>-74.043016659300761</v>
      </c>
      <c r="R2795">
        <f t="shared" si="814"/>
        <v>105.95698334069924</v>
      </c>
      <c r="S2795">
        <f t="shared" si="815"/>
        <v>33.995653413733073</v>
      </c>
      <c r="T2795">
        <f t="shared" si="798"/>
        <v>1.96462967297101</v>
      </c>
    </row>
    <row r="2796" spans="1:20" x14ac:dyDescent="0.25">
      <c r="A2796">
        <f t="shared" si="799"/>
        <v>214412.6737992783</v>
      </c>
      <c r="B2796">
        <f t="shared" si="816"/>
        <v>34124.836896705259</v>
      </c>
      <c r="C2796" t="str">
        <f t="shared" si="800"/>
        <v>0.344157033843917-1.20327191152179i</v>
      </c>
      <c r="D2796" t="str">
        <f t="shared" si="801"/>
        <v>3.96361135680497-0.678852468004721i</v>
      </c>
      <c r="E2796" t="str">
        <f t="shared" si="802"/>
        <v>202.918090693624+26.334638583729i</v>
      </c>
      <c r="F2796" t="str">
        <f t="shared" si="803"/>
        <v>1.45480086052899-4.39175876264156i</v>
      </c>
      <c r="G2796" t="str">
        <f t="shared" si="804"/>
        <v>0.999894089899181-0.0102907183359063i</v>
      </c>
      <c r="H2796" t="str">
        <f t="shared" si="805"/>
        <v>21.9144940859576-524.451145339686i</v>
      </c>
      <c r="I2796" t="str">
        <f t="shared" si="806"/>
        <v>-6.40766238350957-2.42388173589377i</v>
      </c>
      <c r="K2796" t="str">
        <f t="shared" si="807"/>
        <v>0.000954431988916517-0.00288833877008803i</v>
      </c>
      <c r="L2796" t="str">
        <f t="shared" si="808"/>
        <v>0.00005-0.00826933228326747i</v>
      </c>
      <c r="M2796" t="str">
        <f t="shared" si="809"/>
        <v>0.00133333333333333-0.0048643131078044i</v>
      </c>
      <c r="N2796">
        <f t="shared" si="810"/>
        <v>105.96146558933697</v>
      </c>
      <c r="O2796">
        <f t="shared" si="811"/>
        <v>1.9487698783184695</v>
      </c>
      <c r="P2796" s="3">
        <f t="shared" si="812"/>
        <v>1.9487698783184695</v>
      </c>
      <c r="Q2796" s="3">
        <f t="shared" si="813"/>
        <v>-74.038534410663033</v>
      </c>
      <c r="R2796">
        <f t="shared" si="814"/>
        <v>105.96146558933697</v>
      </c>
      <c r="S2796">
        <f t="shared" si="815"/>
        <v>34.124836896705261</v>
      </c>
      <c r="T2796">
        <f t="shared" ref="T2796:T2859" si="817">P2796</f>
        <v>1.9487698783184695</v>
      </c>
    </row>
    <row r="2797" spans="1:20" x14ac:dyDescent="0.25">
      <c r="A2797">
        <f t="shared" ref="A2797:A2860" si="818">2*PI()*B2797</f>
        <v>215227.44195971556</v>
      </c>
      <c r="B2797">
        <f t="shared" si="816"/>
        <v>34254.511276912737</v>
      </c>
      <c r="C2797" t="str">
        <f t="shared" ref="C2797:C2860" si="819">IMPRODUCT(D2797,E2797,$C$40,,K2797,$C$41)</f>
        <v>0.343618461609111-1.20106682838496i</v>
      </c>
      <c r="D2797" t="str">
        <f t="shared" ref="D2797:D2860" si="820">IMDIV(IMPRODUCT($C$37,$C$38,COMPLEX(1,A2797/$C$38)),IMSUM(-1*A2797*A2797/$C$39,COMPLEX(0,1*A2797)))</f>
        <v>3.96352488900436-0.677889597413984i</v>
      </c>
      <c r="E2797" t="str">
        <f t="shared" ref="E2797:E2860" si="821">IMDIV(IMPRODUCT(IMSUM(F2797,G2797),$C$29,H2797),IMSUM(1,I2797))</f>
        <v>203.275484556057+26.3367140873094i</v>
      </c>
      <c r="F2797" t="str">
        <f t="shared" ref="F2797:F2860" si="822">IMDIV(IMPRODUCT($C$14,$C$15,COMPLEX(1,A2797/$C$15)),IMSUM(-1*A2797*A2797/$C$16,COMPLEX(0,A2797)))</f>
        <v>1.45479968731144-4.37524682000283i</v>
      </c>
      <c r="G2797" t="str">
        <f t="shared" ref="G2797:G2860" si="823">IMDIV(1,COMPLEX(1,A2797*$C$9*$C$10))</f>
        <v>0.999893283539135-0.0103298147351437i</v>
      </c>
      <c r="H2797" t="str">
        <f t="shared" ref="H2797:H2860" si="824">IMDIV($C$3,IMSUM(K2797,COMPLEX(0,$C$28*A2797)))</f>
        <v>21.6375195274902-522.000541361012i</v>
      </c>
      <c r="I2797" t="str">
        <f t="shared" ref="I2797:I2860" si="825">IMPRODUCT(F2797,$C$29,H2797,$C$31)</f>
        <v>-6.35412257767758-2.40938317244861i</v>
      </c>
      <c r="K2797" t="str">
        <f t="shared" ref="K2797:K2860" si="826">IF($C$26&lt;=0,IMDIV(1,IMSUM(IMDIV(1,L2797),1/$C$18)),IMDIV(1,IMSUM(IMDIV(1,L2797),1/$C$18,IMDIV(1,M2797))))</f>
        <v>0.000951264410313728-0.00287824212707275i</v>
      </c>
      <c r="L2797" t="str">
        <f t="shared" ref="L2797:L2860" si="827">IMSUM($C$21/$C$22,IMDIV(1,COMPLEX(0,$C$20*$C$22*A2797)))</f>
        <v>0.00005-0.00823802777771214i</v>
      </c>
      <c r="M2797" t="str">
        <f t="shared" ref="M2797:M2860" si="828">IMSUM($C$25/$C$26,IMDIV(1,COMPLEX(0,$C$24*$C$26*A2797)))</f>
        <v>0.00133333333333333-0.00484589869277187i</v>
      </c>
      <c r="N2797">
        <f t="shared" ref="N2797:N2860" si="829">ABS(R2797)</f>
        <v>105.96552771714792</v>
      </c>
      <c r="O2797">
        <f t="shared" ref="O2797:O2860" si="830">ABS(P2797)</f>
        <v>1.9330139076591821</v>
      </c>
      <c r="P2797" s="3">
        <f t="shared" ref="P2797:P2860" si="831">20*LOG10(IMABS(C2797))</f>
        <v>1.9330139076591821</v>
      </c>
      <c r="Q2797" s="3">
        <f t="shared" ref="Q2797:Q2860" si="832">IMARGUMENT(C2797)*180/PI()</f>
        <v>-74.034472282852079</v>
      </c>
      <c r="R2797">
        <f t="shared" ref="R2797:R2860" si="833">IF(Q2797&lt;0,Q2797+180,Q2797-180)</f>
        <v>105.96552771714792</v>
      </c>
      <c r="S2797">
        <f t="shared" ref="S2797:S2860" si="834">B2797/1000</f>
        <v>34.254511276912737</v>
      </c>
      <c r="T2797">
        <f t="shared" si="817"/>
        <v>1.9330139076591821</v>
      </c>
    </row>
    <row r="2798" spans="1:20" x14ac:dyDescent="0.25">
      <c r="A2798">
        <f t="shared" si="818"/>
        <v>216045.30623916248</v>
      </c>
      <c r="B2798">
        <f t="shared" ref="B2798:B2861" si="835">B2797*(1+B$42)</f>
        <v>34384.678419765005</v>
      </c>
      <c r="C2798" t="str">
        <f t="shared" si="819"/>
        <v>0.343075891661058-1.19888273433634i</v>
      </c>
      <c r="D2798" t="str">
        <f t="shared" si="820"/>
        <v>3.96343776661568-0.67693640784499i</v>
      </c>
      <c r="E2798" t="str">
        <f t="shared" si="821"/>
        <v>203.635919195909+26.3371880649863i</v>
      </c>
      <c r="F2798" t="str">
        <f t="shared" si="822"/>
        <v>1.45479850516242-4.35879781657396i</v>
      </c>
      <c r="G2798" t="str">
        <f t="shared" si="823"/>
        <v>0.999892471040423-0.0103690596053837i</v>
      </c>
      <c r="H2798" t="str">
        <f t="shared" si="824"/>
        <v>21.3646206995002-519.565007265034i</v>
      </c>
      <c r="I2798" t="str">
        <f t="shared" si="825"/>
        <v>-6.30107189892584-2.39502617234312i</v>
      </c>
      <c r="K2798" t="str">
        <f t="shared" si="826"/>
        <v>0.000948119174458151-0.00286817995513561i</v>
      </c>
      <c r="L2798" t="str">
        <f t="shared" si="827"/>
        <v>0.00005-0.00820684177895213i</v>
      </c>
      <c r="M2798" t="str">
        <f t="shared" si="828"/>
        <v>0.00133333333333333-0.00482755398761891i</v>
      </c>
      <c r="N2798">
        <f t="shared" si="829"/>
        <v>105.96916270192945</v>
      </c>
      <c r="O2798">
        <f t="shared" si="830"/>
        <v>1.9173622435659541</v>
      </c>
      <c r="P2798" s="3">
        <f t="shared" si="831"/>
        <v>1.9173622435659541</v>
      </c>
      <c r="Q2798" s="3">
        <f t="shared" si="832"/>
        <v>-74.030837298070551</v>
      </c>
      <c r="R2798">
        <f t="shared" si="833"/>
        <v>105.96916270192945</v>
      </c>
      <c r="S2798">
        <f t="shared" si="834"/>
        <v>34.384678419765002</v>
      </c>
      <c r="T2798">
        <f t="shared" si="817"/>
        <v>1.9173622435659541</v>
      </c>
    </row>
    <row r="2799" spans="1:20" x14ac:dyDescent="0.25">
      <c r="A2799">
        <f t="shared" si="818"/>
        <v>216866.27840287128</v>
      </c>
      <c r="B2799">
        <f t="shared" si="835"/>
        <v>34515.34019776011</v>
      </c>
      <c r="C2799" t="str">
        <f t="shared" si="819"/>
        <v>0.34252922253356-1.19671964007331i</v>
      </c>
      <c r="D2799" t="str">
        <f t="shared" si="820"/>
        <v>3.96334998471263-0.67599288478204i</v>
      </c>
      <c r="E2799" t="str">
        <f t="shared" si="821"/>
        <v>203.999419561446+26.3360269021278i</v>
      </c>
      <c r="F2799" t="str">
        <f t="shared" si="822"/>
        <v>1.45479731401393-4.34241151572833i</v>
      </c>
      <c r="G2799" t="str">
        <f t="shared" si="823"/>
        <v>0.999891652356324-0.0104084535097254i</v>
      </c>
      <c r="H2799" t="str">
        <f t="shared" si="824"/>
        <v>21.0957289252014-517.144410485605i</v>
      </c>
      <c r="I2799" t="str">
        <f t="shared" si="825"/>
        <v>-6.24850526477264-2.38080862332759i</v>
      </c>
      <c r="K2799" t="str">
        <f t="shared" si="826"/>
        <v>0.000944996123074672-0.00285815218330028i</v>
      </c>
      <c r="L2799" t="str">
        <f t="shared" si="827"/>
        <v>0.00005-0.00817577383836639i</v>
      </c>
      <c r="M2799" t="str">
        <f t="shared" si="828"/>
        <v>0.00133333333333333-0.0048092787284508i</v>
      </c>
      <c r="N2799">
        <f t="shared" si="829"/>
        <v>105.9723634356104</v>
      </c>
      <c r="O2799">
        <f t="shared" si="830"/>
        <v>1.901815366744998</v>
      </c>
      <c r="P2799" s="3">
        <f t="shared" si="831"/>
        <v>1.901815366744998</v>
      </c>
      <c r="Q2799" s="3">
        <f t="shared" si="832"/>
        <v>-74.027636564389596</v>
      </c>
      <c r="R2799">
        <f t="shared" si="833"/>
        <v>105.9723634356104</v>
      </c>
      <c r="S2799">
        <f t="shared" si="834"/>
        <v>34.515340197760111</v>
      </c>
      <c r="T2799">
        <f t="shared" si="817"/>
        <v>1.901815366744998</v>
      </c>
    </row>
    <row r="2800" spans="1:20" x14ac:dyDescent="0.25">
      <c r="A2800">
        <f t="shared" si="818"/>
        <v>217690.37026080218</v>
      </c>
      <c r="B2800">
        <f t="shared" si="835"/>
        <v>34646.4984905116</v>
      </c>
      <c r="C2800" t="str">
        <f t="shared" si="819"/>
        <v>0.341978351146596-1.19457755662944i</v>
      </c>
      <c r="D2800" t="str">
        <f t="shared" si="820"/>
        <v>3.96326153833236-0.6750590138394i</v>
      </c>
      <c r="E2800" t="str">
        <f t="shared" si="821"/>
        <v>204.366010724752+26.3331963449264i</v>
      </c>
      <c r="F2800" t="str">
        <f t="shared" si="822"/>
        <v>1.45479611379749-4.3260876817414i</v>
      </c>
      <c r="G2800" t="str">
        <f t="shared" si="823"/>
        <v>0.99989082743976-0.0104479970133956i</v>
      </c>
      <c r="H2800" t="str">
        <f t="shared" si="824"/>
        <v>20.8307768274222-514.738619994928i</v>
      </c>
      <c r="I2800" t="str">
        <f t="shared" si="825"/>
        <v>-6.19641765438202-2.36672845307923i</v>
      </c>
      <c r="K2800" t="str">
        <f t="shared" si="826"/>
        <v>0.00094189509884143-0.002848158740296i</v>
      </c>
      <c r="L2800" t="str">
        <f t="shared" si="827"/>
        <v>0.00005-0.00814482350903207i</v>
      </c>
      <c r="M2800" t="str">
        <f t="shared" si="828"/>
        <v>0.00133333333333333-0.00479107265237179i</v>
      </c>
      <c r="N2800">
        <f t="shared" si="829"/>
        <v>105.97512272324943</v>
      </c>
      <c r="O2800">
        <f t="shared" si="830"/>
        <v>1.886373755922623</v>
      </c>
      <c r="P2800" s="3">
        <f t="shared" si="831"/>
        <v>1.886373755922623</v>
      </c>
      <c r="Q2800" s="3">
        <f t="shared" si="832"/>
        <v>-74.024877276750573</v>
      </c>
      <c r="R2800">
        <f t="shared" si="833"/>
        <v>105.97512272324943</v>
      </c>
      <c r="S2800">
        <f t="shared" si="834"/>
        <v>34.646498490511597</v>
      </c>
      <c r="T2800">
        <f t="shared" si="817"/>
        <v>1.886373755922623</v>
      </c>
    </row>
    <row r="2801" spans="1:20" x14ac:dyDescent="0.25">
      <c r="A2801">
        <f t="shared" si="818"/>
        <v>218517.59366779326</v>
      </c>
      <c r="B2801">
        <f t="shared" si="835"/>
        <v>34778.155184775547</v>
      </c>
      <c r="C2801" t="str">
        <f t="shared" si="819"/>
        <v>0.341423172774669-1.19245649536384i</v>
      </c>
      <c r="D2801" t="str">
        <f t="shared" si="820"/>
        <v>3.96317242247509-0.674134780760968i</v>
      </c>
      <c r="E2801" t="str">
        <f t="shared" si="821"/>
        <v>204.735717878538+26.3286614881332i</v>
      </c>
      <c r="F2801" t="str">
        <f t="shared" si="822"/>
        <v>1.45479490444408-4.30982607978719i</v>
      </c>
      <c r="G2801" t="str">
        <f t="shared" si="823"/>
        <v>0.999889996243295-0.010487690683756i</v>
      </c>
      <c r="H2801" t="str">
        <f t="shared" si="824"/>
        <v>20.5696983013201-512.347506282949i</v>
      </c>
      <c r="I2801" t="str">
        <f t="shared" si="825"/>
        <v>-6.1448041077035-2.35278362833639i</v>
      </c>
      <c r="K2801" t="str">
        <f t="shared" si="826"/>
        <v>0.000938815945385455-0.00283819955456428i</v>
      </c>
      <c r="L2801" t="str">
        <f t="shared" si="827"/>
        <v>0.00005-0.00811399034571834i</v>
      </c>
      <c r="M2801" t="str">
        <f t="shared" si="828"/>
        <v>0.00133333333333333-0.00477293549748136i</v>
      </c>
      <c r="N2801">
        <f t="shared" si="829"/>
        <v>105.97743328202247</v>
      </c>
      <c r="O2801">
        <f t="shared" si="830"/>
        <v>1.871037887728467</v>
      </c>
      <c r="P2801" s="3">
        <f t="shared" si="831"/>
        <v>1.871037887728467</v>
      </c>
      <c r="Q2801" s="3">
        <f t="shared" si="832"/>
        <v>-74.022566717977526</v>
      </c>
      <c r="R2801">
        <f t="shared" si="833"/>
        <v>105.97743328202247</v>
      </c>
      <c r="S2801">
        <f t="shared" si="834"/>
        <v>34.778155184775549</v>
      </c>
      <c r="T2801">
        <f t="shared" si="817"/>
        <v>1.871037887728467</v>
      </c>
    </row>
    <row r="2802" spans="1:20" x14ac:dyDescent="0.25">
      <c r="A2802">
        <f t="shared" si="818"/>
        <v>219347.96052373087</v>
      </c>
      <c r="B2802">
        <f t="shared" si="835"/>
        <v>34910.312174477694</v>
      </c>
      <c r="C2802" t="str">
        <f t="shared" si="819"/>
        <v>0.340863581014612-1.19035646795005i</v>
      </c>
      <c r="D2802" t="str">
        <f t="shared" si="820"/>
        <v>3.9630826321039-0.67322017141997i</v>
      </c>
      <c r="E2802" t="str">
        <f t="shared" si="821"/>
        <v>205.108566332747+26.322386762574i</v>
      </c>
      <c r="F2802" t="str">
        <f t="shared" si="822"/>
        <v>1.45479368588414-4.29362647593488i</v>
      </c>
      <c r="G2802" t="str">
        <f t="shared" si="823"/>
        <v>0.999889158719133-0.0105275350903119i</v>
      </c>
      <c r="H2802" t="str">
        <f t="shared" si="824"/>
        <v>20.3124284877236-509.970941337035i</v>
      </c>
      <c r="I2802" t="str">
        <f t="shared" si="825"/>
        <v>-6.09365972462506-2.3389721540536i</v>
      </c>
      <c r="K2802" t="str">
        <f t="shared" si="826"/>
        <v>0.000935758507278176-0.00282827455426551i</v>
      </c>
      <c r="L2802" t="str">
        <f t="shared" si="827"/>
        <v>0.00005-0.00808327390487978i</v>
      </c>
      <c r="M2802" t="str">
        <f t="shared" si="828"/>
        <v>0.00133333333333333-0.00475486700287045i</v>
      </c>
      <c r="N2802">
        <f t="shared" si="829"/>
        <v>105.9792877401996</v>
      </c>
      <c r="O2802">
        <f t="shared" si="830"/>
        <v>1.8558082365761486</v>
      </c>
      <c r="P2802" s="3">
        <f t="shared" si="831"/>
        <v>1.8558082365761486</v>
      </c>
      <c r="Q2802" s="3">
        <f t="shared" si="832"/>
        <v>-74.020712259800405</v>
      </c>
      <c r="R2802">
        <f t="shared" si="833"/>
        <v>105.9792877401996</v>
      </c>
      <c r="S2802">
        <f t="shared" si="834"/>
        <v>34.910312174477696</v>
      </c>
      <c r="T2802">
        <f t="shared" si="817"/>
        <v>1.8558082365761486</v>
      </c>
    </row>
    <row r="2803" spans="1:20" x14ac:dyDescent="0.25">
      <c r="A2803">
        <f t="shared" si="818"/>
        <v>220181.48277372107</v>
      </c>
      <c r="B2803">
        <f t="shared" si="835"/>
        <v>35042.97136074071</v>
      </c>
      <c r="C2803" t="str">
        <f t="shared" si="819"/>
        <v>0.340299467752811-1.18827748636438i</v>
      </c>
      <c r="D2803" t="str">
        <f t="shared" si="820"/>
        <v>3.96299216214442-0.672315171818664i</v>
      </c>
      <c r="E2803" t="str">
        <f t="shared" si="821"/>
        <v>205.484581510973+26.3143359224282i</v>
      </c>
      <c r="F2803" t="str">
        <f t="shared" si="822"/>
        <v>1.45479245804763-4.27748863714554i</v>
      </c>
      <c r="G2803" t="str">
        <f t="shared" si="823"/>
        <v>0.999888314819112-0.0105675308047195i</v>
      </c>
      <c r="H2803" t="str">
        <f t="shared" si="824"/>
        <v>20.0589037470916-507.608798621943i</v>
      </c>
      <c r="I2803" t="str">
        <f t="shared" si="825"/>
        <v>-6.04297966413921-2.32529207257695i</v>
      </c>
      <c r="K2803" t="str">
        <f t="shared" si="826"/>
        <v>0.000932722630031015-0.00281838366728545i</v>
      </c>
      <c r="L2803" t="str">
        <f t="shared" si="827"/>
        <v>0.00005-0.00805267374465008i</v>
      </c>
      <c r="M2803" t="str">
        <f t="shared" si="828"/>
        <v>0.00133333333333333-0.0047368669086177i</v>
      </c>
      <c r="N2803">
        <f t="shared" si="829"/>
        <v>105.98067863610999</v>
      </c>
      <c r="O2803">
        <f t="shared" si="830"/>
        <v>1.8406852745406441</v>
      </c>
      <c r="P2803" s="3">
        <f t="shared" si="831"/>
        <v>1.8406852745406441</v>
      </c>
      <c r="Q2803" s="3">
        <f t="shared" si="832"/>
        <v>-74.019321363890015</v>
      </c>
      <c r="R2803">
        <f t="shared" si="833"/>
        <v>105.98067863610999</v>
      </c>
      <c r="S2803">
        <f t="shared" si="834"/>
        <v>35.042971360740708</v>
      </c>
      <c r="T2803">
        <f t="shared" si="817"/>
        <v>1.8406852745406441</v>
      </c>
    </row>
    <row r="2804" spans="1:20" x14ac:dyDescent="0.25">
      <c r="A2804">
        <f t="shared" si="818"/>
        <v>221018.17240826119</v>
      </c>
      <c r="B2804">
        <f t="shared" si="835"/>
        <v>35176.134651911525</v>
      </c>
      <c r="C2804" t="str">
        <f t="shared" si="819"/>
        <v>0.339730723131838-1.18621956287352i</v>
      </c>
      <c r="D2804" t="str">
        <f t="shared" si="820"/>
        <v>3.96290100748461-0.671419768088012i</v>
      </c>
      <c r="E2804" t="str">
        <f t="shared" si="821"/>
        <v>205.863788946658+26.3044720322748i</v>
      </c>
      <c r="F2804" t="str">
        <f t="shared" si="822"/>
        <v>1.45479122086392-4.26141233126871i</v>
      </c>
      <c r="G2804" t="str">
        <f t="shared" si="823"/>
        <v>0.999887464494705-0.0106076784007944i</v>
      </c>
      <c r="H2804" t="str">
        <f t="shared" si="824"/>
        <v>19.8090616340681-505.26095306004i</v>
      </c>
      <c r="I2804" t="str">
        <f t="shared" si="825"/>
        <v>-5.99275914352116-2.31174146283889i</v>
      </c>
      <c r="K2804" t="str">
        <f t="shared" si="826"/>
        <v>0.000929708160090872-0.00280852682124167i</v>
      </c>
      <c r="L2804" t="str">
        <f t="shared" si="827"/>
        <v>0.00005-0.00802218942483574i</v>
      </c>
      <c r="M2804" t="str">
        <f t="shared" si="828"/>
        <v>0.00133333333333333-0.00471893495578571i</v>
      </c>
      <c r="N2804">
        <f t="shared" si="829"/>
        <v>105.98159841709777</v>
      </c>
      <c r="O2804">
        <f t="shared" si="830"/>
        <v>1.8256694712313213</v>
      </c>
      <c r="P2804" s="3">
        <f t="shared" si="831"/>
        <v>1.8256694712313213</v>
      </c>
      <c r="Q2804" s="3">
        <f t="shared" si="832"/>
        <v>-74.018401582902229</v>
      </c>
      <c r="R2804">
        <f t="shared" si="833"/>
        <v>105.98159841709777</v>
      </c>
      <c r="S2804">
        <f t="shared" si="834"/>
        <v>35.176134651911525</v>
      </c>
      <c r="T2804">
        <f t="shared" si="817"/>
        <v>1.8256694712313213</v>
      </c>
    </row>
    <row r="2805" spans="1:20" x14ac:dyDescent="0.25">
      <c r="A2805">
        <f t="shared" si="818"/>
        <v>221858.04146341261</v>
      </c>
      <c r="B2805">
        <f t="shared" si="835"/>
        <v>35309.803963588791</v>
      </c>
      <c r="C2805" t="str">
        <f t="shared" si="819"/>
        <v>0.33915723551652-1.18418271002174i</v>
      </c>
      <c r="D2805" t="str">
        <f t="shared" si="820"/>
        <v>3.96280916297439-0.670533946487383i</v>
      </c>
      <c r="E2805" t="str">
        <f t="shared" si="821"/>
        <v>206.246214279092+26.2927574539011i</v>
      </c>
      <c r="F2805" t="str">
        <f t="shared" si="822"/>
        <v>1.45478997426187-4.24539732703905i</v>
      </c>
      <c r="G2805" t="str">
        <f t="shared" si="823"/>
        <v>0.999886607697018-0.0106479784545195i</v>
      </c>
      <c r="H2805" t="str">
        <f t="shared" si="824"/>
        <v>19.5628408726251-502.927281011825i</v>
      </c>
      <c r="I2805" t="str">
        <f t="shared" si="825"/>
        <v>-5.94299343751982-2.29831843957254i</v>
      </c>
      <c r="K2805" t="str">
        <f t="shared" si="826"/>
        <v>0.000926714944835694-0.00279870394348993i</v>
      </c>
      <c r="L2805" t="str">
        <f t="shared" si="827"/>
        <v>0.00005-0.00799182050690945i</v>
      </c>
      <c r="M2805" t="str">
        <f t="shared" si="828"/>
        <v>0.00133333333333333-0.00470107088641733i</v>
      </c>
      <c r="N2805">
        <f t="shared" si="829"/>
        <v>105.98203943846504</v>
      </c>
      <c r="O2805">
        <f t="shared" si="830"/>
        <v>1.8107612936628514</v>
      </c>
      <c r="P2805" s="3">
        <f t="shared" si="831"/>
        <v>1.8107612936628514</v>
      </c>
      <c r="Q2805" s="3">
        <f t="shared" si="832"/>
        <v>-74.017960561534963</v>
      </c>
      <c r="R2805">
        <f t="shared" si="833"/>
        <v>105.98203943846504</v>
      </c>
      <c r="S2805">
        <f t="shared" si="834"/>
        <v>35.309803963588791</v>
      </c>
      <c r="T2805">
        <f t="shared" si="817"/>
        <v>1.8107612936628514</v>
      </c>
    </row>
    <row r="2806" spans="1:20" x14ac:dyDescent="0.25">
      <c r="A2806">
        <f t="shared" si="818"/>
        <v>222701.10202097357</v>
      </c>
      <c r="B2806">
        <f t="shared" si="835"/>
        <v>35443.981218650428</v>
      </c>
      <c r="C2806" t="str">
        <f t="shared" si="819"/>
        <v>0.338578891459424-1.18216694061737i</v>
      </c>
      <c r="D2806" t="str">
        <f t="shared" si="820"/>
        <v>3.9627166234255-0.669657693404261i</v>
      </c>
      <c r="E2806" t="str">
        <f t="shared" si="821"/>
        <v>206.631883249174+26.2791538328689i</v>
      </c>
      <c r="F2806" t="str">
        <f t="shared" si="822"/>
        <v>1.45478871816982-4.22944339407309i</v>
      </c>
      <c r="G2806" t="str">
        <f t="shared" si="823"/>
        <v>0.999885744376781-0.010688431544053i</v>
      </c>
      <c r="H2806" t="str">
        <f t="shared" si="824"/>
        <v>19.320181331774-500.607660256712i</v>
      </c>
      <c r="I2806" t="str">
        <f t="shared" si="825"/>
        <v>-5.89367787756113-2.28502115254455i</v>
      </c>
      <c r="K2806" t="str">
        <f t="shared" si="826"/>
        <v>0.000923742832570037-0.00278891496113049i</v>
      </c>
      <c r="L2806" t="str">
        <f t="shared" si="827"/>
        <v>0.00005-0.00796156655400425i</v>
      </c>
      <c r="M2806" t="str">
        <f t="shared" si="828"/>
        <v>0.00133333333333333-0.00468327444353192i</v>
      </c>
      <c r="N2806">
        <f t="shared" si="829"/>
        <v>105.98199396240598</v>
      </c>
      <c r="O2806">
        <f t="shared" si="830"/>
        <v>1.7959612061219468</v>
      </c>
      <c r="P2806" s="3">
        <f t="shared" si="831"/>
        <v>1.7959612061219468</v>
      </c>
      <c r="Q2806" s="3">
        <f t="shared" si="832"/>
        <v>-74.01800603759402</v>
      </c>
      <c r="R2806">
        <f t="shared" si="833"/>
        <v>105.98199396240598</v>
      </c>
      <c r="S2806">
        <f t="shared" si="834"/>
        <v>35.443981218650428</v>
      </c>
      <c r="T2806">
        <f t="shared" si="817"/>
        <v>1.7959612061219468</v>
      </c>
    </row>
    <row r="2807" spans="1:20" x14ac:dyDescent="0.25">
      <c r="A2807">
        <f t="shared" si="818"/>
        <v>223547.36620865329</v>
      </c>
      <c r="B2807">
        <f t="shared" si="835"/>
        <v>35578.668347281302</v>
      </c>
      <c r="C2807" t="str">
        <f t="shared" si="819"/>
        <v>0.337995575665703-1.18017226771857i</v>
      </c>
      <c r="D2807" t="str">
        <f t="shared" si="820"/>
        <v>3.96262338361115-0.668790995353917i</v>
      </c>
      <c r="E2807" t="str">
        <f t="shared" si="821"/>
        <v>207.020821694951+26.263622084838i</v>
      </c>
      <c r="F2807" t="str">
        <f t="shared" si="822"/>
        <v>1.45478745251552-4.21355030286583i</v>
      </c>
      <c r="G2807" t="str">
        <f t="shared" si="823"/>
        <v>0.999884874484351-0.0107290382497367i</v>
      </c>
      <c r="H2807" t="str">
        <f t="shared" si="824"/>
        <v>19.0810240018288-498.301969974058i</v>
      </c>
      <c r="I2807" t="str">
        <f t="shared" si="825"/>
        <v>-5.84480785096291-2.27184778580596i</v>
      </c>
      <c r="K2807" t="str">
        <f t="shared" si="826"/>
        <v>0.000920791672520514-0.00277915980101425i</v>
      </c>
      <c r="L2807" t="str">
        <f t="shared" si="827"/>
        <v>0.00005-0.00793142713090683i</v>
      </c>
      <c r="M2807" t="str">
        <f t="shared" si="828"/>
        <v>0.00133333333333333-0.00466554537112164i</v>
      </c>
      <c r="N2807">
        <f t="shared" si="829"/>
        <v>105.98145415692879</v>
      </c>
      <c r="O2807">
        <f t="shared" si="830"/>
        <v>1.7812696700300035</v>
      </c>
      <c r="P2807" s="3">
        <f t="shared" si="831"/>
        <v>1.7812696700300035</v>
      </c>
      <c r="Q2807" s="3">
        <f t="shared" si="832"/>
        <v>-74.018545843071209</v>
      </c>
      <c r="R2807">
        <f t="shared" si="833"/>
        <v>105.98145415692879</v>
      </c>
      <c r="S2807">
        <f t="shared" si="834"/>
        <v>35.578668347281301</v>
      </c>
      <c r="T2807">
        <f t="shared" si="817"/>
        <v>1.7812696700300035</v>
      </c>
    </row>
    <row r="2808" spans="1:20" x14ac:dyDescent="0.25">
      <c r="A2808">
        <f t="shared" si="818"/>
        <v>224396.84620024616</v>
      </c>
      <c r="B2808">
        <f t="shared" si="835"/>
        <v>35713.867287000969</v>
      </c>
      <c r="C2808" t="str">
        <f t="shared" si="819"/>
        <v>0.337407170957371-1.17819870461859i</v>
      </c>
      <c r="D2808" t="str">
        <f t="shared" si="820"/>
        <v>3.96252943826567-0.667933838979112i</v>
      </c>
      <c r="E2808" t="str">
        <f t="shared" si="821"/>
        <v>207.413055546916+26.2461223816387i</v>
      </c>
      <c r="F2808" t="str">
        <f t="shared" si="822"/>
        <v>1.4547861772262-4.19771782478746i</v>
      </c>
      <c r="G2808" t="str">
        <f t="shared" si="823"/>
        <v>0.999883997969709-0.0107697991541038i</v>
      </c>
      <c r="H2808" t="str">
        <f t="shared" si="824"/>
        <v>18.8453109712168-496.010090724494i</v>
      </c>
      <c r="I2808" t="str">
        <f t="shared" si="825"/>
        <v>-5.79637880016228-2.25879655696125i</v>
      </c>
      <c r="K2808" t="str">
        <f t="shared" si="826"/>
        <v>0.000917861314831398-0.00276943838974906i</v>
      </c>
      <c r="L2808" t="str">
        <f t="shared" si="827"/>
        <v>0.00005-0.0079014018040514i</v>
      </c>
      <c r="M2808" t="str">
        <f t="shared" si="828"/>
        <v>0.00133333333333333-0.00464788341414789i</v>
      </c>
      <c r="N2808">
        <f t="shared" si="829"/>
        <v>105.98041209476655</v>
      </c>
      <c r="O2808">
        <f t="shared" si="830"/>
        <v>1.7666871438031602</v>
      </c>
      <c r="P2808" s="3">
        <f t="shared" si="831"/>
        <v>1.7666871438031602</v>
      </c>
      <c r="Q2808" s="3">
        <f t="shared" si="832"/>
        <v>-74.01958790523345</v>
      </c>
      <c r="R2808">
        <f t="shared" si="833"/>
        <v>105.98041209476655</v>
      </c>
      <c r="S2808">
        <f t="shared" si="834"/>
        <v>35.713867287000966</v>
      </c>
      <c r="T2808">
        <f t="shared" si="817"/>
        <v>1.7666871438031602</v>
      </c>
    </row>
    <row r="2809" spans="1:20" x14ac:dyDescent="0.25">
      <c r="A2809">
        <f t="shared" si="818"/>
        <v>225249.55421580712</v>
      </c>
      <c r="B2809">
        <f t="shared" si="835"/>
        <v>35849.579982691575</v>
      </c>
      <c r="C2809" t="str">
        <f t="shared" si="819"/>
        <v>0.336813558236967-1.17624626483018i</v>
      </c>
      <c r="D2809" t="str">
        <f t="shared" si="820"/>
        <v>3.96243478208438-0.6670862110498i</v>
      </c>
      <c r="E2809" t="str">
        <f t="shared" si="821"/>
        <v>207.808610823049+26.2266141370968i</v>
      </c>
      <c r="F2809" t="str">
        <f t="shared" si="822"/>
        <v>1.45478489222853-4.18194573208011i</v>
      </c>
      <c r="G2809" t="str">
        <f t="shared" si="823"/>
        <v>0.999883114782453-0.0108107148418877i</v>
      </c>
      <c r="H2809" t="str">
        <f t="shared" si="824"/>
        <v>18.612985403812-493.731904431483i</v>
      </c>
      <c r="I2809" t="str">
        <f t="shared" si="825"/>
        <v>-5.74838622195438-2.24586571645419i</v>
      </c>
      <c r="K2809" t="str">
        <f t="shared" si="826"/>
        <v>0.000914951610560102-0.00275975065370565i</v>
      </c>
      <c r="L2809" t="str">
        <f t="shared" si="827"/>
        <v>0.00005-0.00787149014151367i</v>
      </c>
      <c r="M2809" t="str">
        <f t="shared" si="828"/>
        <v>0.00133333333333333-0.00463028831853744i</v>
      </c>
      <c r="N2809">
        <f t="shared" si="829"/>
        <v>105.97885975227911</v>
      </c>
      <c r="O2809">
        <f t="shared" si="830"/>
        <v>1.752214082707515</v>
      </c>
      <c r="P2809" s="3">
        <f t="shared" si="831"/>
        <v>1.752214082707515</v>
      </c>
      <c r="Q2809" s="3">
        <f t="shared" si="832"/>
        <v>-74.021140247720894</v>
      </c>
      <c r="R2809">
        <f t="shared" si="833"/>
        <v>105.97885975227911</v>
      </c>
      <c r="S2809">
        <f t="shared" si="834"/>
        <v>35.849579982691573</v>
      </c>
      <c r="T2809">
        <f t="shared" si="817"/>
        <v>1.752214082707515</v>
      </c>
    </row>
    <row r="2810" spans="1:20" x14ac:dyDescent="0.25">
      <c r="A2810">
        <f t="shared" si="818"/>
        <v>226105.50252182718</v>
      </c>
      <c r="B2810">
        <f t="shared" si="835"/>
        <v>35985.808386625802</v>
      </c>
      <c r="C2810" t="str">
        <f t="shared" si="819"/>
        <v>0.336214616450569-1.17431496206937i</v>
      </c>
      <c r="D2810" t="str">
        <f t="shared" si="820"/>
        <v>3.96233940972322-0.666248098462817i</v>
      </c>
      <c r="E2810" t="str">
        <f t="shared" si="821"/>
        <v>208.207513623611+26.2050559926015i</v>
      </c>
      <c r="F2810" t="str">
        <f t="shared" si="822"/>
        <v>1.45478359744861-4.16623379785454i</v>
      </c>
      <c r="G2810" t="str">
        <f t="shared" si="823"/>
        <v>0.999882224871799-0.0108517859000295i</v>
      </c>
      <c r="H2810" t="str">
        <f t="shared" si="824"/>
        <v>18.3839915167865-491.467294363167i</v>
      </c>
      <c r="I2810" t="str">
        <f t="shared" si="825"/>
        <v>-5.70082566674291-2.23305354687091i</v>
      </c>
      <c r="K2810" t="str">
        <f t="shared" si="826"/>
        <v>0.000912062411672696-0.00275009651902376i</v>
      </c>
      <c r="L2810" t="str">
        <f t="shared" si="827"/>
        <v>0.00005-0.00784169171300421i</v>
      </c>
      <c r="M2810" t="str">
        <f t="shared" si="828"/>
        <v>0.00133333333333333-0.00461275983117896i</v>
      </c>
      <c r="N2810">
        <f t="shared" si="829"/>
        <v>105.9767890083417</v>
      </c>
      <c r="O2810">
        <f t="shared" si="830"/>
        <v>1.7378509387109831</v>
      </c>
      <c r="P2810" s="3">
        <f t="shared" si="831"/>
        <v>1.7378509387109831</v>
      </c>
      <c r="Q2810" s="3">
        <f t="shared" si="832"/>
        <v>-74.023210991658303</v>
      </c>
      <c r="R2810">
        <f t="shared" si="833"/>
        <v>105.9767890083417</v>
      </c>
      <c r="S2810">
        <f t="shared" si="834"/>
        <v>35.985808386625806</v>
      </c>
      <c r="T2810">
        <f t="shared" si="817"/>
        <v>1.7378509387109831</v>
      </c>
    </row>
    <row r="2811" spans="1:20" x14ac:dyDescent="0.25">
      <c r="A2811">
        <f t="shared" si="818"/>
        <v>226964.70343141013</v>
      </c>
      <c r="B2811">
        <f t="shared" si="835"/>
        <v>36122.554458494982</v>
      </c>
      <c r="C2811" t="str">
        <f t="shared" si="819"/>
        <v>0.335610222550204-1.17240481023848i</v>
      </c>
      <c r="D2811" t="str">
        <f t="shared" si="820"/>
        <v>3.96224331579845-0.665419488241581i</v>
      </c>
      <c r="E2811" t="str">
        <f t="shared" si="821"/>
        <v>208.60979012566+26.1814058024156i</v>
      </c>
      <c r="F2811" t="str">
        <f t="shared" si="822"/>
        <v>1.454782292812-4.15058179608688i</v>
      </c>
      <c r="G2811" t="str">
        <f t="shared" si="823"/>
        <v>0.999881328186576-0.0108930129176866i</v>
      </c>
      <c r="H2811" t="str">
        <f t="shared" si="824"/>
        <v>18.1582745589622-489.216145114431i</v>
      </c>
      <c r="I2811" t="str">
        <f t="shared" si="825"/>
        <v>-5.65369273780166-2.2203583622591i</v>
      </c>
      <c r="K2811" t="str">
        <f t="shared" si="826"/>
        <v>0.000909193571039435-0.00274047591161803i</v>
      </c>
      <c r="L2811" t="str">
        <f t="shared" si="827"/>
        <v>0.00005-0.00781200608986278i</v>
      </c>
      <c r="M2811" t="str">
        <f t="shared" si="828"/>
        <v>0.00133333333333333-0.00459529769991927i</v>
      </c>
      <c r="N2811">
        <f t="shared" si="829"/>
        <v>105.97419164322422</v>
      </c>
      <c r="O2811">
        <f t="shared" si="830"/>
        <v>1.7235981603310326</v>
      </c>
      <c r="P2811" s="3">
        <f t="shared" si="831"/>
        <v>1.7235981603310326</v>
      </c>
      <c r="Q2811" s="3">
        <f t="shared" si="832"/>
        <v>-74.025808356775784</v>
      </c>
      <c r="R2811">
        <f t="shared" si="833"/>
        <v>105.97419164322422</v>
      </c>
      <c r="S2811">
        <f t="shared" si="834"/>
        <v>36.122554458494982</v>
      </c>
      <c r="T2811">
        <f t="shared" si="817"/>
        <v>1.7235981603310326</v>
      </c>
    </row>
    <row r="2812" spans="1:20" x14ac:dyDescent="0.25">
      <c r="A2812">
        <f t="shared" si="818"/>
        <v>227827.16930444946</v>
      </c>
      <c r="B2812">
        <f t="shared" si="835"/>
        <v>36259.820165437261</v>
      </c>
      <c r="C2812" t="str">
        <f t="shared" si="819"/>
        <v>0.335000251455624-1.1705158234083i</v>
      </c>
      <c r="D2812" t="str">
        <f t="shared" si="820"/>
        <v>3.96214649488641-0.66460036753579i</v>
      </c>
      <c r="E2812" t="str">
        <f t="shared" si="821"/>
        <v>209.015466577287+26.1556206187272i</v>
      </c>
      <c r="F2812" t="str">
        <f t="shared" si="822"/>
        <v>1.45478097824368-4.13498950161539i</v>
      </c>
      <c r="G2812" t="str">
        <f t="shared" si="823"/>
        <v>0.999880424675223-0.010934396486241i</v>
      </c>
      <c r="H2812" t="str">
        <f t="shared" si="824"/>
        <v>17.9357807896535-486.978342589252i</v>
      </c>
      <c r="I2812" t="str">
        <f t="shared" si="825"/>
        <v>-5.60698309054765-2.2077785074633i</v>
      </c>
      <c r="K2812" t="str">
        <f t="shared" si="826"/>
        <v>0.00090634494243027-0.00273088875718385i</v>
      </c>
      <c r="L2812" t="str">
        <f t="shared" si="827"/>
        <v>0.00005-0.00778243284505159i</v>
      </c>
      <c r="M2812" t="str">
        <f t="shared" si="828"/>
        <v>0.00133333333333333-0.00457790167355975i</v>
      </c>
      <c r="N2812">
        <f t="shared" si="829"/>
        <v>105.97105933746015</v>
      </c>
      <c r="O2812">
        <f t="shared" si="830"/>
        <v>1.7094561924778962</v>
      </c>
      <c r="P2812" s="3">
        <f t="shared" si="831"/>
        <v>1.7094561924778962</v>
      </c>
      <c r="Q2812" s="3">
        <f t="shared" si="832"/>
        <v>-74.028940662539853</v>
      </c>
      <c r="R2812">
        <f t="shared" si="833"/>
        <v>105.97105933746015</v>
      </c>
      <c r="S2812">
        <f t="shared" si="834"/>
        <v>36.259820165437262</v>
      </c>
      <c r="T2812">
        <f t="shared" si="817"/>
        <v>1.7094561924778962</v>
      </c>
    </row>
    <row r="2813" spans="1:20" x14ac:dyDescent="0.25">
      <c r="A2813">
        <f t="shared" si="818"/>
        <v>228692.91254780637</v>
      </c>
      <c r="B2813">
        <f t="shared" si="835"/>
        <v>36397.60748206592</v>
      </c>
      <c r="C2813" t="str">
        <f t="shared" si="819"/>
        <v>0.334384576015442-1.16864801579961i</v>
      </c>
      <c r="D2813" t="str">
        <f t="shared" si="820"/>
        <v>3.96204894152323-0.663790723621114i</v>
      </c>
      <c r="E2813" t="str">
        <f t="shared" si="821"/>
        <v>209.424569291578+26.1276566764357i</v>
      </c>
      <c r="F2813" t="str">
        <f t="shared" si="822"/>
        <v>1.45477965366807-4.11945669013718i</v>
      </c>
      <c r="G2813" t="str">
        <f t="shared" si="823"/>
        <v>0.999879514285789-0.0109759371993073i</v>
      </c>
      <c r="H2813" t="str">
        <f t="shared" si="824"/>
        <v>17.7164574579848-484.753773983271i</v>
      </c>
      <c r="I2813" t="str">
        <f t="shared" si="825"/>
        <v>-5.5606924318249-2.19531235747575i</v>
      </c>
      <c r="K2813" t="str">
        <f t="shared" si="826"/>
        <v>0.000903516380510336-0.00272133498120324i</v>
      </c>
      <c r="L2813" t="str">
        <f t="shared" si="827"/>
        <v>0.00005-0.00775297155314958i</v>
      </c>
      <c r="M2813" t="str">
        <f t="shared" si="828"/>
        <v>0.00133333333333333-0.0045605715018527i</v>
      </c>
      <c r="N2813">
        <f t="shared" si="829"/>
        <v>105.96738367070323</v>
      </c>
      <c r="O2813">
        <f t="shared" si="830"/>
        <v>1.6954254762945744</v>
      </c>
      <c r="P2813" s="3">
        <f t="shared" si="831"/>
        <v>1.6954254762945744</v>
      </c>
      <c r="Q2813" s="3">
        <f t="shared" si="832"/>
        <v>-74.032616329296772</v>
      </c>
      <c r="R2813">
        <f t="shared" si="833"/>
        <v>105.96738367070323</v>
      </c>
      <c r="S2813">
        <f t="shared" si="834"/>
        <v>36.397607482065922</v>
      </c>
      <c r="T2813">
        <f t="shared" si="817"/>
        <v>1.6954254762945744</v>
      </c>
    </row>
    <row r="2814" spans="1:20" x14ac:dyDescent="0.25">
      <c r="A2814">
        <f t="shared" si="818"/>
        <v>229561.94561548802</v>
      </c>
      <c r="B2814">
        <f t="shared" si="835"/>
        <v>36535.918390497769</v>
      </c>
      <c r="C2814" t="str">
        <f t="shared" si="819"/>
        <v>0.333763066967601-1.16680140176369i</v>
      </c>
      <c r="D2814" t="str">
        <f t="shared" si="820"/>
        <v>3.96195065020447-0.662990543898903i</v>
      </c>
      <c r="E2814" t="str">
        <f t="shared" si="821"/>
        <v>209.837124640252+26.0974693776701i</v>
      </c>
      <c r="F2814" t="str">
        <f t="shared" si="822"/>
        <v>1.45477831900898-4.10398313820506i</v>
      </c>
      <c r="G2814" t="str">
        <f t="shared" si="823"/>
        <v>0.999878596965927-0.0110176356527415i</v>
      </c>
      <c r="H2814" t="str">
        <f t="shared" si="824"/>
        <v>17.5002527826793-482.542327766642i</v>
      </c>
      <c r="I2814" t="str">
        <f t="shared" si="825"/>
        <v>-5.51481651919961-2.18295831680243i</v>
      </c>
      <c r="K2814" t="str">
        <f t="shared" si="826"/>
        <v>0.000900707740835497-0.0027118145089506i</v>
      </c>
      <c r="L2814" t="str">
        <f t="shared" si="827"/>
        <v>0.00005-0.00772362179034629i</v>
      </c>
      <c r="M2814" t="str">
        <f t="shared" si="828"/>
        <v>0.00133333333333333-0.00454330693549781i</v>
      </c>
      <c r="N2814">
        <f t="shared" si="829"/>
        <v>105.96315612057465</v>
      </c>
      <c r="O2814">
        <f t="shared" si="830"/>
        <v>1.6815064489911835</v>
      </c>
      <c r="P2814" s="3">
        <f t="shared" si="831"/>
        <v>1.6815064489911835</v>
      </c>
      <c r="Q2814" s="3">
        <f t="shared" si="832"/>
        <v>-74.036843879425348</v>
      </c>
      <c r="R2814">
        <f t="shared" si="833"/>
        <v>105.96315612057465</v>
      </c>
      <c r="S2814">
        <f t="shared" si="834"/>
        <v>36.53591839049777</v>
      </c>
      <c r="T2814">
        <f t="shared" si="817"/>
        <v>1.6815064489911835</v>
      </c>
    </row>
    <row r="2815" spans="1:20" x14ac:dyDescent="0.25">
      <c r="A2815">
        <f t="shared" si="818"/>
        <v>230434.28100882689</v>
      </c>
      <c r="B2815">
        <f t="shared" si="835"/>
        <v>36674.754880381661</v>
      </c>
      <c r="C2815" t="str">
        <f t="shared" si="819"/>
        <v>0.333135592899222-1.16497599576213i</v>
      </c>
      <c r="D2815" t="str">
        <f t="shared" si="820"/>
        <v>3.96185161538496-0.662199815895882i</v>
      </c>
      <c r="E2815" t="str">
        <f t="shared" si="821"/>
        <v>210.25315904701+26.0650132760383i</v>
      </c>
      <c r="F2815" t="str">
        <f t="shared" si="822"/>
        <v>1.4547769741897-4.08856862322425i</v>
      </c>
      <c r="G2815" t="str">
        <f t="shared" si="823"/>
        <v>0.999877672662889-0.0110594924446489i</v>
      </c>
      <c r="H2815" t="str">
        <f t="shared" si="824"/>
        <v>17.2871159322948-480.343893667079i</v>
      </c>
      <c r="I2815" t="str">
        <f t="shared" si="825"/>
        <v>-5.4693511602653-2.17071481884389i</v>
      </c>
      <c r="K2815" t="str">
        <f t="shared" si="826"/>
        <v>0.000897918879847811-0.00270232726549826i</v>
      </c>
      <c r="L2815" t="str">
        <f t="shared" si="827"/>
        <v>0.00005-0.00769438313443545i</v>
      </c>
      <c r="M2815" t="str">
        <f t="shared" si="828"/>
        <v>0.00133333333333333-0.00452610772613849i</v>
      </c>
      <c r="N2815">
        <f t="shared" si="829"/>
        <v>105.95836806149902</v>
      </c>
      <c r="O2815">
        <f t="shared" si="830"/>
        <v>1.6676995436760444</v>
      </c>
      <c r="P2815" s="3">
        <f t="shared" si="831"/>
        <v>1.6676995436760444</v>
      </c>
      <c r="Q2815" s="3">
        <f t="shared" si="832"/>
        <v>-74.041631938500984</v>
      </c>
      <c r="R2815">
        <f t="shared" si="833"/>
        <v>105.95836806149902</v>
      </c>
      <c r="S2815">
        <f t="shared" si="834"/>
        <v>36.674754880381663</v>
      </c>
      <c r="T2815">
        <f t="shared" si="817"/>
        <v>1.6676995436760444</v>
      </c>
    </row>
    <row r="2816" spans="1:20" x14ac:dyDescent="0.25">
      <c r="A2816">
        <f t="shared" si="818"/>
        <v>231309.93127666044</v>
      </c>
      <c r="B2816">
        <f t="shared" si="835"/>
        <v>36814.118948927113</v>
      </c>
      <c r="C2816" t="str">
        <f t="shared" si="819"/>
        <v>0.332502020205787-1.16317181234562i</v>
      </c>
      <c r="D2816" t="str">
        <f t="shared" si="820"/>
        <v>3.96175183147838-0.661418527263849i</v>
      </c>
      <c r="E2816" t="str">
        <f t="shared" si="821"/>
        <v>210.672698980547+26.0302420606055i</v>
      </c>
      <c r="F2816" t="str">
        <f t="shared" si="822"/>
        <v>1.45477561913289-4.07321292344923i</v>
      </c>
      <c r="G2816" t="str">
        <f t="shared" si="823"/>
        <v>0.99987674132353-0.0111015081753925i</v>
      </c>
      <c r="H2816" t="str">
        <f t="shared" si="824"/>
        <v>17.0769970059084-478.158362653174i</v>
      </c>
      <c r="I2816" t="str">
        <f t="shared" si="825"/>
        <v>-5.42429221195909-2.15858032529035i</v>
      </c>
      <c r="K2816" t="str">
        <f t="shared" si="826"/>
        <v>0.000895149654871078-0.00269287317572226i</v>
      </c>
      <c r="L2816" t="str">
        <f t="shared" si="827"/>
        <v>0.00005-0.00766525516480918i</v>
      </c>
      <c r="M2816" t="str">
        <f t="shared" si="828"/>
        <v>0.00133333333333333-0.00450897362635832i</v>
      </c>
      <c r="N2816">
        <f t="shared" si="829"/>
        <v>105.95301076353114</v>
      </c>
      <c r="O2816">
        <f t="shared" si="830"/>
        <v>1.6540051891813055</v>
      </c>
      <c r="P2816" s="3">
        <f t="shared" si="831"/>
        <v>1.6540051891813055</v>
      </c>
      <c r="Q2816" s="3">
        <f t="shared" si="832"/>
        <v>-74.04698923646886</v>
      </c>
      <c r="R2816">
        <f t="shared" si="833"/>
        <v>105.95301076353114</v>
      </c>
      <c r="S2816">
        <f t="shared" si="834"/>
        <v>36.81411894892711</v>
      </c>
      <c r="T2816">
        <f t="shared" si="817"/>
        <v>1.6540051891813055</v>
      </c>
    </row>
    <row r="2817" spans="1:20" x14ac:dyDescent="0.25">
      <c r="A2817">
        <f t="shared" si="818"/>
        <v>232188.90901551172</v>
      </c>
      <c r="B2817">
        <f t="shared" si="835"/>
        <v>36954.012600933034</v>
      </c>
      <c r="C2817" t="str">
        <f t="shared" si="819"/>
        <v>0.33186221304964-1.1613888661319i</v>
      </c>
      <c r="D2817" t="str">
        <f t="shared" si="820"/>
        <v>3.96165129285698-0.660646665779371i</v>
      </c>
      <c r="E2817" t="str">
        <f t="shared" si="821"/>
        <v>211.095770947239+25.9931085395932i</v>
      </c>
      <c r="F2817" t="str">
        <f t="shared" si="822"/>
        <v>1.45477425376062-4.05791581798047i</v>
      </c>
      <c r="G2817" t="str">
        <f t="shared" si="823"/>
        <v>0.999875802894299-0.0111436834476018i</v>
      </c>
      <c r="H2817" t="str">
        <f t="shared" si="824"/>
        <v>16.8698470142312-475.985626917949i</v>
      </c>
      <c r="I2817" t="str">
        <f t="shared" si="825"/>
        <v>-5.37963557988801-2.14655332553107i</v>
      </c>
      <c r="K2817" t="str">
        <f t="shared" si="826"/>
        <v>0.000892399924106314-0.00268345216430774i</v>
      </c>
      <c r="L2817" t="str">
        <f t="shared" si="827"/>
        <v>0.00005-0.00763623746245181i</v>
      </c>
      <c r="M2817" t="str">
        <f t="shared" si="828"/>
        <v>0.00133333333333333-0.00449190438967754i</v>
      </c>
      <c r="N2817">
        <f t="shared" si="829"/>
        <v>105.94707539117053</v>
      </c>
      <c r="O2817">
        <f t="shared" si="830"/>
        <v>1.6404238098844126</v>
      </c>
      <c r="P2817" s="3">
        <f t="shared" si="831"/>
        <v>1.6404238098844126</v>
      </c>
      <c r="Q2817" s="3">
        <f t="shared" si="832"/>
        <v>-74.052924608829471</v>
      </c>
      <c r="R2817">
        <f t="shared" si="833"/>
        <v>105.94707539117053</v>
      </c>
      <c r="S2817">
        <f t="shared" si="834"/>
        <v>36.954012600933034</v>
      </c>
      <c r="T2817">
        <f t="shared" si="817"/>
        <v>1.6404238098844126</v>
      </c>
    </row>
    <row r="2818" spans="1:20" x14ac:dyDescent="0.25">
      <c r="A2818">
        <f t="shared" si="818"/>
        <v>233071.22686977067</v>
      </c>
      <c r="B2818">
        <f t="shared" si="835"/>
        <v>37094.437848816582</v>
      </c>
      <c r="C2818" t="str">
        <f t="shared" si="819"/>
        <v>0.331216033317854-1.1596271717828i</v>
      </c>
      <c r="D2818" t="str">
        <f t="shared" si="820"/>
        <v>3.9615499938514-0.6598842193435i</v>
      </c>
      <c r="E2818" t="str">
        <f t="shared" si="821"/>
        <v>211.522401483473+25.9535646238008i</v>
      </c>
      <c r="F2818" t="str">
        <f t="shared" si="822"/>
        <v>1.4547728779944-4.04267708676139i</v>
      </c>
      <c r="G2818" t="str">
        <f t="shared" si="823"/>
        <v>0.999874857321235-0.0111860188661807i</v>
      </c>
      <c r="H2818" t="str">
        <f t="shared" si="824"/>
        <v>16.6656178611456-473.825579862624i</v>
      </c>
      <c r="I2818" t="str">
        <f t="shared" si="825"/>
        <v>-5.33537721766575-2.13463233607731i</v>
      </c>
      <c r="K2818" t="str">
        <f t="shared" si="826"/>
        <v>0.000889669546627308-0.00267406415575456i</v>
      </c>
      <c r="L2818" t="str">
        <f t="shared" si="827"/>
        <v>0.00005-0.00760732960993406i</v>
      </c>
      <c r="M2818" t="str">
        <f t="shared" si="828"/>
        <v>0.00133333333333333-0.00447489977054946i</v>
      </c>
      <c r="N2818">
        <f t="shared" si="829"/>
        <v>105.94055300216635</v>
      </c>
      <c r="O2818">
        <f t="shared" si="830"/>
        <v>1.6269558255251624</v>
      </c>
      <c r="P2818" s="3">
        <f t="shared" si="831"/>
        <v>1.6269558255251624</v>
      </c>
      <c r="Q2818" s="3">
        <f t="shared" si="832"/>
        <v>-74.059446997833646</v>
      </c>
      <c r="R2818">
        <f t="shared" si="833"/>
        <v>105.94055300216635</v>
      </c>
      <c r="S2818">
        <f t="shared" si="834"/>
        <v>37.094437848816582</v>
      </c>
      <c r="T2818">
        <f t="shared" si="817"/>
        <v>1.6269558255251624</v>
      </c>
    </row>
    <row r="2819" spans="1:20" x14ac:dyDescent="0.25">
      <c r="A2819">
        <f t="shared" si="818"/>
        <v>233956.89753187579</v>
      </c>
      <c r="B2819">
        <f t="shared" si="835"/>
        <v>37235.396712642083</v>
      </c>
      <c r="C2819" t="str">
        <f t="shared" si="819"/>
        <v>0.330563340579379-1.15788674398007i</v>
      </c>
      <c r="D2819" t="str">
        <f t="shared" si="820"/>
        <v>3.96144792875021-0.659131175981459i</v>
      </c>
      <c r="E2819" t="str">
        <f t="shared" si="821"/>
        <v>211.952617147625+25.9115613097489i</v>
      </c>
      <c r="F2819" t="str">
        <f t="shared" si="822"/>
        <v>1.45477149175514-4.02749651057508i</v>
      </c>
      <c r="G2819" t="str">
        <f t="shared" si="823"/>
        <v>0.999873904549972-0.0112285150383165i</v>
      </c>
      <c r="H2819" t="str">
        <f t="shared" si="824"/>
        <v>16.4642623256512-471.678116080625i</v>
      </c>
      <c r="I2819" t="str">
        <f t="shared" si="825"/>
        <v>-5.29151312625919-2.12281589999853i</v>
      </c>
      <c r="K2819" t="str">
        <f t="shared" si="826"/>
        <v>0.000886958382376059-0.00266470907438259i</v>
      </c>
      <c r="L2819" t="str">
        <f t="shared" si="827"/>
        <v>0.00005-0.00757853119140674i</v>
      </c>
      <c r="M2819" t="str">
        <f t="shared" si="828"/>
        <v>0.00133333333333333-0.0044579595243569i</v>
      </c>
      <c r="N2819">
        <f t="shared" si="829"/>
        <v>105.93343454631308</v>
      </c>
      <c r="O2819">
        <f t="shared" si="830"/>
        <v>1.6136016510162143</v>
      </c>
      <c r="P2819" s="3">
        <f t="shared" si="831"/>
        <v>1.6136016510162143</v>
      </c>
      <c r="Q2819" s="3">
        <f t="shared" si="832"/>
        <v>-74.06656545368692</v>
      </c>
      <c r="R2819">
        <f t="shared" si="833"/>
        <v>105.93343454631308</v>
      </c>
      <c r="S2819">
        <f t="shared" si="834"/>
        <v>37.235396712642086</v>
      </c>
      <c r="T2819">
        <f t="shared" si="817"/>
        <v>1.6136016510162143</v>
      </c>
    </row>
    <row r="2820" spans="1:20" x14ac:dyDescent="0.25">
      <c r="A2820">
        <f t="shared" si="818"/>
        <v>234845.93374249694</v>
      </c>
      <c r="B2820">
        <f t="shared" si="835"/>
        <v>37376.891220150123</v>
      </c>
      <c r="C2820" t="str">
        <f t="shared" si="819"/>
        <v>0.329903992041584-1.1561675974005i</v>
      </c>
      <c r="D2820" t="str">
        <f t="shared" si="820"/>
        <v>3.96134509179971-0.658387523842341i</v>
      </c>
      <c r="E2820" t="str">
        <f t="shared" si="821"/>
        <v>212.386444511667+25.8670486625382i</v>
      </c>
      <c r="F2820" t="str">
        <f t="shared" si="822"/>
        <v>1.4547700949631-4.01237387104115i</v>
      </c>
      <c r="G2820" t="str">
        <f t="shared" si="823"/>
        <v>0.999872944525725-0.0112711725734882i</v>
      </c>
      <c r="H2820" t="str">
        <f t="shared" si="824"/>
        <v>16.2657340442168-469.543131341818i</v>
      </c>
      <c r="I2820" t="str">
        <f t="shared" si="825"/>
        <v>-5.24803935334494-2.11110258637169i</v>
      </c>
      <c r="K2820" t="str">
        <f t="shared" si="826"/>
        <v>0.000884266292158343-0.00265538684433712i</v>
      </c>
      <c r="L2820" t="str">
        <f t="shared" si="827"/>
        <v>0.00005-0.00754984179259489i</v>
      </c>
      <c r="M2820" t="str">
        <f t="shared" si="828"/>
        <v>0.00133333333333333-0.00444108340740875i</v>
      </c>
      <c r="N2820">
        <f t="shared" si="829"/>
        <v>105.92571086423517</v>
      </c>
      <c r="O2820">
        <f t="shared" si="830"/>
        <v>1.6003616962508622</v>
      </c>
      <c r="P2820" s="3">
        <f t="shared" si="831"/>
        <v>1.6003616962508622</v>
      </c>
      <c r="Q2820" s="3">
        <f t="shared" si="832"/>
        <v>-74.074289135764829</v>
      </c>
      <c r="R2820">
        <f t="shared" si="833"/>
        <v>105.92571086423517</v>
      </c>
      <c r="S2820">
        <f t="shared" si="834"/>
        <v>37.376891220150121</v>
      </c>
      <c r="T2820">
        <f t="shared" si="817"/>
        <v>1.6003616962508622</v>
      </c>
    </row>
    <row r="2821" spans="1:20" x14ac:dyDescent="0.25">
      <c r="A2821">
        <f t="shared" si="818"/>
        <v>235738.34829071842</v>
      </c>
      <c r="B2821">
        <f t="shared" si="835"/>
        <v>37518.923406786693</v>
      </c>
      <c r="C2821" t="str">
        <f t="shared" si="819"/>
        <v>0.329237842506036-1.15446974668974i</v>
      </c>
      <c r="D2821" t="str">
        <f t="shared" si="820"/>
        <v>3.9612414772036-0.657653251198828i</v>
      </c>
      <c r="E2821" t="str">
        <f t="shared" si="821"/>
        <v>212.823910152378+25.8199757984169i</v>
      </c>
      <c r="F2821" t="str">
        <f t="shared" si="822"/>
        <v>1.45476868753799-3.99730895061265i</v>
      </c>
      <c r="G2821" t="str">
        <f t="shared" si="823"/>
        <v>0.999871977193296-0.0113139920834747i</v>
      </c>
      <c r="H2821" t="str">
        <f t="shared" si="824"/>
        <v>16.0699874935205-467.420522576967i</v>
      </c>
      <c r="I2821" t="str">
        <f t="shared" si="825"/>
        <v>-5.20495199267576-2.09949098974333i</v>
      </c>
      <c r="K2821" t="str">
        <f t="shared" si="826"/>
        <v>0.000881593137639206-0.00264609738959416i</v>
      </c>
      <c r="L2821" t="str">
        <f t="shared" si="827"/>
        <v>0.00005-0.00752126100079188i</v>
      </c>
      <c r="M2821" t="str">
        <f t="shared" si="828"/>
        <v>0.00133333333333333-0.00442427117693639i</v>
      </c>
      <c r="N2821">
        <f t="shared" si="829"/>
        <v>105.91737268616116</v>
      </c>
      <c r="O2821">
        <f t="shared" si="830"/>
        <v>1.5872363659037927</v>
      </c>
      <c r="P2821" s="3">
        <f t="shared" si="831"/>
        <v>1.5872363659037927</v>
      </c>
      <c r="Q2821" s="3">
        <f t="shared" si="832"/>
        <v>-74.082627313838842</v>
      </c>
      <c r="R2821">
        <f t="shared" si="833"/>
        <v>105.91737268616116</v>
      </c>
      <c r="S2821">
        <f t="shared" si="834"/>
        <v>37.518923406786691</v>
      </c>
      <c r="T2821">
        <f t="shared" si="817"/>
        <v>1.5872363659037927</v>
      </c>
    </row>
    <row r="2822" spans="1:20" x14ac:dyDescent="0.25">
      <c r="A2822">
        <f t="shared" si="818"/>
        <v>236634.15401422317</v>
      </c>
      <c r="B2822">
        <f t="shared" si="835"/>
        <v>37661.495315732485</v>
      </c>
      <c r="C2822" t="str">
        <f t="shared" si="819"/>
        <v>0.328564744323658-1.15279320643509i</v>
      </c>
      <c r="D2822" t="str">
        <f t="shared" si="820"/>
        <v>3.96113707912265-0.656928346446874i</v>
      </c>
      <c r="E2822" t="str">
        <f t="shared" si="821"/>
        <v>213.265040642164+25.7702908670695i</v>
      </c>
      <c r="F2822" t="str">
        <f t="shared" si="822"/>
        <v>1.45476726939888-3.98230153257289i</v>
      </c>
      <c r="G2822" t="str">
        <f t="shared" si="823"/>
        <v>0.999871002497065-0.0113569741823638i</v>
      </c>
      <c r="H2822" t="str">
        <f t="shared" si="824"/>
        <v>15.8769779735721-465.310187862404i</v>
      </c>
      <c r="I2822" t="str">
        <f t="shared" si="825"/>
        <v>-5.16224718345629-2.08797972960377i</v>
      </c>
      <c r="K2822" t="str">
        <f t="shared" si="826"/>
        <v>0.000878938781338462-0.0026368406339656i</v>
      </c>
      <c r="L2822" t="str">
        <f t="shared" si="827"/>
        <v>0.00005-0.00749278840485342i</v>
      </c>
      <c r="M2822" t="str">
        <f t="shared" si="828"/>
        <v>0.00133333333333333-0.00440752259109025i</v>
      </c>
      <c r="N2822">
        <f t="shared" si="829"/>
        <v>105.90841063068996</v>
      </c>
      <c r="O2822">
        <f t="shared" si="830"/>
        <v>1.5742260592271482</v>
      </c>
      <c r="P2822" s="3">
        <f t="shared" si="831"/>
        <v>1.5742260592271482</v>
      </c>
      <c r="Q2822" s="3">
        <f t="shared" si="832"/>
        <v>-74.091589369310043</v>
      </c>
      <c r="R2822">
        <f t="shared" si="833"/>
        <v>105.90841063068996</v>
      </c>
      <c r="S2822">
        <f t="shared" si="834"/>
        <v>37.661495315732488</v>
      </c>
      <c r="T2822">
        <f t="shared" si="817"/>
        <v>1.5742260592271482</v>
      </c>
    </row>
    <row r="2823" spans="1:20" x14ac:dyDescent="0.25">
      <c r="A2823">
        <f t="shared" si="818"/>
        <v>237533.36379947723</v>
      </c>
      <c r="B2823">
        <f t="shared" si="835"/>
        <v>37804.608997932271</v>
      </c>
      <c r="C2823" t="str">
        <f t="shared" si="819"/>
        <v>0.327884547349202-1.15113799113727i</v>
      </c>
      <c r="D2823" t="str">
        <f t="shared" si="820"/>
        <v>3.96103189167444-0.656212798105421i</v>
      </c>
      <c r="E2823" t="str">
        <f t="shared" si="821"/>
        <v>213.70986253946+25.7179410336094i</v>
      </c>
      <c r="F2823" t="str">
        <f t="shared" si="822"/>
        <v>1.45476584046423-3.96735140103236i</v>
      </c>
      <c r="G2823" t="str">
        <f t="shared" si="823"/>
        <v>0.999870020380991-0.0114001194865607i</v>
      </c>
      <c r="H2823" t="str">
        <f t="shared" si="824"/>
        <v>15.6866615912122-463.212026404936i</v>
      </c>
      <c r="I2823" t="str">
        <f t="shared" si="825"/>
        <v>-5.11992110972851-2.07656744987361i</v>
      </c>
      <c r="K2823" t="str">
        <f t="shared" si="826"/>
        <v>0.000876303086626267-0.00262761650110447i</v>
      </c>
      <c r="L2823" t="str">
        <f t="shared" si="827"/>
        <v>0.00005-0.0074644235951917i</v>
      </c>
      <c r="M2823" t="str">
        <f t="shared" si="828"/>
        <v>0.00133333333333333-0.00439083740893629i</v>
      </c>
      <c r="N2823">
        <f t="shared" si="829"/>
        <v>105.89881520354628</v>
      </c>
      <c r="O2823">
        <f t="shared" si="830"/>
        <v>1.561331169841889</v>
      </c>
      <c r="P2823" s="3">
        <f t="shared" si="831"/>
        <v>1.561331169841889</v>
      </c>
      <c r="Q2823" s="3">
        <f t="shared" si="832"/>
        <v>-74.101184796453722</v>
      </c>
      <c r="R2823">
        <f t="shared" si="833"/>
        <v>105.89881520354628</v>
      </c>
      <c r="S2823">
        <f t="shared" si="834"/>
        <v>37.80460899793227</v>
      </c>
      <c r="T2823">
        <f t="shared" si="817"/>
        <v>1.561331169841889</v>
      </c>
    </row>
    <row r="2824" spans="1:20" x14ac:dyDescent="0.25">
      <c r="A2824">
        <f t="shared" si="818"/>
        <v>238435.99058191525</v>
      </c>
      <c r="B2824">
        <f t="shared" si="835"/>
        <v>37948.266512124414</v>
      </c>
      <c r="C2824" t="str">
        <f t="shared" si="819"/>
        <v>0.327197098894958-1.14950411518082i</v>
      </c>
      <c r="D2824" t="str">
        <f t="shared" si="820"/>
        <v>3.96092590893302-0.655506594816098i</v>
      </c>
      <c r="E2824" t="str">
        <f t="shared" si="821"/>
        <v>214.158402378699+25.662872460278i</v>
      </c>
      <c r="F2824" t="str">
        <f t="shared" si="822"/>
        <v>1.45476440065189-3.95245834092559i</v>
      </c>
      <c r="G2824" t="str">
        <f t="shared" si="823"/>
        <v>0.999869030788604-0.0114434286147965i</v>
      </c>
      <c r="H2824" t="str">
        <f t="shared" si="824"/>
        <v>15.4989952439689-461.125938526937i</v>
      </c>
      <c r="I2824" t="str">
        <f t="shared" si="825"/>
        <v>-5.07796999976616-2.06525281840177i</v>
      </c>
      <c r="K2824" t="str">
        <f t="shared" si="826"/>
        <v>0.00087368591771855-0.00261842491450992i</v>
      </c>
      <c r="L2824" t="str">
        <f t="shared" si="827"/>
        <v>0.00005-0.00743616616376938i</v>
      </c>
      <c r="M2824" t="str">
        <f t="shared" si="828"/>
        <v>0.00133333333333333-0.00437421539045258i</v>
      </c>
      <c r="N2824">
        <f t="shared" si="829"/>
        <v>105.88857679632562</v>
      </c>
      <c r="O2824">
        <f t="shared" si="830"/>
        <v>1.5485520855221391</v>
      </c>
      <c r="P2824" s="3">
        <f t="shared" si="831"/>
        <v>1.5485520855221391</v>
      </c>
      <c r="Q2824" s="3">
        <f t="shared" si="832"/>
        <v>-74.111423203674377</v>
      </c>
      <c r="R2824">
        <f t="shared" si="833"/>
        <v>105.88857679632562</v>
      </c>
      <c r="S2824">
        <f t="shared" si="834"/>
        <v>37.948266512124412</v>
      </c>
      <c r="T2824">
        <f t="shared" si="817"/>
        <v>1.5485520855221391</v>
      </c>
    </row>
    <row r="2825" spans="1:20" x14ac:dyDescent="0.25">
      <c r="A2825">
        <f t="shared" si="818"/>
        <v>239342.04734612652</v>
      </c>
      <c r="B2825">
        <f t="shared" si="835"/>
        <v>38092.469924870486</v>
      </c>
      <c r="C2825" t="str">
        <f t="shared" si="819"/>
        <v>0.326502243683885-1.14789159280343i</v>
      </c>
      <c r="D2825" t="str">
        <f t="shared" si="820"/>
        <v>3.96081912492856-0.654809725342914i</v>
      </c>
      <c r="E2825" t="str">
        <f t="shared" si="821"/>
        <v>214.610686659843+25.6050302878585i</v>
      </c>
      <c r="F2825" t="str">
        <f t="shared" si="822"/>
        <v>1.45476294987906-3.93762213800806i</v>
      </c>
      <c r="G2825" t="str">
        <f t="shared" si="823"/>
        <v>0.999868033663006-0.0114869021881368i</v>
      </c>
      <c r="H2825" t="str">
        <f t="shared" si="824"/>
        <v>15.3139366042752-459.051825651677i</v>
      </c>
      <c r="I2825" t="str">
        <f t="shared" si="825"/>
        <v>-5.03639012547856-2.05403452647508i</v>
      </c>
      <c r="K2825" t="str">
        <f t="shared" si="826"/>
        <v>0.00087108713967261-0.00260926579753233i</v>
      </c>
      <c r="L2825" t="str">
        <f t="shared" si="827"/>
        <v>0.00005-0.00740801570409384i</v>
      </c>
      <c r="M2825" t="str">
        <f t="shared" si="828"/>
        <v>0.00133333333333333-0.00435765629652578i</v>
      </c>
      <c r="N2825">
        <f t="shared" si="829"/>
        <v>105.8776856852335</v>
      </c>
      <c r="O2825">
        <f t="shared" si="830"/>
        <v>1.5358891879749597</v>
      </c>
      <c r="P2825" s="3">
        <f t="shared" si="831"/>
        <v>1.5358891879749597</v>
      </c>
      <c r="Q2825" s="3">
        <f t="shared" si="832"/>
        <v>-74.122314314766498</v>
      </c>
      <c r="R2825">
        <f t="shared" si="833"/>
        <v>105.8776856852335</v>
      </c>
      <c r="S2825">
        <f t="shared" si="834"/>
        <v>38.092469924870485</v>
      </c>
      <c r="T2825">
        <f t="shared" si="817"/>
        <v>1.5358891879749597</v>
      </c>
    </row>
    <row r="2826" spans="1:20" x14ac:dyDescent="0.25">
      <c r="A2826">
        <f t="shared" si="818"/>
        <v>240251.54712604181</v>
      </c>
      <c r="B2826">
        <f t="shared" si="835"/>
        <v>38237.221310584995</v>
      </c>
      <c r="C2826" t="str">
        <f t="shared" si="819"/>
        <v>0.325799823801948-1.14630043806397i</v>
      </c>
      <c r="D2826" t="str">
        <f t="shared" si="820"/>
        <v>3.96071153364715-0.654122178571984i</v>
      </c>
      <c r="E2826" t="str">
        <f t="shared" si="821"/>
        <v>215.066741837445+25.5443586167822i</v>
      </c>
      <c r="F2826" t="str">
        <f t="shared" si="822"/>
        <v>1.45476148806233-3.92284257885317i</v>
      </c>
      <c r="G2826" t="str">
        <f t="shared" si="823"/>
        <v>0.999867028946867-0.0115305408299906i</v>
      </c>
      <c r="H2826" t="str">
        <f t="shared" si="824"/>
        <v>15.1314441040305-456.989590288852i</v>
      </c>
      <c r="I2826" t="str">
        <f t="shared" si="825"/>
        <v>-4.99517780182342-2.04291128833912i</v>
      </c>
      <c r="K2826" t="str">
        <f t="shared" si="826"/>
        <v>0.000868506618382593-0.00260013907337825i</v>
      </c>
      <c r="L2826" t="str">
        <f t="shared" si="827"/>
        <v>0.00005-0.00737997181121119i</v>
      </c>
      <c r="M2826" t="str">
        <f t="shared" si="828"/>
        <v>0.00133333333333333-0.00434115988894777i</v>
      </c>
      <c r="N2826">
        <f t="shared" si="829"/>
        <v>105.86613202981152</v>
      </c>
      <c r="O2826">
        <f t="shared" si="830"/>
        <v>1.5233428526137978</v>
      </c>
      <c r="P2826" s="3">
        <f t="shared" si="831"/>
        <v>1.5233428526137978</v>
      </c>
      <c r="Q2826" s="3">
        <f t="shared" si="832"/>
        <v>-74.133867970188476</v>
      </c>
      <c r="R2826">
        <f t="shared" si="833"/>
        <v>105.86613202981152</v>
      </c>
      <c r="S2826">
        <f t="shared" si="834"/>
        <v>38.237221310584992</v>
      </c>
      <c r="T2826">
        <f t="shared" si="817"/>
        <v>1.5233428526137978</v>
      </c>
    </row>
    <row r="2827" spans="1:20" x14ac:dyDescent="0.25">
      <c r="A2827">
        <f t="shared" si="818"/>
        <v>241164.50300512079</v>
      </c>
      <c r="B2827">
        <f t="shared" si="835"/>
        <v>38382.522751565222</v>
      </c>
      <c r="C2827" t="str">
        <f t="shared" si="819"/>
        <v>0.325089678649835-1.14473066480923i</v>
      </c>
      <c r="D2827" t="str">
        <f t="shared" si="820"/>
        <v>3.96060312903035-0.653443943511204i</v>
      </c>
      <c r="E2827" t="str">
        <f t="shared" si="821"/>
        <v>215.52659430924+25.480800487949i</v>
      </c>
      <c r="F2827" t="str">
        <f t="shared" si="822"/>
        <v>1.45476001511766-3.90811945084907i</v>
      </c>
      <c r="G2827" t="str">
        <f t="shared" si="823"/>
        <v>0.999866016582419-0.0115743451661188i</v>
      </c>
      <c r="H2827" t="str">
        <f t="shared" si="824"/>
        <v>14.9514769195008-454.939136020313i</v>
      </c>
      <c r="I2827" t="str">
        <f t="shared" si="825"/>
        <v>-4.95432938622824-2.0318818407298i</v>
      </c>
      <c r="K2827" t="str">
        <f t="shared" si="826"/>
        <v>0.000865944220575068-0.00259104466511538i</v>
      </c>
      <c r="L2827" t="str">
        <f t="shared" si="827"/>
        <v>0.00005-0.00735203408170076i</v>
      </c>
      <c r="M2827" t="str">
        <f t="shared" si="828"/>
        <v>0.00133333333333333-0.0043247259304122i</v>
      </c>
      <c r="N2827">
        <f t="shared" si="829"/>
        <v>105.85390587165799</v>
      </c>
      <c r="O2827">
        <f t="shared" si="830"/>
        <v>1.510913448326098</v>
      </c>
      <c r="P2827" s="3">
        <f t="shared" si="831"/>
        <v>1.510913448326098</v>
      </c>
      <c r="Q2827" s="3">
        <f t="shared" si="832"/>
        <v>-74.146094128342014</v>
      </c>
      <c r="R2827">
        <f t="shared" si="833"/>
        <v>105.85390587165799</v>
      </c>
      <c r="S2827">
        <f t="shared" si="834"/>
        <v>38.382522751565219</v>
      </c>
      <c r="T2827">
        <f t="shared" si="817"/>
        <v>1.510913448326098</v>
      </c>
    </row>
    <row r="2828" spans="1:20" x14ac:dyDescent="0.25">
      <c r="A2828">
        <f t="shared" si="818"/>
        <v>242080.92811654022</v>
      </c>
      <c r="B2828">
        <f t="shared" si="835"/>
        <v>38528.376338021168</v>
      </c>
      <c r="C2828" t="str">
        <f t="shared" si="819"/>
        <v>0.324371644893936-1.14318228663932i</v>
      </c>
      <c r="D2828" t="str">
        <f t="shared" si="820"/>
        <v>3.96049390497495-0.652775009289981i</v>
      </c>
      <c r="E2828" t="str">
        <f t="shared" si="821"/>
        <v>215.990270404242+25.4142978632447i</v>
      </c>
      <c r="F2828" t="str">
        <f t="shared" si="822"/>
        <v>1.45475853096036-3.8934525421957i</v>
      </c>
      <c r="G2828" t="str">
        <f t="shared" si="823"/>
        <v>0.999864996511457-0.0116183158246432i</v>
      </c>
      <c r="H2828" t="str">
        <f t="shared" si="824"/>
        <v>14.7739949565484-452.900367486003i</v>
      </c>
      <c r="I2828" t="str">
        <f t="shared" si="825"/>
        <v>-4.91384127802074-2.02094494241563i</v>
      </c>
      <c r="K2828" t="str">
        <f t="shared" si="826"/>
        <v>0.000863399813804503-0.00258198249567732i</v>
      </c>
      <c r="L2828" t="str">
        <f t="shared" si="827"/>
        <v>0.00005-0.00732420211366879i</v>
      </c>
      <c r="M2828" t="str">
        <f t="shared" si="828"/>
        <v>0.00133333333333333-0.00430835418451106i</v>
      </c>
      <c r="N2828">
        <f t="shared" si="829"/>
        <v>105.84099713313795</v>
      </c>
      <c r="O2828">
        <f t="shared" si="830"/>
        <v>1.4986013372347111</v>
      </c>
      <c r="P2828" s="3">
        <f t="shared" si="831"/>
        <v>1.4986013372347111</v>
      </c>
      <c r="Q2828" s="3">
        <f t="shared" si="832"/>
        <v>-74.159002866862053</v>
      </c>
      <c r="R2828">
        <f t="shared" si="833"/>
        <v>105.84099713313795</v>
      </c>
      <c r="S2828">
        <f t="shared" si="834"/>
        <v>38.528376338021168</v>
      </c>
      <c r="T2828">
        <f t="shared" si="817"/>
        <v>1.4986013372347111</v>
      </c>
    </row>
    <row r="2829" spans="1:20" x14ac:dyDescent="0.25">
      <c r="A2829">
        <f t="shared" si="818"/>
        <v>243000.83564338312</v>
      </c>
      <c r="B2829">
        <f t="shared" si="835"/>
        <v>38674.784168105652</v>
      </c>
      <c r="C2829" t="str">
        <f t="shared" si="819"/>
        <v>0.323645556416674-1.14165531687164i</v>
      </c>
      <c r="D2829" t="str">
        <f t="shared" si="820"/>
        <v>3.96038385533263-0.652115365158913i</v>
      </c>
      <c r="E2829" t="str">
        <f t="shared" si="821"/>
        <v>216.457796370322+25.3447916057623i</v>
      </c>
      <c r="F2829" t="str">
        <f t="shared" si="822"/>
        <v>1.4547570355051-3.87884164190167i</v>
      </c>
      <c r="G2829" t="str">
        <f t="shared" si="823"/>
        <v>0.999863968675331-0.0116624534360551i</v>
      </c>
      <c r="H2829" t="str">
        <f t="shared" si="824"/>
        <v>14.5989588361857-450.873190370098i</v>
      </c>
      <c r="I2829" t="str">
        <f t="shared" si="825"/>
        <v>-4.8737099178677-2.01009937375034i</v>
      </c>
      <c r="K2829" t="str">
        <f t="shared" si="826"/>
        <v>0.000860873266448862-0.00257295248786844i</v>
      </c>
      <c r="L2829" t="str">
        <f t="shared" si="827"/>
        <v>0.00005-0.00729647550674319i</v>
      </c>
      <c r="M2829" t="str">
        <f t="shared" si="828"/>
        <v>0.00133333333333333-0.00429204441573128i</v>
      </c>
      <c r="N2829">
        <f t="shared" si="829"/>
        <v>105.82739561608773</v>
      </c>
      <c r="O2829">
        <f t="shared" si="830"/>
        <v>1.4864068744527441</v>
      </c>
      <c r="P2829" s="3">
        <f t="shared" si="831"/>
        <v>1.4864068744527441</v>
      </c>
      <c r="Q2829" s="3">
        <f t="shared" si="832"/>
        <v>-74.172604383912272</v>
      </c>
      <c r="R2829">
        <f t="shared" si="833"/>
        <v>105.82739561608773</v>
      </c>
      <c r="S2829">
        <f t="shared" si="834"/>
        <v>38.674784168105653</v>
      </c>
      <c r="T2829">
        <f t="shared" si="817"/>
        <v>1.4864068744527441</v>
      </c>
    </row>
    <row r="2830" spans="1:20" x14ac:dyDescent="0.25">
      <c r="A2830">
        <f t="shared" si="818"/>
        <v>243924.23881882799</v>
      </c>
      <c r="B2830">
        <f t="shared" si="835"/>
        <v>38821.748347944456</v>
      </c>
      <c r="C2830" t="str">
        <f t="shared" si="819"/>
        <v>0.322911244266081-1.14014976850345i</v>
      </c>
      <c r="D2830" t="str">
        <f t="shared" si="820"/>
        <v>3.96027297390962-0.651465000489518i</v>
      </c>
      <c r="E2830" t="str">
        <f t="shared" si="821"/>
        <v>216.929198361259+25.2722214597203i</v>
      </c>
      <c r="F2830" t="str">
        <f t="shared" si="822"/>
        <v>1.45475552866589-3.86428653978127i</v>
      </c>
      <c r="G2830" t="str">
        <f t="shared" si="823"/>
        <v>0.999862933014945-0.0117067586332239i</v>
      </c>
      <c r="H2830" t="str">
        <f t="shared" si="824"/>
        <v>14.4263298804416-448.85751138734i</v>
      </c>
      <c r="I2830" t="str">
        <f t="shared" si="825"/>
        <v>-4.83393178722232-1.99934393623568i</v>
      </c>
      <c r="K2830" t="str">
        <f t="shared" si="826"/>
        <v>0.000858364447705097-0.00256395456436858i</v>
      </c>
      <c r="L2830" t="str">
        <f t="shared" si="827"/>
        <v>0.00005-0.00726885386206733i</v>
      </c>
      <c r="M2830" t="str">
        <f t="shared" si="828"/>
        <v>0.00133333333333333-0.00427579638945137i</v>
      </c>
      <c r="N2830">
        <f t="shared" si="829"/>
        <v>105.81309100050791</v>
      </c>
      <c r="O2830">
        <f t="shared" si="830"/>
        <v>1.4743304078320918</v>
      </c>
      <c r="P2830" s="3">
        <f t="shared" si="831"/>
        <v>1.4743304078320918</v>
      </c>
      <c r="Q2830" s="3">
        <f t="shared" si="832"/>
        <v>-74.18690899949209</v>
      </c>
      <c r="R2830">
        <f t="shared" si="833"/>
        <v>105.81309100050791</v>
      </c>
      <c r="S2830">
        <f t="shared" si="834"/>
        <v>38.821748347944457</v>
      </c>
      <c r="T2830">
        <f t="shared" si="817"/>
        <v>1.4743304078320918</v>
      </c>
    </row>
    <row r="2831" spans="1:20" x14ac:dyDescent="0.25">
      <c r="A2831">
        <f t="shared" si="818"/>
        <v>244851.15092633953</v>
      </c>
      <c r="B2831">
        <f t="shared" si="835"/>
        <v>38969.270991666643</v>
      </c>
      <c r="C2831" t="str">
        <f t="shared" si="819"/>
        <v>0.322168536604783-1.13866565417303i</v>
      </c>
      <c r="D2831" t="str">
        <f t="shared" si="820"/>
        <v>3.96016125446643-0.650823904773915i</v>
      </c>
      <c r="E2831" t="str">
        <f t="shared" si="821"/>
        <v>217.404502423255+25.1965260300875i</v>
      </c>
      <c r="F2831" t="str">
        <f t="shared" si="822"/>
        <v>1.4547540103561-3.84978702645144i</v>
      </c>
      <c r="G2831" t="str">
        <f t="shared" si="823"/>
        <v>0.999861889470756-0.0117512320514064i</v>
      </c>
      <c r="H2831" t="str">
        <f t="shared" si="824"/>
        <v>14.2560700985361-446.853238269561i</v>
      </c>
      <c r="I2831" t="str">
        <f t="shared" si="825"/>
        <v>-4.79450340777977-1.9886774520939i</v>
      </c>
      <c r="K2831" t="str">
        <f t="shared" si="826"/>
        <v>0.000855873227584743-0.00255498864773775i</v>
      </c>
      <c r="L2831" t="str">
        <f t="shared" si="827"/>
        <v>0.00005-0.00724133678229463i</v>
      </c>
      <c r="M2831" t="str">
        <f t="shared" si="828"/>
        <v>0.00133333333333333-0.00425960987193801i</v>
      </c>
      <c r="N2831">
        <f t="shared" si="829"/>
        <v>105.79807284325256</v>
      </c>
      <c r="O2831">
        <f t="shared" si="830"/>
        <v>1.4623722777059998</v>
      </c>
      <c r="P2831" s="3">
        <f t="shared" si="831"/>
        <v>1.4623722777059998</v>
      </c>
      <c r="Q2831" s="3">
        <f t="shared" si="832"/>
        <v>-74.201927156747445</v>
      </c>
      <c r="R2831">
        <f t="shared" si="833"/>
        <v>105.79807284325256</v>
      </c>
      <c r="S2831">
        <f t="shared" si="834"/>
        <v>38.96927099166664</v>
      </c>
      <c r="T2831">
        <f t="shared" si="817"/>
        <v>1.4623722777059998</v>
      </c>
    </row>
    <row r="2832" spans="1:20" x14ac:dyDescent="0.25">
      <c r="A2832">
        <f t="shared" si="818"/>
        <v>245781.58529985964</v>
      </c>
      <c r="B2832">
        <f t="shared" si="835"/>
        <v>39117.35422143498</v>
      </c>
      <c r="C2832" t="str">
        <f t="shared" si="819"/>
        <v>0.321417258658183-1.13720298611913i</v>
      </c>
      <c r="D2832" t="str">
        <f t="shared" si="820"/>
        <v>3.96004869071746-0.650192067624549i</v>
      </c>
      <c r="E2832" t="str">
        <f t="shared" si="821"/>
        <v>217.883734480858+25.1176427619016i</v>
      </c>
      <c r="F2832" t="str">
        <f t="shared" si="822"/>
        <v>1.45475248048844-3.83534289332874i</v>
      </c>
      <c r="G2832" t="str">
        <f t="shared" si="823"/>
        <v>0.999860837982765-0.0117958743282552i</v>
      </c>
      <c r="H2832" t="str">
        <f t="shared" si="824"/>
        <v>14.0881421733545-444.860279752407i</v>
      </c>
      <c r="I2832" t="str">
        <f t="shared" si="825"/>
        <v>-4.75542134094105-1.97809876385004i</v>
      </c>
      <c r="K2832" t="str">
        <f t="shared" si="826"/>
        <v>0.000853399476909429-0.00254605466042073i</v>
      </c>
      <c r="L2832" t="str">
        <f t="shared" si="827"/>
        <v>0.00005-0.00721392387158259i</v>
      </c>
      <c r="M2832" t="str">
        <f t="shared" si="828"/>
        <v>0.00133333333333333-0.00424348463034271i</v>
      </c>
      <c r="N2832">
        <f t="shared" si="829"/>
        <v>105.78233057670802</v>
      </c>
      <c r="O2832">
        <f t="shared" si="830"/>
        <v>1.450532816623411</v>
      </c>
      <c r="P2832" s="3">
        <f t="shared" si="831"/>
        <v>1.450532816623411</v>
      </c>
      <c r="Q2832" s="3">
        <f t="shared" si="832"/>
        <v>-74.21766942329198</v>
      </c>
      <c r="R2832">
        <f t="shared" si="833"/>
        <v>105.78233057670802</v>
      </c>
      <c r="S2832">
        <f t="shared" si="834"/>
        <v>39.117354221434979</v>
      </c>
      <c r="T2832">
        <f t="shared" si="817"/>
        <v>1.450532816623411</v>
      </c>
    </row>
    <row r="2833" spans="1:20" x14ac:dyDescent="0.25">
      <c r="A2833">
        <f t="shared" si="818"/>
        <v>246715.55532399911</v>
      </c>
      <c r="B2833">
        <f t="shared" si="835"/>
        <v>39266.000167476435</v>
      </c>
      <c r="C2833" t="str">
        <f t="shared" si="819"/>
        <v>0.32065723266208-1.13576177613899i</v>
      </c>
      <c r="D2833" t="str">
        <f t="shared" si="820"/>
        <v>3.9599352763307-0.649569478773883i</v>
      </c>
      <c r="E2833" t="str">
        <f t="shared" si="821"/>
        <v>218.366920322323+25.0355079192962i</v>
      </c>
      <c r="F2833" t="str">
        <f t="shared" si="822"/>
        <v>1.45475093897494-3.82095393262636i</v>
      </c>
      <c r="G2833" t="str">
        <f t="shared" si="823"/>
        <v>0.999859778490519-0.0118406861038282i</v>
      </c>
      <c r="H2833" t="str">
        <f t="shared" si="824"/>
        <v>13.9225094482145-442.878545562252i</v>
      </c>
      <c r="I2833" t="str">
        <f t="shared" si="825"/>
        <v>-4.7166821872849-1.96760673392344i</v>
      </c>
      <c r="K2833" t="str">
        <f t="shared" si="826"/>
        <v>0.000850943067306467-0.00253715252475162i</v>
      </c>
      <c r="L2833" t="str">
        <f t="shared" si="827"/>
        <v>0.00005-0.00718661473558739i</v>
      </c>
      <c r="M2833" t="str">
        <f t="shared" si="828"/>
        <v>0.00133333333333333-0.00422742043269845i</v>
      </c>
      <c r="N2833">
        <f t="shared" si="829"/>
        <v>105.76585350746832</v>
      </c>
      <c r="O2833">
        <f t="shared" si="830"/>
        <v>1.4388123490776055</v>
      </c>
      <c r="P2833" s="3">
        <f t="shared" si="831"/>
        <v>1.4388123490776055</v>
      </c>
      <c r="Q2833" s="3">
        <f t="shared" si="832"/>
        <v>-74.234146492531679</v>
      </c>
      <c r="R2833">
        <f t="shared" si="833"/>
        <v>105.76585350746832</v>
      </c>
      <c r="S2833">
        <f t="shared" si="834"/>
        <v>39.266000167476435</v>
      </c>
      <c r="T2833">
        <f t="shared" si="817"/>
        <v>1.4388123490776055</v>
      </c>
    </row>
    <row r="2834" spans="1:20" x14ac:dyDescent="0.25">
      <c r="A2834">
        <f t="shared" si="818"/>
        <v>247653.07443423034</v>
      </c>
      <c r="B2834">
        <f t="shared" si="835"/>
        <v>39415.21096811285</v>
      </c>
      <c r="C2834" t="str">
        <f t="shared" si="819"/>
        <v>0.319888277809531-1.13434203554466i</v>
      </c>
      <c r="D2834" t="str">
        <f t="shared" si="820"/>
        <v>3.95982100492738-0.648956128074099i</v>
      </c>
      <c r="E2834" t="str">
        <f t="shared" si="821"/>
        <v>218.854085584351+24.9500565642222i</v>
      </c>
      <c r="F2834" t="str">
        <f t="shared" si="822"/>
        <v>1.454749385727-3.80661993735111i</v>
      </c>
      <c r="G2834" t="str">
        <f t="shared" si="823"/>
        <v>0.999858710933104-0.0118856680205967i</v>
      </c>
      <c r="H2834" t="str">
        <f t="shared" si="824"/>
        <v>13.7591359139188-440.907946403282i</v>
      </c>
      <c r="I2834" t="str">
        <f t="shared" si="825"/>
        <v>-4.6782825860474-1.95720024422849i</v>
      </c>
      <c r="K2834" t="str">
        <f t="shared" si="826"/>
        <v>0.000848503871204406-0.00252828216295836i</v>
      </c>
      <c r="L2834" t="str">
        <f t="shared" si="827"/>
        <v>0.00005-0.00715940898145782i</v>
      </c>
      <c r="M2834" t="str">
        <f t="shared" si="828"/>
        <v>0.00133333333333333-0.00421141704791637i</v>
      </c>
      <c r="N2834">
        <f t="shared" si="829"/>
        <v>105.74863081500118</v>
      </c>
      <c r="O2834">
        <f t="shared" si="830"/>
        <v>1.4272111912271348</v>
      </c>
      <c r="P2834" s="3">
        <f t="shared" si="831"/>
        <v>1.4272111912271348</v>
      </c>
      <c r="Q2834" s="3">
        <f t="shared" si="832"/>
        <v>-74.251369184998822</v>
      </c>
      <c r="R2834">
        <f t="shared" si="833"/>
        <v>105.74863081500118</v>
      </c>
      <c r="S2834">
        <f t="shared" si="834"/>
        <v>39.415210968112852</v>
      </c>
      <c r="T2834">
        <f t="shared" si="817"/>
        <v>1.4272111912271348</v>
      </c>
    </row>
    <row r="2835" spans="1:20" x14ac:dyDescent="0.25">
      <c r="A2835">
        <f t="shared" si="818"/>
        <v>248594.15611708042</v>
      </c>
      <c r="B2835">
        <f t="shared" si="835"/>
        <v>39564.988769791678</v>
      </c>
      <c r="C2835" t="str">
        <f t="shared" si="819"/>
        <v>0.319110210197084-1.13294377511764i</v>
      </c>
      <c r="D2835" t="str">
        <f t="shared" si="820"/>
        <v>3.95970587008168-0.648352005496818i</v>
      </c>
      <c r="E2835" t="str">
        <f t="shared" si="821"/>
        <v>219.345255736197+24.8612225348783i</v>
      </c>
      <c r="F2835" t="str">
        <f t="shared" si="822"/>
        <v>1.45474782065528-3.79234070130049i</v>
      </c>
      <c r="G2835" t="str">
        <f t="shared" si="823"/>
        <v>0.999857635249142-0.0119308207234551i</v>
      </c>
      <c r="H2835" t="str">
        <f t="shared" si="824"/>
        <v>13.5979861960863-438.948393944781i</v>
      </c>
      <c r="I2835" t="str">
        <f t="shared" si="825"/>
        <v>-4.64021921460969-1.94687819578419i</v>
      </c>
      <c r="K2835" t="str">
        <f t="shared" si="826"/>
        <v>0.000846081761828596-0.00251944349716719i</v>
      </c>
      <c r="L2835" t="str">
        <f t="shared" si="827"/>
        <v>0.00005-0.00713230621783008i</v>
      </c>
      <c r="M2835" t="str">
        <f t="shared" si="828"/>
        <v>0.00133333333333333-0.00419547424578239i</v>
      </c>
      <c r="N2835">
        <f t="shared" si="829"/>
        <v>105.73065155030983</v>
      </c>
      <c r="O2835">
        <f t="shared" si="830"/>
        <v>1.4157296506095916</v>
      </c>
      <c r="P2835" s="3">
        <f t="shared" si="831"/>
        <v>1.4157296506095916</v>
      </c>
      <c r="Q2835" s="3">
        <f t="shared" si="832"/>
        <v>-74.26934844969017</v>
      </c>
      <c r="R2835">
        <f t="shared" si="833"/>
        <v>105.73065155030983</v>
      </c>
      <c r="S2835">
        <f t="shared" si="834"/>
        <v>39.564988769791675</v>
      </c>
      <c r="T2835">
        <f t="shared" si="817"/>
        <v>1.4157296506095916</v>
      </c>
    </row>
    <row r="2836" spans="1:20" x14ac:dyDescent="0.25">
      <c r="A2836">
        <f t="shared" si="818"/>
        <v>249538.81391032532</v>
      </c>
      <c r="B2836">
        <f t="shared" si="835"/>
        <v>39715.335727116886</v>
      </c>
      <c r="C2836" t="str">
        <f t="shared" si="819"/>
        <v>0.318322842770335-1.13156700506177i</v>
      </c>
      <c r="D2836" t="str">
        <f t="shared" si="820"/>
        <v>3.95958986532034-0.647757101132793i</v>
      </c>
      <c r="E2836" t="str">
        <f t="shared" si="821"/>
        <v>219.840456063146+24.768938423838i</v>
      </c>
      <c r="F2836" t="str">
        <f t="shared" si="822"/>
        <v>1.45474624366984-3.77811601905968i</v>
      </c>
      <c r="G2836" t="str">
        <f t="shared" si="823"/>
        <v>0.999856551376791-0.0119761448597296i</v>
      </c>
      <c r="H2836" t="str">
        <f t="shared" si="824"/>
        <v>13.4390255427573-436.999800808598i</v>
      </c>
      <c r="I2836" t="str">
        <f t="shared" si="825"/>
        <v>-4.60248878799322-1.93663950833267i</v>
      </c>
      <c r="K2836" t="str">
        <f t="shared" si="826"/>
        <v>0.000843676613196788-0.00251063644940702i</v>
      </c>
      <c r="L2836" t="str">
        <f t="shared" si="827"/>
        <v>0.00005-0.00710530605482177i</v>
      </c>
      <c r="M2836" t="str">
        <f t="shared" si="828"/>
        <v>0.00133333333333333-0.00417959179695397i</v>
      </c>
      <c r="N2836">
        <f t="shared" si="829"/>
        <v>105.71190463458859</v>
      </c>
      <c r="O2836">
        <f t="shared" si="830"/>
        <v>1.4043680258478402</v>
      </c>
      <c r="P2836" s="3">
        <f t="shared" si="831"/>
        <v>1.4043680258478402</v>
      </c>
      <c r="Q2836" s="3">
        <f t="shared" si="832"/>
        <v>-74.288095365411408</v>
      </c>
      <c r="R2836">
        <f t="shared" si="833"/>
        <v>105.71190463458859</v>
      </c>
      <c r="S2836">
        <f t="shared" si="834"/>
        <v>39.715335727116887</v>
      </c>
      <c r="T2836">
        <f t="shared" si="817"/>
        <v>1.4043680258478402</v>
      </c>
    </row>
    <row r="2837" spans="1:20" x14ac:dyDescent="0.25">
      <c r="A2837">
        <f t="shared" si="818"/>
        <v>250487.06140318458</v>
      </c>
      <c r="B2837">
        <f t="shared" si="835"/>
        <v>39866.254002879934</v>
      </c>
      <c r="C2837" t="str">
        <f t="shared" si="819"/>
        <v>0.317525985268863-1.13021173495427i</v>
      </c>
      <c r="D2837" t="str">
        <f t="shared" si="820"/>
        <v>3.95947298412235-0.647171405191617i</v>
      </c>
      <c r="E2837" t="str">
        <f t="shared" si="821"/>
        <v>220.33971164929+24.6731355558929i</v>
      </c>
      <c r="F2837" t="str">
        <f t="shared" si="822"/>
        <v>1.45474465467998-3.76394568599857i</v>
      </c>
      <c r="G2837" t="str">
        <f t="shared" si="823"/>
        <v>0.999855459253736-0.0120216410791872i</v>
      </c>
      <c r="H2837" t="str">
        <f t="shared" si="824"/>
        <v>13.2822198122637-435.062080556773i</v>
      </c>
      <c r="I2837" t="str">
        <f t="shared" si="825"/>
        <v>-4.56508805836237-1.92648311996579i</v>
      </c>
      <c r="K2837" t="str">
        <f t="shared" si="826"/>
        <v>0.000841288300114719-0.00250186094161373i</v>
      </c>
      <c r="L2837" t="str">
        <f t="shared" si="827"/>
        <v>0.00005-0.00707840810402645i</v>
      </c>
      <c r="M2837" t="str">
        <f t="shared" si="828"/>
        <v>0.00133333333333333-0.00416376947295674i</v>
      </c>
      <c r="N2837">
        <f t="shared" si="829"/>
        <v>105.69237885787562</v>
      </c>
      <c r="O2837">
        <f t="shared" si="830"/>
        <v>1.3931266063483052</v>
      </c>
      <c r="P2837" s="3">
        <f t="shared" si="831"/>
        <v>1.3931266063483052</v>
      </c>
      <c r="Q2837" s="3">
        <f t="shared" si="832"/>
        <v>-74.307621142124376</v>
      </c>
      <c r="R2837">
        <f t="shared" si="833"/>
        <v>105.69237885787562</v>
      </c>
      <c r="S2837">
        <f t="shared" si="834"/>
        <v>39.866254002879934</v>
      </c>
      <c r="T2837">
        <f t="shared" si="817"/>
        <v>1.3931266063483052</v>
      </c>
    </row>
    <row r="2838" spans="1:20" x14ac:dyDescent="0.25">
      <c r="A2838">
        <f t="shared" si="818"/>
        <v>251438.91223651665</v>
      </c>
      <c r="B2838">
        <f t="shared" si="835"/>
        <v>40017.745768090877</v>
      </c>
      <c r="C2838" t="str">
        <f t="shared" si="819"/>
        <v>0.316719444170456-1.12887797369501i</v>
      </c>
      <c r="D2838" t="str">
        <f t="shared" si="820"/>
        <v>3.95935521991862-0.646594908001435i</v>
      </c>
      <c r="E2838" t="str">
        <f t="shared" si="821"/>
        <v>220.843047359636+24.5737439655932i</v>
      </c>
      <c r="F2838" t="str">
        <f t="shared" si="822"/>
        <v>1.45474305359438-3.74982949826891i</v>
      </c>
      <c r="G2838" t="str">
        <f t="shared" si="823"/>
        <v>0.999854358817188-0.0120673100340448i</v>
      </c>
      <c r="H2838" t="str">
        <f t="shared" si="824"/>
        <v>13.1275354613579-433.135147679361i</v>
      </c>
      <c r="I2838" t="str">
        <f t="shared" si="825"/>
        <v>-4.52801381453489-1.91640798676045i</v>
      </c>
      <c r="K2838" t="str">
        <f t="shared" si="826"/>
        <v>0.000838916698171661-0.00249311689563453i</v>
      </c>
      <c r="L2838" t="str">
        <f t="shared" si="827"/>
        <v>0.00005-0.00705161197850813i</v>
      </c>
      <c r="M2838" t="str">
        <f t="shared" si="828"/>
        <v>0.00133333333333333-0.00414800704618125i</v>
      </c>
      <c r="N2838">
        <f t="shared" si="829"/>
        <v>105.67206287769673</v>
      </c>
      <c r="O2838">
        <f t="shared" si="830"/>
        <v>1.3820056719919518</v>
      </c>
      <c r="P2838" s="3">
        <f t="shared" si="831"/>
        <v>1.3820056719919518</v>
      </c>
      <c r="Q2838" s="3">
        <f t="shared" si="832"/>
        <v>-74.327937122303268</v>
      </c>
      <c r="R2838">
        <f t="shared" si="833"/>
        <v>105.67206287769673</v>
      </c>
      <c r="S2838">
        <f t="shared" si="834"/>
        <v>40.017745768090876</v>
      </c>
      <c r="T2838">
        <f t="shared" si="817"/>
        <v>1.3820056719919518</v>
      </c>
    </row>
    <row r="2839" spans="1:20" x14ac:dyDescent="0.25">
      <c r="A2839">
        <f t="shared" si="818"/>
        <v>252394.38010301543</v>
      </c>
      <c r="B2839">
        <f t="shared" si="835"/>
        <v>40169.813202009624</v>
      </c>
      <c r="C2839" t="str">
        <f t="shared" si="819"/>
        <v>0.315903022634799-1.12756572945377i</v>
      </c>
      <c r="D2839" t="str">
        <f t="shared" si="820"/>
        <v>3.9592365660916-0.646027600008637i</v>
      </c>
      <c r="E2839" t="str">
        <f t="shared" si="821"/>
        <v>221.350487821479+24.4706923745085i</v>
      </c>
      <c r="F2839" t="str">
        <f t="shared" si="822"/>
        <v>1.45474144032097-3.73576725280127i</v>
      </c>
      <c r="G2839" t="str">
        <f t="shared" si="823"/>
        <v>0.999853250003882-0.0121131523789783i</v>
      </c>
      <c r="H2839" t="str">
        <f t="shared" si="824"/>
        <v>12.9749395335984-431.218917582419i</v>
      </c>
      <c r="I2839" t="str">
        <f t="shared" si="825"/>
        <v>-4.49126288149928-1.90641308242167i</v>
      </c>
      <c r="K2839" t="str">
        <f t="shared" si="826"/>
        <v>0.00083656168373608-0.00248440423323208i</v>
      </c>
      <c r="L2839" t="str">
        <f t="shared" si="827"/>
        <v>0.00005-0.00702491729279547i</v>
      </c>
      <c r="M2839" t="str">
        <f t="shared" si="828"/>
        <v>0.00133333333333333-0.0041323042898797i</v>
      </c>
      <c r="N2839">
        <f t="shared" si="829"/>
        <v>105.65094521771084</v>
      </c>
      <c r="O2839">
        <f t="shared" si="830"/>
        <v>1.3710054928167654</v>
      </c>
      <c r="P2839" s="3">
        <f t="shared" si="831"/>
        <v>1.3710054928167654</v>
      </c>
      <c r="Q2839" s="3">
        <f t="shared" si="832"/>
        <v>-74.349054782289159</v>
      </c>
      <c r="R2839">
        <f t="shared" si="833"/>
        <v>105.65094521771084</v>
      </c>
      <c r="S2839">
        <f t="shared" si="834"/>
        <v>40.169813202009621</v>
      </c>
      <c r="T2839">
        <f t="shared" si="817"/>
        <v>1.3710054928167654</v>
      </c>
    </row>
    <row r="2840" spans="1:20" x14ac:dyDescent="0.25">
      <c r="A2840">
        <f t="shared" si="818"/>
        <v>253353.47874740692</v>
      </c>
      <c r="B2840">
        <f t="shared" si="835"/>
        <v>40322.458492177262</v>
      </c>
      <c r="C2840" t="str">
        <f t="shared" si="819"/>
        <v>0.315076520446473-1.12627500961555i</v>
      </c>
      <c r="D2840" t="str">
        <f t="shared" si="820"/>
        <v>3.95911701597498-0.645469471777567i</v>
      </c>
      <c r="E2840" t="str">
        <f t="shared" si="821"/>
        <v>221.862057405035+24.3639081681961i</v>
      </c>
      <c r="F2840" t="str">
        <f t="shared" si="822"/>
        <v>1.45473981476699-3.72175874730212i</v>
      </c>
      <c r="G2840" t="str">
        <f t="shared" si="823"/>
        <v>0.999852132750071-0.0121591687711317i</v>
      </c>
      <c r="H2840" t="str">
        <f t="shared" si="824"/>
        <v>12.8243996479802-429.313306576156i</v>
      </c>
      <c r="I2840" t="str">
        <f t="shared" si="825"/>
        <v>-4.45483211993939-1.89649739793371i</v>
      </c>
      <c r="K2840" t="str">
        <f t="shared" si="826"/>
        <v>0.000834223133951231-0.00247572287608879i</v>
      </c>
      <c r="L2840" t="str">
        <f t="shared" si="827"/>
        <v>0.00005-0.00699832366287658i</v>
      </c>
      <c r="M2840" t="str">
        <f t="shared" si="828"/>
        <v>0.00133333333333333-0.00411666097816268i</v>
      </c>
      <c r="N2840">
        <f t="shared" si="829"/>
        <v>105.62901426634839</v>
      </c>
      <c r="O2840">
        <f t="shared" si="830"/>
        <v>1.360126328692137</v>
      </c>
      <c r="P2840" s="3">
        <f t="shared" si="831"/>
        <v>1.360126328692137</v>
      </c>
      <c r="Q2840" s="3">
        <f t="shared" si="832"/>
        <v>-74.370985733651608</v>
      </c>
      <c r="R2840">
        <f t="shared" si="833"/>
        <v>105.62901426634839</v>
      </c>
      <c r="S2840">
        <f t="shared" si="834"/>
        <v>40.322458492177262</v>
      </c>
      <c r="T2840">
        <f t="shared" si="817"/>
        <v>1.360126328692137</v>
      </c>
    </row>
    <row r="2841" spans="1:20" x14ac:dyDescent="0.25">
      <c r="A2841">
        <f t="shared" si="818"/>
        <v>254316.22196664708</v>
      </c>
      <c r="B2841">
        <f t="shared" si="835"/>
        <v>40475.68383444754</v>
      </c>
      <c r="C2841" t="str">
        <f t="shared" si="819"/>
        <v>0.314239733957357-1.12500582072379i</v>
      </c>
      <c r="D2841" t="str">
        <f t="shared" si="820"/>
        <v>3.95899656285331-0.644920513990235i</v>
      </c>
      <c r="E2841" t="str">
        <f t="shared" si="821"/>
        <v>222.377780203309+24.2533173728915i</v>
      </c>
      <c r="F2841" t="str">
        <f t="shared" si="822"/>
        <v>1.45473817683902-3.70780378025104i</v>
      </c>
      <c r="G2841" t="str">
        <f t="shared" si="823"/>
        <v>0.999851006991524-0.0122053598701264i</v>
      </c>
      <c r="H2841" t="str">
        <f t="shared" si="824"/>
        <v>12.675883987809-427.418231863277i</v>
      </c>
      <c r="I2841" t="str">
        <f t="shared" si="825"/>
        <v>-4.41871842576656-1.88665994121896i</v>
      </c>
      <c r="K2841" t="str">
        <f t="shared" si="826"/>
        <v>0.000831900926730725-0.00246707274581079i</v>
      </c>
      <c r="L2841" t="str">
        <f t="shared" si="827"/>
        <v>0.00005-0.00697183070619302i</v>
      </c>
      <c r="M2841" t="str">
        <f t="shared" si="828"/>
        <v>0.00133333333333333-0.0041010768859959i</v>
      </c>
      <c r="N2841">
        <f t="shared" si="829"/>
        <v>105.60625827544781</v>
      </c>
      <c r="O2841">
        <f t="shared" si="830"/>
        <v>1.3493684289845234</v>
      </c>
      <c r="P2841" s="3">
        <f t="shared" si="831"/>
        <v>1.3493684289845234</v>
      </c>
      <c r="Q2841" s="3">
        <f t="shared" si="832"/>
        <v>-74.393741724552186</v>
      </c>
      <c r="R2841">
        <f t="shared" si="833"/>
        <v>105.60625827544781</v>
      </c>
      <c r="S2841">
        <f t="shared" si="834"/>
        <v>40.475683834447537</v>
      </c>
      <c r="T2841">
        <f t="shared" si="817"/>
        <v>1.3493684289845234</v>
      </c>
    </row>
    <row r="2842" spans="1:20" x14ac:dyDescent="0.25">
      <c r="A2842">
        <f t="shared" si="818"/>
        <v>255282.62361012032</v>
      </c>
      <c r="B2842">
        <f t="shared" si="835"/>
        <v>40629.49143301844</v>
      </c>
      <c r="C2842" t="str">
        <f t="shared" si="819"/>
        <v>0.3133924560285-1.12375816842151i</v>
      </c>
      <c r="D2842" t="str">
        <f t="shared" si="820"/>
        <v>3.95887519996165-0.644380717446017i</v>
      </c>
      <c r="E2842" t="str">
        <f t="shared" si="821"/>
        <v>222.89768001117+24.1388446319221i</v>
      </c>
      <c r="F2842" t="str">
        <f t="shared" si="822"/>
        <v>1.45473652644287-3.69390215089769i</v>
      </c>
      <c r="G2842" t="str">
        <f t="shared" si="823"/>
        <v>0.99984987266352-0.0122517263380699i</v>
      </c>
      <c r="H2842" t="str">
        <f t="shared" si="824"/>
        <v>12.5293612898114-425.533611527462i</v>
      </c>
      <c r="I2842" t="str">
        <f t="shared" si="825"/>
        <v>-4.38291872965805-1.87689973680404i</v>
      </c>
      <c r="K2842" t="str">
        <f t="shared" si="826"/>
        <v>0.000829594940754222-0.00245845376393209i</v>
      </c>
      <c r="L2842" t="str">
        <f t="shared" si="827"/>
        <v>0.00005-0.00694543804163481i</v>
      </c>
      <c r="M2842" t="str">
        <f t="shared" si="828"/>
        <v>0.00133333333333333-0.00408555178919695i</v>
      </c>
      <c r="N2842">
        <f t="shared" si="829"/>
        <v>105.58266535889233</v>
      </c>
      <c r="O2842">
        <f t="shared" si="830"/>
        <v>1.338732032214843</v>
      </c>
      <c r="P2842" s="3">
        <f t="shared" si="831"/>
        <v>1.338732032214843</v>
      </c>
      <c r="Q2842" s="3">
        <f t="shared" si="832"/>
        <v>-74.417334641107672</v>
      </c>
      <c r="R2842">
        <f t="shared" si="833"/>
        <v>105.58266535889233</v>
      </c>
      <c r="S2842">
        <f t="shared" si="834"/>
        <v>40.629491433018437</v>
      </c>
      <c r="T2842">
        <f t="shared" si="817"/>
        <v>1.338732032214843</v>
      </c>
    </row>
    <row r="2843" spans="1:20" x14ac:dyDescent="0.25">
      <c r="A2843">
        <f t="shared" si="818"/>
        <v>256252.6975798388</v>
      </c>
      <c r="B2843">
        <f t="shared" si="835"/>
        <v>40783.883500463911</v>
      </c>
      <c r="C2843" t="str">
        <f t="shared" si="819"/>
        <v>0.312534475971355-1.12253205739028i</v>
      </c>
      <c r="D2843" t="str">
        <f t="shared" si="820"/>
        <v>3.95875292048528-0.643850073061355i</v>
      </c>
      <c r="E2843" t="str">
        <f t="shared" si="821"/>
        <v>223.421780303601+24.020413181843i</v>
      </c>
      <c r="F2843" t="str">
        <f t="shared" si="822"/>
        <v>1.45473486348366-3.68005365925897i</v>
      </c>
      <c r="G2843" t="str">
        <f t="shared" si="823"/>
        <v>0.999848729700846-0.0122982688395657i</v>
      </c>
      <c r="H2843" t="str">
        <f t="shared" si="824"/>
        <v>12.3848008334762-423.659364522028i</v>
      </c>
      <c r="I2843" t="str">
        <f t="shared" si="825"/>
        <v>-4.34742999660277-1.86721582549361i</v>
      </c>
      <c r="K2843" t="str">
        <f t="shared" si="826"/>
        <v>0.000827305055463036-0.00244986585191859i</v>
      </c>
      <c r="L2843" t="str">
        <f t="shared" si="827"/>
        <v>0.00005-0.00691914528953458i</v>
      </c>
      <c r="M2843" t="str">
        <f t="shared" si="828"/>
        <v>0.00133333333333333-0.00407008546443211i</v>
      </c>
      <c r="N2843">
        <f t="shared" si="829"/>
        <v>105.55822349124205</v>
      </c>
      <c r="O2843">
        <f t="shared" si="830"/>
        <v>1.3282173657070095</v>
      </c>
      <c r="P2843" s="3">
        <f t="shared" si="831"/>
        <v>1.3282173657070095</v>
      </c>
      <c r="Q2843" s="3">
        <f t="shared" si="832"/>
        <v>-74.441776508757954</v>
      </c>
      <c r="R2843">
        <f t="shared" si="833"/>
        <v>105.55822349124205</v>
      </c>
      <c r="S2843">
        <f t="shared" si="834"/>
        <v>40.783883500463908</v>
      </c>
      <c r="T2843">
        <f t="shared" si="817"/>
        <v>1.3282173657070095</v>
      </c>
    </row>
    <row r="2844" spans="1:20" x14ac:dyDescent="0.25">
      <c r="A2844">
        <f t="shared" si="818"/>
        <v>257226.4578306422</v>
      </c>
      <c r="B2844">
        <f t="shared" si="835"/>
        <v>40938.862257765679</v>
      </c>
      <c r="C2844" t="str">
        <f t="shared" si="819"/>
        <v>0.311665579488482-1.12132749128679i</v>
      </c>
      <c r="D2844" t="str">
        <f t="shared" si="820"/>
        <v>3.9586297175592-0.643328571869469i</v>
      </c>
      <c r="E2844" t="str">
        <f t="shared" si="821"/>
        <v>223.950104213103+23.8979448283142i</v>
      </c>
      <c r="F2844" t="str">
        <f t="shared" si="822"/>
        <v>1.4547331878658-3.66625810611618i</v>
      </c>
      <c r="G2844" t="str">
        <f t="shared" si="823"/>
        <v>0.999847578037795-0.012344988041722i</v>
      </c>
      <c r="H2844" t="str">
        <f t="shared" si="824"/>
        <v>12.2421724306201-421.795410658753i</v>
      </c>
      <c r="I2844" t="str">
        <f t="shared" si="825"/>
        <v>-4.31224922545374-1.85760726405109i</v>
      </c>
      <c r="K2844" t="str">
        <f t="shared" si="826"/>
        <v>0.000825031151055749-0.00244130893117193i</v>
      </c>
      <c r="L2844" t="str">
        <f t="shared" si="827"/>
        <v>0.00005-0.00689295207166227i</v>
      </c>
      <c r="M2844" t="str">
        <f t="shared" si="828"/>
        <v>0.00133333333333333-0.00405467768921309i</v>
      </c>
      <c r="N2844">
        <f t="shared" si="829"/>
        <v>105.5329205063684</v>
      </c>
      <c r="O2844">
        <f t="shared" si="830"/>
        <v>1.3178246452263764</v>
      </c>
      <c r="P2844" s="3">
        <f t="shared" si="831"/>
        <v>1.3178246452263764</v>
      </c>
      <c r="Q2844" s="3">
        <f t="shared" si="832"/>
        <v>-74.467079493631601</v>
      </c>
      <c r="R2844">
        <f t="shared" si="833"/>
        <v>105.5329205063684</v>
      </c>
      <c r="S2844">
        <f t="shared" si="834"/>
        <v>40.938862257765678</v>
      </c>
      <c r="T2844">
        <f t="shared" si="817"/>
        <v>1.3178246452263764</v>
      </c>
    </row>
    <row r="2845" spans="1:20" x14ac:dyDescent="0.25">
      <c r="A2845">
        <f t="shared" si="818"/>
        <v>258203.91837039869</v>
      </c>
      <c r="B2845">
        <f t="shared" si="835"/>
        <v>41094.429934345193</v>
      </c>
      <c r="C2845" t="str">
        <f t="shared" si="819"/>
        <v>0.310785548613758-1.12014447267733i</v>
      </c>
      <c r="D2845" t="str">
        <f t="shared" si="820"/>
        <v>3.95850558426793-0.642816205020058i</v>
      </c>
      <c r="E2845" t="str">
        <f t="shared" si="821"/>
        <v>224.48267450623+23.7713599217094i</v>
      </c>
      <c r="F2845" t="str">
        <f t="shared" si="822"/>
        <v>1.45473149949295-3.65251529301207i</v>
      </c>
      <c r="G2845" t="str">
        <f t="shared" si="823"/>
        <v>0.999846417608158-0.0123918846141615i</v>
      </c>
      <c r="H2845" t="str">
        <f t="shared" si="824"/>
        <v>12.101446415176-419.941670596847i</v>
      </c>
      <c r="I2845" t="str">
        <f t="shared" si="825"/>
        <v>-4.27737344848692-1.84807312488643i</v>
      </c>
      <c r="K2845" t="str">
        <f t="shared" si="826"/>
        <v>0.000822773108483914-0.00243278292303355i</v>
      </c>
      <c r="L2845" t="str">
        <f t="shared" si="827"/>
        <v>0.00005-0.00686685801121962i</v>
      </c>
      <c r="M2845" t="str">
        <f t="shared" si="828"/>
        <v>0.00133333333333333-0.0040393282418939i</v>
      </c>
      <c r="N2845">
        <f t="shared" si="829"/>
        <v>105.50674409608739</v>
      </c>
      <c r="O2845">
        <f t="shared" si="830"/>
        <v>1.3075540746106831</v>
      </c>
      <c r="P2845" s="3">
        <f t="shared" si="831"/>
        <v>1.3075540746106831</v>
      </c>
      <c r="Q2845" s="3">
        <f t="shared" si="832"/>
        <v>-74.493255903912612</v>
      </c>
      <c r="R2845">
        <f t="shared" si="833"/>
        <v>105.50674409608739</v>
      </c>
      <c r="S2845">
        <f t="shared" si="834"/>
        <v>41.094429934345193</v>
      </c>
      <c r="T2845">
        <f t="shared" si="817"/>
        <v>1.3075540746106831</v>
      </c>
    </row>
    <row r="2846" spans="1:20" x14ac:dyDescent="0.25">
      <c r="A2846">
        <f t="shared" si="818"/>
        <v>259185.09326020622</v>
      </c>
      <c r="B2846">
        <f t="shared" si="835"/>
        <v>41250.588768095709</v>
      </c>
      <c r="C2846" t="str">
        <f t="shared" si="819"/>
        <v>0.309894161652069-1.1189830029697i</v>
      </c>
      <c r="D2846" t="str">
        <f t="shared" si="820"/>
        <v>3.9583805136452-0.642312963779014i</v>
      </c>
      <c r="E2846" t="str">
        <f t="shared" si="821"/>
        <v>225.019513559215+23.6405773324791i</v>
      </c>
      <c r="F2846" t="str">
        <f t="shared" si="822"/>
        <v>1.45472979826805-3.63882502224807i</v>
      </c>
      <c r="G2846" t="str">
        <f t="shared" si="823"/>
        <v>0.999845248345224-0.0124389592290303i</v>
      </c>
      <c r="H2846" t="str">
        <f t="shared" si="824"/>
        <v>11.962593633194-418.098065832079i</v>
      </c>
      <c r="I2846" t="str">
        <f t="shared" si="825"/>
        <v>-4.24279973096675-1.83861249575065i</v>
      </c>
      <c r="K2846" t="str">
        <f t="shared" si="826"/>
        <v>0.000820530809447699-0.00242428774878843i</v>
      </c>
      <c r="L2846" t="str">
        <f t="shared" si="827"/>
        <v>0.00005-0.00684086273283487i</v>
      </c>
      <c r="M2846" t="str">
        <f t="shared" si="828"/>
        <v>0.00133333333333333-0.00402403690166756i</v>
      </c>
      <c r="N2846">
        <f t="shared" si="829"/>
        <v>105.47968180879577</v>
      </c>
      <c r="O2846">
        <f t="shared" si="830"/>
        <v>1.2974058453902624</v>
      </c>
      <c r="P2846" s="3">
        <f t="shared" si="831"/>
        <v>1.2974058453902624</v>
      </c>
      <c r="Q2846" s="3">
        <f t="shared" si="832"/>
        <v>-74.520318191204225</v>
      </c>
      <c r="R2846">
        <f t="shared" si="833"/>
        <v>105.47968180879577</v>
      </c>
      <c r="S2846">
        <f t="shared" si="834"/>
        <v>41.25058876809571</v>
      </c>
      <c r="T2846">
        <f t="shared" si="817"/>
        <v>1.2974058453902624</v>
      </c>
    </row>
    <row r="2847" spans="1:20" x14ac:dyDescent="0.25">
      <c r="A2847">
        <f t="shared" si="818"/>
        <v>260169.99661459503</v>
      </c>
      <c r="B2847">
        <f t="shared" si="835"/>
        <v>41407.341005414477</v>
      </c>
      <c r="C2847" t="str">
        <f t="shared" si="819"/>
        <v>0.308991193118438-1.11784308234257i</v>
      </c>
      <c r="D2847" t="str">
        <f t="shared" si="820"/>
        <v>3.9582544986732-0.6418188395281i</v>
      </c>
      <c r="E2847" t="str">
        <f t="shared" si="821"/>
        <v>225.56064333266+23.5055144262641i</v>
      </c>
      <c r="F2847" t="str">
        <f t="shared" si="822"/>
        <v>1.4547280840933-3.62518709688139i</v>
      </c>
      <c r="G2847" t="str">
        <f t="shared" si="823"/>
        <v>0.999844070181773-0.0124862125610072i</v>
      </c>
      <c r="H2847" t="str">
        <f t="shared" si="824"/>
        <v>11.8255854330545-416.264518686083i</v>
      </c>
      <c r="I2847" t="str">
        <f t="shared" si="825"/>
        <v>-4.20852517071827-1.82922447943718i</v>
      </c>
      <c r="K2847" t="str">
        <f t="shared" si="826"/>
        <v>0.000818304136391504-0.0024158233296689i</v>
      </c>
      <c r="L2847" t="str">
        <f t="shared" si="827"/>
        <v>0.00005-0.00681496586255712i</v>
      </c>
      <c r="M2847" t="str">
        <f t="shared" si="828"/>
        <v>0.00133333333333333-0.00400880344856302i</v>
      </c>
      <c r="N2847">
        <f t="shared" si="829"/>
        <v>105.45172104810612</v>
      </c>
      <c r="O2847">
        <f t="shared" si="830"/>
        <v>1.2873801363978039</v>
      </c>
      <c r="P2847" s="3">
        <f t="shared" si="831"/>
        <v>1.2873801363978039</v>
      </c>
      <c r="Q2847" s="3">
        <f t="shared" si="832"/>
        <v>-74.548278951893877</v>
      </c>
      <c r="R2847">
        <f t="shared" si="833"/>
        <v>105.45172104810612</v>
      </c>
      <c r="S2847">
        <f t="shared" si="834"/>
        <v>41.40734100541448</v>
      </c>
      <c r="T2847">
        <f t="shared" si="817"/>
        <v>1.2873801363978039</v>
      </c>
    </row>
    <row r="2848" spans="1:20" x14ac:dyDescent="0.25">
      <c r="A2848">
        <f t="shared" si="818"/>
        <v>261158.64260173051</v>
      </c>
      <c r="B2848">
        <f t="shared" si="835"/>
        <v>41564.688901235051</v>
      </c>
      <c r="C2848" t="str">
        <f t="shared" si="819"/>
        <v>0.308076413676855-1.11672470967251i</v>
      </c>
      <c r="D2848" t="str">
        <f t="shared" si="820"/>
        <v>3.95812753228274-0.641333823764687i</v>
      </c>
      <c r="E2848" t="str">
        <f t="shared" si="821"/>
        <v>226.106085345266+23.3660870387689i</v>
      </c>
      <c r="F2848" t="str">
        <f t="shared" si="822"/>
        <v>1.45472635687015-3.6116013207222i</v>
      </c>
      <c r="G2848" t="str">
        <f t="shared" si="823"/>
        <v>0.999842883050076-0.0125336452873132i</v>
      </c>
      <c r="H2848" t="str">
        <f t="shared" si="824"/>
        <v>11.6903936558867-414.440952295784i</v>
      </c>
      <c r="I2848" t="str">
        <f t="shared" si="825"/>
        <v>-4.1745468977052-1.81990819348955i</v>
      </c>
      <c r="K2848" t="str">
        <f t="shared" si="826"/>
        <v>0.000816092972499747-0.00240738958685847i</v>
      </c>
      <c r="L2848" t="str">
        <f t="shared" si="827"/>
        <v>0.00005-0.0067891670278513i</v>
      </c>
      <c r="M2848" t="str">
        <f t="shared" si="828"/>
        <v>0.00133333333333333-0.00399362766344195i</v>
      </c>
      <c r="N2848">
        <f t="shared" si="829"/>
        <v>105.4228490714893</v>
      </c>
      <c r="O2848">
        <f t="shared" si="830"/>
        <v>1.2774771133700908</v>
      </c>
      <c r="P2848" s="3">
        <f t="shared" si="831"/>
        <v>1.2774771133700908</v>
      </c>
      <c r="Q2848" s="3">
        <f t="shared" si="832"/>
        <v>-74.577150928510704</v>
      </c>
      <c r="R2848">
        <f t="shared" si="833"/>
        <v>105.4228490714893</v>
      </c>
      <c r="S2848">
        <f t="shared" si="834"/>
        <v>41.564688901235051</v>
      </c>
      <c r="T2848">
        <f t="shared" si="817"/>
        <v>1.2774771133700908</v>
      </c>
    </row>
    <row r="2849" spans="1:20" x14ac:dyDescent="0.25">
      <c r="A2849">
        <f t="shared" si="818"/>
        <v>262151.0454436171</v>
      </c>
      <c r="B2849">
        <f t="shared" si="835"/>
        <v>41722.634719059744</v>
      </c>
      <c r="C2849" t="str">
        <f t="shared" si="819"/>
        <v>0.30714959007855-1.11562788245822i</v>
      </c>
      <c r="D2849" t="str">
        <f t="shared" si="820"/>
        <v>3.95799960735261-0.640857908101443i</v>
      </c>
      <c r="E2849" t="str">
        <f t="shared" si="821"/>
        <v>226.655860646571+23.2222094504156i</v>
      </c>
      <c r="F2849" t="str">
        <f t="shared" si="822"/>
        <v>1.45472461649932-3.59806749833084i</v>
      </c>
      <c r="G2849" t="str">
        <f t="shared" si="823"/>
        <v>0.999841686881887-0.0125812580877214i</v>
      </c>
      <c r="H2849" t="str">
        <f t="shared" si="824"/>
        <v>11.5569906261863-412.627290602989i</v>
      </c>
      <c r="I2849" t="str">
        <f t="shared" si="825"/>
        <v>-4.14086207361455-1.81066276991544i</v>
      </c>
      <c r="K2849" t="str">
        <f t="shared" si="826"/>
        <v>0.000813897201692449-0.00239898644149541i</v>
      </c>
      <c r="L2849" t="str">
        <f t="shared" si="827"/>
        <v>0.00005-0.00676346585759245i</v>
      </c>
      <c r="M2849" t="str">
        <f t="shared" si="828"/>
        <v>0.00133333333333333-0.00397850932799556i</v>
      </c>
      <c r="N2849">
        <f t="shared" si="829"/>
        <v>105.39305298891666</v>
      </c>
      <c r="O2849">
        <f t="shared" si="830"/>
        <v>1.2676969285380737</v>
      </c>
      <c r="P2849" s="3">
        <f t="shared" si="831"/>
        <v>1.2676969285380737</v>
      </c>
      <c r="Q2849" s="3">
        <f t="shared" si="832"/>
        <v>-74.606947011083335</v>
      </c>
      <c r="R2849">
        <f t="shared" si="833"/>
        <v>105.39305298891666</v>
      </c>
      <c r="S2849">
        <f t="shared" si="834"/>
        <v>41.722634719059741</v>
      </c>
      <c r="T2849">
        <f t="shared" si="817"/>
        <v>1.2676969285380737</v>
      </c>
    </row>
    <row r="2850" spans="1:20" x14ac:dyDescent="0.25">
      <c r="A2850">
        <f t="shared" si="818"/>
        <v>263147.2194163028</v>
      </c>
      <c r="B2850">
        <f t="shared" si="835"/>
        <v>41881.180730992171</v>
      </c>
      <c r="C2850" t="str">
        <f t="shared" si="819"/>
        <v>0.306210485099953-1.11455259674206i</v>
      </c>
      <c r="D2850" t="str">
        <f t="shared" si="820"/>
        <v>3.95787071670909-0.640391084266021i</v>
      </c>
      <c r="E2850" t="str">
        <f t="shared" si="821"/>
        <v>227.209989788659+23.0737943607785i</v>
      </c>
      <c r="F2850" t="str">
        <f t="shared" si="822"/>
        <v>1.45472286288075-3.58458543501494i</v>
      </c>
      <c r="G2850" t="str">
        <f t="shared" si="823"/>
        <v>0.999840481608442-0.0126290516445656i</v>
      </c>
      <c r="H2850" t="str">
        <f t="shared" si="824"/>
        <v>11.4253491426317-410.823458344134i</v>
      </c>
      <c r="I2850" t="str">
        <f t="shared" si="825"/>
        <v>-4.10746789144723-1.80148735490698i</v>
      </c>
      <c r="K2850" t="str">
        <f t="shared" si="826"/>
        <v>0.000811716708621001-0.00239061381467652i</v>
      </c>
      <c r="L2850" t="str">
        <f t="shared" si="827"/>
        <v>0.00005-0.00673786198206061i</v>
      </c>
      <c r="M2850" t="str">
        <f t="shared" si="828"/>
        <v>0.00133333333333333-0.00396344822474154i</v>
      </c>
      <c r="N2850">
        <f t="shared" si="829"/>
        <v>105.36231976151085</v>
      </c>
      <c r="O2850">
        <f t="shared" si="830"/>
        <v>1.2580397202067648</v>
      </c>
      <c r="P2850" s="3">
        <f t="shared" si="831"/>
        <v>1.2580397202067648</v>
      </c>
      <c r="Q2850" s="3">
        <f t="shared" si="832"/>
        <v>-74.637680238489153</v>
      </c>
      <c r="R2850">
        <f t="shared" si="833"/>
        <v>105.36231976151085</v>
      </c>
      <c r="S2850">
        <f t="shared" si="834"/>
        <v>41.88118073099217</v>
      </c>
      <c r="T2850">
        <f t="shared" si="817"/>
        <v>1.2580397202067648</v>
      </c>
    </row>
    <row r="2851" spans="1:20" x14ac:dyDescent="0.25">
      <c r="A2851">
        <f t="shared" si="818"/>
        <v>264147.17885008478</v>
      </c>
      <c r="B2851">
        <f t="shared" si="835"/>
        <v>42040.32921776994</v>
      </c>
      <c r="C2851" t="str">
        <f t="shared" si="819"/>
        <v>0.305258857480261-1.11349884702885i</v>
      </c>
      <c r="D2851" t="str">
        <f t="shared" si="820"/>
        <v>3.95774085312592-0.639933344100795i</v>
      </c>
      <c r="E2851" t="str">
        <f t="shared" si="821"/>
        <v>227.768492796802+22.9207528628075i</v>
      </c>
      <c r="F2851" t="str">
        <f t="shared" si="822"/>
        <v>1.45472109591363-3.57115493682669i</v>
      </c>
      <c r="G2851" t="str">
        <f t="shared" si="823"/>
        <v>0.999839267160453-0.0126770266427506i</v>
      </c>
      <c r="H2851" t="str">
        <f t="shared" si="824"/>
        <v>11.2954424690889-409.02938104015i</v>
      </c>
      <c r="I2851" t="str">
        <f t="shared" si="825"/>
        <v>-4.0743615751146-1.79238110856705i</v>
      </c>
      <c r="K2851" t="str">
        <f t="shared" si="826"/>
        <v>0.000809551378663834-0.00238227162746063i</v>
      </c>
      <c r="L2851" t="str">
        <f t="shared" si="827"/>
        <v>0.00005-0.00671235503293546i</v>
      </c>
      <c r="M2851" t="str">
        <f t="shared" si="828"/>
        <v>0.00133333333333333-0.00394844413702087i</v>
      </c>
      <c r="N2851">
        <f t="shared" si="829"/>
        <v>105.33063620019971</v>
      </c>
      <c r="O2851">
        <f t="shared" si="830"/>
        <v>1.2485056123248919</v>
      </c>
      <c r="P2851" s="3">
        <f t="shared" si="831"/>
        <v>1.2485056123248919</v>
      </c>
      <c r="Q2851" s="3">
        <f t="shared" si="832"/>
        <v>-74.669363799800294</v>
      </c>
      <c r="R2851">
        <f t="shared" si="833"/>
        <v>105.33063620019971</v>
      </c>
      <c r="S2851">
        <f t="shared" si="834"/>
        <v>42.040329217769937</v>
      </c>
      <c r="T2851">
        <f t="shared" si="817"/>
        <v>1.2485056123248919</v>
      </c>
    </row>
    <row r="2852" spans="1:20" x14ac:dyDescent="0.25">
      <c r="A2852">
        <f t="shared" si="818"/>
        <v>265150.9381297151</v>
      </c>
      <c r="B2852">
        <f t="shared" si="835"/>
        <v>42200.082468797467</v>
      </c>
      <c r="C2852" t="str">
        <f t="shared" si="819"/>
        <v>0.304294461858731-1.11246662620168i</v>
      </c>
      <c r="D2852" t="str">
        <f t="shared" si="820"/>
        <v>3.9576100093236-0.639484679562536i</v>
      </c>
      <c r="E2852" t="str">
        <f t="shared" si="821"/>
        <v>228.331389139029+22.7629944168675i</v>
      </c>
      <c r="F2852" t="str">
        <f t="shared" si="822"/>
        <v>1.45471931549639-3.55777581056i</v>
      </c>
      <c r="G2852" t="str">
        <f t="shared" si="823"/>
        <v>0.999838043468108-0.0127251837697607i</v>
      </c>
      <c r="H2852" t="str">
        <f t="shared" si="824"/>
        <v>11.1672443258077-407.244984986509i</v>
      </c>
      <c r="I2852" t="str">
        <f t="shared" si="825"/>
        <v>-4.04154037904122-1.78334320464151i</v>
      </c>
      <c r="K2852" t="str">
        <f t="shared" si="826"/>
        <v>0.000807401097922186-0.00237395980087224i</v>
      </c>
      <c r="L2852" t="str">
        <f t="shared" si="827"/>
        <v>0.00005-0.00668694464329097i</v>
      </c>
      <c r="M2852" t="str">
        <f t="shared" si="828"/>
        <v>0.00133333333333333-0.00393349684899468i</v>
      </c>
      <c r="N2852">
        <f t="shared" si="829"/>
        <v>105.2979889643811</v>
      </c>
      <c r="O2852">
        <f t="shared" si="830"/>
        <v>1.2390947140429285</v>
      </c>
      <c r="P2852" s="3">
        <f t="shared" si="831"/>
        <v>1.2390947140429285</v>
      </c>
      <c r="Q2852" s="3">
        <f t="shared" si="832"/>
        <v>-74.702011035618895</v>
      </c>
      <c r="R2852">
        <f t="shared" si="833"/>
        <v>105.2979889643811</v>
      </c>
      <c r="S2852">
        <f t="shared" si="834"/>
        <v>42.200082468797468</v>
      </c>
      <c r="T2852">
        <f t="shared" si="817"/>
        <v>1.2390947140429285</v>
      </c>
    </row>
    <row r="2853" spans="1:20" x14ac:dyDescent="0.25">
      <c r="A2853">
        <f t="shared" si="818"/>
        <v>266158.51169460802</v>
      </c>
      <c r="B2853">
        <f t="shared" si="835"/>
        <v>42360.4427821789</v>
      </c>
      <c r="C2853" t="str">
        <f t="shared" si="819"/>
        <v>0.303317048711641-1.11145592543484i</v>
      </c>
      <c r="D2853" t="str">
        <f t="shared" si="820"/>
        <v>3.95747817796922-0.639045082722127i</v>
      </c>
      <c r="E2853" t="str">
        <f t="shared" si="821"/>
        <v>228.898697694542+22.6004268245907i</v>
      </c>
      <c r="F2853" t="str">
        <f t="shared" si="822"/>
        <v>1.45471752152668-3.54444786374775i</v>
      </c>
      <c r="G2853" t="str">
        <f t="shared" si="823"/>
        <v>0.99983681046106-0.0127735237156704i</v>
      </c>
      <c r="H2853" t="str">
        <f t="shared" si="824"/>
        <v>11.0407288807965-405.470197243374i</v>
      </c>
      <c r="I2853" t="str">
        <f t="shared" si="825"/>
        <v>-4.0090015877731-1.77437283025715i</v>
      </c>
      <c r="K2853" t="str">
        <f t="shared" si="826"/>
        <v>0.000805265753215778-0.00236567825590494i</v>
      </c>
      <c r="L2853" t="str">
        <f t="shared" si="827"/>
        <v>0.00005-0.00666163044759011i</v>
      </c>
      <c r="M2853" t="str">
        <f t="shared" si="828"/>
        <v>0.00133333333333333-0.00391860614564125i</v>
      </c>
      <c r="N2853">
        <f t="shared" si="829"/>
        <v>105.26436456059223</v>
      </c>
      <c r="O2853">
        <f t="shared" si="830"/>
        <v>1.2298071192605371</v>
      </c>
      <c r="P2853" s="3">
        <f t="shared" si="831"/>
        <v>1.2298071192605371</v>
      </c>
      <c r="Q2853" s="3">
        <f t="shared" si="832"/>
        <v>-74.735635439407773</v>
      </c>
      <c r="R2853">
        <f t="shared" si="833"/>
        <v>105.26436456059223</v>
      </c>
      <c r="S2853">
        <f t="shared" si="834"/>
        <v>42.3604427821789</v>
      </c>
      <c r="T2853">
        <f t="shared" si="817"/>
        <v>1.2298071192605371</v>
      </c>
    </row>
    <row r="2854" spans="1:20" x14ac:dyDescent="0.25">
      <c r="A2854">
        <f t="shared" si="818"/>
        <v>267169.91403904749</v>
      </c>
      <c r="B2854">
        <f t="shared" si="835"/>
        <v>42521.412464751178</v>
      </c>
      <c r="C2854" t="str">
        <f t="shared" si="819"/>
        <v>0.302326364289097-1.11046673410367i</v>
      </c>
      <c r="D2854" t="str">
        <f t="shared" si="820"/>
        <v>3.95734535167603-0.638614545764265i</v>
      </c>
      <c r="E2854" t="str">
        <f t="shared" si="821"/>
        <v>229.470436720993+22.43295620257i</v>
      </c>
      <c r="F2854" t="str">
        <f t="shared" si="822"/>
        <v>1.45471571390137-3.531170904659i</v>
      </c>
      <c r="G2854" t="str">
        <f t="shared" si="823"/>
        <v>0.999835568068429-0.0128220471731532i</v>
      </c>
      <c r="H2854" t="str">
        <f t="shared" si="824"/>
        <v>10.9158707413799-403.704945625916i</v>
      </c>
      <c r="I2854" t="str">
        <f t="shared" si="825"/>
        <v>-3.97674251559195-1.76546918566531i</v>
      </c>
      <c r="K2854" t="str">
        <f t="shared" si="826"/>
        <v>0.000803145232078616-0.00235742691352494i</v>
      </c>
      <c r="L2854" t="str">
        <f t="shared" si="827"/>
        <v>0.00005-0.00663641208167973i</v>
      </c>
      <c r="M2854" t="str">
        <f t="shared" si="828"/>
        <v>0.00133333333333333-0.00390377181275278i</v>
      </c>
      <c r="N2854">
        <f t="shared" si="829"/>
        <v>105.22974934119259</v>
      </c>
      <c r="O2854">
        <f t="shared" si="830"/>
        <v>1.2206429061625761</v>
      </c>
      <c r="P2854" s="3">
        <f t="shared" si="831"/>
        <v>1.2206429061625761</v>
      </c>
      <c r="Q2854" s="3">
        <f t="shared" si="832"/>
        <v>-74.770250658807413</v>
      </c>
      <c r="R2854">
        <f t="shared" si="833"/>
        <v>105.22974934119259</v>
      </c>
      <c r="S2854">
        <f t="shared" si="834"/>
        <v>42.52141246475118</v>
      </c>
      <c r="T2854">
        <f t="shared" si="817"/>
        <v>1.2206429061625761</v>
      </c>
    </row>
    <row r="2855" spans="1:20" x14ac:dyDescent="0.25">
      <c r="A2855">
        <f t="shared" si="818"/>
        <v>268185.15971239586</v>
      </c>
      <c r="B2855">
        <f t="shared" si="835"/>
        <v>42682.99383211723</v>
      </c>
      <c r="C2855" t="str">
        <f t="shared" si="819"/>
        <v>0.301322150551563-1.10949903969112i</v>
      </c>
      <c r="D2855" t="str">
        <f t="shared" si="820"/>
        <v>3.95721152300294-0.638193060987151i</v>
      </c>
      <c r="E2855" t="str">
        <f t="shared" si="821"/>
        <v>230.046623820545+22.260486955899i</v>
      </c>
      <c r="F2855" t="str">
        <f t="shared" si="822"/>
        <v>1.45471389251654-3.51794474229624i</v>
      </c>
      <c r="G2855" t="str">
        <f t="shared" si="823"/>
        <v>0.999834316218798-0.0128707548374915i</v>
      </c>
      <c r="H2855" t="str">
        <f t="shared" si="824"/>
        <v>10.7926449459281-401.949158694752i</v>
      </c>
      <c r="I2855" t="str">
        <f t="shared" si="825"/>
        <v>-3.94476050613493-1.75663148399094i</v>
      </c>
      <c r="K2855" t="str">
        <f t="shared" si="826"/>
        <v>0.000801039422754689-0.00234920569467443i</v>
      </c>
      <c r="L2855" t="str">
        <f t="shared" si="827"/>
        <v>0.00005-0.00661128918278516i</v>
      </c>
      <c r="M2855" t="str">
        <f t="shared" si="828"/>
        <v>0.00133333333333333-0.00388899363693244i</v>
      </c>
      <c r="N2855">
        <f t="shared" si="829"/>
        <v>105.19412950305556</v>
      </c>
      <c r="O2855">
        <f t="shared" si="830"/>
        <v>1.2116021367422647</v>
      </c>
      <c r="P2855" s="3">
        <f t="shared" si="831"/>
        <v>1.2116021367422647</v>
      </c>
      <c r="Q2855" s="3">
        <f t="shared" si="832"/>
        <v>-74.805870496944436</v>
      </c>
      <c r="R2855">
        <f t="shared" si="833"/>
        <v>105.19412950305556</v>
      </c>
      <c r="S2855">
        <f t="shared" si="834"/>
        <v>42.682993832117234</v>
      </c>
      <c r="T2855">
        <f t="shared" si="817"/>
        <v>1.2116021367422647</v>
      </c>
    </row>
    <row r="2856" spans="1:20" x14ac:dyDescent="0.25">
      <c r="A2856">
        <f t="shared" si="818"/>
        <v>269204.26331930299</v>
      </c>
      <c r="B2856">
        <f t="shared" si="835"/>
        <v>42845.18920867928</v>
      </c>
      <c r="C2856" t="str">
        <f t="shared" si="819"/>
        <v>0.300304145106355-1.10855282769137i</v>
      </c>
      <c r="D2856" t="str">
        <f t="shared" si="820"/>
        <v>3.9570766844544-0.637780620802218i</v>
      </c>
      <c r="E2856" t="str">
        <f t="shared" si="821"/>
        <v>230.627275904713+22.0829217515806i</v>
      </c>
      <c r="F2856" t="str">
        <f t="shared" si="822"/>
        <v>1.4547120572675-3.50476918639265i</v>
      </c>
      <c r="G2856" t="str">
        <f t="shared" si="823"/>
        <v>0.999833054840203-0.0129196474065861i</v>
      </c>
      <c r="H2856" t="str">
        <f t="shared" si="824"/>
        <v>10.6710269557592-400.202765746525i</v>
      </c>
      <c r="I2856" t="str">
        <f t="shared" si="825"/>
        <v>-3.91305293202003-1.74785895098712i</v>
      </c>
      <c r="K2856" t="str">
        <f t="shared" si="826"/>
        <v>0.000798948214193765-0.00234101452027495i</v>
      </c>
      <c r="L2856" t="str">
        <f t="shared" si="827"/>
        <v>0.00005-0.00658626138950503i</v>
      </c>
      <c r="M2856" t="str">
        <f t="shared" si="828"/>
        <v>0.00133333333333333-0.00387427140559119i</v>
      </c>
      <c r="N2856">
        <f t="shared" si="829"/>
        <v>105.15749108627305</v>
      </c>
      <c r="O2856">
        <f t="shared" si="830"/>
        <v>1.2026848563148156</v>
      </c>
      <c r="P2856" s="3">
        <f t="shared" si="831"/>
        <v>1.2026848563148156</v>
      </c>
      <c r="Q2856" s="3">
        <f t="shared" si="832"/>
        <v>-74.842508913726945</v>
      </c>
      <c r="R2856">
        <f t="shared" si="833"/>
        <v>105.15749108627305</v>
      </c>
      <c r="S2856">
        <f t="shared" si="834"/>
        <v>42.84518920867928</v>
      </c>
      <c r="T2856">
        <f t="shared" si="817"/>
        <v>1.2026848563148156</v>
      </c>
    </row>
    <row r="2857" spans="1:20" x14ac:dyDescent="0.25">
      <c r="A2857">
        <f t="shared" si="818"/>
        <v>270227.23951991636</v>
      </c>
      <c r="B2857">
        <f t="shared" si="835"/>
        <v>43008.000927672263</v>
      </c>
      <c r="C2857" t="str">
        <f t="shared" si="819"/>
        <v>0.299272081144005-1.1076280815097i</v>
      </c>
      <c r="D2857" t="str">
        <f t="shared" si="820"/>
        <v>3.95694082847975-0.637377217733803i</v>
      </c>
      <c r="E2857" t="str">
        <f t="shared" si="821"/>
        <v>231.212409157914+21.9001614918256i</v>
      </c>
      <c r="F2857" t="str">
        <f t="shared" si="822"/>
        <v>1.45471020804876-3.49164404740936i</v>
      </c>
      <c r="G2857" t="str">
        <f t="shared" si="823"/>
        <v>0.999831783860136-0.0129687255809663i</v>
      </c>
      <c r="H2857" t="str">
        <f t="shared" si="824"/>
        <v>10.5509926472078-398.465696804615i</v>
      </c>
      <c r="I2857" t="str">
        <f t="shared" si="825"/>
        <v>-3.88161719447692-1.73915082479473i</v>
      </c>
      <c r="K2857" t="str">
        <f t="shared" si="826"/>
        <v>0.00079687149604719-0.00233285331123071i</v>
      </c>
      <c r="L2857" t="str">
        <f t="shared" si="827"/>
        <v>0.00005-0.00656132834180616i</v>
      </c>
      <c r="M2857" t="str">
        <f t="shared" si="828"/>
        <v>0.00133333333333333-0.0038596049069448i</v>
      </c>
      <c r="N2857">
        <f t="shared" si="829"/>
        <v>105.11981997287708</v>
      </c>
      <c r="O2857">
        <f t="shared" si="830"/>
        <v>1.1938910930157878</v>
      </c>
      <c r="P2857" s="3">
        <f t="shared" si="831"/>
        <v>1.1938910930157878</v>
      </c>
      <c r="Q2857" s="3">
        <f t="shared" si="832"/>
        <v>-74.880180027122918</v>
      </c>
      <c r="R2857">
        <f t="shared" si="833"/>
        <v>105.11981997287708</v>
      </c>
      <c r="S2857">
        <f t="shared" si="834"/>
        <v>43.008000927672263</v>
      </c>
      <c r="T2857">
        <f t="shared" si="817"/>
        <v>1.1938910930157878</v>
      </c>
    </row>
    <row r="2858" spans="1:20" x14ac:dyDescent="0.25">
      <c r="A2858">
        <f t="shared" si="818"/>
        <v>271254.10303009208</v>
      </c>
      <c r="B2858">
        <f t="shared" si="835"/>
        <v>43171.431331197418</v>
      </c>
      <c r="C2858" t="str">
        <f t="shared" si="819"/>
        <v>0.298225687374591-1.10672478235925i</v>
      </c>
      <c r="D2858" t="str">
        <f t="shared" si="820"/>
        <v>3.95680394747291-0.636982844418856i</v>
      </c>
      <c r="E2858" t="str">
        <f t="shared" si="821"/>
        <v>231.802038999721+21.7121052872512i</v>
      </c>
      <c r="F2858" t="str">
        <f t="shared" si="822"/>
        <v>1.454708344754-3.47856913653269i</v>
      </c>
      <c r="G2858" t="str">
        <f t="shared" si="823"/>
        <v>0.999830503205536-0.0130179900637989i</v>
      </c>
      <c r="H2858" t="str">
        <f t="shared" si="824"/>
        <v>10.4325183038569-396.737882609985i</v>
      </c>
      <c r="I2858" t="str">
        <f t="shared" si="825"/>
        <v>-3.85045072298315-1.73050635570723i</v>
      </c>
      <c r="K2858" t="str">
        <f t="shared" si="826"/>
        <v>0.000794809158663631-0.00232472198843187i</v>
      </c>
      <c r="L2858" t="str">
        <f t="shared" si="827"/>
        <v>0.00005-0.0065364896810183i</v>
      </c>
      <c r="M2858" t="str">
        <f t="shared" si="828"/>
        <v>0.00133333333333333-0.00384499393001077i</v>
      </c>
      <c r="N2858">
        <f t="shared" si="829"/>
        <v>105.08110188557204</v>
      </c>
      <c r="O2858">
        <f t="shared" si="830"/>
        <v>1.1852208572893694</v>
      </c>
      <c r="P2858" s="3">
        <f t="shared" si="831"/>
        <v>1.1852208572893694</v>
      </c>
      <c r="Q2858" s="3">
        <f t="shared" si="832"/>
        <v>-74.918898114427961</v>
      </c>
      <c r="R2858">
        <f t="shared" si="833"/>
        <v>105.08110188557204</v>
      </c>
      <c r="S2858">
        <f t="shared" si="834"/>
        <v>43.171431331197418</v>
      </c>
      <c r="T2858">
        <f t="shared" si="817"/>
        <v>1.1852208572893694</v>
      </c>
    </row>
    <row r="2859" spans="1:20" x14ac:dyDescent="0.25">
      <c r="A2859">
        <f t="shared" si="818"/>
        <v>272284.86862160644</v>
      </c>
      <c r="B2859">
        <f t="shared" si="835"/>
        <v>43335.482770255971</v>
      </c>
      <c r="C2859" t="str">
        <f t="shared" si="819"/>
        <v>0.297164687964164-1.10584290915411i</v>
      </c>
      <c r="D2859" t="str">
        <f t="shared" si="820"/>
        <v>3.95666603377214-0.636597493606659i</v>
      </c>
      <c r="E2859" t="str">
        <f t="shared" si="821"/>
        <v>232.396180045756+21.5186504300118i</v>
      </c>
      <c r="F2859" t="str">
        <f t="shared" si="822"/>
        <v>1.45470646727613-3.4655442656715i</v>
      </c>
      <c r="G2859" t="str">
        <f t="shared" si="823"/>
        <v>0.999829212802786-0.0130674415608984i</v>
      </c>
      <c r="H2859" t="str">
        <f t="shared" si="824"/>
        <v>10.3155806089287-395.019254612142i</v>
      </c>
      <c r="I2859" t="str">
        <f t="shared" si="825"/>
        <v>-3.81955097490563-1.72192480594052i</v>
      </c>
      <c r="K2859" t="str">
        <f t="shared" si="826"/>
        <v>0.000792761093084894-0.00231662047275771i</v>
      </c>
      <c r="L2859" t="str">
        <f t="shared" si="827"/>
        <v>0.00005-0.00651174504982895i</v>
      </c>
      <c r="M2859" t="str">
        <f t="shared" si="828"/>
        <v>0.00133333333333333-0.00383043826460527i</v>
      </c>
      <c r="N2859">
        <f t="shared" si="829"/>
        <v>105.04132238648855</v>
      </c>
      <c r="O2859">
        <f t="shared" si="830"/>
        <v>1.1766741413630111</v>
      </c>
      <c r="P2859" s="3">
        <f t="shared" si="831"/>
        <v>1.1766741413630111</v>
      </c>
      <c r="Q2859" s="3">
        <f t="shared" si="832"/>
        <v>-74.958677613511455</v>
      </c>
      <c r="R2859">
        <f t="shared" si="833"/>
        <v>105.04132238648855</v>
      </c>
      <c r="S2859">
        <f t="shared" si="834"/>
        <v>43.335482770255972</v>
      </c>
      <c r="T2859">
        <f t="shared" si="817"/>
        <v>1.1766741413630111</v>
      </c>
    </row>
    <row r="2860" spans="1:20" x14ac:dyDescent="0.25">
      <c r="A2860">
        <f t="shared" si="818"/>
        <v>273319.55112236855</v>
      </c>
      <c r="B2860">
        <f t="shared" si="835"/>
        <v>43500.157604782944</v>
      </c>
      <c r="C2860" t="str">
        <f t="shared" si="819"/>
        <v>0.296088802471238-1.10498243839873i</v>
      </c>
      <c r="D2860" t="str">
        <f t="shared" si="820"/>
        <v>3.95652707965937-0.636221158158494i</v>
      </c>
      <c r="E2860" t="str">
        <f t="shared" si="821"/>
        <v>232.994846067198+21.3196923668782i</v>
      </c>
      <c r="F2860" t="str">
        <f t="shared" si="822"/>
        <v>1.45470457550721-3.45256924745439i</v>
      </c>
      <c r="G2860" t="str">
        <f t="shared" si="823"/>
        <v>0.999827912577711-0.013117080780737i</v>
      </c>
      <c r="H2860" t="str">
        <f t="shared" si="824"/>
        <v>10.200156637833-393.309744960251i</v>
      </c>
      <c r="I2860" t="str">
        <f t="shared" si="825"/>
        <v>-3.78891543514741-1.71340544940762i</v>
      </c>
      <c r="K2860" t="str">
        <f t="shared" si="826"/>
        <v>0.000790727191041749-0.00230854868507988i</v>
      </c>
      <c r="L2860" t="str">
        <f t="shared" si="827"/>
        <v>0.00005-0.00648709409227828i</v>
      </c>
      <c r="M2860" t="str">
        <f t="shared" si="828"/>
        <v>0.00133333333333333-0.00381593770134017i</v>
      </c>
      <c r="N2860">
        <f t="shared" si="829"/>
        <v>105.00046687595464</v>
      </c>
      <c r="O2860">
        <f t="shared" si="830"/>
        <v>1.1682509187087406</v>
      </c>
      <c r="P2860" s="3">
        <f t="shared" si="831"/>
        <v>1.1682509187087406</v>
      </c>
      <c r="Q2860" s="3">
        <f t="shared" si="832"/>
        <v>-74.999533124045357</v>
      </c>
      <c r="R2860">
        <f t="shared" si="833"/>
        <v>105.00046687595464</v>
      </c>
      <c r="S2860">
        <f t="shared" si="834"/>
        <v>43.500157604782942</v>
      </c>
      <c r="T2860">
        <f t="shared" ref="T2860:T2923" si="836">P2860</f>
        <v>1.1682509187087406</v>
      </c>
    </row>
    <row r="2861" spans="1:20" x14ac:dyDescent="0.25">
      <c r="A2861">
        <f t="shared" ref="A2861:A2924" si="837">2*PI()*B2861</f>
        <v>274358.16541663354</v>
      </c>
      <c r="B2861">
        <f t="shared" si="835"/>
        <v>43665.458203681119</v>
      </c>
      <c r="C2861" t="str">
        <f t="shared" ref="C2861:C2924" si="838">IMPRODUCT(D2861,E2861,$C$40,,K2861,$C$41)</f>
        <v>0.294997745783498-1.10414334407367i</v>
      </c>
      <c r="D2861" t="str">
        <f t="shared" ref="D2861:D2924" si="839">IMDIV(IMPRODUCT($C$37,$C$38,COMPLEX(1,A2861/$C$38)),IMSUM(-1*A2861*A2861/$C$39,COMPLEX(0,1*A2861)))</f>
        <v>3.95638707736015-0.635853831047378i</v>
      </c>
      <c r="E2861" t="str">
        <f t="shared" ref="E2861:E2924" si="840">IMDIV(IMPRODUCT(IMSUM(F2861,G2861),$C$29,H2861),IMSUM(1,I2861))</f>
        <v>233.598049948845+21.1151246722899i</v>
      </c>
      <c r="F2861" t="str">
        <f t="shared" ref="F2861:F2924" si="841">IMDIV(IMPRODUCT($C$14,$C$15,COMPLEX(1,A2861/$C$15)),IMSUM(-1*A2861*A2861/$C$16,COMPLEX(0,A2861)))</f>
        <v>1.45470266933851-3.43964389522714i</v>
      </c>
      <c r="G2861" t="str">
        <f t="shared" ref="G2861:G2924" si="842">IMDIV(1,COMPLEX(1,A2861*$C$9*$C$10))</f>
        <v>0.99982660245557-0.0131669084344539i</v>
      </c>
      <c r="H2861" t="str">
        <f t="shared" ref="H2861:H2924" si="843">IMDIV($C$3,IMSUM(K2861,COMPLEX(0,$C$28*A2861)))</f>
        <v>10.0862238508669-391.609286494345i</v>
      </c>
      <c r="I2861" t="str">
        <f t="shared" ref="I2861:I2924" si="844">IMPRODUCT(F2861,$C$29,H2861,$C$31)</f>
        <v>-3.75854161579956-1.70494757149815i</v>
      </c>
      <c r="K2861" t="str">
        <f t="shared" ref="K2861:K2924" si="845">IF($C$26&lt;=0,IMDIV(1,IMSUM(IMDIV(1,L2861),1/$C$18)),IMDIV(1,IMSUM(IMDIV(1,L2861),1/$C$18,IMDIV(1,M2861))))</f>
        <v>0.000788707344949749-0.00230050654626549i</v>
      </c>
      <c r="L2861" t="str">
        <f t="shared" ref="L2861:L2924" si="846">IMSUM($C$21/$C$22,IMDIV(1,COMPLEX(0,$C$20*$C$22*A2861)))</f>
        <v>0.00005-0.00646253645375404i</v>
      </c>
      <c r="M2861" t="str">
        <f t="shared" ref="M2861:M2924" si="847">IMSUM($C$25/$C$26,IMDIV(1,COMPLEX(0,$C$24*$C$26*A2861)))</f>
        <v>0.00133333333333333-0.00380149203162002i</v>
      </c>
      <c r="N2861">
        <f t="shared" ref="N2861:N2924" si="848">ABS(R2861)</f>
        <v>104.95852059128859</v>
      </c>
      <c r="O2861">
        <f t="shared" ref="O2861:O2924" si="849">ABS(P2861)</f>
        <v>1.1599511434918024</v>
      </c>
      <c r="P2861" s="3">
        <f t="shared" ref="P2861:P2924" si="850">20*LOG10(IMABS(C2861))</f>
        <v>1.1599511434918024</v>
      </c>
      <c r="Q2861" s="3">
        <f t="shared" ref="Q2861:Q2924" si="851">IMARGUMENT(C2861)*180/PI()</f>
        <v>-75.04147940871141</v>
      </c>
      <c r="R2861">
        <f t="shared" ref="R2861:R2924" si="852">IF(Q2861&lt;0,Q2861+180,Q2861-180)</f>
        <v>104.95852059128859</v>
      </c>
      <c r="S2861">
        <f t="shared" ref="S2861:S2924" si="853">B2861/1000</f>
        <v>43.665458203681119</v>
      </c>
      <c r="T2861">
        <f t="shared" si="836"/>
        <v>1.1599511434918024</v>
      </c>
    </row>
    <row r="2862" spans="1:20" x14ac:dyDescent="0.25">
      <c r="A2862">
        <f t="shared" si="837"/>
        <v>275400.72644521674</v>
      </c>
      <c r="B2862">
        <f t="shared" ref="B2862:B2925" si="854">B2861*(1+B$42)</f>
        <v>43831.386944855105</v>
      </c>
      <c r="C2862" t="str">
        <f t="shared" si="838"/>
        <v>0.29389122805471-1.10332559751745i</v>
      </c>
      <c r="D2862" t="str">
        <f t="shared" si="839"/>
        <v>3.95624601904296-0.635495505357733i</v>
      </c>
      <c r="E2862" t="str">
        <f t="shared" si="840"/>
        <v>234.20580364572+20.904839021406i</v>
      </c>
      <c r="F2862" t="str">
        <f t="shared" si="841"/>
        <v>1.45470074866045-3.42676802304987i</v>
      </c>
      <c r="G2862" t="str">
        <f t="shared" si="842"/>
        <v>0.999825282361056-0.0132169252358654i</v>
      </c>
      <c r="H2862" t="str">
        <f t="shared" si="843"/>
        <v>9.97376008606347-389.917812736679i</v>
      </c>
      <c r="I2862" t="str">
        <f t="shared" si="844"/>
        <v>-3.72842705579794-1.69655046886242i</v>
      </c>
      <c r="K2862" t="str">
        <f t="shared" si="845"/>
        <v>0.000786701447905066-0.00229249397718017i</v>
      </c>
      <c r="L2862" t="str">
        <f t="shared" si="846"/>
        <v>0.00005-0.00643807178098629i</v>
      </c>
      <c r="M2862" t="str">
        <f t="shared" si="847"/>
        <v>0.00133333333333333-0.00378710104763898i</v>
      </c>
      <c r="N2862">
        <f t="shared" si="848"/>
        <v>104.91546860561246</v>
      </c>
      <c r="O2862">
        <f t="shared" si="849"/>
        <v>1.1517747500053013</v>
      </c>
      <c r="P2862" s="3">
        <f t="shared" si="850"/>
        <v>1.1517747500053013</v>
      </c>
      <c r="Q2862" s="3">
        <f t="shared" si="851"/>
        <v>-75.08453139438754</v>
      </c>
      <c r="R2862">
        <f t="shared" si="852"/>
        <v>104.91546860561246</v>
      </c>
      <c r="S2862">
        <f t="shared" si="853"/>
        <v>43.831386944855105</v>
      </c>
      <c r="T2862">
        <f t="shared" si="836"/>
        <v>1.1517747500053013</v>
      </c>
    </row>
    <row r="2863" spans="1:20" x14ac:dyDescent="0.25">
      <c r="A2863">
        <f t="shared" si="837"/>
        <v>276447.24920570856</v>
      </c>
      <c r="B2863">
        <f t="shared" si="854"/>
        <v>43997.946215245553</v>
      </c>
      <c r="C2863" t="str">
        <f t="shared" si="838"/>
        <v>0.292768954642024-1.10252916730439i</v>
      </c>
      <c r="D2863" t="str">
        <f t="shared" si="839"/>
        <v>3.95610389681882-0.635146174285084i</v>
      </c>
      <c r="E2863" t="str">
        <f t="shared" si="840"/>
        <v>234.81811813814+20.6887251631926i</v>
      </c>
      <c r="F2863" t="str">
        <f t="shared" si="841"/>
        <v>1.45469881336264-3.41394144569446i</v>
      </c>
      <c r="G2863" t="str">
        <f t="shared" si="842"/>
        <v>0.999823952218287-0.0132671319014748i</v>
      </c>
      <c r="H2863" t="str">
        <f t="shared" si="843"/>
        <v>9.86274355218733-388.235257883199i</v>
      </c>
      <c r="I2863" t="str">
        <f t="shared" si="844"/>
        <v>-3.69856932058521-1.68821344920013i</v>
      </c>
      <c r="K2863" t="str">
        <f t="shared" si="845"/>
        <v>0.000784709393680338-0.00228451089869117i</v>
      </c>
      <c r="L2863" t="str">
        <f t="shared" si="846"/>
        <v>0.00005-0.0064136997220425i</v>
      </c>
      <c r="M2863" t="str">
        <f t="shared" si="847"/>
        <v>0.00133333333333333-0.00377276454237796i</v>
      </c>
      <c r="N2863">
        <f t="shared" si="848"/>
        <v>104.87129582669398</v>
      </c>
      <c r="O2863">
        <f t="shared" si="849"/>
        <v>1.1437216520906861</v>
      </c>
      <c r="P2863" s="3">
        <f t="shared" si="850"/>
        <v>1.1437216520906861</v>
      </c>
      <c r="Q2863" s="3">
        <f t="shared" si="851"/>
        <v>-75.128704173306019</v>
      </c>
      <c r="R2863">
        <f t="shared" si="852"/>
        <v>104.87129582669398</v>
      </c>
      <c r="S2863">
        <f t="shared" si="853"/>
        <v>43.997946215245555</v>
      </c>
      <c r="T2863">
        <f t="shared" si="836"/>
        <v>1.1437216520906861</v>
      </c>
    </row>
    <row r="2864" spans="1:20" x14ac:dyDescent="0.25">
      <c r="A2864">
        <f t="shared" si="837"/>
        <v>277497.74875269027</v>
      </c>
      <c r="B2864">
        <f t="shared" si="854"/>
        <v>44165.138410863488</v>
      </c>
      <c r="C2864" t="str">
        <f t="shared" si="838"/>
        <v>0.291630626043678-1.1017540191185i</v>
      </c>
      <c r="D2864" t="str">
        <f t="shared" si="839"/>
        <v>3.95596070274118-0.634805831135786i</v>
      </c>
      <c r="E2864" t="str">
        <f t="shared" si="840"/>
        <v>235.435003385232+20.4666708935567i</v>
      </c>
      <c r="F2864" t="str">
        <f t="shared" si="841"/>
        <v>1.45469686333383-3.40116397864189i</v>
      </c>
      <c r="G2864" t="str">
        <f t="shared" si="842"/>
        <v>0.999822611950806-0.0133175291504824i</v>
      </c>
      <c r="H2864" t="str">
        <f t="shared" si="843"/>
        <v>9.7531528218716-386.561556795129i</v>
      </c>
      <c r="I2864" t="str">
        <f t="shared" si="844"/>
        <v>-3.66896600177757-1.67993583105346i</v>
      </c>
      <c r="K2864" t="str">
        <f t="shared" si="845"/>
        <v>0.000782731076720543-0.0022765572316703i</v>
      </c>
      <c r="L2864" t="str">
        <f t="shared" si="846"/>
        <v>0.00005-0.0063894199263225i</v>
      </c>
      <c r="M2864" t="str">
        <f t="shared" si="847"/>
        <v>0.00133333333333333-0.00375848230960147i</v>
      </c>
      <c r="N2864">
        <f t="shared" si="848"/>
        <v>104.82598699581273</v>
      </c>
      <c r="O2864">
        <f t="shared" si="849"/>
        <v>1.1357917425449191</v>
      </c>
      <c r="P2864" s="3">
        <f t="shared" si="850"/>
        <v>1.1357917425449191</v>
      </c>
      <c r="Q2864" s="3">
        <f t="shared" si="851"/>
        <v>-75.174013004187273</v>
      </c>
      <c r="R2864">
        <f t="shared" si="852"/>
        <v>104.82598699581273</v>
      </c>
      <c r="S2864">
        <f t="shared" si="853"/>
        <v>44.165138410863491</v>
      </c>
      <c r="T2864">
        <f t="shared" si="836"/>
        <v>1.1357917425449191</v>
      </c>
    </row>
    <row r="2865" spans="1:20" x14ac:dyDescent="0.25">
      <c r="A2865">
        <f t="shared" si="837"/>
        <v>278552.24019795051</v>
      </c>
      <c r="B2865">
        <f t="shared" si="854"/>
        <v>44332.965936824774</v>
      </c>
      <c r="C2865" t="str">
        <f t="shared" si="838"/>
        <v>0.290475937837172-1.10100011562311i</v>
      </c>
      <c r="D2865" t="str">
        <f t="shared" si="839"/>
        <v>3.95581642880515-0.634474469326682i</v>
      </c>
      <c r="E2865" t="str">
        <f t="shared" si="840"/>
        <v>236.056468276845+20.2385620285755i</v>
      </c>
      <c r="F2865" t="str">
        <f t="shared" si="841"/>
        <v>1.45469489846193-3.38843543807949i</v>
      </c>
      <c r="G2865" t="str">
        <f t="shared" si="842"/>
        <v>0.999821261481573-0.0133681177047952i</v>
      </c>
      <c r="H2865" t="str">
        <f t="shared" si="843"/>
        <v>9.6449668248947-384.896644990677i</v>
      </c>
      <c r="I2865" t="str">
        <f t="shared" si="844"/>
        <v>-3.63961471683622-1.67171694360456i</v>
      </c>
      <c r="K2865" t="str">
        <f t="shared" si="845"/>
        <v>0.000780766392138855-0.00226863289699695i</v>
      </c>
      <c r="L2865" t="str">
        <f t="shared" si="846"/>
        <v>0.00005-0.00636523204455319i</v>
      </c>
      <c r="M2865" t="str">
        <f t="shared" si="847"/>
        <v>0.00133333333333333-0.00374425414385482i</v>
      </c>
      <c r="N2865">
        <f t="shared" si="848"/>
        <v>104.77952668665442</v>
      </c>
      <c r="O2865">
        <f t="shared" si="849"/>
        <v>1.1279848925125111</v>
      </c>
      <c r="P2865" s="3">
        <f t="shared" si="850"/>
        <v>1.1279848925125111</v>
      </c>
      <c r="Q2865" s="3">
        <f t="shared" si="851"/>
        <v>-75.220473313345579</v>
      </c>
      <c r="R2865">
        <f t="shared" si="852"/>
        <v>104.77952668665442</v>
      </c>
      <c r="S2865">
        <f t="shared" si="853"/>
        <v>44.332965936824777</v>
      </c>
      <c r="T2865">
        <f t="shared" si="836"/>
        <v>1.1279848925125111</v>
      </c>
    </row>
    <row r="2866" spans="1:20" x14ac:dyDescent="0.25">
      <c r="A2866">
        <f t="shared" si="837"/>
        <v>279610.73871070275</v>
      </c>
      <c r="B2866">
        <f t="shared" si="854"/>
        <v>44501.43120738471</v>
      </c>
      <c r="C2866" t="str">
        <f t="shared" si="838"/>
        <v>0.28930458061813-1.1002674163262i</v>
      </c>
      <c r="D2866" t="str">
        <f t="shared" si="839"/>
        <v>3.95567106694735-0.634152082384832i</v>
      </c>
      <c r="E2866" t="str">
        <f t="shared" si="840"/>
        <v>236.682520583798+20.004282377851i</v>
      </c>
      <c r="F2866" t="str">
        <f t="shared" si="841"/>
        <v>1.45469291863399-3.37575564089845i</v>
      </c>
      <c r="G2866" t="str">
        <f t="shared" si="842"/>
        <v>0.999819900732962-0.013418898289037i</v>
      </c>
      <c r="H2866" t="str">
        <f t="shared" si="843"/>
        <v>9.53816484159391-383.240458636866i</v>
      </c>
      <c r="I2866" t="str">
        <f t="shared" si="844"/>
        <v>-3.61051310874391-1.66355612647724i</v>
      </c>
      <c r="K2866" t="str">
        <f t="shared" si="845"/>
        <v>0.000778815235712555-0.00226073781556091i</v>
      </c>
      <c r="L2866" t="str">
        <f t="shared" si="846"/>
        <v>0.00005-0.00634113572878382i</v>
      </c>
      <c r="M2866" t="str">
        <f t="shared" si="847"/>
        <v>0.00133333333333333-0.00373007984046106i</v>
      </c>
      <c r="N2866">
        <f t="shared" si="848"/>
        <v>104.73189930424061</v>
      </c>
      <c r="O2866">
        <f t="shared" si="849"/>
        <v>1.1203009508629409</v>
      </c>
      <c r="P2866" s="3">
        <f t="shared" si="850"/>
        <v>1.1203009508629409</v>
      </c>
      <c r="Q2866" s="3">
        <f t="shared" si="851"/>
        <v>-75.268100695759387</v>
      </c>
      <c r="R2866">
        <f t="shared" si="852"/>
        <v>104.73189930424061</v>
      </c>
      <c r="S2866">
        <f t="shared" si="853"/>
        <v>44.501431207384712</v>
      </c>
      <c r="T2866">
        <f t="shared" si="836"/>
        <v>1.1203009508629409</v>
      </c>
    </row>
    <row r="2867" spans="1:20" x14ac:dyDescent="0.25">
      <c r="A2867">
        <f t="shared" si="837"/>
        <v>280673.25951780338</v>
      </c>
      <c r="B2867">
        <f t="shared" si="854"/>
        <v>44670.536645972774</v>
      </c>
      <c r="C2867" t="str">
        <f t="shared" si="838"/>
        <v>0.28811623993979-1.09955587744142i</v>
      </c>
      <c r="D2867" t="str">
        <f t="shared" si="839"/>
        <v>3.95552460904538-0.633838663947189i</v>
      </c>
      <c r="E2867" t="str">
        <f t="shared" si="840"/>
        <v>237.313166906447+19.7637137180161i</v>
      </c>
      <c r="F2867" t="str">
        <f t="shared" si="841"/>
        <v>1.45469092373623-3.36312440469104i</v>
      </c>
      <c r="G2867" t="str">
        <f t="shared" si="842"/>
        <v>0.99981852962676-0.0134698716305588i</v>
      </c>
      <c r="H2867" t="str">
        <f t="shared" si="843"/>
        <v>9.43272649641093-381.592934541455i</v>
      </c>
      <c r="I2867" t="str">
        <f t="shared" si="844"/>
        <v>-3.58165884568559-1.65545272954281i</v>
      </c>
      <c r="K2867" t="str">
        <f t="shared" si="845"/>
        <v>0.000776877503878923-0.00225287190826535i</v>
      </c>
      <c r="L2867" t="str">
        <f t="shared" si="846"/>
        <v>0.00005-0.00631713063238077i</v>
      </c>
      <c r="M2867" t="str">
        <f t="shared" si="847"/>
        <v>0.00133333333333333-0.00371595919551809i</v>
      </c>
      <c r="N2867">
        <f t="shared" si="848"/>
        <v>104.68308908388694</v>
      </c>
      <c r="O2867">
        <f t="shared" si="849"/>
        <v>1.1127397435535731</v>
      </c>
      <c r="P2867" s="3">
        <f t="shared" si="850"/>
        <v>1.1127397435535731</v>
      </c>
      <c r="Q2867" s="3">
        <f t="shared" si="851"/>
        <v>-75.316910916113059</v>
      </c>
      <c r="R2867">
        <f t="shared" si="852"/>
        <v>104.68308908388694</v>
      </c>
      <c r="S2867">
        <f t="shared" si="853"/>
        <v>44.670536645972774</v>
      </c>
      <c r="T2867">
        <f t="shared" si="836"/>
        <v>1.1127397435535731</v>
      </c>
    </row>
    <row r="2868" spans="1:20" x14ac:dyDescent="0.25">
      <c r="A2868">
        <f t="shared" si="837"/>
        <v>281739.81790397107</v>
      </c>
      <c r="B2868">
        <f t="shared" si="854"/>
        <v>44840.284685227474</v>
      </c>
      <c r="C2868" t="str">
        <f t="shared" si="838"/>
        <v>0.286910596253357-1.09886545174438i</v>
      </c>
      <c r="D2868" t="str">
        <f t="shared" si="839"/>
        <v>3.9553770469174-0.633534207760293i</v>
      </c>
      <c r="E2868" t="str">
        <f t="shared" si="840"/>
        <v>237.948412621487+19.5167357664442i</v>
      </c>
      <c r="F2868" t="str">
        <f t="shared" si="841"/>
        <v>1.45468891365397-3.35054154774804i</v>
      </c>
      <c r="G2868" t="str">
        <f t="shared" si="842"/>
        <v>0.999817148084155-0.0135210384594479i</v>
      </c>
      <c r="H2868" t="str">
        <f t="shared" si="843"/>
        <v>9.32863175156932-379.954010145007i</v>
      </c>
      <c r="I2868" t="str">
        <f t="shared" si="844"/>
        <v>-3.55304962073421-1.64740611272997i</v>
      </c>
      <c r="K2868" t="str">
        <f t="shared" si="845"/>
        <v>0.000774953093731157-0.00224503509602954i</v>
      </c>
      <c r="L2868" t="str">
        <f t="shared" si="846"/>
        <v>0.00005-0.00629321641002266i</v>
      </c>
      <c r="M2868" t="str">
        <f t="shared" si="847"/>
        <v>0.00133333333333333-0.00370189200589568i</v>
      </c>
      <c r="N2868">
        <f t="shared" si="848"/>
        <v>104.63308009020253</v>
      </c>
      <c r="O2868">
        <f t="shared" si="849"/>
        <v>1.1053010729758448</v>
      </c>
      <c r="P2868" s="3">
        <f t="shared" si="850"/>
        <v>1.1053010729758448</v>
      </c>
      <c r="Q2868" s="3">
        <f t="shared" si="851"/>
        <v>-75.366919909797474</v>
      </c>
      <c r="R2868">
        <f t="shared" si="852"/>
        <v>104.63308009020253</v>
      </c>
      <c r="S2868">
        <f t="shared" si="853"/>
        <v>44.840284685227473</v>
      </c>
      <c r="T2868">
        <f t="shared" si="836"/>
        <v>1.1053010729758448</v>
      </c>
    </row>
    <row r="2869" spans="1:20" x14ac:dyDescent="0.25">
      <c r="A2869">
        <f t="shared" si="837"/>
        <v>282810.42921200616</v>
      </c>
      <c r="B2869">
        <f t="shared" si="854"/>
        <v>45010.677767031339</v>
      </c>
      <c r="C2869" t="str">
        <f t="shared" si="838"/>
        <v>0.285687324849263-1.09819608842459i</v>
      </c>
      <c r="D2869" t="str">
        <f t="shared" si="839"/>
        <v>3.95522837232183-0.633238707679983i</v>
      </c>
      <c r="E2869" t="str">
        <f t="shared" si="840"/>
        <v>238.588261826978+19.2632261551915i</v>
      </c>
      <c r="F2869" t="str">
        <f t="shared" si="841"/>
        <v>1.45468688827168-3.33800688905618i</v>
      </c>
      <c r="G2869" t="str">
        <f t="shared" si="842"/>
        <v>0.999815756025738-0.0135723995085391i</v>
      </c>
      <c r="H2869" t="str">
        <f t="shared" si="843"/>
        <v>9.225860900878-378.323623513041i</v>
      </c>
      <c r="I2869" t="str">
        <f t="shared" si="844"/>
        <v>-3.52468315154071-1.6394156458387i</v>
      </c>
      <c r="K2869" t="str">
        <f t="shared" si="845"/>
        <v>0.000773041903014291-0.00223722729979171i</v>
      </c>
      <c r="L2869" t="str">
        <f t="shared" si="846"/>
        <v>0.00005-0.00626939271769545i</v>
      </c>
      <c r="M2869" t="str">
        <f t="shared" si="847"/>
        <v>0.00133333333333333-0.0036878780692326i</v>
      </c>
      <c r="N2869">
        <f t="shared" si="848"/>
        <v>104.58185621612333</v>
      </c>
      <c r="O2869">
        <f t="shared" si="849"/>
        <v>1.0979847172878978</v>
      </c>
      <c r="P2869" s="3">
        <f t="shared" si="850"/>
        <v>1.0979847172878978</v>
      </c>
      <c r="Q2869" s="3">
        <f t="shared" si="851"/>
        <v>-75.418143783876673</v>
      </c>
      <c r="R2869">
        <f t="shared" si="852"/>
        <v>104.58185621612333</v>
      </c>
      <c r="S2869">
        <f t="shared" si="853"/>
        <v>45.010677767031339</v>
      </c>
      <c r="T2869">
        <f t="shared" si="836"/>
        <v>1.0979847172878978</v>
      </c>
    </row>
    <row r="2870" spans="1:20" x14ac:dyDescent="0.25">
      <c r="A2870">
        <f t="shared" si="837"/>
        <v>283885.10884301184</v>
      </c>
      <c r="B2870">
        <f t="shared" si="854"/>
        <v>45181.718342546061</v>
      </c>
      <c r="C2870" t="str">
        <f t="shared" si="838"/>
        <v>0.284446095799492-1.09754773293237i</v>
      </c>
      <c r="D2870" t="str">
        <f t="shared" si="839"/>
        <v>3.95507857695679-0.63295215767107i</v>
      </c>
      <c r="E2870" t="str">
        <f t="shared" si="840"/>
        <v>239.23271728552+19.0030604052229i</v>
      </c>
      <c r="F2870" t="str">
        <f t="shared" si="841"/>
        <v>1.45468484747294-3.32552024829542i</v>
      </c>
      <c r="G2870" t="str">
        <f t="shared" si="842"/>
        <v>0.999814353371497-0.0136239555134243i</v>
      </c>
      <c r="H2870" t="str">
        <f t="shared" si="843"/>
        <v>9.12439456366031-376.701713328303i</v>
      </c>
      <c r="I2870" t="str">
        <f t="shared" si="844"/>
        <v>-3.49655718002846-1.63148070835794i</v>
      </c>
      <c r="K2870" t="str">
        <f t="shared" si="845"/>
        <v>0.000771143830121155-0.00222944844051175i</v>
      </c>
      <c r="L2870" t="str">
        <f t="shared" si="846"/>
        <v>0.00005-0.00624565921268721i</v>
      </c>
      <c r="M2870" t="str">
        <f t="shared" si="847"/>
        <v>0.00133333333333333-0.00367391718393365i</v>
      </c>
      <c r="N2870">
        <f t="shared" si="848"/>
        <v>104.52940118199135</v>
      </c>
      <c r="O2870">
        <f t="shared" si="849"/>
        <v>1.0907904297293483</v>
      </c>
      <c r="P2870" s="3">
        <f t="shared" si="850"/>
        <v>1.0907904297293483</v>
      </c>
      <c r="Q2870" s="3">
        <f t="shared" si="851"/>
        <v>-75.470598818008654</v>
      </c>
      <c r="R2870">
        <f t="shared" si="852"/>
        <v>104.52940118199135</v>
      </c>
      <c r="S2870">
        <f t="shared" si="853"/>
        <v>45.181718342546063</v>
      </c>
      <c r="T2870">
        <f t="shared" si="836"/>
        <v>1.0907904297293483</v>
      </c>
    </row>
    <row r="2871" spans="1:20" x14ac:dyDescent="0.25">
      <c r="A2871">
        <f t="shared" si="837"/>
        <v>284963.87225661526</v>
      </c>
      <c r="B2871">
        <f t="shared" si="854"/>
        <v>45353.408872247739</v>
      </c>
      <c r="C2871" t="str">
        <f t="shared" si="838"/>
        <v>0.283186573901061-1.09692032682105i</v>
      </c>
      <c r="D2871" t="str">
        <f t="shared" si="839"/>
        <v>3.95492765245971-0.632674551807036i</v>
      </c>
      <c r="E2871" t="str">
        <f t="shared" si="840"/>
        <v>239.881780365539+18.7361119009608i</v>
      </c>
      <c r="F2871" t="str">
        <f t="shared" si="841"/>
        <v>1.45468279114046-3.31308144583648i</v>
      </c>
      <c r="G2871" t="str">
        <f t="shared" si="842"/>
        <v>0.999812940040811-0.0136757072124624i</v>
      </c>
      <c r="H2871" t="str">
        <f t="shared" si="843"/>
        <v>9.02421367880465-375.088218883151i</v>
      </c>
      <c r="I2871" t="str">
        <f t="shared" si="844"/>
        <v>-3.46866947209228-1.62360068928714i</v>
      </c>
      <c r="K2871" t="str">
        <f t="shared" si="845"/>
        <v>0.000769258774088315-0.00222169843917392i</v>
      </c>
      <c r="L2871" t="str">
        <f t="shared" si="846"/>
        <v>0.00005-0.0062220155535836i</v>
      </c>
      <c r="M2871" t="str">
        <f t="shared" si="847"/>
        <v>0.00133333333333333-0.00366000914916682i</v>
      </c>
      <c r="N2871">
        <f t="shared" si="848"/>
        <v>104.47569853467495</v>
      </c>
      <c r="O2871">
        <f t="shared" si="849"/>
        <v>1.083717937921034</v>
      </c>
      <c r="P2871" s="3">
        <f t="shared" si="850"/>
        <v>1.083717937921034</v>
      </c>
      <c r="Q2871" s="3">
        <f t="shared" si="851"/>
        <v>-75.524301465325053</v>
      </c>
      <c r="R2871">
        <f t="shared" si="852"/>
        <v>104.47569853467495</v>
      </c>
      <c r="S2871">
        <f t="shared" si="853"/>
        <v>45.353408872247741</v>
      </c>
      <c r="T2871">
        <f t="shared" si="836"/>
        <v>1.083717937921034</v>
      </c>
    </row>
    <row r="2872" spans="1:20" x14ac:dyDescent="0.25">
      <c r="A2872">
        <f t="shared" si="837"/>
        <v>286046.7349711904</v>
      </c>
      <c r="B2872">
        <f t="shared" si="854"/>
        <v>45525.751825962281</v>
      </c>
      <c r="C2872" t="str">
        <f t="shared" si="838"/>
        <v>0.281908418620843-1.09631380758411i</v>
      </c>
      <c r="D2872" t="str">
        <f t="shared" si="839"/>
        <v>3.95477559040702-0.632405884269734i</v>
      </c>
      <c r="E2872" t="str">
        <f t="shared" si="840"/>
        <v>240.535450980636+18.4622518652081i</v>
      </c>
      <c r="F2872" t="str">
        <f t="shared" si="841"/>
        <v>1.45468071915604-3.30069030273815i</v>
      </c>
      <c r="G2872" t="str">
        <f t="shared" si="842"/>
        <v>0.999811515952444-0.01372765534679i</v>
      </c>
      <c r="H2872" t="str">
        <f t="shared" si="843"/>
        <v>8.92529949893431-373.483080072033i</v>
      </c>
      <c r="I2872" t="str">
        <f t="shared" si="844"/>
        <v>-3.44101781730146-1.6157749869614i</v>
      </c>
      <c r="K2872" t="str">
        <f t="shared" si="845"/>
        <v>0.000767386634592063-0.00221397721678953i</v>
      </c>
      <c r="L2872" t="str">
        <f t="shared" si="846"/>
        <v>0.00005-0.00619846140026262i</v>
      </c>
      <c r="M2872" t="str">
        <f t="shared" si="847"/>
        <v>0.00133333333333333-0.00364615376486036i</v>
      </c>
      <c r="N2872">
        <f t="shared" si="848"/>
        <v>104.42073164673872</v>
      </c>
      <c r="O2872">
        <f t="shared" si="849"/>
        <v>1.0767669431478821</v>
      </c>
      <c r="P2872" s="3">
        <f t="shared" si="850"/>
        <v>1.0767669431478821</v>
      </c>
      <c r="Q2872" s="3">
        <f t="shared" si="851"/>
        <v>-75.579268353261284</v>
      </c>
      <c r="R2872">
        <f t="shared" si="852"/>
        <v>104.42073164673872</v>
      </c>
      <c r="S2872">
        <f t="shared" si="853"/>
        <v>45.525751825962281</v>
      </c>
      <c r="T2872">
        <f t="shared" si="836"/>
        <v>1.0767669431478821</v>
      </c>
    </row>
    <row r="2873" spans="1:20" x14ac:dyDescent="0.25">
      <c r="A2873">
        <f t="shared" si="837"/>
        <v>287133.71256408095</v>
      </c>
      <c r="B2873">
        <f t="shared" si="854"/>
        <v>45698.74968290094</v>
      </c>
      <c r="C2873" t="str">
        <f t="shared" si="838"/>
        <v>0.280611284041795-1.09572810848715i</v>
      </c>
      <c r="D2873" t="str">
        <f t="shared" si="839"/>
        <v>3.95462238231356-0.632146149349062i</v>
      </c>
      <c r="E2873" t="str">
        <f t="shared" si="840"/>
        <v>241.193727526943+18.1813493344968i</v>
      </c>
      <c r="F2873" t="str">
        <f t="shared" si="841"/>
        <v>1.45467863140057-3.28834664074478i</v>
      </c>
      <c r="G2873" t="str">
        <f t="shared" si="842"/>
        <v>0.999810081024544-0.0137798006603315i</v>
      </c>
      <c r="H2873" t="str">
        <f t="shared" si="843"/>
        <v>8.82763358469367-371.886237384081i</v>
      </c>
      <c r="I2873" t="str">
        <f t="shared" si="844"/>
        <v>-3.4136000286073-1.6080030088803i</v>
      </c>
      <c r="K2873" t="str">
        <f t="shared" si="845"/>
        <v>0.000765527311944362-0.00220628469439952i</v>
      </c>
      <c r="L2873" t="str">
        <f t="shared" si="846"/>
        <v>0.00005-0.00617499641388981i</v>
      </c>
      <c r="M2873" t="str">
        <f t="shared" si="847"/>
        <v>0.00133333333333333-0.00363235083169989i</v>
      </c>
      <c r="N2873">
        <f t="shared" si="848"/>
        <v>104.36448371566215</v>
      </c>
      <c r="O2873">
        <f t="shared" si="849"/>
        <v>1.0699371196245149</v>
      </c>
      <c r="P2873" s="3">
        <f t="shared" si="850"/>
        <v>1.0699371196245149</v>
      </c>
      <c r="Q2873" s="3">
        <f t="shared" si="851"/>
        <v>-75.635516284337854</v>
      </c>
      <c r="R2873">
        <f t="shared" si="852"/>
        <v>104.36448371566215</v>
      </c>
      <c r="S2873">
        <f t="shared" si="853"/>
        <v>45.698749682900939</v>
      </c>
      <c r="T2873">
        <f t="shared" si="836"/>
        <v>1.0699371196245149</v>
      </c>
    </row>
    <row r="2874" spans="1:20" x14ac:dyDescent="0.25">
      <c r="A2874">
        <f t="shared" si="837"/>
        <v>288224.82067182445</v>
      </c>
      <c r="B2874">
        <f t="shared" si="854"/>
        <v>45872.404931695964</v>
      </c>
      <c r="C2874" t="str">
        <f t="shared" si="838"/>
        <v>0.27929481881083-1.09516315839478i</v>
      </c>
      <c r="D2874" t="str">
        <f t="shared" si="839"/>
        <v>3.95446801963234-0.631895341442674i</v>
      </c>
      <c r="E2874" t="str">
        <f t="shared" si="840"/>
        <v>241.856606818438+17.8932711349091i</v>
      </c>
      <c r="F2874" t="str">
        <f t="shared" si="841"/>
        <v>1.45467652775409-3.2760502822837i</v>
      </c>
      <c r="G2874" t="str">
        <f t="shared" si="842"/>
        <v>0.999808635174639-0.0138321438998089i</v>
      </c>
      <c r="H2874" t="str">
        <f t="shared" si="843"/>
        <v>8.73119779914949-370.297631895805i</v>
      </c>
      <c r="I2874" t="str">
        <f t="shared" si="844"/>
        <v>-3.38641394205463-1.60028417154032i</v>
      </c>
      <c r="K2874" t="str">
        <f t="shared" si="845"/>
        <v>0.000763680707088895-0.0021986207930771i</v>
      </c>
      <c r="L2874" t="str">
        <f t="shared" si="846"/>
        <v>0.00005-0.00615162025691355i</v>
      </c>
      <c r="M2874" t="str">
        <f t="shared" si="847"/>
        <v>0.00133333333333333-0.00361860015112562i</v>
      </c>
      <c r="N2874">
        <f t="shared" si="848"/>
        <v>104.30693776311183</v>
      </c>
      <c r="O2874">
        <f t="shared" si="849"/>
        <v>1.0632281137450743</v>
      </c>
      <c r="P2874" s="3">
        <f t="shared" si="850"/>
        <v>1.0632281137450743</v>
      </c>
      <c r="Q2874" s="3">
        <f t="shared" si="851"/>
        <v>-75.693062236888167</v>
      </c>
      <c r="R2874">
        <f t="shared" si="852"/>
        <v>104.30693776311183</v>
      </c>
      <c r="S2874">
        <f t="shared" si="853"/>
        <v>45.872404931695968</v>
      </c>
      <c r="T2874">
        <f t="shared" si="836"/>
        <v>1.0632281137450743</v>
      </c>
    </row>
    <row r="2875" spans="1:20" x14ac:dyDescent="0.25">
      <c r="A2875">
        <f t="shared" si="837"/>
        <v>289320.07499037741</v>
      </c>
      <c r="B2875">
        <f t="shared" si="854"/>
        <v>46046.720070436408</v>
      </c>
      <c r="C2875" t="str">
        <f t="shared" si="838"/>
        <v>0.277958666088419-1.09461888159187i</v>
      </c>
      <c r="D2875" t="str">
        <f t="shared" si="839"/>
        <v>3.95431249375385-0.631653455055643i</v>
      </c>
      <c r="E2875" t="str">
        <f t="shared" si="840"/>
        <v>242.524084020169+17.5978818584444i</v>
      </c>
      <c r="F2875" t="str">
        <f t="shared" si="841"/>
        <v>1.45467440809567-3.26380105046264i</v>
      </c>
      <c r="G2875" t="str">
        <f t="shared" si="842"/>
        <v>0.999807178319625-0.0138846858147529i</v>
      </c>
      <c r="H2875" t="str">
        <f t="shared" si="843"/>
        <v>8.63597430230233-368.717205263881i</v>
      </c>
      <c r="I2875" t="str">
        <f t="shared" si="844"/>
        <v>-3.35945741649748-1.59261790027044i</v>
      </c>
      <c r="K2875" t="str">
        <f t="shared" si="845"/>
        <v>0.000761846721597039-0.00219098543393022i</v>
      </c>
      <c r="L2875" t="str">
        <f t="shared" si="846"/>
        <v>0.00005-0.00612833259305992i</v>
      </c>
      <c r="M2875" t="str">
        <f t="shared" si="847"/>
        <v>0.00133333333333333-0.00360490152532936i</v>
      </c>
      <c r="N2875">
        <f t="shared" si="848"/>
        <v>104.24807663427275</v>
      </c>
      <c r="O2875">
        <f t="shared" si="849"/>
        <v>1.0566395433135591</v>
      </c>
      <c r="P2875" s="3">
        <f t="shared" si="850"/>
        <v>1.0566395433135591</v>
      </c>
      <c r="Q2875" s="3">
        <f t="shared" si="851"/>
        <v>-75.751923365727251</v>
      </c>
      <c r="R2875">
        <f t="shared" si="852"/>
        <v>104.24807663427275</v>
      </c>
      <c r="S2875">
        <f t="shared" si="853"/>
        <v>46.046720070436407</v>
      </c>
      <c r="T2875">
        <f t="shared" si="836"/>
        <v>1.0566395433135591</v>
      </c>
    </row>
    <row r="2876" spans="1:20" x14ac:dyDescent="0.25">
      <c r="A2876">
        <f t="shared" si="837"/>
        <v>290419.49127534084</v>
      </c>
      <c r="B2876">
        <f t="shared" si="854"/>
        <v>46221.697606704067</v>
      </c>
      <c r="C2876" t="str">
        <f t="shared" si="838"/>
        <v>0.276602463500155-1.09409519759961i</v>
      </c>
      <c r="D2876" t="str">
        <f t="shared" si="839"/>
        <v>3.95415579600586-0.631420484800168i</v>
      </c>
      <c r="E2876" t="str">
        <f t="shared" si="840"/>
        <v>243.196152579339+17.2950438399722i</v>
      </c>
      <c r="F2876" t="str">
        <f t="shared" si="841"/>
        <v>1.45467227230348-3.25159876906723i</v>
      </c>
      <c r="G2876" t="str">
        <f t="shared" si="842"/>
        <v>0.999805710375771-0.0139374271575126i</v>
      </c>
      <c r="H2876" t="str">
        <f t="shared" si="843"/>
        <v>8.54194554570866-367.144899718057i</v>
      </c>
      <c r="I2876" t="str">
        <f t="shared" si="844"/>
        <v>-3.33272833331886-1.58500362907145i</v>
      </c>
      <c r="K2876" t="str">
        <f t="shared" si="845"/>
        <v>0.000760025257663918-0.00218337853810415i</v>
      </c>
      <c r="L2876" t="str">
        <f t="shared" si="846"/>
        <v>0.00005-0.00610513308732809i</v>
      </c>
      <c r="M2876" t="str">
        <f t="shared" si="847"/>
        <v>0.00133333333333333-0.00359125475725181i</v>
      </c>
      <c r="N2876">
        <f t="shared" si="848"/>
        <v>104.18788299723785</v>
      </c>
      <c r="O2876">
        <f t="shared" si="849"/>
        <v>1.0501709967588393</v>
      </c>
      <c r="P2876" s="3">
        <f t="shared" si="850"/>
        <v>1.0501709967588393</v>
      </c>
      <c r="Q2876" s="3">
        <f t="shared" si="851"/>
        <v>-75.81211700276215</v>
      </c>
      <c r="R2876">
        <f t="shared" si="852"/>
        <v>104.18788299723785</v>
      </c>
      <c r="S2876">
        <f t="shared" si="853"/>
        <v>46.221697606704069</v>
      </c>
      <c r="T2876">
        <f t="shared" si="836"/>
        <v>1.0501709967588393</v>
      </c>
    </row>
    <row r="2877" spans="1:20" x14ac:dyDescent="0.25">
      <c r="A2877">
        <f t="shared" si="837"/>
        <v>291523.08534218714</v>
      </c>
      <c r="B2877">
        <f t="shared" si="854"/>
        <v>46397.340057609545</v>
      </c>
      <c r="C2877" t="str">
        <f t="shared" si="838"/>
        <v>0.275225843090346-1.09359202098573i</v>
      </c>
      <c r="D2877" t="str">
        <f t="shared" si="839"/>
        <v>3.95399791765296-0.631196425395266i</v>
      </c>
      <c r="E2877" t="str">
        <f t="shared" si="840"/>
        <v>243.872804154184+16.9846171348428i</v>
      </c>
      <c r="F2877" t="str">
        <f t="shared" si="841"/>
        <v>1.45467012025479-3.23944326255843i</v>
      </c>
      <c r="G2877" t="str">
        <f t="shared" si="842"/>
        <v>0.999804231258706-0.0139903686832662i</v>
      </c>
      <c r="H2877" t="str">
        <f t="shared" si="843"/>
        <v>8.44909426720794-365.580658054132i</v>
      </c>
      <c r="I2877" t="str">
        <f t="shared" si="844"/>
        <v>-3.30622459615437-1.57744080045836i</v>
      </c>
      <c r="K2877" t="str">
        <f t="shared" si="845"/>
        <v>0.000758216218104406-0.00217580002678383i</v>
      </c>
      <c r="L2877" t="str">
        <f t="shared" si="846"/>
        <v>0.00005-0.00608202140598531i</v>
      </c>
      <c r="M2877" t="str">
        <f t="shared" si="847"/>
        <v>0.00133333333333333-0.00357765965057961i</v>
      </c>
      <c r="N2877">
        <f t="shared" si="848"/>
        <v>104.12633934246139</v>
      </c>
      <c r="O2877">
        <f t="shared" si="849"/>
        <v>1.0438220323298562</v>
      </c>
      <c r="P2877" s="3">
        <f t="shared" si="850"/>
        <v>1.0438220323298562</v>
      </c>
      <c r="Q2877" s="3">
        <f t="shared" si="851"/>
        <v>-75.873660657538608</v>
      </c>
      <c r="R2877">
        <f t="shared" si="852"/>
        <v>104.12633934246139</v>
      </c>
      <c r="S2877">
        <f t="shared" si="853"/>
        <v>46.397340057609547</v>
      </c>
      <c r="T2877">
        <f t="shared" si="836"/>
        <v>1.0438220323298562</v>
      </c>
    </row>
    <row r="2878" spans="1:20" x14ac:dyDescent="0.25">
      <c r="A2878">
        <f t="shared" si="837"/>
        <v>292630.87306648749</v>
      </c>
      <c r="B2878">
        <f t="shared" si="854"/>
        <v>46573.649949828461</v>
      </c>
      <c r="C2878" t="str">
        <f t="shared" si="838"/>
        <v>0.273828431277971-1.09310926116902i</v>
      </c>
      <c r="D2878" t="str">
        <f t="shared" si="839"/>
        <v>3.95383884989592-0.63098127166643i</v>
      </c>
      <c r="E2878" t="str">
        <f t="shared" si="840"/>
        <v>244.55402854061+16.6664594972351i</v>
      </c>
      <c r="F2878" t="str">
        <f t="shared" si="841"/>
        <v>1.45466795182588-3.22733435607001i</v>
      </c>
      <c r="G2878" t="str">
        <f t="shared" si="842"/>
        <v>0.99980274088342-0.0140435111500312i</v>
      </c>
      <c r="H2878" t="str">
        <f t="shared" si="843"/>
        <v>8.35740348575656-364.024423627062i</v>
      </c>
      <c r="I2878" t="str">
        <f t="shared" si="844"/>
        <v>-3.27994413061991-1.569928865306i</v>
      </c>
      <c r="K2878" t="str">
        <f t="shared" si="845"/>
        <v>0.000756419506349227-0.00216824982119643i</v>
      </c>
      <c r="L2878" t="str">
        <f t="shared" si="846"/>
        <v>0.00005-0.00605899721656239i</v>
      </c>
      <c r="M2878" t="str">
        <f t="shared" si="847"/>
        <v>0.00133333333333333-0.00356411600974259i</v>
      </c>
      <c r="N2878">
        <f t="shared" si="848"/>
        <v>104.0634279822834</v>
      </c>
      <c r="O2878">
        <f t="shared" si="849"/>
        <v>1.0375921772730496</v>
      </c>
      <c r="P2878" s="3">
        <f t="shared" si="850"/>
        <v>1.0375921772730496</v>
      </c>
      <c r="Q2878" s="3">
        <f t="shared" si="851"/>
        <v>-75.9365720177166</v>
      </c>
      <c r="R2878">
        <f t="shared" si="852"/>
        <v>104.0634279822834</v>
      </c>
      <c r="S2878">
        <f t="shared" si="853"/>
        <v>46.573649949828464</v>
      </c>
      <c r="T2878">
        <f t="shared" si="836"/>
        <v>1.0375921772730496</v>
      </c>
    </row>
    <row r="2879" spans="1:20" x14ac:dyDescent="0.25">
      <c r="A2879">
        <f t="shared" si="837"/>
        <v>293742.87038414011</v>
      </c>
      <c r="B2879">
        <f t="shared" si="854"/>
        <v>46750.629819637812</v>
      </c>
      <c r="C2879" t="str">
        <f t="shared" si="838"/>
        <v>0.272409848815048-1.09264682221807i</v>
      </c>
      <c r="D2879" t="str">
        <f t="shared" si="839"/>
        <v>3.95367858387147-0.630775018545336i</v>
      </c>
      <c r="E2879" t="str">
        <f t="shared" si="840"/>
        <v>245.239813596537+16.3404263592828i</v>
      </c>
      <c r="F2879" t="str">
        <f t="shared" si="841"/>
        <v>1.45466576689214-3.21527187540603i</v>
      </c>
      <c r="G2879" t="str">
        <f t="shared" si="842"/>
        <v>0.999801239164255-0.0140968553186749i</v>
      </c>
      <c r="H2879" t="str">
        <f t="shared" si="843"/>
        <v>8.26685649636158-362.476140344132i</v>
      </c>
      <c r="I2879" t="str">
        <f t="shared" si="844"/>
        <v>-3.25388488404298-1.56246728269794i</v>
      </c>
      <c r="K2879" t="str">
        <f t="shared" si="845"/>
        <v>0.000754635026440994-0.00216072784261362i</v>
      </c>
      <c r="L2879" t="str">
        <f t="shared" si="846"/>
        <v>0.00005-0.00603606018784857i</v>
      </c>
      <c r="M2879" t="str">
        <f t="shared" si="847"/>
        <v>0.00133333333333333-0.00355062363991092i</v>
      </c>
      <c r="N2879">
        <f t="shared" si="848"/>
        <v>103.99913105052197</v>
      </c>
      <c r="O2879">
        <f t="shared" si="849"/>
        <v>1.0314809269917453</v>
      </c>
      <c r="P2879" s="3">
        <f t="shared" si="850"/>
        <v>1.0314809269917453</v>
      </c>
      <c r="Q2879" s="3">
        <f t="shared" si="851"/>
        <v>-76.000868949478033</v>
      </c>
      <c r="R2879">
        <f t="shared" si="852"/>
        <v>103.99913105052197</v>
      </c>
      <c r="S2879">
        <f t="shared" si="853"/>
        <v>46.750629819637815</v>
      </c>
      <c r="T2879">
        <f t="shared" si="836"/>
        <v>1.0314809269917453</v>
      </c>
    </row>
    <row r="2880" spans="1:20" x14ac:dyDescent="0.25">
      <c r="A2880">
        <f t="shared" si="837"/>
        <v>294859.09329159989</v>
      </c>
      <c r="B2880">
        <f t="shared" si="854"/>
        <v>46928.282212952436</v>
      </c>
      <c r="C2880" t="str">
        <f t="shared" si="838"/>
        <v>0.27096971074771-1.09220460264398i</v>
      </c>
      <c r="D2880" t="str">
        <f t="shared" si="839"/>
        <v>3.95351711065178-0.630577661069529i</v>
      </c>
      <c r="E2880" t="str">
        <f t="shared" si="840"/>
        <v>245.930145163881+16.0063708110826i</v>
      </c>
      <c r="F2880" t="str">
        <f t="shared" si="841"/>
        <v>1.45466356532798-3.20325564703836i</v>
      </c>
      <c r="G2880" t="str">
        <f t="shared" si="842"/>
        <v>0.999799726014901-0.0141504019529253i</v>
      </c>
      <c r="H2880" t="str">
        <f t="shared" si="843"/>
        <v>8.17743686511623-360.935752658245i</v>
      </c>
      <c r="I2880" t="str">
        <f t="shared" si="844"/>
        <v>-3.22804482519805-1.55505551977831i</v>
      </c>
      <c r="K2880" t="str">
        <f t="shared" si="845"/>
        <v>0.000752862683030313-0.002153234012354i</v>
      </c>
      <c r="L2880" t="str">
        <f t="shared" si="846"/>
        <v>0.00005-0.00601320998988701i</v>
      </c>
      <c r="M2880" t="str">
        <f t="shared" si="847"/>
        <v>0.00133333333333333-0.00353718234699235i</v>
      </c>
      <c r="N2880">
        <f t="shared" si="848"/>
        <v>103.93343050214341</v>
      </c>
      <c r="O2880">
        <f t="shared" si="849"/>
        <v>1.0254877441864749</v>
      </c>
      <c r="P2880" s="3">
        <f t="shared" si="850"/>
        <v>1.0254877441864749</v>
      </c>
      <c r="Q2880" s="3">
        <f t="shared" si="851"/>
        <v>-76.066569497856591</v>
      </c>
      <c r="R2880">
        <f t="shared" si="852"/>
        <v>103.93343050214341</v>
      </c>
      <c r="S2880">
        <f t="shared" si="853"/>
        <v>46.928282212952439</v>
      </c>
      <c r="T2880">
        <f t="shared" si="836"/>
        <v>1.0254877441864749</v>
      </c>
    </row>
    <row r="2881" spans="1:20" x14ac:dyDescent="0.25">
      <c r="A2881">
        <f t="shared" si="837"/>
        <v>295979.55784610793</v>
      </c>
      <c r="B2881">
        <f t="shared" si="854"/>
        <v>47106.609685361655</v>
      </c>
      <c r="C2881" t="str">
        <f t="shared" si="838"/>
        <v>0.269507626380165-1.09178249518682i</v>
      </c>
      <c r="D2881" t="str">
        <f t="shared" si="839"/>
        <v>3.95335442124395-0.630389194382088i</v>
      </c>
      <c r="E2881" t="str">
        <f t="shared" si="840"/>
        <v>246.625006988128+15.6641435816498i</v>
      </c>
      <c r="F2881" t="str">
        <f t="shared" si="841"/>
        <v>1.4546613470069-3.19128549810416i</v>
      </c>
      <c r="G2881" t="str">
        <f t="shared" si="842"/>
        <v>0.999798201348396-0.0142041518193808i</v>
      </c>
      <c r="H2881" t="str">
        <f t="shared" si="843"/>
        <v>8.08912842433235-359.403205561291i</v>
      </c>
      <c r="I2881" t="str">
        <f t="shared" si="844"/>
        <v>-3.20242194404547-1.54769305160677i</v>
      </c>
      <c r="K2881" t="str">
        <f t="shared" si="845"/>
        <v>0.00075110238137186-0.00214576825178534i</v>
      </c>
      <c r="L2881" t="str">
        <f t="shared" si="846"/>
        <v>0.00005-0.00599044629396991i</v>
      </c>
      <c r="M2881" t="str">
        <f t="shared" si="847"/>
        <v>0.00133333333333333-0.00352379193762936i</v>
      </c>
      <c r="N2881">
        <f t="shared" si="848"/>
        <v>103.86630811301423</v>
      </c>
      <c r="O2881">
        <f t="shared" si="849"/>
        <v>1.0196120579751458</v>
      </c>
      <c r="P2881" s="3">
        <f t="shared" si="850"/>
        <v>1.0196120579751458</v>
      </c>
      <c r="Q2881" s="3">
        <f t="shared" si="851"/>
        <v>-76.133691886985773</v>
      </c>
      <c r="R2881">
        <f t="shared" si="852"/>
        <v>103.86630811301423</v>
      </c>
      <c r="S2881">
        <f t="shared" si="853"/>
        <v>47.106609685361654</v>
      </c>
      <c r="T2881">
        <f t="shared" si="836"/>
        <v>1.0196120579751458</v>
      </c>
    </row>
    <row r="2882" spans="1:20" x14ac:dyDescent="0.25">
      <c r="A2882">
        <f t="shared" si="837"/>
        <v>297104.28016592312</v>
      </c>
      <c r="B2882">
        <f t="shared" si="854"/>
        <v>47285.614802166026</v>
      </c>
      <c r="C2882" t="str">
        <f t="shared" si="838"/>
        <v>0.268023199241769-1.09138038659612i</v>
      </c>
      <c r="D2882" t="str">
        <f t="shared" si="839"/>
        <v>3.95319050658967-0.630209613731323i</v>
      </c>
      <c r="E2882" t="str">
        <f t="shared" si="840"/>
        <v>247.32438063547+15.3135930208959i</v>
      </c>
      <c r="F2882" t="str">
        <f t="shared" si="841"/>
        <v>1.45465911180139-3.17936125640339i</v>
      </c>
      <c r="G2882" t="str">
        <f t="shared" si="842"/>
        <v>0.999796665077113-0.0142581056875212i</v>
      </c>
      <c r="H2882" t="str">
        <f t="shared" si="843"/>
        <v>8.00191526776893-357.878444577614i</v>
      </c>
      <c r="I2882" t="str">
        <f t="shared" si="844"/>
        <v>-3.1770142514741-1.54037936101626i</v>
      </c>
      <c r="K2882" t="str">
        <f t="shared" si="845"/>
        <v>0.000749354027320515-0.00213833048232691i</v>
      </c>
      <c r="L2882" t="str">
        <f t="shared" si="846"/>
        <v>0.00005-0.00596776877263389i</v>
      </c>
      <c r="M2882" t="str">
        <f t="shared" si="847"/>
        <v>0.00133333333333333-0.00351045221919642i</v>
      </c>
      <c r="N2882">
        <f t="shared" si="848"/>
        <v>103.7977454797342</v>
      </c>
      <c r="O2882">
        <f t="shared" si="849"/>
        <v>1.0138532629958255</v>
      </c>
      <c r="P2882" s="3">
        <f t="shared" si="850"/>
        <v>1.0138532629958255</v>
      </c>
      <c r="Q2882" s="3">
        <f t="shared" si="851"/>
        <v>-76.202254520265797</v>
      </c>
      <c r="R2882">
        <f t="shared" si="852"/>
        <v>103.7977454797342</v>
      </c>
      <c r="S2882">
        <f t="shared" si="853"/>
        <v>47.285614802166023</v>
      </c>
      <c r="T2882">
        <f t="shared" si="836"/>
        <v>1.0138532629958255</v>
      </c>
    </row>
    <row r="2883" spans="1:20" x14ac:dyDescent="0.25">
      <c r="A2883">
        <f t="shared" si="837"/>
        <v>298233.27643055364</v>
      </c>
      <c r="B2883">
        <f t="shared" si="854"/>
        <v>47465.300138414255</v>
      </c>
      <c r="C2883" t="str">
        <f t="shared" si="838"/>
        <v>0.266516027057438-1.09099815740477i</v>
      </c>
      <c r="D2883" t="str">
        <f t="shared" si="839"/>
        <v>3.95302535756466-0.630038914470446i</v>
      </c>
      <c r="E2883" t="str">
        <f t="shared" si="840"/>
        <v>248.028245407411+14.9545650827299i</v>
      </c>
      <c r="F2883" t="str">
        <f t="shared" si="841"/>
        <v>1.45465685958297-3.16748275039633i</v>
      </c>
      <c r="G2883" t="str">
        <f t="shared" si="842"/>
        <v>0.999795117112759-0.0143122643297188i</v>
      </c>
      <c r="H2883" t="str">
        <f t="shared" si="843"/>
        <v>7.91578174595458-356.361415757567i</v>
      </c>
      <c r="I2883" t="str">
        <f t="shared" si="844"/>
        <v>-3.15181977904757-1.53311393847381i</v>
      </c>
      <c r="K2883" t="str">
        <f t="shared" si="845"/>
        <v>0.000747617527327488-0.00213092062545169i</v>
      </c>
      <c r="L2883" t="str">
        <f t="shared" si="846"/>
        <v>0.00005-0.00594517709965522i</v>
      </c>
      <c r="M2883" t="str">
        <f t="shared" si="847"/>
        <v>0.00133333333333333-0.00349716299979718i</v>
      </c>
      <c r="N2883">
        <f t="shared" si="848"/>
        <v>103.72772401956166</v>
      </c>
      <c r="O2883">
        <f t="shared" si="849"/>
        <v>1.0082107184881017</v>
      </c>
      <c r="P2883" s="3">
        <f t="shared" si="850"/>
        <v>1.0082107184881017</v>
      </c>
      <c r="Q2883" s="3">
        <f t="shared" si="851"/>
        <v>-76.272275980438337</v>
      </c>
      <c r="R2883">
        <f t="shared" si="852"/>
        <v>103.72772401956166</v>
      </c>
      <c r="S2883">
        <f t="shared" si="853"/>
        <v>47.465300138414257</v>
      </c>
      <c r="T2883">
        <f t="shared" si="836"/>
        <v>1.0082107184881017</v>
      </c>
    </row>
    <row r="2884" spans="1:20" x14ac:dyDescent="0.25">
      <c r="A2884">
        <f t="shared" si="837"/>
        <v>299366.56288098975</v>
      </c>
      <c r="B2884">
        <f t="shared" si="854"/>
        <v>47645.668278940233</v>
      </c>
      <c r="C2884" t="str">
        <f t="shared" si="838"/>
        <v>0.264985701721668-1.09063568169653i</v>
      </c>
      <c r="D2884" t="str">
        <f t="shared" si="839"/>
        <v>3.95285896497834-0.629877092057258i</v>
      </c>
      <c r="E2884" t="str">
        <f t="shared" si="840"/>
        <v>248.736578252826+14.5869033093625i</v>
      </c>
      <c r="F2884" t="str">
        <f t="shared" si="841"/>
        <v>1.45465459022224-3.15564980920115i</v>
      </c>
      <c r="G2884" t="str">
        <f t="shared" si="842"/>
        <v>0.999793557366372-0.0143666285212478i</v>
      </c>
      <c r="H2884" t="str">
        <f t="shared" si="843"/>
        <v>7.83071246160084-354.852065671152i</v>
      </c>
      <c r="I2884" t="str">
        <f t="shared" si="844"/>
        <v>-3.12683657875412-1.52589628194408i</v>
      </c>
      <c r="K2884" t="str">
        <f t="shared" si="845"/>
        <v>0.000745892788436449-0.00212353860268856i</v>
      </c>
      <c r="L2884" t="str">
        <f t="shared" si="846"/>
        <v>0.00005-0.00592267095004505i</v>
      </c>
      <c r="M2884" t="str">
        <f t="shared" si="847"/>
        <v>0.00133333333333333-0.00348392408826179i</v>
      </c>
      <c r="N2884">
        <f t="shared" si="848"/>
        <v>103.65622497043211</v>
      </c>
      <c r="O2884">
        <f t="shared" si="849"/>
        <v>1.0026837473552144</v>
      </c>
      <c r="P2884" s="3">
        <f t="shared" si="850"/>
        <v>1.0026837473552144</v>
      </c>
      <c r="Q2884" s="3">
        <f t="shared" si="851"/>
        <v>-76.343775029567894</v>
      </c>
      <c r="R2884">
        <f t="shared" si="852"/>
        <v>103.65622497043211</v>
      </c>
      <c r="S2884">
        <f t="shared" si="853"/>
        <v>47.645668278940235</v>
      </c>
      <c r="T2884">
        <f t="shared" si="836"/>
        <v>1.0026837473552144</v>
      </c>
    </row>
    <row r="2885" spans="1:20" x14ac:dyDescent="0.25">
      <c r="A2885">
        <f t="shared" si="837"/>
        <v>300504.15581993753</v>
      </c>
      <c r="B2885">
        <f t="shared" si="854"/>
        <v>47826.721818400205</v>
      </c>
      <c r="C2885" t="str">
        <f t="shared" si="838"/>
        <v>0.263431809276376-1.09029282686693i</v>
      </c>
      <c r="D2885" t="str">
        <f t="shared" si="839"/>
        <v>3.95269131957316-0.629724142053812i</v>
      </c>
      <c r="E2885" t="str">
        <f t="shared" si="840"/>
        <v>249.449353677407+14.2104488169121i</v>
      </c>
      <c r="F2885" t="str">
        <f t="shared" si="841"/>
        <v>1.45465230358876-3.14386226259138i</v>
      </c>
      <c r="G2885" t="str">
        <f t="shared" si="842"/>
        <v>0.999791985748311-0.0144211990402961i</v>
      </c>
      <c r="H2885" t="str">
        <f t="shared" si="843"/>
        <v>7.74669226510636-353.350341401755i</v>
      </c>
      <c r="I2885" t="str">
        <f t="shared" si="844"/>
        <v>-3.10206272275981-1.51872589675557i</v>
      </c>
      <c r="K2885" t="str">
        <f t="shared" si="845"/>
        <v>0.0007441797182797-0.00211618433562448i</v>
      </c>
      <c r="L2885" t="str">
        <f t="shared" si="846"/>
        <v>0.00005-0.00590025000004487i</v>
      </c>
      <c r="M2885" t="str">
        <f t="shared" si="847"/>
        <v>0.00133333333333333-0.00347073529414404i</v>
      </c>
      <c r="N2885">
        <f t="shared" si="848"/>
        <v>103.58322939107521</v>
      </c>
      <c r="O2885">
        <f t="shared" si="849"/>
        <v>0.99727163520584394</v>
      </c>
      <c r="P2885" s="3">
        <f t="shared" si="850"/>
        <v>0.99727163520584394</v>
      </c>
      <c r="Q2885" s="3">
        <f t="shared" si="851"/>
        <v>-76.416770608924793</v>
      </c>
      <c r="R2885">
        <f t="shared" si="852"/>
        <v>103.58322939107521</v>
      </c>
      <c r="S2885">
        <f t="shared" si="853"/>
        <v>47.826721818400202</v>
      </c>
      <c r="T2885">
        <f t="shared" si="836"/>
        <v>0.99727163520584394</v>
      </c>
    </row>
    <row r="2886" spans="1:20" x14ac:dyDescent="0.25">
      <c r="A2886">
        <f t="shared" si="837"/>
        <v>301646.07161205326</v>
      </c>
      <c r="B2886">
        <f t="shared" si="854"/>
        <v>48008.463361310125</v>
      </c>
      <c r="C2886" t="str">
        <f t="shared" si="838"/>
        <v>0.26185392989291-1.0899694533776i</v>
      </c>
      <c r="D2886" t="str">
        <f t="shared" si="839"/>
        <v>3.95252241202441-0.629580060126111i</v>
      </c>
      <c r="E2886" t="str">
        <f t="shared" si="840"/>
        <v>250.166543650448+13.8250402824138i</v>
      </c>
      <c r="F2886" t="str">
        <f t="shared" si="841"/>
        <v>1.45464999955111-3.13211994099355i</v>
      </c>
      <c r="G2886" t="str">
        <f t="shared" si="842"/>
        <v>0.999790402168257-0.0144759766679755i</v>
      </c>
      <c r="H2886" t="str">
        <f t="shared" si="843"/>
        <v>7.66370625014816-351.856190539959i</v>
      </c>
      <c r="I2886" t="str">
        <f t="shared" si="844"/>
        <v>-3.07749630316539-1.51160229546967i</v>
      </c>
      <c r="K2886" t="str">
        <f t="shared" si="845"/>
        <v>0.000742478225074359-0.00210885774590663i</v>
      </c>
      <c r="L2886" t="str">
        <f t="shared" si="846"/>
        <v>0.00005-0.00587791392712181i</v>
      </c>
      <c r="M2886" t="str">
        <f t="shared" si="847"/>
        <v>0.00133333333333333-0.00345759642771871i</v>
      </c>
      <c r="N2886">
        <f t="shared" si="848"/>
        <v>103.50871816123667</v>
      </c>
      <c r="O2886">
        <f t="shared" si="849"/>
        <v>0.99197362937661215</v>
      </c>
      <c r="P2886" s="3">
        <f t="shared" si="850"/>
        <v>0.99197362937661215</v>
      </c>
      <c r="Q2886" s="3">
        <f t="shared" si="851"/>
        <v>-76.491281838763328</v>
      </c>
      <c r="R2886">
        <f t="shared" si="852"/>
        <v>103.50871816123667</v>
      </c>
      <c r="S2886">
        <f t="shared" si="853"/>
        <v>48.008463361310127</v>
      </c>
      <c r="T2886">
        <f t="shared" si="836"/>
        <v>0.99197362937661215</v>
      </c>
    </row>
    <row r="2887" spans="1:20" x14ac:dyDescent="0.25">
      <c r="A2887">
        <f t="shared" si="837"/>
        <v>302792.32668417908</v>
      </c>
      <c r="B2887">
        <f t="shared" si="854"/>
        <v>48190.895522083105</v>
      </c>
      <c r="C2887" t="str">
        <f t="shared" si="838"/>
        <v>0.260251637858399-1.08966541450351i</v>
      </c>
      <c r="D2887" t="str">
        <f t="shared" si="839"/>
        <v>3.95235223293957-0.629444842043763i</v>
      </c>
      <c r="E2887" t="str">
        <f t="shared" si="840"/>
        <v>250.888117508917+13.4305139323333i</v>
      </c>
      <c r="F2887" t="str">
        <f t="shared" si="841"/>
        <v>1.45464767797689-3.12042267548466i</v>
      </c>
      <c r="G2887" t="str">
        <f t="shared" si="842"/>
        <v>0.999788806535202-0.0145309621883324i</v>
      </c>
      <c r="H2887" t="str">
        <f t="shared" si="843"/>
        <v>7.58173974935879-350.369561177451i</v>
      </c>
      <c r="I2887" t="str">
        <f t="shared" si="844"/>
        <v>-3.05313543176634-1.50452499775223i</v>
      </c>
      <c r="K2887" t="str">
        <f t="shared" si="845"/>
        <v>0.00074078821761851-0.00210155875524445i</v>
      </c>
      <c r="L2887" t="str">
        <f t="shared" si="846"/>
        <v>0.00005-0.00585566240996395i</v>
      </c>
      <c r="M2887" t="str">
        <f t="shared" si="847"/>
        <v>0.00133333333333333-0.00344450729997879i</v>
      </c>
      <c r="N2887">
        <f t="shared" si="848"/>
        <v>103.43267198201013</v>
      </c>
      <c r="O2887">
        <f t="shared" si="849"/>
        <v>0.98678893793182043</v>
      </c>
      <c r="P2887" s="3">
        <f t="shared" si="850"/>
        <v>0.98678893793182043</v>
      </c>
      <c r="Q2887" s="3">
        <f t="shared" si="851"/>
        <v>-76.567328017989865</v>
      </c>
      <c r="R2887">
        <f t="shared" si="852"/>
        <v>103.43267198201013</v>
      </c>
      <c r="S2887">
        <f t="shared" si="853"/>
        <v>48.190895522083103</v>
      </c>
      <c r="T2887">
        <f t="shared" si="836"/>
        <v>0.98678893793182043</v>
      </c>
    </row>
    <row r="2888" spans="1:20" x14ac:dyDescent="0.25">
      <c r="A2888">
        <f t="shared" si="837"/>
        <v>303942.93752557895</v>
      </c>
      <c r="B2888">
        <f t="shared" si="854"/>
        <v>48374.020925067023</v>
      </c>
      <c r="C2888" t="str">
        <f t="shared" si="838"/>
        <v>0.258624501566838-1.08938055607353i</v>
      </c>
      <c r="D2888" t="str">
        <f t="shared" si="839"/>
        <v>3.95218077285783-0.629318483679662i</v>
      </c>
      <c r="E2888" t="str">
        <f t="shared" si="840"/>
        <v>251.61404185877+13.0267035326964i</v>
      </c>
      <c r="F2888" t="str">
        <f t="shared" si="841"/>
        <v>1.45464533873268-3.10877029778981i</v>
      </c>
      <c r="G2888" t="str">
        <f t="shared" si="842"/>
        <v>0.999787198757446-0.0145861563883588i</v>
      </c>
      <c r="H2888" t="str">
        <f t="shared" si="843"/>
        <v>7.5007783300884-348.890401901006i</v>
      </c>
      <c r="I2888" t="str">
        <f t="shared" si="844"/>
        <v>-3.02897823981645-1.49749353024779i</v>
      </c>
      <c r="K2888" t="str">
        <f t="shared" si="845"/>
        <v>0.000739109605287463-0.00209428728541176i</v>
      </c>
      <c r="L2888" t="str">
        <f t="shared" si="846"/>
        <v>0.00005-0.00583349512847572i</v>
      </c>
      <c r="M2888" t="str">
        <f t="shared" si="847"/>
        <v>0.00133333333333333-0.00343146772263279i</v>
      </c>
      <c r="N2888">
        <f t="shared" si="848"/>
        <v>103.35507137628346</v>
      </c>
      <c r="O2888">
        <f t="shared" si="849"/>
        <v>0.98171672864424675</v>
      </c>
      <c r="P2888" s="3">
        <f t="shared" si="850"/>
        <v>0.98171672864424675</v>
      </c>
      <c r="Q2888" s="3">
        <f t="shared" si="851"/>
        <v>-76.644928623716538</v>
      </c>
      <c r="R2888">
        <f t="shared" si="852"/>
        <v>103.35507137628346</v>
      </c>
      <c r="S2888">
        <f t="shared" si="853"/>
        <v>48.374020925067022</v>
      </c>
      <c r="T2888">
        <f t="shared" si="836"/>
        <v>0.98171672864424675</v>
      </c>
    </row>
    <row r="2889" spans="1:20" x14ac:dyDescent="0.25">
      <c r="A2889">
        <f t="shared" si="837"/>
        <v>305097.92068817618</v>
      </c>
      <c r="B2889">
        <f t="shared" si="854"/>
        <v>48557.842204582281</v>
      </c>
      <c r="C2889" t="str">
        <f t="shared" si="838"/>
        <v>0.256972083515171-1.08911471620387i</v>
      </c>
      <c r="D2889" t="str">
        <f t="shared" si="839"/>
        <v>3.95200802224973-0.629200981009667i</v>
      </c>
      <c r="E2889" t="str">
        <f t="shared" si="840"/>
        <v>252.34428047347+12.6134403809492i</v>
      </c>
      <c r="F2889" t="str">
        <f t="shared" si="841"/>
        <v>1.45464298168404-3.09716264027977i</v>
      </c>
      <c r="G2889" t="str">
        <f t="shared" si="842"/>
        <v>0.999785578742592-0.0146415600580027i</v>
      </c>
      <c r="H2889" t="str">
        <f t="shared" si="843"/>
        <v>7.42080779024806-347.418661786549i</v>
      </c>
      <c r="I2889" t="str">
        <f t="shared" si="844"/>
        <v>-3.00502287779447-1.49050742645617i</v>
      </c>
      <c r="K2889" t="str">
        <f t="shared" si="845"/>
        <v>0.000737442298029939-0.00208704325824876i</v>
      </c>
      <c r="L2889" t="str">
        <f t="shared" si="846"/>
        <v>0.00005-0.00581141176377341i</v>
      </c>
      <c r="M2889" t="str">
        <f t="shared" si="847"/>
        <v>0.00133333333333333-0.003418477508102i</v>
      </c>
      <c r="N2889">
        <f t="shared" si="848"/>
        <v>103.27589668930678</v>
      </c>
      <c r="O2889">
        <f t="shared" si="849"/>
        <v>0.97675612795419486</v>
      </c>
      <c r="P2889" s="3">
        <f t="shared" si="850"/>
        <v>0.97675612795419486</v>
      </c>
      <c r="Q2889" s="3">
        <f t="shared" si="851"/>
        <v>-76.724103310693224</v>
      </c>
      <c r="R2889">
        <f t="shared" si="852"/>
        <v>103.27589668930678</v>
      </c>
      <c r="S2889">
        <f t="shared" si="853"/>
        <v>48.557842204582279</v>
      </c>
      <c r="T2889">
        <f t="shared" si="836"/>
        <v>0.97675612795419486</v>
      </c>
    </row>
    <row r="2890" spans="1:20" x14ac:dyDescent="0.25">
      <c r="A2890">
        <f t="shared" si="837"/>
        <v>306257.29278679128</v>
      </c>
      <c r="B2890">
        <f t="shared" si="854"/>
        <v>48742.362004959694</v>
      </c>
      <c r="C2890" t="str">
        <f t="shared" si="838"/>
        <v>0.25529394030468-1.08886772502442i</v>
      </c>
      <c r="D2890" t="str">
        <f t="shared" si="839"/>
        <v>3.95183397151674-0.629092330112268i</v>
      </c>
      <c r="E2890" t="str">
        <f t="shared" si="840"/>
        <v>253.078794189638+12.1905532996668i</v>
      </c>
      <c r="F2890" t="str">
        <f t="shared" si="841"/>
        <v>1.45464060669553-3.08559953596854i</v>
      </c>
      <c r="G2890" t="str">
        <f t="shared" si="842"/>
        <v>0.999783946397543-0.0146971739901795i</v>
      </c>
      <c r="H2890" t="str">
        <f t="shared" si="843"/>
        <v>7.34181415423431-345.95429039331i</v>
      </c>
      <c r="I2890" t="str">
        <f t="shared" si="844"/>
        <v>-2.98126751517419-1.48356622661175i</v>
      </c>
      <c r="K2890" t="str">
        <f t="shared" si="845"/>
        <v>0.000735786206364299-0.00207982659566399i</v>
      </c>
      <c r="L2890" t="str">
        <f t="shared" si="846"/>
        <v>0.00005-0.00578941199818032i</v>
      </c>
      <c r="M2890" t="str">
        <f t="shared" si="847"/>
        <v>0.00133333333333333-0.00340553646951783i</v>
      </c>
      <c r="N2890">
        <f t="shared" si="848"/>
        <v>103.1951280893866</v>
      </c>
      <c r="O2890">
        <f t="shared" si="849"/>
        <v>0.97190621990749337</v>
      </c>
      <c r="P2890" s="3">
        <f t="shared" si="850"/>
        <v>0.97190621990749337</v>
      </c>
      <c r="Q2890" s="3">
        <f t="shared" si="851"/>
        <v>-76.8048719106134</v>
      </c>
      <c r="R2890">
        <f t="shared" si="852"/>
        <v>103.1951280893866</v>
      </c>
      <c r="S2890">
        <f t="shared" si="853"/>
        <v>48.742362004959695</v>
      </c>
      <c r="T2890">
        <f t="shared" si="836"/>
        <v>0.97190621990749337</v>
      </c>
    </row>
    <row r="2891" spans="1:20" x14ac:dyDescent="0.25">
      <c r="A2891">
        <f t="shared" si="837"/>
        <v>307421.07049938105</v>
      </c>
      <c r="B2891">
        <f t="shared" si="854"/>
        <v>48927.58298057854</v>
      </c>
      <c r="C2891" t="str">
        <f t="shared" si="838"/>
        <v>0.253589622648045-1.08863940439777i</v>
      </c>
      <c r="D2891" t="str">
        <f t="shared" si="839"/>
        <v>3.95165861099044-0.628992527168243i</v>
      </c>
      <c r="E2891" t="str">
        <f t="shared" si="840"/>
        <v>253.81754079982+11.7578686322446i</v>
      </c>
      <c r="F2891" t="str">
        <f t="shared" si="841"/>
        <v>1.45463821363065-3.07408081851096i</v>
      </c>
      <c r="G2891" t="str">
        <f t="shared" si="842"/>
        <v>0.999782301628492-0.0147529989807824i</v>
      </c>
      <c r="H2891" t="str">
        <f t="shared" si="843"/>
        <v>7.26378366893297-344.497237758059i</v>
      </c>
      <c r="I2891" t="str">
        <f t="shared" si="844"/>
        <v>-2.95771034019769-1.47666947756495i</v>
      </c>
      <c r="K2891" t="str">
        <f t="shared" si="845"/>
        <v>0.000734141241374822-0.0020726372196363i</v>
      </c>
      <c r="L2891" t="str">
        <f t="shared" si="846"/>
        <v>0.00005-0.00576749551522247i</v>
      </c>
      <c r="M2891" t="str">
        <f t="shared" si="847"/>
        <v>0.00133333333333333-0.00339264442071909i</v>
      </c>
      <c r="N2891">
        <f t="shared" si="848"/>
        <v>103.11274556871477</v>
      </c>
      <c r="O2891">
        <f t="shared" si="849"/>
        <v>0.96716604507134052</v>
      </c>
      <c r="P2891" s="3">
        <f t="shared" si="850"/>
        <v>0.96716604507134052</v>
      </c>
      <c r="Q2891" s="3">
        <f t="shared" si="851"/>
        <v>-76.887254431285228</v>
      </c>
      <c r="R2891">
        <f t="shared" si="852"/>
        <v>103.11274556871477</v>
      </c>
      <c r="S2891">
        <f t="shared" si="853"/>
        <v>48.927582980578542</v>
      </c>
      <c r="T2891">
        <f t="shared" si="836"/>
        <v>0.96716604507134052</v>
      </c>
    </row>
    <row r="2892" spans="1:20" x14ac:dyDescent="0.25">
      <c r="A2892">
        <f t="shared" si="837"/>
        <v>308589.27056727873</v>
      </c>
      <c r="B2892">
        <f t="shared" si="854"/>
        <v>49113.507795904741</v>
      </c>
      <c r="C2892" t="str">
        <f t="shared" si="838"/>
        <v>0.251858675382413-1.08842956763117i</v>
      </c>
      <c r="D2892" t="str">
        <f t="shared" si="839"/>
        <v>3.95148193093256-0.628901568460353i</v>
      </c>
      <c r="E2892" t="str">
        <f t="shared" si="840"/>
        <v>254.560474942321+11.3152102406817i</v>
      </c>
      <c r="F2892" t="str">
        <f t="shared" si="841"/>
        <v>1.45463580235188-3.06260632220034i</v>
      </c>
      <c r="G2892" t="str">
        <f t="shared" si="842"/>
        <v>0.999780644340919-0.0148090358286935i</v>
      </c>
      <c r="H2892" t="str">
        <f t="shared" si="843"/>
        <v>7.18670279979916-343.047454389397i</v>
      </c>
      <c r="I2892" t="str">
        <f t="shared" si="844"/>
        <v>-2.93434955965149-1.46981673266618i</v>
      </c>
      <c r="K2892" t="str">
        <f t="shared" si="845"/>
        <v>0.000732507314707961-0.00206547505221682i</v>
      </c>
      <c r="L2892" t="str">
        <f t="shared" si="846"/>
        <v>0.00005-0.0057456619996239i</v>
      </c>
      <c r="M2892" t="str">
        <f t="shared" si="847"/>
        <v>0.00133333333333333-0.00337980117624935i</v>
      </c>
      <c r="N2892">
        <f t="shared" si="848"/>
        <v>103.02872894433433</v>
      </c>
      <c r="O2892">
        <f t="shared" si="849"/>
        <v>0.9625345994304525</v>
      </c>
      <c r="P2892" s="3">
        <f t="shared" si="850"/>
        <v>0.9625345994304525</v>
      </c>
      <c r="Q2892" s="3">
        <f t="shared" si="851"/>
        <v>-76.971271055665667</v>
      </c>
      <c r="R2892">
        <f t="shared" si="852"/>
        <v>103.02872894433433</v>
      </c>
      <c r="S2892">
        <f t="shared" si="853"/>
        <v>49.113507795904738</v>
      </c>
      <c r="T2892">
        <f t="shared" si="836"/>
        <v>0.9625345994304525</v>
      </c>
    </row>
    <row r="2893" spans="1:20" x14ac:dyDescent="0.25">
      <c r="A2893">
        <f t="shared" si="837"/>
        <v>309761.90979543439</v>
      </c>
      <c r="B2893">
        <f t="shared" si="854"/>
        <v>49300.139125529182</v>
      </c>
      <c r="C2893" t="str">
        <f t="shared" si="838"/>
        <v>0.250100637488824-1.08823801918077i</v>
      </c>
      <c r="D2893" t="str">
        <f t="shared" si="839"/>
        <v>3.951303921534-0.628819450372982i</v>
      </c>
      <c r="E2893" t="str">
        <f t="shared" si="840"/>
        <v>255.307547988046+10.8623995056261i</v>
      </c>
      <c r="F2893" t="str">
        <f t="shared" si="841"/>
        <v>1.45463337272066-3.05117588196606i</v>
      </c>
      <c r="G2893" t="str">
        <f t="shared" si="842"/>
        <v>0.999778974439587-0.014865285335795i</v>
      </c>
      <c r="H2893" t="str">
        <f t="shared" si="843"/>
        <v>7.11055822701381-341.604891262158i</v>
      </c>
      <c r="I2893" t="str">
        <f t="shared" si="844"/>
        <v>-2.91118339864617-1.46300755165208i</v>
      </c>
      <c r="K2893" t="str">
        <f t="shared" si="845"/>
        <v>0.000730884338568623-0.00205834001553075i</v>
      </c>
      <c r="L2893" t="str">
        <f t="shared" si="846"/>
        <v>0.00005-0.00572391113730215i</v>
      </c>
      <c r="M2893" t="str">
        <f t="shared" si="847"/>
        <v>0.00133333333333333-0.0033670065513542i</v>
      </c>
      <c r="N2893">
        <f t="shared" si="848"/>
        <v>102.94305785925461</v>
      </c>
      <c r="O2893">
        <f t="shared" si="849"/>
        <v>0.9580108332589915</v>
      </c>
      <c r="P2893" s="3">
        <f t="shared" si="850"/>
        <v>0.9580108332589915</v>
      </c>
      <c r="Q2893" s="3">
        <f t="shared" si="851"/>
        <v>-77.056942140745392</v>
      </c>
      <c r="R2893">
        <f t="shared" si="852"/>
        <v>102.94305785925461</v>
      </c>
      <c r="S2893">
        <f t="shared" si="853"/>
        <v>49.300139125529185</v>
      </c>
      <c r="T2893">
        <f t="shared" si="836"/>
        <v>0.9580108332589915</v>
      </c>
    </row>
    <row r="2894" spans="1:20" x14ac:dyDescent="0.25">
      <c r="A2894">
        <f t="shared" si="837"/>
        <v>310939.0050526571</v>
      </c>
      <c r="B2894">
        <f t="shared" si="854"/>
        <v>49487.479654206196</v>
      </c>
      <c r="C2894" t="str">
        <f t="shared" si="838"/>
        <v>0.248315042118423-1.08806455434873i</v>
      </c>
      <c r="D2894" t="str">
        <f t="shared" si="839"/>
        <v>3.95112457291467-0.628746169391815i</v>
      </c>
      <c r="E2894" t="str">
        <f t="shared" si="840"/>
        <v>256.058707924355+10.3992553287965i</v>
      </c>
      <c r="F2894" t="str">
        <f t="shared" si="841"/>
        <v>1.45463092459737-3.03978933337116i</v>
      </c>
      <c r="G2894" t="str">
        <f t="shared" si="842"/>
        <v>0.999777291828534-0.0149217483069794i</v>
      </c>
      <c r="H2894" t="str">
        <f t="shared" si="843"/>
        <v>7.03533684171361-340.169499811861i</v>
      </c>
      <c r="I2894" t="str">
        <f t="shared" si="844"/>
        <v>-2.88821010039863-1.45624150053391i</v>
      </c>
      <c r="K2894" t="str">
        <f t="shared" si="845"/>
        <v>0.000729272225716454-0.00205123203177931i</v>
      </c>
      <c r="L2894" t="str">
        <f t="shared" si="846"/>
        <v>0.00005-0.00570224261536375i</v>
      </c>
      <c r="M2894" t="str">
        <f t="shared" si="847"/>
        <v>0.00133333333333333-0.00335426036197868i</v>
      </c>
      <c r="N2894">
        <f t="shared" si="848"/>
        <v>102.85571178371744</v>
      </c>
      <c r="O2894">
        <f t="shared" si="849"/>
        <v>0.95359364997319251</v>
      </c>
      <c r="P2894" s="3">
        <f t="shared" si="850"/>
        <v>0.95359364997319251</v>
      </c>
      <c r="Q2894" s="3">
        <f t="shared" si="851"/>
        <v>-77.144288216282561</v>
      </c>
      <c r="R2894">
        <f t="shared" si="852"/>
        <v>102.85571178371744</v>
      </c>
      <c r="S2894">
        <f t="shared" si="853"/>
        <v>49.487479654206197</v>
      </c>
      <c r="T2894">
        <f t="shared" si="836"/>
        <v>0.95359364997319251</v>
      </c>
    </row>
    <row r="2895" spans="1:20" x14ac:dyDescent="0.25">
      <c r="A2895">
        <f t="shared" si="837"/>
        <v>312120.57327185717</v>
      </c>
      <c r="B2895">
        <f t="shared" si="854"/>
        <v>49675.532076892181</v>
      </c>
      <c r="C2895" t="str">
        <f t="shared" si="838"/>
        <v>0.246501416625791-1.08790895897258i</v>
      </c>
      <c r="D2895" t="str">
        <f t="shared" si="839"/>
        <v>3.95094387512289-0.628681722103501i</v>
      </c>
      <c r="E2895" t="str">
        <f t="shared" si="840"/>
        <v>256.813899235834+9.92559413793945i</v>
      </c>
      <c r="F2895" t="str">
        <f t="shared" si="841"/>
        <v>1.45462845784133-3.02844651261003i</v>
      </c>
      <c r="G2895" t="str">
        <f t="shared" si="842"/>
        <v>0.999775596411068-0.0149784255501616i</v>
      </c>
      <c r="H2895" t="str">
        <f t="shared" si="843"/>
        <v>6.96102574229416-338.741231929252i</v>
      </c>
      <c r="I2895" t="str">
        <f t="shared" si="844"/>
        <v>-2.86542792601769-1.44951815148835i</v>
      </c>
      <c r="K2895" t="str">
        <f t="shared" si="845"/>
        <v>0.0007276708894622-0.00204415102324148i</v>
      </c>
      <c r="L2895" t="str">
        <f t="shared" si="846"/>
        <v>0.00005-0.0056806561220998i</v>
      </c>
      <c r="M2895" t="str">
        <f t="shared" si="847"/>
        <v>0.00133333333333333-0.00334156242476458i</v>
      </c>
      <c r="N2895">
        <f t="shared" si="848"/>
        <v>102.76667001662481</v>
      </c>
      <c r="O2895">
        <f t="shared" si="849"/>
        <v>0.94928190496036269</v>
      </c>
      <c r="P2895" s="3">
        <f t="shared" si="850"/>
        <v>0.94928190496036269</v>
      </c>
      <c r="Q2895" s="3">
        <f t="shared" si="851"/>
        <v>-77.233329983375185</v>
      </c>
      <c r="R2895">
        <f t="shared" si="852"/>
        <v>102.76667001662481</v>
      </c>
      <c r="S2895">
        <f t="shared" si="853"/>
        <v>49.675532076892182</v>
      </c>
      <c r="T2895">
        <f t="shared" si="836"/>
        <v>0.94928190496036269</v>
      </c>
    </row>
    <row r="2896" spans="1:20" x14ac:dyDescent="0.25">
      <c r="A2896">
        <f t="shared" si="837"/>
        <v>313306.63145029027</v>
      </c>
      <c r="B2896">
        <f t="shared" si="854"/>
        <v>49864.299098784373</v>
      </c>
      <c r="C2896" t="str">
        <f t="shared" si="838"/>
        <v>0.244659282609837-1.08777100910711i</v>
      </c>
      <c r="D2896" t="str">
        <f t="shared" si="839"/>
        <v>3.95076181813489-0.62862610519531i</v>
      </c>
      <c r="E2896" t="str">
        <f t="shared" si="840"/>
        <v>257.573062782022+9.44122989448411i</v>
      </c>
      <c r="F2896" t="str">
        <f t="shared" si="841"/>
        <v>1.45462597231078-3.01714725650603i</v>
      </c>
      <c r="G2896" t="str">
        <f t="shared" si="842"/>
        <v>0.999773888089763-0.0150353178762894i</v>
      </c>
      <c r="H2896" t="str">
        <f t="shared" si="843"/>
        <v>6.88761223078284-337.320039954914i</v>
      </c>
      <c r="I2896" t="str">
        <f t="shared" si="844"/>
        <v>-2.8428351542924-1.4428370827502i</v>
      </c>
      <c r="K2896" t="str">
        <f t="shared" si="845"/>
        <v>0.000726080243663974-0.00203709691227585i</v>
      </c>
      <c r="L2896" t="str">
        <f t="shared" si="846"/>
        <v>0.00005-0.00565915134698125i</v>
      </c>
      <c r="M2896" t="str">
        <f t="shared" si="847"/>
        <v>0.00133333333333333-0.0033289125570478i</v>
      </c>
      <c r="N2896">
        <f t="shared" si="848"/>
        <v>102.67591168713281</v>
      </c>
      <c r="O2896">
        <f t="shared" si="849"/>
        <v>0.94507440438674317</v>
      </c>
      <c r="P2896" s="3">
        <f t="shared" si="850"/>
        <v>0.94507440438674317</v>
      </c>
      <c r="Q2896" s="3">
        <f t="shared" si="851"/>
        <v>-77.32408831286719</v>
      </c>
      <c r="R2896">
        <f t="shared" si="852"/>
        <v>102.67591168713281</v>
      </c>
      <c r="S2896">
        <f t="shared" si="853"/>
        <v>49.864299098784372</v>
      </c>
      <c r="T2896">
        <f t="shared" si="836"/>
        <v>0.94507440438674317</v>
      </c>
    </row>
    <row r="2897" spans="1:20" x14ac:dyDescent="0.25">
      <c r="A2897">
        <f t="shared" si="837"/>
        <v>314497.19664980139</v>
      </c>
      <c r="B2897">
        <f t="shared" si="854"/>
        <v>50053.783435359757</v>
      </c>
      <c r="C2897" t="str">
        <f t="shared" si="838"/>
        <v>0.242788155962695-1.08765047069864i</v>
      </c>
      <c r="D2897" t="str">
        <f t="shared" si="839"/>
        <v>3.95057839185437-0.628579315454801i</v>
      </c>
      <c r="E2897" t="str">
        <f t="shared" si="840"/>
        <v>258.336135672005+8.94597410404474i</v>
      </c>
      <c r="F2897" t="str">
        <f t="shared" si="841"/>
        <v>1.4546234678629-3.00589140250913i</v>
      </c>
      <c r="G2897" t="str">
        <f t="shared" si="842"/>
        <v>0.999772166766453-0.0150924260993543i</v>
      </c>
      <c r="H2897" t="str">
        <f t="shared" si="843"/>
        <v>6.81508380928234-335.905876673946i</v>
      </c>
      <c r="I2897" t="str">
        <f t="shared" si="844"/>
        <v>-2.82043008148332-1.43619787850741i</v>
      </c>
      <c r="K2897" t="str">
        <f t="shared" si="845"/>
        <v>0.000724500202723652-0.00203006962132232i</v>
      </c>
      <c r="L2897" t="str">
        <f t="shared" si="846"/>
        <v>0.00005-0.00563772798065477i</v>
      </c>
      <c r="M2897" t="str">
        <f t="shared" si="847"/>
        <v>0.00133333333333333-0.00331631057685574i</v>
      </c>
      <c r="N2897">
        <f t="shared" si="848"/>
        <v>102.58341575642172</v>
      </c>
      <c r="O2897">
        <f t="shared" si="849"/>
        <v>0.94096990398341651</v>
      </c>
      <c r="P2897" s="3">
        <f t="shared" si="850"/>
        <v>0.94096990398341651</v>
      </c>
      <c r="Q2897" s="3">
        <f t="shared" si="851"/>
        <v>-77.416584243578285</v>
      </c>
      <c r="R2897">
        <f t="shared" si="852"/>
        <v>102.58341575642172</v>
      </c>
      <c r="S2897">
        <f t="shared" si="853"/>
        <v>50.053783435359755</v>
      </c>
      <c r="T2897">
        <f t="shared" si="836"/>
        <v>0.94096990398341651</v>
      </c>
    </row>
    <row r="2898" spans="1:20" x14ac:dyDescent="0.25">
      <c r="A2898">
        <f t="shared" si="837"/>
        <v>315692.2859970706</v>
      </c>
      <c r="B2898">
        <f t="shared" si="854"/>
        <v>50243.987812414125</v>
      </c>
      <c r="C2898" t="str">
        <f t="shared" si="838"/>
        <v>0.240887546927037-1.08754709925157i</v>
      </c>
      <c r="D2898" t="str">
        <f t="shared" si="839"/>
        <v>3.95039358611189-0.62854134976946i</v>
      </c>
      <c r="E2898" t="str">
        <f t="shared" si="840"/>
        <v>259.103051135887+8.43963582995009i</v>
      </c>
      <c r="F2898" t="str">
        <f t="shared" si="841"/>
        <v>1.45462094435378-2.99467878869357i</v>
      </c>
      <c r="G2898" t="str">
        <f t="shared" si="842"/>
        <v>0.999770432342225-0.0151497510364031i</v>
      </c>
      <c r="H2898" t="str">
        <f t="shared" si="843"/>
        <v>6.74342817648184-334.498695310735i</v>
      </c>
      <c r="I2898" t="str">
        <f t="shared" si="844"/>
        <v>-2.79821102111676-1.42960012879808i</v>
      </c>
      <c r="K2898" t="str">
        <f t="shared" si="845"/>
        <v>0.000722930681583211-0.00202306907290391i</v>
      </c>
      <c r="L2898" t="str">
        <f t="shared" si="846"/>
        <v>0.00005-0.005616385714938i</v>
      </c>
      <c r="M2898" t="str">
        <f t="shared" si="847"/>
        <v>0.00133333333333333-0.00330375630290471i</v>
      </c>
      <c r="N2898">
        <f t="shared" si="848"/>
        <v>102.48916101964899</v>
      </c>
      <c r="O2898">
        <f t="shared" si="849"/>
        <v>0.93696710780971582</v>
      </c>
      <c r="P2898" s="3">
        <f t="shared" si="850"/>
        <v>0.93696710780971582</v>
      </c>
      <c r="Q2898" s="3">
        <f t="shared" si="851"/>
        <v>-77.510838980351011</v>
      </c>
      <c r="R2898">
        <f t="shared" si="852"/>
        <v>102.48916101964899</v>
      </c>
      <c r="S2898">
        <f t="shared" si="853"/>
        <v>50.243987812414126</v>
      </c>
      <c r="T2898">
        <f t="shared" si="836"/>
        <v>0.93696710780971582</v>
      </c>
    </row>
    <row r="2899" spans="1:20" x14ac:dyDescent="0.25">
      <c r="A2899">
        <f t="shared" si="837"/>
        <v>316891.91668385948</v>
      </c>
      <c r="B2899">
        <f t="shared" si="854"/>
        <v>50434.9149661013</v>
      </c>
      <c r="C2899" t="str">
        <f t="shared" si="838"/>
        <v>0.238956960162275-1.08746063948728i</v>
      </c>
      <c r="D2899" t="str">
        <f t="shared" si="839"/>
        <v>3.95020739066459-0.628512205126396i</v>
      </c>
      <c r="E2899" t="str">
        <f t="shared" si="840"/>
        <v>259.873738393106+7.92202170996329i</v>
      </c>
      <c r="F2899" t="str">
        <f t="shared" si="841"/>
        <v>1.4546184016384-2.98350925375557i</v>
      </c>
      <c r="G2899" t="str">
        <f t="shared" si="842"/>
        <v>0.999768684717415-0.015207293507549i</v>
      </c>
      <c r="H2899" t="str">
        <f t="shared" si="843"/>
        <v>6.67263322423415-333.098449523764i</v>
      </c>
      <c r="I2899" t="str">
        <f t="shared" si="844"/>
        <v>-2.77617630378164-1.42304342940941i</v>
      </c>
      <c r="K2899" t="str">
        <f t="shared" si="845"/>
        <v>0.000721371595721102-0.00201609518962833i</v>
      </c>
      <c r="L2899" t="str">
        <f t="shared" si="846"/>
        <v>0.00005-0.0055951242428153i</v>
      </c>
      <c r="M2899" t="str">
        <f t="shared" si="847"/>
        <v>0.00133333333333333-0.00329124955459725i</v>
      </c>
      <c r="N2899">
        <f t="shared" si="848"/>
        <v>102.39312610809284</v>
      </c>
      <c r="O2899">
        <f t="shared" si="849"/>
        <v>0.933064666994879</v>
      </c>
      <c r="P2899" s="3">
        <f t="shared" si="850"/>
        <v>0.933064666994879</v>
      </c>
      <c r="Q2899" s="3">
        <f t="shared" si="851"/>
        <v>-77.606873891907156</v>
      </c>
      <c r="R2899">
        <f t="shared" si="852"/>
        <v>102.39312610809284</v>
      </c>
      <c r="S2899">
        <f t="shared" si="853"/>
        <v>50.434914966101303</v>
      </c>
      <c r="T2899">
        <f t="shared" si="836"/>
        <v>0.933064666994879</v>
      </c>
    </row>
    <row r="2900" spans="1:20" x14ac:dyDescent="0.25">
      <c r="A2900">
        <f t="shared" si="837"/>
        <v>318096.10596725816</v>
      </c>
      <c r="B2900">
        <f t="shared" si="854"/>
        <v>50626.567642972484</v>
      </c>
      <c r="C2900" t="str">
        <f t="shared" si="838"/>
        <v>0.236995894820156-1.08739082499539i</v>
      </c>
      <c r="D2900" t="str">
        <f t="shared" si="839"/>
        <v>3.95001979519537-0.628491878611945i</v>
      </c>
      <c r="E2900" t="str">
        <f t="shared" si="840"/>
        <v>260.648122517587+7.39293597638917i</v>
      </c>
      <c r="F2900" t="str">
        <f t="shared" si="841"/>
        <v>1.45461583957066-2.97238263701095i</v>
      </c>
      <c r="G2900" t="str">
        <f t="shared" si="842"/>
        <v>0.9997669237916-0.0152650543359827i</v>
      </c>
      <c r="H2900" t="str">
        <f t="shared" si="843"/>
        <v>6.60268703419907-331.705093400523i</v>
      </c>
      <c r="I2900" t="str">
        <f t="shared" si="844"/>
        <v>-2.75432427692926-1.41652738177878i</v>
      </c>
      <c r="K2900" t="str">
        <f t="shared" si="845"/>
        <v>0.000719822861148672-0.00200914789418975i</v>
      </c>
      <c r="L2900" t="str">
        <f t="shared" si="846"/>
        <v>0.00005-0.00557394325843325i</v>
      </c>
      <c r="M2900" t="str">
        <f t="shared" si="847"/>
        <v>0.00133333333333333-0.00327879015201957i</v>
      </c>
      <c r="N2900">
        <f t="shared" si="848"/>
        <v>102.29528949149565</v>
      </c>
      <c r="O2900">
        <f t="shared" si="849"/>
        <v>0.92926117845817147</v>
      </c>
      <c r="P2900" s="3">
        <f t="shared" si="850"/>
        <v>0.92926117845817147</v>
      </c>
      <c r="Q2900" s="3">
        <f t="shared" si="851"/>
        <v>-77.704710508504348</v>
      </c>
      <c r="R2900">
        <f t="shared" si="852"/>
        <v>102.29528949149565</v>
      </c>
      <c r="S2900">
        <f t="shared" si="853"/>
        <v>50.626567642972482</v>
      </c>
      <c r="T2900">
        <f t="shared" si="836"/>
        <v>0.92926117845817147</v>
      </c>
    </row>
    <row r="2901" spans="1:20" x14ac:dyDescent="0.25">
      <c r="A2901">
        <f t="shared" si="837"/>
        <v>319304.87116993376</v>
      </c>
      <c r="B2901">
        <f t="shared" si="854"/>
        <v>50818.948600015778</v>
      </c>
      <c r="C2901" t="str">
        <f t="shared" si="838"/>
        <v>0.235003844630208-1.08733737787728i</v>
      </c>
      <c r="D2901" t="str">
        <f t="shared" si="839"/>
        <v>3.94983078931273-0.628480367411366i</v>
      </c>
      <c r="E2901" t="str">
        <f t="shared" si="840"/>
        <v>261.426124299709+6.85218047974284i</v>
      </c>
      <c r="F2901" t="str">
        <f t="shared" si="841"/>
        <v>1.45461325800334-2.96129877839285i</v>
      </c>
      <c r="G2901" t="str">
        <f t="shared" si="842"/>
        <v>0.999765149463596-0.0153230343479838i</v>
      </c>
      <c r="H2901" t="str">
        <f t="shared" si="843"/>
        <v>6.5335778745499-330.318581452472i</v>
      </c>
      <c r="I2901" t="str">
        <f t="shared" si="844"/>
        <v>-2.73265330467577-1.41005159289665i</v>
      </c>
      <c r="K2901" t="str">
        <f t="shared" si="845"/>
        <v>0.000718284394406551-0.00200222710937037i</v>
      </c>
      <c r="L2901" t="str">
        <f t="shared" si="846"/>
        <v>0.00005-0.00555284245709628i</v>
      </c>
      <c r="M2901" t="str">
        <f t="shared" si="847"/>
        <v>0.00133333333333333-0.00326637791593899i</v>
      </c>
      <c r="N2901">
        <f t="shared" si="848"/>
        <v>102.19562948061531</v>
      </c>
      <c r="O2901">
        <f t="shared" si="849"/>
        <v>0.92555518360672429</v>
      </c>
      <c r="P2901" s="3">
        <f t="shared" si="850"/>
        <v>0.92555518360672429</v>
      </c>
      <c r="Q2901" s="3">
        <f t="shared" si="851"/>
        <v>-77.80437051938469</v>
      </c>
      <c r="R2901">
        <f t="shared" si="852"/>
        <v>102.19562948061531</v>
      </c>
      <c r="S2901">
        <f t="shared" si="853"/>
        <v>50.81894860001578</v>
      </c>
      <c r="T2901">
        <f t="shared" si="836"/>
        <v>0.92555518360672429</v>
      </c>
    </row>
    <row r="2902" spans="1:20" x14ac:dyDescent="0.25">
      <c r="A2902">
        <f t="shared" si="837"/>
        <v>320518.2296803795</v>
      </c>
      <c r="B2902">
        <f t="shared" si="854"/>
        <v>51012.060604695842</v>
      </c>
      <c r="C2902" t="str">
        <f t="shared" si="838"/>
        <v>0.232980297995543-1.08730000838191i</v>
      </c>
      <c r="D2902" t="str">
        <f t="shared" si="839"/>
        <v>3.94964036254996-0.628477668808464i</v>
      </c>
      <c r="E2902" t="str">
        <f t="shared" si="840"/>
        <v>262.207660105082+6.29955471618704i</v>
      </c>
      <c r="F2902" t="str">
        <f t="shared" si="841"/>
        <v>1.4546106567881-2.95025751844944i</v>
      </c>
      <c r="G2902" t="str">
        <f t="shared" si="842"/>
        <v>0.999763361631447-0.015381234372932i</v>
      </c>
      <c r="H2902" t="str">
        <f t="shared" si="843"/>
        <v>6.46529419674264-328.938868610069i</v>
      </c>
      <c r="I2902" t="str">
        <f t="shared" si="844"/>
        <v>-2.71116176760727-1.40361567521134i</v>
      </c>
      <c r="K2902" t="str">
        <f t="shared" si="845"/>
        <v>0.000716756112561081-0.00199533275804206i</v>
      </c>
      <c r="L2902" t="str">
        <f t="shared" si="846"/>
        <v>0.00005-0.0055318215352623i</v>
      </c>
      <c r="M2902" t="str">
        <f t="shared" si="847"/>
        <v>0.00133333333333333-0.00325401266780135i</v>
      </c>
      <c r="N2902">
        <f t="shared" si="848"/>
        <v>102.0941242299924</v>
      </c>
      <c r="O2902">
        <f t="shared" si="849"/>
        <v>0.92194516701136942</v>
      </c>
      <c r="P2902" s="3">
        <f t="shared" si="850"/>
        <v>0.92194516701136942</v>
      </c>
      <c r="Q2902" s="3">
        <f t="shared" si="851"/>
        <v>-77.905875770007597</v>
      </c>
      <c r="R2902">
        <f t="shared" si="852"/>
        <v>102.0941242299924</v>
      </c>
      <c r="S2902">
        <f t="shared" si="853"/>
        <v>51.01206060469584</v>
      </c>
      <c r="T2902">
        <f t="shared" si="836"/>
        <v>0.92194516701136942</v>
      </c>
    </row>
    <row r="2903" spans="1:20" x14ac:dyDescent="0.25">
      <c r="A2903">
        <f t="shared" si="837"/>
        <v>321736.19895316497</v>
      </c>
      <c r="B2903">
        <f t="shared" si="854"/>
        <v>51205.906434993689</v>
      </c>
      <c r="C2903" t="str">
        <f t="shared" si="838"/>
        <v>0.230924738099635-1.0872784145341i</v>
      </c>
      <c r="D2903" t="str">
        <f t="shared" si="839"/>
        <v>3.94944850436487-0.628483780185261i</v>
      </c>
      <c r="E2903" t="str">
        <f t="shared" si="840"/>
        <v>262.992641730151+5.73485585894096i</v>
      </c>
      <c r="F2903" t="str">
        <f t="shared" si="841"/>
        <v>1.45460803577546-2.9392586983416i</v>
      </c>
      <c r="G2903" t="str">
        <f t="shared" si="842"/>
        <v>0.999761560192426-0.0154396552433182i</v>
      </c>
      <c r="H2903" t="str">
        <f t="shared" si="843"/>
        <v>6.39782463234645-327.565910217883i</v>
      </c>
      <c r="I2903" t="str">
        <f t="shared" si="844"/>
        <v>-2.68984806258768-1.39721924653576i</v>
      </c>
      <c r="K2903" t="str">
        <f t="shared" si="845"/>
        <v>0.000715237933200748-0.00198846476316786i</v>
      </c>
      <c r="L2903" t="str">
        <f t="shared" si="846"/>
        <v>0.00005-0.00551088019053825i</v>
      </c>
      <c r="M2903" t="str">
        <f t="shared" si="847"/>
        <v>0.00133333333333333-0.00324169422972838i</v>
      </c>
      <c r="N2903">
        <f t="shared" si="848"/>
        <v>101.9907517409456</v>
      </c>
      <c r="O2903">
        <f t="shared" si="849"/>
        <v>0.91842955506167123</v>
      </c>
      <c r="P2903" s="3">
        <f t="shared" si="850"/>
        <v>0.91842955506167123</v>
      </c>
      <c r="Q2903" s="3">
        <f t="shared" si="851"/>
        <v>-78.009248259054402</v>
      </c>
      <c r="R2903">
        <f t="shared" si="852"/>
        <v>101.9907517409456</v>
      </c>
      <c r="S2903">
        <f t="shared" si="853"/>
        <v>51.205906434993686</v>
      </c>
      <c r="T2903">
        <f t="shared" si="836"/>
        <v>0.91842955506167123</v>
      </c>
    </row>
    <row r="2904" spans="1:20" x14ac:dyDescent="0.25">
      <c r="A2904">
        <f t="shared" si="837"/>
        <v>322958.79650918703</v>
      </c>
      <c r="B2904">
        <f t="shared" si="854"/>
        <v>51400.488879446668</v>
      </c>
      <c r="C2904" t="str">
        <f t="shared" si="838"/>
        <v>0.228836643024483-1.08727228175513i</v>
      </c>
      <c r="D2904" t="str">
        <f t="shared" si="839"/>
        <v>3.9492552041391-0.628498699021622i</v>
      </c>
      <c r="E2904" t="str">
        <f t="shared" si="840"/>
        <v>263.780976254609+5.15787879385563i</v>
      </c>
      <c r="F2904" t="str">
        <f t="shared" si="841"/>
        <v>1.45460539481485-2.92830215984064i</v>
      </c>
      <c r="G2904" t="str">
        <f t="shared" si="842"/>
        <v>0.999759745043021-0.0154982977947565i</v>
      </c>
      <c r="H2904" t="str">
        <f t="shared" si="843"/>
        <v>6.33115798993448-326.199662029752i</v>
      </c>
      <c r="I2904" t="str">
        <f t="shared" si="844"/>
        <v>-2.66871060256902-1.39086192995591i</v>
      </c>
      <c r="K2904" t="str">
        <f t="shared" si="845"/>
        <v>0.00071372977443268-0.00198162304780362i</v>
      </c>
      <c r="L2904" t="str">
        <f t="shared" si="846"/>
        <v>0.00005-0.0054900181216759i</v>
      </c>
      <c r="M2904" t="str">
        <f t="shared" si="847"/>
        <v>0.00133333333333333-0.00322942242451522i</v>
      </c>
      <c r="N2904">
        <f t="shared" si="848"/>
        <v>101.88548986479937</v>
      </c>
      <c r="O2904">
        <f t="shared" si="849"/>
        <v>0.9150067145987234</v>
      </c>
      <c r="P2904" s="3">
        <f t="shared" si="850"/>
        <v>0.9150067145987234</v>
      </c>
      <c r="Q2904" s="3">
        <f t="shared" si="851"/>
        <v>-78.114510135200632</v>
      </c>
      <c r="R2904">
        <f t="shared" si="852"/>
        <v>101.88548986479937</v>
      </c>
      <c r="S2904">
        <f t="shared" si="853"/>
        <v>51.400488879446669</v>
      </c>
      <c r="T2904">
        <f t="shared" si="836"/>
        <v>0.9150067145987234</v>
      </c>
    </row>
    <row r="2905" spans="1:20" x14ac:dyDescent="0.25">
      <c r="A2905">
        <f t="shared" si="837"/>
        <v>324186.0399359219</v>
      </c>
      <c r="B2905">
        <f t="shared" si="854"/>
        <v>51595.810737188564</v>
      </c>
      <c r="C2905" t="str">
        <f t="shared" si="838"/>
        <v>0.226715485880859-1.08728128247597i</v>
      </c>
      <c r="D2905" t="str">
        <f t="shared" si="839"/>
        <v>3.9490604511777-0.628522422894913i</v>
      </c>
      <c r="E2905" t="str">
        <f t="shared" si="840"/>
        <v>264.572565890658+4.56841615940103i</v>
      </c>
      <c r="F2905" t="str">
        <f t="shared" si="841"/>
        <v>1.45460273375449-2.91738774532602i</v>
      </c>
      <c r="G2905" t="str">
        <f t="shared" si="842"/>
        <v>0.999757916078936-0.0155571628659946i</v>
      </c>
      <c r="H2905" t="str">
        <f t="shared" si="843"/>
        <v>6.26528325203259-324.840080204015i</v>
      </c>
      <c r="I2905" t="str">
        <f t="shared" si="844"/>
        <v>-2.64774781640439-1.38454335374104i</v>
      </c>
      <c r="K2905" t="str">
        <f t="shared" si="845"/>
        <v>0.000712231554879077-0.0019748075350994i</v>
      </c>
      <c r="L2905" t="str">
        <f t="shared" si="846"/>
        <v>0.00005-0.00546923502856733i</v>
      </c>
      <c r="M2905" t="str">
        <f t="shared" si="847"/>
        <v>0.00133333333333333-0.00321719707562784i</v>
      </c>
      <c r="N2905">
        <f t="shared" si="848"/>
        <v>101.77831630635815</v>
      </c>
      <c r="O2905">
        <f t="shared" si="849"/>
        <v>0.91167495152791678</v>
      </c>
      <c r="P2905" s="3">
        <f t="shared" si="850"/>
        <v>0.91167495152791678</v>
      </c>
      <c r="Q2905" s="3">
        <f t="shared" si="851"/>
        <v>-78.22168369364185</v>
      </c>
      <c r="R2905">
        <f t="shared" si="852"/>
        <v>101.77831630635815</v>
      </c>
      <c r="S2905">
        <f t="shared" si="853"/>
        <v>51.595810737188565</v>
      </c>
      <c r="T2905">
        <f t="shared" si="836"/>
        <v>0.91167495152791678</v>
      </c>
    </row>
    <row r="2906" spans="1:20" x14ac:dyDescent="0.25">
      <c r="A2906">
        <f t="shared" si="837"/>
        <v>325417.94688767847</v>
      </c>
      <c r="B2906">
        <f t="shared" si="854"/>
        <v>51791.874817989883</v>
      </c>
      <c r="C2906" t="str">
        <f t="shared" si="838"/>
        <v>0.224560734951151-1.08730507574291i</v>
      </c>
      <c r="D2906" t="str">
        <f t="shared" si="839"/>
        <v>3.94886423470856-0.628554949479643i</v>
      </c>
      <c r="E2906" t="str">
        <f t="shared" si="840"/>
        <v>265.367307829102+3.96625839127207i</v>
      </c>
      <c r="F2906" t="str">
        <f t="shared" si="841"/>
        <v>1.45460005244149-2.9065152977831i</v>
      </c>
      <c r="G2906" t="str">
        <f t="shared" si="842"/>
        <v>0.999756073195083-0.0156162512989263i</v>
      </c>
      <c r="H2906" t="str">
        <f t="shared" si="843"/>
        <v>6.20018957212638-323.487121298814i</v>
      </c>
      <c r="I2906" t="str">
        <f t="shared" si="844"/>
        <v>-2.62695814866353-1.37826315125573i</v>
      </c>
      <c r="K2906" t="str">
        <f t="shared" si="845"/>
        <v>0.000710743193673729-0.00196801814830105i</v>
      </c>
      <c r="L2906" t="str">
        <f t="shared" si="846"/>
        <v>0.00005-0.0054485306122408i</v>
      </c>
      <c r="M2906" t="str">
        <f t="shared" si="847"/>
        <v>0.00133333333333333-0.00320501800720048i</v>
      </c>
      <c r="N2906">
        <f t="shared" si="848"/>
        <v>101.66920862763595</v>
      </c>
      <c r="O2906">
        <f t="shared" si="849"/>
        <v>0.90843250940947906</v>
      </c>
      <c r="P2906" s="3">
        <f t="shared" si="850"/>
        <v>0.90843250940947906</v>
      </c>
      <c r="Q2906" s="3">
        <f t="shared" si="851"/>
        <v>-78.330791372364047</v>
      </c>
      <c r="R2906">
        <f t="shared" si="852"/>
        <v>101.66920862763595</v>
      </c>
      <c r="S2906">
        <f t="shared" si="853"/>
        <v>51.791874817989886</v>
      </c>
      <c r="T2906">
        <f t="shared" si="836"/>
        <v>0.90843250940947906</v>
      </c>
    </row>
    <row r="2907" spans="1:20" x14ac:dyDescent="0.25">
      <c r="A2907">
        <f t="shared" si="837"/>
        <v>326654.53508585162</v>
      </c>
      <c r="B2907">
        <f t="shared" si="854"/>
        <v>51988.683942298245</v>
      </c>
      <c r="C2907" t="str">
        <f t="shared" si="838"/>
        <v>0.222371853845422-1.08734330681604i</v>
      </c>
      <c r="D2907" t="str">
        <f t="shared" si="839"/>
        <v>3.94866654388196-0.628596276547103i</v>
      </c>
      <c r="E2907" t="str">
        <f t="shared" si="840"/>
        <v>266.165094082342+3.35119377184608i</v>
      </c>
      <c r="F2907" t="str">
        <f t="shared" si="841"/>
        <v>1.4545973507218-2.89568466080085i</v>
      </c>
      <c r="G2907" t="str">
        <f t="shared" si="842"/>
        <v>0.999754216285573-0.0156755639386024i</v>
      </c>
      <c r="H2907" t="str">
        <f t="shared" si="843"/>
        <v>6.1358662717242-322.140742267447i</v>
      </c>
      <c r="I2907" t="str">
        <f t="shared" si="844"/>
        <v>-2.60634005945065-1.37202096087356i</v>
      </c>
      <c r="K2907" t="str">
        <f t="shared" si="845"/>
        <v>0.000709264610458509-0.00196125481075158i</v>
      </c>
      <c r="L2907" t="str">
        <f t="shared" si="846"/>
        <v>0.00005-0.00542790457485637i</v>
      </c>
      <c r="M2907" t="str">
        <f t="shared" si="847"/>
        <v>0.00133333333333333-0.00319288504403315i</v>
      </c>
      <c r="N2907">
        <f t="shared" si="848"/>
        <v>101.5581442518492</v>
      </c>
      <c r="O2907">
        <f t="shared" si="849"/>
        <v>0.90527756802960779</v>
      </c>
      <c r="P2907" s="3">
        <f t="shared" si="850"/>
        <v>0.90527756802960779</v>
      </c>
      <c r="Q2907" s="3">
        <f t="shared" si="851"/>
        <v>-78.4418557481508</v>
      </c>
      <c r="R2907">
        <f t="shared" si="852"/>
        <v>101.5581442518492</v>
      </c>
      <c r="S2907">
        <f t="shared" si="853"/>
        <v>51.988683942298245</v>
      </c>
      <c r="T2907">
        <f t="shared" si="836"/>
        <v>0.90527756802960779</v>
      </c>
    </row>
    <row r="2908" spans="1:20" x14ac:dyDescent="0.25">
      <c r="A2908">
        <f t="shared" si="837"/>
        <v>327895.82231917785</v>
      </c>
      <c r="B2908">
        <f t="shared" si="854"/>
        <v>52186.240941278978</v>
      </c>
      <c r="C2908" t="str">
        <f t="shared" si="838"/>
        <v>0.220148301671306-1.08739560676049i</v>
      </c>
      <c r="D2908" t="str">
        <f t="shared" si="839"/>
        <v>3.94846736776992-0.628646401965004i</v>
      </c>
      <c r="E2908" t="str">
        <f t="shared" si="840"/>
        <v>266.965811324284+2.72300848474156i</v>
      </c>
      <c r="F2908" t="str">
        <f t="shared" si="841"/>
        <v>1.45459462844018-2.88489567856965i</v>
      </c>
      <c r="G2908" t="str">
        <f t="shared" si="842"/>
        <v>0.999752345243713-0.0157351016332422i</v>
      </c>
      <c r="H2908" t="str">
        <f t="shared" si="843"/>
        <v>6.07230283747544-320.800900453791i</v>
      </c>
      <c r="I2908" t="str">
        <f t="shared" si="844"/>
        <v>-2.58589202422494-1.36581642589244i</v>
      </c>
      <c r="K2908" t="str">
        <f t="shared" si="845"/>
        <v>0.000707795725379916-0.00195451744589263i</v>
      </c>
      <c r="L2908" t="str">
        <f t="shared" si="846"/>
        <v>0.00005-0.0054073566197015i</v>
      </c>
      <c r="M2908" t="str">
        <f t="shared" si="847"/>
        <v>0.00133333333333333-0.00318079801158911i</v>
      </c>
      <c r="N2908">
        <f t="shared" si="848"/>
        <v>101.44510046768535</v>
      </c>
      <c r="O2908">
        <f t="shared" si="849"/>
        <v>0.9022082419509615</v>
      </c>
      <c r="P2908" s="3">
        <f t="shared" si="850"/>
        <v>0.9022082419509615</v>
      </c>
      <c r="Q2908" s="3">
        <f t="shared" si="851"/>
        <v>-78.55489953231465</v>
      </c>
      <c r="R2908">
        <f t="shared" si="852"/>
        <v>101.44510046768535</v>
      </c>
      <c r="S2908">
        <f t="shared" si="853"/>
        <v>52.186240941278982</v>
      </c>
      <c r="T2908">
        <f t="shared" si="836"/>
        <v>0.9022082419509615</v>
      </c>
    </row>
    <row r="2909" spans="1:20" x14ac:dyDescent="0.25">
      <c r="A2909">
        <f t="shared" si="837"/>
        <v>329141.82644399075</v>
      </c>
      <c r="B2909">
        <f t="shared" si="854"/>
        <v>52384.548656855841</v>
      </c>
      <c r="C2909" t="str">
        <f t="shared" si="838"/>
        <v>0.217889533218407-1.08746159203071i</v>
      </c>
      <c r="D2909" t="str">
        <f t="shared" si="839"/>
        <v>3.94826669536581-0.628705323697115i</v>
      </c>
      <c r="E2909" t="str">
        <f t="shared" si="840"/>
        <v>267.769340727212+2.08148667472533i</v>
      </c>
      <c r="F2909" t="str">
        <f t="shared" si="841"/>
        <v>1.45459188544021-2.87414819587897i</v>
      </c>
      <c r="G2909" t="str">
        <f t="shared" si="842"/>
        <v>0.999750459962001-0.0157948652342455i</v>
      </c>
      <c r="H2909" t="str">
        <f t="shared" si="843"/>
        <v>6.00948891834273-319.467553587786i</v>
      </c>
      <c r="I2909" t="str">
        <f t="shared" si="844"/>
        <v>-2.56561253362332-1.35964919445158i</v>
      </c>
      <c r="K2909" t="str">
        <f t="shared" si="845"/>
        <v>0.00070633645908558-0.00194780597726584i</v>
      </c>
      <c r="L2909" t="str">
        <f t="shared" si="846"/>
        <v>0.00005-0.00538688645118698i</v>
      </c>
      <c r="M2909" t="str">
        <f t="shared" si="847"/>
        <v>0.00133333333333333-0.00316875673599235i</v>
      </c>
      <c r="N2909">
        <f t="shared" si="848"/>
        <v>101.33005443385792</v>
      </c>
      <c r="O2909">
        <f t="shared" si="849"/>
        <v>0.89922257904383629</v>
      </c>
      <c r="P2909" s="3">
        <f t="shared" si="850"/>
        <v>0.89922257904383629</v>
      </c>
      <c r="Q2909" s="3">
        <f t="shared" si="851"/>
        <v>-78.669945566142076</v>
      </c>
      <c r="R2909">
        <f t="shared" si="852"/>
        <v>101.33005443385792</v>
      </c>
      <c r="S2909">
        <f t="shared" si="853"/>
        <v>52.384548656855841</v>
      </c>
      <c r="T2909">
        <f t="shared" si="836"/>
        <v>0.89922257904383629</v>
      </c>
    </row>
    <row r="2910" spans="1:20" x14ac:dyDescent="0.25">
      <c r="A2910">
        <f t="shared" si="837"/>
        <v>330392.5653844779</v>
      </c>
      <c r="B2910">
        <f t="shared" si="854"/>
        <v>52583.609941751893</v>
      </c>
      <c r="C2910" t="str">
        <f t="shared" si="838"/>
        <v>0.215594999157838-1.08754086404792i</v>
      </c>
      <c r="D2910" t="str">
        <f t="shared" si="839"/>
        <v>3.94806451558372-0.628773039802904i</v>
      </c>
      <c r="E2910" t="str">
        <f t="shared" si="840"/>
        <v>268.575557795676+1.42641051321973i</v>
      </c>
      <c r="F2910" t="str">
        <f t="shared" si="841"/>
        <v>1.45458912156429-2.86344205811521i</v>
      </c>
      <c r="G2910" t="str">
        <f t="shared" si="842"/>
        <v>0.999748560332117-0.0158548555962032i</v>
      </c>
      <c r="H2910" t="str">
        <f t="shared" si="843"/>
        <v>5.94741432282767-318.140659780976i</v>
      </c>
      <c r="I2910" t="str">
        <f t="shared" si="844"/>
        <v>-2.54550009328568-1.35351891945009i</v>
      </c>
      <c r="K2910" t="str">
        <f t="shared" si="845"/>
        <v>0.000704886732720867-0.00194112032851422i</v>
      </c>
      <c r="L2910" t="str">
        <f t="shared" si="846"/>
        <v>0.00005-0.00536649377484257i</v>
      </c>
      <c r="M2910" t="str">
        <f t="shared" si="847"/>
        <v>0.00133333333333333-0.00315676104402505i</v>
      </c>
      <c r="N2910">
        <f t="shared" si="848"/>
        <v>101.21298318395861</v>
      </c>
      <c r="O2910">
        <f t="shared" si="849"/>
        <v>0.89631855899805823</v>
      </c>
      <c r="P2910" s="3">
        <f t="shared" si="850"/>
        <v>0.89631855899805823</v>
      </c>
      <c r="Q2910" s="3">
        <f t="shared" si="851"/>
        <v>-78.787016816041387</v>
      </c>
      <c r="R2910">
        <f t="shared" si="852"/>
        <v>101.21298318395861</v>
      </c>
      <c r="S2910">
        <f t="shared" si="853"/>
        <v>52.583609941751895</v>
      </c>
      <c r="T2910">
        <f t="shared" si="836"/>
        <v>0.89631855899805823</v>
      </c>
    </row>
    <row r="2911" spans="1:20" x14ac:dyDescent="0.25">
      <c r="A2911">
        <f t="shared" si="837"/>
        <v>331648.05713293893</v>
      </c>
      <c r="B2911">
        <f t="shared" si="854"/>
        <v>52783.427659530549</v>
      </c>
      <c r="C2911" t="str">
        <f t="shared" si="838"/>
        <v>0.213264146257511-1.08763300877095i</v>
      </c>
      <c r="D2911" t="str">
        <f t="shared" si="839"/>
        <v>3.94786081725798-0.628849548437158i</v>
      </c>
      <c r="E2911" t="str">
        <f t="shared" si="840"/>
        <v>269.384332197476+0.757560269661541i</v>
      </c>
      <c r="F2911" t="str">
        <f t="shared" si="841"/>
        <v>1.45458633665364-2.85277711125944i</v>
      </c>
      <c r="G2911" t="str">
        <f t="shared" si="842"/>
        <v>0.999746646244916-0.0159150735769103i</v>
      </c>
      <c r="H2911" t="str">
        <f t="shared" si="843"/>
        <v>5.88606901624751-316.820177522108i</v>
      </c>
      <c r="I2911" t="str">
        <f t="shared" si="844"/>
        <v>-2.52555322368235-1.34742525846712i</v>
      </c>
      <c r="K2911" t="str">
        <f t="shared" si="845"/>
        <v>0.000703446467925417-0.0019344604233835i</v>
      </c>
      <c r="L2911" t="str">
        <f t="shared" si="846"/>
        <v>0.00005-0.00534617829731278i</v>
      </c>
      <c r="M2911" t="str">
        <f t="shared" si="847"/>
        <v>0.00133333333333333-0.00314481076312517i</v>
      </c>
      <c r="N2911">
        <f t="shared" si="848"/>
        <v>101.09386363161397</v>
      </c>
      <c r="O2911">
        <f t="shared" si="849"/>
        <v>0.89349409181611705</v>
      </c>
      <c r="P2911" s="3">
        <f t="shared" si="850"/>
        <v>0.89349409181611705</v>
      </c>
      <c r="Q2911" s="3">
        <f t="shared" si="851"/>
        <v>-78.906136368386029</v>
      </c>
      <c r="R2911">
        <f t="shared" si="852"/>
        <v>101.09386363161397</v>
      </c>
      <c r="S2911">
        <f t="shared" si="853"/>
        <v>52.783427659530552</v>
      </c>
      <c r="T2911">
        <f t="shared" si="836"/>
        <v>0.89349409181611705</v>
      </c>
    </row>
    <row r="2912" spans="1:20" x14ac:dyDescent="0.25">
      <c r="A2912">
        <f t="shared" si="837"/>
        <v>332908.31975004415</v>
      </c>
      <c r="B2912">
        <f t="shared" si="854"/>
        <v>52984.00468463677</v>
      </c>
      <c r="C2912" t="str">
        <f t="shared" si="838"/>
        <v>0.21089641761407-1.08773759626073i</v>
      </c>
      <c r="D2912" t="str">
        <f t="shared" si="839"/>
        <v>3.94765558914255-0.628934847849619i</v>
      </c>
      <c r="E2912" t="str">
        <f t="shared" si="840"/>
        <v>270.195527591801+0.0747143890309588i</v>
      </c>
      <c r="F2912" t="str">
        <f t="shared" si="841"/>
        <v>1.45458353054824-2.84215320188518i</v>
      </c>
      <c r="G2912" t="str">
        <f t="shared" si="842"/>
        <v>0.999744717590427-0.0159755200373765i</v>
      </c>
      <c r="H2912" t="str">
        <f t="shared" si="843"/>
        <v>5.82544311806343-315.506065672801i</v>
      </c>
      <c r="I2912" t="str">
        <f t="shared" si="844"/>
        <v>-2.50577045994404-1.34136787368345i</v>
      </c>
      <c r="K2912" t="str">
        <f t="shared" si="845"/>
        <v>0.000702015586829726-0.00192782618572342i</v>
      </c>
      <c r="L2912" t="str">
        <f t="shared" si="846"/>
        <v>0.00005-0.00532593972635265i</v>
      </c>
      <c r="M2912" t="str">
        <f t="shared" si="847"/>
        <v>0.00133333333333333-0.00313290572138392i</v>
      </c>
      <c r="N2912">
        <f t="shared" si="848"/>
        <v>100.9726725759682</v>
      </c>
      <c r="O2912">
        <f t="shared" si="849"/>
        <v>0.89074701628855957</v>
      </c>
      <c r="P2912" s="3">
        <f t="shared" si="850"/>
        <v>0.89074701628855957</v>
      </c>
      <c r="Q2912" s="3">
        <f t="shared" si="851"/>
        <v>-79.027327424031796</v>
      </c>
      <c r="R2912">
        <f t="shared" si="852"/>
        <v>100.9726725759682</v>
      </c>
      <c r="S2912">
        <f t="shared" si="853"/>
        <v>52.984004684636773</v>
      </c>
      <c r="T2912">
        <f t="shared" si="836"/>
        <v>0.89074701628855957</v>
      </c>
    </row>
    <row r="2913" spans="1:20" x14ac:dyDescent="0.25">
      <c r="A2913">
        <f t="shared" si="837"/>
        <v>334173.37136509432</v>
      </c>
      <c r="B2913">
        <f t="shared" si="854"/>
        <v>53185.343902438392</v>
      </c>
      <c r="C2913" t="str">
        <f t="shared" si="838"/>
        <v>0.20849125290192-1.08785418023873i</v>
      </c>
      <c r="D2913" t="str">
        <f t="shared" si="839"/>
        <v>3.94744881991055-0.629028936384615i</v>
      </c>
      <c r="E2913" t="str">
        <f t="shared" si="840"/>
        <v>271.009001454624-0.622350424247094i</v>
      </c>
      <c r="F2913" t="str">
        <f t="shared" si="841"/>
        <v>1.45458070308686-2.83157017715621i</v>
      </c>
      <c r="G2913" t="str">
        <f t="shared" si="842"/>
        <v>0.99974277425784-0.0160361958418384i</v>
      </c>
      <c r="H2913" t="str">
        <f t="shared" si="843"/>
        <v>5.76552689925855-314.198283463256i</v>
      </c>
      <c r="I2913" t="str">
        <f t="shared" si="844"/>
        <v>-2.48615035169382-1.33534643180468i</v>
      </c>
      <c r="K2913" t="str">
        <f t="shared" si="845"/>
        <v>0.000700594012051806-0.00192121753948901i</v>
      </c>
      <c r="L2913" t="str">
        <f t="shared" si="846"/>
        <v>0.00005-0.00530577777082353i</v>
      </c>
      <c r="M2913" t="str">
        <f t="shared" si="847"/>
        <v>0.00133333333333333-0.00312104574754325i</v>
      </c>
      <c r="N2913">
        <f t="shared" si="848"/>
        <v>100.84938670749032</v>
      </c>
      <c r="O2913">
        <f t="shared" si="849"/>
        <v>0.8880750984520982</v>
      </c>
      <c r="P2913" s="3">
        <f t="shared" si="850"/>
        <v>0.8880750984520982</v>
      </c>
      <c r="Q2913" s="3">
        <f t="shared" si="851"/>
        <v>-79.150613292509675</v>
      </c>
      <c r="R2913">
        <f t="shared" si="852"/>
        <v>100.84938670749032</v>
      </c>
      <c r="S2913">
        <f t="shared" si="853"/>
        <v>53.18534390243839</v>
      </c>
      <c r="T2913">
        <f t="shared" si="836"/>
        <v>0.8880750984520982</v>
      </c>
    </row>
    <row r="2914" spans="1:20" x14ac:dyDescent="0.25">
      <c r="A2914">
        <f t="shared" si="837"/>
        <v>335443.23017628165</v>
      </c>
      <c r="B2914">
        <f t="shared" si="854"/>
        <v>53387.448209267655</v>
      </c>
      <c r="C2914" t="str">
        <f t="shared" si="838"/>
        <v>0.20604808864025-1.0879822976397i</v>
      </c>
      <c r="D2914" t="str">
        <f t="shared" si="839"/>
        <v>3.94724049815371-0.629131812480683i</v>
      </c>
      <c r="E2914" t="str">
        <f t="shared" si="840"/>
        <v>271.824604901453-1.33385911567485i</v>
      </c>
      <c r="F2914" t="str">
        <f t="shared" si="841"/>
        <v>1.45457785410706-2.82102788482435i</v>
      </c>
      <c r="G2914" t="str">
        <f t="shared" si="842"/>
        <v>0.999740816135505-0.0160971018577711i</v>
      </c>
      <c r="H2914" t="str">
        <f t="shared" si="843"/>
        <v>5.70631077976399-312.896790488033i</v>
      </c>
      <c r="I2914" t="str">
        <f t="shared" si="844"/>
        <v>-2.4666914628815-1.32936060398586i</v>
      </c>
      <c r="K2914" t="str">
        <f t="shared" si="845"/>
        <v>0.00069918166669373-0.00191463440874185i</v>
      </c>
      <c r="L2914" t="str">
        <f t="shared" si="846"/>
        <v>0.00005-0.0052856921406889i</v>
      </c>
      <c r="M2914" t="str">
        <f t="shared" si="847"/>
        <v>0.00133333333333333-0.00310923067099347i</v>
      </c>
      <c r="N2914">
        <f t="shared" si="848"/>
        <v>100.723982614126</v>
      </c>
      <c r="O2914">
        <f t="shared" si="849"/>
        <v>0.88547603003181596</v>
      </c>
      <c r="P2914" s="3">
        <f t="shared" si="850"/>
        <v>0.88547603003181596</v>
      </c>
      <c r="Q2914" s="3">
        <f t="shared" si="851"/>
        <v>-79.276017385873999</v>
      </c>
      <c r="R2914">
        <f t="shared" si="852"/>
        <v>100.723982614126</v>
      </c>
      <c r="S2914">
        <f t="shared" si="853"/>
        <v>53.387448209267653</v>
      </c>
      <c r="T2914">
        <f t="shared" si="836"/>
        <v>0.88547603003181596</v>
      </c>
    </row>
    <row r="2915" spans="1:20" x14ac:dyDescent="0.25">
      <c r="A2915">
        <f t="shared" si="837"/>
        <v>336717.9144509515</v>
      </c>
      <c r="B2915">
        <f t="shared" si="854"/>
        <v>53590.320512462873</v>
      </c>
      <c r="C2915" t="str">
        <f t="shared" si="838"/>
        <v>0.203566358478781-1.08812146815889i</v>
      </c>
      <c r="D2915" t="str">
        <f t="shared" si="839"/>
        <v>3.9470306123818-0.629243474670194i</v>
      </c>
      <c r="E2915" t="str">
        <f t="shared" si="840"/>
        <v>272.642182507541-2.0600381830703i</v>
      </c>
      <c r="F2915" t="str">
        <f t="shared" si="841"/>
        <v>1.45457498344517-2.8105261732273i</v>
      </c>
      <c r="G2915" t="str">
        <f t="shared" si="842"/>
        <v>0.999738843110923-0.0161582389559i</v>
      </c>
      <c r="H2915" t="str">
        <f t="shared" si="843"/>
        <v>5.64778532593384-311.601546701883i</v>
      </c>
      <c r="I2915" t="str">
        <f t="shared" si="844"/>
        <v>-2.4473923716202-1.32341006575749i</v>
      </c>
      <c r="K2915" t="str">
        <f t="shared" si="845"/>
        <v>0.000697778474338345-0.00190807671765129i</v>
      </c>
      <c r="L2915" t="str">
        <f t="shared" si="846"/>
        <v>0.00005-0.00526568254701026i</v>
      </c>
      <c r="M2915" t="str">
        <f t="shared" si="847"/>
        <v>0.00133333333333333-0.00309746032177075i</v>
      </c>
      <c r="N2915">
        <f t="shared" si="848"/>
        <v>100.59643678780695</v>
      </c>
      <c r="O2915">
        <f t="shared" si="849"/>
        <v>0.88294742686694072</v>
      </c>
      <c r="P2915" s="3">
        <f t="shared" si="850"/>
        <v>0.88294742686694072</v>
      </c>
      <c r="Q2915" s="3">
        <f t="shared" si="851"/>
        <v>-79.403563212193049</v>
      </c>
      <c r="R2915">
        <f t="shared" si="852"/>
        <v>100.59643678780695</v>
      </c>
      <c r="S2915">
        <f t="shared" si="853"/>
        <v>53.590320512462874</v>
      </c>
      <c r="T2915">
        <f t="shared" si="836"/>
        <v>0.88294742686694072</v>
      </c>
    </row>
    <row r="2916" spans="1:20" x14ac:dyDescent="0.25">
      <c r="A2916">
        <f t="shared" si="837"/>
        <v>337997.44252586516</v>
      </c>
      <c r="B2916">
        <f t="shared" si="854"/>
        <v>53793.963730410236</v>
      </c>
      <c r="C2916" t="str">
        <f t="shared" si="838"/>
        <v>0.201045493502918-1.08827119379434i</v>
      </c>
      <c r="D2916" t="str">
        <f t="shared" si="839"/>
        <v>3.94681915102206-0.62936392157897i</v>
      </c>
      <c r="E2916" t="str">
        <f t="shared" si="840"/>
        <v>273.461572125706-2.8011155716653i</v>
      </c>
      <c r="F2916" t="str">
        <f t="shared" si="841"/>
        <v>1.45457209093626-2.80006489128643i</v>
      </c>
      <c r="G2916" t="str">
        <f t="shared" si="842"/>
        <v>0.999736855070741-0.0162196080102126i</v>
      </c>
      <c r="H2916" t="str">
        <f t="shared" si="843"/>
        <v>5.5899412480661-310.31251241564i</v>
      </c>
      <c r="I2916" t="str">
        <f t="shared" si="844"/>
        <v>-2.42825167002503-1.31749449695301i</v>
      </c>
      <c r="K2916" t="str">
        <f t="shared" si="845"/>
        <v>0.000696384359045878-0.00190154439049567i</v>
      </c>
      <c r="L2916" t="str">
        <f t="shared" si="846"/>
        <v>0.00005-0.00524574870194288i</v>
      </c>
      <c r="M2916" t="str">
        <f t="shared" si="847"/>
        <v>0.00133333333333333-0.00308573453055463i</v>
      </c>
      <c r="N2916">
        <f t="shared" si="848"/>
        <v>100.46672563132461</v>
      </c>
      <c r="O2916">
        <f t="shared" si="849"/>
        <v>0.88048682732260952</v>
      </c>
      <c r="P2916" s="3">
        <f t="shared" si="850"/>
        <v>0.88048682732260952</v>
      </c>
      <c r="Q2916" s="3">
        <f t="shared" si="851"/>
        <v>-79.533274368675393</v>
      </c>
      <c r="R2916">
        <f t="shared" si="852"/>
        <v>100.46672563132461</v>
      </c>
      <c r="S2916">
        <f t="shared" si="853"/>
        <v>53.793963730410233</v>
      </c>
      <c r="T2916">
        <f t="shared" si="836"/>
        <v>0.88048682732260952</v>
      </c>
    </row>
    <row r="2917" spans="1:20" x14ac:dyDescent="0.25">
      <c r="A2917">
        <f t="shared" si="837"/>
        <v>339281.83280746348</v>
      </c>
      <c r="B2917">
        <f t="shared" si="854"/>
        <v>53998.380792585798</v>
      </c>
      <c r="C2917" t="str">
        <f t="shared" si="838"/>
        <v>0.198484922559147-1.08843095838456i</v>
      </c>
      <c r="D2917" t="str">
        <f t="shared" si="839"/>
        <v>3.9466061024187-0.629493151925903i</v>
      </c>
      <c r="E2917" t="str">
        <f t="shared" si="840"/>
        <v>274.282604701885-3.55732056160966i</v>
      </c>
      <c r="F2917" t="str">
        <f t="shared" si="841"/>
        <v>1.45456917641415-2.78964388850459i</v>
      </c>
      <c r="G2917" t="str">
        <f t="shared" si="842"/>
        <v>0.999734851900744-0.0162812098979703i</v>
      </c>
      <c r="H2917" t="str">
        <f t="shared" si="843"/>
        <v>5.53276939796979-309.02964829215i</v>
      </c>
      <c r="I2917" t="str">
        <f t="shared" si="844"/>
        <v>-2.40926796405387-1.31161358163753i</v>
      </c>
      <c r="K2917" t="str">
        <f t="shared" si="845"/>
        <v>0.00069499924535063-0.00189503735166349i</v>
      </c>
      <c r="L2917" t="str">
        <f t="shared" si="846"/>
        <v>0.00005-0.00522589031873171i</v>
      </c>
      <c r="M2917" t="str">
        <f t="shared" si="847"/>
        <v>0.00133333333333333-0.00307405312866571i</v>
      </c>
      <c r="N2917">
        <f t="shared" si="848"/>
        <v>100.33482546558474</v>
      </c>
      <c r="O2917">
        <f t="shared" si="849"/>
        <v>0.87809169068792148</v>
      </c>
      <c r="P2917" s="3">
        <f t="shared" si="850"/>
        <v>0.87809169068792148</v>
      </c>
      <c r="Q2917" s="3">
        <f t="shared" si="851"/>
        <v>-79.665174534415257</v>
      </c>
      <c r="R2917">
        <f t="shared" si="852"/>
        <v>100.33482546558474</v>
      </c>
      <c r="S2917">
        <f t="shared" si="853"/>
        <v>53.998380792585799</v>
      </c>
      <c r="T2917">
        <f t="shared" si="836"/>
        <v>0.87809169068792148</v>
      </c>
    </row>
    <row r="2918" spans="1:20" x14ac:dyDescent="0.25">
      <c r="A2918">
        <f t="shared" si="837"/>
        <v>340571.10377213184</v>
      </c>
      <c r="B2918">
        <f t="shared" si="854"/>
        <v>54203.574639597624</v>
      </c>
      <c r="C2918" t="str">
        <f t="shared" si="838"/>
        <v>0.195884072601422-1.08860022714213i</v>
      </c>
      <c r="D2918" t="str">
        <f t="shared" si="839"/>
        <v>3.94639145483231-0.629631164522573i</v>
      </c>
      <c r="E2918" t="str">
        <f t="shared" si="840"/>
        <v>275.105104088591-4.32888364757019i</v>
      </c>
      <c r="F2918" t="str">
        <f t="shared" si="841"/>
        <v>1.45456623971139-2.77926301496399i</v>
      </c>
      <c r="G2918" t="str">
        <f t="shared" si="842"/>
        <v>0.999732833485848-0.0163430454997207i</v>
      </c>
      <c r="H2918" t="str">
        <f t="shared" si="843"/>
        <v>5.47626076657712-307.752915342275i</v>
      </c>
      <c r="I2918" t="str">
        <f t="shared" si="844"/>
        <v>-2.39043987335036-1.30576700803809i</v>
      </c>
      <c r="K2918" t="str">
        <f t="shared" si="845"/>
        <v>0.000693623058257657-0.0018885555256545i</v>
      </c>
      <c r="L2918" t="str">
        <f t="shared" si="846"/>
        <v>0.00005-0.00520610711170722i</v>
      </c>
      <c r="M2918" t="str">
        <f t="shared" si="847"/>
        <v>0.00133333333333333-0.00306241594806307i</v>
      </c>
      <c r="N2918">
        <f t="shared" si="848"/>
        <v>100.20071253725349</v>
      </c>
      <c r="O2918">
        <f t="shared" si="849"/>
        <v>0.87575939556176929</v>
      </c>
      <c r="P2918" s="3">
        <f t="shared" si="850"/>
        <v>0.87575939556176929</v>
      </c>
      <c r="Q2918" s="3">
        <f t="shared" si="851"/>
        <v>-79.799287462746506</v>
      </c>
      <c r="R2918">
        <f t="shared" si="852"/>
        <v>100.20071253725349</v>
      </c>
      <c r="S2918">
        <f t="shared" si="853"/>
        <v>54.203574639597626</v>
      </c>
      <c r="T2918">
        <f t="shared" si="836"/>
        <v>0.87575939556176929</v>
      </c>
    </row>
    <row r="2919" spans="1:20" x14ac:dyDescent="0.25">
      <c r="A2919">
        <f t="shared" si="837"/>
        <v>341865.27396646596</v>
      </c>
      <c r="B2919">
        <f t="shared" si="854"/>
        <v>54409.548223228099</v>
      </c>
      <c r="C2919" t="str">
        <f t="shared" si="838"/>
        <v>0.193242369059387-1.08877844618356i</v>
      </c>
      <c r="D2919" t="str">
        <f t="shared" si="839"/>
        <v>3.94617519643924-0.629777958272861i</v>
      </c>
      <c r="E2919" t="str">
        <f t="shared" si="840"/>
        <v>275.928886856443-5.11603641009692i</v>
      </c>
      <c r="F2919" t="str">
        <f t="shared" si="841"/>
        <v>1.45456328065928-2.76892212132403i</v>
      </c>
      <c r="G2919" t="str">
        <f t="shared" si="842"/>
        <v>0.999730799710096-0.0164051156993091i</v>
      </c>
      <c r="H2919" t="str">
        <f t="shared" si="843"/>
        <v>5.42040648159965-306.482274920937i</v>
      </c>
      <c r="I2919" t="str">
        <f t="shared" si="844"/>
        <v>-2.37176603108894-1.29995446847508i</v>
      </c>
      <c r="K2919" t="str">
        <f t="shared" si="845"/>
        <v>0.000692255723239485-0.00188209883708088i</v>
      </c>
      <c r="L2919" t="str">
        <f t="shared" si="846"/>
        <v>0.00005-0.00518639879628134i</v>
      </c>
      <c r="M2919" t="str">
        <f t="shared" si="847"/>
        <v>0.00133333333333333-0.00305082282134196i</v>
      </c>
      <c r="N2919">
        <f t="shared" si="848"/>
        <v>100.06436302681129</v>
      </c>
      <c r="O2919">
        <f t="shared" si="849"/>
        <v>0.87348723822640417</v>
      </c>
      <c r="P2919" s="3">
        <f t="shared" si="850"/>
        <v>0.87348723822640417</v>
      </c>
      <c r="Q2919" s="3">
        <f t="shared" si="851"/>
        <v>-79.935636973188707</v>
      </c>
      <c r="R2919">
        <f t="shared" si="852"/>
        <v>100.06436302681129</v>
      </c>
      <c r="S2919">
        <f t="shared" si="853"/>
        <v>54.4095482232281</v>
      </c>
      <c r="T2919">
        <f t="shared" si="836"/>
        <v>0.87348723822640417</v>
      </c>
    </row>
    <row r="2920" spans="1:20" x14ac:dyDescent="0.25">
      <c r="A2920">
        <f t="shared" si="837"/>
        <v>343164.3620075385</v>
      </c>
      <c r="B2920">
        <f t="shared" si="854"/>
        <v>54616.304506476365</v>
      </c>
      <c r="C2920" t="str">
        <f t="shared" si="838"/>
        <v>0.190559236229184-1.08896504205641i</v>
      </c>
      <c r="D2920" t="str">
        <f t="shared" si="839"/>
        <v>3.94595731533121-0.629933532172559i</v>
      </c>
      <c r="E2920" t="str">
        <f t="shared" si="840"/>
        <v>276.753762103981-5.91901137845478i</v>
      </c>
      <c r="F2920" t="str">
        <f t="shared" si="841"/>
        <v>1.45456029908783-2.75862105881911i</v>
      </c>
      <c r="G2920" t="str">
        <f t="shared" si="842"/>
        <v>0.999728750456651-0.0164674213838904i</v>
      </c>
      <c r="H2920" t="str">
        <f t="shared" si="843"/>
        <v>5.36519780522753-305.217688723218i</v>
      </c>
      <c r="I2920" t="str">
        <f t="shared" si="844"/>
        <v>-2.35324508382181-1.29417565929502i</v>
      </c>
      <c r="K2920" t="str">
        <f t="shared" si="845"/>
        <v>0.000690897166232822-0.00187566721066836i</v>
      </c>
      <c r="L2920" t="str">
        <f t="shared" si="846"/>
        <v>0.00005-0.00516676508894335i</v>
      </c>
      <c r="M2920" t="str">
        <f t="shared" si="847"/>
        <v>0.00133333333333333-0.00303927358173139i</v>
      </c>
      <c r="N2920">
        <f t="shared" si="848"/>
        <v>99.925753057021211</v>
      </c>
      <c r="O2920">
        <f t="shared" si="849"/>
        <v>0.87127243101335305</v>
      </c>
      <c r="P2920" s="3">
        <f t="shared" si="850"/>
        <v>0.87127243101335305</v>
      </c>
      <c r="Q2920" s="3">
        <f t="shared" si="851"/>
        <v>-80.074246942978789</v>
      </c>
      <c r="R2920">
        <f t="shared" si="852"/>
        <v>99.925753057021211</v>
      </c>
      <c r="S2920">
        <f t="shared" si="853"/>
        <v>54.616304506476368</v>
      </c>
      <c r="T2920">
        <f t="shared" si="836"/>
        <v>0.87127243101335305</v>
      </c>
    </row>
    <row r="2921" spans="1:20" x14ac:dyDescent="0.25">
      <c r="A2921">
        <f t="shared" si="837"/>
        <v>344468.38658316719</v>
      </c>
      <c r="B2921">
        <f t="shared" si="854"/>
        <v>54823.846463600974</v>
      </c>
      <c r="C2921" t="str">
        <f t="shared" si="838"/>
        <v>0.187834097687698-1.08915942126363i</v>
      </c>
      <c r="D2921" t="str">
        <f t="shared" si="839"/>
        <v>3.94573779951454-0.630097885308975i</v>
      </c>
      <c r="E2921" t="str">
        <f t="shared" si="840"/>
        <v>277.579531265957-6.73804188457562i</v>
      </c>
      <c r="F2921" t="str">
        <f t="shared" si="841"/>
        <v>1.45455729482574-2.74835967925652i</v>
      </c>
      <c r="G2921" t="str">
        <f t="shared" si="842"/>
        <v>0.999726685607785-0.0165299634439416i</v>
      </c>
      <c r="H2921" t="str">
        <f t="shared" si="843"/>
        <v>5.3106261318712-303.959118780507i</v>
      </c>
      <c r="I2921" t="str">
        <f t="shared" si="844"/>
        <v>-2.33487569132802-1.28843028080457i</v>
      </c>
      <c r="K2921" t="str">
        <f t="shared" si="845"/>
        <v>0.000689547313635308-0.0018692605712572i</v>
      </c>
      <c r="L2921" t="str">
        <f t="shared" si="846"/>
        <v>0.00005-0.00514720570725579i</v>
      </c>
      <c r="M2921" t="str">
        <f t="shared" si="847"/>
        <v>0.00133333333333333-0.00302776806309164i</v>
      </c>
      <c r="N2921">
        <f t="shared" si="848"/>
        <v>99.784858701832562</v>
      </c>
      <c r="O2921">
        <f t="shared" si="849"/>
        <v>0.869112100658057</v>
      </c>
      <c r="P2921" s="3">
        <f t="shared" si="850"/>
        <v>0.869112100658057</v>
      </c>
      <c r="Q2921" s="3">
        <f t="shared" si="851"/>
        <v>-80.215141298167438</v>
      </c>
      <c r="R2921">
        <f t="shared" si="852"/>
        <v>99.784858701832562</v>
      </c>
      <c r="S2921">
        <f t="shared" si="853"/>
        <v>54.823846463600972</v>
      </c>
      <c r="T2921">
        <f t="shared" si="836"/>
        <v>0.869112100658057</v>
      </c>
    </row>
    <row r="2922" spans="1:20" x14ac:dyDescent="0.25">
      <c r="A2922">
        <f t="shared" si="837"/>
        <v>345777.36645218323</v>
      </c>
      <c r="B2922">
        <f t="shared" si="854"/>
        <v>55032.177080162663</v>
      </c>
      <c r="C2922" t="str">
        <f t="shared" si="838"/>
        <v>0.185066376731077-1.08936096978641i</v>
      </c>
      <c r="D2922" t="str">
        <f t="shared" si="839"/>
        <v>3.9455166369097-0.630271016860539i</v>
      </c>
      <c r="E2922" t="str">
        <f t="shared" si="840"/>
        <v>278.405987920348-7.57336190780154i</v>
      </c>
      <c r="F2922" t="str">
        <f t="shared" si="841"/>
        <v>1.45455426770043-2.73813783501434i</v>
      </c>
      <c r="G2922" t="str">
        <f t="shared" si="842"/>
        <v>0.999724605044879-0.0165927427732736i</v>
      </c>
      <c r="H2922" t="str">
        <f t="shared" si="843"/>
        <v>5.25668298594444-302.706527456711i</v>
      </c>
      <c r="I2922" t="str">
        <f t="shared" si="844"/>
        <v>-2.31665652646457-1.28271803720582i</v>
      </c>
      <c r="K2922" t="str">
        <f t="shared" si="845"/>
        <v>0.000688206092302252-0.00186287884380331i</v>
      </c>
      <c r="L2922" t="str">
        <f t="shared" si="846"/>
        <v>0.00005-0.00512772036985036i</v>
      </c>
      <c r="M2922" t="str">
        <f t="shared" si="847"/>
        <v>0.00133333333333333-0.00301630609991198i</v>
      </c>
      <c r="N2922">
        <f t="shared" si="848"/>
        <v>99.641655995727533</v>
      </c>
      <c r="O2922">
        <f t="shared" si="849"/>
        <v>0.86700328664968451</v>
      </c>
      <c r="P2922" s="3">
        <f t="shared" si="850"/>
        <v>0.86700328664968451</v>
      </c>
      <c r="Q2922" s="3">
        <f t="shared" si="851"/>
        <v>-80.358344004272467</v>
      </c>
      <c r="R2922">
        <f t="shared" si="852"/>
        <v>99.641655995727533</v>
      </c>
      <c r="S2922">
        <f t="shared" si="853"/>
        <v>55.032177080162661</v>
      </c>
      <c r="T2922">
        <f t="shared" si="836"/>
        <v>0.86700328664968451</v>
      </c>
    </row>
    <row r="2923" spans="1:20" x14ac:dyDescent="0.25">
      <c r="A2923">
        <f t="shared" si="837"/>
        <v>347091.32044470153</v>
      </c>
      <c r="B2923">
        <f t="shared" si="854"/>
        <v>55241.299353067283</v>
      </c>
      <c r="C2923" t="str">
        <f t="shared" si="838"/>
        <v>0.182255496838298-1.0895690526059i</v>
      </c>
      <c r="D2923" t="str">
        <f t="shared" si="839"/>
        <v>3.94529381535075-0.630452926096411i</v>
      </c>
      <c r="E2923" t="str">
        <f t="shared" si="840"/>
        <v>279.232917594341-8.42520591010295i</v>
      </c>
      <c r="F2923" t="str">
        <f t="shared" si="841"/>
        <v>1.454551217538-2.72795537903925i</v>
      </c>
      <c r="G2923" t="str">
        <f t="shared" si="842"/>
        <v>0.99972250864841-0.0166557602690432i</v>
      </c>
      <c r="H2923" t="str">
        <f t="shared" si="843"/>
        <v>5.20336001968813-301.459877444493i</v>
      </c>
      <c r="I2923" t="str">
        <f t="shared" si="844"/>
        <v>-2.29858627501927-1.27703863653273i</v>
      </c>
      <c r="K2923" t="str">
        <f t="shared" si="845"/>
        <v>0.000686873429543427-0.00185652195337922i</v>
      </c>
      <c r="L2923" t="str">
        <f t="shared" si="846"/>
        <v>0.00005-0.00510830879642394i</v>
      </c>
      <c r="M2923" t="str">
        <f t="shared" si="847"/>
        <v>0.00133333333333333-0.0030048875273082i</v>
      </c>
      <c r="N2923">
        <f t="shared" si="848"/>
        <v>99.496120943525241</v>
      </c>
      <c r="O2923">
        <f t="shared" si="849"/>
        <v>0.86494293957486479</v>
      </c>
      <c r="P2923" s="3">
        <f t="shared" si="850"/>
        <v>0.86494293957486479</v>
      </c>
      <c r="Q2923" s="3">
        <f t="shared" si="851"/>
        <v>-80.503879056474759</v>
      </c>
      <c r="R2923">
        <f t="shared" si="852"/>
        <v>99.496120943525241</v>
      </c>
      <c r="S2923">
        <f t="shared" si="853"/>
        <v>55.241299353067284</v>
      </c>
      <c r="T2923">
        <f t="shared" si="836"/>
        <v>0.86494293957486479</v>
      </c>
    </row>
    <row r="2924" spans="1:20" x14ac:dyDescent="0.25">
      <c r="A2924">
        <f t="shared" si="837"/>
        <v>348410.26746239141</v>
      </c>
      <c r="B2924">
        <f t="shared" si="854"/>
        <v>55451.216290608943</v>
      </c>
      <c r="C2924" t="str">
        <f t="shared" si="838"/>
        <v>0.179400882160713-1.08978301322463i</v>
      </c>
      <c r="D2924" t="str">
        <f t="shared" si="839"/>
        <v>3.94506932258467-0.63064361237608i</v>
      </c>
      <c r="E2924" t="str">
        <f t="shared" si="840"/>
        <v>280.060097569561-9.29380866139525i</v>
      </c>
      <c r="F2924" t="str">
        <f t="shared" si="841"/>
        <v>1.45454814416323-2.71781216484446i</v>
      </c>
      <c r="G2924" t="str">
        <f t="shared" si="842"/>
        <v>0.999720396297949-0.0167190168317653i</v>
      </c>
      <c r="H2924" t="str">
        <f t="shared" si="843"/>
        <v>5.15064901103379-300.219131761582i</v>
      </c>
      <c r="I2924" t="str">
        <f t="shared" si="844"/>
        <v>-2.28066363556578-1.2713917905888i</v>
      </c>
      <c r="K2924" t="str">
        <f t="shared" si="845"/>
        <v>0.000685549253119839-0.00185018982517512i</v>
      </c>
      <c r="L2924" t="str">
        <f t="shared" si="846"/>
        <v>0.00005-0.00508897070773455i</v>
      </c>
      <c r="M2924" t="str">
        <f t="shared" si="847"/>
        <v>0.00133333333333333-0.00299351218102032i</v>
      </c>
      <c r="N2924">
        <f t="shared" si="848"/>
        <v>99.34822953066066</v>
      </c>
      <c r="O2924">
        <f t="shared" si="849"/>
        <v>0.86292791945762426</v>
      </c>
      <c r="P2924" s="3">
        <f t="shared" si="850"/>
        <v>0.86292791945762426</v>
      </c>
      <c r="Q2924" s="3">
        <f t="shared" si="851"/>
        <v>-80.65177046933934</v>
      </c>
      <c r="R2924">
        <f t="shared" si="852"/>
        <v>99.34822953066066</v>
      </c>
      <c r="S2924">
        <f t="shared" si="853"/>
        <v>55.45121629060894</v>
      </c>
      <c r="T2924">
        <f t="shared" ref="T2924:T2987" si="855">P2924</f>
        <v>0.86292791945762426</v>
      </c>
    </row>
    <row r="2925" spans="1:20" x14ac:dyDescent="0.25">
      <c r="A2925">
        <f t="shared" ref="A2925:A2988" si="856">2*PI()*B2925</f>
        <v>349734.22647874849</v>
      </c>
      <c r="B2925">
        <f t="shared" si="854"/>
        <v>55661.930912513257</v>
      </c>
      <c r="C2925" t="str">
        <f t="shared" ref="C2925:C2988" si="857">IMPRODUCT(D2925,E2925,$C$40,,K2925,$C$41)</f>
        <v>0.176501958038292-1.09000217318857i</v>
      </c>
      <c r="D2925" t="str">
        <f t="shared" ref="D2925:D2988" si="858">IMDIV(IMPRODUCT($C$37,$C$38,COMPLEX(1,A2925/$C$38)),IMSUM(-1*A2925*A2925/$C$39,COMPLEX(0,1*A2925)))</f>
        <v>3.94484314627082-0.630843075148942i</v>
      </c>
      <c r="E2925" t="str">
        <f t="shared" ref="E2925:E2988" si="859">IMDIV(IMPRODUCT(IMSUM(F2925,G2925),$C$29,H2925),IMSUM(1,I2925))</f>
        <v>280.887296686855-10.1794050546649i</v>
      </c>
      <c r="F2925" t="str">
        <f t="shared" ref="F2925:F2988" si="860">IMDIV(IMPRODUCT($C$14,$C$15,COMPLEX(1,A2925/$C$15)),IMSUM(-1*A2925*A2925/$C$16,COMPLEX(0,A2925)))</f>
        <v>1.45454504739957-2.70770804650757i</v>
      </c>
      <c r="G2925" t="str">
        <f t="shared" ref="G2925:G2988" si="861">IMDIV(1,COMPLEX(1,A2925*$C$9*$C$10))</f>
        <v>0.999718267872151-0.0167825133653251i</v>
      </c>
      <c r="H2925" t="str">
        <f t="shared" ref="H2925:H2988" si="862">IMDIV($C$3,IMSUM(K2925,COMPLEX(0,$C$28*A2925)))</f>
        <v>5.09854186150623-298.98425374712i</v>
      </c>
      <c r="I2925" t="str">
        <f t="shared" ref="I2925:I2988" si="863">IMPRODUCT(F2925,$C$29,H2925,$C$31)</f>
        <v>-2.26288731932029-1.26577721488591i</v>
      </c>
      <c r="K2925" t="str">
        <f t="shared" ref="K2925:K2988" si="864">IF($C$26&lt;=0,IMDIV(1,IMSUM(IMDIV(1,L2925),1/$C$18)),IMDIV(1,IMSUM(IMDIV(1,L2925),1/$C$18,IMDIV(1,M2925))))</f>
        <v>0.000684233491240547-0.0018438823844998i</v>
      </c>
      <c r="L2925" t="str">
        <f t="shared" ref="L2925:L2988" si="865">IMSUM($C$21/$C$22,IMDIV(1,COMPLEX(0,$C$20*$C$22*A2925)))</f>
        <v>0.00005-0.00506970582559729i</v>
      </c>
      <c r="M2925" t="str">
        <f t="shared" ref="M2925:M2988" si="866">IMSUM($C$25/$C$26,IMDIV(1,COMPLEX(0,$C$24*$C$26*A2925)))</f>
        <v>0.00133333333333333-0.00298217989741017i</v>
      </c>
      <c r="N2925">
        <f t="shared" ref="N2925:N2988" si="867">ABS(R2925)</f>
        <v>99.197957733945231</v>
      </c>
      <c r="O2925">
        <f t="shared" ref="O2925:O2988" si="868">ABS(P2925)</f>
        <v>0.86095499409814269</v>
      </c>
      <c r="P2925" s="3">
        <f t="shared" ref="P2925:P2988" si="869">20*LOG10(IMABS(C2925))</f>
        <v>0.86095499409814269</v>
      </c>
      <c r="Q2925" s="3">
        <f t="shared" ref="Q2925:Q2988" si="870">IMARGUMENT(C2925)*180/PI()</f>
        <v>-80.802042266054769</v>
      </c>
      <c r="R2925">
        <f t="shared" ref="R2925:R2988" si="871">IF(Q2925&lt;0,Q2925+180,Q2925-180)</f>
        <v>99.197957733945231</v>
      </c>
      <c r="S2925">
        <f t="shared" ref="S2925:S2988" si="872">B2925/1000</f>
        <v>55.661930912513256</v>
      </c>
      <c r="T2925">
        <f t="shared" si="855"/>
        <v>0.86095499409814269</v>
      </c>
    </row>
    <row r="2926" spans="1:20" x14ac:dyDescent="0.25">
      <c r="A2926">
        <f t="shared" si="856"/>
        <v>351063.21653936774</v>
      </c>
      <c r="B2926">
        <f t="shared" ref="B2926:B2989" si="873">B2925*(1+B$42)</f>
        <v>55873.446249980807</v>
      </c>
      <c r="C2926" t="str">
        <f t="shared" si="857"/>
        <v>0.173558151543516-1.09022583161069i</v>
      </c>
      <c r="D2926" t="str">
        <f t="shared" si="858"/>
        <v>3.94461527398048-0.631051313953928i</v>
      </c>
      <c r="E2926" t="str">
        <f t="shared" si="859"/>
        <v>281.714275150935-11.0822299105151i</v>
      </c>
      <c r="F2926" t="str">
        <f t="shared" si="860"/>
        <v>1.45454192706912-2.6976428786685i</v>
      </c>
      <c r="G2926" t="str">
        <f t="shared" si="861"/>
        <v>0.999716123248749-0.0168462507769907i</v>
      </c>
      <c r="H2926" t="str">
        <f t="shared" si="862"/>
        <v>5.04703059416433-297.755207058055i</v>
      </c>
      <c r="I2926" t="str">
        <f t="shared" si="863"/>
        <v>-2.24525605000025-1.26019462858423i</v>
      </c>
      <c r="K2926" t="str">
        <f t="shared" si="864"/>
        <v>0.000682926072559478-0.00183759955678159i</v>
      </c>
      <c r="L2926" t="str">
        <f t="shared" si="865"/>
        <v>0.00005-0.00505051387288035i</v>
      </c>
      <c r="M2926" t="str">
        <f t="shared" si="866"/>
        <v>0.00133333333333333-0.00297089051345902i</v>
      </c>
      <c r="N2926">
        <f t="shared" si="867"/>
        <v>99.045281532829065</v>
      </c>
      <c r="O2926">
        <f t="shared" si="868"/>
        <v>0.85902083741211155</v>
      </c>
      <c r="P2926" s="3">
        <f t="shared" si="869"/>
        <v>0.85902083741211155</v>
      </c>
      <c r="Q2926" s="3">
        <f t="shared" si="870"/>
        <v>-80.954718467170935</v>
      </c>
      <c r="R2926">
        <f t="shared" si="871"/>
        <v>99.045281532829065</v>
      </c>
      <c r="S2926">
        <f t="shared" si="872"/>
        <v>55.873446249980809</v>
      </c>
      <c r="T2926">
        <f t="shared" si="855"/>
        <v>0.85902083741211155</v>
      </c>
    </row>
    <row r="2927" spans="1:20" x14ac:dyDescent="0.25">
      <c r="A2927">
        <f t="shared" si="856"/>
        <v>352397.25676221738</v>
      </c>
      <c r="B2927">
        <f t="shared" si="873"/>
        <v>56085.765345730739</v>
      </c>
      <c r="C2927" t="str">
        <f t="shared" si="857"/>
        <v>0.170568892053635-1.09045326469682i</v>
      </c>
      <c r="D2927" t="str">
        <f t="shared" si="858"/>
        <v>3.94438569319607-0.631268328419067i</v>
      </c>
      <c r="E2927" t="str">
        <f t="shared" si="859"/>
        <v>282.540784335225-12.0025177708263i</v>
      </c>
      <c r="F2927" t="str">
        <f t="shared" si="860"/>
        <v>1.45453878299265-2.68761651652739i</v>
      </c>
      <c r="G2927" t="str">
        <f t="shared" si="861"/>
        <v>0.999713962304547-0.0169102299774244i</v>
      </c>
      <c r="H2927" t="str">
        <f t="shared" si="862"/>
        <v>4.99610735157945-296.531955665585i</v>
      </c>
      <c r="I2927" t="str">
        <f t="shared" si="863"/>
        <v>-2.22776856368484-1.25464375443332i</v>
      </c>
      <c r="K2927" t="str">
        <f t="shared" si="864"/>
        <v>0.000681626926172266-0.00183134126756928i</v>
      </c>
      <c r="L2927" t="str">
        <f t="shared" si="865"/>
        <v>0.00005-0.00503139457350102i</v>
      </c>
      <c r="M2927" t="str">
        <f t="shared" si="866"/>
        <v>0.00133333333333333-0.00295964386676531i</v>
      </c>
      <c r="N2927">
        <f t="shared" si="867"/>
        <v>98.890176921173619</v>
      </c>
      <c r="O2927">
        <f t="shared" si="868"/>
        <v>0.85712202777150504</v>
      </c>
      <c r="P2927" s="3">
        <f t="shared" si="869"/>
        <v>0.85712202777150504</v>
      </c>
      <c r="Q2927" s="3">
        <f t="shared" si="870"/>
        <v>-81.109823078826381</v>
      </c>
      <c r="R2927">
        <f t="shared" si="871"/>
        <v>98.890176921173619</v>
      </c>
      <c r="S2927">
        <f t="shared" si="872"/>
        <v>56.085765345730742</v>
      </c>
      <c r="T2927">
        <f t="shared" si="855"/>
        <v>0.85712202777150504</v>
      </c>
    </row>
    <row r="2928" spans="1:20" x14ac:dyDescent="0.25">
      <c r="A2928">
        <f t="shared" si="856"/>
        <v>353736.36633791379</v>
      </c>
      <c r="B2928">
        <f t="shared" si="873"/>
        <v>56298.891254044516</v>
      </c>
      <c r="C2928" t="str">
        <f t="shared" si="857"/>
        <v>0.167533611852239-1.09068372527515i</v>
      </c>
      <c r="D2928" t="str">
        <f t="shared" si="858"/>
        <v>3.94415439131065-0.63149411826108i</v>
      </c>
      <c r="E2928" t="str">
        <f t="shared" si="859"/>
        <v>283.366566587306-12.9405026811617i</v>
      </c>
      <c r="F2928" t="str">
        <f t="shared" si="860"/>
        <v>1.45453561498954-2.67762881584247i</v>
      </c>
      <c r="G2928" t="str">
        <f t="shared" si="861"/>
        <v>0.999711784915415-0.0169744518806961i</v>
      </c>
      <c r="H2928" t="str">
        <f t="shared" si="862"/>
        <v>4.94576439385068-295.314463851655i</v>
      </c>
      <c r="I2928" t="str">
        <f t="shared" si="863"/>
        <v>-2.21042360867731-1.2491243187143i</v>
      </c>
      <c r="K2928" t="str">
        <f t="shared" si="864"/>
        <v>0.000680335981613123-0.00182510744253309i</v>
      </c>
      <c r="L2928" t="str">
        <f t="shared" si="865"/>
        <v>0.00005-0.00501234765242184i</v>
      </c>
      <c r="M2928" t="str">
        <f t="shared" si="866"/>
        <v>0.00133333333333333-0.00294843979554225i</v>
      </c>
      <c r="N2928">
        <f t="shared" si="867"/>
        <v>98.732619919552192</v>
      </c>
      <c r="O2928">
        <f t="shared" si="868"/>
        <v>0.85525504635156946</v>
      </c>
      <c r="P2928" s="3">
        <f t="shared" si="869"/>
        <v>0.85525504635156946</v>
      </c>
      <c r="Q2928" s="3">
        <f t="shared" si="870"/>
        <v>-81.267380080447808</v>
      </c>
      <c r="R2928">
        <f t="shared" si="871"/>
        <v>98.732619919552192</v>
      </c>
      <c r="S2928">
        <f t="shared" si="872"/>
        <v>56.298891254044513</v>
      </c>
      <c r="T2928">
        <f t="shared" si="855"/>
        <v>0.85525504635156946</v>
      </c>
    </row>
    <row r="2929" spans="1:20" x14ac:dyDescent="0.25">
      <c r="A2929">
        <f t="shared" si="856"/>
        <v>355080.56452999788</v>
      </c>
      <c r="B2929">
        <f t="shared" si="873"/>
        <v>56512.827040809883</v>
      </c>
      <c r="C2929" t="str">
        <f t="shared" si="857"/>
        <v>0.164451746760844-1.09091644233009i</v>
      </c>
      <c r="D2929" t="str">
        <f t="shared" si="858"/>
        <v>3.94392135562734-0.631728683284973i</v>
      </c>
      <c r="E2929" t="str">
        <f t="shared" si="859"/>
        <v>284.191355035339-13.8964179616067i</v>
      </c>
      <c r="F2929" t="str">
        <f t="shared" si="860"/>
        <v>1.45453242287783-2.66767963292809i</v>
      </c>
      <c r="G2929" t="str">
        <f t="shared" si="861"/>
        <v>0.999709590956277-0.0170389174042948i</v>
      </c>
      <c r="H2929" t="str">
        <f t="shared" si="862"/>
        <v>4.89599409665556-294.10269620548i</v>
      </c>
      <c r="I2929" t="str">
        <f t="shared" si="863"/>
        <v>-2.19321994536901-1.24363605118305i</v>
      </c>
      <c r="K2929" t="str">
        <f t="shared" si="864"/>
        <v>0.000679053168851666-0.00181889800746539i</v>
      </c>
      <c r="L2929" t="str">
        <f t="shared" si="865"/>
        <v>0.00005-0.00499337283564637i</v>
      </c>
      <c r="M2929" t="str">
        <f t="shared" si="866"/>
        <v>0.00133333333333333-0.00293727813861551i</v>
      </c>
      <c r="N2929">
        <f t="shared" si="867"/>
        <v>98.572586588088768</v>
      </c>
      <c r="O2929">
        <f t="shared" si="868"/>
        <v>0.85341627548339793</v>
      </c>
      <c r="P2929" s="3">
        <f t="shared" si="869"/>
        <v>0.85341627548339793</v>
      </c>
      <c r="Q2929" s="3">
        <f t="shared" si="870"/>
        <v>-81.427413411911232</v>
      </c>
      <c r="R2929">
        <f t="shared" si="871"/>
        <v>98.572586588088768</v>
      </c>
      <c r="S2929">
        <f t="shared" si="872"/>
        <v>56.512827040809881</v>
      </c>
      <c r="T2929">
        <f t="shared" si="855"/>
        <v>0.85341627548339793</v>
      </c>
    </row>
    <row r="2930" spans="1:20" x14ac:dyDescent="0.25">
      <c r="A2930">
        <f t="shared" si="856"/>
        <v>356429.87067521189</v>
      </c>
      <c r="B2930">
        <f t="shared" si="873"/>
        <v>56727.575783564964</v>
      </c>
      <c r="C2930" t="str">
        <f t="shared" si="857"/>
        <v>0.161322736801376-1.09115062054218i</v>
      </c>
      <c r="D2930" t="str">
        <f t="shared" si="858"/>
        <v>3.94368657335876-0.631972023383616i</v>
      </c>
      <c r="E2930" t="str">
        <f t="shared" si="859"/>
        <v>285.01487339589-14.8704959656891i</v>
      </c>
      <c r="F2930" t="str">
        <f t="shared" si="860"/>
        <v>1.45452920647414-2.65776882465252i</v>
      </c>
      <c r="G2930" t="str">
        <f t="shared" si="861"/>
        <v>0.999707380301109-0.0171036274691414i</v>
      </c>
      <c r="H2930" t="str">
        <f t="shared" si="862"/>
        <v>4.84678894933719-292.896617620137i</v>
      </c>
      <c r="I2930" t="str">
        <f t="shared" si="863"/>
        <v>-2.17615634610527-1.23817868501449i</v>
      </c>
      <c r="K2930" t="str">
        <f t="shared" si="864"/>
        <v>0.000677778418289877-0.00181271288828175i</v>
      </c>
      <c r="L2930" t="str">
        <f t="shared" si="865"/>
        <v>0.00005-0.00497446985021557i</v>
      </c>
      <c r="M2930" t="str">
        <f t="shared" si="866"/>
        <v>0.00133333333333333-0.00292615873542092i</v>
      </c>
      <c r="N2930">
        <f t="shared" si="867"/>
        <v>98.410053039848691</v>
      </c>
      <c r="O2930">
        <f t="shared" si="868"/>
        <v>0.85160199701877692</v>
      </c>
      <c r="P2930" s="3">
        <f t="shared" si="869"/>
        <v>0.85160199701877692</v>
      </c>
      <c r="Q2930" s="3">
        <f t="shared" si="870"/>
        <v>-81.589946960151309</v>
      </c>
      <c r="R2930">
        <f t="shared" si="871"/>
        <v>98.410053039848691</v>
      </c>
      <c r="S2930">
        <f t="shared" si="872"/>
        <v>56.727575783564966</v>
      </c>
      <c r="T2930">
        <f t="shared" si="855"/>
        <v>0.85160199701877692</v>
      </c>
    </row>
    <row r="2931" spans="1:20" x14ac:dyDescent="0.25">
      <c r="A2931">
        <f t="shared" si="856"/>
        <v>357784.30418377771</v>
      </c>
      <c r="B2931">
        <f t="shared" si="873"/>
        <v>56943.140571542513</v>
      </c>
      <c r="C2931" t="str">
        <f t="shared" si="857"/>
        <v>0.158146026890336-1.09138543983453i</v>
      </c>
      <c r="D2931" t="str">
        <f t="shared" si="858"/>
        <v>3.9434500316263-0.63222413853731i</v>
      </c>
      <c r="E2931" t="str">
        <f t="shared" si="859"/>
        <v>285.836835783623-15.8629678270362i</v>
      </c>
      <c r="F2931" t="str">
        <f t="shared" si="860"/>
        <v>1.45452596559372-2.647896248436i</v>
      </c>
      <c r="G2931" t="str">
        <f t="shared" si="861"/>
        <v>0.999705152822928-0.017168582999601i</v>
      </c>
      <c r="H2931" t="str">
        <f t="shared" si="862"/>
        <v>4.79814155302478-291.696193289184i</v>
      </c>
      <c r="I2931" t="str">
        <f t="shared" si="863"/>
        <v>-2.15923159505301-1.23275195674787i</v>
      </c>
      <c r="K2931" t="str">
        <f t="shared" si="864"/>
        <v>0.000676511660758937-0.00180655201102155i</v>
      </c>
      <c r="L2931" t="str">
        <f t="shared" si="865"/>
        <v>0.00005-0.00495563842420357i</v>
      </c>
      <c r="M2931" t="str">
        <f t="shared" si="866"/>
        <v>0.00133333333333333-0.00291508142600211i</v>
      </c>
      <c r="N2931">
        <f t="shared" si="867"/>
        <v>98.244995454800247</v>
      </c>
      <c r="O2931">
        <f t="shared" si="868"/>
        <v>0.84980839070413217</v>
      </c>
      <c r="P2931" s="3">
        <f t="shared" si="869"/>
        <v>0.84980839070413217</v>
      </c>
      <c r="Q2931" s="3">
        <f t="shared" si="870"/>
        <v>-81.755004545199753</v>
      </c>
      <c r="R2931">
        <f t="shared" si="871"/>
        <v>98.244995454800247</v>
      </c>
      <c r="S2931">
        <f t="shared" si="872"/>
        <v>56.943140571542514</v>
      </c>
      <c r="T2931">
        <f t="shared" si="855"/>
        <v>0.84980839070413217</v>
      </c>
    </row>
    <row r="2932" spans="1:20" x14ac:dyDescent="0.25">
      <c r="A2932">
        <f t="shared" si="856"/>
        <v>359143.88453967607</v>
      </c>
      <c r="B2932">
        <f t="shared" si="873"/>
        <v>57159.524505714377</v>
      </c>
      <c r="C2932" t="str">
        <f t="shared" si="857"/>
        <v>0.154921067565282-1.09162005492799i</v>
      </c>
      <c r="D2932" t="str">
        <f t="shared" si="858"/>
        <v>3.94321171745968-0.632485028813382i</v>
      </c>
      <c r="E2932" t="str">
        <f t="shared" si="859"/>
        <v>286.656946523333-16.8740631934974i</v>
      </c>
      <c r="F2932" t="str">
        <f t="shared" si="860"/>
        <v>1.45452270005042-2.63806176224861i</v>
      </c>
      <c r="G2932" t="str">
        <f t="shared" si="861"/>
        <v>0.999702908393788-0.0172337849234956i</v>
      </c>
      <c r="H2932" t="str">
        <f t="shared" si="862"/>
        <v>4.75004461878906-290.501388703332i</v>
      </c>
      <c r="I2932" t="str">
        <f t="shared" si="863"/>
        <v>-2.14244448806996-1.22735560623316i</v>
      </c>
      <c r="K2932" t="str">
        <f t="shared" si="864"/>
        <v>0.000675252827516205-0.00180041530184899i</v>
      </c>
      <c r="L2932" t="str">
        <f t="shared" si="865"/>
        <v>0.00005-0.00493687828671407i</v>
      </c>
      <c r="M2932" t="str">
        <f t="shared" si="866"/>
        <v>0.00133333333333333-0.00290404605100828i</v>
      </c>
      <c r="N2932">
        <f t="shared" si="867"/>
        <v>98.077390094346327</v>
      </c>
      <c r="O2932">
        <f t="shared" si="868"/>
        <v>0.84803153257305652</v>
      </c>
      <c r="P2932" s="3">
        <f t="shared" si="869"/>
        <v>0.84803153257305652</v>
      </c>
      <c r="Q2932" s="3">
        <f t="shared" si="870"/>
        <v>-81.922609905653673</v>
      </c>
      <c r="R2932">
        <f t="shared" si="871"/>
        <v>98.077390094346327</v>
      </c>
      <c r="S2932">
        <f t="shared" si="872"/>
        <v>57.15952450571438</v>
      </c>
      <c r="T2932">
        <f t="shared" si="855"/>
        <v>0.84803153257305652</v>
      </c>
    </row>
    <row r="2933" spans="1:20" x14ac:dyDescent="0.25">
      <c r="A2933">
        <f t="shared" si="856"/>
        <v>360508.63130092685</v>
      </c>
      <c r="B2933">
        <f t="shared" si="873"/>
        <v>57376.730698836094</v>
      </c>
      <c r="C2933" t="str">
        <f t="shared" si="857"/>
        <v>0.151647315744614-1.09185359490579i</v>
      </c>
      <c r="D2933" t="str">
        <f t="shared" si="858"/>
        <v>3.94297161779625-0.632754694365745i</v>
      </c>
      <c r="E2933" t="str">
        <f t="shared" si="859"/>
        <v>287.474899964862-17.9040099483387i</v>
      </c>
      <c r="F2933" t="str">
        <f t="shared" si="860"/>
        <v>1.45451940965667-2.62826522460828i</v>
      </c>
      <c r="G2933" t="str">
        <f t="shared" si="861"/>
        <v>0.999700646884771-0.0172992341721158i</v>
      </c>
      <c r="H2933" t="str">
        <f t="shared" si="862"/>
        <v>4.70249096583038-289.312169647151i</v>
      </c>
      <c r="I2933" t="str">
        <f t="shared" si="863"/>
        <v>-2.12579383257562-1.22198937657819i</v>
      </c>
      <c r="K2933" t="str">
        <f t="shared" si="864"/>
        <v>0.000674001850242124-0.00179430268705373i</v>
      </c>
      <c r="L2933" t="str">
        <f t="shared" si="865"/>
        <v>0.00005-0.00491818916787613i</v>
      </c>
      <c r="M2933" t="str">
        <f t="shared" si="866"/>
        <v>0.00133333333333333-0.00289305245169184i</v>
      </c>
      <c r="N2933">
        <f t="shared" si="867"/>
        <v>97.907213316457245</v>
      </c>
      <c r="O2933">
        <f t="shared" si="868"/>
        <v>0.84626739335569312</v>
      </c>
      <c r="P2933" s="3">
        <f t="shared" si="869"/>
        <v>0.84626739335569312</v>
      </c>
      <c r="Q2933" s="3">
        <f t="shared" si="870"/>
        <v>-82.092786683542755</v>
      </c>
      <c r="R2933">
        <f t="shared" si="871"/>
        <v>97.907213316457245</v>
      </c>
      <c r="S2933">
        <f t="shared" si="872"/>
        <v>57.376730698836091</v>
      </c>
      <c r="T2933">
        <f t="shared" si="855"/>
        <v>0.84626739335569312</v>
      </c>
    </row>
    <row r="2934" spans="1:20" x14ac:dyDescent="0.25">
      <c r="A2934">
        <f t="shared" si="856"/>
        <v>361878.56409987039</v>
      </c>
      <c r="B2934">
        <f t="shared" si="873"/>
        <v>57594.762275491674</v>
      </c>
      <c r="C2934" t="str">
        <f t="shared" si="857"/>
        <v>0.148324235521115-1.09208516278935i</v>
      </c>
      <c r="D2934" t="str">
        <f t="shared" si="858"/>
        <v>3.94272971948033-0.633033135434464i</v>
      </c>
      <c r="E2934" t="str">
        <f t="shared" si="859"/>
        <v>288.290380301388-18.9530339182649i</v>
      </c>
      <c r="F2934" t="str">
        <f t="shared" si="860"/>
        <v>1.45451609422347-2.61850649457874i</v>
      </c>
      <c r="G2934" t="str">
        <f t="shared" si="861"/>
        <v>0.999698368165977-0.0173649316802346i</v>
      </c>
      <c r="H2934" t="str">
        <f t="shared" si="862"/>
        <v>4.65547351969989-288.128502195832i</v>
      </c>
      <c r="I2934" t="str">
        <f t="shared" si="863"/>
        <v>-2.10927844742395-1.21665301409704i</v>
      </c>
      <c r="K2934" t="str">
        <f t="shared" si="864"/>
        <v>0.000672758661037192-0.00178821409305169i</v>
      </c>
      <c r="L2934" t="str">
        <f t="shared" si="865"/>
        <v>0.00005-0.00489957079884054i</v>
      </c>
      <c r="M2934" t="str">
        <f t="shared" si="866"/>
        <v>0.00133333333333333-0.0028821004699062i</v>
      </c>
      <c r="N2934">
        <f t="shared" si="867"/>
        <v>97.734441591401691</v>
      </c>
      <c r="O2934">
        <f t="shared" si="868"/>
        <v>0.84451183690953957</v>
      </c>
      <c r="P2934" s="3">
        <f t="shared" si="869"/>
        <v>0.84451183690953957</v>
      </c>
      <c r="Q2934" s="3">
        <f t="shared" si="870"/>
        <v>-82.265558408598309</v>
      </c>
      <c r="R2934">
        <f t="shared" si="871"/>
        <v>97.734441591401691</v>
      </c>
      <c r="S2934">
        <f t="shared" si="872"/>
        <v>57.594762275491675</v>
      </c>
      <c r="T2934">
        <f t="shared" si="855"/>
        <v>0.84451183690953957</v>
      </c>
    </row>
    <row r="2935" spans="1:20" x14ac:dyDescent="0.25">
      <c r="A2935">
        <f t="shared" si="856"/>
        <v>363253.70264344994</v>
      </c>
      <c r="B2935">
        <f t="shared" si="873"/>
        <v>57813.622372138547</v>
      </c>
      <c r="C2935" t="str">
        <f t="shared" si="857"/>
        <v>0.144951298990077-1.09231383512697i</v>
      </c>
      <c r="D2935" t="str">
        <f t="shared" si="858"/>
        <v>3.94248600926278-0.63332035234533i</v>
      </c>
      <c r="E2935" t="str">
        <f t="shared" si="859"/>
        <v>289.103061391739-20.0213585679439i</v>
      </c>
      <c r="F2935" t="str">
        <f t="shared" si="860"/>
        <v>1.45451275356039-2.60878543176744i</v>
      </c>
      <c r="G2935" t="str">
        <f t="shared" si="861"/>
        <v>0.999696072106524-0.0174308783861188i</v>
      </c>
      <c r="H2935" t="str">
        <f t="shared" si="862"/>
        <v>4.60898531055214-286.950352711976i</v>
      </c>
      <c r="I2935" t="str">
        <f t="shared" si="863"/>
        <v>-2.09289716277749-1.21134626825915i</v>
      </c>
      <c r="K2935" t="str">
        <f t="shared" si="864"/>
        <v>0.000671523192418914-0.00178214944638584i</v>
      </c>
      <c r="L2935" t="str">
        <f t="shared" si="865"/>
        <v>0.00005-0.00488102291177579i</v>
      </c>
      <c r="M2935" t="str">
        <f t="shared" si="866"/>
        <v>0.00133333333333333-0.00287118994810341i</v>
      </c>
      <c r="N2935">
        <f t="shared" si="867"/>
        <v>97.559051518094748</v>
      </c>
      <c r="O2935">
        <f t="shared" si="868"/>
        <v>0.84276061867639307</v>
      </c>
      <c r="P2935" s="3">
        <f t="shared" si="869"/>
        <v>0.84276061867639307</v>
      </c>
      <c r="Q2935" s="3">
        <f t="shared" si="870"/>
        <v>-82.440948481905252</v>
      </c>
      <c r="R2935">
        <f t="shared" si="871"/>
        <v>97.559051518094748</v>
      </c>
      <c r="S2935">
        <f t="shared" si="872"/>
        <v>57.813622372138546</v>
      </c>
      <c r="T2935">
        <f t="shared" si="855"/>
        <v>0.84276061867639307</v>
      </c>
    </row>
    <row r="2936" spans="1:20" x14ac:dyDescent="0.25">
      <c r="A2936">
        <f t="shared" si="856"/>
        <v>364634.06671349506</v>
      </c>
      <c r="B2936">
        <f t="shared" si="873"/>
        <v>58033.314137152673</v>
      </c>
      <c r="C2936" t="str">
        <f t="shared" si="857"/>
        <v>0.14152798711267-1.09253866159675i</v>
      </c>
      <c r="D2936" t="str">
        <f t="shared" si="858"/>
        <v>3.94224047380019-0.633616345509422i</v>
      </c>
      <c r="E2936" t="str">
        <f t="shared" si="859"/>
        <v>289.912606587274-21.1092046807366i</v>
      </c>
      <c r="F2936" t="str">
        <f t="shared" si="860"/>
        <v>1.45450938747556-2.59910189632362i</v>
      </c>
      <c r="G2936" t="str">
        <f t="shared" si="861"/>
        <v>0.999693758574531-0.0174970752315423i</v>
      </c>
      <c r="H2936" t="str">
        <f t="shared" si="862"/>
        <v>4.56301947142992-285.77768784244i</v>
      </c>
      <c r="I2936" t="str">
        <f t="shared" si="863"/>
        <v>-2.07664881998338-1.20606889163952i</v>
      </c>
      <c r="K2936" t="str">
        <f t="shared" si="864"/>
        <v>0.000670295377318832-0.00177610867372681i</v>
      </c>
      <c r="L2936" t="str">
        <f t="shared" si="865"/>
        <v>0.00005-0.00486254523986432i</v>
      </c>
      <c r="M2936" t="str">
        <f t="shared" si="866"/>
        <v>0.00133333333333333-0.00286032072933195i</v>
      </c>
      <c r="N2936">
        <f t="shared" si="867"/>
        <v>97.381019841078512</v>
      </c>
      <c r="O2936">
        <f t="shared" si="868"/>
        <v>0.84100938416668858</v>
      </c>
      <c r="P2936" s="3">
        <f t="shared" si="869"/>
        <v>0.84100938416668858</v>
      </c>
      <c r="Q2936" s="3">
        <f t="shared" si="870"/>
        <v>-82.618980158921488</v>
      </c>
      <c r="R2936">
        <f t="shared" si="871"/>
        <v>97.381019841078512</v>
      </c>
      <c r="S2936">
        <f t="shared" si="872"/>
        <v>58.033314137152672</v>
      </c>
      <c r="T2936">
        <f t="shared" si="855"/>
        <v>0.84100938416668858</v>
      </c>
    </row>
    <row r="2937" spans="1:20" x14ac:dyDescent="0.25">
      <c r="A2937">
        <f t="shared" si="856"/>
        <v>366019.67616700631</v>
      </c>
      <c r="B2937">
        <f t="shared" si="873"/>
        <v>58253.840730873853</v>
      </c>
      <c r="C2937" t="str">
        <f t="shared" si="857"/>
        <v>0.138053790614937-1.09275866462574i</v>
      </c>
      <c r="D2937" t="str">
        <f t="shared" si="858"/>
        <v>3.94199309965441-0.63392111542266i</v>
      </c>
      <c r="E2937" t="str">
        <f t="shared" si="859"/>
        <v>290.718668564035-22.2167900254138i</v>
      </c>
      <c r="F2937" t="str">
        <f t="shared" si="860"/>
        <v>1.45450599577563-2.58945574893623i</v>
      </c>
      <c r="G2937" t="str">
        <f t="shared" si="861"/>
        <v>0.999691427437118-0.0175635231617984i</v>
      </c>
      <c r="H2937" t="str">
        <f t="shared" si="862"/>
        <v>4.51756923657882-284.610474515206i</v>
      </c>
      <c r="I2937" t="str">
        <f t="shared" si="863"/>
        <v>-2.06053227145062-1.20082063986967i</v>
      </c>
      <c r="K2937" t="str">
        <f t="shared" si="864"/>
        <v>0.000669075149079487-0.00177009170187367i</v>
      </c>
      <c r="L2937" t="str">
        <f t="shared" si="865"/>
        <v>0.00005-0.00484413751729857i</v>
      </c>
      <c r="M2937" t="str">
        <f t="shared" si="866"/>
        <v>0.00133333333333333-0.00284949265723445i</v>
      </c>
      <c r="N2937">
        <f t="shared" si="867"/>
        <v>97.20032346813305</v>
      </c>
      <c r="O2937">
        <f t="shared" si="868"/>
        <v>0.83925366747675756</v>
      </c>
      <c r="P2937" s="3">
        <f t="shared" si="869"/>
        <v>0.83925366747675756</v>
      </c>
      <c r="Q2937" s="3">
        <f t="shared" si="870"/>
        <v>-82.79967653186695</v>
      </c>
      <c r="R2937">
        <f t="shared" si="871"/>
        <v>97.20032346813305</v>
      </c>
      <c r="S2937">
        <f t="shared" si="872"/>
        <v>58.253840730873854</v>
      </c>
      <c r="T2937">
        <f t="shared" si="855"/>
        <v>0.83925366747675756</v>
      </c>
    </row>
    <row r="2938" spans="1:20" x14ac:dyDescent="0.25">
      <c r="A2938">
        <f t="shared" si="856"/>
        <v>367410.550936441</v>
      </c>
      <c r="B2938">
        <f t="shared" si="873"/>
        <v>58475.205325651179</v>
      </c>
      <c r="C2938" t="str">
        <f t="shared" si="857"/>
        <v>0.134528210923289-1.09297283902701i</v>
      </c>
      <c r="D2938" t="str">
        <f t="shared" si="858"/>
        <v>3.94174387329177-0.634234662665359i</v>
      </c>
      <c r="E2938" t="str">
        <f t="shared" si="859"/>
        <v>291.520889160811-23.3443290085301i</v>
      </c>
      <c r="F2938" t="str">
        <f t="shared" si="860"/>
        <v>1.4545025782658-2.57984685083194i</v>
      </c>
      <c r="G2938" t="str">
        <f t="shared" si="861"/>
        <v>0.999689078560396-0.0176302231257129i</v>
      </c>
      <c r="H2938" t="str">
        <f t="shared" si="862"/>
        <v>4.4726279397928-283.448679936307i</v>
      </c>
      <c r="I2938" t="str">
        <f t="shared" si="863"/>
        <v>-2.04454638052921-1.19560127158959i</v>
      </c>
      <c r="K2938" t="str">
        <f t="shared" si="864"/>
        <v>0.000667862441451477-0.00176409845775458i</v>
      </c>
      <c r="L2938" t="str">
        <f t="shared" si="865"/>
        <v>0.00005-0.00482579947927732i</v>
      </c>
      <c r="M2938" t="str">
        <f t="shared" si="866"/>
        <v>0.00133333333333333-0.00283870557604548i</v>
      </c>
      <c r="N2938">
        <f t="shared" si="867"/>
        <v>97.016939488547251</v>
      </c>
      <c r="O2938">
        <f t="shared" si="868"/>
        <v>0.83748888984235925</v>
      </c>
      <c r="P2938" s="3">
        <f t="shared" si="869"/>
        <v>0.83748888984235925</v>
      </c>
      <c r="Q2938" s="3">
        <f t="shared" si="870"/>
        <v>-82.983060511452749</v>
      </c>
      <c r="R2938">
        <f t="shared" si="871"/>
        <v>97.016939488547251</v>
      </c>
      <c r="S2938">
        <f t="shared" si="872"/>
        <v>58.475205325651181</v>
      </c>
      <c r="T2938">
        <f t="shared" si="855"/>
        <v>0.83748888984235925</v>
      </c>
    </row>
    <row r="2939" spans="1:20" x14ac:dyDescent="0.25">
      <c r="A2939">
        <f t="shared" si="856"/>
        <v>368806.71102999948</v>
      </c>
      <c r="B2939">
        <f t="shared" si="873"/>
        <v>58697.411105888656</v>
      </c>
      <c r="C2939" t="str">
        <f t="shared" si="857"/>
        <v>0.130950761136621-1.09318015165654i</v>
      </c>
      <c r="D2939" t="str">
        <f t="shared" si="858"/>
        <v>3.94149278108272-0.634556987901798i</v>
      </c>
      <c r="E2939" t="str">
        <f t="shared" si="859"/>
        <v>292.318899223844-24.4920323123124i</v>
      </c>
      <c r="F2939" t="str">
        <f t="shared" si="860"/>
        <v>1.4544991347498-2.57027506377315i</v>
      </c>
      <c r="G2939" t="str">
        <f t="shared" si="861"/>
        <v>0.999686711809457-0.0176971760756564i</v>
      </c>
      <c r="H2939" t="str">
        <f t="shared" si="862"/>
        <v>4.42818901278874-282.292271586779i</v>
      </c>
      <c r="I2939" t="str">
        <f t="shared" si="863"/>
        <v>-2.02869002139059-1.19041054840055i</v>
      </c>
      <c r="K2939" t="str">
        <f t="shared" si="864"/>
        <v>0.000666657188590467-0.00175812886842741i</v>
      </c>
      <c r="L2939" t="str">
        <f t="shared" si="865"/>
        <v>0.00005-0.00480753086200171i</v>
      </c>
      <c r="M2939" t="str">
        <f t="shared" si="866"/>
        <v>0.00133333333333333-0.00282795933058924i</v>
      </c>
      <c r="N2939">
        <f t="shared" si="867"/>
        <v>96.830845192040684</v>
      </c>
      <c r="O2939">
        <f t="shared" si="868"/>
        <v>0.83571035823197048</v>
      </c>
      <c r="P2939" s="3">
        <f t="shared" si="869"/>
        <v>0.83571035823197048</v>
      </c>
      <c r="Q2939" s="3">
        <f t="shared" si="870"/>
        <v>-83.169154807959316</v>
      </c>
      <c r="R2939">
        <f t="shared" si="871"/>
        <v>96.830845192040684</v>
      </c>
      <c r="S2939">
        <f t="shared" si="872"/>
        <v>58.697411105888655</v>
      </c>
      <c r="T2939">
        <f t="shared" si="855"/>
        <v>0.83571035823197048</v>
      </c>
    </row>
    <row r="2940" spans="1:20" x14ac:dyDescent="0.25">
      <c r="A2940">
        <f t="shared" si="856"/>
        <v>370208.17653191352</v>
      </c>
      <c r="B2940">
        <f t="shared" si="873"/>
        <v>58920.461268091036</v>
      </c>
      <c r="C2940" t="str">
        <f t="shared" si="857"/>
        <v>0.12732096703573-1.09337954109198i</v>
      </c>
      <c r="D2940" t="str">
        <f t="shared" si="858"/>
        <v>3.94123980930083-0.634888091879737i</v>
      </c>
      <c r="E2940" t="str">
        <f t="shared" si="859"/>
        <v>293.112318458935-25.6601065177812i</v>
      </c>
      <c r="F2940" t="str">
        <f t="shared" si="860"/>
        <v>1.45449566502984-2.56074025005598i</v>
      </c>
      <c r="G2940" t="str">
        <f t="shared" si="861"/>
        <v>0.99968432704837-0.0177643829675572i</v>
      </c>
      <c r="H2940" t="str">
        <f t="shared" si="862"/>
        <v>4.38424598361045-281.141217219662i</v>
      </c>
      <c r="I2940" t="str">
        <f t="shared" si="863"/>
        <v>-2.0129620789097-1.18524823481872i</v>
      </c>
      <c r="K2940" t="str">
        <f t="shared" si="864"/>
        <v>0.000665459325054269-0.00175218286108043i</v>
      </c>
      <c r="L2940" t="str">
        <f t="shared" si="865"/>
        <v>0.00005-0.00478933140267157i</v>
      </c>
      <c r="M2940" t="str">
        <f t="shared" si="866"/>
        <v>0.00133333333333333-0.00281725376627739i</v>
      </c>
      <c r="N2940">
        <f t="shared" si="867"/>
        <v>96.642018088359109</v>
      </c>
      <c r="O2940">
        <f t="shared" si="868"/>
        <v>0.83391326398490284</v>
      </c>
      <c r="P2940" s="3">
        <f t="shared" si="869"/>
        <v>0.83391326398490284</v>
      </c>
      <c r="Q2940" s="3">
        <f t="shared" si="870"/>
        <v>-83.357981911640891</v>
      </c>
      <c r="R2940">
        <f t="shared" si="871"/>
        <v>96.642018088359109</v>
      </c>
      <c r="S2940">
        <f t="shared" si="872"/>
        <v>58.920461268091039</v>
      </c>
      <c r="T2940">
        <f t="shared" si="855"/>
        <v>0.83391326398490284</v>
      </c>
    </row>
    <row r="2941" spans="1:20" x14ac:dyDescent="0.25">
      <c r="A2941">
        <f t="shared" si="856"/>
        <v>371614.96760273475</v>
      </c>
      <c r="B2941">
        <f t="shared" si="873"/>
        <v>59144.359020909782</v>
      </c>
      <c r="C2941" t="str">
        <f t="shared" si="857"/>
        <v>0.123638368130358-1.09356991733532i</v>
      </c>
      <c r="D2941" t="str">
        <f t="shared" si="858"/>
        <v>3.94098494412256-0.63522797543i</v>
      </c>
      <c r="E2941" t="str">
        <f t="shared" si="859"/>
        <v>293.900755291715-26.8487537129367i</v>
      </c>
      <c r="F2941" t="str">
        <f t="shared" si="860"/>
        <v>1.45449216890664-2.55124227250836i</v>
      </c>
      <c r="G2941" t="str">
        <f t="shared" si="861"/>
        <v>0.99968192414017-0.0178318447609147i</v>
      </c>
      <c r="H2941" t="str">
        <f t="shared" si="862"/>
        <v>4.34079247506084-279.995484857037i</v>
      </c>
      <c r="I2941" t="str">
        <f t="shared" si="863"/>
        <v>-1.99736144854866-1.18011409822966i</v>
      </c>
      <c r="K2941" t="str">
        <f t="shared" si="864"/>
        <v>0.000664268785799913-0.00174626036303282i</v>
      </c>
      <c r="L2941" t="str">
        <f t="shared" si="865"/>
        <v>0.00005-0.00477120083948154i</v>
      </c>
      <c r="M2941" t="str">
        <f t="shared" si="866"/>
        <v>0.00133333333333333-0.00280658872910678i</v>
      </c>
      <c r="N2941">
        <f t="shared" si="867"/>
        <v>96.45043592755141</v>
      </c>
      <c r="O2941">
        <f t="shared" si="868"/>
        <v>0.8320926814982561</v>
      </c>
      <c r="P2941" s="3">
        <f t="shared" si="869"/>
        <v>0.8320926814982561</v>
      </c>
      <c r="Q2941" s="3">
        <f t="shared" si="870"/>
        <v>-83.54956407244859</v>
      </c>
      <c r="R2941">
        <f t="shared" si="871"/>
        <v>96.45043592755141</v>
      </c>
      <c r="S2941">
        <f t="shared" si="872"/>
        <v>59.144359020909782</v>
      </c>
      <c r="T2941">
        <f t="shared" si="855"/>
        <v>0.8320926814982561</v>
      </c>
    </row>
    <row r="2942" spans="1:20" x14ac:dyDescent="0.25">
      <c r="A2942">
        <f t="shared" si="856"/>
        <v>373027.10447962512</v>
      </c>
      <c r="B2942">
        <f t="shared" si="873"/>
        <v>59369.107585189238</v>
      </c>
      <c r="C2942" t="str">
        <f t="shared" si="857"/>
        <v>0.119902518743821-1.09375016154177i</v>
      </c>
      <c r="D2942" t="str">
        <f t="shared" si="858"/>
        <v>3.94072817162628-0.635576639465981i</v>
      </c>
      <c r="E2942" t="str">
        <f t="shared" si="859"/>
        <v>294.683806736951-28.0581710859179i</v>
      </c>
      <c r="F2942" t="str">
        <f t="shared" si="860"/>
        <v>1.45448864617943-2.54178099448792i</v>
      </c>
      <c r="G2942" t="str">
        <f t="shared" si="861"/>
        <v>0.999679502946854-0.017899562418811i</v>
      </c>
      <c r="H2942" t="str">
        <f t="shared" si="862"/>
        <v>4.29782220316191-278.855042787093i</v>
      </c>
      <c r="I2942" t="str">
        <f t="shared" si="863"/>
        <v>-1.98188703624153-1.17500790884365i</v>
      </c>
      <c r="K2942" t="str">
        <f t="shared" si="864"/>
        <v>0.000663085506180718-0.00174036130173538i</v>
      </c>
      <c r="L2942" t="str">
        <f t="shared" si="865"/>
        <v>0.00005-0.00475313891161738i</v>
      </c>
      <c r="M2942" t="str">
        <f t="shared" si="866"/>
        <v>0.00133333333333333-0.00279596406565728i</v>
      </c>
      <c r="N2942">
        <f t="shared" si="867"/>
        <v>96.25607672091914</v>
      </c>
      <c r="O2942">
        <f t="shared" si="868"/>
        <v>0.83024356696798585</v>
      </c>
      <c r="P2942" s="3">
        <f t="shared" si="869"/>
        <v>0.83024356696798585</v>
      </c>
      <c r="Q2942" s="3">
        <f t="shared" si="870"/>
        <v>-83.74392327908086</v>
      </c>
      <c r="R2942">
        <f t="shared" si="871"/>
        <v>96.25607672091914</v>
      </c>
      <c r="S2942">
        <f t="shared" si="872"/>
        <v>59.369107585189241</v>
      </c>
      <c r="T2942">
        <f t="shared" si="855"/>
        <v>0.83024356696798585</v>
      </c>
    </row>
    <row r="2943" spans="1:20" x14ac:dyDescent="0.25">
      <c r="A2943">
        <f t="shared" si="856"/>
        <v>374444.60747664771</v>
      </c>
      <c r="B2943">
        <f t="shared" si="873"/>
        <v>59594.710194012958</v>
      </c>
      <c r="C2943" t="str">
        <f t="shared" si="857"/>
        <v>0.116112989135978-1.09391912577686i</v>
      </c>
      <c r="D2943" t="str">
        <f t="shared" si="858"/>
        <v>3.94046947779186-0.635934084983196i</v>
      </c>
      <c r="E2943" t="str">
        <f t="shared" si="859"/>
        <v>295.461058277675-29.2885505028733i</v>
      </c>
      <c r="F2943" t="str">
        <f t="shared" si="860"/>
        <v>1.45448509664588-2.53235627988016i</v>
      </c>
      <c r="G2943" t="str">
        <f t="shared" si="861"/>
        <v>0.999677063329369-0.0179675369079251i</v>
      </c>
      <c r="H2943" t="str">
        <f t="shared" si="862"/>
        <v>4.25532897564228-277.719859561244i</v>
      </c>
      <c r="I2943" t="str">
        <f t="shared" si="863"/>
        <v>-1.96653775828103-1.16992943965173i</v>
      </c>
      <c r="K2943" t="str">
        <f t="shared" si="864"/>
        <v>0.000661909421943414-0.00173448560477099i</v>
      </c>
      <c r="L2943" t="str">
        <f t="shared" si="865"/>
        <v>0.00005-0.00473514535925224i</v>
      </c>
      <c r="M2943" t="str">
        <f t="shared" si="866"/>
        <v>0.00133333333333333-0.00278537962308954i</v>
      </c>
      <c r="N2943">
        <f t="shared" si="867"/>
        <v>96.058918762676171</v>
      </c>
      <c r="O2943">
        <f t="shared" si="868"/>
        <v>0.82836075718748681</v>
      </c>
      <c r="P2943" s="3">
        <f t="shared" si="869"/>
        <v>0.82836075718748681</v>
      </c>
      <c r="Q2943" s="3">
        <f t="shared" si="870"/>
        <v>-83.941081237323829</v>
      </c>
      <c r="R2943">
        <f t="shared" si="871"/>
        <v>96.058918762676171</v>
      </c>
      <c r="S2943">
        <f t="shared" si="872"/>
        <v>59.594710194012961</v>
      </c>
      <c r="T2943">
        <f t="shared" si="855"/>
        <v>0.82836075718748681</v>
      </c>
    </row>
    <row r="2944" spans="1:20" x14ac:dyDescent="0.25">
      <c r="A2944">
        <f t="shared" si="856"/>
        <v>375867.496985059</v>
      </c>
      <c r="B2944">
        <f t="shared" si="873"/>
        <v>59821.17009275021</v>
      </c>
      <c r="C2944" t="str">
        <f t="shared" si="857"/>
        <v>0.112269366664028-1.09407563280444i</v>
      </c>
      <c r="D2944" t="str">
        <f t="shared" si="858"/>
        <v>3.94020884849995-0.636300313058826i</v>
      </c>
      <c r="E2944" t="str">
        <f t="shared" si="859"/>
        <v>296.232083755104-30.5400780705969i</v>
      </c>
      <c r="F2944" t="str">
        <f t="shared" si="860"/>
        <v>1.45448152010215-2.52296799309642i</v>
      </c>
      <c r="G2944" t="str">
        <f t="shared" si="861"/>
        <v>0.999674605147607-0.0180357691985452i</v>
      </c>
      <c r="H2944" t="str">
        <f t="shared" si="862"/>
        <v>4.21330669045157-276.589903991271i</v>
      </c>
      <c r="I2944" t="str">
        <f t="shared" si="863"/>
        <v>-1.95131254120629-1.16487846638266i</v>
      </c>
      <c r="K2944" t="str">
        <f t="shared" si="864"/>
        <v>0.000660740469225272-0.00172863319985522i</v>
      </c>
      <c r="L2944" t="str">
        <f t="shared" si="865"/>
        <v>0.00005-0.00471721992354277i</v>
      </c>
      <c r="M2944" t="str">
        <f t="shared" si="866"/>
        <v>0.00133333333333333-0.0027748352491428i</v>
      </c>
      <c r="N2944">
        <f t="shared" si="867"/>
        <v>95.858940652292006</v>
      </c>
      <c r="O2944">
        <f t="shared" si="868"/>
        <v>0.82643896841069642</v>
      </c>
      <c r="P2944" s="3">
        <f t="shared" si="869"/>
        <v>0.82643896841069642</v>
      </c>
      <c r="Q2944" s="3">
        <f t="shared" si="870"/>
        <v>-84.141059347707994</v>
      </c>
      <c r="R2944">
        <f t="shared" si="871"/>
        <v>95.858940652292006</v>
      </c>
      <c r="S2944">
        <f t="shared" si="872"/>
        <v>59.821170092750208</v>
      </c>
      <c r="T2944">
        <f t="shared" si="855"/>
        <v>0.82643896841069642</v>
      </c>
    </row>
    <row r="2945" spans="1:20" x14ac:dyDescent="0.25">
      <c r="A2945">
        <f t="shared" si="856"/>
        <v>377295.79347360221</v>
      </c>
      <c r="B2945">
        <f t="shared" si="873"/>
        <v>60048.490539102662</v>
      </c>
      <c r="C2945" t="str">
        <f t="shared" si="857"/>
        <v>0.108371256981511-1.09421847590776i</v>
      </c>
      <c r="D2945" t="str">
        <f t="shared" si="858"/>
        <v>3.9399462695313-0.636675324851227i</v>
      </c>
      <c r="E2945" t="str">
        <f t="shared" si="859"/>
        <v>296.996445270247-31.8129336837763i</v>
      </c>
      <c r="F2945" t="str">
        <f t="shared" si="860"/>
        <v>1.45447791634283-2.51361599907192i</v>
      </c>
      <c r="G2945" t="str">
        <f t="shared" si="861"/>
        <v>0.999672128260395-0.0181042602645816i</v>
      </c>
      <c r="H2945" t="str">
        <f t="shared" si="862"/>
        <v>4.17174933430084-275.465145146514i</v>
      </c>
      <c r="I2945" t="str">
        <f t="shared" si="863"/>
        <v>-1.93621032169217-1.15985476746053i</v>
      </c>
      <c r="K2945" t="str">
        <f t="shared" si="864"/>
        <v>0.000659578584551224-0.00172280401483682i</v>
      </c>
      <c r="L2945" t="str">
        <f t="shared" si="865"/>
        <v>0.00005-0.00469936234662558i</v>
      </c>
      <c r="M2945" t="str">
        <f t="shared" si="866"/>
        <v>0.00133333333333333-0.0027643307921327i</v>
      </c>
      <c r="N2945">
        <f t="shared" si="867"/>
        <v>95.656121317544304</v>
      </c>
      <c r="O2945">
        <f t="shared" si="868"/>
        <v>0.82447279528317152</v>
      </c>
      <c r="P2945" s="3">
        <f t="shared" si="869"/>
        <v>0.82447279528317152</v>
      </c>
      <c r="Q2945" s="3">
        <f t="shared" si="870"/>
        <v>-84.343878682455696</v>
      </c>
      <c r="R2945">
        <f t="shared" si="871"/>
        <v>95.656121317544304</v>
      </c>
      <c r="S2945">
        <f t="shared" si="872"/>
        <v>60.048490539102666</v>
      </c>
      <c r="T2945">
        <f t="shared" si="855"/>
        <v>0.82447279528317152</v>
      </c>
    </row>
    <row r="2946" spans="1:20" x14ac:dyDescent="0.25">
      <c r="A2946">
        <f t="shared" si="856"/>
        <v>378729.51748880197</v>
      </c>
      <c r="B2946">
        <f t="shared" si="873"/>
        <v>60276.674803151254</v>
      </c>
      <c r="C2946" t="str">
        <f t="shared" si="857"/>
        <v>0.104418285275281-1.09434641874628i</v>
      </c>
      <c r="D2946" t="str">
        <f t="shared" si="858"/>
        <v>3.9396817265662-0.637059121599466i</v>
      </c>
      <c r="E2946" t="str">
        <f t="shared" si="859"/>
        <v>297.753693098155-33.1072905568605i</v>
      </c>
      <c r="F2946" t="str">
        <f t="shared" si="860"/>
        <v>1.45447428516096-2.50430016326386i</v>
      </c>
      <c r="G2946" t="str">
        <f t="shared" si="861"/>
        <v>0.999669632525488-0.0181730110835801i</v>
      </c>
      <c r="H2946" t="str">
        <f t="shared" si="862"/>
        <v>4.13065098122909-274.345552351082i</v>
      </c>
      <c r="I2946" t="str">
        <f t="shared" si="863"/>
        <v>-1.92123004644003-1.15485812396324i</v>
      </c>
      <c r="K2946" t="str">
        <f t="shared" si="864"/>
        <v>0.000658423704831037-0.00171699797769826i</v>
      </c>
      <c r="L2946" t="str">
        <f t="shared" si="865"/>
        <v>0.00005-0.00468157237161346i</v>
      </c>
      <c r="M2946" t="str">
        <f t="shared" si="866"/>
        <v>0.00133333333333333-0.0027538661009491i</v>
      </c>
      <c r="N2946">
        <f t="shared" si="867"/>
        <v>95.450440038278501</v>
      </c>
      <c r="O2946">
        <f t="shared" si="868"/>
        <v>0.822456709847455</v>
      </c>
      <c r="P2946" s="3">
        <f t="shared" si="869"/>
        <v>0.822456709847455</v>
      </c>
      <c r="Q2946" s="3">
        <f t="shared" si="870"/>
        <v>-84.549559961721499</v>
      </c>
      <c r="R2946">
        <f t="shared" si="871"/>
        <v>95.450440038278501</v>
      </c>
      <c r="S2946">
        <f t="shared" si="872"/>
        <v>60.276674803151252</v>
      </c>
      <c r="T2946">
        <f t="shared" si="855"/>
        <v>0.822456709847455</v>
      </c>
    </row>
    <row r="2947" spans="1:20" x14ac:dyDescent="0.25">
      <c r="A2947">
        <f t="shared" si="856"/>
        <v>380168.68965525937</v>
      </c>
      <c r="B2947">
        <f t="shared" si="873"/>
        <v>60505.726167403227</v>
      </c>
      <c r="C2947" t="str">
        <f t="shared" si="857"/>
        <v>0.100410097540145-1.09445819525087i</v>
      </c>
      <c r="D2947" t="str">
        <f t="shared" si="858"/>
        <v>3.93941520518377-0.637451704622846i</v>
      </c>
      <c r="E2947" t="str">
        <f t="shared" si="859"/>
        <v>298.503365615859-34.4233147405968i</v>
      </c>
      <c r="F2947" t="str">
        <f t="shared" si="860"/>
        <v>1.45447062634801-2.49502035164946i</v>
      </c>
      <c r="G2947" t="str">
        <f t="shared" si="861"/>
        <v>0.999667117799562-0.0182420226367349i</v>
      </c>
      <c r="H2947" t="str">
        <f t="shared" si="862"/>
        <v>4.09000579119477-273.231095181115i</v>
      </c>
      <c r="I2947" t="str">
        <f t="shared" si="863"/>
        <v>-1.90637067206969-1.1498883195816i</v>
      </c>
      <c r="K2947" t="str">
        <f t="shared" si="864"/>
        <v>0.000657275767356477-0.00171121501655617i</v>
      </c>
      <c r="L2947" t="str">
        <f t="shared" si="865"/>
        <v>0.00005-0.00466384974259162i</v>
      </c>
      <c r="M2947" t="str">
        <f t="shared" si="866"/>
        <v>0.00133333333333333-0.00274344102505389i</v>
      </c>
      <c r="N2947">
        <f t="shared" si="867"/>
        <v>95.241876470872725</v>
      </c>
      <c r="O2947">
        <f t="shared" si="868"/>
        <v>0.82038506062856908</v>
      </c>
      <c r="P2947" s="3">
        <f t="shared" si="869"/>
        <v>0.82038506062856908</v>
      </c>
      <c r="Q2947" s="3">
        <f t="shared" si="870"/>
        <v>-84.758123529127275</v>
      </c>
      <c r="R2947">
        <f t="shared" si="871"/>
        <v>95.241876470872725</v>
      </c>
      <c r="S2947">
        <f t="shared" si="872"/>
        <v>60.505726167403225</v>
      </c>
      <c r="T2947">
        <f t="shared" si="855"/>
        <v>0.82038506062856908</v>
      </c>
    </row>
    <row r="2948" spans="1:20" x14ac:dyDescent="0.25">
      <c r="A2948">
        <f t="shared" si="856"/>
        <v>381613.33067594934</v>
      </c>
      <c r="B2948">
        <f t="shared" si="873"/>
        <v>60735.64792683936</v>
      </c>
      <c r="C2948" t="str">
        <f t="shared" si="857"/>
        <v>0.0963463618908914-1.09455250955994i</v>
      </c>
      <c r="D2948" t="str">
        <f t="shared" si="858"/>
        <v>3.93914669086128-0.637853075320414i</v>
      </c>
      <c r="E2948" t="str">
        <f t="shared" si="859"/>
        <v>299.244989244987-35.7611646232746i</v>
      </c>
      <c r="F2948" t="str">
        <f t="shared" si="860"/>
        <v>1.45446693969387-2.48577643072401i</v>
      </c>
      <c r="G2948" t="str">
        <f t="shared" si="861"/>
        <v>0.999664583938202-0.0183112959089014i</v>
      </c>
      <c r="H2948" t="str">
        <f t="shared" si="862"/>
        <v>4.04980800869252-272.121743462072i</v>
      </c>
      <c r="I2948" t="str">
        <f t="shared" si="863"/>
        <v>-1.89163116501292-1.14494514057929i</v>
      </c>
      <c r="K2948" t="str">
        <f t="shared" si="864"/>
        <v>0.000656134709798508-0.00170545505966188i</v>
      </c>
      <c r="L2948" t="str">
        <f t="shared" si="865"/>
        <v>0.00005-0.00464619420461409i</v>
      </c>
      <c r="M2948" t="str">
        <f t="shared" si="866"/>
        <v>0.00133333333333333-0.00273305541447887i</v>
      </c>
      <c r="N2948">
        <f t="shared" si="867"/>
        <v>95.030410673414934</v>
      </c>
      <c r="O2948">
        <f t="shared" si="868"/>
        <v>0.81825207180429982</v>
      </c>
      <c r="P2948" s="3">
        <f t="shared" si="869"/>
        <v>0.81825207180429982</v>
      </c>
      <c r="Q2948" s="3">
        <f t="shared" si="870"/>
        <v>-84.969589326585066</v>
      </c>
      <c r="R2948">
        <f t="shared" si="871"/>
        <v>95.030410673414934</v>
      </c>
      <c r="S2948">
        <f t="shared" si="872"/>
        <v>60.735647926839363</v>
      </c>
      <c r="T2948">
        <f t="shared" si="855"/>
        <v>0.81825207180429982</v>
      </c>
    </row>
    <row r="2949" spans="1:20" x14ac:dyDescent="0.25">
      <c r="A2949">
        <f t="shared" si="856"/>
        <v>383063.46133251797</v>
      </c>
      <c r="B2949">
        <f t="shared" si="873"/>
        <v>60966.44338896135</v>
      </c>
      <c r="C2949" t="str">
        <f t="shared" si="857"/>
        <v>0.0922267699111449-1.09462803599942i</v>
      </c>
      <c r="D2949" t="str">
        <f t="shared" si="858"/>
        <v>3.93887616897357-0.638263235170477i</v>
      </c>
      <c r="E2949" t="str">
        <f t="shared" si="859"/>
        <v>299.978078410175-37.1209904168334i</v>
      </c>
      <c r="F2949" t="str">
        <f t="shared" si="860"/>
        <v>1.45446322498683-2.47656826749898i</v>
      </c>
      <c r="G2949" t="str">
        <f t="shared" si="861"/>
        <v>0.9996620307959-0.0183808318886099i</v>
      </c>
      <c r="H2949" t="str">
        <f t="shared" si="862"/>
        <v>4.01005196139381-271.017467266052i</v>
      </c>
      <c r="I2949" t="str">
        <f t="shared" si="863"/>
        <v>-1.87701050140813-1.14002837575338i</v>
      </c>
      <c r="K2949" t="str">
        <f t="shared" si="864"/>
        <v>0.000655000470204484-0.00169971803540177i</v>
      </c>
      <c r="L2949" t="str">
        <f t="shared" si="865"/>
        <v>0.00005-0.00462860550370002i</v>
      </c>
      <c r="M2949" t="str">
        <f t="shared" si="866"/>
        <v>0.00133333333333333-0.00272270911982354i</v>
      </c>
      <c r="N2949">
        <f t="shared" si="867"/>
        <v>94.816023131587585</v>
      </c>
      <c r="O2949">
        <f t="shared" si="868"/>
        <v>0.81605184246738838</v>
      </c>
      <c r="P2949" s="3">
        <f t="shared" si="869"/>
        <v>0.81605184246738838</v>
      </c>
      <c r="Q2949" s="3">
        <f t="shared" si="870"/>
        <v>-85.183976868412415</v>
      </c>
      <c r="R2949">
        <f t="shared" si="871"/>
        <v>94.816023131587585</v>
      </c>
      <c r="S2949">
        <f t="shared" si="872"/>
        <v>60.966443388961352</v>
      </c>
      <c r="T2949">
        <f t="shared" si="855"/>
        <v>0.81605184246738838</v>
      </c>
    </row>
    <row r="2950" spans="1:20" x14ac:dyDescent="0.25">
      <c r="A2950">
        <f t="shared" si="856"/>
        <v>384519.10248558159</v>
      </c>
      <c r="B2950">
        <f t="shared" si="873"/>
        <v>61198.115873839408</v>
      </c>
      <c r="C2950" t="str">
        <f t="shared" si="857"/>
        <v>0.088051038038417-1.09468341910937i</v>
      </c>
      <c r="D2950" t="str">
        <f t="shared" si="858"/>
        <v>3.93860362479239-0.638682185730121i</v>
      </c>
      <c r="E2950" t="str">
        <f t="shared" si="859"/>
        <v>300.702135514317-38.5029336279824i</v>
      </c>
      <c r="F2950" t="str">
        <f t="shared" si="860"/>
        <v>1.45445948201356-2.46739572950009i</v>
      </c>
      <c r="G2950" t="str">
        <f t="shared" si="861"/>
        <v>0.999659458226039-0.0184506315680784i</v>
      </c>
      <c r="H2950" t="str">
        <f t="shared" si="862"/>
        <v>3.97073205881185-269.918236909159i</v>
      </c>
      <c r="I2950" t="str">
        <f t="shared" si="863"/>
        <v>-1.86250766699648-1.13513781639572i</v>
      </c>
      <c r="K2950" t="str">
        <f t="shared" si="864"/>
        <v>0.000653872986995395-0.00169400387229777i</v>
      </c>
      <c r="L2950" t="str">
        <f t="shared" si="865"/>
        <v>0.00005-0.00461108338683006i</v>
      </c>
      <c r="M2950" t="str">
        <f t="shared" si="866"/>
        <v>0.00133333333333333-0.00271240199225297i</v>
      </c>
      <c r="N2950">
        <f t="shared" si="867"/>
        <v>94.598694785259511</v>
      </c>
      <c r="O2950">
        <f t="shared" si="868"/>
        <v>0.81377834598517329</v>
      </c>
      <c r="P2950" s="3">
        <f t="shared" si="869"/>
        <v>0.81377834598517329</v>
      </c>
      <c r="Q2950" s="3">
        <f t="shared" si="870"/>
        <v>-85.401305214740489</v>
      </c>
      <c r="R2950">
        <f t="shared" si="871"/>
        <v>94.598694785259511</v>
      </c>
      <c r="S2950">
        <f t="shared" si="872"/>
        <v>61.198115873839406</v>
      </c>
      <c r="T2950">
        <f t="shared" si="855"/>
        <v>0.81377834598517329</v>
      </c>
    </row>
    <row r="2951" spans="1:20" x14ac:dyDescent="0.25">
      <c r="A2951">
        <f t="shared" si="856"/>
        <v>385980.27507502679</v>
      </c>
      <c r="B2951">
        <f t="shared" si="873"/>
        <v>61430.668714159998</v>
      </c>
      <c r="C2951" t="str">
        <f t="shared" si="857"/>
        <v>0.083818908984494-1.09471727372019i</v>
      </c>
      <c r="D2951" t="str">
        <f t="shared" si="858"/>
        <v>3.9383290434856-0.639109928634701i</v>
      </c>
      <c r="E2951" t="str">
        <f t="shared" si="859"/>
        <v>301.416650931866-39.9071265145974i</v>
      </c>
      <c r="F2951" t="str">
        <f t="shared" si="860"/>
        <v>1.45445571055913-2.45825868476543i</v>
      </c>
      <c r="G2951" t="str">
        <f t="shared" si="861"/>
        <v>0.999656866080892-0.018520695943226i</v>
      </c>
      <c r="H2951" t="str">
        <f t="shared" si="862"/>
        <v>3.93184279098955-268.824022948886i</v>
      </c>
      <c r="I2951" t="str">
        <f t="shared" si="863"/>
        <v>-1.84812165701917-1.13027325625484i</v>
      </c>
      <c r="K2951" t="str">
        <f t="shared" si="864"/>
        <v>0.000652752198963081-0.00168831249900778i</v>
      </c>
      <c r="L2951" t="str">
        <f t="shared" si="865"/>
        <v>0.00005-0.00459362760194268i</v>
      </c>
      <c r="M2951" t="str">
        <f t="shared" si="866"/>
        <v>0.00133333333333333-0.00270213388349569i</v>
      </c>
      <c r="N2951">
        <f t="shared" si="867"/>
        <v>94.378407055777913</v>
      </c>
      <c r="O2951">
        <f t="shared" si="868"/>
        <v>0.8114254294635066</v>
      </c>
      <c r="P2951" s="3">
        <f t="shared" si="869"/>
        <v>0.8114254294635066</v>
      </c>
      <c r="Q2951" s="3">
        <f t="shared" si="870"/>
        <v>-85.621592944222087</v>
      </c>
      <c r="R2951">
        <f t="shared" si="871"/>
        <v>94.378407055777913</v>
      </c>
      <c r="S2951">
        <f t="shared" si="872"/>
        <v>61.430668714159999</v>
      </c>
      <c r="T2951">
        <f t="shared" si="855"/>
        <v>0.8114254294635066</v>
      </c>
    </row>
    <row r="2952" spans="1:20" x14ac:dyDescent="0.25">
      <c r="A2952">
        <f t="shared" si="856"/>
        <v>387447.00012031186</v>
      </c>
      <c r="B2952">
        <f t="shared" si="873"/>
        <v>61664.105255273804</v>
      </c>
      <c r="C2952" t="str">
        <f t="shared" si="857"/>
        <v>0.0795301531902699-1.09472818508128i</v>
      </c>
      <c r="D2952" t="str">
        <f t="shared" si="858"/>
        <v>3.9380524101167-0.639546465597352i</v>
      </c>
      <c r="E2952" t="str">
        <f t="shared" si="859"/>
        <v>302.121103021255-41.3336915276716i</v>
      </c>
      <c r="F2952" t="str">
        <f t="shared" si="860"/>
        <v>1.45445191040698-2.44915700184351i</v>
      </c>
      <c r="G2952" t="str">
        <f t="shared" si="861"/>
        <v>0.999654254211608-0.0185910260136862i</v>
      </c>
      <c r="H2952" t="str">
        <f t="shared" si="862"/>
        <v>3.8933787272108-267.734796181544i</v>
      </c>
      <c r="I2952" t="str">
        <f t="shared" si="863"/>
        <v>-1.83385147611608-1.1254344914987i</v>
      </c>
      <c r="K2952" t="str">
        <f t="shared" si="864"/>
        <v>0.00065163804526751-0.00168264384432598i</v>
      </c>
      <c r="L2952" t="str">
        <f t="shared" si="865"/>
        <v>0.00005-0.00457623789793054i</v>
      </c>
      <c r="M2952" t="str">
        <f t="shared" si="866"/>
        <v>0.00133333333333333-0.0026919046458415i</v>
      </c>
      <c r="N2952">
        <f t="shared" si="867"/>
        <v>94.155141873960247</v>
      </c>
      <c r="O2952">
        <f t="shared" si="868"/>
        <v>0.80898681332038569</v>
      </c>
      <c r="P2952" s="3">
        <f t="shared" si="869"/>
        <v>0.80898681332038569</v>
      </c>
      <c r="Q2952" s="3">
        <f t="shared" si="870"/>
        <v>-85.844858126039753</v>
      </c>
      <c r="R2952">
        <f t="shared" si="871"/>
        <v>94.155141873960247</v>
      </c>
      <c r="S2952">
        <f t="shared" si="872"/>
        <v>61.664105255273803</v>
      </c>
      <c r="T2952">
        <f t="shared" si="855"/>
        <v>0.80898681332038569</v>
      </c>
    </row>
    <row r="2953" spans="1:20" x14ac:dyDescent="0.25">
      <c r="A2953">
        <f t="shared" si="856"/>
        <v>388919.29872076906</v>
      </c>
      <c r="B2953">
        <f t="shared" si="873"/>
        <v>61898.428855243845</v>
      </c>
      <c r="C2953" t="str">
        <f t="shared" si="857"/>
        <v>0.0751845703137785-1.09471470904533i</v>
      </c>
      <c r="D2953" t="str">
        <f t="shared" si="858"/>
        <v>3.93777370964399-0.639991798408478i</v>
      </c>
      <c r="E2953" t="str">
        <f t="shared" si="859"/>
        <v>302.814958157701-42.7827407391924i</v>
      </c>
      <c r="F2953" t="str">
        <f t="shared" si="860"/>
        <v>1.45444808133888-2.44009054979139i</v>
      </c>
      <c r="G2953" t="str">
        <f t="shared" si="861"/>
        <v>0.999651622468207-0.0186616227828199i</v>
      </c>
      <c r="H2953" t="str">
        <f t="shared" si="862"/>
        <v>3.85533451473413-266.650527639715i</v>
      </c>
      <c r="I2953" t="str">
        <f t="shared" si="863"/>
        <v>-1.81969613822563-1.12062132067791i</v>
      </c>
      <c r="K2953" t="str">
        <f t="shared" si="864"/>
        <v>0.000650530465434046-0.00167699783718327i</v>
      </c>
      <c r="L2953" t="str">
        <f t="shared" si="865"/>
        <v>0.00005-0.00455891402463692i</v>
      </c>
      <c r="M2953" t="str">
        <f t="shared" si="866"/>
        <v>0.00133333333333333-0.00268171413213937i</v>
      </c>
      <c r="N2953">
        <f t="shared" si="867"/>
        <v>93.928881708771968</v>
      </c>
      <c r="O2953">
        <f t="shared" si="868"/>
        <v>0.80645609097709692</v>
      </c>
      <c r="P2953" s="3">
        <f t="shared" si="869"/>
        <v>0.80645609097709692</v>
      </c>
      <c r="Q2953" s="3">
        <f t="shared" si="870"/>
        <v>-86.071118291228032</v>
      </c>
      <c r="R2953">
        <f t="shared" si="871"/>
        <v>93.928881708771968</v>
      </c>
      <c r="S2953">
        <f t="shared" si="872"/>
        <v>61.898428855243843</v>
      </c>
      <c r="T2953">
        <f t="shared" si="855"/>
        <v>0.80645609097709692</v>
      </c>
    </row>
    <row r="2954" spans="1:20" x14ac:dyDescent="0.25">
      <c r="A2954">
        <f t="shared" si="856"/>
        <v>390397.19205590797</v>
      </c>
      <c r="B2954">
        <f t="shared" si="873"/>
        <v>62133.642884893772</v>
      </c>
      <c r="C2954" t="str">
        <f t="shared" si="857"/>
        <v>0.070781990750144-1.09467537231129i</v>
      </c>
      <c r="D2954" t="str">
        <f t="shared" si="858"/>
        <v>3.93749292692001-0.64044592893525i</v>
      </c>
      <c r="E2954" t="str">
        <f t="shared" si="859"/>
        <v>303.497670787559-44.2543752563761i</v>
      </c>
      <c r="F2954" t="str">
        <f t="shared" si="860"/>
        <v>1.45444422313496-2.43105919817282i</v>
      </c>
      <c r="G2954" t="str">
        <f t="shared" si="861"/>
        <v>0.999648970699569-0.0187324872577292i</v>
      </c>
      <c r="H2954" t="str">
        <f t="shared" si="862"/>
        <v>3.8177048775484-265.571188589744i</v>
      </c>
      <c r="I2954" t="str">
        <f t="shared" si="863"/>
        <v>-1.80565466648593-1.11583354468975i</v>
      </c>
      <c r="K2954" t="str">
        <f t="shared" si="864"/>
        <v>0.000649429399350728-0.00167137440664761i</v>
      </c>
      <c r="L2954" t="str">
        <f t="shared" si="865"/>
        <v>0.00005-0.00454165573285209i</v>
      </c>
      <c r="M2954" t="str">
        <f t="shared" si="866"/>
        <v>0.00133333333333333-0.00267156219579534i</v>
      </c>
      <c r="N2954">
        <f t="shared" si="867"/>
        <v>93.699609596684454</v>
      </c>
      <c r="O2954">
        <f t="shared" si="868"/>
        <v>0.80382672867338778</v>
      </c>
      <c r="P2954" s="3">
        <f t="shared" si="869"/>
        <v>0.80382672867338778</v>
      </c>
      <c r="Q2954" s="3">
        <f t="shared" si="870"/>
        <v>-86.300390403315546</v>
      </c>
      <c r="R2954">
        <f t="shared" si="871"/>
        <v>93.699609596684454</v>
      </c>
      <c r="S2954">
        <f t="shared" si="872"/>
        <v>62.133642884893774</v>
      </c>
      <c r="T2954">
        <f t="shared" si="855"/>
        <v>0.80382672867338778</v>
      </c>
    </row>
    <row r="2955" spans="1:20" x14ac:dyDescent="0.25">
      <c r="A2955">
        <f t="shared" si="856"/>
        <v>391880.70138572046</v>
      </c>
      <c r="B2955">
        <f t="shared" si="873"/>
        <v>62369.750727856372</v>
      </c>
      <c r="C2955" t="str">
        <f t="shared" si="857"/>
        <v>0.0663222771818726-1.09460867272905i</v>
      </c>
      <c r="D2955" t="str">
        <f t="shared" si="858"/>
        <v>3.93721004669083-0.640908859121094i</v>
      </c>
      <c r="E2955" t="str">
        <f t="shared" si="859"/>
        <v>304.168683505464-45.7486846227759i</v>
      </c>
      <c r="F2955" t="str">
        <f t="shared" si="860"/>
        <v>1.45444033557368-2.42206281705633i</v>
      </c>
      <c r="G2955" t="str">
        <f t="shared" si="861"/>
        <v>0.999646298753428-0.0188036204492704i</v>
      </c>
      <c r="H2955" t="str">
        <f t="shared" si="862"/>
        <v>3.78048461515043-264.496750529261i</v>
      </c>
      <c r="I2955" t="str">
        <f t="shared" si="863"/>
        <v>-1.79172609313709-1.11107096674278i</v>
      </c>
      <c r="K2955" t="str">
        <f t="shared" si="864"/>
        <v>0.000648334787265592-0.00166577348192434i</v>
      </c>
      <c r="L2955" t="str">
        <f t="shared" si="865"/>
        <v>0.00005-0.00452446277430971i</v>
      </c>
      <c r="M2955" t="str">
        <f t="shared" si="866"/>
        <v>0.00133333333333333-0.00266144869077041i</v>
      </c>
      <c r="N2955">
        <f t="shared" si="867"/>
        <v>93.467309171698503</v>
      </c>
      <c r="O2955">
        <f t="shared" si="868"/>
        <v>0.80109206541288414</v>
      </c>
      <c r="P2955" s="3">
        <f t="shared" si="869"/>
        <v>0.80109206541288414</v>
      </c>
      <c r="Q2955" s="3">
        <f t="shared" si="870"/>
        <v>-86.532690828301497</v>
      </c>
      <c r="R2955">
        <f t="shared" si="871"/>
        <v>93.467309171698503</v>
      </c>
      <c r="S2955">
        <f t="shared" si="872"/>
        <v>62.369750727856371</v>
      </c>
      <c r="T2955">
        <f t="shared" si="855"/>
        <v>0.80109206541288414</v>
      </c>
    </row>
    <row r="2956" spans="1:20" x14ac:dyDescent="0.25">
      <c r="A2956">
        <f t="shared" si="856"/>
        <v>393369.84805098618</v>
      </c>
      <c r="B2956">
        <f t="shared" si="873"/>
        <v>62606.755780622225</v>
      </c>
      <c r="C2956" t="str">
        <f t="shared" si="857"/>
        <v>0.0618053261577476-1.09451307966912i</v>
      </c>
      <c r="D2956" t="str">
        <f t="shared" si="858"/>
        <v>3.93692505359532-0.641380590985167i</v>
      </c>
      <c r="E2956" t="str">
        <f t="shared" si="859"/>
        <v>304.827427155523-47.2657462068438i</v>
      </c>
      <c r="F2956" t="str">
        <f t="shared" si="860"/>
        <v>1.45443641843182-2.41310127701336i</v>
      </c>
      <c r="G2956" t="str">
        <f t="shared" si="861"/>
        <v>0.99964360647636-0.0188750233720678i</v>
      </c>
      <c r="H2956" t="str">
        <f t="shared" si="862"/>
        <v>3.74366860134369-263.427185184723i</v>
      </c>
      <c r="I2956" t="str">
        <f t="shared" si="863"/>
        <v>-1.77790945942471-1.10633339232199i</v>
      </c>
      <c r="K2956" t="str">
        <f t="shared" si="864"/>
        <v>0.000647246569783993-0.00166019499235651i</v>
      </c>
      <c r="L2956" t="str">
        <f t="shared" si="865"/>
        <v>0.00005-0.00450733490168332i</v>
      </c>
      <c r="M2956" t="str">
        <f t="shared" si="866"/>
        <v>0.00133333333333333-0.00265137347157842i</v>
      </c>
      <c r="N2956">
        <f t="shared" si="867"/>
        <v>93.231964696019261</v>
      </c>
      <c r="O2956">
        <f t="shared" si="868"/>
        <v>0.79824531304682134</v>
      </c>
      <c r="P2956" s="3">
        <f t="shared" si="869"/>
        <v>0.79824531304682134</v>
      </c>
      <c r="Q2956" s="3">
        <f t="shared" si="870"/>
        <v>-86.768035303980739</v>
      </c>
      <c r="R2956">
        <f t="shared" si="871"/>
        <v>93.231964696019261</v>
      </c>
      <c r="S2956">
        <f t="shared" si="872"/>
        <v>62.606755780622223</v>
      </c>
      <c r="T2956">
        <f t="shared" si="855"/>
        <v>0.79824531304682134</v>
      </c>
    </row>
    <row r="2957" spans="1:20" x14ac:dyDescent="0.25">
      <c r="A2957">
        <f t="shared" si="856"/>
        <v>394864.65347357991</v>
      </c>
      <c r="B2957">
        <f t="shared" si="873"/>
        <v>62844.661452588589</v>
      </c>
      <c r="C2957" t="str">
        <f t="shared" si="857"/>
        <v>0.0572310696984385-1.0943870344604i</v>
      </c>
      <c r="D2957" t="str">
        <f t="shared" si="858"/>
        <v>3.93663793216458-0.641861126621843i</v>
      </c>
      <c r="E2957" t="str">
        <f t="shared" si="859"/>
        <v>305.473320957804-48.8056245785961i</v>
      </c>
      <c r="F2957" t="str">
        <f t="shared" si="860"/>
        <v>1.45443247148446-2.40417444911644i</v>
      </c>
      <c r="G2957" t="str">
        <f t="shared" si="861"/>
        <v>0.999640893713778-0.0189466970445269i</v>
      </c>
      <c r="H2957" t="str">
        <f t="shared" si="862"/>
        <v>3.70725178305794-262.362464509007i</v>
      </c>
      <c r="I2957" t="str">
        <f t="shared" si="863"/>
        <v>-1.7642038155047-1.10162062915469i</v>
      </c>
      <c r="K2957" t="str">
        <f t="shared" si="864"/>
        <v>0.000646164687865931-0.00165463886742517i</v>
      </c>
      <c r="L2957" t="str">
        <f t="shared" si="865"/>
        <v>0.00005-0.0044902718685827i</v>
      </c>
      <c r="M2957" t="str">
        <f t="shared" si="866"/>
        <v>0.00133333333333333-0.00264133639328394i</v>
      </c>
      <c r="N2957">
        <f t="shared" si="867"/>
        <v>92.993561091369585</v>
      </c>
      <c r="O2957">
        <f t="shared" si="868"/>
        <v>0.79527955650267657</v>
      </c>
      <c r="P2957" s="3">
        <f t="shared" si="869"/>
        <v>0.79527955650267657</v>
      </c>
      <c r="Q2957" s="3">
        <f t="shared" si="870"/>
        <v>-87.006438908630415</v>
      </c>
      <c r="R2957">
        <f t="shared" si="871"/>
        <v>92.993561091369585</v>
      </c>
      <c r="S2957">
        <f t="shared" si="872"/>
        <v>62.844661452588589</v>
      </c>
      <c r="T2957">
        <f t="shared" si="855"/>
        <v>0.79527955650267657</v>
      </c>
    </row>
    <row r="2958" spans="1:20" x14ac:dyDescent="0.25">
      <c r="A2958">
        <f t="shared" si="856"/>
        <v>396365.13915677957</v>
      </c>
      <c r="B2958">
        <f t="shared" si="873"/>
        <v>63083.471166108429</v>
      </c>
      <c r="C2958" t="str">
        <f t="shared" si="857"/>
        <v>0.0525994769264756-1.09422895089924i</v>
      </c>
      <c r="D2958" t="str">
        <f t="shared" si="858"/>
        <v>3.9363486668211-0.64235046820018i</v>
      </c>
      <c r="E2958" t="str">
        <f t="shared" si="859"/>
        <v>306.105772661388-50.3683708751786i</v>
      </c>
      <c r="F2958" t="str">
        <f t="shared" si="860"/>
        <v>1.45442849450497-2.39528220493725i</v>
      </c>
      <c r="G2958" t="str">
        <f t="shared" si="861"/>
        <v>0.99963816030992-0.0190186424888481i</v>
      </c>
      <c r="H2958" t="str">
        <f t="shared" si="862"/>
        <v>3.67122917918944-261.302560679016i</v>
      </c>
      <c r="I2958" t="str">
        <f t="shared" si="863"/>
        <v>-1.75060822034907-1.09693248717689i</v>
      </c>
      <c r="K2958" t="str">
        <f t="shared" si="864"/>
        <v>0.000645089082823422-0.00164910503674967i</v>
      </c>
      <c r="L2958" t="str">
        <f t="shared" si="865"/>
        <v>0.00005-0.0044732734295504i</v>
      </c>
      <c r="M2958" t="str">
        <f t="shared" si="866"/>
        <v>0.00133333333333333-0.00263133731150024i</v>
      </c>
      <c r="N2958">
        <f t="shared" si="867"/>
        <v>92.752083970913674</v>
      </c>
      <c r="O2958">
        <f t="shared" si="868"/>
        <v>0.79218775416496034</v>
      </c>
      <c r="P2958" s="3">
        <f t="shared" si="869"/>
        <v>0.79218775416496034</v>
      </c>
      <c r="Q2958" s="3">
        <f t="shared" si="870"/>
        <v>-87.247916029086326</v>
      </c>
      <c r="R2958">
        <f t="shared" si="871"/>
        <v>92.752083970913674</v>
      </c>
      <c r="S2958">
        <f t="shared" si="872"/>
        <v>63.083471166108431</v>
      </c>
      <c r="T2958">
        <f t="shared" si="855"/>
        <v>0.79218775416496034</v>
      </c>
    </row>
    <row r="2959" spans="1:20" x14ac:dyDescent="0.25">
      <c r="A2959">
        <f t="shared" si="856"/>
        <v>397871.3266855753</v>
      </c>
      <c r="B2959">
        <f t="shared" si="873"/>
        <v>63323.188356539642</v>
      </c>
      <c r="C2959" t="str">
        <f t="shared" si="857"/>
        <v>0.0479105557183769-1.09403721583302i</v>
      </c>
      <c r="D2959" t="str">
        <f t="shared" si="858"/>
        <v>3.93605724187823-0.642848617963397i</v>
      </c>
      <c r="E2959" t="str">
        <f t="shared" si="859"/>
        <v>306.724178725283-51.9540221561267i</v>
      </c>
      <c r="F2959" t="str">
        <f t="shared" si="860"/>
        <v>1.45442448726501-2.38642441654488i</v>
      </c>
      <c r="G2959" t="str">
        <f t="shared" si="861"/>
        <v>0.999635406107842-0.01909086073104i</v>
      </c>
      <c r="H2959" t="str">
        <f t="shared" si="862"/>
        <v>3.63559587946119-260.247446093322i</v>
      </c>
      <c r="I2959" t="str">
        <f t="shared" si="863"/>
        <v>-1.73712174165304-1.09226877850032i</v>
      </c>
      <c r="K2959" t="str">
        <f t="shared" si="864"/>
        <v>0.000644019696317873-0.00164359343008788i</v>
      </c>
      <c r="L2959" t="str">
        <f t="shared" si="865"/>
        <v>0.00005-0.00445633934005819i</v>
      </c>
      <c r="M2959" t="str">
        <f t="shared" si="866"/>
        <v>0.00133333333333333-0.00262137608238716i</v>
      </c>
      <c r="N2959">
        <f t="shared" si="867"/>
        <v>92.507519671779505</v>
      </c>
      <c r="O2959">
        <f t="shared" si="868"/>
        <v>0.78896273841602904</v>
      </c>
      <c r="P2959" s="3">
        <f t="shared" si="869"/>
        <v>0.78896273841602904</v>
      </c>
      <c r="Q2959" s="3">
        <f t="shared" si="870"/>
        <v>-87.492480328220495</v>
      </c>
      <c r="R2959">
        <f t="shared" si="871"/>
        <v>92.507519671779505</v>
      </c>
      <c r="S2959">
        <f t="shared" si="872"/>
        <v>63.323188356539639</v>
      </c>
      <c r="T2959">
        <f t="shared" si="855"/>
        <v>0.78896273841602904</v>
      </c>
    </row>
    <row r="2960" spans="1:20" x14ac:dyDescent="0.25">
      <c r="A2960">
        <f t="shared" si="856"/>
        <v>399383.23772698053</v>
      </c>
      <c r="B2960">
        <f t="shared" si="873"/>
        <v>63563.816472294493</v>
      </c>
      <c r="C2960" t="str">
        <f t="shared" si="857"/>
        <v>0.0431643543760785-1.09381018982136i</v>
      </c>
      <c r="D2960" t="str">
        <f t="shared" si="858"/>
        <v>3.93576364153935-0.643355578228325i</v>
      </c>
      <c r="E2960" t="str">
        <f t="shared" si="859"/>
        <v>307.327924528453-53.5626007492863i</v>
      </c>
      <c r="F2960" t="str">
        <f t="shared" si="860"/>
        <v>1.4544204495345-2.37760095650387i</v>
      </c>
      <c r="G2960" t="str">
        <f t="shared" si="861"/>
        <v>0.999632630949408-0.0191633528009335i</v>
      </c>
      <c r="H2960" t="str">
        <f t="shared" si="862"/>
        <v>3.60034704330285-259.197093369837i</v>
      </c>
      <c r="I2960" t="str">
        <f t="shared" si="863"/>
        <v>-1.72374345574316-1.08762931737999i</v>
      </c>
      <c r="K2960" t="str">
        <f t="shared" si="864"/>
        <v>0.000642956470357448-0.00163810397733648i</v>
      </c>
      <c r="L2960" t="str">
        <f t="shared" si="865"/>
        <v>0.00005-0.00443946935650347i</v>
      </c>
      <c r="M2960" t="str">
        <f t="shared" si="866"/>
        <v>0.00133333333333333-0.0026114525626491i</v>
      </c>
      <c r="N2960">
        <f t="shared" si="867"/>
        <v>92.259855288145829</v>
      </c>
      <c r="O2960">
        <f t="shared" si="868"/>
        <v>0.785597216343774</v>
      </c>
      <c r="P2960" s="3">
        <f t="shared" si="869"/>
        <v>0.785597216343774</v>
      </c>
      <c r="Q2960" s="3">
        <f t="shared" si="870"/>
        <v>-87.740144711854171</v>
      </c>
      <c r="R2960">
        <f t="shared" si="871"/>
        <v>92.259855288145829</v>
      </c>
      <c r="S2960">
        <f t="shared" si="872"/>
        <v>63.563816472294491</v>
      </c>
      <c r="T2960">
        <f t="shared" si="855"/>
        <v>0.785597216343774</v>
      </c>
    </row>
    <row r="2961" spans="1:20" x14ac:dyDescent="0.25">
      <c r="A2961">
        <f t="shared" si="856"/>
        <v>400900.89403034304</v>
      </c>
      <c r="B2961">
        <f t="shared" si="873"/>
        <v>63805.358974889212</v>
      </c>
      <c r="C2961" t="str">
        <f t="shared" si="857"/>
        <v>0.0383609633148953-1.09354620787818i</v>
      </c>
      <c r="D2961" t="str">
        <f t="shared" si="858"/>
        <v>3.93546784989731-0.643871351384889i</v>
      </c>
      <c r="E2961" t="str">
        <f t="shared" si="859"/>
        <v>307.916384610227-55.1941135884112i</v>
      </c>
      <c r="F2961" t="str">
        <f t="shared" si="860"/>
        <v>1.4544163810816-2.36881169787248i</v>
      </c>
      <c r="G2961" t="str">
        <f t="shared" si="861"/>
        <v>0.999629834675281-0.0192361197321948i</v>
      </c>
      <c r="H2961" t="str">
        <f t="shared" si="862"/>
        <v>3.56547789875021-258.151475343517i</v>
      </c>
      <c r="I2961" t="str">
        <f t="shared" si="863"/>
        <v>-1.71047244748671-1.08301392018237i</v>
      </c>
      <c r="K2961" t="str">
        <f t="shared" si="864"/>
        <v>0.00064189934729451-0.0016326366085312i</v>
      </c>
      <c r="L2961" t="str">
        <f t="shared" si="865"/>
        <v>0.00005-0.0044226632362059i</v>
      </c>
      <c r="M2961" t="str">
        <f t="shared" si="866"/>
        <v>0.00133333333333333-0.00260156660953287i</v>
      </c>
      <c r="N2961">
        <f t="shared" si="867"/>
        <v>92.009078704872465</v>
      </c>
      <c r="O2961">
        <f t="shared" si="868"/>
        <v>0.78208377062441681</v>
      </c>
      <c r="P2961" s="3">
        <f t="shared" si="869"/>
        <v>0.78208377062441681</v>
      </c>
      <c r="Q2961" s="3">
        <f t="shared" si="870"/>
        <v>-87.990921295127535</v>
      </c>
      <c r="R2961">
        <f t="shared" si="871"/>
        <v>92.009078704872465</v>
      </c>
      <c r="S2961">
        <f t="shared" si="872"/>
        <v>63.805358974889209</v>
      </c>
      <c r="T2961">
        <f t="shared" si="855"/>
        <v>0.78208377062441681</v>
      </c>
    </row>
    <row r="2962" spans="1:20" x14ac:dyDescent="0.25">
      <c r="A2962">
        <f t="shared" si="856"/>
        <v>402424.31742765836</v>
      </c>
      <c r="B2962">
        <f t="shared" si="873"/>
        <v>64047.819338993795</v>
      </c>
      <c r="C2962" t="str">
        <f t="shared" si="857"/>
        <v>0.0335005167647219-1.09324358029751i</v>
      </c>
      <c r="D2962" t="str">
        <f t="shared" si="858"/>
        <v>3.93516985093359-0.644395939895535i</v>
      </c>
      <c r="E2962" t="str">
        <f t="shared" si="859"/>
        <v>308.488922942383-56.8485515435916i</v>
      </c>
      <c r="F2962" t="str">
        <f t="shared" si="860"/>
        <v>1.45441228167274-2.3600565142008i</v>
      </c>
      <c r="G2962" t="str">
        <f t="shared" si="861"/>
        <v>0.999627017124916-0.0193091625623395i</v>
      </c>
      <c r="H2962" t="str">
        <f t="shared" si="862"/>
        <v>3.53098374136339-257.110565064085i</v>
      </c>
      <c r="I2962" t="str">
        <f t="shared" si="863"/>
        <v>-1.69730781020198-1.07842240535406i</v>
      </c>
      <c r="K2962" t="str">
        <f t="shared" si="864"/>
        <v>0.000640848269823014-0.00162719125384695i</v>
      </c>
      <c r="L2962" t="str">
        <f t="shared" si="865"/>
        <v>0.00005-0.00440592073740376i</v>
      </c>
      <c r="M2962" t="str">
        <f t="shared" si="866"/>
        <v>0.00133333333333333-0.00259171808082574i</v>
      </c>
      <c r="N2962">
        <f t="shared" si="867"/>
        <v>91.755178631637833</v>
      </c>
      <c r="O2962">
        <f t="shared" si="868"/>
        <v>0.77841486058632925</v>
      </c>
      <c r="P2962" s="3">
        <f t="shared" si="869"/>
        <v>0.77841486058632925</v>
      </c>
      <c r="Q2962" s="3">
        <f t="shared" si="870"/>
        <v>-88.244821368362167</v>
      </c>
      <c r="R2962">
        <f t="shared" si="871"/>
        <v>91.755178631637833</v>
      </c>
      <c r="S2962">
        <f t="shared" si="872"/>
        <v>64.04781933899379</v>
      </c>
      <c r="T2962">
        <f t="shared" si="855"/>
        <v>0.77841486058632925</v>
      </c>
    </row>
    <row r="2963" spans="1:20" x14ac:dyDescent="0.25">
      <c r="A2963">
        <f t="shared" si="856"/>
        <v>403953.52983388345</v>
      </c>
      <c r="B2963">
        <f t="shared" si="873"/>
        <v>64291.201052481971</v>
      </c>
      <c r="C2963" t="str">
        <f t="shared" si="857"/>
        <v>0.0285831944811345-1.09290059356643i</v>
      </c>
      <c r="D2963" t="str">
        <f t="shared" si="858"/>
        <v>3.93486962851769-0.6449293462947i</v>
      </c>
      <c r="E2963" t="str">
        <f t="shared" si="859"/>
        <v>309.044893234119-58.5258887457162i</v>
      </c>
      <c r="F2963" t="str">
        <f t="shared" si="860"/>
        <v>1.45440815107255-2.35133527952893i</v>
      </c>
      <c r="G2963" t="str">
        <f t="shared" si="861"/>
        <v>0.999624178136548-0.0193824823327465i</v>
      </c>
      <c r="H2963" t="str">
        <f t="shared" si="862"/>
        <v>3.49685993316391-256.074335793795i</v>
      </c>
      <c r="I2963" t="str">
        <f t="shared" si="863"/>
        <v>-1.68424864556984-1.07385459339101i</v>
      </c>
      <c r="K2963" t="str">
        <f t="shared" si="864"/>
        <v>0.000639803180975963-0.00162176784359812i</v>
      </c>
      <c r="L2963" t="str">
        <f t="shared" si="865"/>
        <v>0.00005-0.00438924161925061i</v>
      </c>
      <c r="M2963" t="str">
        <f t="shared" si="866"/>
        <v>0.00133333333333333-0.0025819068348533i</v>
      </c>
      <c r="N2963">
        <f t="shared" si="867"/>
        <v>91.498144637553793</v>
      </c>
      <c r="O2963">
        <f t="shared" si="868"/>
        <v>0.77458282346524676</v>
      </c>
      <c r="P2963" s="3">
        <f t="shared" si="869"/>
        <v>0.77458282346524676</v>
      </c>
      <c r="Q2963" s="3">
        <f t="shared" si="870"/>
        <v>-88.501855362446207</v>
      </c>
      <c r="R2963">
        <f t="shared" si="871"/>
        <v>91.498144637553793</v>
      </c>
      <c r="S2963">
        <f t="shared" si="872"/>
        <v>64.291201052481966</v>
      </c>
      <c r="T2963">
        <f t="shared" si="855"/>
        <v>0.77458282346524676</v>
      </c>
    </row>
    <row r="2964" spans="1:20" x14ac:dyDescent="0.25">
      <c r="A2964">
        <f t="shared" si="856"/>
        <v>405488.55324725225</v>
      </c>
      <c r="B2964">
        <f t="shared" si="873"/>
        <v>64535.507616481402</v>
      </c>
      <c r="C2964" t="str">
        <f t="shared" si="857"/>
        <v>0.0236092234626271-1.09251551136768i</v>
      </c>
      <c r="D2964" t="str">
        <f t="shared" si="858"/>
        <v>3.93456716640642-0.645471573188251i</v>
      </c>
      <c r="E2964" t="str">
        <f t="shared" si="859"/>
        <v>309.583639271115-60.2260819063321i</v>
      </c>
      <c r="F2964" t="str">
        <f t="shared" si="860"/>
        <v>1.45440398904387-2.34264786838521i</v>
      </c>
      <c r="G2964" t="str">
        <f t="shared" si="861"/>
        <v>0.999621317547183-0.0194560800886713i</v>
      </c>
      <c r="H2964" t="str">
        <f t="shared" si="862"/>
        <v>3.46310190158989-255.042761005208i</v>
      </c>
      <c r="I2964" t="str">
        <f t="shared" si="863"/>
        <v>-1.67129406354629-1.06931030680829i</v>
      </c>
      <c r="K2964" t="str">
        <f t="shared" si="864"/>
        <v>0.000638764024122861-0.00161636630823869i</v>
      </c>
      <c r="L2964" t="str">
        <f t="shared" si="865"/>
        <v>0.00005-0.00437262564181172i</v>
      </c>
      <c r="M2964" t="str">
        <f t="shared" si="866"/>
        <v>0.00133333333333333-0.00257213273047748i</v>
      </c>
      <c r="N2964">
        <f t="shared" si="867"/>
        <v>91.237967186218455</v>
      </c>
      <c r="O2964">
        <f t="shared" si="868"/>
        <v>0.77057987585511256</v>
      </c>
      <c r="P2964" s="3">
        <f t="shared" si="869"/>
        <v>0.77057987585511256</v>
      </c>
      <c r="Q2964" s="3">
        <f t="shared" si="870"/>
        <v>-88.762032813781545</v>
      </c>
      <c r="R2964">
        <f t="shared" si="871"/>
        <v>91.237967186218455</v>
      </c>
      <c r="S2964">
        <f t="shared" si="872"/>
        <v>64.535507616481397</v>
      </c>
      <c r="T2964">
        <f t="shared" si="855"/>
        <v>0.77057987585511256</v>
      </c>
    </row>
    <row r="2965" spans="1:20" x14ac:dyDescent="0.25">
      <c r="A2965">
        <f t="shared" si="856"/>
        <v>407029.40974959178</v>
      </c>
      <c r="B2965">
        <f t="shared" si="873"/>
        <v>64780.742545424029</v>
      </c>
      <c r="C2965" t="str">
        <f t="shared" si="857"/>
        <v>0.018578879670004-1.0920865756751i</v>
      </c>
      <c r="D2965" t="str">
        <f t="shared" si="858"/>
        <v>3.93426244824312-0.646022623252918i</v>
      </c>
      <c r="E2965" t="str">
        <f t="shared" si="859"/>
        <v>310.104495289919-61.949069634346i</v>
      </c>
      <c r="F2965" t="str">
        <f t="shared" si="860"/>
        <v>1.45439979534778-2.33399415578437i</v>
      </c>
      <c r="G2965" t="str">
        <f t="shared" si="861"/>
        <v>0.999618435192592-0.0195299568792601i</v>
      </c>
      <c r="H2965" t="str">
        <f t="shared" si="862"/>
        <v>3.42970513846934-254.015814379015i</v>
      </c>
      <c r="I2965" t="str">
        <f t="shared" si="863"/>
        <v>-1.65844318227611-1.06478937011045i</v>
      </c>
      <c r="K2965" t="str">
        <f t="shared" si="864"/>
        <v>0.000637730742967183-0.0016109865783624i</v>
      </c>
      <c r="L2965" t="str">
        <f t="shared" si="865"/>
        <v>0.00005-0.00435607256606068i</v>
      </c>
      <c r="M2965" t="str">
        <f t="shared" si="866"/>
        <v>0.00133333333333333-0.00256239562709452i</v>
      </c>
      <c r="N2965">
        <f t="shared" si="867"/>
        <v>90.97463767116615</v>
      </c>
      <c r="O2965">
        <f t="shared" si="868"/>
        <v>0.76639811536446933</v>
      </c>
      <c r="P2965" s="3">
        <f t="shared" si="869"/>
        <v>0.76639811536446933</v>
      </c>
      <c r="Q2965" s="3">
        <f t="shared" si="870"/>
        <v>-89.02536232883385</v>
      </c>
      <c r="R2965">
        <f t="shared" si="871"/>
        <v>90.97463767116615</v>
      </c>
      <c r="S2965">
        <f t="shared" si="872"/>
        <v>64.780742545424033</v>
      </c>
      <c r="T2965">
        <f t="shared" si="855"/>
        <v>0.76639811536446933</v>
      </c>
    </row>
    <row r="2966" spans="1:20" x14ac:dyDescent="0.25">
      <c r="A2966">
        <f t="shared" si="856"/>
        <v>408576.12150664022</v>
      </c>
      <c r="B2966">
        <f t="shared" si="873"/>
        <v>65026.909367096639</v>
      </c>
      <c r="C2966" t="str">
        <f t="shared" si="857"/>
        <v>0.0134924897436627-1.09161200794447i</v>
      </c>
      <c r="D2966" t="str">
        <f t="shared" si="858"/>
        <v>3.93395545755705-0.646582499235739i</v>
      </c>
      <c r="E2966" t="str">
        <f t="shared" si="859"/>
        <v>310.606786388767-63.6947717511228i</v>
      </c>
      <c r="F2966" t="str">
        <f t="shared" si="860"/>
        <v>1.4543955697435-2.32537401722576i</v>
      </c>
      <c r="G2966" t="str">
        <f t="shared" si="861"/>
        <v>0.999615530907297-0.0196041137575634i</v>
      </c>
      <c r="H2966" t="str">
        <f t="shared" si="862"/>
        <v>3.39666519901092-252.993469801868i</v>
      </c>
      <c r="I2966" t="str">
        <f t="shared" si="863"/>
        <v>-1.6456951280075-1.06029160976218i</v>
      </c>
      <c r="K2966" t="str">
        <f t="shared" si="864"/>
        <v>0.000636703281543865-0.00160562858470293i</v>
      </c>
      <c r="L2966" t="str">
        <f t="shared" si="865"/>
        <v>0.00005-0.00433958215387596i</v>
      </c>
      <c r="M2966" t="str">
        <f t="shared" si="866"/>
        <v>0.00133333333333333-0.00255269538463291i</v>
      </c>
      <c r="N2966">
        <f t="shared" si="867"/>
        <v>90.708148451671136</v>
      </c>
      <c r="O2966">
        <f t="shared" si="868"/>
        <v>0.76202952248460565</v>
      </c>
      <c r="P2966" s="3">
        <f t="shared" si="869"/>
        <v>0.76202952248460565</v>
      </c>
      <c r="Q2966" s="3">
        <f t="shared" si="870"/>
        <v>-89.291851548328864</v>
      </c>
      <c r="R2966">
        <f t="shared" si="871"/>
        <v>90.708148451671136</v>
      </c>
      <c r="S2966">
        <f t="shared" si="872"/>
        <v>65.026909367096636</v>
      </c>
      <c r="T2966">
        <f t="shared" si="855"/>
        <v>0.76202952248460565</v>
      </c>
    </row>
    <row r="2967" spans="1:20" x14ac:dyDescent="0.25">
      <c r="A2967">
        <f t="shared" si="856"/>
        <v>410128.71076836548</v>
      </c>
      <c r="B2967">
        <f t="shared" si="873"/>
        <v>65274.011622691607</v>
      </c>
      <c r="C2967" t="str">
        <f t="shared" si="857"/>
        <v>0.00835043271415686-1.09109001040237i</v>
      </c>
      <c r="D2967" t="str">
        <f t="shared" si="858"/>
        <v>3.93364617776259-0.647151203953481i</v>
      </c>
      <c r="E2967" t="str">
        <f t="shared" si="859"/>
        <v>311.089828975944-65.4630886056726i</v>
      </c>
      <c r="F2967" t="str">
        <f t="shared" si="860"/>
        <v>1.45439131198845-2.31678732869151i</v>
      </c>
      <c r="G2967" t="str">
        <f t="shared" si="861"/>
        <v>0.999612604524566-0.0196785517805504i</v>
      </c>
      <c r="H2967" t="str">
        <f t="shared" si="862"/>
        <v>3.36397770081214-251.97570136425i</v>
      </c>
      <c r="I2967" t="str">
        <f t="shared" si="863"/>
        <v>-1.63304903500775-1.05581685415974i</v>
      </c>
      <c r="K2967" t="str">
        <f t="shared" si="864"/>
        <v>0.00063568158421681-0.00160029225813399i</v>
      </c>
      <c r="L2967" t="str">
        <f t="shared" si="865"/>
        <v>0.00005-0.00432315416803742i</v>
      </c>
      <c r="M2967" t="str">
        <f t="shared" si="866"/>
        <v>0.00133333333333333-0.00254303186355142i</v>
      </c>
      <c r="N2967">
        <f t="shared" si="867"/>
        <v>90.438492888853773</v>
      </c>
      <c r="O2967">
        <f t="shared" si="868"/>
        <v>0.75746596267691735</v>
      </c>
      <c r="P2967" s="3">
        <f t="shared" si="869"/>
        <v>0.75746596267691735</v>
      </c>
      <c r="Q2967" s="3">
        <f t="shared" si="870"/>
        <v>-89.561507111146227</v>
      </c>
      <c r="R2967">
        <f t="shared" si="871"/>
        <v>90.438492888853773</v>
      </c>
      <c r="S2967">
        <f t="shared" si="872"/>
        <v>65.274011622691603</v>
      </c>
      <c r="T2967">
        <f t="shared" si="855"/>
        <v>0.75746596267691735</v>
      </c>
    </row>
    <row r="2968" spans="1:20" x14ac:dyDescent="0.25">
      <c r="A2968">
        <f t="shared" si="856"/>
        <v>411687.19986928522</v>
      </c>
      <c r="B2968">
        <f t="shared" si="873"/>
        <v>65522.052866857834</v>
      </c>
      <c r="C2968" t="str">
        <f t="shared" si="857"/>
        <v>0.00315314170142389-1.09051876743552i</v>
      </c>
      <c r="D2968" t="str">
        <f t="shared" si="858"/>
        <v>3.93333459215857-0.647728740292066i</v>
      </c>
      <c r="E2968" t="str">
        <f t="shared" si="859"/>
        <v>311.552931256743-67.2539003916426i</v>
      </c>
      <c r="F2968" t="str">
        <f t="shared" si="860"/>
        <v>1.45438702183818-2.3082339666448i</v>
      </c>
      <c r="G2968" t="str">
        <f t="shared" si="861"/>
        <v>0.999609655876399-0.0197532720091226i</v>
      </c>
      <c r="H2968" t="str">
        <f t="shared" si="862"/>
        <v>3.33163832288437-250.962483358369i</v>
      </c>
      <c r="I2968" t="str">
        <f t="shared" si="863"/>
        <v>-1.62050404548006-1.05136493360266i</v>
      </c>
      <c r="K2968" t="str">
        <f t="shared" si="864"/>
        <v>0.000634665595676407-0.00159497752966945i</v>
      </c>
      <c r="L2968" t="str">
        <f t="shared" si="865"/>
        <v>0.00005-0.00430678837222297i</v>
      </c>
      <c r="M2968" t="str">
        <f t="shared" si="866"/>
        <v>0.00133333333333333-0.00253340492483704i</v>
      </c>
      <c r="N2968">
        <f t="shared" si="867"/>
        <v>90.165665382050221</v>
      </c>
      <c r="O2968">
        <f t="shared" si="868"/>
        <v>0.75269918868705066</v>
      </c>
      <c r="P2968" s="3">
        <f t="shared" si="869"/>
        <v>0.75269918868705066</v>
      </c>
      <c r="Q2968" s="3">
        <f t="shared" si="870"/>
        <v>-89.834334617949779</v>
      </c>
      <c r="R2968">
        <f t="shared" si="871"/>
        <v>90.165665382050221</v>
      </c>
      <c r="S2968">
        <f t="shared" si="872"/>
        <v>65.522052866857834</v>
      </c>
      <c r="T2968">
        <f t="shared" si="855"/>
        <v>0.75269918868705066</v>
      </c>
    </row>
    <row r="2969" spans="1:20" x14ac:dyDescent="0.25">
      <c r="A2969">
        <f t="shared" si="856"/>
        <v>413251.6112287885</v>
      </c>
      <c r="B2969">
        <f t="shared" si="873"/>
        <v>65771.03666775189</v>
      </c>
      <c r="C2969" t="str">
        <f t="shared" si="857"/>
        <v>-0.00209889440284844-1.08989644708276i</v>
      </c>
      <c r="D2969" t="str">
        <f t="shared" si="858"/>
        <v>3.93302068392752-0.648315111205989i</v>
      </c>
      <c r="E2969" t="str">
        <f t="shared" si="859"/>
        <v>311.995393759987-69.0670664681291i</v>
      </c>
      <c r="F2969" t="str">
        <f t="shared" si="860"/>
        <v>1.45438269904643-2.29971380802806i</v>
      </c>
      <c r="G2969" t="str">
        <f t="shared" si="861"/>
        <v>0.999606684793522-0.0198282755081276i</v>
      </c>
      <c r="H2969" t="str">
        <f t="shared" si="862"/>
        <v>3.29964280469463-249.95379027607i</v>
      </c>
      <c r="I2969" t="str">
        <f t="shared" si="863"/>
        <v>-1.60805930948115-1.04693568026606i</v>
      </c>
      <c r="K2969" t="str">
        <f t="shared" si="864"/>
        <v>0.000633655260937077-0.00158968433046345i</v>
      </c>
      <c r="L2969" t="str">
        <f t="shared" si="865"/>
        <v>0.00005-0.00429048453100514i</v>
      </c>
      <c r="M2969" t="str">
        <f t="shared" si="866"/>
        <v>0.00133333333333333-0.00252381443000303i</v>
      </c>
      <c r="N2969">
        <f t="shared" si="867"/>
        <v>89.889661405369154</v>
      </c>
      <c r="O2969">
        <f t="shared" si="868"/>
        <v>0.7477208430921225</v>
      </c>
      <c r="P2969" s="3">
        <f t="shared" si="869"/>
        <v>0.7477208430921225</v>
      </c>
      <c r="Q2969" s="3">
        <f t="shared" si="870"/>
        <v>-90.110338594630846</v>
      </c>
      <c r="R2969">
        <f t="shared" si="871"/>
        <v>89.889661405369154</v>
      </c>
      <c r="S2969">
        <f t="shared" si="872"/>
        <v>65.771036667751886</v>
      </c>
      <c r="T2969">
        <f t="shared" si="855"/>
        <v>0.7477208430921225</v>
      </c>
    </row>
    <row r="2970" spans="1:20" x14ac:dyDescent="0.25">
      <c r="A2970">
        <f t="shared" si="856"/>
        <v>414821.96735145786</v>
      </c>
      <c r="B2970">
        <f t="shared" si="873"/>
        <v>66020.966607089344</v>
      </c>
      <c r="C2970" t="str">
        <f t="shared" si="857"/>
        <v>-0.00740512927465564-1.08922120263172i</v>
      </c>
      <c r="D2970" t="str">
        <f t="shared" si="858"/>
        <v>3.932704436135-0.648910319717744i</v>
      </c>
      <c r="E2970" t="str">
        <f t="shared" si="859"/>
        <v>312.416509905032-70.9024246861872i</v>
      </c>
      <c r="F2970" t="str">
        <f t="shared" si="860"/>
        <v>1.45437834336503-2.2912267302612i</v>
      </c>
      <c r="G2970" t="str">
        <f t="shared" si="861"/>
        <v>0.999603691105377-0.0199035633463734i</v>
      </c>
      <c r="H2970" t="str">
        <f t="shared" si="862"/>
        <v>3.26798694522371-248.949596806785i</v>
      </c>
      <c r="I2970" t="str">
        <f t="shared" si="863"/>
        <v>-1.59571398484005-1.04252892817338i</v>
      </c>
      <c r="K2970" t="str">
        <f t="shared" si="864"/>
        <v>0.000632650525334825-0.00158441259181043i</v>
      </c>
      <c r="L2970" t="str">
        <f t="shared" si="865"/>
        <v>0.00005-0.00427424240984773i</v>
      </c>
      <c r="M2970" t="str">
        <f t="shared" si="866"/>
        <v>0.00133333333333333-0.0025142602410869i</v>
      </c>
      <c r="N2970">
        <f t="shared" si="867"/>
        <v>89.610477544401917</v>
      </c>
      <c r="O2970">
        <f t="shared" si="868"/>
        <v>0.74252246108807163</v>
      </c>
      <c r="P2970" s="3">
        <f t="shared" si="869"/>
        <v>0.74252246108807163</v>
      </c>
      <c r="Q2970" s="3">
        <f t="shared" si="870"/>
        <v>-90.389522455598083</v>
      </c>
      <c r="R2970">
        <f t="shared" si="871"/>
        <v>89.610477544401917</v>
      </c>
      <c r="S2970">
        <f t="shared" si="872"/>
        <v>66.020966607089349</v>
      </c>
      <c r="T2970">
        <f t="shared" si="855"/>
        <v>0.74252246108807163</v>
      </c>
    </row>
    <row r="2971" spans="1:20" x14ac:dyDescent="0.25">
      <c r="A2971">
        <f t="shared" si="856"/>
        <v>416398.29082739342</v>
      </c>
      <c r="B2971">
        <f t="shared" si="873"/>
        <v>66271.846280196289</v>
      </c>
      <c r="C2971" t="str">
        <f t="shared" si="857"/>
        <v>-0.0127649575250379-1.08849117432205i</v>
      </c>
      <c r="D2971" t="str">
        <f t="shared" si="858"/>
        <v>3.93238583172876-0.6495143689172i</v>
      </c>
      <c r="E2971" t="str">
        <f t="shared" si="859"/>
        <v>312.815566610078-72.7597907232827i</v>
      </c>
      <c r="F2971" t="str">
        <f t="shared" si="860"/>
        <v>1.45437395454394-2.28277261123982i</v>
      </c>
      <c r="G2971" t="str">
        <f t="shared" si="861"/>
        <v>0.99960067464011-0.0199791365966425i</v>
      </c>
      <c r="H2971" t="str">
        <f t="shared" si="862"/>
        <v>3.23666660204031-247.949877835501i</v>
      </c>
      <c r="I2971" t="str">
        <f t="shared" si="863"/>
        <v>-1.58346723707772-1.03814451316957i</v>
      </c>
      <c r="K2971" t="str">
        <f t="shared" si="864"/>
        <v>0.000631651334524812-0.00157916224514528i</v>
      </c>
      <c r="L2971" t="str">
        <f t="shared" si="865"/>
        <v>0.00005-0.00425806177510234i</v>
      </c>
      <c r="M2971" t="str">
        <f t="shared" si="866"/>
        <v>0.00133333333333333-0.00250474222064843i</v>
      </c>
      <c r="N2971">
        <f t="shared" si="867"/>
        <v>89.32811153300004</v>
      </c>
      <c r="O2971">
        <f t="shared" si="868"/>
        <v>0.73709547352433313</v>
      </c>
      <c r="P2971" s="3">
        <f t="shared" si="869"/>
        <v>0.73709547352433313</v>
      </c>
      <c r="Q2971" s="3">
        <f t="shared" si="870"/>
        <v>-90.67188846699996</v>
      </c>
      <c r="R2971">
        <f t="shared" si="871"/>
        <v>89.32811153300004</v>
      </c>
      <c r="S2971">
        <f t="shared" si="872"/>
        <v>66.271846280196286</v>
      </c>
      <c r="T2971">
        <f t="shared" si="855"/>
        <v>0.73709547352433313</v>
      </c>
    </row>
    <row r="2972" spans="1:20" x14ac:dyDescent="0.25">
      <c r="A2972">
        <f t="shared" si="856"/>
        <v>417980.60433253751</v>
      </c>
      <c r="B2972">
        <f t="shared" si="873"/>
        <v>66523.679296061033</v>
      </c>
      <c r="C2972" t="str">
        <f t="shared" si="857"/>
        <v>-0.0181777131010092-1.08770449115655i</v>
      </c>
      <c r="D2972" t="str">
        <f t="shared" si="858"/>
        <v>3.93206485353811-0.650127261961036i</v>
      </c>
      <c r="E2972" t="str">
        <f t="shared" si="859"/>
        <v>313.191844942489-74.6389574278334i</v>
      </c>
      <c r="F2972" t="str">
        <f t="shared" si="860"/>
        <v>1.45436953233123-2.27435132933349i</v>
      </c>
      <c r="G2972" t="str">
        <f t="shared" si="861"/>
        <v>0.999597635224562-0.0200549963357058i</v>
      </c>
      <c r="H2972" t="str">
        <f t="shared" si="862"/>
        <v>3.20567769039076-246.954608440752i</v>
      </c>
      <c r="I2972" t="str">
        <f t="shared" si="863"/>
        <v>-1.57131823932771-1.03378227289479i</v>
      </c>
      <c r="K2972" t="str">
        <f t="shared" si="864"/>
        <v>0.000630657634478928-0.00157393322204332i</v>
      </c>
      <c r="L2972" t="str">
        <f t="shared" si="865"/>
        <v>0.00005-0.00424194239400512i</v>
      </c>
      <c r="M2972" t="str">
        <f t="shared" si="866"/>
        <v>0.00133333333333333-0.00249526023176772i</v>
      </c>
      <c r="N2972">
        <f t="shared" si="867"/>
        <v>89.042562290071615</v>
      </c>
      <c r="O2972">
        <f t="shared" si="868"/>
        <v>0.73143121019067281</v>
      </c>
      <c r="P2972" s="3">
        <f t="shared" si="869"/>
        <v>0.73143121019067281</v>
      </c>
      <c r="Q2972" s="3">
        <f t="shared" si="870"/>
        <v>-90.957437709928385</v>
      </c>
      <c r="R2972">
        <f t="shared" si="871"/>
        <v>89.042562290071615</v>
      </c>
      <c r="S2972">
        <f t="shared" si="872"/>
        <v>66.523679296061033</v>
      </c>
      <c r="T2972">
        <f t="shared" si="855"/>
        <v>0.73143121019067281</v>
      </c>
    </row>
    <row r="2973" spans="1:20" x14ac:dyDescent="0.25">
      <c r="A2973">
        <f t="shared" si="856"/>
        <v>419568.93062900123</v>
      </c>
      <c r="B2973">
        <f t="shared" si="873"/>
        <v>66776.469277386073</v>
      </c>
      <c r="C2973" t="str">
        <f t="shared" si="857"/>
        <v>-0.0236426677264008-1.08685927282157i</v>
      </c>
      <c r="D2973" t="str">
        <f t="shared" si="858"/>
        <v>3.93174148427319-0.650749002072124i</v>
      </c>
      <c r="E2973" t="str">
        <f t="shared" si="859"/>
        <v>313.544620811782-76.5396941762241i</v>
      </c>
      <c r="F2973" t="str">
        <f t="shared" si="860"/>
        <v>1.45436507647305-2.26596276338397i</v>
      </c>
      <c r="G2973" t="str">
        <f t="shared" si="861"/>
        <v>0.999594572684263-0.0201311436443371i</v>
      </c>
      <c r="H2973" t="str">
        <f t="shared" si="862"/>
        <v>3.17501618230465-245.96376389264i</v>
      </c>
      <c r="I2973" t="str">
        <f t="shared" si="863"/>
        <v>-1.55926617225777-1.02944204675851i</v>
      </c>
      <c r="K2973" t="str">
        <f t="shared" si="864"/>
        <v>0.00062966937148343-0.00156872545422036i</v>
      </c>
      <c r="L2973" t="str">
        <f t="shared" si="865"/>
        <v>0.00005-0.00422588403467335i</v>
      </c>
      <c r="M2973" t="str">
        <f t="shared" si="866"/>
        <v>0.00133333333333333-0.00248581413804316i</v>
      </c>
      <c r="N2973">
        <f t="shared" si="867"/>
        <v>88.753829956319947</v>
      </c>
      <c r="O2973">
        <f t="shared" si="868"/>
        <v>0.72552090336312003</v>
      </c>
      <c r="P2973" s="3">
        <f t="shared" si="869"/>
        <v>0.72552090336312003</v>
      </c>
      <c r="Q2973" s="3">
        <f t="shared" si="870"/>
        <v>-91.246170043680053</v>
      </c>
      <c r="R2973">
        <f t="shared" si="871"/>
        <v>88.753829956319947</v>
      </c>
      <c r="S2973">
        <f t="shared" si="872"/>
        <v>66.77646927738607</v>
      </c>
      <c r="T2973">
        <f t="shared" si="855"/>
        <v>0.72552090336312003</v>
      </c>
    </row>
    <row r="2974" spans="1:20" x14ac:dyDescent="0.25">
      <c r="A2974">
        <f t="shared" si="856"/>
        <v>421163.2925653914</v>
      </c>
      <c r="B2974">
        <f t="shared" si="873"/>
        <v>67030.219860640136</v>
      </c>
      <c r="C2974" t="str">
        <f t="shared" si="857"/>
        <v>-0.0291590293891764-1.0859536317176i</v>
      </c>
      <c r="D2974" t="str">
        <f t="shared" si="858"/>
        <v>3.93141570652412-0.651379592538911i</v>
      </c>
      <c r="E2974" t="str">
        <f t="shared" si="859"/>
        <v>313.873165705798-78.4617462447533i</v>
      </c>
      <c r="F2974" t="str">
        <f t="shared" si="860"/>
        <v>1.45436058671362-2.25760679270348i</v>
      </c>
      <c r="G2974" t="str">
        <f t="shared" si="861"/>
        <v>0.999591486843414-0.0202075796073268i</v>
      </c>
      <c r="H2974" t="str">
        <f t="shared" si="862"/>
        <v>3.14467810571505-244.977319650875i</v>
      </c>
      <c r="I2974" t="str">
        <f t="shared" si="863"/>
        <v>-1.54731022399234-1.02512367591401i</v>
      </c>
      <c r="K2974" t="str">
        <f t="shared" si="864"/>
        <v>0.000628686492136529-0.00156353887353271i</v>
      </c>
      <c r="L2974" t="str">
        <f t="shared" si="865"/>
        <v>0.00005-0.00420988646610217i</v>
      </c>
      <c r="M2974" t="str">
        <f t="shared" si="866"/>
        <v>0.00133333333333333-0.00247640380358951i</v>
      </c>
      <c r="N2974">
        <f t="shared" si="867"/>
        <v>88.461915930847596</v>
      </c>
      <c r="O2974">
        <f t="shared" si="868"/>
        <v>0.71935569161473012</v>
      </c>
      <c r="P2974" s="3">
        <f t="shared" si="869"/>
        <v>0.71935569161473012</v>
      </c>
      <c r="Q2974" s="3">
        <f t="shared" si="870"/>
        <v>-91.538084069152404</v>
      </c>
      <c r="R2974">
        <f t="shared" si="871"/>
        <v>88.461915930847596</v>
      </c>
      <c r="S2974">
        <f t="shared" si="872"/>
        <v>67.03021986064013</v>
      </c>
      <c r="T2974">
        <f t="shared" si="855"/>
        <v>0.71935569161473012</v>
      </c>
    </row>
    <row r="2975" spans="1:20" x14ac:dyDescent="0.25">
      <c r="A2975">
        <f t="shared" si="856"/>
        <v>422763.71307713992</v>
      </c>
      <c r="B2975">
        <f t="shared" si="873"/>
        <v>67284.934696110577</v>
      </c>
      <c r="C2975" t="str">
        <f t="shared" si="857"/>
        <v>-0.0347259408818976-1.08498567510047i</v>
      </c>
      <c r="D2975" t="str">
        <f t="shared" si="858"/>
        <v>3.93108750276037-0.652019036714818i</v>
      </c>
      <c r="E2975" t="str">
        <f t="shared" si="859"/>
        <v>314.176747470385-80.4048341990546i</v>
      </c>
      <c r="F2975" t="str">
        <f t="shared" si="860"/>
        <v>1.45435606279522-2.24928329707295i</v>
      </c>
      <c r="G2975" t="str">
        <f t="shared" si="861"/>
        <v>0.999588377524887-0.0202843053134964i</v>
      </c>
      <c r="H2975" t="str">
        <f t="shared" si="862"/>
        <v>3.11465954359416-243.995251362845i</v>
      </c>
      <c r="I2975" t="str">
        <f t="shared" si="863"/>
        <v>-1.535449590036-1.02082700323344i</v>
      </c>
      <c r="K2975" t="str">
        <f t="shared" si="864"/>
        <v>0.000627708943346046-0.00155837341197721i</v>
      </c>
      <c r="L2975" t="str">
        <f t="shared" si="865"/>
        <v>0.00005-0.00419394945816116i</v>
      </c>
      <c r="M2975" t="str">
        <f t="shared" si="866"/>
        <v>0.00133333333333333-0.00246702909303597i</v>
      </c>
      <c r="N2975">
        <f t="shared" si="867"/>
        <v>88.166822907551008</v>
      </c>
      <c r="O2975">
        <f t="shared" si="868"/>
        <v>0.71292662389498385</v>
      </c>
      <c r="P2975" s="3">
        <f t="shared" si="869"/>
        <v>0.71292662389498385</v>
      </c>
      <c r="Q2975" s="3">
        <f t="shared" si="870"/>
        <v>-91.833177092448992</v>
      </c>
      <c r="R2975">
        <f t="shared" si="871"/>
        <v>88.166822907551008</v>
      </c>
      <c r="S2975">
        <f t="shared" si="872"/>
        <v>67.284934696110582</v>
      </c>
      <c r="T2975">
        <f t="shared" si="855"/>
        <v>0.71292662389498385</v>
      </c>
    </row>
    <row r="2976" spans="1:20" x14ac:dyDescent="0.25">
      <c r="A2976">
        <f t="shared" si="856"/>
        <v>424370.21518683305</v>
      </c>
      <c r="B2976">
        <f t="shared" si="873"/>
        <v>67540.617447955796</v>
      </c>
      <c r="C2976" t="str">
        <f t="shared" si="857"/>
        <v>-0.040342478402227-1.08395350733358i</v>
      </c>
      <c r="D2976" t="str">
        <f t="shared" si="858"/>
        <v>3.93075685533001-0.652667338017617i</v>
      </c>
      <c r="E2976" t="str">
        <f t="shared" si="859"/>
        <v>314.454631132934-82.3686533036315i</v>
      </c>
      <c r="F2976" t="str">
        <f t="shared" si="860"/>
        <v>1.45435150445818-2.24099215674032i</v>
      </c>
      <c r="G2976" t="str">
        <f t="shared" si="861"/>
        <v>0.999585244550205-0.020361321855713i</v>
      </c>
      <c r="H2976" t="str">
        <f t="shared" si="862"/>
        <v>3.08495663310317-243.017534861704i</v>
      </c>
      <c r="I2976" t="str">
        <f t="shared" si="863"/>
        <v>-1.52368347319785-1.01655187328314i</v>
      </c>
      <c r="K2976" t="str">
        <f t="shared" si="864"/>
        <v>0.00062673667232706-0.0015532290016912i</v>
      </c>
      <c r="L2976" t="str">
        <f t="shared" si="865"/>
        <v>0.00005-0.00417807278159111i</v>
      </c>
      <c r="M2976" t="str">
        <f t="shared" si="866"/>
        <v>0.00133333333333333-0.00245768987152418i</v>
      </c>
      <c r="N2976">
        <f t="shared" si="867"/>
        <v>87.868554911229296</v>
      </c>
      <c r="O2976">
        <f t="shared" si="868"/>
        <v>0.70622466388436278</v>
      </c>
      <c r="P2976" s="3">
        <f t="shared" si="869"/>
        <v>0.70622466388436278</v>
      </c>
      <c r="Q2976" s="3">
        <f t="shared" si="870"/>
        <v>-92.131445088770704</v>
      </c>
      <c r="R2976">
        <f t="shared" si="871"/>
        <v>87.868554911229296</v>
      </c>
      <c r="S2976">
        <f t="shared" si="872"/>
        <v>67.540617447955796</v>
      </c>
      <c r="T2976">
        <f t="shared" si="855"/>
        <v>0.70622466388436278</v>
      </c>
    </row>
    <row r="2977" spans="1:20" x14ac:dyDescent="0.25">
      <c r="A2977">
        <f t="shared" si="856"/>
        <v>425982.82200454309</v>
      </c>
      <c r="B2977">
        <f t="shared" si="873"/>
        <v>67797.271794258035</v>
      </c>
      <c r="C2977" t="str">
        <f t="shared" si="857"/>
        <v>-0.0460076502208511-1.08285523225071i</v>
      </c>
      <c r="D2977" t="str">
        <f t="shared" si="858"/>
        <v>3.9304237464589-0.653324499928798i</v>
      </c>
      <c r="E2977" t="str">
        <f t="shared" si="859"/>
        <v>314.706079769782-84.3528729542913i</v>
      </c>
      <c r="F2977" t="str">
        <f t="shared" si="860"/>
        <v>1.45434691144086-2.23273325241876i</v>
      </c>
      <c r="G2977" t="str">
        <f t="shared" si="861"/>
        <v>0.999582087739539-0.0204386303309032i</v>
      </c>
      <c r="H2977" t="str">
        <f t="shared" si="862"/>
        <v>3.05556556475675-242.044146164486i</v>
      </c>
      <c r="I2977" t="str">
        <f t="shared" si="863"/>
        <v>-1.51201108351672-1.01229813229952i</v>
      </c>
      <c r="K2977" t="str">
        <f t="shared" si="864"/>
        <v>0.000625769626599585-0.00154810557495252i</v>
      </c>
      <c r="L2977" t="str">
        <f t="shared" si="865"/>
        <v>0.00005-0.00416225620800072i</v>
      </c>
      <c r="M2977" t="str">
        <f t="shared" si="866"/>
        <v>0.00133333333333333-0.0024483860047063i</v>
      </c>
      <c r="N2977">
        <f t="shared" si="867"/>
        <v>87.567117333311529</v>
      </c>
      <c r="O2977">
        <f t="shared" si="868"/>
        <v>0.69924069462627725</v>
      </c>
      <c r="P2977" s="3">
        <f t="shared" si="869"/>
        <v>0.69924069462627725</v>
      </c>
      <c r="Q2977" s="3">
        <f t="shared" si="870"/>
        <v>-92.432882666688471</v>
      </c>
      <c r="R2977">
        <f t="shared" si="871"/>
        <v>87.567117333311529</v>
      </c>
      <c r="S2977">
        <f t="shared" si="872"/>
        <v>67.797271794258037</v>
      </c>
      <c r="T2977">
        <f t="shared" si="855"/>
        <v>0.69924069462627725</v>
      </c>
    </row>
    <row r="2978" spans="1:20" x14ac:dyDescent="0.25">
      <c r="A2978">
        <f t="shared" si="856"/>
        <v>427601.5567281603</v>
      </c>
      <c r="B2978">
        <f t="shared" si="873"/>
        <v>68054.901427076213</v>
      </c>
      <c r="C2978" t="str">
        <f t="shared" si="857"/>
        <v>-0.0517203954239887-1.08168895562896i</v>
      </c>
      <c r="D2978" t="str">
        <f t="shared" si="858"/>
        <v>3.93008815824999-0.653990525992937i</v>
      </c>
      <c r="E2978" t="str">
        <f t="shared" si="859"/>
        <v>314.930355417491-86.3571361362616i</v>
      </c>
      <c r="F2978" t="str">
        <f t="shared" si="860"/>
        <v>1.45434228347963-2.22450646528501i</v>
      </c>
      <c r="G2978" t="str">
        <f t="shared" si="861"/>
        <v>0.999578906911695-0.0205162318400675i</v>
      </c>
      <c r="H2978" t="str">
        <f t="shared" si="862"/>
        <v>3.02648258160146-241.075061470243i</v>
      </c>
      <c r="I2978" t="str">
        <f t="shared" si="863"/>
        <v>-1.50043163818734-1.00806562816524i</v>
      </c>
      <c r="K2978" t="str">
        <f t="shared" si="864"/>
        <v>0.000624807753986238-0.0015430030641794i</v>
      </c>
      <c r="L2978" t="str">
        <f t="shared" si="865"/>
        <v>0.00005-0.00414649950986324i</v>
      </c>
      <c r="M2978" t="str">
        <f t="shared" si="866"/>
        <v>0.00133333333333333-0.00243911735874308i</v>
      </c>
      <c r="N2978">
        <f t="shared" si="867"/>
        <v>87.262516967125563</v>
      </c>
      <c r="O2978">
        <f t="shared" si="868"/>
        <v>0.69196552344136952</v>
      </c>
      <c r="P2978" s="3">
        <f t="shared" si="869"/>
        <v>0.69196552344136952</v>
      </c>
      <c r="Q2978" s="3">
        <f t="shared" si="870"/>
        <v>-92.737483032874437</v>
      </c>
      <c r="R2978">
        <f t="shared" si="871"/>
        <v>87.262516967125563</v>
      </c>
      <c r="S2978">
        <f t="shared" si="872"/>
        <v>68.054901427076217</v>
      </c>
      <c r="T2978">
        <f t="shared" si="855"/>
        <v>0.69196552344136952</v>
      </c>
    </row>
    <row r="2979" spans="1:20" x14ac:dyDescent="0.25">
      <c r="A2979">
        <f t="shared" si="856"/>
        <v>429226.44264372729</v>
      </c>
      <c r="B2979">
        <f t="shared" si="873"/>
        <v>68313.510052499099</v>
      </c>
      <c r="C2979" t="str">
        <f t="shared" si="857"/>
        <v>-0.0574795827382491-1.0804527877707i</v>
      </c>
      <c r="D2979" t="str">
        <f t="shared" si="858"/>
        <v>3.92975007268252-0.654665419817061i</v>
      </c>
      <c r="E2979" t="str">
        <f t="shared" si="859"/>
        <v>315.126720027753-88.3810589109457i</v>
      </c>
      <c r="F2979" t="str">
        <f t="shared" si="860"/>
        <v>1.45433762030886-2.21631167697761i</v>
      </c>
      <c r="G2979" t="str">
        <f t="shared" si="861"/>
        <v>0.999575701884105-0.0205941274882954i</v>
      </c>
      <c r="H2979" t="str">
        <f t="shared" si="862"/>
        <v>2.9977039784081-240.1102571582i</v>
      </c>
      <c r="I2979" t="str">
        <f t="shared" si="863"/>
        <v>-1.48894436148731-1.00385421038583i</v>
      </c>
      <c r="K2979" t="str">
        <f t="shared" si="864"/>
        <v>0.00062385100260997-0.0015379214019305i</v>
      </c>
      <c r="L2979" t="str">
        <f t="shared" si="865"/>
        <v>0.00005-0.00413080246051328i</v>
      </c>
      <c r="M2979" t="str">
        <f t="shared" si="866"/>
        <v>0.00133333333333333-0.00242988380030193i</v>
      </c>
      <c r="N2979">
        <f t="shared" si="867"/>
        <v>86.954762042606305</v>
      </c>
      <c r="O2979">
        <f t="shared" si="868"/>
        <v>0.68438988712693494</v>
      </c>
      <c r="P2979" s="3">
        <f t="shared" si="869"/>
        <v>0.68438988712693494</v>
      </c>
      <c r="Q2979" s="3">
        <f t="shared" si="870"/>
        <v>-93.045237957393695</v>
      </c>
      <c r="R2979">
        <f t="shared" si="871"/>
        <v>86.954762042606305</v>
      </c>
      <c r="S2979">
        <f t="shared" si="872"/>
        <v>68.313510052499097</v>
      </c>
      <c r="T2979">
        <f t="shared" si="855"/>
        <v>0.68438988712693494</v>
      </c>
    </row>
    <row r="2980" spans="1:20" x14ac:dyDescent="0.25">
      <c r="A2980">
        <f t="shared" si="856"/>
        <v>430857.50312577351</v>
      </c>
      <c r="B2980">
        <f t="shared" si="873"/>
        <v>68573.101390698605</v>
      </c>
      <c r="C2980" t="str">
        <f t="shared" si="857"/>
        <v>-0.0632840094454059-1.07914484619294i</v>
      </c>
      <c r="D2980" t="str">
        <f t="shared" si="858"/>
        <v>3.92940947161129-0.655349185069997i</v>
      </c>
      <c r="E2980" t="str">
        <f t="shared" si="859"/>
        <v>315.294436465524-90.4242299342635i</v>
      </c>
      <c r="F2980" t="str">
        <f t="shared" si="860"/>
        <v>1.45433292166089-2.20814876959526i</v>
      </c>
      <c r="G2980" t="str">
        <f t="shared" si="861"/>
        <v>0.999572472472812-0.0206723183847788i</v>
      </c>
      <c r="H2980" t="str">
        <f t="shared" si="862"/>
        <v>2.96922610087761-239.149709785942i</v>
      </c>
      <c r="I2980" t="str">
        <f t="shared" si="863"/>
        <v>-1.477548484705-0.999663730066703i</v>
      </c>
      <c r="K2980" t="str">
        <f t="shared" si="864"/>
        <v>0.000622899320891762-0.0015328605209048i</v>
      </c>
      <c r="L2980" t="str">
        <f t="shared" si="865"/>
        <v>0.00005-0.00411516483414354i</v>
      </c>
      <c r="M2980" t="str">
        <f t="shared" si="866"/>
        <v>0.00133333333333333-0.00242068519655502i</v>
      </c>
      <c r="N2980">
        <f t="shared" si="867"/>
        <v>86.643862260354709</v>
      </c>
      <c r="O2980">
        <f t="shared" si="868"/>
        <v>0.67650445744363641</v>
      </c>
      <c r="P2980" s="3">
        <f t="shared" si="869"/>
        <v>0.67650445744363641</v>
      </c>
      <c r="Q2980" s="3">
        <f t="shared" si="870"/>
        <v>-93.356137739645291</v>
      </c>
      <c r="R2980">
        <f t="shared" si="871"/>
        <v>86.643862260354709</v>
      </c>
      <c r="S2980">
        <f t="shared" si="872"/>
        <v>68.573101390698611</v>
      </c>
      <c r="T2980">
        <f t="shared" si="855"/>
        <v>0.67650445744363641</v>
      </c>
    </row>
    <row r="2981" spans="1:20" x14ac:dyDescent="0.25">
      <c r="A2981">
        <f t="shared" si="856"/>
        <v>432494.76163765142</v>
      </c>
      <c r="B2981">
        <f t="shared" si="873"/>
        <v>68833.679175983256</v>
      </c>
      <c r="C2981" t="str">
        <f t="shared" si="857"/>
        <v>-0.0691324003949796-1.07776325842201i</v>
      </c>
      <c r="D2981" t="str">
        <f t="shared" si="858"/>
        <v>3.929066336766-0.656041825481737i</v>
      </c>
      <c r="E2981" t="str">
        <f t="shared" si="859"/>
        <v>315.432769549787-92.4862100096316i</v>
      </c>
      <c r="F2981" t="str">
        <f t="shared" si="860"/>
        <v>1.45432818726607-2.20001762569508i</v>
      </c>
      <c r="G2981" t="str">
        <f t="shared" si="861"/>
        <v>0.999569218492466-0.0207508056428272i</v>
      </c>
      <c r="H2981" t="str">
        <f t="shared" si="862"/>
        <v>2.94104534486025-238.193396087611i</v>
      </c>
      <c r="I2981" t="str">
        <f t="shared" si="863"/>
        <v>-1.46624324606823-0.995494039890577i</v>
      </c>
      <c r="K2981" t="str">
        <f t="shared" si="864"/>
        <v>0.000621952657548368-0.0015278203539415i</v>
      </c>
      <c r="L2981" t="str">
        <f t="shared" si="865"/>
        <v>0.00005-0.0040995864058015i</v>
      </c>
      <c r="M2981" t="str">
        <f t="shared" si="866"/>
        <v>0.00133333333333333-0.00241152141517735i</v>
      </c>
      <c r="N2981">
        <f t="shared" si="867"/>
        <v>86.32982882494673</v>
      </c>
      <c r="O2981">
        <f t="shared" si="868"/>
        <v>0.6682998468908169</v>
      </c>
      <c r="P2981" s="3">
        <f t="shared" si="869"/>
        <v>0.6682998468908169</v>
      </c>
      <c r="Q2981" s="3">
        <f t="shared" si="870"/>
        <v>-93.67017117505327</v>
      </c>
      <c r="R2981">
        <f t="shared" si="871"/>
        <v>86.32982882494673</v>
      </c>
      <c r="S2981">
        <f t="shared" si="872"/>
        <v>68.833679175983249</v>
      </c>
      <c r="T2981">
        <f t="shared" si="855"/>
        <v>0.6682998468908169</v>
      </c>
    </row>
    <row r="2982" spans="1:20" x14ac:dyDescent="0.25">
      <c r="A2982">
        <f t="shared" si="856"/>
        <v>434138.24173187453</v>
      </c>
      <c r="B2982">
        <f t="shared" si="873"/>
        <v>69095.247156851998</v>
      </c>
      <c r="C2982" t="str">
        <f t="shared" si="857"/>
        <v>-0.0750234071225468-1.07630616489102i</v>
      </c>
      <c r="D2982" t="str">
        <f t="shared" si="858"/>
        <v>3.92872064975021-0.656743344842749i</v>
      </c>
      <c r="E2982" t="str">
        <f t="shared" si="859"/>
        <v>315.540987136176-94.5665316786665i</v>
      </c>
      <c r="F2982" t="str">
        <f t="shared" si="860"/>
        <v>1.45432341685265-2.19191812829091i</v>
      </c>
      <c r="G2982" t="str">
        <f t="shared" si="861"/>
        <v>0.999565939756311-0.020829590379882i</v>
      </c>
      <c r="H2982" t="str">
        <f t="shared" si="862"/>
        <v>2.91315815558799-237.241292972139i</v>
      </c>
      <c r="I2982" t="str">
        <f t="shared" si="863"/>
        <v>-1.45502789067385-0.991344994095192i</v>
      </c>
      <c r="K2982" t="str">
        <f t="shared" si="864"/>
        <v>0.00062101096159007-0.00152280083401996i</v>
      </c>
      <c r="L2982" t="str">
        <f t="shared" si="865"/>
        <v>0.00005-0.00408406695138622i</v>
      </c>
      <c r="M2982" t="str">
        <f t="shared" si="866"/>
        <v>0.00133333333333333-0.00240239232434484i</v>
      </c>
      <c r="N2982">
        <f t="shared" si="867"/>
        <v>86.012674477390505</v>
      </c>
      <c r="O2982">
        <f t="shared" si="868"/>
        <v>0.65976661477189724</v>
      </c>
      <c r="P2982" s="3">
        <f t="shared" si="869"/>
        <v>0.65976661477189724</v>
      </c>
      <c r="Q2982" s="3">
        <f t="shared" si="870"/>
        <v>-93.987325522609495</v>
      </c>
      <c r="R2982">
        <f t="shared" si="871"/>
        <v>86.012674477390505</v>
      </c>
      <c r="S2982">
        <f t="shared" si="872"/>
        <v>69.095247156851997</v>
      </c>
      <c r="T2982">
        <f t="shared" si="855"/>
        <v>0.65976661477189724</v>
      </c>
    </row>
    <row r="2983" spans="1:20" x14ac:dyDescent="0.25">
      <c r="A2983">
        <f t="shared" si="856"/>
        <v>435787.96705045569</v>
      </c>
      <c r="B2983">
        <f t="shared" si="873"/>
        <v>69357.809096048033</v>
      </c>
      <c r="C2983" t="str">
        <f t="shared" si="857"/>
        <v>-0.0809556070817621-1.07477172193699i</v>
      </c>
      <c r="D2983" t="str">
        <f t="shared" si="858"/>
        <v>3.92837239204092-0.657453747003349i</v>
      </c>
      <c r="E2983" t="str">
        <f t="shared" si="859"/>
        <v>315.618361240436-96.6646988527378i</v>
      </c>
      <c r="F2983" t="str">
        <f t="shared" si="860"/>
        <v>1.45431861014686-2.18385016085166i</v>
      </c>
      <c r="G2983" t="str">
        <f t="shared" si="861"/>
        <v>0.999562636076172-0.020908673717531i</v>
      </c>
      <c r="H2983" t="str">
        <f t="shared" si="862"/>
        <v>2.88556102691959-236.293377521484i</v>
      </c>
      <c r="I2983" t="str">
        <f t="shared" si="863"/>
        <v>-1.4439016704181-0.987216448451484i</v>
      </c>
      <c r="K2983" t="str">
        <f t="shared" si="864"/>
        <v>0.000620074182318444-0.00151780189425957i</v>
      </c>
      <c r="L2983" t="str">
        <f t="shared" si="865"/>
        <v>0.00005-0.00406860624764517i</v>
      </c>
      <c r="M2983" t="str">
        <f t="shared" si="866"/>
        <v>0.00133333333333333-0.00239329779273245i</v>
      </c>
      <c r="N2983">
        <f t="shared" si="867"/>
        <v>85.6924135266283</v>
      </c>
      <c r="O2983">
        <f t="shared" si="868"/>
        <v>0.65089527355032595</v>
      </c>
      <c r="P2983" s="3">
        <f t="shared" si="869"/>
        <v>0.65089527355032595</v>
      </c>
      <c r="Q2983" s="3">
        <f t="shared" si="870"/>
        <v>-94.3075864733717</v>
      </c>
      <c r="R2983">
        <f t="shared" si="871"/>
        <v>85.6924135266283</v>
      </c>
      <c r="S2983">
        <f t="shared" si="872"/>
        <v>69.35780909604803</v>
      </c>
      <c r="T2983">
        <f t="shared" si="855"/>
        <v>0.65089527355032595</v>
      </c>
    </row>
    <row r="2984" spans="1:20" x14ac:dyDescent="0.25">
      <c r="A2984">
        <f t="shared" si="856"/>
        <v>437443.96132524736</v>
      </c>
      <c r="B2984">
        <f t="shared" si="873"/>
        <v>69621.368770613015</v>
      </c>
      <c r="C2984" t="str">
        <f t="shared" si="857"/>
        <v>-0.0869275029981105-1.07315810489378i</v>
      </c>
      <c r="D2984" t="str">
        <f t="shared" si="858"/>
        <v>3.92802154498757-0.65817303587301i</v>
      </c>
      <c r="E2984" t="str">
        <f t="shared" si="859"/>
        <v>315.664169201516-98.780186488519i</v>
      </c>
      <c r="F2984" t="str">
        <f t="shared" si="860"/>
        <v>1.45431376687284-2.17581360729962i</v>
      </c>
      <c r="G2984" t="str">
        <f t="shared" si="861"/>
        <v>0.999559307262447-0.0209880567815235i</v>
      </c>
      <c r="H2984" t="str">
        <f t="shared" si="862"/>
        <v>2.85825050059851-235.349626988909i</v>
      </c>
      <c r="I2984" t="str">
        <f t="shared" si="863"/>
        <v>-1.43286384392781-0.983108260242091i</v>
      </c>
      <c r="K2984" t="str">
        <f t="shared" si="864"/>
        <v>0.000619142269324145-0.00151282346791964i</v>
      </c>
      <c r="L2984" t="str">
        <f t="shared" si="865"/>
        <v>0.00005-0.00405320407217093i</v>
      </c>
      <c r="M2984" t="str">
        <f t="shared" si="866"/>
        <v>0.00133333333333333-0.00238423768951231i</v>
      </c>
      <c r="N2984">
        <f t="shared" si="867"/>
        <v>85.369061879975163</v>
      </c>
      <c r="O2984">
        <f t="shared" si="868"/>
        <v>0.64167629549416794</v>
      </c>
      <c r="P2984" s="3">
        <f t="shared" si="869"/>
        <v>0.64167629549416794</v>
      </c>
      <c r="Q2984" s="3">
        <f t="shared" si="870"/>
        <v>-94.630938120024837</v>
      </c>
      <c r="R2984">
        <f t="shared" si="871"/>
        <v>85.369061879975163</v>
      </c>
      <c r="S2984">
        <f t="shared" si="872"/>
        <v>69.621368770613017</v>
      </c>
      <c r="T2984">
        <f t="shared" si="855"/>
        <v>0.64167629549416794</v>
      </c>
    </row>
    <row r="2985" spans="1:20" x14ac:dyDescent="0.25">
      <c r="A2985">
        <f t="shared" si="856"/>
        <v>439106.24837828329</v>
      </c>
      <c r="B2985">
        <f t="shared" si="873"/>
        <v>69885.929971941339</v>
      </c>
      <c r="C2985" t="str">
        <f t="shared" si="857"/>
        <v>-0.0929375223523646-1.07146351127656i</v>
      </c>
      <c r="D2985" t="str">
        <f t="shared" si="858"/>
        <v>3.92766808981129-0.658901215419682i</v>
      </c>
      <c r="E2985" t="str">
        <f t="shared" si="859"/>
        <v>315.67769488284-100.912440310691i</v>
      </c>
      <c r="F2985" t="str">
        <f t="shared" si="860"/>
        <v>1.45430888675263-2.16780835200875i</v>
      </c>
      <c r="G2985" t="str">
        <f t="shared" si="861"/>
        <v>0.999555953124095-0.021067740701784i</v>
      </c>
      <c r="H2985" t="str">
        <f t="shared" si="862"/>
        <v>2.83122316552302-234.410018797261i</v>
      </c>
      <c r="I2985" t="str">
        <f t="shared" si="863"/>
        <v>-1.42191367649239-0.97902028824018i</v>
      </c>
      <c r="K2985" t="str">
        <f t="shared" si="864"/>
        <v>0.000618215172484704-0.00150786548839923i</v>
      </c>
      <c r="L2985" t="str">
        <f t="shared" si="865"/>
        <v>0.00005-0.004037860203398i</v>
      </c>
      <c r="M2985" t="str">
        <f t="shared" si="866"/>
        <v>0.00133333333333333-0.00237521188435177i</v>
      </c>
      <c r="N2985">
        <f t="shared" si="867"/>
        <v>85.042637072386214</v>
      </c>
      <c r="O2985">
        <f t="shared" si="868"/>
        <v>0.63210011960824097</v>
      </c>
      <c r="P2985" s="3">
        <f t="shared" si="869"/>
        <v>0.63210011960824097</v>
      </c>
      <c r="Q2985" s="3">
        <f t="shared" si="870"/>
        <v>-94.957362927613786</v>
      </c>
      <c r="R2985">
        <f t="shared" si="871"/>
        <v>85.042637072386214</v>
      </c>
      <c r="S2985">
        <f t="shared" si="872"/>
        <v>69.885929971941337</v>
      </c>
      <c r="T2985">
        <f t="shared" si="855"/>
        <v>0.63210011960824097</v>
      </c>
    </row>
    <row r="2986" spans="1:20" x14ac:dyDescent="0.25">
      <c r="A2986">
        <f t="shared" si="856"/>
        <v>440774.85212212079</v>
      </c>
      <c r="B2986">
        <f t="shared" si="873"/>
        <v>70151.496505834715</v>
      </c>
      <c r="C2986" t="str">
        <f t="shared" si="857"/>
        <v>-0.0989840170017022-1.06968616405318i</v>
      </c>
      <c r="D2986" t="str">
        <f t="shared" si="858"/>
        <v>3.92731200760424-0.659638289669122i</v>
      </c>
      <c r="E2986" t="str">
        <f t="shared" si="859"/>
        <v>315.658229910109-103.060876584951i</v>
      </c>
      <c r="F2986" t="str">
        <f t="shared" si="860"/>
        <v>1.45430396950615-2.15983427980307i</v>
      </c>
      <c r="G2986" t="str">
        <f t="shared" si="861"/>
        <v>0.999552573468625-0.0211477266124281i</v>
      </c>
      <c r="H2986" t="str">
        <f t="shared" si="862"/>
        <v>2.8044756570286-233.474530537286i</v>
      </c>
      <c r="I2986" t="str">
        <f t="shared" si="863"/>
        <v>-1.41105043999662-0.974952392688671i</v>
      </c>
      <c r="K2986" t="str">
        <f t="shared" si="864"/>
        <v>0.000617292841962361-0.00150292788923706i</v>
      </c>
      <c r="L2986" t="str">
        <f t="shared" si="865"/>
        <v>0.00005-0.00402257442059973i</v>
      </c>
      <c r="M2986" t="str">
        <f t="shared" si="866"/>
        <v>0.00133333333333333-0.00236622024741161i</v>
      </c>
      <c r="N2986">
        <f t="shared" si="867"/>
        <v>84.713158294442408</v>
      </c>
      <c r="O2986">
        <f t="shared" si="868"/>
        <v>0.62215715885346856</v>
      </c>
      <c r="P2986" s="3">
        <f t="shared" si="869"/>
        <v>0.62215715885346856</v>
      </c>
      <c r="Q2986" s="3">
        <f t="shared" si="870"/>
        <v>-95.286841705557592</v>
      </c>
      <c r="R2986">
        <f t="shared" si="871"/>
        <v>84.713158294442408</v>
      </c>
      <c r="S2986">
        <f t="shared" si="872"/>
        <v>70.151496505834714</v>
      </c>
      <c r="T2986">
        <f t="shared" si="855"/>
        <v>0.62215715885346856</v>
      </c>
    </row>
    <row r="2987" spans="1:20" x14ac:dyDescent="0.25">
      <c r="A2987">
        <f t="shared" si="856"/>
        <v>442449.79656018486</v>
      </c>
      <c r="B2987">
        <f t="shared" si="873"/>
        <v>70418.072192556894</v>
      </c>
      <c r="C2987" t="str">
        <f t="shared" si="857"/>
        <v>-0.1050652629463-1.06782431499623i</v>
      </c>
      <c r="D2987" t="str">
        <f t="shared" si="858"/>
        <v>3.92695327932875-0.6603842627042i</v>
      </c>
      <c r="E2987" t="str">
        <f t="shared" si="859"/>
        <v>315.605074943655-105.224881944442i</v>
      </c>
      <c r="F2987" t="str">
        <f t="shared" si="860"/>
        <v>1.45429901485124-2.15189127595499i</v>
      </c>
      <c r="G2987" t="str">
        <f t="shared" si="861"/>
        <v>0.999549168102088-0.0212280156517762i</v>
      </c>
      <c r="H2987" t="str">
        <f t="shared" si="862"/>
        <v>2.7780046561822-232.543139965956i</v>
      </c>
      <c r="I2987" t="str">
        <f t="shared" si="863"/>
        <v>-1.40027341285424-0.970904435279822i</v>
      </c>
      <c r="K2987" t="str">
        <f t="shared" si="864"/>
        <v>0.000616375228201872-0.0014980106041113i</v>
      </c>
      <c r="L2987" t="str">
        <f t="shared" si="865"/>
        <v>0.00005-0.00400734650388497i</v>
      </c>
      <c r="M2987" t="str">
        <f t="shared" si="866"/>
        <v>0.00133333333333333-0.0023572626493441i</v>
      </c>
      <c r="N2987">
        <f t="shared" si="867"/>
        <v>84.380646418939449</v>
      </c>
      <c r="O2987">
        <f t="shared" si="868"/>
        <v>0.61183780764467066</v>
      </c>
      <c r="P2987" s="3">
        <f t="shared" si="869"/>
        <v>0.61183780764467066</v>
      </c>
      <c r="Q2987" s="3">
        <f t="shared" si="870"/>
        <v>-95.619353581060551</v>
      </c>
      <c r="R2987">
        <f t="shared" si="871"/>
        <v>84.380646418939449</v>
      </c>
      <c r="S2987">
        <f t="shared" si="872"/>
        <v>70.418072192556892</v>
      </c>
      <c r="T2987">
        <f t="shared" si="855"/>
        <v>0.61183780764467066</v>
      </c>
    </row>
    <row r="2988" spans="1:20" x14ac:dyDescent="0.25">
      <c r="A2988">
        <f t="shared" si="856"/>
        <v>444131.1057871136</v>
      </c>
      <c r="B2988">
        <f t="shared" si="873"/>
        <v>70685.660866888618</v>
      </c>
      <c r="C2988" t="str">
        <f t="shared" si="857"/>
        <v>-0.111179460249154-1.06587624811043i</v>
      </c>
      <c r="D2988" t="str">
        <f t="shared" si="858"/>
        <v>3.92659188581647-0.661139138664193i</v>
      </c>
      <c r="E2988" t="str">
        <f t="shared" si="859"/>
        <v>315.51754098327-107.403813272732i</v>
      </c>
      <c r="F2988" t="str">
        <f t="shared" si="860"/>
        <v>1.45429402250354-2.1439792261836i</v>
      </c>
      <c r="G2988" t="str">
        <f t="shared" si="861"/>
        <v>0.99954573682906-0.021308608962369i</v>
      </c>
      <c r="H2988" t="str">
        <f t="shared" si="862"/>
        <v>2.75180688908835-231.615825004816i</v>
      </c>
      <c r="I2988" t="str">
        <f t="shared" si="863"/>
        <v>-1.38958187994223-0.966876279135029i</v>
      </c>
      <c r="K2988" t="str">
        <f t="shared" si="864"/>
        <v>0.000615462281928381-0.0014931135668394i</v>
      </c>
      <c r="L2988" t="str">
        <f t="shared" si="865"/>
        <v>0.00005-0.00399217623419503i</v>
      </c>
      <c r="M2988" t="str">
        <f t="shared" si="866"/>
        <v>0.00133333333333333-0.00234833896129119i</v>
      </c>
      <c r="N2988">
        <f t="shared" si="867"/>
        <v>84.045124025966828</v>
      </c>
      <c r="O2988">
        <f t="shared" si="868"/>
        <v>0.60113244962886236</v>
      </c>
      <c r="P2988" s="3">
        <f t="shared" si="869"/>
        <v>0.60113244962886236</v>
      </c>
      <c r="Q2988" s="3">
        <f t="shared" si="870"/>
        <v>-95.954875974033172</v>
      </c>
      <c r="R2988">
        <f t="shared" si="871"/>
        <v>84.045124025966828</v>
      </c>
      <c r="S2988">
        <f t="shared" si="872"/>
        <v>70.685660866888625</v>
      </c>
      <c r="T2988">
        <f t="shared" ref="T2988:T3051" si="874">P2988</f>
        <v>0.60113244962886236</v>
      </c>
    </row>
    <row r="2989" spans="1:20" x14ac:dyDescent="0.25">
      <c r="A2989">
        <f t="shared" ref="A2989:A3052" si="875">2*PI()*B2989</f>
        <v>445818.80398910469</v>
      </c>
      <c r="B2989">
        <f t="shared" si="873"/>
        <v>70954.266378182801</v>
      </c>
      <c r="C2989" t="str">
        <f t="shared" ref="C2989:C3052" si="876">IMPRODUCT(D2989,E2989,$C$40,,K2989,$C$41)</f>
        <v>-0.117324733116463-1.06384028312788i</v>
      </c>
      <c r="D2989" t="str">
        <f t="shared" ref="D2989:D3052" si="877">IMDIV(IMPRODUCT($C$37,$C$38,COMPLEX(1,A2989/$C$38)),IMSUM(-1*A2989*A2989/$C$39,COMPLEX(0,1*A2989)))</f>
        <v>3.92622780776779-0.661902921744096i</v>
      </c>
      <c r="E2989" t="str">
        <f t="shared" ref="E2989:E3052" si="878">IMDIV(IMPRODUCT(IMSUM(F2989,G2989),$C$29,H2989),IMSUM(1,I2989))</f>
        <v>315.394950703018-109.596997646289i</v>
      </c>
      <c r="F2989" t="str">
        <f t="shared" ref="F2989:F3052" si="879">IMDIV(IMPRODUCT($C$14,$C$15,COMPLEX(1,A2989/$C$15)),IMSUM(-1*A2989*A2989/$C$16,COMPLEX(0,A2989)))</f>
        <v>1.45428899217659-2.13609801665312i</v>
      </c>
      <c r="G2989" t="str">
        <f t="shared" ref="G2989:G3052" si="880">IMDIV(1,COMPLEX(1,A2989*$C$9*$C$10))</f>
        <v>0.999542279452638-0.0213895076909817i</v>
      </c>
      <c r="H2989" t="str">
        <f t="shared" ref="H2989:H3052" si="881">IMDIV($C$3,IMSUM(K2989,COMPLEX(0,$C$28*A2989)))</f>
        <v>2.72587912620666-230.692563738357i</v>
      </c>
      <c r="I2989" t="str">
        <f t="shared" ref="I2989:I3052" si="882">IMPRODUCT(F2989,$C$29,H2989,$C$31)</f>
        <v>-1.378975132536-0.962867788785145i</v>
      </c>
      <c r="K2989" t="str">
        <f t="shared" ref="K2989:K3052" si="883">IF($C$26&lt;=0,IMDIV(1,IMSUM(IMDIV(1,L2989),1/$C$18)),IMDIV(1,IMSUM(IMDIV(1,L2989),1/$C$18,IMDIV(1,M2989))))</f>
        <v>0.000614553954145277-0.00148823671137792i</v>
      </c>
      <c r="L2989" t="str">
        <f t="shared" ref="L2989:L3052" si="884">IMSUM($C$21/$C$22,IMDIV(1,COMPLEX(0,$C$20*$C$22*A2989)))</f>
        <v>0.00005-0.00397706339330048i</v>
      </c>
      <c r="M2989" t="str">
        <f t="shared" ref="M2989:M3052" si="885">IMSUM($C$25/$C$26,IMDIV(1,COMPLEX(0,$C$24*$C$26*A2989)))</f>
        <v>0.00133333333333333-0.00233944905488263i</v>
      </c>
      <c r="N2989">
        <f t="shared" ref="N2989:N3052" si="886">ABS(R2989)</f>
        <v>83.70661542636681</v>
      </c>
      <c r="O2989">
        <f t="shared" ref="O2989:O3052" si="887">ABS(P2989)</f>
        <v>0.59003146573314313</v>
      </c>
      <c r="P2989" s="3">
        <f t="shared" ref="P2989:P3052" si="888">20*LOG10(IMABS(C2989))</f>
        <v>0.59003146573314313</v>
      </c>
      <c r="Q2989" s="3">
        <f t="shared" ref="Q2989:Q3052" si="889">IMARGUMENT(C2989)*180/PI()</f>
        <v>-96.29338457363319</v>
      </c>
      <c r="R2989">
        <f t="shared" ref="R2989:R3052" si="890">IF(Q2989&lt;0,Q2989+180,Q2989-180)</f>
        <v>83.70661542636681</v>
      </c>
      <c r="S2989">
        <f t="shared" ref="S2989:S3052" si="891">B2989/1000</f>
        <v>70.954266378182808</v>
      </c>
      <c r="T2989">
        <f t="shared" si="874"/>
        <v>0.59003146573314313</v>
      </c>
    </row>
    <row r="2990" spans="1:20" x14ac:dyDescent="0.25">
      <c r="A2990">
        <f t="shared" si="875"/>
        <v>447512.91544426332</v>
      </c>
      <c r="B2990">
        <f t="shared" ref="B2990:B3053" si="892">B2989*(1+B$42)</f>
        <v>71223.892590419899</v>
      </c>
      <c r="C2990" t="str">
        <f t="shared" si="876"/>
        <v>-0.123499130146024-1.06171477906409i</v>
      </c>
      <c r="D2990" t="str">
        <f t="shared" si="877"/>
        <v>3.92586102575081-0.662675616193898i</v>
      </c>
      <c r="E2990" t="str">
        <f t="shared" si="878"/>
        <v>315.236639813441-111.803732339501i</v>
      </c>
      <c r="F2990" t="str">
        <f t="shared" si="879"/>
        <v>1.4542839235817-2.12824753397118i</v>
      </c>
      <c r="G2990" t="str">
        <f t="shared" si="880"/>
        <v>0.999538795774422-0.0214707129886396i</v>
      </c>
      <c r="H2990" t="str">
        <f t="shared" si="881"/>
        <v>2.70021818168081-229.773334412405i</v>
      </c>
      <c r="I2990" t="str">
        <f t="shared" si="882"/>
        <v>-1.36845246824518-0.958878830150942i</v>
      </c>
      <c r="K2990" t="str">
        <f t="shared" si="883"/>
        <v>0.000613650196132082-0.00148337997182231i</v>
      </c>
      <c r="L2990" t="str">
        <f t="shared" si="884"/>
        <v>0.00005-0.00396200776379806i</v>
      </c>
      <c r="M2990" t="str">
        <f t="shared" si="885"/>
        <v>0.00133333333333333-0.00233059280223414i</v>
      </c>
      <c r="N2990">
        <f t="shared" si="886"/>
        <v>83.365146683449495</v>
      </c>
      <c r="O2990">
        <f t="shared" si="887"/>
        <v>0.57852524247874126</v>
      </c>
      <c r="P2990" s="3">
        <f t="shared" si="888"/>
        <v>0.57852524247874126</v>
      </c>
      <c r="Q2990" s="3">
        <f t="shared" si="889"/>
        <v>-96.634853316550505</v>
      </c>
      <c r="R2990">
        <f t="shared" si="890"/>
        <v>83.365146683449495</v>
      </c>
      <c r="S2990">
        <f t="shared" si="891"/>
        <v>71.223892590419894</v>
      </c>
      <c r="T2990">
        <f t="shared" si="874"/>
        <v>0.57852524247874126</v>
      </c>
    </row>
    <row r="2991" spans="1:20" x14ac:dyDescent="0.25">
      <c r="A2991">
        <f t="shared" si="875"/>
        <v>449213.46452295152</v>
      </c>
      <c r="B2991">
        <f t="shared" si="892"/>
        <v>71494.543382263495</v>
      </c>
      <c r="C2991" t="str">
        <f t="shared" si="876"/>
        <v>-0.129700624750398-1.05949813782648i</v>
      </c>
      <c r="D2991" t="str">
        <f t="shared" si="877"/>
        <v>3.92549152020075-0.663457226317871i</v>
      </c>
      <c r="E2991" t="str">
        <f t="shared" si="878"/>
        <v>315.041958448169-114.023284894998i</v>
      </c>
      <c r="F2991" t="str">
        <f t="shared" si="879"/>
        <v>1.45427881642804-2.1204276651872i</v>
      </c>
      <c r="G2991" t="str">
        <f t="shared" si="880"/>
        <v>0.999535285594508-0.0215522260106327i</v>
      </c>
      <c r="H2991" t="str">
        <f t="shared" si="881"/>
        <v>2.67482091267841-228.858115432522i</v>
      </c>
      <c r="I2991" t="str">
        <f t="shared" si="882"/>
        <v>-1.35801319095023-0.954909270524018i</v>
      </c>
      <c r="K2991" t="str">
        <f t="shared" si="883"/>
        <v>0.000612750959442341-0.00147854328240671i</v>
      </c>
      <c r="L2991" t="str">
        <f t="shared" si="884"/>
        <v>0.00005-0.00394700912910744i</v>
      </c>
      <c r="M2991" t="str">
        <f t="shared" si="885"/>
        <v>0.00133333333333333-0.00232177007594555i</v>
      </c>
      <c r="N2991">
        <f t="shared" si="886"/>
        <v>83.020745632856375</v>
      </c>
      <c r="O2991">
        <f t="shared" si="887"/>
        <v>0.56660418055165607</v>
      </c>
      <c r="P2991" s="3">
        <f t="shared" si="888"/>
        <v>0.56660418055165607</v>
      </c>
      <c r="Q2991" s="3">
        <f t="shared" si="889"/>
        <v>-96.979254367143625</v>
      </c>
      <c r="R2991">
        <f t="shared" si="890"/>
        <v>83.020745632856375</v>
      </c>
      <c r="S2991">
        <f t="shared" si="891"/>
        <v>71.494543382263501</v>
      </c>
      <c r="T2991">
        <f t="shared" si="874"/>
        <v>0.56660418055165607</v>
      </c>
    </row>
    <row r="2992" spans="1:20" x14ac:dyDescent="0.25">
      <c r="A2992">
        <f t="shared" si="875"/>
        <v>450920.47568813874</v>
      </c>
      <c r="B2992">
        <f t="shared" si="892"/>
        <v>71766.222647116098</v>
      </c>
      <c r="C2992" t="str">
        <f t="shared" si="876"/>
        <v>-0.135927115761531-1.05718880786675i</v>
      </c>
      <c r="D2992" t="str">
        <f t="shared" si="877"/>
        <v>3.92511927141902-0.664247756473845i</v>
      </c>
      <c r="E2992" t="str">
        <f t="shared" si="878"/>
        <v>314.810272571848-116.254893262078i</v>
      </c>
      <c r="F2992" t="str">
        <f t="shared" si="879"/>
        <v>1.45427367042255-2.11263829779081i</v>
      </c>
      <c r="G2992" t="str">
        <f t="shared" si="880"/>
        <v>0.999531748711476-0.0216340479165301i</v>
      </c>
      <c r="H2992" t="str">
        <f t="shared" si="881"/>
        <v>2.64968421874203-227.946885362442i</v>
      </c>
      <c r="I2992" t="str">
        <f t="shared" si="882"/>
        <v>-1.3476566107398-0.950958978547959i</v>
      </c>
      <c r="K2992" t="str">
        <f t="shared" si="883"/>
        <v>0.000611856195901545-0.00147372657750371i</v>
      </c>
      <c r="L2992" t="str">
        <f t="shared" si="884"/>
        <v>0.00005-0.00393206727346826i</v>
      </c>
      <c r="M2992" t="str">
        <f t="shared" si="885"/>
        <v>0.00133333333333333-0.00231298074909898i</v>
      </c>
      <c r="N2992">
        <f t="shared" si="886"/>
        <v>82.673441900453739</v>
      </c>
      <c r="O2992">
        <f t="shared" si="887"/>
        <v>0.55425870362218477</v>
      </c>
      <c r="P2992" s="3">
        <f t="shared" si="888"/>
        <v>0.55425870362218477</v>
      </c>
      <c r="Q2992" s="3">
        <f t="shared" si="889"/>
        <v>-97.326558099546261</v>
      </c>
      <c r="R2992">
        <f t="shared" si="890"/>
        <v>82.673441900453739</v>
      </c>
      <c r="S2992">
        <f t="shared" si="891"/>
        <v>71.766222647116095</v>
      </c>
      <c r="T2992">
        <f t="shared" si="874"/>
        <v>0.55425870362218477</v>
      </c>
    </row>
    <row r="2993" spans="1:20" x14ac:dyDescent="0.25">
      <c r="A2993">
        <f t="shared" si="875"/>
        <v>452633.97349575371</v>
      </c>
      <c r="B2993">
        <f t="shared" si="892"/>
        <v>72038.934293175145</v>
      </c>
      <c r="C2993" t="str">
        <f t="shared" si="876"/>
        <v>-0.142176428223024-1.0547852878677i</v>
      </c>
      <c r="D2993" t="str">
        <f t="shared" si="877"/>
        <v>3.92474425957251-0.665047211072479i</v>
      </c>
      <c r="E2993" t="str">
        <f t="shared" si="878"/>
        <v>314.540965405902-118.497766005797i</v>
      </c>
      <c r="F2993" t="str">
        <f t="shared" si="879"/>
        <v>1.45426848526995-2.10487931971017i</v>
      </c>
      <c r="G2993" t="str">
        <f t="shared" si="880"/>
        <v>0.999528184922378-0.0217161798701959i</v>
      </c>
      <c r="H2993" t="str">
        <f t="shared" si="881"/>
        <v>2.62480504115075-227.039622922506i</v>
      </c>
      <c r="I2993" t="str">
        <f t="shared" si="882"/>
        <v>-1.3373820438487-0.947027824199791i</v>
      </c>
      <c r="K2993" t="str">
        <f t="shared" si="883"/>
        <v>0.00061096585760506-0.00146892979162412i</v>
      </c>
      <c r="L2993" t="str">
        <f t="shared" si="884"/>
        <v>0.00005-0.0039171819819369i</v>
      </c>
      <c r="M2993" t="str">
        <f t="shared" si="885"/>
        <v>0.00133333333333333-0.002304224695257i</v>
      </c>
      <c r="N2993">
        <f t="shared" si="886"/>
        <v>82.323266918140092</v>
      </c>
      <c r="O2993">
        <f t="shared" si="887"/>
        <v>0.54147926740292351</v>
      </c>
      <c r="P2993" s="3">
        <f t="shared" si="888"/>
        <v>0.54147926740292351</v>
      </c>
      <c r="Q2993" s="3">
        <f t="shared" si="889"/>
        <v>-97.676733081859908</v>
      </c>
      <c r="R2993">
        <f t="shared" si="890"/>
        <v>82.323266918140092</v>
      </c>
      <c r="S2993">
        <f t="shared" si="891"/>
        <v>72.038934293175146</v>
      </c>
      <c r="T2993">
        <f t="shared" si="874"/>
        <v>0.54147926740292351</v>
      </c>
    </row>
    <row r="2994" spans="1:20" x14ac:dyDescent="0.25">
      <c r="A2994">
        <f t="shared" si="875"/>
        <v>454353.98259503755</v>
      </c>
      <c r="B2994">
        <f t="shared" si="892"/>
        <v>72312.682243489209</v>
      </c>
      <c r="C2994" t="str">
        <f t="shared" si="876"/>
        <v>-0.148446314375569-1.05228613045449i</v>
      </c>
      <c r="D2994" t="str">
        <f t="shared" si="877"/>
        <v>3.92436646469274-0.665855594576514i</v>
      </c>
      <c r="E2994" t="str">
        <f t="shared" si="878"/>
        <v>314.233438868513-120.751082589115i</v>
      </c>
      <c r="F2994" t="str">
        <f t="shared" si="879"/>
        <v>1.4542632606727-2.09715061931041i</v>
      </c>
      <c r="G2994" t="str">
        <f t="shared" si="880"/>
        <v>0.999524594022725-0.0217986230398038i</v>
      </c>
      <c r="H2994" t="str">
        <f t="shared" si="881"/>
        <v>2.60018036229236-226.136306988136i</v>
      </c>
      <c r="I2994" t="str">
        <f t="shared" si="882"/>
        <v>-1.32718881259676-0.943115678771791i</v>
      </c>
      <c r="K2994" t="str">
        <f t="shared" si="883"/>
        <v>0.000610079896916073-0.00146415285941672i</v>
      </c>
      <c r="L2994" t="str">
        <f t="shared" si="884"/>
        <v>0.00005-0.00390235304038345i</v>
      </c>
      <c r="M2994" t="str">
        <f t="shared" si="885"/>
        <v>0.00133333333333333-0.00229550178846085i</v>
      </c>
      <c r="N2994">
        <f t="shared" si="886"/>
        <v>81.970253937465102</v>
      </c>
      <c r="O2994">
        <f t="shared" si="887"/>
        <v>0.52825636893357375</v>
      </c>
      <c r="P2994" s="3">
        <f t="shared" si="888"/>
        <v>0.52825636893357375</v>
      </c>
      <c r="Q2994" s="3">
        <f t="shared" si="889"/>
        <v>-98.029746062534898</v>
      </c>
      <c r="R2994">
        <f t="shared" si="890"/>
        <v>81.970253937465102</v>
      </c>
      <c r="S2994">
        <f t="shared" si="891"/>
        <v>72.312682243489206</v>
      </c>
      <c r="T2994">
        <f t="shared" si="874"/>
        <v>0.52825636893357375</v>
      </c>
    </row>
    <row r="2995" spans="1:20" x14ac:dyDescent="0.25">
      <c r="A2995">
        <f t="shared" si="875"/>
        <v>456080.52772889868</v>
      </c>
      <c r="B2995">
        <f t="shared" si="892"/>
        <v>72587.470436014468</v>
      </c>
      <c r="C2995" t="str">
        <f t="shared" si="876"/>
        <v>-0.154734454841027-1.04968994591974i</v>
      </c>
      <c r="D2995" t="str">
        <f t="shared" si="877"/>
        <v>3.92398586667513-0.66667291150004i</v>
      </c>
      <c r="E2995" t="str">
        <f t="shared" si="878"/>
        <v>313.887115024876-123.013993730422i</v>
      </c>
      <c r="F2995" t="str">
        <f t="shared" si="879"/>
        <v>1.45425799633105-2.08945208539196i</v>
      </c>
      <c r="G2995" t="str">
        <f t="shared" si="880"/>
        <v>0.999520975806479-0.0218813785978523i</v>
      </c>
      <c r="H2995" t="str">
        <f t="shared" si="881"/>
        <v>2.57580720504587-225.236916588311i</v>
      </c>
      <c r="I2995" t="str">
        <f t="shared" si="882"/>
        <v>-1.31707624532822-0.939222414853583i</v>
      </c>
      <c r="K2995" t="str">
        <f t="shared" si="883"/>
        <v>0.000609198266463556-0.00145939571566798i</v>
      </c>
      <c r="L2995" t="str">
        <f t="shared" si="884"/>
        <v>0.00005-0.00388758023548859i</v>
      </c>
      <c r="M2995" t="str">
        <f t="shared" si="885"/>
        <v>0.00133333333333333-0.00228681190322858i</v>
      </c>
      <c r="N2995">
        <f t="shared" si="886"/>
        <v>81.614438040933678</v>
      </c>
      <c r="O2995">
        <f t="shared" si="887"/>
        <v>0.51458055608025788</v>
      </c>
      <c r="P2995" s="3">
        <f t="shared" si="888"/>
        <v>0.51458055608025788</v>
      </c>
      <c r="Q2995" s="3">
        <f t="shared" si="889"/>
        <v>-98.385561959066322</v>
      </c>
      <c r="R2995">
        <f t="shared" si="890"/>
        <v>81.614438040933678</v>
      </c>
      <c r="S2995">
        <f t="shared" si="891"/>
        <v>72.58747043601447</v>
      </c>
      <c r="T2995">
        <f t="shared" si="874"/>
        <v>0.51458055608025788</v>
      </c>
    </row>
    <row r="2996" spans="1:20" x14ac:dyDescent="0.25">
      <c r="A2996">
        <f t="shared" si="875"/>
        <v>457813.63373426854</v>
      </c>
      <c r="B2996">
        <f t="shared" si="892"/>
        <v>72863.302823671329</v>
      </c>
      <c r="C2996" t="str">
        <f t="shared" si="876"/>
        <v>-0.161038460009492-1.04699540595148i</v>
      </c>
      <c r="D2996" t="str">
        <f t="shared" si="877"/>
        <v>3.92360244527806-0.66749916640772i</v>
      </c>
      <c r="E2996" t="str">
        <f t="shared" si="878"/>
        <v>313.501437543634-125.285621838401i</v>
      </c>
      <c r="F2996" t="str">
        <f t="shared" si="879"/>
        <v>1.45425269194293-2.081783607189i</v>
      </c>
      <c r="G2996" t="str">
        <f t="shared" si="880"/>
        <v>0.999517330066038-0.0219644477211796i</v>
      </c>
      <c r="H2996" t="str">
        <f t="shared" si="881"/>
        <v>2.55168263217411-224.341430904067i</v>
      </c>
      <c r="I2996" t="str">
        <f t="shared" si="882"/>
        <v>-1.30704367635191-0.93534790631444i</v>
      </c>
      <c r="K2996" t="str">
        <f t="shared" si="883"/>
        <v>0.00060832091914025-0.00145465829530181i</v>
      </c>
      <c r="L2996" t="str">
        <f t="shared" si="884"/>
        <v>0.00005-0.00387286335474058i</v>
      </c>
      <c r="M2996" t="str">
        <f t="shared" si="885"/>
        <v>0.00133333333333333-0.00227815491455328i</v>
      </c>
      <c r="N2996">
        <f t="shared" si="886"/>
        <v>81.25585615090182</v>
      </c>
      <c r="O2996">
        <f t="shared" si="887"/>
        <v>0.50044243723676618</v>
      </c>
      <c r="P2996" s="3">
        <f t="shared" si="888"/>
        <v>0.50044243723676618</v>
      </c>
      <c r="Q2996" s="3">
        <f t="shared" si="889"/>
        <v>-98.74414384909818</v>
      </c>
      <c r="R2996">
        <f t="shared" si="890"/>
        <v>81.25585615090182</v>
      </c>
      <c r="S2996">
        <f t="shared" si="891"/>
        <v>72.863302823671333</v>
      </c>
      <c r="T2996">
        <f t="shared" si="874"/>
        <v>0.50044243723676618</v>
      </c>
    </row>
    <row r="2997" spans="1:20" x14ac:dyDescent="0.25">
      <c r="A2997">
        <f t="shared" si="875"/>
        <v>459553.3255424588</v>
      </c>
      <c r="B2997">
        <f t="shared" si="892"/>
        <v>73140.183374401284</v>
      </c>
      <c r="C2997" t="str">
        <f t="shared" si="876"/>
        <v>-0.167355871633416-1.04420124735202i</v>
      </c>
      <c r="D2997" t="str">
        <f t="shared" si="877"/>
        <v>3.92321618012226-0.668334363914063i</v>
      </c>
      <c r="E2997" t="str">
        <f t="shared" si="878"/>
        <v>313.075873155099-127.565061526068i</v>
      </c>
      <c r="F2997" t="str">
        <f t="shared" si="879"/>
        <v>1.454247347204-2.07414507436784i</v>
      </c>
      <c r="G2997" t="str">
        <f t="shared" si="880"/>
        <v>0.999513656592225-0.0220478315909789i</v>
      </c>
      <c r="H2997" t="str">
        <f t="shared" si="881"/>
        <v>2.52780374572639-223.449829267016i</v>
      </c>
      <c r="I2997" t="str">
        <f t="shared" si="882"/>
        <v>-1.29709044588207-0.931492028285991i</v>
      </c>
      <c r="K2997" t="str">
        <f t="shared" si="883"/>
        <v>0.000607447808100647-0.00144994053337923i</v>
      </c>
      <c r="L2997" t="str">
        <f t="shared" si="884"/>
        <v>0.00005-0.00385820218643213i</v>
      </c>
      <c r="M2997" t="str">
        <f t="shared" si="885"/>
        <v>0.00133333333333333-0.00226953069790125i</v>
      </c>
      <c r="N2997">
        <f t="shared" si="886"/>
        <v>80.894547035951732</v>
      </c>
      <c r="O2997">
        <f t="shared" si="887"/>
        <v>0.48583269121110206</v>
      </c>
      <c r="P2997" s="3">
        <f t="shared" si="888"/>
        <v>0.48583269121110206</v>
      </c>
      <c r="Q2997" s="3">
        <f t="shared" si="889"/>
        <v>-99.105452964048268</v>
      </c>
      <c r="R2997">
        <f t="shared" si="890"/>
        <v>80.894547035951732</v>
      </c>
      <c r="S2997">
        <f t="shared" si="891"/>
        <v>73.140183374401289</v>
      </c>
      <c r="T2997">
        <f t="shared" si="874"/>
        <v>0.48583269121110206</v>
      </c>
    </row>
    <row r="2998" spans="1:20" x14ac:dyDescent="0.25">
      <c r="A2998">
        <f t="shared" si="875"/>
        <v>461299.62817952014</v>
      </c>
      <c r="B2998">
        <f t="shared" si="892"/>
        <v>73418.116071224009</v>
      </c>
      <c r="C2998" t="str">
        <f t="shared" si="876"/>
        <v>-0.173684164631987-1.04130627573571i</v>
      </c>
      <c r="D2998" t="str">
        <f t="shared" si="877"/>
        <v>3.92282705068975-0.669178508682615i</v>
      </c>
      <c r="E2998" t="str">
        <f t="shared" si="878"/>
        <v>312.609913106709-129.851380205516i</v>
      </c>
      <c r="F2998" t="str">
        <f t="shared" si="879"/>
        <v>1.45424196180762-2.06653637702535i</v>
      </c>
      <c r="G2998" t="str">
        <f t="shared" si="880"/>
        <v>0.999509955174278-0.0221315313928139i</v>
      </c>
      <c r="H2998" t="str">
        <f t="shared" si="881"/>
        <v>2.50416768645101-222.562091157886i</v>
      </c>
      <c r="I2998" t="str">
        <f t="shared" si="882"/>
        <v>-1.28721589997994-0.927654657145162i</v>
      </c>
      <c r="K2998" t="str">
        <f t="shared" si="883"/>
        <v>0.000606578886759034-0.00144524236509815i</v>
      </c>
      <c r="L2998" t="str">
        <f t="shared" si="884"/>
        <v>0.00005-0.00384359651965744i</v>
      </c>
      <c r="M2998" t="str">
        <f t="shared" si="885"/>
        <v>0.00133333333333333-0.00226093912921025i</v>
      </c>
      <c r="N2998">
        <f t="shared" si="886"/>
        <v>80.530551314650069</v>
      </c>
      <c r="O2998">
        <f t="shared" si="887"/>
        <v>0.47074207728257661</v>
      </c>
      <c r="P2998" s="3">
        <f t="shared" si="888"/>
        <v>0.47074207728257661</v>
      </c>
      <c r="Q2998" s="3">
        <f t="shared" si="889"/>
        <v>-99.469448685349931</v>
      </c>
      <c r="R2998">
        <f t="shared" si="890"/>
        <v>80.530551314650069</v>
      </c>
      <c r="S2998">
        <f t="shared" si="891"/>
        <v>73.418116071224006</v>
      </c>
      <c r="T2998">
        <f t="shared" si="874"/>
        <v>0.47074207728257661</v>
      </c>
    </row>
    <row r="2999" spans="1:20" x14ac:dyDescent="0.25">
      <c r="A2999">
        <f t="shared" si="875"/>
        <v>463052.56676660228</v>
      </c>
      <c r="B2999">
        <f t="shared" si="892"/>
        <v>73697.104912294657</v>
      </c>
      <c r="C2999" t="str">
        <f t="shared" si="876"/>
        <v>-0.180020749108447-1.03830936919293i</v>
      </c>
      <c r="D2999" t="str">
        <f t="shared" si="877"/>
        <v>3.92243503632328-0.670031605425218i</v>
      </c>
      <c r="E2999" t="str">
        <f t="shared" si="878"/>
        <v>312.103074610955-132.143618764705i</v>
      </c>
      <c r="F2999" t="str">
        <f t="shared" si="879"/>
        <v>1.4542365354448-2.05895740568733i</v>
      </c>
      <c r="G2999" t="str">
        <f t="shared" si="880"/>
        <v>0.999506225599833-0.0222155483166337i</v>
      </c>
      <c r="H2999" t="str">
        <f t="shared" si="881"/>
        <v>2.48077163321705-221.678196205062i</v>
      </c>
      <c r="I2999" t="str">
        <f t="shared" si="882"/>
        <v>-1.27741939049582-0.923835670497316i</v>
      </c>
      <c r="K2999" t="str">
        <f t="shared" si="883"/>
        <v>0.000605714108787471-0.00144056372579296i</v>
      </c>
      <c r="L2999" t="str">
        <f t="shared" si="884"/>
        <v>0.00005-0.00382904614430905i</v>
      </c>
      <c r="M2999" t="str">
        <f t="shared" si="885"/>
        <v>0.00133333333333333-0.00225238008488768i</v>
      </c>
      <c r="N2999">
        <f t="shared" si="886"/>
        <v>80.163911456583733</v>
      </c>
      <c r="O2999">
        <f t="shared" si="887"/>
        <v>0.45516144541254644</v>
      </c>
      <c r="P2999" s="3">
        <f t="shared" si="888"/>
        <v>0.45516144541254644</v>
      </c>
      <c r="Q2999" s="3">
        <f t="shared" si="889"/>
        <v>-99.836088543416267</v>
      </c>
      <c r="R2999">
        <f t="shared" si="890"/>
        <v>80.163911456583733</v>
      </c>
      <c r="S2999">
        <f t="shared" si="891"/>
        <v>73.697104912294662</v>
      </c>
      <c r="T2999">
        <f t="shared" si="874"/>
        <v>0.45516144541254644</v>
      </c>
    </row>
    <row r="3000" spans="1:20" x14ac:dyDescent="0.25">
      <c r="A3000">
        <f t="shared" si="875"/>
        <v>464812.1665203154</v>
      </c>
      <c r="B3000">
        <f t="shared" si="892"/>
        <v>73977.15391096138</v>
      </c>
      <c r="C3000" t="str">
        <f t="shared" si="876"/>
        <v>-0.186362972581804-1.03520948190705i</v>
      </c>
      <c r="D3000" t="str">
        <f t="shared" si="877"/>
        <v>3.92204011622535-0.670893658901203i</v>
      </c>
      <c r="E3000" t="str">
        <f t="shared" si="878"/>
        <v>311.554902280808-134.440792327188i</v>
      </c>
      <c r="F3000" t="str">
        <f t="shared" si="879"/>
        <v>1.45423106780423-2.05140805130699i</v>
      </c>
      <c r="G3000" t="str">
        <f t="shared" si="880"/>
        <v>0.999502467654919-0.022299883556788i</v>
      </c>
      <c r="H3000" t="str">
        <f t="shared" si="881"/>
        <v>2.45761280244626-220.798124183165i</v>
      </c>
      <c r="I3000" t="str">
        <f t="shared" si="882"/>
        <v>-1.26770027501198-0.920034947159798i</v>
      </c>
      <c r="K3000" t="str">
        <f t="shared" si="883"/>
        <v>0.000604853428113901-0.00143590455093429i</v>
      </c>
      <c r="L3000" t="str">
        <f t="shared" si="884"/>
        <v>0.00005-0.00381455085107497i</v>
      </c>
      <c r="M3000" t="str">
        <f t="shared" si="885"/>
        <v>0.00133333333333333-0.00224385344180881i</v>
      </c>
      <c r="N3000">
        <f t="shared" si="886"/>
        <v>79.794671780594342</v>
      </c>
      <c r="O3000">
        <f t="shared" si="887"/>
        <v>0.43908174658867571</v>
      </c>
      <c r="P3000" s="3">
        <f t="shared" si="888"/>
        <v>0.43908174658867571</v>
      </c>
      <c r="Q3000" s="3">
        <f t="shared" si="889"/>
        <v>-100.20532821940566</v>
      </c>
      <c r="R3000">
        <f t="shared" si="890"/>
        <v>79.794671780594342</v>
      </c>
      <c r="S3000">
        <f t="shared" si="891"/>
        <v>73.977153910961377</v>
      </c>
      <c r="T3000">
        <f t="shared" si="874"/>
        <v>0.43908174658867571</v>
      </c>
    </row>
    <row r="3001" spans="1:20" x14ac:dyDescent="0.25">
      <c r="A3001">
        <f t="shared" si="875"/>
        <v>466578.45275309257</v>
      </c>
      <c r="B3001">
        <f t="shared" si="892"/>
        <v>74258.26709582303</v>
      </c>
      <c r="C3001" t="str">
        <f t="shared" si="876"/>
        <v>-0.192708122433958-1.03200564771105i</v>
      </c>
      <c r="D3001" t="str">
        <f t="shared" si="877"/>
        <v>3.92164226945745-0.671764673916608i</v>
      </c>
      <c r="E3001" t="str">
        <f t="shared" si="878"/>
        <v>310.964969547573-136.741891095493i</v>
      </c>
      <c r="F3001" t="str">
        <f t="shared" si="879"/>
        <v>1.45422555857222-2.04388820526335i</v>
      </c>
      <c r="G3001" t="str">
        <f t="shared" si="880"/>
        <v>0.999498681123941-0.0223845383120431i</v>
      </c>
      <c r="H3001" t="str">
        <f t="shared" si="881"/>
        <v>2.4346884475535-219.921855011637i</v>
      </c>
      <c r="I3001" t="str">
        <f t="shared" si="882"/>
        <v>-1.25805791678617-0.916252367145651i</v>
      </c>
      <c r="K3001" t="str">
        <f t="shared" si="883"/>
        <v>0.000603996798920151-0.00143126477612861i</v>
      </c>
      <c r="L3001" t="str">
        <f t="shared" si="884"/>
        <v>0.00005-0.00380011043143552i</v>
      </c>
      <c r="M3001" t="str">
        <f t="shared" si="885"/>
        <v>0.00133333333333333-0.00223535907731501i</v>
      </c>
      <c r="N3001">
        <f t="shared" si="886"/>
        <v>79.422878450117508</v>
      </c>
      <c r="O3001">
        <f t="shared" si="887"/>
        <v>0.42249404328458939</v>
      </c>
      <c r="P3001" s="3">
        <f t="shared" si="888"/>
        <v>0.42249404328458939</v>
      </c>
      <c r="Q3001" s="3">
        <f t="shared" si="889"/>
        <v>-100.57712154988249</v>
      </c>
      <c r="R3001">
        <f t="shared" si="890"/>
        <v>79.422878450117508</v>
      </c>
      <c r="S3001">
        <f t="shared" si="891"/>
        <v>74.25826709582303</v>
      </c>
      <c r="T3001">
        <f t="shared" si="874"/>
        <v>0.42249404328458939</v>
      </c>
    </row>
    <row r="3002" spans="1:20" x14ac:dyDescent="0.25">
      <c r="A3002">
        <f t="shared" si="875"/>
        <v>468351.45087355433</v>
      </c>
      <c r="B3002">
        <f t="shared" si="892"/>
        <v>74540.448510787159</v>
      </c>
      <c r="C3002" t="str">
        <f t="shared" si="876"/>
        <v>-0.199053428572304-1.02869698357011i</v>
      </c>
      <c r="D3002" t="str">
        <f t="shared" si="877"/>
        <v>3.92124147493925-0.672644655323385i</v>
      </c>
      <c r="E3002" t="str">
        <f t="shared" si="878"/>
        <v>310.332880055889-139.045881278529i</v>
      </c>
      <c r="F3002" t="str">
        <f t="shared" si="879"/>
        <v>1.45422000743272-2.03639775935967i</v>
      </c>
      <c r="G3002" t="str">
        <f t="shared" si="880"/>
        <v>0.999494865789669-0.0224695137855965i</v>
      </c>
      <c r="H3002" t="str">
        <f t="shared" si="881"/>
        <v>2.41199585839681-219.04936875334i</v>
      </c>
      <c r="I3002" t="str">
        <f t="shared" si="882"/>
        <v>-1.24849168469569-0.912487811647619i</v>
      </c>
      <c r="K3002" t="str">
        <f t="shared" si="883"/>
        <v>0.00060314417564004-0.00142664433711794i</v>
      </c>
      <c r="L3002" t="str">
        <f t="shared" si="884"/>
        <v>0.00005-0.0037857246776604i</v>
      </c>
      <c r="M3002" t="str">
        <f t="shared" si="885"/>
        <v>0.00133333333333333-0.002226896869212i</v>
      </c>
      <c r="N3002">
        <f t="shared" si="886"/>
        <v>79.048579465543369</v>
      </c>
      <c r="O3002">
        <f t="shared" si="887"/>
        <v>0.40538952001512812</v>
      </c>
      <c r="P3002" s="3">
        <f t="shared" si="888"/>
        <v>0.40538952001512812</v>
      </c>
      <c r="Q3002" s="3">
        <f t="shared" si="889"/>
        <v>-100.95142053445663</v>
      </c>
      <c r="R3002">
        <f t="shared" si="890"/>
        <v>79.048579465543369</v>
      </c>
      <c r="S3002">
        <f t="shared" si="891"/>
        <v>74.540448510787158</v>
      </c>
      <c r="T3002">
        <f t="shared" si="874"/>
        <v>0.40538952001512812</v>
      </c>
    </row>
    <row r="3003" spans="1:20" x14ac:dyDescent="0.25">
      <c r="A3003">
        <f t="shared" si="875"/>
        <v>470131.18638687389</v>
      </c>
      <c r="B3003">
        <f t="shared" si="892"/>
        <v>74823.702215128156</v>
      </c>
      <c r="C3003" t="str">
        <f t="shared" si="876"/>
        <v>-0.205396066306592-1.02528269297591i</v>
      </c>
      <c r="D3003" t="str">
        <f t="shared" si="877"/>
        <v>3.92083771144771-0.673533608018571i</v>
      </c>
      <c r="E3003" t="str">
        <f t="shared" si="878"/>
        <v>309.658269030518-141.351706102926i</v>
      </c>
      <c r="F3003" t="str">
        <f t="shared" si="879"/>
        <v>1.45421441406726-2.02893660582189i</v>
      </c>
      <c r="G3003" t="str">
        <f t="shared" si="880"/>
        <v>0.999491021433223-0.0225548111850926i</v>
      </c>
      <c r="H3003" t="str">
        <f t="shared" si="881"/>
        <v>2.38953236073629-218.180645613179i</v>
      </c>
      <c r="I3003" t="str">
        <f t="shared" si="882"/>
        <v>-1.23900095318217-0.9087411630224i</v>
      </c>
      <c r="K3003" t="str">
        <f t="shared" si="883"/>
        <v>0.00060229551295747-0.00142204316977948i</v>
      </c>
      <c r="L3003" t="str">
        <f t="shared" si="884"/>
        <v>0.00005-0.00377139338280574i</v>
      </c>
      <c r="M3003" t="str">
        <f t="shared" si="885"/>
        <v>0.00133333333333333-0.00221846669576808i</v>
      </c>
      <c r="N3003">
        <f t="shared" si="886"/>
        <v>78.671824653536248</v>
      </c>
      <c r="O3003">
        <f t="shared" si="887"/>
        <v>0.3877594939632017</v>
      </c>
      <c r="P3003" s="3">
        <f t="shared" si="888"/>
        <v>0.3877594939632017</v>
      </c>
      <c r="Q3003" s="3">
        <f t="shared" si="889"/>
        <v>-101.32817534646375</v>
      </c>
      <c r="R3003">
        <f t="shared" si="890"/>
        <v>78.671824653536248</v>
      </c>
      <c r="S3003">
        <f t="shared" si="891"/>
        <v>74.823702215128151</v>
      </c>
      <c r="T3003">
        <f t="shared" si="874"/>
        <v>0.3877594939632017</v>
      </c>
    </row>
    <row r="3004" spans="1:20" x14ac:dyDescent="0.25">
      <c r="A3004">
        <f t="shared" si="875"/>
        <v>471917.68489514402</v>
      </c>
      <c r="B3004">
        <f t="shared" si="892"/>
        <v>75108.032283545646</v>
      </c>
      <c r="C3004" t="str">
        <f t="shared" si="876"/>
        <v>-0.211733159438298-1.0217620692386i</v>
      </c>
      <c r="D3004" t="str">
        <f t="shared" si="877"/>
        <v>3.92043095761635-0.674431536943492i</v>
      </c>
      <c r="E3004" t="str">
        <f t="shared" si="878"/>
        <v>308.940804609458-143.658286907977i</v>
      </c>
      <c r="F3004" t="str">
        <f t="shared" si="879"/>
        <v>1.45420877815497-2.02150463729712i</v>
      </c>
      <c r="G3004" t="str">
        <f t="shared" si="880"/>
        <v>0.999487147834068-0.0226404317226386i</v>
      </c>
      <c r="H3004" t="str">
        <f t="shared" si="881"/>
        <v>2.36729531570174-217.315665936736i</v>
      </c>
      <c r="I3004" t="str">
        <f t="shared" si="882"/>
        <v>-1.22958510219698-0.905012304775171i</v>
      </c>
      <c r="K3004" t="str">
        <f t="shared" si="883"/>
        <v>0.000601450765804532-0.0014174612101252i</v>
      </c>
      <c r="L3004" t="str">
        <f t="shared" si="884"/>
        <v>0.00005-0.00375711634071105i</v>
      </c>
      <c r="M3004" t="str">
        <f t="shared" si="885"/>
        <v>0.00133333333333333-0.00221006843571238i</v>
      </c>
      <c r="N3004">
        <f t="shared" si="886"/>
        <v>78.292665653238359</v>
      </c>
      <c r="O3004">
        <f t="shared" si="887"/>
        <v>0.36959542565718417</v>
      </c>
      <c r="P3004" s="3">
        <f t="shared" si="888"/>
        <v>0.36959542565718417</v>
      </c>
      <c r="Q3004" s="3">
        <f t="shared" si="889"/>
        <v>-101.70733434676164</v>
      </c>
      <c r="R3004">
        <f t="shared" si="890"/>
        <v>78.292665653238359</v>
      </c>
      <c r="S3004">
        <f t="shared" si="891"/>
        <v>75.10803228354564</v>
      </c>
      <c r="T3004">
        <f t="shared" si="874"/>
        <v>0.36959542565718417</v>
      </c>
    </row>
    <row r="3005" spans="1:20" x14ac:dyDescent="0.25">
      <c r="A3005">
        <f t="shared" si="875"/>
        <v>473710.97209774557</v>
      </c>
      <c r="B3005">
        <f t="shared" si="892"/>
        <v>75393.442806223116</v>
      </c>
      <c r="C3005" t="str">
        <f t="shared" si="876"/>
        <v>-0.21806178355954-1.01813449866215i</v>
      </c>
      <c r="D3005" t="str">
        <f t="shared" si="877"/>
        <v>3.92002119193433-0.675338447082932i</v>
      </c>
      <c r="E3005" t="str">
        <f t="shared" si="878"/>
        <v>308.180189137839-145.96452432341i</v>
      </c>
      <c r="F3005" t="str">
        <f t="shared" si="879"/>
        <v>1.45420309937256-2.01410174685201i</v>
      </c>
      <c r="G3005" t="str">
        <f t="shared" si="880"/>
        <v>0.999483244769994-0.0227263766148193i</v>
      </c>
      <c r="H3005" t="str">
        <f t="shared" si="881"/>
        <v>2.34528211926896-216.454410208921i</v>
      </c>
      <c r="I3005" t="str">
        <f t="shared" si="882"/>
        <v>-1.22024351714717-0.901301121544344i</v>
      </c>
      <c r="K3005" t="str">
        <f t="shared" si="883"/>
        <v>0.000600609889359629-0.00141289839430154i</v>
      </c>
      <c r="L3005" t="str">
        <f t="shared" si="884"/>
        <v>0.00005-0.00374289334599625i</v>
      </c>
      <c r="M3005" t="str">
        <f t="shared" si="885"/>
        <v>0.00133333333333333-0.0022017019682331i</v>
      </c>
      <c r="N3005">
        <f t="shared" si="886"/>
        <v>77.911155899300823</v>
      </c>
      <c r="O3005">
        <f t="shared" si="887"/>
        <v>0.35088892967542273</v>
      </c>
      <c r="P3005" s="3">
        <f t="shared" si="888"/>
        <v>0.35088892967542273</v>
      </c>
      <c r="Q3005" s="3">
        <f t="shared" si="889"/>
        <v>-102.08884410069918</v>
      </c>
      <c r="R3005">
        <f t="shared" si="890"/>
        <v>77.911155899300823</v>
      </c>
      <c r="S3005">
        <f t="shared" si="891"/>
        <v>75.393442806223121</v>
      </c>
      <c r="T3005">
        <f t="shared" si="874"/>
        <v>0.35088892967542273</v>
      </c>
    </row>
    <row r="3006" spans="1:20" x14ac:dyDescent="0.25">
      <c r="A3006">
        <f t="shared" si="875"/>
        <v>475511.073791717</v>
      </c>
      <c r="B3006">
        <f t="shared" si="892"/>
        <v>75679.937888886765</v>
      </c>
      <c r="C3006" t="str">
        <f t="shared" si="876"/>
        <v>-0.22437896955737-1.01439946358862i</v>
      </c>
      <c r="D3006" t="str">
        <f t="shared" si="877"/>
        <v>3.91960839274575-0.676254343464307i</v>
      </c>
      <c r="E3006" t="str">
        <f t="shared" si="878"/>
        <v>307.376160417065-148.269299528802i</v>
      </c>
      <c r="F3006" t="str">
        <f t="shared" si="879"/>
        <v>1.45419737739425-2.0067278279713i</v>
      </c>
      <c r="G3006" t="str">
        <f t="shared" si="880"/>
        <v>0.999479312017104-0.0228126470827132i</v>
      </c>
      <c r="H3006" t="str">
        <f t="shared" si="881"/>
        <v>2.32349020174466-215.596859052641i</v>
      </c>
      <c r="I3006" t="str">
        <f t="shared" si="882"/>
        <v>-1.21097558884214-0.897607499086539i</v>
      </c>
      <c r="K3006" t="str">
        <f t="shared" si="883"/>
        <v>0.000599772839045632-0.00140835465858893i</v>
      </c>
      <c r="L3006" t="str">
        <f t="shared" si="884"/>
        <v>0.00005-0.00372872419405884i</v>
      </c>
      <c r="M3006" t="str">
        <f t="shared" si="885"/>
        <v>0.00133333333333333-0.00219336717297579i</v>
      </c>
      <c r="N3006">
        <f t="shared" si="886"/>
        <v>77.52735060170113</v>
      </c>
      <c r="O3006">
        <f t="shared" si="887"/>
        <v>0.33163178535216142</v>
      </c>
      <c r="P3006" s="3">
        <f t="shared" si="888"/>
        <v>0.33163178535216142</v>
      </c>
      <c r="Q3006" s="3">
        <f t="shared" si="889"/>
        <v>-102.47264939829887</v>
      </c>
      <c r="R3006">
        <f t="shared" si="890"/>
        <v>77.52735060170113</v>
      </c>
      <c r="S3006">
        <f t="shared" si="891"/>
        <v>75.679937888886769</v>
      </c>
      <c r="T3006">
        <f t="shared" si="874"/>
        <v>0.33163178535216142</v>
      </c>
    </row>
    <row r="3007" spans="1:20" x14ac:dyDescent="0.25">
      <c r="A3007">
        <f t="shared" si="875"/>
        <v>477318.01587212557</v>
      </c>
      <c r="B3007">
        <f t="shared" si="892"/>
        <v>75967.52165286454</v>
      </c>
      <c r="C3007" t="str">
        <f t="shared" si="876"/>
        <v>-0.23068170731869-1.01055654529712i</v>
      </c>
      <c r="D3007" t="str">
        <f t="shared" si="877"/>
        <v>3.9191925382486-0.677179231156806i</v>
      </c>
      <c r="E3007" t="str">
        <f t="shared" si="878"/>
        <v>306.528492903554-150.571475593113i</v>
      </c>
      <c r="F3007" t="str">
        <f t="shared" si="879"/>
        <v>1.45419161189184-1.99938277455622i</v>
      </c>
      <c r="G3007" t="str">
        <f t="shared" si="880"/>
        <v>0.999475349349807-0.0228992443519079i</v>
      </c>
      <c r="H3007" t="str">
        <f t="shared" si="881"/>
        <v>2.30191702725947-214.742993227478i</v>
      </c>
      <c r="I3007" t="str">
        <f t="shared" si="882"/>
        <v>-1.20178071344078-0.893931324261855i</v>
      </c>
      <c r="K3007" t="str">
        <f t="shared" si="883"/>
        <v>0.000598939570528012-0.00140382993940148i</v>
      </c>
      <c r="L3007" t="str">
        <f t="shared" si="884"/>
        <v>0.00005-0.00371460868107076i</v>
      </c>
      <c r="M3007" t="str">
        <f t="shared" si="885"/>
        <v>0.00133333333333333-0.00218506393004163i</v>
      </c>
      <c r="N3007">
        <f t="shared" si="886"/>
        <v>77.14130672229139</v>
      </c>
      <c r="O3007">
        <f t="shared" si="887"/>
        <v>0.31181594746064678</v>
      </c>
      <c r="P3007" s="3">
        <f t="shared" si="888"/>
        <v>0.31181594746064678</v>
      </c>
      <c r="Q3007" s="3">
        <f t="shared" si="889"/>
        <v>-102.85869327770861</v>
      </c>
      <c r="R3007">
        <f t="shared" si="890"/>
        <v>77.14130672229139</v>
      </c>
      <c r="S3007">
        <f t="shared" si="891"/>
        <v>75.967521652864534</v>
      </c>
      <c r="T3007">
        <f t="shared" si="874"/>
        <v>0.31181594746064678</v>
      </c>
    </row>
    <row r="3008" spans="1:20" x14ac:dyDescent="0.25">
      <c r="A3008">
        <f t="shared" si="875"/>
        <v>479131.82433243957</v>
      </c>
      <c r="B3008">
        <f t="shared" si="892"/>
        <v>76256.198235145421</v>
      </c>
      <c r="C3008" t="str">
        <f t="shared" si="876"/>
        <v>-0.236966949629369-1.00660542674337i</v>
      </c>
      <c r="D3008" t="str">
        <f t="shared" si="877"/>
        <v>3.91877360649416-0.678113115270567i</v>
      </c>
      <c r="E3008" t="str">
        <f t="shared" si="878"/>
        <v>305.636998851602-152.869898892326i</v>
      </c>
      <c r="F3008" t="str">
        <f t="shared" si="879"/>
        <v>1.45418580253458-1.99206648092298i</v>
      </c>
      <c r="G3008" t="str">
        <f t="shared" si="880"/>
        <v>0.999471356540799-0.0229861696525157i</v>
      </c>
      <c r="H3008" t="str">
        <f t="shared" si="881"/>
        <v>2.28056009326946-213.892793628393i</v>
      </c>
      <c r="I3008" t="str">
        <f t="shared" si="882"/>
        <v>-1.19265829239932-0.890272485019296i</v>
      </c>
      <c r="K3008" t="str">
        <f t="shared" si="883"/>
        <v>0.000598110039713036-0.00139932417328651i</v>
      </c>
      <c r="L3008" t="str">
        <f t="shared" si="884"/>
        <v>0.00005-0.00370054660397566i</v>
      </c>
      <c r="M3008" t="str">
        <f t="shared" si="885"/>
        <v>0.00133333333333333-0.00217679211998568i</v>
      </c>
      <c r="N3008">
        <f t="shared" si="886"/>
        <v>76.753082948064133</v>
      </c>
      <c r="O3008">
        <f t="shared" si="887"/>
        <v>0.29143355684760092</v>
      </c>
      <c r="P3008" s="3">
        <f t="shared" si="888"/>
        <v>0.29143355684760092</v>
      </c>
      <c r="Q3008" s="3">
        <f t="shared" si="889"/>
        <v>-103.24691705193587</v>
      </c>
      <c r="R3008">
        <f t="shared" si="890"/>
        <v>76.753082948064133</v>
      </c>
      <c r="S3008">
        <f t="shared" si="891"/>
        <v>76.256198235145419</v>
      </c>
      <c r="T3008">
        <f t="shared" si="874"/>
        <v>0.29143355684760092</v>
      </c>
    </row>
    <row r="3009" spans="1:20" x14ac:dyDescent="0.25">
      <c r="A3009">
        <f t="shared" si="875"/>
        <v>480952.52526490286</v>
      </c>
      <c r="B3009">
        <f t="shared" si="892"/>
        <v>76545.971788438968</v>
      </c>
      <c r="C3009" t="str">
        <f t="shared" si="876"/>
        <v>-0.243231616260543-1.0025458951256i</v>
      </c>
      <c r="D3009" t="str">
        <f t="shared" si="877"/>
        <v>3.918351575386-0.679056000955802i</v>
      </c>
      <c r="E3009" t="str">
        <f t="shared" si="878"/>
        <v>304.701529394792-155.163400602812i</v>
      </c>
      <c r="F3009" t="str">
        <f t="shared" si="879"/>
        <v>1.45417994898928-1.98477884180126i</v>
      </c>
      <c r="G3009" t="str">
        <f t="shared" si="880"/>
        <v>0.999467333361053-0.0230734242191893i</v>
      </c>
      <c r="H3009" t="str">
        <f t="shared" si="881"/>
        <v>2.2594169300655-213.046241284433i</v>
      </c>
      <c r="I3009" t="str">
        <f t="shared" si="882"/>
        <v>-1.18360773241968-0.886630870382531i</v>
      </c>
      <c r="K3009" t="str">
        <f t="shared" si="883"/>
        <v>0.00059728420274596-0.00139483729692415i</v>
      </c>
      <c r="L3009" t="str">
        <f t="shared" si="884"/>
        <v>0.00005-0.00368653776048582i</v>
      </c>
      <c r="M3009" t="str">
        <f t="shared" si="885"/>
        <v>0.00133333333333333-0.00216855162381518i</v>
      </c>
      <c r="N3009">
        <f t="shared" si="886"/>
        <v>76.362739661101543</v>
      </c>
      <c r="O3009">
        <f t="shared" si="887"/>
        <v>0.27047695099022789</v>
      </c>
      <c r="P3009" s="3">
        <f t="shared" si="888"/>
        <v>0.27047695099022789</v>
      </c>
      <c r="Q3009" s="3">
        <f t="shared" si="889"/>
        <v>-103.63726033889846</v>
      </c>
      <c r="R3009">
        <f t="shared" si="890"/>
        <v>76.362739661101543</v>
      </c>
      <c r="S3009">
        <f t="shared" si="891"/>
        <v>76.545971788438962</v>
      </c>
      <c r="T3009">
        <f t="shared" si="874"/>
        <v>0.27047695099022789</v>
      </c>
    </row>
    <row r="3010" spans="1:20" x14ac:dyDescent="0.25">
      <c r="A3010">
        <f t="shared" si="875"/>
        <v>482780.1448609095</v>
      </c>
      <c r="B3010">
        <f t="shared" si="892"/>
        <v>76836.846481235043</v>
      </c>
      <c r="C3010" t="str">
        <f t="shared" si="876"/>
        <v>-0.249472598233786-0.998377844263639i</v>
      </c>
      <c r="D3010" t="str">
        <f t="shared" si="877"/>
        <v>3.91792642267922-0.680007893401939i</v>
      </c>
      <c r="E3010" t="str">
        <f t="shared" si="878"/>
        <v>303.721975560601-157.450798267618i</v>
      </c>
      <c r="F3010" t="str">
        <f t="shared" si="879"/>
        <v>1.45417405092017-1.97751975233269i</v>
      </c>
      <c r="G3010" t="str">
        <f t="shared" si="880"/>
        <v>0.999463279579806-0.0231610092911376i</v>
      </c>
      <c r="H3010" t="str">
        <f t="shared" si="881"/>
        <v>2.2384851002906-212.203317357467i</v>
      </c>
      <c r="I3010" t="str">
        <f t="shared" si="882"/>
        <v>-1.17462844539846-0.883006370435767i</v>
      </c>
      <c r="K3010" t="str">
        <f t="shared" si="883"/>
        <v>0.000596462016009216-0.00139036924712691i</v>
      </c>
      <c r="L3010" t="str">
        <f t="shared" si="884"/>
        <v>0.00005-0.00367258194907931i</v>
      </c>
      <c r="M3010" t="str">
        <f t="shared" si="885"/>
        <v>0.00133333333333333-0.00216034232298783i</v>
      </c>
      <c r="N3010">
        <f t="shared" si="886"/>
        <v>75.970338905205395</v>
      </c>
      <c r="O3010">
        <f t="shared" si="887"/>
        <v>0.24893867445265896</v>
      </c>
      <c r="P3010" s="3">
        <f t="shared" si="888"/>
        <v>0.24893867445265896</v>
      </c>
      <c r="Q3010" s="3">
        <f t="shared" si="889"/>
        <v>-104.0296610947946</v>
      </c>
      <c r="R3010">
        <f t="shared" si="890"/>
        <v>75.970338905205395</v>
      </c>
      <c r="S3010">
        <f t="shared" si="891"/>
        <v>76.836846481235042</v>
      </c>
      <c r="T3010">
        <f t="shared" si="874"/>
        <v>0.24893867445265896</v>
      </c>
    </row>
    <row r="3011" spans="1:20" x14ac:dyDescent="0.25">
      <c r="A3011">
        <f t="shared" si="875"/>
        <v>484614.70941138105</v>
      </c>
      <c r="B3011">
        <f t="shared" si="892"/>
        <v>77128.826497863745</v>
      </c>
      <c r="C3011" t="str">
        <f t="shared" si="876"/>
        <v>-0.255686762255754-0.994101276777331i</v>
      </c>
      <c r="D3011" t="str">
        <f t="shared" si="877"/>
        <v>3.91749812597952-0.680968797836737i</v>
      </c>
      <c r="E3011" t="str">
        <f t="shared" si="878"/>
        <v>302.698269212838-159.730897432425i</v>
      </c>
      <c r="F3011" t="str">
        <f t="shared" si="879"/>
        <v>1.45416810798896-1.97028910806929i</v>
      </c>
      <c r="G3011" t="str">
        <f t="shared" si="880"/>
        <v>0.999459194964546-0.0232489261121413i</v>
      </c>
      <c r="H3011" t="str">
        <f t="shared" si="881"/>
        <v>2.21776219846503-211.364003140918i</v>
      </c>
      <c r="I3011" t="str">
        <f t="shared" si="882"/>
        <v>-1.1657198483764-0.879398876309909i</v>
      </c>
      <c r="K3011" t="str">
        <f t="shared" si="883"/>
        <v>0.000595643436120656-0.00138591996083923i</v>
      </c>
      <c r="L3011" t="str">
        <f t="shared" si="884"/>
        <v>0.00005-0.00365867896899712i</v>
      </c>
      <c r="M3011" t="str">
        <f t="shared" si="885"/>
        <v>0.00133333333333333-0.00215216409941007i</v>
      </c>
      <c r="N3011">
        <f t="shared" si="886"/>
        <v>75.575944349203397</v>
      </c>
      <c r="O3011">
        <f t="shared" si="887"/>
        <v>0.22681148920921829</v>
      </c>
      <c r="P3011" s="3">
        <f t="shared" si="888"/>
        <v>0.22681148920921829</v>
      </c>
      <c r="Q3011" s="3">
        <f t="shared" si="889"/>
        <v>-104.4240556507966</v>
      </c>
      <c r="R3011">
        <f t="shared" si="890"/>
        <v>75.575944349203397</v>
      </c>
      <c r="S3011">
        <f t="shared" si="891"/>
        <v>77.128826497863741</v>
      </c>
      <c r="T3011">
        <f t="shared" si="874"/>
        <v>0.22681148920921829</v>
      </c>
    </row>
    <row r="3012" spans="1:20" x14ac:dyDescent="0.25">
      <c r="A3012">
        <f t="shared" si="875"/>
        <v>486456.2453071443</v>
      </c>
      <c r="B3012">
        <f t="shared" si="892"/>
        <v>77421.916038555632</v>
      </c>
      <c r="C3012" t="str">
        <f t="shared" si="876"/>
        <v>-0.261870955311932-0.989716306052134i</v>
      </c>
      <c r="D3012" t="str">
        <f t="shared" si="877"/>
        <v>3.91706666274253-0.681938719525428i</v>
      </c>
      <c r="E3012" t="str">
        <f t="shared" si="878"/>
        <v>301.630383916864-162.002493347538i</v>
      </c>
      <c r="F3012" t="str">
        <f t="shared" si="879"/>
        <v>1.45416211985478-1.96308680497206i</v>
      </c>
      <c r="G3012" t="str">
        <f t="shared" si="880"/>
        <v>0.999455079280996-0.023337175930569i</v>
      </c>
      <c r="H3012" t="str">
        <f t="shared" si="881"/>
        <v>2.19724585051911-210.528280058531i</v>
      </c>
      <c r="I3012" t="str">
        <f t="shared" si="882"/>
        <v>-1.15688136348855-0.87580828016894i</v>
      </c>
      <c r="K3012" t="str">
        <f t="shared" si="883"/>
        <v>0.000594828419931779-0.00138148937513706i</v>
      </c>
      <c r="L3012" t="str">
        <f t="shared" si="884"/>
        <v>0.00005-0.00364482862024021i</v>
      </c>
      <c r="M3012" t="str">
        <f t="shared" si="885"/>
        <v>0.00133333333333333-0.00214401683543542i</v>
      </c>
      <c r="N3012">
        <f t="shared" si="886"/>
        <v>75.179621246949026</v>
      </c>
      <c r="O3012">
        <f t="shared" si="887"/>
        <v>0.20408838481178607</v>
      </c>
      <c r="P3012" s="3">
        <f t="shared" si="888"/>
        <v>0.20408838481178607</v>
      </c>
      <c r="Q3012" s="3">
        <f t="shared" si="889"/>
        <v>-104.82037875305097</v>
      </c>
      <c r="R3012">
        <f t="shared" si="890"/>
        <v>75.179621246949026</v>
      </c>
      <c r="S3012">
        <f t="shared" si="891"/>
        <v>77.421916038555636</v>
      </c>
      <c r="T3012">
        <f t="shared" si="874"/>
        <v>0.20408838481178607</v>
      </c>
    </row>
    <row r="3013" spans="1:20" x14ac:dyDescent="0.25">
      <c r="A3013">
        <f t="shared" si="875"/>
        <v>488304.77903931146</v>
      </c>
      <c r="B3013">
        <f t="shared" si="892"/>
        <v>77716.119319502148</v>
      </c>
      <c r="C3013" t="str">
        <f t="shared" si="876"/>
        <v>-0.268022009407919-0.985223157979092i</v>
      </c>
      <c r="D3013" t="str">
        <f t="shared" si="877"/>
        <v>3.91663201027272-0.682917663769789i</v>
      </c>
      <c r="E3013" t="str">
        <f t="shared" si="878"/>
        <v>300.518335722588-164.264372731826i</v>
      </c>
      <c r="F3013" t="str">
        <f t="shared" si="879"/>
        <v>1.4541560861742-1.9559127394094i</v>
      </c>
      <c r="G3013" t="str">
        <f t="shared" si="880"/>
        <v>0.999450932293104-0.0234257599993928i</v>
      </c>
      <c r="H3013" t="str">
        <f t="shared" si="881"/>
        <v>2.17693371333339-209.696129663136i</v>
      </c>
      <c r="I3013" t="str">
        <f t="shared" si="882"/>
        <v>-1.14811241791487-0.872234475196483i</v>
      </c>
      <c r="K3013" t="str">
        <f t="shared" si="883"/>
        <v>0.00059401692452598-0.00137707742722735i</v>
      </c>
      <c r="L3013" t="str">
        <f t="shared" si="884"/>
        <v>0.00005-0.00363103070356665i</v>
      </c>
      <c r="M3013" t="str">
        <f t="shared" si="885"/>
        <v>0.00133333333333333-0.00213590041386274i</v>
      </c>
      <c r="N3013">
        <f t="shared" si="886"/>
        <v>74.781436394037144</v>
      </c>
      <c r="O3013">
        <f t="shared" si="887"/>
        <v>0.18076258836793413</v>
      </c>
      <c r="P3013" s="3">
        <f t="shared" si="888"/>
        <v>0.18076258836793413</v>
      </c>
      <c r="Q3013" s="3">
        <f t="shared" si="889"/>
        <v>-105.21856360596286</v>
      </c>
      <c r="R3013">
        <f t="shared" si="890"/>
        <v>74.781436394037144</v>
      </c>
      <c r="S3013">
        <f t="shared" si="891"/>
        <v>77.716119319502141</v>
      </c>
      <c r="T3013">
        <f t="shared" si="874"/>
        <v>0.18076258836793413</v>
      </c>
    </row>
    <row r="3014" spans="1:20" x14ac:dyDescent="0.25">
      <c r="A3014">
        <f t="shared" si="875"/>
        <v>490160.33719966083</v>
      </c>
      <c r="B3014">
        <f t="shared" si="892"/>
        <v>78011.440572916254</v>
      </c>
      <c r="C3014" t="str">
        <f t="shared" si="876"/>
        <v>-0.274136746446063-0.98062217245822i</v>
      </c>
      <c r="D3014" t="str">
        <f t="shared" si="877"/>
        <v>3.91619414572273-0.683905635907265i</v>
      </c>
      <c r="E3014" t="str">
        <f t="shared" si="878"/>
        <v>299.362183860565-166.515315594222i</v>
      </c>
      <c r="F3014" t="str">
        <f t="shared" si="879"/>
        <v>1.45415000660116-1.94876680815562i</v>
      </c>
      <c r="G3014" t="str">
        <f t="shared" si="880"/>
        <v>0.99944675376303-0.0235146795762044i</v>
      </c>
      <c r="H3014" t="str">
        <f t="shared" si="881"/>
        <v>2.15682347428645-208.867533635438i</v>
      </c>
      <c r="I3014" t="str">
        <f t="shared" si="882"/>
        <v>-1.13941244383138-0.868677355582583i</v>
      </c>
      <c r="K3014" t="str">
        <f t="shared" si="883"/>
        <v>0.000593208907216845-0.00137268405444763i</v>
      </c>
      <c r="L3014" t="str">
        <f t="shared" si="884"/>
        <v>0.00005-0.00361728502048879i</v>
      </c>
      <c r="M3014" t="str">
        <f t="shared" si="885"/>
        <v>0.00133333333333333-0.00212781471793459i</v>
      </c>
      <c r="N3014">
        <f t="shared" si="886"/>
        <v>74.38145808126319</v>
      </c>
      <c r="O3014">
        <f t="shared" si="887"/>
        <v>0.15682757430680663</v>
      </c>
      <c r="P3014" s="3">
        <f t="shared" si="888"/>
        <v>0.15682757430680663</v>
      </c>
      <c r="Q3014" s="3">
        <f t="shared" si="889"/>
        <v>-105.61854191873681</v>
      </c>
      <c r="R3014">
        <f t="shared" si="890"/>
        <v>74.38145808126319</v>
      </c>
      <c r="S3014">
        <f t="shared" si="891"/>
        <v>78.011440572916257</v>
      </c>
      <c r="T3014">
        <f t="shared" si="874"/>
        <v>0.15682757430680663</v>
      </c>
    </row>
    <row r="3015" spans="1:20" x14ac:dyDescent="0.25">
      <c r="A3015">
        <f t="shared" si="875"/>
        <v>492022.94648101955</v>
      </c>
      <c r="B3015">
        <f t="shared" si="892"/>
        <v>78307.884047093336</v>
      </c>
      <c r="C3015" t="str">
        <f t="shared" si="876"/>
        <v>-0.280211983223597-0.97591380465408i</v>
      </c>
      <c r="D3015" t="str">
        <f t="shared" si="877"/>
        <v>3.9157530460925-0.684902641310063i</v>
      </c>
      <c r="E3015" t="str">
        <f t="shared" si="878"/>
        <v>298.162031346743-168.754097107806i</v>
      </c>
      <c r="F3015" t="str">
        <f t="shared" si="879"/>
        <v>1.454143880787-1.94164890838951i</v>
      </c>
      <c r="G3015" t="str">
        <f t="shared" si="880"/>
        <v>0.999442543451128-0.0236039359232308i</v>
      </c>
      <c r="H3015" t="str">
        <f t="shared" si="881"/>
        <v>2.13691285080972-208.042473782817i</v>
      </c>
      <c r="I3015" t="str">
        <f t="shared" si="882"/>
        <v>-1.130780878362-0.865136816510725i</v>
      </c>
      <c r="K3015" t="str">
        <f t="shared" si="883"/>
        <v>0.000592404325546422-0.00136830919426549i</v>
      </c>
      <c r="L3015" t="str">
        <f t="shared" si="884"/>
        <v>0.00005-0.00360359137327037i</v>
      </c>
      <c r="M3015" t="str">
        <f t="shared" si="885"/>
        <v>0.00133333333333333-0.00211975963133551i</v>
      </c>
      <c r="N3015">
        <f t="shared" si="886"/>
        <v>73.979756044890962</v>
      </c>
      <c r="O3015">
        <f t="shared" si="887"/>
        <v>0.13227707389995197</v>
      </c>
      <c r="P3015" s="3">
        <f t="shared" si="888"/>
        <v>0.13227707389995197</v>
      </c>
      <c r="Q3015" s="3">
        <f t="shared" si="889"/>
        <v>-106.02024395510904</v>
      </c>
      <c r="R3015">
        <f t="shared" si="890"/>
        <v>73.979756044890962</v>
      </c>
      <c r="S3015">
        <f t="shared" si="891"/>
        <v>78.307884047093339</v>
      </c>
      <c r="T3015">
        <f t="shared" si="874"/>
        <v>0.13227707389995197</v>
      </c>
    </row>
    <row r="3016" spans="1:20" x14ac:dyDescent="0.25">
      <c r="A3016">
        <f t="shared" si="875"/>
        <v>493892.63367764745</v>
      </c>
      <c r="B3016">
        <f t="shared" si="892"/>
        <v>78605.454006472297</v>
      </c>
      <c r="C3016" t="str">
        <f t="shared" si="876"/>
        <v>-0.286244536538512-0.971098625993863i</v>
      </c>
      <c r="D3016" t="str">
        <f t="shared" si="877"/>
        <v>3.91530868822831-0.685908685384209i</v>
      </c>
      <c r="E3016" t="str">
        <f t="shared" si="878"/>
        <v>296.918025491698-170.979489531444i</v>
      </c>
      <c r="F3016" t="str">
        <f t="shared" si="879"/>
        <v>1.4541377083804-1.93455893769281i</v>
      </c>
      <c r="G3016" t="str">
        <f t="shared" si="880"/>
        <v>0.999438301115938-0.0236935303073503i</v>
      </c>
      <c r="H3016" t="str">
        <f t="shared" si="881"/>
        <v>2.11719958994941-207.22093203814i</v>
      </c>
      <c r="I3016" t="str">
        <f t="shared" si="882"/>
        <v>-1.1222171635307-0.861612754145003i</v>
      </c>
      <c r="K3016" t="str">
        <f t="shared" si="883"/>
        <v>0.000591603137283516-0.00136395278427812i</v>
      </c>
      <c r="L3016" t="str">
        <f t="shared" si="884"/>
        <v>0.00005-0.00358994956492366i</v>
      </c>
      <c r="M3016" t="str">
        <f t="shared" si="885"/>
        <v>0.00133333333333333-0.00211173503819039i</v>
      </c>
      <c r="N3016">
        <f t="shared" si="886"/>
        <v>73.576401413760578</v>
      </c>
      <c r="O3016">
        <f t="shared" si="887"/>
        <v>0.10710508451244598</v>
      </c>
      <c r="P3016" s="3">
        <f t="shared" si="888"/>
        <v>0.10710508451244598</v>
      </c>
      <c r="Q3016" s="3">
        <f t="shared" si="889"/>
        <v>-106.42359858623942</v>
      </c>
      <c r="R3016">
        <f t="shared" si="890"/>
        <v>73.576401413760578</v>
      </c>
      <c r="S3016">
        <f t="shared" si="891"/>
        <v>78.6054540064723</v>
      </c>
      <c r="T3016">
        <f t="shared" si="874"/>
        <v>0.10710508451244598</v>
      </c>
    </row>
    <row r="3017" spans="1:20" x14ac:dyDescent="0.25">
      <c r="A3017">
        <f t="shared" si="875"/>
        <v>495769.42568562255</v>
      </c>
      <c r="B3017">
        <f t="shared" si="892"/>
        <v>78904.154731696894</v>
      </c>
      <c r="C3017" t="str">
        <f t="shared" si="876"/>
        <v>-0.29223122838739-0.966177324898964i</v>
      </c>
      <c r="D3017" t="str">
        <f t="shared" si="877"/>
        <v>3.91486104882202-0.686923773568632i</v>
      </c>
      <c r="E3017" t="str">
        <f t="shared" si="878"/>
        <v>295.630358310574-173.190264173226i</v>
      </c>
      <c r="F3017" t="str">
        <f t="shared" si="879"/>
        <v>1.45413148902737-1.92749679404873i</v>
      </c>
      <c r="G3017" t="str">
        <f t="shared" si="880"/>
        <v>0.999434026514169-0.0237834640001088i</v>
      </c>
      <c r="H3017" t="str">
        <f t="shared" si="881"/>
        <v>2.09768146793576-206.402890458589i</v>
      </c>
      <c r="I3017" t="str">
        <f t="shared" si="882"/>
        <v>-1.11372074621437-0.858105065617526i</v>
      </c>
      <c r="K3017" t="str">
        <f t="shared" si="883"/>
        <v>0.000590805300422035-0.00135961476221181i</v>
      </c>
      <c r="L3017" t="str">
        <f t="shared" si="884"/>
        <v>0.00005-0.00357635939920668i</v>
      </c>
      <c r="M3017" t="str">
        <f t="shared" si="885"/>
        <v>0.00133333333333333-0.00210374082306275i</v>
      </c>
      <c r="N3017">
        <f t="shared" si="886"/>
        <v>73.171466653340602</v>
      </c>
      <c r="O3017">
        <f t="shared" si="887"/>
        <v>8.1305878555155087E-2</v>
      </c>
      <c r="P3017" s="3">
        <f t="shared" si="888"/>
        <v>8.1305878555155087E-2</v>
      </c>
      <c r="Q3017" s="3">
        <f t="shared" si="889"/>
        <v>-106.8285333466594</v>
      </c>
      <c r="R3017">
        <f t="shared" si="890"/>
        <v>73.171466653340602</v>
      </c>
      <c r="S3017">
        <f t="shared" si="891"/>
        <v>78.904154731696892</v>
      </c>
      <c r="T3017">
        <f t="shared" si="874"/>
        <v>8.1305878555155087E-2</v>
      </c>
    </row>
    <row r="3018" spans="1:20" x14ac:dyDescent="0.25">
      <c r="A3018">
        <f t="shared" si="875"/>
        <v>497653.34950322798</v>
      </c>
      <c r="B3018">
        <f t="shared" si="892"/>
        <v>79203.990519677347</v>
      </c>
      <c r="C3018" t="str">
        <f t="shared" si="876"/>
        <v>-0.298168891239682-0.961150707241901i</v>
      </c>
      <c r="D3018" t="str">
        <f t="shared" si="877"/>
        <v>3.91441010441019-0.687947911334238i</v>
      </c>
      <c r="E3018" t="str">
        <f t="shared" si="878"/>
        <v>294.299266830235-175.385193389959i</v>
      </c>
      <c r="F3018" t="str">
        <f t="shared" si="879"/>
        <v>1.45412522237127-1.92046237584052i</v>
      </c>
      <c r="G3018" t="str">
        <f t="shared" si="880"/>
        <v>0.999429719400684-0.0238737382777354i</v>
      </c>
      <c r="H3018" t="str">
        <f t="shared" si="881"/>
        <v>2.07835628975874-205.588331224499i</v>
      </c>
      <c r="I3018" t="str">
        <f t="shared" si="882"/>
        <v>-1.10529107809609-0.854613649016016i</v>
      </c>
      <c r="K3018" t="str">
        <f t="shared" si="883"/>
        <v>0.000590010773179295-0.00135529506592141i</v>
      </c>
      <c r="L3018" t="str">
        <f t="shared" si="884"/>
        <v>0.00005-0.00356282068062031i</v>
      </c>
      <c r="M3018" t="str">
        <f t="shared" si="885"/>
        <v>0.00133333333333333-0.00209577687095313i</v>
      </c>
      <c r="N3018">
        <f t="shared" si="886"/>
        <v>72.765025506779907</v>
      </c>
      <c r="O3018">
        <f t="shared" si="887"/>
        <v>5.4874012110781814E-2</v>
      </c>
      <c r="P3018" s="3">
        <f t="shared" si="888"/>
        <v>5.4874012110781814E-2</v>
      </c>
      <c r="Q3018" s="3">
        <f t="shared" si="889"/>
        <v>-107.23497449322009</v>
      </c>
      <c r="R3018">
        <f t="shared" si="890"/>
        <v>72.765025506779907</v>
      </c>
      <c r="S3018">
        <f t="shared" si="891"/>
        <v>79.203990519677347</v>
      </c>
      <c r="T3018">
        <f t="shared" si="874"/>
        <v>5.4874012110781814E-2</v>
      </c>
    </row>
    <row r="3019" spans="1:20" x14ac:dyDescent="0.25">
      <c r="A3019">
        <f t="shared" si="875"/>
        <v>499544.43223134021</v>
      </c>
      <c r="B3019">
        <f t="shared" si="892"/>
        <v>79504.965683652117</v>
      </c>
      <c r="C3019" t="str">
        <f t="shared" si="876"/>
        <v>-0.304054373371532-0.956019696521819i</v>
      </c>
      <c r="D3019" t="str">
        <f t="shared" si="877"/>
        <v>3.9139558313732-0.688981104182942i</v>
      </c>
      <c r="E3019" t="str">
        <f t="shared" si="878"/>
        <v>292.92503329059-177.563052616463i</v>
      </c>
      <c r="F3019" t="str">
        <f t="shared" si="879"/>
        <v>1.45411890805271-1.91345558184995i</v>
      </c>
      <c r="G3019" t="str">
        <f t="shared" si="880"/>
        <v>0.999425379528491-0.0239643544211593i</v>
      </c>
      <c r="H3019" t="str">
        <f t="shared" si="881"/>
        <v>2.05922188875086-204.777236638217i</v>
      </c>
      <c r="I3019" t="str">
        <f t="shared" si="882"/>
        <v>-1.09692761561895-0.851138403371573i</v>
      </c>
      <c r="K3019" t="str">
        <f t="shared" si="883"/>
        <v>0.00058921951399441-0.00135099363338984i</v>
      </c>
      <c r="L3019" t="str">
        <f t="shared" si="884"/>
        <v>0.00005-0.00354933321440557i</v>
      </c>
      <c r="M3019" t="str">
        <f t="shared" si="885"/>
        <v>0.00133333333333333-0.0020878430672974i</v>
      </c>
      <c r="N3019">
        <f t="shared" si="886"/>
        <v>72.357152933068733</v>
      </c>
      <c r="O3019">
        <f t="shared" si="887"/>
        <v>2.780433320786679E-2</v>
      </c>
      <c r="P3019" s="3">
        <f t="shared" si="888"/>
        <v>2.780433320786679E-2</v>
      </c>
      <c r="Q3019" s="3">
        <f t="shared" si="889"/>
        <v>-107.64284706693127</v>
      </c>
      <c r="R3019">
        <f t="shared" si="890"/>
        <v>72.357152933068733</v>
      </c>
      <c r="S3019">
        <f t="shared" si="891"/>
        <v>79.504965683652117</v>
      </c>
      <c r="T3019">
        <f t="shared" si="874"/>
        <v>2.780433320786679E-2</v>
      </c>
    </row>
    <row r="3020" spans="1:20" x14ac:dyDescent="0.25">
      <c r="A3020">
        <f t="shared" si="875"/>
        <v>501442.70107381931</v>
      </c>
      <c r="B3020">
        <f t="shared" si="892"/>
        <v>79807.084553249995</v>
      </c>
      <c r="C3020" t="str">
        <f t="shared" si="876"/>
        <v>-0.309884544241793-0.950785333752737i</v>
      </c>
      <c r="D3020" t="str">
        <f t="shared" si="877"/>
        <v>3.91349820593441-0.690023357646721i</v>
      </c>
      <c r="E3020" t="str">
        <f t="shared" si="878"/>
        <v>291.507985237466-179.722622418188i</v>
      </c>
      <c r="F3020" t="str">
        <f t="shared" si="879"/>
        <v>1.45411254570963-1.9064763112559i</v>
      </c>
      <c r="G3020" t="str">
        <f t="shared" si="880"/>
        <v>0.999421006648723-0.0240553137160248i</v>
      </c>
      <c r="H3020" t="str">
        <f t="shared" si="881"/>
        <v>2.04027612617644-203.969589122964i</v>
      </c>
      <c r="I3020" t="str">
        <f t="shared" si="882"/>
        <v>-1.08862981994042-0.84767922864668i</v>
      </c>
      <c r="K3020" t="str">
        <f t="shared" si="883"/>
        <v>0.000588431481526625-0.00134671040272758i</v>
      </c>
      <c r="L3020" t="str">
        <f t="shared" si="884"/>
        <v>0.00005-0.00353589680654072i</v>
      </c>
      <c r="M3020" t="str">
        <f t="shared" si="885"/>
        <v>0.00133333333333333-0.00207993929796513i</v>
      </c>
      <c r="N3020">
        <f t="shared" si="886"/>
        <v>71.947925042416728</v>
      </c>
      <c r="O3020">
        <f t="shared" si="887"/>
        <v>9.1989716184373474E-5</v>
      </c>
      <c r="P3020" s="3">
        <f t="shared" si="888"/>
        <v>9.1989716184373474E-5</v>
      </c>
      <c r="Q3020" s="3">
        <f t="shared" si="889"/>
        <v>-108.05207495758327</v>
      </c>
      <c r="R3020">
        <f t="shared" si="890"/>
        <v>71.947925042416728</v>
      </c>
      <c r="S3020">
        <f t="shared" si="891"/>
        <v>79.807084553249993</v>
      </c>
      <c r="T3020">
        <f t="shared" si="874"/>
        <v>9.1989716184373474E-5</v>
      </c>
    </row>
    <row r="3021" spans="1:20" x14ac:dyDescent="0.25">
      <c r="A3021">
        <f t="shared" si="875"/>
        <v>503348.1833378998</v>
      </c>
      <c r="B3021">
        <f t="shared" si="892"/>
        <v>80110.351474552343</v>
      </c>
      <c r="C3021" t="str">
        <f t="shared" si="876"/>
        <v>-0.315656299892509-0.945448777059945i</v>
      </c>
      <c r="D3021" t="str">
        <f t="shared" si="877"/>
        <v>3.91303720415924-0.691074677286644i</v>
      </c>
      <c r="E3021" t="str">
        <f t="shared" si="878"/>
        <v>290.048495504812-181.862690560527i</v>
      </c>
      <c r="F3021" t="str">
        <f t="shared" si="879"/>
        <v>1.45410613497718-1.89952446363288i</v>
      </c>
      <c r="G3021" t="str">
        <f t="shared" si="880"/>
        <v>0.999416600510628-0.0241466174527087i</v>
      </c>
      <c r="H3021" t="str">
        <f t="shared" si="881"/>
        <v>2.02151689082741-203.165371221716i</v>
      </c>
      <c r="I3021" t="str">
        <f t="shared" si="882"/>
        <v>-1.08039715688715-0.844236025723306i</v>
      </c>
      <c r="K3021" t="str">
        <f t="shared" si="883"/>
        <v>0.000587646634653717-0.00134244531217208i</v>
      </c>
      <c r="L3021" t="str">
        <f t="shared" si="884"/>
        <v>0.00005-0.00352251126373852i</v>
      </c>
      <c r="M3021" t="str">
        <f t="shared" si="885"/>
        <v>0.00133333333333333-0.00207206544925795i</v>
      </c>
      <c r="N3021">
        <f t="shared" si="886"/>
        <v>71.5374190289577</v>
      </c>
      <c r="O3021">
        <f t="shared" si="887"/>
        <v>2.826756316141061E-2</v>
      </c>
      <c r="P3021" s="3">
        <f t="shared" si="888"/>
        <v>-2.826756316141061E-2</v>
      </c>
      <c r="Q3021" s="3">
        <f t="shared" si="889"/>
        <v>-108.4625809710423</v>
      </c>
      <c r="R3021">
        <f t="shared" si="890"/>
        <v>71.5374190289577</v>
      </c>
      <c r="S3021">
        <f t="shared" si="891"/>
        <v>80.110351474552346</v>
      </c>
      <c r="T3021">
        <f t="shared" si="874"/>
        <v>-2.826756316141061E-2</v>
      </c>
    </row>
    <row r="3022" spans="1:20" x14ac:dyDescent="0.25">
      <c r="A3022">
        <f t="shared" si="875"/>
        <v>505260.90643458383</v>
      </c>
      <c r="B3022">
        <f t="shared" si="892"/>
        <v>80414.770810155649</v>
      </c>
      <c r="C3022" t="str">
        <f t="shared" si="876"/>
        <v>-0.321366568355413-0.940011300981307i</v>
      </c>
      <c r="D3022" t="str">
        <f t="shared" si="877"/>
        <v>3.9125728019544-0.692135068691904i</v>
      </c>
      <c r="E3022" t="str">
        <f t="shared" si="878"/>
        <v>288.546982084511-183.982054087837i</v>
      </c>
      <c r="F3022" t="str">
        <f t="shared" si="879"/>
        <v>1.45409967548776-1.89259993894959i</v>
      </c>
      <c r="G3022" t="str">
        <f t="shared" si="880"/>
        <v>0.999412160861555-0.0242382669263354i</v>
      </c>
      <c r="H3022" t="str">
        <f t="shared" si="881"/>
        <v>2.00294209862566-202.3645655961i</v>
      </c>
      <c r="I3022" t="str">
        <f t="shared" si="882"/>
        <v>-1.0722290969103-0.840808696391301i</v>
      </c>
      <c r="K3022" t="str">
        <f t="shared" si="883"/>
        <v>0.000586864932470399-0.00133819830008729i</v>
      </c>
      <c r="L3022" t="str">
        <f t="shared" si="884"/>
        <v>0.00005-0.00350917639344343i</v>
      </c>
      <c r="M3022" t="str">
        <f t="shared" si="885"/>
        <v>0.00133333333333333-0.0020642214079079i</v>
      </c>
      <c r="N3022">
        <f t="shared" si="886"/>
        <v>71.125713100919143</v>
      </c>
      <c r="O3022">
        <f t="shared" si="887"/>
        <v>5.7278555824586928E-2</v>
      </c>
      <c r="P3022" s="3">
        <f t="shared" si="888"/>
        <v>-5.7278555824586928E-2</v>
      </c>
      <c r="Q3022" s="3">
        <f t="shared" si="889"/>
        <v>-108.87428689908086</v>
      </c>
      <c r="R3022">
        <f t="shared" si="890"/>
        <v>71.125713100919143</v>
      </c>
      <c r="S3022">
        <f t="shared" si="891"/>
        <v>80.414770810155645</v>
      </c>
      <c r="T3022">
        <f t="shared" si="874"/>
        <v>-5.7278555824586928E-2</v>
      </c>
    </row>
    <row r="3023" spans="1:20" x14ac:dyDescent="0.25">
      <c r="A3023">
        <f t="shared" si="875"/>
        <v>507180.89787903527</v>
      </c>
      <c r="B3023">
        <f t="shared" si="892"/>
        <v>80720.346939234238</v>
      </c>
      <c r="C3023" t="str">
        <f t="shared" si="876"/>
        <v>-0.327012315045755-0.934474295471412i</v>
      </c>
      <c r="D3023" t="str">
        <f t="shared" si="877"/>
        <v>3.91210497506692-0.693204537478819i</v>
      </c>
      <c r="E3023" t="str">
        <f t="shared" si="878"/>
        <v>287.003907882604-186.079521405143i</v>
      </c>
      <c r="F3023" t="str">
        <f t="shared" si="879"/>
        <v>1.45409316687099-1.88570263756747i</v>
      </c>
      <c r="G3023" t="str">
        <f t="shared" si="880"/>
        <v>0.999407687446936-0.0243302634367943i</v>
      </c>
      <c r="H3023" t="str">
        <f t="shared" si="881"/>
        <v>1.98454969223162-201.567155025294i</v>
      </c>
      <c r="I3023" t="str">
        <f t="shared" si="882"/>
        <v>-1.06412511504137-0.837397143336878i</v>
      </c>
      <c r="K3023" t="str">
        <f t="shared" si="883"/>
        <v>0.000586086334286738-0.00133396930496305i</v>
      </c>
      <c r="L3023" t="str">
        <f t="shared" si="884"/>
        <v>0.00005-0.00349589200382888i</v>
      </c>
      <c r="M3023" t="str">
        <f t="shared" si="885"/>
        <v>0.00133333333333333-0.00205640706107581i</v>
      </c>
      <c r="N3023">
        <f t="shared" si="886"/>
        <v>70.712886408396074</v>
      </c>
      <c r="O3023">
        <f t="shared" si="887"/>
        <v>8.6944897662122336E-2</v>
      </c>
      <c r="P3023" s="3">
        <f t="shared" si="888"/>
        <v>-8.6944897662122336E-2</v>
      </c>
      <c r="Q3023" s="3">
        <f t="shared" si="889"/>
        <v>-109.28711359160393</v>
      </c>
      <c r="R3023">
        <f t="shared" si="890"/>
        <v>70.712886408396074</v>
      </c>
      <c r="S3023">
        <f t="shared" si="891"/>
        <v>80.720346939234233</v>
      </c>
      <c r="T3023">
        <f t="shared" si="874"/>
        <v>-8.6944897662122336E-2</v>
      </c>
    </row>
    <row r="3024" spans="1:20" x14ac:dyDescent="0.25">
      <c r="A3024">
        <f t="shared" si="875"/>
        <v>509108.18529097561</v>
      </c>
      <c r="B3024">
        <f t="shared" si="892"/>
        <v>81027.084257603332</v>
      </c>
      <c r="C3024" t="str">
        <f t="shared" si="876"/>
        <v>-0.332590548124664-0.928839264607919i</v>
      </c>
      <c r="D3024" t="str">
        <f t="shared" si="877"/>
        <v>3.91163369908335-0.694283089289845i</v>
      </c>
      <c r="E3024" t="str">
        <f t="shared" si="878"/>
        <v>285.419780361141-188.153914355327i</v>
      </c>
      <c r="F3024" t="str">
        <f t="shared" si="879"/>
        <v>1.45408660875368-1.87883246023926i</v>
      </c>
      <c r="G3024" t="str">
        <f t="shared" si="880"/>
        <v>0.999403180010274-0.0244226082887549i</v>
      </c>
      <c r="H3024" t="str">
        <f t="shared" si="881"/>
        <v>1.96633764065891-200.773122404947i</v>
      </c>
      <c r="I3024" t="str">
        <f t="shared" si="882"/>
        <v>-1.05608469084846-0.834001270131322i</v>
      </c>
      <c r="K3024" t="str">
        <f t="shared" si="883"/>
        <v>0.000585310799626565-0.00132975826541452i</v>
      </c>
      <c r="L3024" t="str">
        <f t="shared" si="884"/>
        <v>0.00005-0.00348265790379446i</v>
      </c>
      <c r="M3024" t="str">
        <f t="shared" si="885"/>
        <v>0.00133333333333333-0.00204862229634968i</v>
      </c>
      <c r="N3024">
        <f t="shared" si="886"/>
        <v>70.299018968872872</v>
      </c>
      <c r="O3024">
        <f t="shared" si="887"/>
        <v>0.11727017091090219</v>
      </c>
      <c r="P3024" s="3">
        <f t="shared" si="888"/>
        <v>-0.11727017091090219</v>
      </c>
      <c r="Q3024" s="3">
        <f t="shared" si="889"/>
        <v>-109.70098103112713</v>
      </c>
      <c r="R3024">
        <f t="shared" si="890"/>
        <v>70.299018968872872</v>
      </c>
      <c r="S3024">
        <f t="shared" si="891"/>
        <v>81.027084257603335</v>
      </c>
      <c r="T3024">
        <f t="shared" si="874"/>
        <v>-0.11727017091090219</v>
      </c>
    </row>
    <row r="3025" spans="1:20" x14ac:dyDescent="0.25">
      <c r="A3025">
        <f t="shared" si="875"/>
        <v>511042.79639508133</v>
      </c>
      <c r="B3025">
        <f t="shared" si="892"/>
        <v>81334.987177782226</v>
      </c>
      <c r="C3025" t="str">
        <f t="shared" si="876"/>
        <v>-0.338098323810802-0.923107825000985i</v>
      </c>
      <c r="D3025" t="str">
        <f t="shared" si="877"/>
        <v>3.91115894942889-0.695370729792572i</v>
      </c>
      <c r="E3025" t="str">
        <f t="shared" si="878"/>
        <v>283.795151065521-190.204070284467i</v>
      </c>
      <c r="F3025" t="str">
        <f t="shared" si="879"/>
        <v>1.45408000075982-1.87198930810761i</v>
      </c>
      <c r="G3025" t="str">
        <f t="shared" si="880"/>
        <v>0.99939863829313-0.0245153027916844i</v>
      </c>
      <c r="H3025" t="str">
        <f t="shared" si="881"/>
        <v>1.94830393889538-199.982450746111i</v>
      </c>
      <c r="I3025" t="str">
        <f t="shared" si="882"/>
        <v>-1.04810730839309-0.830620981219865i</v>
      </c>
      <c r="K3025" t="str">
        <f t="shared" si="883"/>
        <v>0.000584538288225966-0.00132556512018171i</v>
      </c>
      <c r="L3025" t="str">
        <f t="shared" si="884"/>
        <v>0.00005-0.0034694739029632i</v>
      </c>
      <c r="M3025" t="str">
        <f t="shared" si="885"/>
        <v>0.00133333333333333-0.00204086700174306i</v>
      </c>
      <c r="N3025">
        <f t="shared" si="886"/>
        <v>69.884191590666958</v>
      </c>
      <c r="O3025">
        <f t="shared" si="887"/>
        <v>0.14825762500676579</v>
      </c>
      <c r="P3025" s="3">
        <f t="shared" si="888"/>
        <v>-0.14825762500676579</v>
      </c>
      <c r="Q3025" s="3">
        <f t="shared" si="889"/>
        <v>-110.11580840933304</v>
      </c>
      <c r="R3025">
        <f t="shared" si="890"/>
        <v>69.884191590666958</v>
      </c>
      <c r="S3025">
        <f t="shared" si="891"/>
        <v>81.334987177782224</v>
      </c>
      <c r="T3025">
        <f t="shared" si="874"/>
        <v>-0.14825762500676579</v>
      </c>
    </row>
    <row r="3026" spans="1:20" x14ac:dyDescent="0.25">
      <c r="A3026">
        <f t="shared" si="875"/>
        <v>512984.75902138266</v>
      </c>
      <c r="B3026">
        <f t="shared" si="892"/>
        <v>81644.060129057805</v>
      </c>
      <c r="C3026" t="str">
        <f t="shared" si="876"/>
        <v>-0.343532751622274-0.917281703907507i</v>
      </c>
      <c r="D3026" t="str">
        <f t="shared" si="877"/>
        <v>3.91068070136639-0.696467464678687i</v>
      </c>
      <c r="E3026" t="str">
        <f t="shared" si="878"/>
        <v>282.130615037585-192.228844088044i</v>
      </c>
      <c r="F3026" t="str">
        <f t="shared" si="879"/>
        <v>1.45407334251053-1.86517308270359i</v>
      </c>
      <c r="G3026" t="str">
        <f t="shared" si="880"/>
        <v>0.999394062035104-0.024608348259863i</v>
      </c>
      <c r="H3026" t="str">
        <f t="shared" si="881"/>
        <v>1.93044660752985-199.19512317418i</v>
      </c>
      <c r="I3026" t="str">
        <f t="shared" si="882"/>
        <v>-1.04019245618741-0.827256181910698i</v>
      </c>
      <c r="K3026" t="str">
        <f t="shared" si="883"/>
        <v>0.00058376876003171-0.00132138980812875i</v>
      </c>
      <c r="L3026" t="str">
        <f t="shared" si="884"/>
        <v>0.00005-0.00345633981167882i</v>
      </c>
      <c r="M3026" t="str">
        <f t="shared" si="885"/>
        <v>0.00133333333333333-0.00203314106569342i</v>
      </c>
      <c r="N3026">
        <f t="shared" si="886"/>
        <v>69.468485794452619</v>
      </c>
      <c r="O3026">
        <f t="shared" si="887"/>
        <v>0.17991017144915489</v>
      </c>
      <c r="P3026" s="3">
        <f t="shared" si="888"/>
        <v>-0.17991017144915489</v>
      </c>
      <c r="Q3026" s="3">
        <f t="shared" si="889"/>
        <v>-110.53151420554738</v>
      </c>
      <c r="R3026">
        <f t="shared" si="890"/>
        <v>69.468485794452619</v>
      </c>
      <c r="S3026">
        <f t="shared" si="891"/>
        <v>81.644060129057806</v>
      </c>
      <c r="T3026">
        <f t="shared" si="874"/>
        <v>-0.17991017144915489</v>
      </c>
    </row>
    <row r="3027" spans="1:20" x14ac:dyDescent="0.25">
      <c r="A3027">
        <f t="shared" si="875"/>
        <v>514934.10110566393</v>
      </c>
      <c r="B3027">
        <f t="shared" si="892"/>
        <v>81954.307557548222</v>
      </c>
      <c r="C3027" t="str">
        <f t="shared" si="876"/>
        <v>-0.348890999529891-0.911362737054167i</v>
      </c>
      <c r="D3027" t="str">
        <f t="shared" si="877"/>
        <v>3.91019892999569-0.697573299662984i</v>
      </c>
      <c r="E3027" t="str">
        <f t="shared" si="878"/>
        <v>280.426810115347-194.227110230642i</v>
      </c>
      <c r="F3027" t="str">
        <f t="shared" si="879"/>
        <v>1.45406663362408-1.85838368594531i</v>
      </c>
      <c r="G3027" t="str">
        <f t="shared" si="880"/>
        <v>0.999389450973825-0.0247017460124011i</v>
      </c>
      <c r="H3027" t="str">
        <f t="shared" si="881"/>
        <v>1.91276369238487-198.411122927842i</v>
      </c>
      <c r="I3027" t="str">
        <f t="shared" si="882"/>
        <v>-1.0323396271519-0.82390677836419i</v>
      </c>
      <c r="K3027" t="str">
        <f t="shared" si="883"/>
        <v>0.000583002175199749-0.00131723226824343i</v>
      </c>
      <c r="L3027" t="str">
        <f t="shared" si="884"/>
        <v>0.00005-0.00344325544100301i</v>
      </c>
      <c r="M3027" t="str">
        <f t="shared" si="885"/>
        <v>0.00133333333333333-0.00202544437706059i</v>
      </c>
      <c r="N3027">
        <f t="shared" si="886"/>
        <v>69.051983733047734</v>
      </c>
      <c r="O3027">
        <f t="shared" si="887"/>
        <v>0.21223037919259782</v>
      </c>
      <c r="P3027" s="3">
        <f t="shared" si="888"/>
        <v>-0.21223037919259782</v>
      </c>
      <c r="Q3027" s="3">
        <f t="shared" si="889"/>
        <v>-110.94801626695227</v>
      </c>
      <c r="R3027">
        <f t="shared" si="890"/>
        <v>69.051983733047734</v>
      </c>
      <c r="S3027">
        <f t="shared" si="891"/>
        <v>81.954307557548219</v>
      </c>
      <c r="T3027">
        <f t="shared" si="874"/>
        <v>-0.21223037919259782</v>
      </c>
    </row>
    <row r="3028" spans="1:20" x14ac:dyDescent="0.25">
      <c r="A3028">
        <f t="shared" si="875"/>
        <v>516890.85068986547</v>
      </c>
      <c r="B3028">
        <f t="shared" si="892"/>
        <v>82265.733926266912</v>
      </c>
      <c r="C3028" t="str">
        <f t="shared" si="876"/>
        <v>-0.354170299002772-0.905352866173779i</v>
      </c>
      <c r="D3028" t="str">
        <f t="shared" si="877"/>
        <v>3.90971361025253-0.69868824048229i</v>
      </c>
      <c r="E3028" t="str">
        <f t="shared" si="878"/>
        <v>278.684416120764-196.197764731855i</v>
      </c>
      <c r="F3028" t="str">
        <f t="shared" si="879"/>
        <v>1.45405987371583-1.85162102013651i</v>
      </c>
      <c r="G3028" t="str">
        <f t="shared" si="880"/>
        <v>0.999384804844934-0.0247954973732555i</v>
      </c>
      <c r="H3028" t="str">
        <f t="shared" si="881"/>
        <v>1.89525326415535-197.630433358053i</v>
      </c>
      <c r="I3028" t="str">
        <f t="shared" si="882"/>
        <v>-1.02454831857355-0.82057267758227i</v>
      </c>
      <c r="K3028" t="str">
        <f t="shared" si="883"/>
        <v>0.000582238494093717-0.00131309243963658i</v>
      </c>
      <c r="L3028" t="str">
        <f t="shared" si="884"/>
        <v>0.00005-0.0034302206027127i</v>
      </c>
      <c r="M3028" t="str">
        <f t="shared" si="885"/>
        <v>0.00133333333333333-0.00201777682512512i</v>
      </c>
      <c r="N3028">
        <f t="shared" si="886"/>
        <v>68.634768109652086</v>
      </c>
      <c r="O3028">
        <f t="shared" si="887"/>
        <v>0.24522047058465563</v>
      </c>
      <c r="P3028" s="3">
        <f t="shared" si="888"/>
        <v>-0.24522047058465563</v>
      </c>
      <c r="Q3028" s="3">
        <f t="shared" si="889"/>
        <v>-111.36523189034791</v>
      </c>
      <c r="R3028">
        <f t="shared" si="890"/>
        <v>68.634768109652086</v>
      </c>
      <c r="S3028">
        <f t="shared" si="891"/>
        <v>82.265733926266918</v>
      </c>
      <c r="T3028">
        <f t="shared" si="874"/>
        <v>-0.24522047058465563</v>
      </c>
    </row>
    <row r="3029" spans="1:20" x14ac:dyDescent="0.25">
      <c r="A3029">
        <f t="shared" si="875"/>
        <v>518855.03592248698</v>
      </c>
      <c r="B3029">
        <f t="shared" si="892"/>
        <v>82578.343715186726</v>
      </c>
      <c r="C3029" t="str">
        <f t="shared" si="876"/>
        <v>-0.359367949927833-0.899254136261455i</v>
      </c>
      <c r="D3029" t="str">
        <f t="shared" si="877"/>
        <v>3.90922471690782-0.699812292894442i</v>
      </c>
      <c r="E3029" t="str">
        <f t="shared" si="878"/>
        <v>276.904153937475-198.139727111167i</v>
      </c>
      <c r="F3029" t="str">
        <f t="shared" si="879"/>
        <v>1.45405306239823-1.8448849879651i</v>
      </c>
      <c r="G3029" t="str">
        <f t="shared" si="880"/>
        <v>0.999380123382067-0.0248896036712459i</v>
      </c>
      <c r="H3029" t="str">
        <f t="shared" si="881"/>
        <v>1.87791341805267-196.853037927006i</v>
      </c>
      <c r="I3029" t="str">
        <f t="shared" si="882"/>
        <v>-1.01681803206447-0.817253787397929i</v>
      </c>
      <c r="K3029" t="str">
        <f t="shared" si="883"/>
        <v>0.000581477677283438-0.00130897026154139i</v>
      </c>
      <c r="L3029" t="str">
        <f t="shared" si="884"/>
        <v>0.00005-0.00341723510929737i</v>
      </c>
      <c r="M3029" t="str">
        <f t="shared" si="885"/>
        <v>0.00133333333333333-0.00201013829958669i</v>
      </c>
      <c r="N3029">
        <f t="shared" si="886"/>
        <v>68.216922094732453</v>
      </c>
      <c r="O3029">
        <f t="shared" si="887"/>
        <v>0.27888231786228773</v>
      </c>
      <c r="P3029" s="3">
        <f t="shared" si="888"/>
        <v>-0.27888231786228773</v>
      </c>
      <c r="Q3029" s="3">
        <f t="shared" si="889"/>
        <v>-111.78307790526755</v>
      </c>
      <c r="R3029">
        <f t="shared" si="890"/>
        <v>68.216922094732453</v>
      </c>
      <c r="S3029">
        <f t="shared" si="891"/>
        <v>82.578343715186719</v>
      </c>
      <c r="T3029">
        <f t="shared" si="874"/>
        <v>-0.27888231786228773</v>
      </c>
    </row>
    <row r="3030" spans="1:20" x14ac:dyDescent="0.25">
      <c r="A3030">
        <f t="shared" si="875"/>
        <v>520826.68505899241</v>
      </c>
      <c r="B3030">
        <f t="shared" si="892"/>
        <v>82892.141421304434</v>
      </c>
      <c r="C3030" t="str">
        <f t="shared" si="876"/>
        <v>-0.364481325385318-0.893068692558161i</v>
      </c>
      <c r="D3030" t="str">
        <f t="shared" si="877"/>
        <v>3.90873222456667-0.700945462677218i</v>
      </c>
      <c r="E3030" t="str">
        <f t="shared" si="878"/>
        <v>275.086784480938-200.051942284775i</v>
      </c>
      <c r="F3030" t="str">
        <f t="shared" si="879"/>
        <v>1.45404619928081-1.83817549250186i</v>
      </c>
      <c r="G3030" t="str">
        <f t="shared" si="880"/>
        <v>0.999375406316843-0.0249840662400712i</v>
      </c>
      <c r="H3030" t="str">
        <f t="shared" si="881"/>
        <v>1.86074227345451-196.078920207121i</v>
      </c>
      <c r="I3030" t="str">
        <f t="shared" si="882"/>
        <v>-1.00914827352094-0.813950016464927i</v>
      </c>
      <c r="K3030" t="str">
        <f t="shared" si="883"/>
        <v>0.00058071968554346-0.00130486567331291i</v>
      </c>
      <c r="L3030" t="str">
        <f t="shared" si="884"/>
        <v>0.00005-0.00340429877395633i</v>
      </c>
      <c r="M3030" t="str">
        <f t="shared" si="885"/>
        <v>0.00133333333333333-0.00200252869056255i</v>
      </c>
      <c r="N3030">
        <f t="shared" si="886"/>
        <v>67.798529241740184</v>
      </c>
      <c r="O3030">
        <f t="shared" si="887"/>
        <v>0.31321744021855941</v>
      </c>
      <c r="P3030" s="3">
        <f t="shared" si="888"/>
        <v>-0.31321744021855941</v>
      </c>
      <c r="Q3030" s="3">
        <f t="shared" si="889"/>
        <v>-112.20147075825982</v>
      </c>
      <c r="R3030">
        <f t="shared" si="890"/>
        <v>67.798529241740184</v>
      </c>
      <c r="S3030">
        <f t="shared" si="891"/>
        <v>82.89214142130443</v>
      </c>
      <c r="T3030">
        <f t="shared" si="874"/>
        <v>-0.31321744021855941</v>
      </c>
    </row>
    <row r="3031" spans="1:20" x14ac:dyDescent="0.25">
      <c r="A3031">
        <f t="shared" si="875"/>
        <v>522805.82646221662</v>
      </c>
      <c r="B3031">
        <f t="shared" si="892"/>
        <v>83207.131558705398</v>
      </c>
      <c r="C3031" t="str">
        <f t="shared" si="876"/>
        <v>-0.369507876262419-0.886798777270693i</v>
      </c>
      <c r="D3031" t="str">
        <f t="shared" si="877"/>
        <v>3.90823610766757-0.702087755627273i</v>
      </c>
      <c r="E3031" t="str">
        <f t="shared" si="878"/>
        <v>273.233107564018-201.933382407361i</v>
      </c>
      <c r="F3031" t="str">
        <f t="shared" si="879"/>
        <v>1.45403928397012-1.83149243719891i</v>
      </c>
      <c r="G3031" t="str">
        <f t="shared" si="880"/>
        <v>0.999370653378847-0.0250788864183271i</v>
      </c>
      <c r="H3031" t="str">
        <f t="shared" si="881"/>
        <v>1.84373797356026-195.308063880053i</v>
      </c>
      <c r="I3031" t="str">
        <f t="shared" si="882"/>
        <v>-1.00153855308294-0.810661274247644i</v>
      </c>
      <c r="K3031" t="str">
        <f t="shared" si="883"/>
        <v>0.000579964479851602-0.00130077861442736i</v>
      </c>
      <c r="L3031" t="str">
        <f t="shared" si="884"/>
        <v>0.00005-0.00339141141059607i</v>
      </c>
      <c r="M3031" t="str">
        <f t="shared" si="885"/>
        <v>0.00133333333333333-0.00199494788858593i</v>
      </c>
      <c r="N3031">
        <f t="shared" si="886"/>
        <v>67.379673401890599</v>
      </c>
      <c r="O3031">
        <f t="shared" si="887"/>
        <v>0.34822700145083019</v>
      </c>
      <c r="P3031" s="3">
        <f t="shared" si="888"/>
        <v>-0.34822700145083019</v>
      </c>
      <c r="Q3031" s="3">
        <f t="shared" si="889"/>
        <v>-112.6203265981094</v>
      </c>
      <c r="R3031">
        <f t="shared" si="890"/>
        <v>67.379673401890599</v>
      </c>
      <c r="S3031">
        <f t="shared" si="891"/>
        <v>83.207131558705399</v>
      </c>
      <c r="T3031">
        <f t="shared" si="874"/>
        <v>-0.34822700145083019</v>
      </c>
    </row>
    <row r="3032" spans="1:20" x14ac:dyDescent="0.25">
      <c r="A3032">
        <f t="shared" si="875"/>
        <v>524792.48860277305</v>
      </c>
      <c r="B3032">
        <f t="shared" si="892"/>
        <v>83523.318658628486</v>
      </c>
      <c r="C3032" t="str">
        <f t="shared" si="876"/>
        <v>-0.374445135688499-0.88044672603822i</v>
      </c>
      <c r="D3032" t="str">
        <f t="shared" si="877"/>
        <v>3.90773634048145-0.703239177559061i</v>
      </c>
      <c r="E3032" t="str">
        <f t="shared" si="878"/>
        <v>271.343960661422-203.783048652192i</v>
      </c>
      <c r="F3032" t="str">
        <f t="shared" si="879"/>
        <v>1.45403231606975-1.82483572588842i</v>
      </c>
      <c r="G3032" t="str">
        <f t="shared" si="880"/>
        <v>0.999365864295617-0.0251740655495212i</v>
      </c>
      <c r="H3032" t="str">
        <f t="shared" si="881"/>
        <v>1.82689868505159-194.540452735692i</v>
      </c>
      <c r="I3032" t="str">
        <f t="shared" si="882"/>
        <v>-0.993988385094064-0.807387471011051i</v>
      </c>
      <c r="K3032" t="str">
        <f t="shared" si="883"/>
        <v>0.000579212021387519-0.00129670902448154i</v>
      </c>
      <c r="L3032" t="str">
        <f t="shared" si="884"/>
        <v>0.00005-0.00337857283382753i</v>
      </c>
      <c r="M3032" t="str">
        <f t="shared" si="885"/>
        <v>0.00133333333333333-0.00198739578460443i</v>
      </c>
      <c r="N3032">
        <f t="shared" si="886"/>
        <v>66.960438638189075</v>
      </c>
      <c r="O3032">
        <f t="shared" si="887"/>
        <v>0.38391180819816789</v>
      </c>
      <c r="P3032" s="3">
        <f t="shared" si="888"/>
        <v>-0.38391180819816789</v>
      </c>
      <c r="Q3032" s="3">
        <f t="shared" si="889"/>
        <v>-113.03956136181093</v>
      </c>
      <c r="R3032">
        <f t="shared" si="890"/>
        <v>66.960438638189075</v>
      </c>
      <c r="S3032">
        <f t="shared" si="891"/>
        <v>83.523318658628483</v>
      </c>
      <c r="T3032">
        <f t="shared" si="874"/>
        <v>-0.38391180819816789</v>
      </c>
    </row>
    <row r="3033" spans="1:20" x14ac:dyDescent="0.25">
      <c r="A3033">
        <f t="shared" si="875"/>
        <v>526786.70005946362</v>
      </c>
      <c r="B3033">
        <f t="shared" si="892"/>
        <v>83840.707269531282</v>
      </c>
      <c r="C3033" t="str">
        <f t="shared" si="876"/>
        <v>-0.379290723275586-0.874014964157i</v>
      </c>
      <c r="D3033" t="str">
        <f t="shared" si="877"/>
        <v>3.90723289711083-0.704399734303737i</v>
      </c>
      <c r="E3033" t="str">
        <f t="shared" si="878"/>
        <v>269.420217577024-205.599972923078i</v>
      </c>
      <c r="F3033" t="str">
        <f t="shared" si="879"/>
        <v>1.45402529518026-1.81820526278118i</v>
      </c>
      <c r="G3033" t="str">
        <f t="shared" si="880"/>
        <v>0.999361038792625-0.0252696049820911i</v>
      </c>
      <c r="H3033" t="str">
        <f t="shared" si="881"/>
        <v>1.81022259775859-193.776070671194i</v>
      </c>
      <c r="I3033" t="str">
        <f t="shared" si="882"/>
        <v>-0.986497288061884-0.804128517810872i</v>
      </c>
      <c r="K3033" t="str">
        <f t="shared" si="883"/>
        <v>0.000578462271531276-0.00129265684319217i</v>
      </c>
      <c r="L3033" t="str">
        <f t="shared" si="884"/>
        <v>0.00005-0.00336578285896347i</v>
      </c>
      <c r="M3033" t="str">
        <f t="shared" si="885"/>
        <v>0.00133333333333333-0.00197987226997851i</v>
      </c>
      <c r="N3033">
        <f t="shared" si="886"/>
        <v>66.540909138930431</v>
      </c>
      <c r="O3033">
        <f t="shared" si="887"/>
        <v>0.42027230877391236</v>
      </c>
      <c r="P3033" s="3">
        <f t="shared" si="888"/>
        <v>-0.42027230877391236</v>
      </c>
      <c r="Q3033" s="3">
        <f t="shared" si="889"/>
        <v>-113.45909086106957</v>
      </c>
      <c r="R3033">
        <f t="shared" si="890"/>
        <v>66.540909138930431</v>
      </c>
      <c r="S3033">
        <f t="shared" si="891"/>
        <v>83.840707269531279</v>
      </c>
      <c r="T3033">
        <f t="shared" si="874"/>
        <v>-0.42027230877391236</v>
      </c>
    </row>
    <row r="3034" spans="1:20" x14ac:dyDescent="0.25">
      <c r="A3034">
        <f t="shared" si="875"/>
        <v>528788.4895196897</v>
      </c>
      <c r="B3034">
        <f t="shared" si="892"/>
        <v>84159.301957155505</v>
      </c>
      <c r="C3034" t="str">
        <f t="shared" si="876"/>
        <v>-0.384042349148838-0.867506002575935i</v>
      </c>
      <c r="D3034" t="str">
        <f t="shared" si="877"/>
        <v>3.90672575148896-0.70556943170807i</v>
      </c>
      <c r="E3034" t="str">
        <f t="shared" si="878"/>
        <v>267.462787018512-207.38321949202i</v>
      </c>
      <c r="F3034" t="str">
        <f t="shared" si="879"/>
        <v>1.45401822089921-1.81160095246522i</v>
      </c>
      <c r="G3034" t="str">
        <f t="shared" si="880"/>
        <v>0.999356176593263-0.0253655060694203i</v>
      </c>
      <c r="H3034" t="str">
        <f t="shared" si="881"/>
        <v>1.79370792433094-193.014901690013i</v>
      </c>
      <c r="I3034" t="str">
        <f t="shared" si="882"/>
        <v>-0.979064784618773-0.800884326483897i</v>
      </c>
      <c r="K3034" t="str">
        <f t="shared" si="883"/>
        <v>0.000577715191861951-0.00128862201039528i</v>
      </c>
      <c r="L3034" t="str">
        <f t="shared" si="884"/>
        <v>0.00005-0.0033530413020158i</v>
      </c>
      <c r="M3034" t="str">
        <f t="shared" si="885"/>
        <v>0.00133333333333333-0.00197237723647988i</v>
      </c>
      <c r="N3034">
        <f t="shared" si="886"/>
        <v>66.121169130889285</v>
      </c>
      <c r="O3034">
        <f t="shared" si="887"/>
        <v>0.45730859259737605</v>
      </c>
      <c r="P3034" s="3">
        <f t="shared" si="888"/>
        <v>-0.45730859259737605</v>
      </c>
      <c r="Q3034" s="3">
        <f t="shared" si="889"/>
        <v>-113.87883086911071</v>
      </c>
      <c r="R3034">
        <f t="shared" si="890"/>
        <v>66.121169130889285</v>
      </c>
      <c r="S3034">
        <f t="shared" si="891"/>
        <v>84.159301957155506</v>
      </c>
      <c r="T3034">
        <f t="shared" si="874"/>
        <v>-0.45730859259737605</v>
      </c>
    </row>
    <row r="3035" spans="1:20" x14ac:dyDescent="0.25">
      <c r="A3035">
        <f t="shared" si="875"/>
        <v>530797.8857798645</v>
      </c>
      <c r="B3035">
        <f t="shared" si="892"/>
        <v>84479.107304592704</v>
      </c>
      <c r="C3035" t="str">
        <f t="shared" si="876"/>
        <v>-0.38869781775283-0.860922433676502i</v>
      </c>
      <c r="D3035" t="str">
        <f t="shared" si="877"/>
        <v>3.90621487737882-0.706748275633315i</v>
      </c>
      <c r="E3035" t="str">
        <f t="shared" si="878"/>
        <v>265.47261108418-209.131886556803i</v>
      </c>
      <c r="F3035" t="str">
        <f t="shared" si="879"/>
        <v>1.45401109282109-1.80502269990445i</v>
      </c>
      <c r="G3035" t="str">
        <f t="shared" si="880"/>
        <v>0.99935127741883-0.0254617701698555i</v>
      </c>
      <c r="H3035" t="str">
        <f t="shared" si="881"/>
        <v>1.77735289991433-192.256929900941i</v>
      </c>
      <c r="I3035" t="str">
        <f t="shared" si="882"/>
        <v>-0.971690401483087-0.797654809638383i</v>
      </c>
      <c r="K3035" t="str">
        <f t="shared" si="883"/>
        <v>0.000576970744156238-0.00128460446604553i</v>
      </c>
      <c r="L3035" t="str">
        <f t="shared" si="884"/>
        <v>0.00005-0.00334034797969297i</v>
      </c>
      <c r="M3035" t="str">
        <f t="shared" si="885"/>
        <v>0.00133333333333333-0.00196491057628998i</v>
      </c>
      <c r="N3035">
        <f t="shared" si="886"/>
        <v>65.701302792402856</v>
      </c>
      <c r="O3035">
        <f t="shared" si="887"/>
        <v>0.4950203902279135</v>
      </c>
      <c r="P3035" s="3">
        <f t="shared" si="888"/>
        <v>-0.4950203902279135</v>
      </c>
      <c r="Q3035" s="3">
        <f t="shared" si="889"/>
        <v>-114.29869720759714</v>
      </c>
      <c r="R3035">
        <f t="shared" si="890"/>
        <v>65.701302792402856</v>
      </c>
      <c r="S3035">
        <f t="shared" si="891"/>
        <v>84.479107304592702</v>
      </c>
      <c r="T3035">
        <f t="shared" si="874"/>
        <v>-0.4950203902279135</v>
      </c>
    </row>
    <row r="3036" spans="1:20" x14ac:dyDescent="0.25">
      <c r="A3036">
        <f t="shared" si="875"/>
        <v>532814.91774582805</v>
      </c>
      <c r="B3036">
        <f t="shared" si="892"/>
        <v>84800.127912350159</v>
      </c>
      <c r="C3036" t="str">
        <f t="shared" si="876"/>
        <v>-0.393255031420163-0.854266926852131i</v>
      </c>
      <c r="D3036" t="str">
        <f t="shared" si="877"/>
        <v>3.90570024837237-0.707936271954101i</v>
      </c>
      <c r="E3036" t="str">
        <f t="shared" si="878"/>
        <v>263.450663667236-210.845107713014i</v>
      </c>
      <c r="F3036" t="str">
        <f t="shared" si="879"/>
        <v>1.45400391053734-1.79847041043725i</v>
      </c>
      <c r="G3036" t="str">
        <f t="shared" si="880"/>
        <v>0.999346340988512-0.0255583986467226i</v>
      </c>
      <c r="H3036" t="str">
        <f t="shared" si="881"/>
        <v>1.76115578183189-191.502139517169i</v>
      </c>
      <c r="I3036" t="str">
        <f t="shared" si="882"/>
        <v>-0.964373669420805-0.794439880644685i</v>
      </c>
      <c r="K3036" t="str">
        <f t="shared" si="883"/>
        <v>0.000576228890387086-0.0012806041502156i</v>
      </c>
      <c r="L3036" t="str">
        <f t="shared" si="884"/>
        <v>0.00005-0.00332770270939726i</v>
      </c>
      <c r="M3036" t="str">
        <f t="shared" si="885"/>
        <v>0.00133333333333333-0.00195747218199839i</v>
      </c>
      <c r="N3036">
        <f t="shared" si="886"/>
        <v>65.281394166583326</v>
      </c>
      <c r="O3036">
        <f t="shared" si="887"/>
        <v>0.53340707399933873</v>
      </c>
      <c r="P3036" s="3">
        <f t="shared" si="888"/>
        <v>-0.53340707399933873</v>
      </c>
      <c r="Q3036" s="3">
        <f t="shared" si="889"/>
        <v>-114.71860583341667</v>
      </c>
      <c r="R3036">
        <f t="shared" si="890"/>
        <v>65.281394166583326</v>
      </c>
      <c r="S3036">
        <f t="shared" si="891"/>
        <v>84.800127912350163</v>
      </c>
      <c r="T3036">
        <f t="shared" si="874"/>
        <v>-0.53340707399933873</v>
      </c>
    </row>
    <row r="3037" spans="1:20" x14ac:dyDescent="0.25">
      <c r="A3037">
        <f t="shared" si="875"/>
        <v>534839.61443326215</v>
      </c>
      <c r="B3037">
        <f t="shared" si="892"/>
        <v>85122.368398417093</v>
      </c>
      <c r="C3037" t="str">
        <f t="shared" si="876"/>
        <v>-0.397711993690393-0.847542223902485i</v>
      </c>
      <c r="D3037" t="str">
        <f t="shared" si="877"/>
        <v>3.90518183788959-0.709133426557295i</v>
      </c>
      <c r="E3037" t="str">
        <f t="shared" si="878"/>
        <v>261.39794878326-212.522053335538i</v>
      </c>
      <c r="F3037" t="str">
        <f t="shared" si="879"/>
        <v>1.45399667363629-1.79194398977516i</v>
      </c>
      <c r="G3037" t="str">
        <f t="shared" si="880"/>
        <v>0.999341367019368-0.0256553928683447i</v>
      </c>
      <c r="H3037" t="str">
        <f t="shared" si="881"/>
        <v>1.74511484927055-190.75051485535i</v>
      </c>
      <c r="I3037" t="str">
        <f t="shared" si="882"/>
        <v>-0.957114123207584-0.791239453625955i</v>
      </c>
      <c r="K3037" t="str">
        <f t="shared" si="883"/>
        <v>0.00057548959272234-0.00127662100309547i</v>
      </c>
      <c r="L3037" t="str">
        <f t="shared" si="884"/>
        <v>0.00005-0.00331510530922222i</v>
      </c>
      <c r="M3037" t="str">
        <f t="shared" si="885"/>
        <v>0.00133333333333333-0.0019500619466013i</v>
      </c>
      <c r="N3037">
        <f t="shared" si="886"/>
        <v>64.861527074861144</v>
      </c>
      <c r="O3037">
        <f t="shared" si="887"/>
        <v>0.5724676592538035</v>
      </c>
      <c r="P3037" s="3">
        <f t="shared" si="888"/>
        <v>-0.5724676592538035</v>
      </c>
      <c r="Q3037" s="3">
        <f t="shared" si="889"/>
        <v>-115.13847292513886</v>
      </c>
      <c r="R3037">
        <f t="shared" si="890"/>
        <v>64.861527074861144</v>
      </c>
      <c r="S3037">
        <f t="shared" si="891"/>
        <v>85.122368398417095</v>
      </c>
      <c r="T3037">
        <f t="shared" si="874"/>
        <v>-0.5724676592538035</v>
      </c>
    </row>
    <row r="3038" spans="1:20" x14ac:dyDescent="0.25">
      <c r="A3038">
        <f t="shared" si="875"/>
        <v>536872.00496810861</v>
      </c>
      <c r="B3038">
        <f t="shared" si="892"/>
        <v>85445.833398331073</v>
      </c>
      <c r="C3038" t="str">
        <f t="shared" si="876"/>
        <v>-0.40206681236827-0.840751134259193i</v>
      </c>
      <c r="D3038" t="str">
        <f t="shared" si="877"/>
        <v>3.90465961917757-0.710339745340848i</v>
      </c>
      <c r="E3038" t="str">
        <f t="shared" si="878"/>
        <v>259.31549882681-214.161931864864i</v>
      </c>
      <c r="F3038" t="str">
        <f t="shared" si="879"/>
        <v>1.45398938170315-1.78544334400148i</v>
      </c>
      <c r="G3038" t="str">
        <f t="shared" si="880"/>
        <v>0.999336355226314-0.0257527542080579i</v>
      </c>
      <c r="H3038" t="str">
        <f t="shared" si="881"/>
        <v>1.72922840297228-190.00204033467i</v>
      </c>
      <c r="I3038" t="str">
        <f t="shared" si="882"/>
        <v>-0.949911301591153-0.788053443448985i</v>
      </c>
      <c r="K3038" t="str">
        <f t="shared" si="883"/>
        <v>0.000574752813523389-0.00127265496499182i</v>
      </c>
      <c r="L3038" t="str">
        <f t="shared" si="884"/>
        <v>0.00005-0.00330255559795001i</v>
      </c>
      <c r="M3038" t="str">
        <f t="shared" si="885"/>
        <v>0.00133333333333333-0.0019426797635i</v>
      </c>
      <c r="N3038">
        <f t="shared" si="886"/>
        <v>64.441785031076947</v>
      </c>
      <c r="O3038">
        <f t="shared" si="887"/>
        <v>0.61220080617057293</v>
      </c>
      <c r="P3038" s="3">
        <f t="shared" si="888"/>
        <v>-0.61220080617057293</v>
      </c>
      <c r="Q3038" s="3">
        <f t="shared" si="889"/>
        <v>-115.55821496892305</v>
      </c>
      <c r="R3038">
        <f t="shared" si="890"/>
        <v>64.441785031076947</v>
      </c>
      <c r="S3038">
        <f t="shared" si="891"/>
        <v>85.445833398331075</v>
      </c>
      <c r="T3038">
        <f t="shared" si="874"/>
        <v>-0.61220080617057293</v>
      </c>
    </row>
    <row r="3039" spans="1:20" x14ac:dyDescent="0.25">
      <c r="A3039">
        <f t="shared" si="875"/>
        <v>538912.11858698737</v>
      </c>
      <c r="B3039">
        <f t="shared" si="892"/>
        <v>85770.527565244731</v>
      </c>
      <c r="C3039" t="str">
        <f t="shared" si="876"/>
        <v>-0.406317702311349-0.833896530060372i</v>
      </c>
      <c r="D3039" t="str">
        <f t="shared" si="877"/>
        <v>3.9041335653097-0.711555234212659i</v>
      </c>
      <c r="E3039" t="str">
        <f t="shared" si="878"/>
        <v>257.204372763562-215.763990994049i</v>
      </c>
      <c r="F3039" t="str">
        <f t="shared" si="879"/>
        <v>1.45398203432-1.77896837956992i</v>
      </c>
      <c r="G3039" t="str">
        <f t="shared" si="880"/>
        <v>0.999331305322107-0.0258504840442289i</v>
      </c>
      <c r="H3039" t="str">
        <f t="shared" si="881"/>
        <v>1.71349476493025-189.256700475943i</v>
      </c>
      <c r="I3039" t="str">
        <f t="shared" si="882"/>
        <v>-0.942764747254201-0.784881765715256i</v>
      </c>
      <c r="K3039" t="str">
        <f t="shared" si="883"/>
        <v>0.000574018515343871-0.00126870597632729i</v>
      </c>
      <c r="L3039" t="str">
        <f t="shared" si="884"/>
        <v>0.00005-0.00329005339504882i</v>
      </c>
      <c r="M3039" t="str">
        <f t="shared" si="885"/>
        <v>0.00133333333333333-0.0019353255264993i</v>
      </c>
      <c r="N3039">
        <f t="shared" si="886"/>
        <v>64.022251156348389</v>
      </c>
      <c r="O3039">
        <f t="shared" si="887"/>
        <v>0.6526048221833568</v>
      </c>
      <c r="P3039" s="3">
        <f t="shared" si="888"/>
        <v>-0.6526048221833568</v>
      </c>
      <c r="Q3039" s="3">
        <f t="shared" si="889"/>
        <v>-115.97774884365161</v>
      </c>
      <c r="R3039">
        <f t="shared" si="890"/>
        <v>64.022251156348389</v>
      </c>
      <c r="S3039">
        <f t="shared" si="891"/>
        <v>85.770527565244734</v>
      </c>
      <c r="T3039">
        <f t="shared" si="874"/>
        <v>-0.6526048221833568</v>
      </c>
    </row>
    <row r="3040" spans="1:20" x14ac:dyDescent="0.25">
      <c r="A3040">
        <f t="shared" si="875"/>
        <v>540959.98463761795</v>
      </c>
      <c r="B3040">
        <f t="shared" si="892"/>
        <v>86096.455569992657</v>
      </c>
      <c r="C3040" t="str">
        <f t="shared" si="876"/>
        <v>-0.410462987938898-0.826981341091653i</v>
      </c>
      <c r="D3040" t="str">
        <f t="shared" si="877"/>
        <v>3.90360364918465-0.712779899089373i</v>
      </c>
      <c r="E3040" t="str">
        <f t="shared" si="878"/>
        <v>255.06565426452-217.327518752743i</v>
      </c>
      <c r="F3040" t="str">
        <f t="shared" si="879"/>
        <v>1.45397463106575-1.77251900330327i</v>
      </c>
      <c r="G3040" t="str">
        <f t="shared" si="880"/>
        <v>0.999326217017328-0.0259485837602719i</v>
      </c>
      <c r="H3040" t="str">
        <f t="shared" si="881"/>
        <v>1.6979122780895-188.514479900702i</v>
      </c>
      <c r="I3040" t="str">
        <f t="shared" si="882"/>
        <v>-0.935674006777598-0.781724336752037i</v>
      </c>
      <c r="K3040" t="str">
        <f t="shared" si="883"/>
        <v>0.000573286660928337-0.00126477397763984i</v>
      </c>
      <c r="L3040" t="str">
        <f t="shared" si="884"/>
        <v>0.00005-0.00327759852067028i</v>
      </c>
      <c r="M3040" t="str">
        <f t="shared" si="885"/>
        <v>0.00133333333333333-0.00192799912980604i</v>
      </c>
      <c r="N3040">
        <f t="shared" si="886"/>
        <v>63.603008094897177</v>
      </c>
      <c r="O3040">
        <f t="shared" si="887"/>
        <v>0.69367766497757799</v>
      </c>
      <c r="P3040" s="3">
        <f t="shared" si="888"/>
        <v>-0.69367766497757799</v>
      </c>
      <c r="Q3040" s="3">
        <f t="shared" si="889"/>
        <v>-116.39699190510282</v>
      </c>
      <c r="R3040">
        <f t="shared" si="890"/>
        <v>63.603008094897177</v>
      </c>
      <c r="S3040">
        <f t="shared" si="891"/>
        <v>86.096455569992656</v>
      </c>
      <c r="T3040">
        <f t="shared" si="874"/>
        <v>-0.69367766497757799</v>
      </c>
    </row>
    <row r="3041" spans="1:20" x14ac:dyDescent="0.25">
      <c r="A3041">
        <f t="shared" si="875"/>
        <v>543015.63257924083</v>
      </c>
      <c r="B3041">
        <f t="shared" si="892"/>
        <v>86423.622101158631</v>
      </c>
      <c r="C3041" t="str">
        <f t="shared" si="876"/>
        <v>-0.414501105454716-0.820008549612243i</v>
      </c>
      <c r="D3041" t="str">
        <f t="shared" si="877"/>
        <v>3.9030698435256-0.714013745895234i</v>
      </c>
      <c r="E3041" t="str">
        <f t="shared" si="878"/>
        <v>252.900449789167-218.851844485036i</v>
      </c>
      <c r="F3041" t="str">
        <f t="shared" si="879"/>
        <v>1.45396717151612-1.76609512239202i</v>
      </c>
      <c r="G3041" t="str">
        <f t="shared" si="880"/>
        <v>0.999321090020368-0.026047054744665i</v>
      </c>
      <c r="H3041" t="str">
        <f t="shared" si="881"/>
        <v>1.68247930605238-187.775363330305i</v>
      </c>
      <c r="I3041" t="str">
        <f t="shared" si="882"/>
        <v>-0.928638630603994-0.778581073603651i</v>
      </c>
      <c r="K3041" t="str">
        <f t="shared" si="883"/>
        <v>0.000572557213210981-0.00126085890958205i</v>
      </c>
      <c r="L3041" t="str">
        <f t="shared" si="884"/>
        <v>0.00005-0.00326519079564682i</v>
      </c>
      <c r="M3041" t="str">
        <f t="shared" si="885"/>
        <v>0.00133333333333333-0.00192070046802754i</v>
      </c>
      <c r="N3041">
        <f t="shared" si="886"/>
        <v>63.184137931061713</v>
      </c>
      <c r="O3041">
        <f t="shared" si="887"/>
        <v>0.73541694605707464</v>
      </c>
      <c r="P3041" s="3">
        <f t="shared" si="888"/>
        <v>-0.73541694605707464</v>
      </c>
      <c r="Q3041" s="3">
        <f t="shared" si="889"/>
        <v>-116.81586206893829</v>
      </c>
      <c r="R3041">
        <f t="shared" si="890"/>
        <v>63.184137931061713</v>
      </c>
      <c r="S3041">
        <f t="shared" si="891"/>
        <v>86.423622101158628</v>
      </c>
      <c r="T3041">
        <f t="shared" si="874"/>
        <v>-0.73541694605707464</v>
      </c>
    </row>
    <row r="3042" spans="1:20" x14ac:dyDescent="0.25">
      <c r="A3042">
        <f t="shared" si="875"/>
        <v>545079.09198304208</v>
      </c>
      <c r="B3042">
        <f t="shared" si="892"/>
        <v>86752.031865143043</v>
      </c>
      <c r="C3042" t="str">
        <f t="shared" si="876"/>
        <v>-0.418430604778261-0.812981185084613i</v>
      </c>
      <c r="D3042" t="str">
        <f t="shared" si="877"/>
        <v>3.9025321208793-0.715256780560874i</v>
      </c>
      <c r="E3042" t="str">
        <f t="shared" si="878"/>
        <v>250.709886624537-220.336339718507i</v>
      </c>
      <c r="F3042" t="str">
        <f t="shared" si="879"/>
        <v>1.45395965524361-1.75969664439306i</v>
      </c>
      <c r="G3042" t="str">
        <f t="shared" si="880"/>
        <v>0.999315924037407-0.0261458983909682i</v>
      </c>
      <c r="H3042" t="str">
        <f t="shared" si="881"/>
        <v>1.66719423278855-187.039335585052i</v>
      </c>
      <c r="I3042" t="str">
        <f t="shared" si="882"/>
        <v>-0.92165817300186-0.77545189402287i</v>
      </c>
      <c r="K3042" t="str">
        <f t="shared" si="883"/>
        <v>0.000571830135314352-0.00125696071292043i</v>
      </c>
      <c r="L3042" t="str">
        <f t="shared" si="884"/>
        <v>0.00005-0.00325283004148915i</v>
      </c>
      <c r="M3042" t="str">
        <f t="shared" si="885"/>
        <v>0.00133333333333333-0.00191342943617009i</v>
      </c>
      <c r="N3042">
        <f t="shared" si="886"/>
        <v>62.765722107683089</v>
      </c>
      <c r="O3042">
        <f t="shared" si="887"/>
        <v>0.77781993486898249</v>
      </c>
      <c r="P3042" s="3">
        <f t="shared" si="888"/>
        <v>-0.77781993486898249</v>
      </c>
      <c r="Q3042" s="3">
        <f t="shared" si="889"/>
        <v>-117.23427789231691</v>
      </c>
      <c r="R3042">
        <f t="shared" si="890"/>
        <v>62.765722107683089</v>
      </c>
      <c r="S3042">
        <f t="shared" si="891"/>
        <v>86.752031865143039</v>
      </c>
      <c r="T3042">
        <f t="shared" si="874"/>
        <v>-0.77781993486898249</v>
      </c>
    </row>
    <row r="3043" spans="1:20" x14ac:dyDescent="0.25">
      <c r="A3043">
        <f t="shared" si="875"/>
        <v>547150.39253257762</v>
      </c>
      <c r="B3043">
        <f t="shared" si="892"/>
        <v>87081.689586230583</v>
      </c>
      <c r="C3043" t="str">
        <f t="shared" si="876"/>
        <v>-0.42225015117973-0.805902318827023i</v>
      </c>
      <c r="D3043" t="str">
        <f t="shared" si="877"/>
        <v>3.9019904536151-0.716509009022108i</v>
      </c>
      <c r="E3043" t="str">
        <f t="shared" si="878"/>
        <v>248.495110887401-221.780418922344i</v>
      </c>
      <c r="F3043" t="str">
        <f t="shared" si="879"/>
        <v>1.4539520818175-1.75332347722832i</v>
      </c>
      <c r="G3043" t="str">
        <f t="shared" si="880"/>
        <v>0.9993107187724-0.0262451160978399i</v>
      </c>
      <c r="H3043" t="str">
        <f t="shared" si="881"/>
        <v>1.6520554623494-186.306381583314i</v>
      </c>
      <c r="I3043" t="str">
        <f t="shared" si="882"/>
        <v>-0.914732192029874-0.772336716462456i</v>
      </c>
      <c r="K3043" t="str">
        <f t="shared" si="883"/>
        <v>0.000571105390548115-0.0012530793285347i</v>
      </c>
      <c r="L3043" t="str">
        <f t="shared" si="884"/>
        <v>0.00005-0.0032405160803837i</v>
      </c>
      <c r="M3043" t="str">
        <f t="shared" si="885"/>
        <v>0.00133333333333333-0.00190618592963747i</v>
      </c>
      <c r="N3043">
        <f t="shared" si="886"/>
        <v>62.347841346064328</v>
      </c>
      <c r="O3043">
        <f t="shared" si="887"/>
        <v>0.82088356347156888</v>
      </c>
      <c r="P3043" s="3">
        <f t="shared" si="888"/>
        <v>-0.82088356347156888</v>
      </c>
      <c r="Q3043" s="3">
        <f t="shared" si="889"/>
        <v>-117.65215865393567</v>
      </c>
      <c r="R3043">
        <f t="shared" si="890"/>
        <v>62.347841346064328</v>
      </c>
      <c r="S3043">
        <f t="shared" si="891"/>
        <v>87.081689586230581</v>
      </c>
      <c r="T3043">
        <f t="shared" si="874"/>
        <v>-0.82088356347156888</v>
      </c>
    </row>
    <row r="3044" spans="1:20" x14ac:dyDescent="0.25">
      <c r="A3044">
        <f t="shared" si="875"/>
        <v>549229.56402420136</v>
      </c>
      <c r="B3044">
        <f t="shared" si="892"/>
        <v>87412.600006658264</v>
      </c>
      <c r="C3044" t="str">
        <f t="shared" si="876"/>
        <v>-0.42595852661632-0.798775058608022i</v>
      </c>
      <c r="D3044" t="str">
        <f t="shared" si="877"/>
        <v>3.90144481392423-0.717770437218738i</v>
      </c>
      <c r="E3044" t="str">
        <f t="shared" si="878"/>
        <v>246.257285496771-223.183540152955i</v>
      </c>
      <c r="F3044" t="str">
        <f t="shared" si="879"/>
        <v>1.45394445080379-1.74697552918345i</v>
      </c>
      <c r="G3044" t="str">
        <f t="shared" si="880"/>
        <v>0.999305473927063-0.0263447092690541i</v>
      </c>
      <c r="H3044" t="str">
        <f t="shared" si="881"/>
        <v>1.63706141858689-185.576486340661i</v>
      </c>
      <c r="I3044" t="str">
        <f t="shared" si="882"/>
        <v>-0.907860249501655-0.769235460066762i</v>
      </c>
      <c r="K3044" t="str">
        <f t="shared" si="883"/>
        <v>0.000570382942407788-0.00124921469741712i</v>
      </c>
      <c r="L3044" t="str">
        <f t="shared" si="884"/>
        <v>0.00005-0.00322824873518997i</v>
      </c>
      <c r="M3044" t="str">
        <f t="shared" si="885"/>
        <v>0.00133333333333333-0.0018989698442294i</v>
      </c>
      <c r="N3044">
        <f t="shared" si="886"/>
        <v>61.930575567678346</v>
      </c>
      <c r="O3044">
        <f t="shared" si="887"/>
        <v>0.86460443172916401</v>
      </c>
      <c r="P3044" s="3">
        <f t="shared" si="888"/>
        <v>-0.86460443172916401</v>
      </c>
      <c r="Q3044" s="3">
        <f t="shared" si="889"/>
        <v>-118.06942443232165</v>
      </c>
      <c r="R3044">
        <f t="shared" si="890"/>
        <v>61.930575567678346</v>
      </c>
      <c r="S3044">
        <f t="shared" si="891"/>
        <v>87.412600006658266</v>
      </c>
      <c r="T3044">
        <f t="shared" si="874"/>
        <v>-0.86460443172916401</v>
      </c>
    </row>
    <row r="3045" spans="1:20" x14ac:dyDescent="0.25">
      <c r="A3045">
        <f t="shared" si="875"/>
        <v>551316.63636749331</v>
      </c>
      <c r="B3045">
        <f t="shared" si="892"/>
        <v>87744.767886683563</v>
      </c>
      <c r="C3045" t="str">
        <f t="shared" si="876"/>
        <v>-0.429554630767914-0.791602543202154i</v>
      </c>
      <c r="D3045" t="str">
        <f t="shared" si="877"/>
        <v>3.90089517381869-0.719041071093287i</v>
      </c>
      <c r="E3045" t="str">
        <f t="shared" si="878"/>
        <v>243.997588124083-224.545205585986i</v>
      </c>
      <c r="F3045" t="str">
        <f t="shared" si="879"/>
        <v>1.4539367617652-1.74065270890651i</v>
      </c>
      <c r="G3045" t="str">
        <f t="shared" si="880"/>
        <v>0.999300189200851-0.0264446793135174i</v>
      </c>
      <c r="H3045" t="str">
        <f t="shared" si="881"/>
        <v>1.62221054487681-184.849634969016i</v>
      </c>
      <c r="I3045" t="str">
        <f t="shared" si="882"/>
        <v>-0.90104191095095-0.766148044663546i</v>
      </c>
      <c r="K3045" t="str">
        <f t="shared" si="883"/>
        <v>0.00056966275457354-0.00124536676067173i</v>
      </c>
      <c r="L3045" t="str">
        <f t="shared" si="884"/>
        <v>0.00005-0.00321602782943812i</v>
      </c>
      <c r="M3045" t="str">
        <f t="shared" si="885"/>
        <v>0.00133333333333333-0.00189178107614006i</v>
      </c>
      <c r="N3045">
        <f t="shared" si="886"/>
        <v>61.514003817816146</v>
      </c>
      <c r="O3045">
        <f t="shared" si="887"/>
        <v>0.90897881301814032</v>
      </c>
      <c r="P3045" s="3">
        <f t="shared" si="888"/>
        <v>-0.90897881301814032</v>
      </c>
      <c r="Q3045" s="3">
        <f t="shared" si="889"/>
        <v>-118.48599618218385</v>
      </c>
      <c r="R3045">
        <f t="shared" si="890"/>
        <v>61.514003817816146</v>
      </c>
      <c r="S3045">
        <f t="shared" si="891"/>
        <v>87.744767886683562</v>
      </c>
      <c r="T3045">
        <f t="shared" si="874"/>
        <v>-0.90897881301814032</v>
      </c>
    </row>
    <row r="3046" spans="1:20" x14ac:dyDescent="0.25">
      <c r="A3046">
        <f t="shared" si="875"/>
        <v>553411.63958568987</v>
      </c>
      <c r="B3046">
        <f t="shared" si="892"/>
        <v>88078.198004652964</v>
      </c>
      <c r="C3046" t="str">
        <f t="shared" si="876"/>
        <v>-0.433037481772378-0.784387936926194i</v>
      </c>
      <c r="D3046" t="str">
        <f t="shared" si="877"/>
        <v>3.90034150513054-0.720320916589804i</v>
      </c>
      <c r="E3046" t="str">
        <f t="shared" si="878"/>
        <v>241.717209128341-225.864961934243i</v>
      </c>
      <c r="F3046" t="str">
        <f t="shared" si="879"/>
        <v>1.45392901426115-1.7343549254066i</v>
      </c>
      <c r="G3046" t="str">
        <f t="shared" si="880"/>
        <v>0.999294864290943-0.0265450276452869i</v>
      </c>
      <c r="H3046" t="str">
        <f t="shared" si="881"/>
        <v>1.60750130384612-184.125812675802i</v>
      </c>
      <c r="I3046" t="str">
        <f t="shared" si="882"/>
        <v>-0.894276745597072-0.76307439075583i</v>
      </c>
      <c r="K3046" t="str">
        <f t="shared" si="883"/>
        <v>0.00056894479090895-0.00124153545951368i</v>
      </c>
      <c r="L3046" t="str">
        <f t="shared" si="884"/>
        <v>0.00005-0.00320385318732627i</v>
      </c>
      <c r="M3046" t="str">
        <f t="shared" si="885"/>
        <v>0.00133333333333333-0.00188461952195663i</v>
      </c>
      <c r="N3046">
        <f t="shared" si="886"/>
        <v>61.098204191331519</v>
      </c>
      <c r="O3046">
        <f t="shared" si="887"/>
        <v>0.954002660422551</v>
      </c>
      <c r="P3046" s="3">
        <f t="shared" si="888"/>
        <v>-0.954002660422551</v>
      </c>
      <c r="Q3046" s="3">
        <f t="shared" si="889"/>
        <v>-118.90179580866848</v>
      </c>
      <c r="R3046">
        <f t="shared" si="890"/>
        <v>61.098204191331519</v>
      </c>
      <c r="S3046">
        <f t="shared" si="891"/>
        <v>88.078198004652961</v>
      </c>
      <c r="T3046">
        <f t="shared" si="874"/>
        <v>-0.954002660422551</v>
      </c>
    </row>
    <row r="3047" spans="1:20" x14ac:dyDescent="0.25">
      <c r="A3047">
        <f t="shared" si="875"/>
        <v>555514.60381611541</v>
      </c>
      <c r="B3047">
        <f t="shared" si="892"/>
        <v>88412.895157070641</v>
      </c>
      <c r="C3047" t="str">
        <f t="shared" si="876"/>
        <v>-0.436406216661491-0.777134424174833i</v>
      </c>
      <c r="D3047" t="str">
        <f t="shared" si="877"/>
        <v>3.89978377951089-0.72160997965258i</v>
      </c>
      <c r="E3047" t="str">
        <f t="shared" si="878"/>
        <v>239.417349483535-227.142400751524i</v>
      </c>
      <c r="F3047" t="str">
        <f t="shared" si="879"/>
        <v>1.4539212078477-1.72808208805262i</v>
      </c>
      <c r="G3047" t="str">
        <f t="shared" si="880"/>
        <v>0.999289498892227-0.0266457556835865i</v>
      </c>
      <c r="H3047" t="str">
        <f t="shared" si="881"/>
        <v>1.59293217710471-183.40500476311i</v>
      </c>
      <c r="I3047" t="str">
        <f t="shared" si="882"/>
        <v>-0.887564326310826-0.76001441951391i</v>
      </c>
      <c r="K3047" t="str">
        <f t="shared" si="883"/>
        <v>0.000568229015459862-0.00123772073526846i</v>
      </c>
      <c r="L3047" t="str">
        <f t="shared" si="884"/>
        <v>0.00005-0.00319172463371815i</v>
      </c>
      <c r="M3047" t="str">
        <f t="shared" si="885"/>
        <v>0.00133333333333333-0.00187748507865773i</v>
      </c>
      <c r="N3047">
        <f t="shared" si="886"/>
        <v>60.683253760653528</v>
      </c>
      <c r="O3047">
        <f t="shared" si="887"/>
        <v>0.99967161340095312</v>
      </c>
      <c r="P3047" s="3">
        <f t="shared" si="888"/>
        <v>-0.99967161340095312</v>
      </c>
      <c r="Q3047" s="3">
        <f t="shared" si="889"/>
        <v>-119.31674623934647</v>
      </c>
      <c r="R3047">
        <f t="shared" si="890"/>
        <v>60.683253760653528</v>
      </c>
      <c r="S3047">
        <f t="shared" si="891"/>
        <v>88.412895157070636</v>
      </c>
      <c r="T3047">
        <f t="shared" si="874"/>
        <v>-0.99967161340095312</v>
      </c>
    </row>
    <row r="3048" spans="1:20" x14ac:dyDescent="0.25">
      <c r="A3048">
        <f t="shared" si="875"/>
        <v>557625.55931061669</v>
      </c>
      <c r="B3048">
        <f t="shared" si="892"/>
        <v>88748.864158667508</v>
      </c>
      <c r="C3048" t="str">
        <f t="shared" si="876"/>
        <v>-0.439660091500361-0.769845203974581i</v>
      </c>
      <c r="D3048" t="str">
        <f t="shared" si="877"/>
        <v>3.89922196842902-0.722908266224888i</v>
      </c>
      <c r="E3048" t="str">
        <f t="shared" si="878"/>
        <v>237.099218705525-228.377158622884i</v>
      </c>
      <c r="F3048" t="str">
        <f t="shared" si="879"/>
        <v>1.45391334207757-1.72183410657189i</v>
      </c>
      <c r="G3048" t="str">
        <f t="shared" si="880"/>
        <v>0.999284092697279-0.0267468648528251i</v>
      </c>
      <c r="H3048" t="str">
        <f t="shared" si="881"/>
        <v>1.57850166498105-182.687196626871i</v>
      </c>
      <c r="I3048" t="str">
        <f t="shared" si="882"/>
        <v>-0.880904229580687-0.756968052767497i</v>
      </c>
      <c r="K3048" t="str">
        <f t="shared" si="883"/>
        <v>0.000567515392453159-0.00123392252937122i</v>
      </c>
      <c r="L3048" t="str">
        <f t="shared" si="884"/>
        <v>0.00005-0.00317964199414041i</v>
      </c>
      <c r="M3048" t="str">
        <f t="shared" si="885"/>
        <v>0.00133333333333333-0.00187037764361201i</v>
      </c>
      <c r="N3048">
        <f t="shared" si="886"/>
        <v>60.26922850620484</v>
      </c>
      <c r="O3048">
        <f t="shared" si="887"/>
        <v>1.045981004901289</v>
      </c>
      <c r="P3048" s="3">
        <f t="shared" si="888"/>
        <v>-1.045981004901289</v>
      </c>
      <c r="Q3048" s="3">
        <f t="shared" si="889"/>
        <v>-119.73077149379516</v>
      </c>
      <c r="R3048">
        <f t="shared" si="890"/>
        <v>60.26922850620484</v>
      </c>
      <c r="S3048">
        <f t="shared" si="891"/>
        <v>88.748864158667502</v>
      </c>
      <c r="T3048">
        <f t="shared" si="874"/>
        <v>-1.045981004901289</v>
      </c>
    </row>
    <row r="3049" spans="1:20" x14ac:dyDescent="0.25">
      <c r="A3049">
        <f t="shared" si="875"/>
        <v>559744.536435997</v>
      </c>
      <c r="B3049">
        <f t="shared" si="892"/>
        <v>89086.10984247044</v>
      </c>
      <c r="C3049" t="str">
        <f t="shared" si="876"/>
        <v>-0.442798481234056-0.76252348457431i</v>
      </c>
      <c r="D3049" t="str">
        <f t="shared" si="877"/>
        <v>3.89865604317153-0.724215782247718i</v>
      </c>
      <c r="E3049" t="str">
        <f t="shared" si="878"/>
        <v>234.764032785515-229.56891724238i</v>
      </c>
      <c r="F3049" t="str">
        <f t="shared" si="879"/>
        <v>1.45390541650009-1.71561089104893i</v>
      </c>
      <c r="G3049" t="str">
        <f t="shared" si="880"/>
        <v>0.999278645396349-0.026848356582613i</v>
      </c>
      <c r="H3049" t="str">
        <f t="shared" si="881"/>
        <v>1.56420828626212-181.972373756035i</v>
      </c>
      <c r="I3049" t="str">
        <f t="shared" si="882"/>
        <v>-0.874296035479404-0.753935212997933i</v>
      </c>
      <c r="K3049" t="str">
        <f t="shared" si="883"/>
        <v>0.000566803886295653-0.00123014078336596i</v>
      </c>
      <c r="L3049" t="str">
        <f t="shared" si="884"/>
        <v>0.00005-0.00316760509478025i</v>
      </c>
      <c r="M3049" t="str">
        <f t="shared" si="885"/>
        <v>0.00133333333333333-0.00186329711457661i</v>
      </c>
      <c r="N3049">
        <f t="shared" si="886"/>
        <v>59.856203249379277</v>
      </c>
      <c r="O3049">
        <f t="shared" si="887"/>
        <v>1.0929258689010803</v>
      </c>
      <c r="P3049" s="3">
        <f t="shared" si="888"/>
        <v>-1.0929258689010803</v>
      </c>
      <c r="Q3049" s="3">
        <f t="shared" si="889"/>
        <v>-120.14379675062072</v>
      </c>
      <c r="R3049">
        <f t="shared" si="890"/>
        <v>59.856203249379277</v>
      </c>
      <c r="S3049">
        <f t="shared" si="891"/>
        <v>89.086109842470435</v>
      </c>
      <c r="T3049">
        <f t="shared" si="874"/>
        <v>-1.0929258689010803</v>
      </c>
    </row>
    <row r="3050" spans="1:20" x14ac:dyDescent="0.25">
      <c r="A3050">
        <f t="shared" si="875"/>
        <v>561871.56567445386</v>
      </c>
      <c r="B3050">
        <f t="shared" si="892"/>
        <v>89424.637059871835</v>
      </c>
      <c r="C3050" t="str">
        <f t="shared" si="876"/>
        <v>-0.445820879246845-0.755172478090211i</v>
      </c>
      <c r="D3050" t="str">
        <f t="shared" si="877"/>
        <v>3.8980859748414-0.725532533658472i</v>
      </c>
      <c r="E3050" t="str">
        <f t="shared" si="878"/>
        <v>232.413012137036-230.717403379813i</v>
      </c>
      <c r="F3050" t="str">
        <f t="shared" si="879"/>
        <v>1.45389743066118-1.70941235192407i</v>
      </c>
      <c r="G3050" t="str">
        <f t="shared" si="880"/>
        <v>0.999273156677341-0.0269502323077801i</v>
      </c>
      <c r="H3050" t="str">
        <f t="shared" si="881"/>
        <v>1.55005057793704-181.260521731768i</v>
      </c>
      <c r="I3050" t="str">
        <f t="shared" si="882"/>
        <v>-0.867739327630909-0.750915823330569i</v>
      </c>
      <c r="K3050" t="str">
        <f t="shared" si="883"/>
        <v>0.000566094461572893-0.00122637543890488i</v>
      </c>
      <c r="L3050" t="str">
        <f t="shared" si="884"/>
        <v>0.00005-0.00315561376248281i</v>
      </c>
      <c r="M3050" t="str">
        <f t="shared" si="885"/>
        <v>0.00133333333333333-0.00185624338969577i</v>
      </c>
      <c r="N3050">
        <f t="shared" si="886"/>
        <v>59.444251588193723</v>
      </c>
      <c r="O3050">
        <f t="shared" si="887"/>
        <v>1.1405009483485791</v>
      </c>
      <c r="P3050" s="3">
        <f t="shared" si="888"/>
        <v>-1.1405009483485791</v>
      </c>
      <c r="Q3050" s="3">
        <f t="shared" si="889"/>
        <v>-120.55574841180628</v>
      </c>
      <c r="R3050">
        <f t="shared" si="890"/>
        <v>59.444251588193723</v>
      </c>
      <c r="S3050">
        <f t="shared" si="891"/>
        <v>89.424637059871841</v>
      </c>
      <c r="T3050">
        <f t="shared" si="874"/>
        <v>-1.1405009483485791</v>
      </c>
    </row>
    <row r="3051" spans="1:20" x14ac:dyDescent="0.25">
      <c r="A3051">
        <f t="shared" si="875"/>
        <v>564006.67762401677</v>
      </c>
      <c r="B3051">
        <f t="shared" si="892"/>
        <v>89764.450680699345</v>
      </c>
      <c r="C3051" t="str">
        <f t="shared" si="876"/>
        <v>-0.448726896640295-0.747795395222484i</v>
      </c>
      <c r="D3051" t="str">
        <f t="shared" si="877"/>
        <v>3.89751173435707-0.726858526389668i</v>
      </c>
      <c r="E3051" t="str">
        <f t="shared" si="878"/>
        <v>230.047379563198-231.822388738505i</v>
      </c>
      <c r="F3051" t="str">
        <f t="shared" si="879"/>
        <v>1.4538893841033-1.70323839999221i</v>
      </c>
      <c r="G3051" t="str">
        <f t="shared" si="880"/>
        <v>0.999267626225797-0.0270524934683928i</v>
      </c>
      <c r="H3051" t="str">
        <f t="shared" si="881"/>
        <v>1.53602709494496-180.551626226644i</v>
      </c>
      <c r="I3051" t="str">
        <f t="shared" si="882"/>
        <v>-0.861233693177573-0.747909807527182i</v>
      </c>
      <c r="K3051" t="str">
        <f t="shared" si="883"/>
        <v>0.000565387083048078-0.00122262643774756i</v>
      </c>
      <c r="L3051" t="str">
        <f t="shared" si="884"/>
        <v>0.00005-0.00314366782474877i</v>
      </c>
      <c r="M3051" t="str">
        <f t="shared" si="885"/>
        <v>0.00133333333333333-0.00184921636749927i</v>
      </c>
      <c r="N3051">
        <f t="shared" si="886"/>
        <v>59.033445835741574</v>
      </c>
      <c r="O3051">
        <f t="shared" si="887"/>
        <v>1.1887007034801251</v>
      </c>
      <c r="P3051" s="3">
        <f t="shared" si="888"/>
        <v>-1.1887007034801251</v>
      </c>
      <c r="Q3051" s="3">
        <f t="shared" si="889"/>
        <v>-120.96655416425843</v>
      </c>
      <c r="R3051">
        <f t="shared" si="890"/>
        <v>59.033445835741574</v>
      </c>
      <c r="S3051">
        <f t="shared" si="891"/>
        <v>89.764450680699341</v>
      </c>
      <c r="T3051">
        <f t="shared" si="874"/>
        <v>-1.1887007034801251</v>
      </c>
    </row>
    <row r="3052" spans="1:20" x14ac:dyDescent="0.25">
      <c r="A3052">
        <f t="shared" si="875"/>
        <v>566149.90299898793</v>
      </c>
      <c r="B3052">
        <f t="shared" si="892"/>
        <v>90105.555593286001</v>
      </c>
      <c r="C3052" t="str">
        <f t="shared" si="876"/>
        <v>-0.451516261237857-0.74039544006039i</v>
      </c>
      <c r="D3052" t="str">
        <f t="shared" si="877"/>
        <v>3.89693329245162-0.728193766367626i</v>
      </c>
      <c r="E3052" t="str">
        <f t="shared" si="878"/>
        <v>227.668358250734-232.883689706523i</v>
      </c>
      <c r="F3052" t="str">
        <f t="shared" si="879"/>
        <v>1.45388127636548-1.69708894640153i</v>
      </c>
      <c r="G3052" t="str">
        <f t="shared" si="880"/>
        <v>0.999262053724879-0.0271551415097717i</v>
      </c>
      <c r="H3052" t="str">
        <f t="shared" si="881"/>
        <v>1.52213640992654-179.845673003859i</v>
      </c>
      <c r="I3052" t="str">
        <f t="shared" si="882"/>
        <v>-0.854778722747846-0.744917089978602i</v>
      </c>
      <c r="K3052" t="str">
        <f t="shared" si="883"/>
        <v>0.000564681715660931-0.00121889372176025i</v>
      </c>
      <c r="L3052" t="str">
        <f t="shared" si="884"/>
        <v>0.00005-0.00313176710973179i</v>
      </c>
      <c r="M3052" t="str">
        <f t="shared" si="885"/>
        <v>0.00133333333333333-0.00184221594690105i</v>
      </c>
      <c r="N3052">
        <f t="shared" si="886"/>
        <v>58.623856961549777</v>
      </c>
      <c r="O3052">
        <f t="shared" si="887"/>
        <v>1.2375193204871022</v>
      </c>
      <c r="P3052" s="3">
        <f t="shared" si="888"/>
        <v>-1.2375193204871022</v>
      </c>
      <c r="Q3052" s="3">
        <f t="shared" si="889"/>
        <v>-121.37614303845022</v>
      </c>
      <c r="R3052">
        <f t="shared" si="890"/>
        <v>58.623856961549777</v>
      </c>
      <c r="S3052">
        <f t="shared" si="891"/>
        <v>90.105555593285999</v>
      </c>
      <c r="T3052">
        <f t="shared" ref="T3052:T3115" si="893">P3052</f>
        <v>-1.2375193204871022</v>
      </c>
    </row>
    <row r="3053" spans="1:20" x14ac:dyDescent="0.25">
      <c r="A3053">
        <f t="shared" ref="A3053:A3116" si="894">2*PI()*B3053</f>
        <v>568301.27263038408</v>
      </c>
      <c r="B3053">
        <f t="shared" si="892"/>
        <v>90447.956704540484</v>
      </c>
      <c r="C3053" t="str">
        <f t="shared" ref="C3053:C3116" si="895">IMPRODUCT(D3053,E3053,$C$40,,K3053,$C$41)</f>
        <v>-0.454188816324513-0.732975804991526i</v>
      </c>
      <c r="D3053" t="str">
        <f t="shared" ref="D3053:D3116" si="896">IMDIV(IMPRODUCT($C$37,$C$38,COMPLEX(1,A3053/$C$38)),IMSUM(-1*A3053*A3053/$C$39,COMPLEX(0,1*A3053)))</f>
        <v>3.89635061967182-0.729538259511136i</v>
      </c>
      <c r="E3053" t="str">
        <f t="shared" ref="E3053:E3116" si="897">IMDIV(IMPRODUCT(IMSUM(F3053,G3053),$C$29,H3053),IMSUM(1,I3053))</f>
        <v>225.277169797124-233.901167004278i</v>
      </c>
      <c r="F3053" t="str">
        <f t="shared" ref="F3053:F3116" si="898">IMDIV(IMPRODUCT($C$14,$C$15,COMPLEX(1,A3053/$C$15)),IMSUM(-1*A3053*A3053/$C$16,COMPLEX(0,A3053)))</f>
        <v>1.45387310698323-1.69096390265221i</v>
      </c>
      <c r="G3053" t="str">
        <f t="shared" ref="G3053:G3116" si="899">IMDIV(1,COMPLEX(1,A3053*$C$9*$C$10))</f>
        <v>0.99925643885535-0.0272581778825088i</v>
      </c>
      <c r="H3053" t="str">
        <f t="shared" ref="H3053:H3116" si="900">IMDIV($C$3,IMSUM(K3053,COMPLEX(0,$C$28*A3053)))</f>
        <v>1.50837711297927-179.142647916447i</v>
      </c>
      <c r="I3053" t="str">
        <f t="shared" ref="I3053:I3116" si="901">IMPRODUCT(F3053,$C$29,H3053,$C$31)</f>
        <v>-0.848374010424195-0.741937595697351i</v>
      </c>
      <c r="K3053" t="str">
        <f t="shared" ref="K3053:K3116" si="902">IF($C$26&lt;=0,IMDIV(1,IMSUM(IMDIV(1,L3053),1/$C$18)),IMDIV(1,IMSUM(IMDIV(1,L3053),1/$C$18,IMDIV(1,M3053))))</f>
        <v>0.000563978324526602-0.00121517723291508i</v>
      </c>
      <c r="L3053" t="str">
        <f t="shared" ref="L3053:L3116" si="903">IMSUM($C$21/$C$22,IMDIV(1,COMPLEX(0,$C$20*$C$22*A3053)))</f>
        <v>0.00005-0.00311991144623608i</v>
      </c>
      <c r="M3053" t="str">
        <f t="shared" ref="M3053:M3116" si="904">IMSUM($C$25/$C$26,IMDIV(1,COMPLEX(0,$C$24*$C$26*A3053)))</f>
        <v>0.00133333333333333-0.0018352420271977i</v>
      </c>
      <c r="N3053">
        <f t="shared" ref="N3053:N3116" si="905">ABS(R3053)</f>
        <v>58.215554535935979</v>
      </c>
      <c r="O3053">
        <f t="shared" ref="O3053:O3116" si="906">ABS(P3053)</f>
        <v>1.2869507205060118</v>
      </c>
      <c r="P3053" s="3">
        <f t="shared" ref="P3053:P3116" si="907">20*LOG10(IMABS(C3053))</f>
        <v>-1.2869507205060118</v>
      </c>
      <c r="Q3053" s="3">
        <f t="shared" ref="Q3053:Q3116" si="908">IMARGUMENT(C3053)*180/PI()</f>
        <v>-121.78444546406402</v>
      </c>
      <c r="R3053">
        <f t="shared" ref="R3053:R3116" si="909">IF(Q3053&lt;0,Q3053+180,Q3053-180)</f>
        <v>58.215554535935979</v>
      </c>
      <c r="S3053">
        <f t="shared" ref="S3053:S3116" si="910">B3053/1000</f>
        <v>90.447956704540488</v>
      </c>
      <c r="T3053">
        <f t="shared" si="893"/>
        <v>-1.2869507205060118</v>
      </c>
    </row>
    <row r="3054" spans="1:20" x14ac:dyDescent="0.25">
      <c r="A3054">
        <f t="shared" si="894"/>
        <v>570460.81746637949</v>
      </c>
      <c r="B3054">
        <f t="shared" ref="B3054:B3117" si="911">B3053*(1+B$42)</f>
        <v>90791.658940017733</v>
      </c>
      <c r="C3054" t="str">
        <f t="shared" si="895"/>
        <v>-0.45674451913115-0.725539665730262i</v>
      </c>
      <c r="D3054" t="str">
        <f t="shared" si="896"/>
        <v>3.8957636863772-0.730892011730113i</v>
      </c>
      <c r="E3054" t="str">
        <f t="shared" si="897"/>
        <v>222.875032276707-234.874725231762i</v>
      </c>
      <c r="F3054" t="str">
        <f t="shared" si="898"/>
        <v>1.45386487548858-1.68486318059511i</v>
      </c>
      <c r="G3054" t="str">
        <f t="shared" si="899"/>
        <v>0.999250781295555-0.0273616040424855i</v>
      </c>
      <c r="H3054" t="str">
        <f t="shared" si="900"/>
        <v>1.49474781141665-178.442536906503i</v>
      </c>
      <c r="I3054" t="str">
        <f t="shared" si="901"/>
        <v>-0.842019153711354-0.738971250310454i</v>
      </c>
      <c r="K3054" t="str">
        <f t="shared" si="902"/>
        <v>0.000563276874934606-0.00121147691328934i</v>
      </c>
      <c r="L3054" t="str">
        <f t="shared" si="903"/>
        <v>0.00005-0.00310810066371398i</v>
      </c>
      <c r="M3054" t="str">
        <f t="shared" si="904"/>
        <v>0.00133333333333333-0.00182829450806704i</v>
      </c>
      <c r="N3054">
        <f t="shared" si="905"/>
        <v>57.808606677442526</v>
      </c>
      <c r="O3054">
        <f t="shared" si="906"/>
        <v>1.3369885689048919</v>
      </c>
      <c r="P3054" s="3">
        <f t="shared" si="907"/>
        <v>-1.3369885689048919</v>
      </c>
      <c r="Q3054" s="3">
        <f t="shared" si="908"/>
        <v>-122.19139332255747</v>
      </c>
      <c r="R3054">
        <f t="shared" si="909"/>
        <v>57.808606677442526</v>
      </c>
      <c r="S3054">
        <f t="shared" si="910"/>
        <v>90.791658940017726</v>
      </c>
      <c r="T3054">
        <f t="shared" si="893"/>
        <v>-1.3369885689048919</v>
      </c>
    </row>
    <row r="3055" spans="1:20" x14ac:dyDescent="0.25">
      <c r="A3055">
        <f t="shared" si="894"/>
        <v>572628.56857275171</v>
      </c>
      <c r="B3055">
        <f t="shared" si="911"/>
        <v>91136.667243989796</v>
      </c>
      <c r="C3055" t="str">
        <f t="shared" si="895"/>
        <v>-0.459183439074166-0.718090176479654i</v>
      </c>
      <c r="D3055" t="str">
        <f t="shared" si="896"/>
        <v>3.89517246273923-0.732255028924246i</v>
      </c>
      <c r="E3055" t="str">
        <f t="shared" si="897"/>
        <v>220.463158351529-235.804312319106i</v>
      </c>
      <c r="F3055" t="str">
        <f t="shared" si="898"/>
        <v>1.45385658140997-1.67878669243056i</v>
      </c>
      <c r="G3055" t="str">
        <f t="shared" si="899"/>
        <v>0.999245080721408-0.0274654214508895i</v>
      </c>
      <c r="H3055" t="str">
        <f t="shared" si="900"/>
        <v>1.48124712953085-177.745326004418i</v>
      </c>
      <c r="I3055" t="str">
        <f t="shared" si="901"/>
        <v>-0.835713753504969-0.736017980052287i</v>
      </c>
      <c r="K3055" t="str">
        <f t="shared" si="902"/>
        <v>0.000562577332347738-0.00120779270506468i</v>
      </c>
      <c r="L3055" t="str">
        <f t="shared" si="903"/>
        <v>0.00005-0.00309633459226337i</v>
      </c>
      <c r="M3055" t="str">
        <f t="shared" si="904"/>
        <v>0.00133333333333333-0.00182137328956669i</v>
      </c>
      <c r="N3055">
        <f t="shared" si="905"/>
        <v>57.403080003423355</v>
      </c>
      <c r="O3055">
        <f t="shared" si="906"/>
        <v>1.3876262848370371</v>
      </c>
      <c r="P3055" s="3">
        <f t="shared" si="907"/>
        <v>-1.3876262848370371</v>
      </c>
      <c r="Q3055" s="3">
        <f t="shared" si="908"/>
        <v>-122.59691999657664</v>
      </c>
      <c r="R3055">
        <f t="shared" si="909"/>
        <v>57.403080003423355</v>
      </c>
      <c r="S3055">
        <f t="shared" si="910"/>
        <v>91.136667243989791</v>
      </c>
      <c r="T3055">
        <f t="shared" si="893"/>
        <v>-1.3876262848370371</v>
      </c>
    </row>
    <row r="3056" spans="1:20" x14ac:dyDescent="0.25">
      <c r="A3056">
        <f t="shared" si="894"/>
        <v>574804.55713332829</v>
      </c>
      <c r="B3056">
        <f t="shared" si="911"/>
        <v>91482.986579516961</v>
      </c>
      <c r="C3056" t="str">
        <f t="shared" si="895"/>
        <v>-0.461505755761608-0.710630465239857i</v>
      </c>
      <c r="D3056" t="str">
        <f t="shared" si="896"/>
        <v>3.89457691874036-0.733627316981632i</v>
      </c>
      <c r="E3056" t="str">
        <f t="shared" si="897"/>
        <v>218.042753432167-236.689918884417i</v>
      </c>
      <c r="F3056" t="str">
        <f t="shared" si="898"/>
        <v>1.45384822427233-1.67273435070703i</v>
      </c>
      <c r="G3056" t="str">
        <f t="shared" si="899"/>
        <v>0.999239336806367-0.0275696315742329i</v>
      </c>
      <c r="H3056" t="str">
        <f t="shared" si="900"/>
        <v>1.4678737083591-177.051001328121i</v>
      </c>
      <c r="I3056" t="str">
        <f t="shared" si="901"/>
        <v>-0.829457414060496-0.733077711757621i</v>
      </c>
      <c r="K3056" t="str">
        <f t="shared" si="902"/>
        <v>0.000561879662401058-0.00120412455052634i</v>
      </c>
      <c r="L3056" t="str">
        <f t="shared" si="903"/>
        <v>0.00005-0.0030846130626254i</v>
      </c>
      <c r="M3056" t="str">
        <f t="shared" si="904"/>
        <v>0.00133333333333333-0.00181447827213259i</v>
      </c>
      <c r="N3056">
        <f t="shared" si="905"/>
        <v>56.999039583840272</v>
      </c>
      <c r="O3056">
        <f t="shared" si="906"/>
        <v>1.4388570510358043</v>
      </c>
      <c r="P3056" s="3">
        <f t="shared" si="907"/>
        <v>-1.4388570510358043</v>
      </c>
      <c r="Q3056" s="3">
        <f t="shared" si="908"/>
        <v>-123.00096041615973</v>
      </c>
      <c r="R3056">
        <f t="shared" si="909"/>
        <v>56.999039583840272</v>
      </c>
      <c r="S3056">
        <f t="shared" si="910"/>
        <v>91.482986579516961</v>
      </c>
      <c r="T3056">
        <f t="shared" si="893"/>
        <v>-1.4388570510358043</v>
      </c>
    </row>
    <row r="3057" spans="1:20" x14ac:dyDescent="0.25">
      <c r="A3057">
        <f t="shared" si="894"/>
        <v>576988.81445043499</v>
      </c>
      <c r="B3057">
        <f t="shared" si="911"/>
        <v>91830.621928519133</v>
      </c>
      <c r="C3057" t="str">
        <f t="shared" si="895"/>
        <v>-0.463711756778022-0.70316362927539i</v>
      </c>
      <c r="D3057" t="str">
        <f t="shared" si="896"/>
        <v>3.89397702417318-0.735008881777388i</v>
      </c>
      <c r="E3057" t="str">
        <f t="shared" si="897"/>
        <v>215.615013893546-237.531577503234i</v>
      </c>
      <c r="F3057" t="str">
        <f t="shared" si="898"/>
        <v>1.45383980359693-1.66670606831993i</v>
      </c>
      <c r="G3057" t="str">
        <f t="shared" si="899"/>
        <v>0.99923354922142-0.0276742358843697i</v>
      </c>
      <c r="H3057" t="str">
        <f t="shared" si="900"/>
        <v>1.45462620545362-176.359549082333i</v>
      </c>
      <c r="I3057" t="str">
        <f t="shared" si="901"/>
        <v>-0.823249742962504-0.73015037285467i</v>
      </c>
      <c r="K3057" t="str">
        <f t="shared" si="902"/>
        <v>0.000561183830900845-0.00120047239206238i</v>
      </c>
      <c r="L3057" t="str">
        <f t="shared" si="903"/>
        <v>0.00005-0.00307293590618191i</v>
      </c>
      <c r="M3057" t="str">
        <f t="shared" si="904"/>
        <v>0.00133333333333333-0.00180760935657759i</v>
      </c>
      <c r="N3057">
        <f t="shared" si="905"/>
        <v>56.596548898314495</v>
      </c>
      <c r="O3057">
        <f t="shared" si="906"/>
        <v>1.4906738238206225</v>
      </c>
      <c r="P3057" s="3">
        <f t="shared" si="907"/>
        <v>-1.4906738238206225</v>
      </c>
      <c r="Q3057" s="3">
        <f t="shared" si="908"/>
        <v>-123.4034511016855</v>
      </c>
      <c r="R3057">
        <f t="shared" si="909"/>
        <v>56.596548898314495</v>
      </c>
      <c r="S3057">
        <f t="shared" si="910"/>
        <v>91.830621928519136</v>
      </c>
      <c r="T3057">
        <f t="shared" si="893"/>
        <v>-1.4906738238206225</v>
      </c>
    </row>
    <row r="3058" spans="1:20" x14ac:dyDescent="0.25">
      <c r="A3058">
        <f t="shared" si="894"/>
        <v>579181.37194534659</v>
      </c>
      <c r="B3058">
        <f t="shared" si="911"/>
        <v>92179.578291847502</v>
      </c>
      <c r="C3058" t="str">
        <f t="shared" si="895"/>
        <v>-0.465801835260768-0.695692730752246i</v>
      </c>
      <c r="D3058" t="str">
        <f t="shared" si="896"/>
        <v>3.89337274863946-0.736399729172261i</v>
      </c>
      <c r="E3058" t="str">
        <f t="shared" si="897"/>
        <v>213.181125350264-238.329361894171i</v>
      </c>
      <c r="F3058" t="str">
        <f t="shared" si="898"/>
        <v>1.45383131890147-1.6607017585103i</v>
      </c>
      <c r="G3058" t="str">
        <f t="shared" si="899"/>
        <v>0.999227717635066-0.0277792358585133i</v>
      </c>
      <c r="H3058" t="str">
        <f t="shared" si="900"/>
        <v>1.44150329465494-175.670955557817i</v>
      </c>
      <c r="I3058" t="str">
        <f t="shared" si="901"/>
        <v>-0.817090351094179-0.7272358913583i</v>
      </c>
      <c r="K3058" t="str">
        <f t="shared" si="902"/>
        <v>0.000560489803823589-0.00119683617216294i</v>
      </c>
      <c r="L3058" t="str">
        <f t="shared" si="903"/>
        <v>0.00005-0.00306130295495309i</v>
      </c>
      <c r="M3058" t="str">
        <f t="shared" si="904"/>
        <v>0.00133333333333333-0.00180076644409005i</v>
      </c>
      <c r="N3058">
        <f t="shared" si="905"/>
        <v>56.195669796461516</v>
      </c>
      <c r="O3058">
        <f t="shared" si="906"/>
        <v>1.5430693432874114</v>
      </c>
      <c r="P3058" s="3">
        <f t="shared" si="907"/>
        <v>-1.5430693432874114</v>
      </c>
      <c r="Q3058" s="3">
        <f t="shared" si="908"/>
        <v>-123.80433020353848</v>
      </c>
      <c r="R3058">
        <f t="shared" si="909"/>
        <v>56.195669796461516</v>
      </c>
      <c r="S3058">
        <f t="shared" si="910"/>
        <v>92.179578291847506</v>
      </c>
      <c r="T3058">
        <f t="shared" si="893"/>
        <v>-1.5430693432874114</v>
      </c>
    </row>
    <row r="3059" spans="1:20" x14ac:dyDescent="0.25">
      <c r="A3059">
        <f t="shared" si="894"/>
        <v>581382.26115873898</v>
      </c>
      <c r="B3059">
        <f t="shared" si="911"/>
        <v>92529.86068935653</v>
      </c>
      <c r="C3059" t="str">
        <f t="shared" si="895"/>
        <v>-0.467776487280959-0.688220792555152i</v>
      </c>
      <c r="D3059" t="str">
        <f t="shared" si="896"/>
        <v>3.8927640615493-0.737799865011211i</v>
      </c>
      <c r="E3059" t="str">
        <f t="shared" si="897"/>
        <v>210.742260995693-239.08338602556i</v>
      </c>
      <c r="F3059" t="str">
        <f t="shared" si="898"/>
        <v>1.45382276969997-1.65472133486358i</v>
      </c>
      <c r="G3059" t="str">
        <f t="shared" si="899"/>
        <v>0.999221841713293-0.0278846329792548i</v>
      </c>
      <c r="H3059" t="str">
        <f t="shared" si="900"/>
        <v>1.42850366586877-174.985207130654i</v>
      </c>
      <c r="I3059" t="str">
        <f t="shared" si="901"/>
        <v>-0.810978852607268-0.724334195863315i</v>
      </c>
      <c r="K3059" t="str">
        <f t="shared" si="902"/>
        <v>0.000559797547315004-0.00119321583341938i</v>
      </c>
      <c r="L3059" t="str">
        <f t="shared" si="903"/>
        <v>0.00005-0.00304971404159502i</v>
      </c>
      <c r="M3059" t="str">
        <f t="shared" si="904"/>
        <v>0.00133333333333333-0.00179394943623237i</v>
      </c>
      <c r="N3059">
        <f t="shared" si="905"/>
        <v>55.796462461546597</v>
      </c>
      <c r="O3059">
        <f t="shared" si="906"/>
        <v>1.596036143654439</v>
      </c>
      <c r="P3059" s="3">
        <f t="shared" si="907"/>
        <v>-1.596036143654439</v>
      </c>
      <c r="Q3059" s="3">
        <f t="shared" si="908"/>
        <v>-124.2035375384534</v>
      </c>
      <c r="R3059">
        <f t="shared" si="909"/>
        <v>55.796462461546597</v>
      </c>
      <c r="S3059">
        <f t="shared" si="910"/>
        <v>92.529860689356525</v>
      </c>
      <c r="T3059">
        <f t="shared" si="893"/>
        <v>-1.596036143654439</v>
      </c>
    </row>
    <row r="3060" spans="1:20" x14ac:dyDescent="0.25">
      <c r="A3060">
        <f t="shared" si="894"/>
        <v>583591.51375114219</v>
      </c>
      <c r="B3060">
        <f t="shared" si="911"/>
        <v>92881.474159976089</v>
      </c>
      <c r="C3060" t="str">
        <f t="shared" si="895"/>
        <v>-0.46963630904302-0.680750794293804i</v>
      </c>
      <c r="D3060" t="str">
        <f t="shared" si="896"/>
        <v>3.89215093212021-0.739209295121997i</v>
      </c>
      <c r="E3060" t="str">
        <f t="shared" si="897"/>
        <v>208.299580008556-239.793803148131i</v>
      </c>
      <c r="F3060" t="str">
        <f t="shared" si="898"/>
        <v>1.45381415550279-1.64876471130835i</v>
      </c>
      <c r="G3060" t="str">
        <f t="shared" si="899"/>
        <v>0.999215921119564-0.0279904287345796i</v>
      </c>
      <c r="H3060" t="str">
        <f t="shared" si="900"/>
        <v>1.41562602484616-174.302290261509i</v>
      </c>
      <c r="I3060" t="str">
        <f t="shared" si="901"/>
        <v>-0.804914864892222-0.721445215537835i</v>
      </c>
      <c r="K3060" t="str">
        <f t="shared" si="902"/>
        <v>0.000559107027689039-0.00118961131852354i</v>
      </c>
      <c r="L3060" t="str">
        <f t="shared" si="903"/>
        <v>0.00005-0.00303816899939731i</v>
      </c>
      <c r="M3060" t="str">
        <f t="shared" si="904"/>
        <v>0.00133333333333333-0.0017871582349396i</v>
      </c>
      <c r="N3060">
        <f t="shared" si="905"/>
        <v>55.398985377452732</v>
      </c>
      <c r="O3060">
        <f t="shared" si="906"/>
        <v>1.6495665637359993</v>
      </c>
      <c r="P3060" s="3">
        <f t="shared" si="907"/>
        <v>-1.6495665637359993</v>
      </c>
      <c r="Q3060" s="3">
        <f t="shared" si="908"/>
        <v>-124.60101462254727</v>
      </c>
      <c r="R3060">
        <f t="shared" si="909"/>
        <v>55.398985377452732</v>
      </c>
      <c r="S3060">
        <f t="shared" si="910"/>
        <v>92.881474159976094</v>
      </c>
      <c r="T3060">
        <f t="shared" si="893"/>
        <v>-1.6495665637359993</v>
      </c>
    </row>
    <row r="3061" spans="1:20" x14ac:dyDescent="0.25">
      <c r="A3061">
        <f t="shared" si="894"/>
        <v>585809.16150339646</v>
      </c>
      <c r="B3061">
        <f t="shared" si="911"/>
        <v>93234.423761783997</v>
      </c>
      <c r="C3061" t="str">
        <f t="shared" si="895"/>
        <v>-0.471381993916809-0.673285668506135i</v>
      </c>
      <c r="D3061" t="str">
        <f t="shared" si="896"/>
        <v>3.89153332937627-0.740628025313738i</v>
      </c>
      <c r="E3061" t="str">
        <f t="shared" si="897"/>
        <v>205.854226030417-240.460804758901i</v>
      </c>
      <c r="F3061" t="str">
        <f t="shared" si="898"/>
        <v>1.45380547581657-1.64283180211511i</v>
      </c>
      <c r="G3061" t="str">
        <f t="shared" si="899"/>
        <v>0.999209955514793-0.0280966246178864i</v>
      </c>
      <c r="H3061" t="str">
        <f t="shared" si="900"/>
        <v>1.40286909296701-173.622191494918i</v>
      </c>
      <c r="I3061" t="str">
        <f t="shared" si="901"/>
        <v>-0.798898008548732-0.718568880116768i</v>
      </c>
      <c r="K3061" t="str">
        <f t="shared" si="902"/>
        <v>0.000558418211426927-0.00118602257026693i</v>
      </c>
      <c r="L3061" t="str">
        <f t="shared" si="903"/>
        <v>0.00005-0.00302666766228064i</v>
      </c>
      <c r="M3061" t="str">
        <f t="shared" si="904"/>
        <v>0.00133333333333333-0.00178039274251803i</v>
      </c>
      <c r="N3061">
        <f t="shared" si="905"/>
        <v>55.003295298976724</v>
      </c>
      <c r="O3061">
        <f t="shared" si="906"/>
        <v>1.7036527575162352</v>
      </c>
      <c r="P3061" s="3">
        <f t="shared" si="907"/>
        <v>-1.7036527575162352</v>
      </c>
      <c r="Q3061" s="3">
        <f t="shared" si="908"/>
        <v>-124.99670470102328</v>
      </c>
      <c r="R3061">
        <f t="shared" si="909"/>
        <v>55.003295298976724</v>
      </c>
      <c r="S3061">
        <f t="shared" si="910"/>
        <v>93.234423761784001</v>
      </c>
      <c r="T3061">
        <f t="shared" si="893"/>
        <v>-1.7036527575162352</v>
      </c>
    </row>
    <row r="3062" spans="1:20" x14ac:dyDescent="0.25">
      <c r="A3062">
        <f t="shared" si="894"/>
        <v>588035.23631710943</v>
      </c>
      <c r="B3062">
        <f t="shared" si="911"/>
        <v>93588.714572078781</v>
      </c>
      <c r="C3062" t="str">
        <f t="shared" si="895"/>
        <v>-0.473014329316813-0.665828297065324i</v>
      </c>
      <c r="D3062" t="str">
        <f t="shared" si="896"/>
        <v>3.89091122214714-0.742056061375453i</v>
      </c>
      <c r="E3062" t="str">
        <f t="shared" si="897"/>
        <v>203.407325717011-241.084619501608i</v>
      </c>
      <c r="F3062" t="str">
        <f t="shared" si="898"/>
        <v>1.45379673014423-1.636922521895i</v>
      </c>
      <c r="G3062" t="str">
        <f t="shared" si="899"/>
        <v>0.999203944557331-0.0282032221280044i</v>
      </c>
      <c r="H3062" t="str">
        <f t="shared" si="900"/>
        <v>1.39023160702689-172.944897458577i</v>
      </c>
      <c r="I3062" t="str">
        <f t="shared" si="901"/>
        <v>-0.792927907356509-0.715705119895397i</v>
      </c>
      <c r="K3062" t="str">
        <f t="shared" si="902"/>
        <v>0.000557731065176239-0.00118244953153997i</v>
      </c>
      <c r="L3062" t="str">
        <f t="shared" si="903"/>
        <v>0.00005-0.00301520986479443i</v>
      </c>
      <c r="M3062" t="str">
        <f t="shared" si="904"/>
        <v>0.00133333333333333-0.00177365286164378i</v>
      </c>
      <c r="N3062">
        <f t="shared" si="905"/>
        <v>54.609447225433627</v>
      </c>
      <c r="O3062">
        <f t="shared" si="906"/>
        <v>1.7582867047962616</v>
      </c>
      <c r="P3062" s="3">
        <f t="shared" si="907"/>
        <v>-1.7582867047962616</v>
      </c>
      <c r="Q3062" s="3">
        <f t="shared" si="908"/>
        <v>-125.39055277456637</v>
      </c>
      <c r="R3062">
        <f t="shared" si="909"/>
        <v>54.609447225433627</v>
      </c>
      <c r="S3062">
        <f t="shared" si="910"/>
        <v>93.588714572078786</v>
      </c>
      <c r="T3062">
        <f t="shared" si="893"/>
        <v>-1.7582867047962616</v>
      </c>
    </row>
    <row r="3063" spans="1:20" x14ac:dyDescent="0.25">
      <c r="A3063">
        <f t="shared" si="894"/>
        <v>590269.77021511446</v>
      </c>
      <c r="B3063">
        <f t="shared" si="911"/>
        <v>93944.351687452683</v>
      </c>
      <c r="C3063" t="str">
        <f t="shared" si="895"/>
        <v>-0.474534193443036-0.658381507796257i</v>
      </c>
      <c r="D3063" t="str">
        <f t="shared" si="896"/>
        <v>3.89028457906728-0.743493409074613i</v>
      </c>
      <c r="E3063" t="str">
        <f t="shared" si="897"/>
        <v>200.959987365947-241.665512009141i</v>
      </c>
      <c r="F3063" t="str">
        <f t="shared" si="898"/>
        <v>1.45378791798491-1.63103678559863i</v>
      </c>
      <c r="G3063" t="str">
        <f t="shared" si="899"/>
        <v>0.999197887902941-0.0283102227692111i</v>
      </c>
      <c r="H3063" t="str">
        <f t="shared" si="900"/>
        <v>1.37771231902692-172.270394862636i</v>
      </c>
      <c r="I3063" t="str">
        <f t="shared" si="901"/>
        <v>-0.787004188246393-0.712853865723008i</v>
      </c>
      <c r="K3063" t="str">
        <f t="shared" si="902"/>
        <v>0.000557045555749945-0.00117889214533112i</v>
      </c>
      <c r="L3063" t="str">
        <f t="shared" si="903"/>
        <v>0.00005-0.00300379544211439i</v>
      </c>
      <c r="M3063" t="str">
        <f t="shared" si="904"/>
        <v>0.00133333333333333-0.00176693849536141i</v>
      </c>
      <c r="N3063">
        <f t="shared" si="905"/>
        <v>54.217494377547624</v>
      </c>
      <c r="O3063">
        <f t="shared" si="906"/>
        <v>1.8134602218878235</v>
      </c>
      <c r="P3063" s="3">
        <f t="shared" si="907"/>
        <v>-1.8134602218878235</v>
      </c>
      <c r="Q3063" s="3">
        <f t="shared" si="908"/>
        <v>-125.78250562245238</v>
      </c>
      <c r="R3063">
        <f t="shared" si="909"/>
        <v>54.217494377547624</v>
      </c>
      <c r="S3063">
        <f t="shared" si="910"/>
        <v>93.944351687452681</v>
      </c>
      <c r="T3063">
        <f t="shared" si="893"/>
        <v>-1.8134602218878235</v>
      </c>
    </row>
    <row r="3064" spans="1:20" x14ac:dyDescent="0.25">
      <c r="A3064">
        <f t="shared" si="894"/>
        <v>592512.79534193187</v>
      </c>
      <c r="B3064">
        <f t="shared" si="911"/>
        <v>94301.340223865001</v>
      </c>
      <c r="C3064" t="str">
        <f t="shared" si="895"/>
        <v>-0.475942551898181-0.650948071306144i</v>
      </c>
      <c r="D3064" t="str">
        <f t="shared" si="896"/>
        <v>3.88965336857496-0.744940074155646i</v>
      </c>
      <c r="E3064" t="str">
        <f t="shared" si="897"/>
        <v>198.513299622958-242.203781693389i</v>
      </c>
      <c r="F3064" t="str">
        <f t="shared" si="898"/>
        <v>1.45377903883399-1.62517450851478i</v>
      </c>
      <c r="G3064" t="str">
        <f t="shared" si="899"/>
        <v>0.999191785204786-0.0284176280512503i</v>
      </c>
      <c r="H3064" t="str">
        <f t="shared" si="900"/>
        <v>1.36530999596704-171.59867049901i</v>
      </c>
      <c r="I3064" t="str">
        <f t="shared" si="901"/>
        <v>-0.781126481271749-0.71001504899669i</v>
      </c>
      <c r="K3064" t="str">
        <f t="shared" si="902"/>
        <v>0.000556361650125521-0.00117535035472615i</v>
      </c>
      <c r="L3064" t="str">
        <f t="shared" si="903"/>
        <v>0.00005-0.00299242423004024i</v>
      </c>
      <c r="M3064" t="str">
        <f t="shared" si="904"/>
        <v>0.00133333333333333-0.0017602495470825i</v>
      </c>
      <c r="N3064">
        <f t="shared" si="905"/>
        <v>53.827488177607364</v>
      </c>
      <c r="O3064">
        <f t="shared" si="906"/>
        <v>1.8691649723273431</v>
      </c>
      <c r="P3064" s="3">
        <f t="shared" si="907"/>
        <v>-1.8691649723273431</v>
      </c>
      <c r="Q3064" s="3">
        <f t="shared" si="908"/>
        <v>-126.17251182239264</v>
      </c>
      <c r="R3064">
        <f t="shared" si="909"/>
        <v>53.827488177607364</v>
      </c>
      <c r="S3064">
        <f t="shared" si="910"/>
        <v>94.301340223864997</v>
      </c>
      <c r="T3064">
        <f t="shared" si="893"/>
        <v>-1.8691649723273431</v>
      </c>
    </row>
    <row r="3065" spans="1:20" x14ac:dyDescent="0.25">
      <c r="A3065">
        <f t="shared" si="894"/>
        <v>594764.34396423132</v>
      </c>
      <c r="B3065">
        <f t="shared" si="911"/>
        <v>94659.685316715695</v>
      </c>
      <c r="C3065" t="str">
        <f t="shared" si="895"/>
        <v>-0.47724045419603-0.643530698032605i</v>
      </c>
      <c r="D3065" t="str">
        <f t="shared" si="896"/>
        <v>3.88901755891146-0.746396062338458i</v>
      </c>
      <c r="E3065" t="str">
        <f t="shared" si="897"/>
        <v>196.068330268324-242.699761488126i</v>
      </c>
      <c r="F3065" t="str">
        <f t="shared" si="898"/>
        <v>1.45377009218301-1.61933560626923i</v>
      </c>
      <c r="G3065" t="str">
        <f t="shared" si="899"/>
        <v>0.9991856361134-0.0285254394893505i</v>
      </c>
      <c r="H3065" t="str">
        <f t="shared" si="900"/>
        <v>1.35302341964216-170.929711240683i</v>
      </c>
      <c r="I3065" t="str">
        <f t="shared" si="901"/>
        <v>-0.775294419580138-0.707188601655111i</v>
      </c>
      <c r="K3065" t="str">
        <f t="shared" si="902"/>
        <v>0.000555679315444042-0.00117182410290728i</v>
      </c>
      <c r="L3065" t="str">
        <f t="shared" si="903"/>
        <v>0.00005-0.00298109606499327i</v>
      </c>
      <c r="M3065" t="str">
        <f t="shared" si="904"/>
        <v>0.00133333333333333-0.00175358592058427i</v>
      </c>
      <c r="N3065">
        <f t="shared" si="905"/>
        <v>53.439478232826815</v>
      </c>
      <c r="O3065">
        <f t="shared" si="906"/>
        <v>1.9253924775858231</v>
      </c>
      <c r="P3065" s="3">
        <f t="shared" si="907"/>
        <v>-1.9253924775858231</v>
      </c>
      <c r="Q3065" s="3">
        <f t="shared" si="908"/>
        <v>-126.56052176717319</v>
      </c>
      <c r="R3065">
        <f t="shared" si="909"/>
        <v>53.439478232826815</v>
      </c>
      <c r="S3065">
        <f t="shared" si="910"/>
        <v>94.659685316715695</v>
      </c>
      <c r="T3065">
        <f t="shared" si="893"/>
        <v>-1.9253924775858231</v>
      </c>
    </row>
    <row r="3066" spans="1:20" x14ac:dyDescent="0.25">
      <c r="A3066">
        <f t="shared" si="894"/>
        <v>597024.44847129541</v>
      </c>
      <c r="B3066">
        <f t="shared" si="911"/>
        <v>95019.392120919219</v>
      </c>
      <c r="C3066" t="str">
        <f t="shared" si="895"/>
        <v>-0.478429030175473-0.636132035511942i</v>
      </c>
      <c r="D3066" t="str">
        <f t="shared" si="896"/>
        <v>3.88837711812009-0.747861379316903i</v>
      </c>
      <c r="E3066" t="str">
        <f t="shared" si="897"/>
        <v>193.626125084892-243.15381655038i</v>
      </c>
      <c r="F3066" t="str">
        <f t="shared" si="898"/>
        <v>1.45376107751967-1.6135199948235i</v>
      </c>
      <c r="G3066" t="str">
        <f t="shared" si="899"/>
        <v>0.999179440276676-0.0286336586042419i</v>
      </c>
      <c r="H3066" t="str">
        <f t="shared" si="900"/>
        <v>1.34085138644148-170.263504041035i</v>
      </c>
      <c r="I3066" t="str">
        <f t="shared" si="901"/>
        <v>-0.769507639385305-0.704374456172492i</v>
      </c>
      <c r="K3066" t="str">
        <f t="shared" si="902"/>
        <v>0.000554998519009297-0.00116831333315238i</v>
      </c>
      <c r="L3066" t="str">
        <f t="shared" si="903"/>
        <v>0.00005-0.00296981078401401i</v>
      </c>
      <c r="M3066" t="str">
        <f t="shared" si="904"/>
        <v>0.00133333333333333-0.00174694752000824i</v>
      </c>
      <c r="N3066">
        <f t="shared" si="905"/>
        <v>53.053512321881783</v>
      </c>
      <c r="O3066">
        <f t="shared" si="906"/>
        <v>1.982134127749382</v>
      </c>
      <c r="P3066" s="3">
        <f t="shared" si="907"/>
        <v>-1.982134127749382</v>
      </c>
      <c r="Q3066" s="3">
        <f t="shared" si="908"/>
        <v>-126.94648767811822</v>
      </c>
      <c r="R3066">
        <f t="shared" si="909"/>
        <v>53.053512321881783</v>
      </c>
      <c r="S3066">
        <f t="shared" si="910"/>
        <v>95.019392120919221</v>
      </c>
      <c r="T3066">
        <f t="shared" si="893"/>
        <v>-1.982134127749382</v>
      </c>
    </row>
    <row r="3067" spans="1:20" x14ac:dyDescent="0.25">
      <c r="A3067">
        <f t="shared" si="894"/>
        <v>599293.14137548627</v>
      </c>
      <c r="B3067">
        <f t="shared" si="911"/>
        <v>95380.465810978712</v>
      </c>
      <c r="C3067" t="str">
        <f t="shared" si="895"/>
        <v>-0.479509486334882-0.628754665868894i</v>
      </c>
      <c r="D3067" t="str">
        <f t="shared" si="896"/>
        <v>3.88773201404542-0.749336030757291i</v>
      </c>
      <c r="E3067" t="str">
        <f t="shared" si="897"/>
        <v>191.187706808512-243.566342925829i</v>
      </c>
      <c r="F3067" t="str">
        <f t="shared" si="898"/>
        <v>1.45375199432779-1.60772759047367i</v>
      </c>
      <c r="G3067" t="str">
        <f t="shared" si="899"/>
        <v>0.999173197339844-0.0287422869221752i</v>
      </c>
      <c r="H3067" t="str">
        <f t="shared" si="900"/>
        <v>1.32879270715086-169.600035933166i</v>
      </c>
      <c r="I3067" t="str">
        <f t="shared" si="901"/>
        <v>-0.763765779939449-0.701572545552595i</v>
      </c>
      <c r="K3067" t="str">
        <f t="shared" si="902"/>
        <v>0.000554319228286953-0.00116481798883418i</v>
      </c>
      <c r="L3067" t="str">
        <f t="shared" si="903"/>
        <v>0.00005-0.00295856822475993i</v>
      </c>
      <c r="M3067" t="str">
        <f t="shared" si="904"/>
        <v>0.00133333333333333-0.00174033424985878i</v>
      </c>
      <c r="N3067">
        <f t="shared" si="905"/>
        <v>52.669636384548511</v>
      </c>
      <c r="O3067">
        <f t="shared" si="906"/>
        <v>2.0393811921470162</v>
      </c>
      <c r="P3067" s="3">
        <f t="shared" si="907"/>
        <v>-2.0393811921470162</v>
      </c>
      <c r="Q3067" s="3">
        <f t="shared" si="908"/>
        <v>-127.33036361545149</v>
      </c>
      <c r="R3067">
        <f t="shared" si="909"/>
        <v>52.669636384548511</v>
      </c>
      <c r="S3067">
        <f t="shared" si="910"/>
        <v>95.380465810978706</v>
      </c>
      <c r="T3067">
        <f t="shared" si="893"/>
        <v>-2.0393811921470162</v>
      </c>
    </row>
    <row r="3068" spans="1:20" x14ac:dyDescent="0.25">
      <c r="A3068">
        <f t="shared" si="894"/>
        <v>601570.45531271317</v>
      </c>
      <c r="B3068">
        <f t="shared" si="911"/>
        <v>95742.911581060427</v>
      </c>
      <c r="C3068" t="str">
        <f t="shared" si="895"/>
        <v>-0.480483102100985-0.621401103528317i</v>
      </c>
      <c r="D3068" t="str">
        <f t="shared" si="896"/>
        <v>3.88708221433225-0.750820022296819i</v>
      </c>
      <c r="E3068" t="str">
        <f t="shared" si="897"/>
        <v>188.75407416148-243.937766183644i</v>
      </c>
      <c r="F3068" t="str">
        <f t="shared" si="898"/>
        <v>1.4537428420873-1.60195830984914i</v>
      </c>
      <c r="G3068" t="str">
        <f t="shared" si="899"/>
        <v>0.99916690694545-0.0288513259749393i</v>
      </c>
      <c r="H3068" t="str">
        <f t="shared" si="900"/>
        <v>1.31684620675802-168.939294029228i</v>
      </c>
      <c r="I3068" t="str">
        <f t="shared" si="901"/>
        <v>-0.758068483505734-0.698782803322823i</v>
      </c>
      <c r="K3068" t="str">
        <f t="shared" si="902"/>
        <v>0.000553641410903683-0.00116133801341944i</v>
      </c>
      <c r="L3068" t="str">
        <f t="shared" si="903"/>
        <v>0.00005-0.00294736822550302i</v>
      </c>
      <c r="M3068" t="str">
        <f t="shared" si="904"/>
        <v>0.00133333333333333-0.00173374601500177i</v>
      </c>
      <c r="N3068">
        <f t="shared" si="905"/>
        <v>52.287894514384462</v>
      </c>
      <c r="O3068">
        <f t="shared" si="906"/>
        <v>2.0971248299040908</v>
      </c>
      <c r="P3068" s="3">
        <f t="shared" si="907"/>
        <v>-2.0971248299040908</v>
      </c>
      <c r="Q3068" s="3">
        <f t="shared" si="908"/>
        <v>-127.71210548561554</v>
      </c>
      <c r="R3068">
        <f t="shared" si="909"/>
        <v>52.287894514384462</v>
      </c>
      <c r="S3068">
        <f t="shared" si="910"/>
        <v>95.742911581060426</v>
      </c>
      <c r="T3068">
        <f t="shared" si="893"/>
        <v>-2.0971248299040908</v>
      </c>
    </row>
    <row r="3069" spans="1:20" x14ac:dyDescent="0.25">
      <c r="A3069">
        <f t="shared" si="894"/>
        <v>603856.42304290144</v>
      </c>
      <c r="B3069">
        <f t="shared" si="911"/>
        <v>96106.734645068456</v>
      </c>
      <c r="C3069" t="str">
        <f t="shared" si="895"/>
        <v>-0.481351226046374-0.61407379314839i</v>
      </c>
      <c r="D3069" t="str">
        <f t="shared" si="896"/>
        <v>3.8864276864249-0.752313359542053i</v>
      </c>
      <c r="E3069" t="str">
        <f t="shared" si="897"/>
        <v>186.326200969125-244.268540026157i</v>
      </c>
      <c r="F3069" t="str">
        <f t="shared" si="898"/>
        <v>1.45373362027418-1.59621206991147i</v>
      </c>
      <c r="G3069" t="str">
        <f t="shared" si="899"/>
        <v>0.999160568733335-0.0289607772998795i</v>
      </c>
      <c r="H3069" t="str">
        <f t="shared" si="900"/>
        <v>1.30501072426076-168.281265519769i</v>
      </c>
      <c r="I3069" t="str">
        <f t="shared" si="901"/>
        <v>-0.75241539533115-0.69600516352839i</v>
      </c>
      <c r="K3069" t="str">
        <f t="shared" si="902"/>
        <v>0.000552965034646353-0.0011578733504681i</v>
      </c>
      <c r="L3069" t="str">
        <f t="shared" si="903"/>
        <v>0.00005-0.00293621062512753i</v>
      </c>
      <c r="M3069" t="str">
        <f t="shared" si="904"/>
        <v>0.00133333333333333-0.00172718272066325i</v>
      </c>
      <c r="N3069">
        <f t="shared" si="905"/>
        <v>51.90832895437515</v>
      </c>
      <c r="O3069">
        <f t="shared" si="906"/>
        <v>2.1553561003983472</v>
      </c>
      <c r="P3069" s="3">
        <f t="shared" si="907"/>
        <v>-2.1553561003983472</v>
      </c>
      <c r="Q3069" s="3">
        <f t="shared" si="908"/>
        <v>-128.09167104562485</v>
      </c>
      <c r="R3069">
        <f t="shared" si="909"/>
        <v>51.90832895437515</v>
      </c>
      <c r="S3069">
        <f t="shared" si="910"/>
        <v>96.106734645068457</v>
      </c>
      <c r="T3069">
        <f t="shared" si="893"/>
        <v>-2.1553561003983472</v>
      </c>
    </row>
    <row r="3070" spans="1:20" x14ac:dyDescent="0.25">
      <c r="A3070">
        <f t="shared" si="894"/>
        <v>606151.07745046448</v>
      </c>
      <c r="B3070">
        <f t="shared" si="911"/>
        <v>96471.940236719718</v>
      </c>
      <c r="C3070" t="str">
        <f t="shared" si="895"/>
        <v>-0.482115272069237-0.606775107773827i</v>
      </c>
      <c r="D3070" t="str">
        <f t="shared" si="896"/>
        <v>3.88576839756614-0.75381604806732i</v>
      </c>
      <c r="E3070" t="str">
        <f t="shared" si="897"/>
        <v>183.905035359353-244.559144878571i</v>
      </c>
      <c r="F3070" t="str">
        <f t="shared" si="898"/>
        <v>1.45372432836045-1.59048878795311i</v>
      </c>
      <c r="G3070" t="str">
        <f t="shared" si="899"/>
        <v>0.999154182340618-0.0290706424399154i</v>
      </c>
      <c r="H3070" t="str">
        <f t="shared" si="900"/>
        <v>1.29328511247796-167.625937673077i</v>
      </c>
      <c r="I3070" t="str">
        <f t="shared" si="901"/>
        <v>-0.746806163619553-0.693239560726574i</v>
      </c>
      <c r="K3070" t="str">
        <f t="shared" si="902"/>
        <v>0.000552290067461204-0.00115442394363252i</v>
      </c>
      <c r="L3070" t="str">
        <f t="shared" si="903"/>
        <v>0.00005-0.00292509526312764i</v>
      </c>
      <c r="M3070" t="str">
        <f t="shared" si="904"/>
        <v>0.00133333333333333-0.00172064427242803i</v>
      </c>
      <c r="N3070">
        <f t="shared" si="905"/>
        <v>51.530980095465509</v>
      </c>
      <c r="O3070">
        <f t="shared" si="906"/>
        <v>2.2140659735995474</v>
      </c>
      <c r="P3070" s="3">
        <f t="shared" si="907"/>
        <v>-2.2140659735995474</v>
      </c>
      <c r="Q3070" s="3">
        <f t="shared" si="908"/>
        <v>-128.46901990453449</v>
      </c>
      <c r="R3070">
        <f t="shared" si="909"/>
        <v>51.530980095465509</v>
      </c>
      <c r="S3070">
        <f t="shared" si="910"/>
        <v>96.471940236719718</v>
      </c>
      <c r="T3070">
        <f t="shared" si="893"/>
        <v>-2.2140659735995474</v>
      </c>
    </row>
    <row r="3071" spans="1:20" x14ac:dyDescent="0.25">
      <c r="A3071">
        <f t="shared" si="894"/>
        <v>608454.45154477633</v>
      </c>
      <c r="B3071">
        <f t="shared" si="911"/>
        <v>96838.533609619262</v>
      </c>
      <c r="C3071" t="str">
        <f t="shared" si="895"/>
        <v>-0.482776715548554-0.599507347207036i</v>
      </c>
      <c r="D3071" t="str">
        <f t="shared" si="896"/>
        <v>3.88510431479649-0.755328093413166i</v>
      </c>
      <c r="E3071" t="str">
        <f t="shared" si="897"/>
        <v>181.491499044669-244.810086463847i</v>
      </c>
      <c r="F3071" t="str">
        <f t="shared" si="898"/>
        <v>1.45371496581414-1.58478838159628i</v>
      </c>
      <c r="G3071" t="str">
        <f t="shared" si="899"/>
        <v>0.999147747401671-0.0291809229435592i</v>
      </c>
      <c r="H3071" t="str">
        <f t="shared" si="900"/>
        <v>1.2816682378635-166.973297834541i</v>
      </c>
      <c r="I3071" t="str">
        <f t="shared" si="901"/>
        <v>-0.741240439505098-0.690485929981078i</v>
      </c>
      <c r="K3071" t="str">
        <f t="shared" si="902"/>
        <v>0.000551616477453069-0.00115098973665658i</v>
      </c>
      <c r="L3071" t="str">
        <f t="shared" si="903"/>
        <v>0.00005-0.00291402197960514i</v>
      </c>
      <c r="M3071" t="str">
        <f t="shared" si="904"/>
        <v>0.00133333333333333-0.00171413057623832i</v>
      </c>
      <c r="N3071">
        <f t="shared" si="905"/>
        <v>51.1558864778996</v>
      </c>
      <c r="O3071">
        <f t="shared" si="906"/>
        <v>2.2732453402718349</v>
      </c>
      <c r="P3071" s="3">
        <f t="shared" si="907"/>
        <v>-2.2732453402718349</v>
      </c>
      <c r="Q3071" s="3">
        <f t="shared" si="908"/>
        <v>-128.8441135221004</v>
      </c>
      <c r="R3071">
        <f t="shared" si="909"/>
        <v>51.1558864778996</v>
      </c>
      <c r="S3071">
        <f t="shared" si="910"/>
        <v>96.838533609619262</v>
      </c>
      <c r="T3071">
        <f t="shared" si="893"/>
        <v>-2.2732453402718349</v>
      </c>
    </row>
    <row r="3072" spans="1:20" x14ac:dyDescent="0.25">
      <c r="A3072">
        <f t="shared" si="894"/>
        <v>610766.57846064644</v>
      </c>
      <c r="B3072">
        <f t="shared" si="911"/>
        <v>97206.520037335824</v>
      </c>
      <c r="C3072" t="str">
        <f t="shared" si="895"/>
        <v>-0.483337089487716-0.592272736593888i</v>
      </c>
      <c r="D3072" t="str">
        <f t="shared" si="896"/>
        <v>3.88443540495322-0.756849501084734i</v>
      </c>
      <c r="E3072" t="str">
        <f t="shared" si="897"/>
        <v>179.086486685743-245.021894367734i</v>
      </c>
      <c r="F3072" t="str">
        <f t="shared" si="898"/>
        <v>1.45370553209927-1.57911076879172i</v>
      </c>
      <c r="G3072" t="str">
        <f t="shared" si="899"/>
        <v>0.999141263548103-0.0292916203649338i</v>
      </c>
      <c r="H3072" t="str">
        <f t="shared" si="900"/>
        <v>1.27015898032281-166.323333426007i</v>
      </c>
      <c r="I3072" t="str">
        <f t="shared" si="901"/>
        <v>-0.73571787702582-0.68774420685643i</v>
      </c>
      <c r="K3072" t="str">
        <f t="shared" si="902"/>
        <v>0.000550944232884578-0.00114757067337491i</v>
      </c>
      <c r="L3072" t="str">
        <f t="shared" si="903"/>
        <v>0.00005-0.00290299061526713i</v>
      </c>
      <c r="M3072" t="str">
        <f t="shared" si="904"/>
        <v>0.00133333333333333-0.00170764153839243i</v>
      </c>
      <c r="N3072">
        <f t="shared" si="905"/>
        <v>50.783084795255121</v>
      </c>
      <c r="O3072">
        <f t="shared" si="906"/>
        <v>2.3328850220219293</v>
      </c>
      <c r="P3072" s="3">
        <f t="shared" si="907"/>
        <v>-2.3328850220219293</v>
      </c>
      <c r="Q3072" s="3">
        <f t="shared" si="908"/>
        <v>-129.21691520474488</v>
      </c>
      <c r="R3072">
        <f t="shared" si="909"/>
        <v>50.783084795255121</v>
      </c>
      <c r="S3072">
        <f t="shared" si="910"/>
        <v>97.206520037335821</v>
      </c>
      <c r="T3072">
        <f t="shared" si="893"/>
        <v>-2.3328850220219293</v>
      </c>
    </row>
    <row r="3073" spans="1:20" x14ac:dyDescent="0.25">
      <c r="A3073">
        <f t="shared" si="894"/>
        <v>613087.4914587969</v>
      </c>
      <c r="B3073">
        <f t="shared" si="911"/>
        <v>97575.904813477697</v>
      </c>
      <c r="C3073" t="str">
        <f t="shared" si="895"/>
        <v>-0.483797980658732-0.585073425220521i</v>
      </c>
      <c r="D3073" t="str">
        <f t="shared" si="896"/>
        <v>3.88376163466951-0.758380276550159i</v>
      </c>
      <c r="E3073" t="str">
        <f t="shared" si="897"/>
        <v>176.690865335455-245.195120598729i</v>
      </c>
      <c r="F3073" t="str">
        <f t="shared" si="898"/>
        <v>1.45369602667577-1.57345586781753i</v>
      </c>
      <c r="G3073" t="str">
        <f t="shared" si="899"/>
        <v>0.999134730408736-0.0294027362637914i</v>
      </c>
      <c r="H3073" t="str">
        <f t="shared" si="900"/>
        <v>1.25875623303229-165.676031945147i</v>
      </c>
      <c r="I3073" t="str">
        <f t="shared" si="901"/>
        <v>-0.73023813309755-0.685014327412454i</v>
      </c>
      <c r="K3073" t="str">
        <f t="shared" si="902"/>
        <v>0.000550273302175403-0.00114416669771203i</v>
      </c>
      <c r="L3073" t="str">
        <f t="shared" si="903"/>
        <v>0.00005-0.00289200101142372i</v>
      </c>
      <c r="M3073" t="str">
        <f t="shared" si="904"/>
        <v>0.00133333333333333-0.00170117706554336i</v>
      </c>
      <c r="N3073">
        <f t="shared" si="905"/>
        <v>50.412609901094982</v>
      </c>
      <c r="O3073">
        <f t="shared" si="906"/>
        <v>2.3929757811750267</v>
      </c>
      <c r="P3073" s="3">
        <f t="shared" si="907"/>
        <v>-2.3929757811750267</v>
      </c>
      <c r="Q3073" s="3">
        <f t="shared" si="908"/>
        <v>-129.58739009890502</v>
      </c>
      <c r="R3073">
        <f t="shared" si="909"/>
        <v>50.412609901094982</v>
      </c>
      <c r="S3073">
        <f t="shared" si="910"/>
        <v>97.575904813477692</v>
      </c>
      <c r="T3073">
        <f t="shared" si="893"/>
        <v>-2.3929757811750267</v>
      </c>
    </row>
    <row r="3074" spans="1:20" x14ac:dyDescent="0.25">
      <c r="A3074">
        <f t="shared" si="894"/>
        <v>615417.22392634035</v>
      </c>
      <c r="B3074">
        <f t="shared" si="911"/>
        <v>97946.693251768913</v>
      </c>
      <c r="C3074" t="str">
        <f t="shared" si="895"/>
        <v>-0.484161025758784-0.577911485516595i</v>
      </c>
      <c r="D3074" t="str">
        <f t="shared" si="896"/>
        <v>3.88308297037363-0.759920425238945i</v>
      </c>
      <c r="E3074" t="str">
        <f t="shared" si="897"/>
        <v>174.305473961977-245.330338147528i</v>
      </c>
      <c r="F3074" t="str">
        <f t="shared" si="898"/>
        <v>1.45368644899954-1.56782359727799i</v>
      </c>
      <c r="G3074" t="str">
        <f t="shared" si="899"/>
        <v>0.999128147609587-0.0295142722055308i</v>
      </c>
      <c r="H3074" t="str">
        <f t="shared" si="900"/>
        <v>1.24745890226128-165.031380964837i</v>
      </c>
      <c r="I3074" t="str">
        <f t="shared" si="901"/>
        <v>-0.724800867488095-0.682296228198898i</v>
      </c>
      <c r="K3074" t="str">
        <f t="shared" si="902"/>
        <v>0.000549603653901522-0.00114077775368154i</v>
      </c>
      <c r="L3074" t="str">
        <f t="shared" si="903"/>
        <v>0.00005-0.00288105300998577i</v>
      </c>
      <c r="M3074" t="str">
        <f t="shared" si="904"/>
        <v>0.00133333333333333-0.00169473706469751i</v>
      </c>
      <c r="N3074">
        <f t="shared" si="905"/>
        <v>50.044494818131085</v>
      </c>
      <c r="O3074">
        <f t="shared" si="906"/>
        <v>2.4535083304632779</v>
      </c>
      <c r="P3074" s="3">
        <f t="shared" si="907"/>
        <v>-2.4535083304632779</v>
      </c>
      <c r="Q3074" s="3">
        <f t="shared" si="908"/>
        <v>-129.95550518186892</v>
      </c>
      <c r="R3074">
        <f t="shared" si="909"/>
        <v>50.044494818131085</v>
      </c>
      <c r="S3074">
        <f t="shared" si="910"/>
        <v>97.946693251768906</v>
      </c>
      <c r="T3074">
        <f t="shared" si="893"/>
        <v>-2.4535083304632779</v>
      </c>
    </row>
    <row r="3075" spans="1:20" x14ac:dyDescent="0.25">
      <c r="A3075">
        <f t="shared" si="894"/>
        <v>617755.80937726051</v>
      </c>
      <c r="B3075">
        <f t="shared" si="911"/>
        <v>98318.89068612564</v>
      </c>
      <c r="C3075" t="str">
        <f t="shared" si="895"/>
        <v>-0.484427907590492-0.570788912259824i</v>
      </c>
      <c r="D3075" t="str">
        <f t="shared" si="896"/>
        <v>3.88239937828799-0.761469952540309i</v>
      </c>
      <c r="E3075" t="str">
        <f t="shared" si="897"/>
        <v>171.931123049199-245.428139550462i</v>
      </c>
      <c r="F3075" t="str">
        <f t="shared" si="898"/>
        <v>1.4536767985223-1.56221387610239i</v>
      </c>
      <c r="G3075" t="str">
        <f t="shared" si="899"/>
        <v>0.999121514773843-0.0296262297612168i</v>
      </c>
      <c r="H3075" t="str">
        <f t="shared" si="900"/>
        <v>1.23626590719681-164.389368132537i</v>
      </c>
      <c r="I3075" t="str">
        <f t="shared" si="901"/>
        <v>-0.719405742791658-0.67958984625001i</v>
      </c>
      <c r="K3075" t="str">
        <f t="shared" si="902"/>
        <v>0.000548935256794482-0.00113740378538526i</v>
      </c>
      <c r="L3075" t="str">
        <f t="shared" si="903"/>
        <v>0.00005-0.00287014645346261i</v>
      </c>
      <c r="M3075" t="str">
        <f t="shared" si="904"/>
        <v>0.00133333333333333-0.0016883214432133i</v>
      </c>
      <c r="N3075">
        <f t="shared" si="905"/>
        <v>49.678770749784064</v>
      </c>
      <c r="O3075">
        <f t="shared" si="906"/>
        <v>2.5144733425112342</v>
      </c>
      <c r="P3075" s="3">
        <f t="shared" si="907"/>
        <v>-2.5144733425112342</v>
      </c>
      <c r="Q3075" s="3">
        <f t="shared" si="908"/>
        <v>-130.32122925021594</v>
      </c>
      <c r="R3075">
        <f t="shared" si="909"/>
        <v>49.678770749784064</v>
      </c>
      <c r="S3075">
        <f t="shared" si="910"/>
        <v>98.318890686125641</v>
      </c>
      <c r="T3075">
        <f t="shared" si="893"/>
        <v>-2.5144733425112342</v>
      </c>
    </row>
    <row r="3076" spans="1:20" x14ac:dyDescent="0.25">
      <c r="A3076">
        <f t="shared" si="894"/>
        <v>620103.28145289409</v>
      </c>
      <c r="B3076">
        <f t="shared" si="911"/>
        <v>98692.502470732914</v>
      </c>
      <c r="C3076" t="str">
        <f t="shared" si="895"/>
        <v>-0.484600351276242-0.56370762197609i</v>
      </c>
      <c r="D3076" t="str">
        <f t="shared" si="896"/>
        <v>3.88171082442835-0.763028863801541i</v>
      </c>
      <c r="E3076" t="str">
        <f t="shared" si="897"/>
        <v>169.568594272592-245.489135460968i</v>
      </c>
      <c r="F3076" t="str">
        <f t="shared" si="898"/>
        <v>1.45366707469169-1.55662662354381i</v>
      </c>
      <c r="G3076" t="str">
        <f t="shared" si="899"/>
        <v>0.999114831521843-0.0297386105075976i</v>
      </c>
      <c r="H3076" t="str">
        <f t="shared" si="900"/>
        <v>1.2251761797708-163.749981169676i</v>
      </c>
      <c r="I3076" t="str">
        <f t="shared" si="901"/>
        <v>-0.714052424403477-0.676895119079312i</v>
      </c>
      <c r="K3076" t="str">
        <f t="shared" si="902"/>
        <v>0.000548268079740693-0.0011340447370124i</v>
      </c>
      <c r="L3076" t="str">
        <f t="shared" si="903"/>
        <v>0.00005-0.00285928118495977i</v>
      </c>
      <c r="M3076" t="str">
        <f t="shared" si="904"/>
        <v>0.00133333333333333-0.00168193010879986i</v>
      </c>
      <c r="N3076">
        <f t="shared" si="905"/>
        <v>49.315467094045545</v>
      </c>
      <c r="O3076">
        <f t="shared" si="906"/>
        <v>2.5758614591062519</v>
      </c>
      <c r="P3076" s="3">
        <f t="shared" si="907"/>
        <v>-2.5758614591062519</v>
      </c>
      <c r="Q3076" s="3">
        <f t="shared" si="908"/>
        <v>-130.68453290595446</v>
      </c>
      <c r="R3076">
        <f t="shared" si="909"/>
        <v>49.315467094045545</v>
      </c>
      <c r="S3076">
        <f t="shared" si="910"/>
        <v>98.692502470732919</v>
      </c>
      <c r="T3076">
        <f t="shared" si="893"/>
        <v>-2.5758614591062519</v>
      </c>
    </row>
    <row r="3077" spans="1:20" x14ac:dyDescent="0.25">
      <c r="A3077">
        <f t="shared" si="894"/>
        <v>622459.67392241512</v>
      </c>
      <c r="B3077">
        <f t="shared" si="911"/>
        <v>99067.533980121705</v>
      </c>
      <c r="C3077" t="str">
        <f t="shared" si="895"/>
        <v>-0.484680120516761-0.556669452528983i</v>
      </c>
      <c r="D3077" t="str">
        <f t="shared" si="896"/>
        <v>3.88101727460286-0.764597164326305i</v>
      </c>
      <c r="E3077" t="str">
        <f t="shared" si="897"/>
        <v>167.218640248415-245.513953233184i</v>
      </c>
      <c r="F3077" t="str">
        <f t="shared" si="898"/>
        <v>1.45365727695113-1.55106175917803i</v>
      </c>
      <c r="G3077" t="str">
        <f t="shared" si="899"/>
        <v>0.999108097471054-0.0298514160271237i</v>
      </c>
      <c r="H3077" t="str">
        <f t="shared" si="900"/>
        <v>1.21418866448993-163.113207871053i</v>
      </c>
      <c r="I3077" t="str">
        <f t="shared" si="901"/>
        <v>-0.708740580494832-0.674211984674363i</v>
      </c>
      <c r="K3077" t="str">
        <f t="shared" si="902"/>
        <v>0.000547602091780729-0.00113070055283873i</v>
      </c>
      <c r="L3077" t="str">
        <f t="shared" si="903"/>
        <v>0.00005-0.0028484570481767i</v>
      </c>
      <c r="M3077" t="str">
        <f t="shared" si="904"/>
        <v>0.00133333333333333-0.0016755629695157i</v>
      </c>
      <c r="N3077">
        <f t="shared" si="905"/>
        <v>48.954611459522823</v>
      </c>
      <c r="O3077">
        <f t="shared" si="906"/>
        <v>2.637663300239244</v>
      </c>
      <c r="P3077" s="3">
        <f t="shared" si="907"/>
        <v>-2.637663300239244</v>
      </c>
      <c r="Q3077" s="3">
        <f t="shared" si="908"/>
        <v>-131.04538854047718</v>
      </c>
      <c r="R3077">
        <f t="shared" si="909"/>
        <v>48.954611459522823</v>
      </c>
      <c r="S3077">
        <f t="shared" si="910"/>
        <v>99.067533980121709</v>
      </c>
      <c r="T3077">
        <f t="shared" si="893"/>
        <v>-2.637663300239244</v>
      </c>
    </row>
    <row r="3078" spans="1:20" x14ac:dyDescent="0.25">
      <c r="A3078">
        <f t="shared" si="894"/>
        <v>624825.02068332036</v>
      </c>
      <c r="B3078">
        <f t="shared" si="911"/>
        <v>99443.990609246175</v>
      </c>
      <c r="C3078" t="str">
        <f t="shared" si="895"/>
        <v>-0.484669013903119-0.549676162891904i</v>
      </c>
      <c r="D3078" t="str">
        <f t="shared" si="896"/>
        <v>3.88031869441131-0.766174859372973i</v>
      </c>
      <c r="E3078" t="str">
        <f t="shared" si="897"/>
        <v>164.881984353875-245.503235521284i</v>
      </c>
      <c r="F3078" t="str">
        <f t="shared" si="898"/>
        <v>1.45364740473984-1.54551920290229i</v>
      </c>
      <c r="G3078" t="str">
        <f t="shared" si="899"/>
        <v>0.999101312236055-0.029964647907966i</v>
      </c>
      <c r="H3078" t="str">
        <f t="shared" si="900"/>
        <v>1.20330231826791-162.479036104232i</v>
      </c>
      <c r="I3078" t="str">
        <f t="shared" si="901"/>
        <v>-0.703469881988159-0.671540381491627i</v>
      </c>
      <c r="K3078" t="str">
        <f t="shared" si="902"/>
        <v>0.000546937262108646-0.00112737117722574i</v>
      </c>
      <c r="L3078" t="str">
        <f t="shared" si="903"/>
        <v>0.00005-0.00283767388740456i</v>
      </c>
      <c r="M3078" t="str">
        <f t="shared" si="904"/>
        <v>0.00133333333333333-0.00166921993376739i</v>
      </c>
      <c r="N3078">
        <f t="shared" si="905"/>
        <v>48.596229683553133</v>
      </c>
      <c r="O3078">
        <f t="shared" si="906"/>
        <v>2.6998694729071433</v>
      </c>
      <c r="P3078" s="3">
        <f t="shared" si="907"/>
        <v>-2.6998694729071433</v>
      </c>
      <c r="Q3078" s="3">
        <f t="shared" si="908"/>
        <v>-131.40377031644687</v>
      </c>
      <c r="R3078">
        <f t="shared" si="909"/>
        <v>48.596229683553133</v>
      </c>
      <c r="S3078">
        <f t="shared" si="910"/>
        <v>99.443990609246171</v>
      </c>
      <c r="T3078">
        <f t="shared" si="893"/>
        <v>-2.6998694729071433</v>
      </c>
    </row>
    <row r="3079" spans="1:20" x14ac:dyDescent="0.25">
      <c r="A3079">
        <f t="shared" si="894"/>
        <v>627199.35576191696</v>
      </c>
      <c r="B3079">
        <f t="shared" si="911"/>
        <v>99821.877773561311</v>
      </c>
      <c r="C3079" t="str">
        <f t="shared" si="895"/>
        <v>-0.484568861290788-0.542729433095832i</v>
      </c>
      <c r="D3079" t="str">
        <f t="shared" si="896"/>
        <v>3.8796150492442-0.767761954152902i</v>
      </c>
      <c r="E3079" t="str">
        <f t="shared" si="897"/>
        <v>162.559320615843-245.457638898082i</v>
      </c>
      <c r="F3079" t="str">
        <f t="shared" si="898"/>
        <v>1.45363745749283-1.53999887493419i</v>
      </c>
      <c r="G3079" t="str">
        <f t="shared" si="899"/>
        <v>0.999094475428506-0.0300783077440343i</v>
      </c>
      <c r="H3079" t="str">
        <f t="shared" si="900"/>
        <v>1.19251611026042-161.847453808948i</v>
      </c>
      <c r="I3079" t="str">
        <f t="shared" si="901"/>
        <v>-0.698240002532514-0.668880248451406i</v>
      </c>
      <c r="K3079" t="str">
        <f t="shared" si="902"/>
        <v>0.000546273560071345-0.00112405655461977i</v>
      </c>
      <c r="L3079" t="str">
        <f t="shared" si="903"/>
        <v>0.00005-0.00282693154752397i</v>
      </c>
      <c r="M3079" t="str">
        <f t="shared" si="904"/>
        <v>0.00133333333333333-0.00166290091030822i</v>
      </c>
      <c r="N3079">
        <f t="shared" si="905"/>
        <v>48.240345852284406</v>
      </c>
      <c r="O3079">
        <f t="shared" si="906"/>
        <v>2.7624705796656484</v>
      </c>
      <c r="P3079" s="3">
        <f t="shared" si="907"/>
        <v>-2.7624705796656484</v>
      </c>
      <c r="Q3079" s="3">
        <f t="shared" si="908"/>
        <v>-131.75965414771559</v>
      </c>
      <c r="R3079">
        <f t="shared" si="909"/>
        <v>48.240345852284406</v>
      </c>
      <c r="S3079">
        <f t="shared" si="910"/>
        <v>99.821877773561312</v>
      </c>
      <c r="T3079">
        <f t="shared" si="893"/>
        <v>-2.7624705796656484</v>
      </c>
    </row>
    <row r="3080" spans="1:20" x14ac:dyDescent="0.25">
      <c r="A3080">
        <f t="shared" si="894"/>
        <v>629582.71331381227</v>
      </c>
      <c r="B3080">
        <f t="shared" si="911"/>
        <v>100201.20090910085</v>
      </c>
      <c r="C3080" t="str">
        <f t="shared" si="895"/>
        <v>-0.484381520243947-0.535830864345201i</v>
      </c>
      <c r="D3080" t="str">
        <f t="shared" si="896"/>
        <v>3.8789063042819-0.769358453828719i</v>
      </c>
      <c r="E3080" t="str">
        <f t="shared" si="897"/>
        <v>160.251313665431-245.377832496154i</v>
      </c>
      <c r="F3080" t="str">
        <f t="shared" si="898"/>
        <v>1.45362743464079-1.53450069581048i</v>
      </c>
      <c r="G3080" t="str">
        <f t="shared" si="899"/>
        <v>0.999087586657134-0.0301923971349959i</v>
      </c>
      <c r="H3080" t="str">
        <f t="shared" si="900"/>
        <v>1.18182902170217-161.218448996528i</v>
      </c>
      <c r="I3080" t="str">
        <f t="shared" si="901"/>
        <v>-0.69305061847925-0.66623152493284i</v>
      </c>
      <c r="K3080" t="str">
        <f t="shared" si="902"/>
        <v>0.000545610955167897-0.00112075662955122i</v>
      </c>
      <c r="L3080" t="str">
        <f t="shared" si="903"/>
        <v>0.00005-0.00281622987400276i</v>
      </c>
      <c r="M3080" t="str">
        <f t="shared" si="904"/>
        <v>0.00133333333333333-0.00165660580823692i</v>
      </c>
      <c r="N3080">
        <f t="shared" si="905"/>
        <v>47.886982322590569</v>
      </c>
      <c r="O3080">
        <f t="shared" si="906"/>
        <v>2.8254572269229818</v>
      </c>
      <c r="P3080" s="3">
        <f t="shared" si="907"/>
        <v>-2.8254572269229818</v>
      </c>
      <c r="Q3080" s="3">
        <f t="shared" si="908"/>
        <v>-132.11301767740943</v>
      </c>
      <c r="R3080">
        <f t="shared" si="909"/>
        <v>47.886982322590569</v>
      </c>
      <c r="S3080">
        <f t="shared" si="910"/>
        <v>100.20120090910085</v>
      </c>
      <c r="T3080">
        <f t="shared" si="893"/>
        <v>-2.8254572269229818</v>
      </c>
    </row>
    <row r="3081" spans="1:20" x14ac:dyDescent="0.25">
      <c r="A3081">
        <f t="shared" si="894"/>
        <v>631975.12762440485</v>
      </c>
      <c r="B3081">
        <f t="shared" si="911"/>
        <v>100581.96547255544</v>
      </c>
      <c r="C3081" t="str">
        <f t="shared" si="895"/>
        <v>-0.484108872557041-0.528981979294192i</v>
      </c>
      <c r="D3081" t="str">
        <f t="shared" si="896"/>
        <v>3.87819242449382-0.770964363512578i</v>
      </c>
      <c r="E3081" t="str">
        <f t="shared" si="897"/>
        <v>157.958598755696-245.264496674401i</v>
      </c>
      <c r="F3081" t="str">
        <f t="shared" si="898"/>
        <v>1.45361733561014-1.52902458638599i</v>
      </c>
      <c r="G3081" t="str">
        <f t="shared" si="899"/>
        <v>0.999080645527711-0.0303069176862935i</v>
      </c>
      <c r="H3081" t="str">
        <f t="shared" si="900"/>
        <v>1.17124004574671-160.592009749302i</v>
      </c>
      <c r="I3081" t="str">
        <f t="shared" si="901"/>
        <v>-0.687901408857941-0.663594150768984i</v>
      </c>
      <c r="K3081" t="str">
        <f t="shared" si="902"/>
        <v>0.000544949417048937-0.00111747134663364i</v>
      </c>
      <c r="L3081" t="str">
        <f t="shared" si="903"/>
        <v>0.00005-0.00280556871289376i</v>
      </c>
      <c r="M3081" t="str">
        <f t="shared" si="904"/>
        <v>0.00133333333333333-0.00165033453699633i</v>
      </c>
      <c r="N3081">
        <f t="shared" si="905"/>
        <v>47.536159745724831</v>
      </c>
      <c r="O3081">
        <f t="shared" si="906"/>
        <v>2.8888200329692193</v>
      </c>
      <c r="P3081" s="3">
        <f t="shared" si="907"/>
        <v>-2.8888200329692193</v>
      </c>
      <c r="Q3081" s="3">
        <f t="shared" si="908"/>
        <v>-132.46384025427517</v>
      </c>
      <c r="R3081">
        <f t="shared" si="909"/>
        <v>47.536159745724831</v>
      </c>
      <c r="S3081">
        <f t="shared" si="910"/>
        <v>100.58196547255544</v>
      </c>
      <c r="T3081">
        <f t="shared" si="893"/>
        <v>-2.8888200329692193</v>
      </c>
    </row>
    <row r="3082" spans="1:20" x14ac:dyDescent="0.25">
      <c r="A3082">
        <f t="shared" si="894"/>
        <v>634376.63310937758</v>
      </c>
      <c r="B3082">
        <f t="shared" si="911"/>
        <v>100964.17694135115</v>
      </c>
      <c r="C3082" t="str">
        <f t="shared" si="895"/>
        <v>-0.483752820860578-0.52218422247545i</v>
      </c>
      <c r="D3082" t="str">
        <f t="shared" si="896"/>
        <v>3.87747337463753-0.772579688264408i</v>
      </c>
      <c r="E3082" t="str">
        <f t="shared" si="897"/>
        <v>155.681781839574-245.118321712858i</v>
      </c>
      <c r="F3082" t="str">
        <f t="shared" si="898"/>
        <v>1.45360715982296-1.52357046783239i</v>
      </c>
      <c r="G3082" t="str">
        <f t="shared" si="899"/>
        <v>0.999073651643023-0.0304218710091644i</v>
      </c>
      <c r="H3082" t="str">
        <f t="shared" si="900"/>
        <v>1.16074818730832-159.968124220033i</v>
      </c>
      <c r="I3082" t="str">
        <f t="shared" si="901"/>
        <v>-0.682792055352519-0.660968066241945i</v>
      </c>
      <c r="K3082" t="str">
        <f t="shared" si="902"/>
        <v>0.000544288915516041-0.00111420065056296i</v>
      </c>
      <c r="L3082" t="str">
        <f t="shared" si="903"/>
        <v>0.00005-0.0027949479108326i</v>
      </c>
      <c r="M3082" t="str">
        <f t="shared" si="904"/>
        <v>0.00133333333333333-0.00164408700637212i</v>
      </c>
      <c r="N3082">
        <f t="shared" si="905"/>
        <v>47.187897092575156</v>
      </c>
      <c r="O3082">
        <f t="shared" si="906"/>
        <v>2.9525496357323435</v>
      </c>
      <c r="P3082" s="3">
        <f t="shared" si="907"/>
        <v>-2.9525496357323435</v>
      </c>
      <c r="Q3082" s="3">
        <f t="shared" si="908"/>
        <v>-132.81210290742484</v>
      </c>
      <c r="R3082">
        <f t="shared" si="909"/>
        <v>47.187897092575156</v>
      </c>
      <c r="S3082">
        <f t="shared" si="910"/>
        <v>100.96417694135116</v>
      </c>
      <c r="T3082">
        <f t="shared" si="893"/>
        <v>-2.9525496357323435</v>
      </c>
    </row>
    <row r="3083" spans="1:20" x14ac:dyDescent="0.25">
      <c r="A3083">
        <f t="shared" si="894"/>
        <v>636787.26431519317</v>
      </c>
      <c r="B3083">
        <f t="shared" si="911"/>
        <v>101347.84081372828</v>
      </c>
      <c r="C3083" t="str">
        <f t="shared" si="895"/>
        <v>-0.483315285316882-0.515438960873173i</v>
      </c>
      <c r="D3083" t="str">
        <f t="shared" si="896"/>
        <v>3.87674911925795-0.774204433090152i</v>
      </c>
      <c r="E3083" t="str">
        <f t="shared" si="897"/>
        <v>153.421439705141-244.940006538202i</v>
      </c>
      <c r="F3083" t="str">
        <f t="shared" si="898"/>
        <v>1.45359690669695-1.51813826163711i</v>
      </c>
      <c r="G3083" t="str">
        <f t="shared" si="899"/>
        <v>0.99906660460286-0.0305372587206588i</v>
      </c>
      <c r="H3083" t="str">
        <f t="shared" si="900"/>
        <v>1.15035246290633-159.346780631344i</v>
      </c>
      <c r="I3083" t="str">
        <f t="shared" si="901"/>
        <v>-0.677722242277673-0.658353212078066i</v>
      </c>
      <c r="K3083" t="str">
        <f t="shared" si="902"/>
        <v>0.000543629420521146-0.00111094448611656i</v>
      </c>
      <c r="L3083" t="str">
        <f t="shared" si="903"/>
        <v>0.00005-0.00278436731503546i</v>
      </c>
      <c r="M3083" t="str">
        <f t="shared" si="904"/>
        <v>0.00133333333333333-0.00163786312649145i</v>
      </c>
      <c r="N3083">
        <f t="shared" si="905"/>
        <v>46.842211680426715</v>
      </c>
      <c r="O3083">
        <f t="shared" si="906"/>
        <v>3.0166367002570462</v>
      </c>
      <c r="P3083" s="3">
        <f t="shared" si="907"/>
        <v>-3.0166367002570462</v>
      </c>
      <c r="Q3083" s="3">
        <f t="shared" si="908"/>
        <v>-133.15778831957329</v>
      </c>
      <c r="R3083">
        <f t="shared" si="909"/>
        <v>46.842211680426715</v>
      </c>
      <c r="S3083">
        <f t="shared" si="910"/>
        <v>101.34784081372828</v>
      </c>
      <c r="T3083">
        <f t="shared" si="893"/>
        <v>-3.0166367002570462</v>
      </c>
    </row>
    <row r="3084" spans="1:20" x14ac:dyDescent="0.25">
      <c r="A3084">
        <f t="shared" si="894"/>
        <v>639207.05591959087</v>
      </c>
      <c r="B3084">
        <f t="shared" si="911"/>
        <v>101732.96260882045</v>
      </c>
      <c r="C3084" t="str">
        <f t="shared" si="895"/>
        <v>-0.482798200411285-0.508747484632298i</v>
      </c>
      <c r="D3084" t="str">
        <f t="shared" si="896"/>
        <v>3.87601962268649-0.775838602939947i</v>
      </c>
      <c r="E3084" t="str">
        <f t="shared" si="897"/>
        <v>151.17812016517-244.730257482195i</v>
      </c>
      <c r="F3084" t="str">
        <f t="shared" si="898"/>
        <v>1.45358657564543-1.51272788960221i</v>
      </c>
      <c r="G3084" t="str">
        <f t="shared" si="899"/>
        <v>0.999059504003984-0.0306530824436579i</v>
      </c>
      <c r="H3084" t="str">
        <f t="shared" si="900"/>
        <v>1.14005190051177-158.727967275161i</v>
      </c>
      <c r="I3084" t="str">
        <f t="shared" si="901"/>
        <v>-0.672691656555511-0.655749529443232i</v>
      </c>
      <c r="K3084" t="str">
        <f t="shared" si="902"/>
        <v>0.000542970902165963-0.00110770279815249i</v>
      </c>
      <c r="L3084" t="str">
        <f t="shared" si="903"/>
        <v>0.00005-0.00277382677329693i</v>
      </c>
      <c r="M3084" t="str">
        <f t="shared" si="904"/>
        <v>0.00133333333333333-0.00163166280782172i</v>
      </c>
      <c r="N3084">
        <f t="shared" si="905"/>
        <v>46.499119201108584</v>
      </c>
      <c r="O3084">
        <f t="shared" si="906"/>
        <v>3.081071925900742</v>
      </c>
      <c r="P3084" s="3">
        <f t="shared" si="907"/>
        <v>-3.081071925900742</v>
      </c>
      <c r="Q3084" s="3">
        <f t="shared" si="908"/>
        <v>-133.50088079889142</v>
      </c>
      <c r="R3084">
        <f t="shared" si="909"/>
        <v>46.499119201108584</v>
      </c>
      <c r="S3084">
        <f t="shared" si="910"/>
        <v>101.73296260882046</v>
      </c>
      <c r="T3084">
        <f t="shared" si="893"/>
        <v>-3.081071925900742</v>
      </c>
    </row>
    <row r="3085" spans="1:20" x14ac:dyDescent="0.25">
      <c r="A3085">
        <f t="shared" si="894"/>
        <v>641636.04273208533</v>
      </c>
      <c r="B3085">
        <f t="shared" si="911"/>
        <v>102119.54786673398</v>
      </c>
      <c r="C3085" t="str">
        <f t="shared" si="895"/>
        <v>-0.482203511843446-0.502111007895327i</v>
      </c>
      <c r="D3085" t="str">
        <f t="shared" si="896"/>
        <v>3.87528484904022-0.777482202706356i</v>
      </c>
      <c r="E3085" t="str">
        <f t="shared" si="897"/>
        <v>148.95234229788-244.489787075093i</v>
      </c>
      <c r="F3085" t="str">
        <f t="shared" si="898"/>
        <v>1.45357616607728-1.5073392738432i</v>
      </c>
      <c r="G3085" t="str">
        <f t="shared" si="899"/>
        <v>0.999052349440109-0.0307693438068933i</v>
      </c>
      <c r="H3085" t="str">
        <f t="shared" si="900"/>
        <v>1.12984553939614-158.111672512151i</v>
      </c>
      <c r="I3085" t="str">
        <f t="shared" si="901"/>
        <v>-0.667699987692375-0.653156959938169i</v>
      </c>
      <c r="K3085" t="str">
        <f t="shared" si="902"/>
        <v>0.000542313330701417-0.0011044755316086i</v>
      </c>
      <c r="L3085" t="str">
        <f t="shared" si="903"/>
        <v>0.00005-0.00276332613398778i</v>
      </c>
      <c r="M3085" t="str">
        <f t="shared" si="904"/>
        <v>0.00133333333333333-0.00162548596116928i</v>
      </c>
      <c r="N3085">
        <f t="shared" si="905"/>
        <v>46.1586337504055</v>
      </c>
      <c r="O3085">
        <f t="shared" si="906"/>
        <v>3.1458460532444539</v>
      </c>
      <c r="P3085" s="3">
        <f t="shared" si="907"/>
        <v>-3.1458460532444539</v>
      </c>
      <c r="Q3085" s="3">
        <f t="shared" si="908"/>
        <v>-133.8413662495945</v>
      </c>
      <c r="R3085">
        <f t="shared" si="909"/>
        <v>46.1586337504055</v>
      </c>
      <c r="S3085">
        <f t="shared" si="910"/>
        <v>102.11954786673398</v>
      </c>
      <c r="T3085">
        <f t="shared" si="893"/>
        <v>-3.1458460532444539</v>
      </c>
    </row>
    <row r="3086" spans="1:20" x14ac:dyDescent="0.25">
      <c r="A3086">
        <f t="shared" si="894"/>
        <v>644074.2596944673</v>
      </c>
      <c r="B3086">
        <f t="shared" si="911"/>
        <v>102507.60214862757</v>
      </c>
      <c r="C3086" t="str">
        <f t="shared" si="895"/>
        <v>-0.481533173522739-0.495530669758531i</v>
      </c>
      <c r="D3086" t="str">
        <f t="shared" si="896"/>
        <v>3.87454476222101-0.77913523722252i</v>
      </c>
      <c r="E3086" t="str">
        <f t="shared" si="897"/>
        <v>146.744596735834-244.219312875742i</v>
      </c>
      <c r="F3086" t="str">
        <f t="shared" si="898"/>
        <v>1.45356567739689-1.50197233678795i</v>
      </c>
      <c r="G3086" t="str">
        <f t="shared" si="899"/>
        <v>0.999045140501882-0.030886044444965i</v>
      </c>
      <c r="H3086" t="str">
        <f t="shared" si="900"/>
        <v>1.11973242998249-157.497884771172i</v>
      </c>
      <c r="I3086" t="str">
        <f t="shared" si="901"/>
        <v>-0.662746927755954-0.650575445593842i</v>
      </c>
      <c r="K3086" t="str">
        <f t="shared" si="902"/>
        <v>0.00054165667652711-0.00110126263150166i</v>
      </c>
      <c r="L3086" t="str">
        <f t="shared" si="903"/>
        <v>0.00005-0.00275286524605278i</v>
      </c>
      <c r="M3086" t="str">
        <f t="shared" si="904"/>
        <v>0.00133333333333333-0.00161933249767811i</v>
      </c>
      <c r="N3086">
        <f t="shared" si="905"/>
        <v>45.82076785863859</v>
      </c>
      <c r="O3086">
        <f t="shared" si="906"/>
        <v>3.2109498707160995</v>
      </c>
      <c r="P3086" s="3">
        <f t="shared" si="907"/>
        <v>-3.2109498707160995</v>
      </c>
      <c r="Q3086" s="3">
        <f t="shared" si="908"/>
        <v>-134.17923214136141</v>
      </c>
      <c r="R3086">
        <f t="shared" si="909"/>
        <v>45.82076785863859</v>
      </c>
      <c r="S3086">
        <f t="shared" si="910"/>
        <v>102.50760214862757</v>
      </c>
      <c r="T3086">
        <f t="shared" si="893"/>
        <v>-3.2109498707160995</v>
      </c>
    </row>
    <row r="3087" spans="1:20" x14ac:dyDescent="0.25">
      <c r="A3087">
        <f t="shared" si="894"/>
        <v>646521.74188130628</v>
      </c>
      <c r="B3087">
        <f t="shared" si="911"/>
        <v>102897.13103679236</v>
      </c>
      <c r="C3087" t="str">
        <f t="shared" si="895"/>
        <v>-0.480789144671332-0.489007535339154i</v>
      </c>
      <c r="D3087" t="str">
        <f t="shared" si="896"/>
        <v>3.87379932591476-0.780797711260345i</v>
      </c>
      <c r="E3087" t="str">
        <f t="shared" si="897"/>
        <v>144.555345999867-243.91955633992i</v>
      </c>
      <c r="F3087" t="str">
        <f t="shared" si="898"/>
        <v>1.45355510900416-1.49662700117556i</v>
      </c>
      <c r="G3087" t="str">
        <f t="shared" si="899"/>
        <v>0.999037876776855-0.0310031859983603i</v>
      </c>
      <c r="H3087" t="str">
        <f t="shared" si="900"/>
        <v>1.10971163369864-156.886592548728i</v>
      </c>
      <c r="I3087" t="str">
        <f t="shared" si="901"/>
        <v>-0.657832171352597-0.648004928866924i</v>
      </c>
      <c r="K3087" t="str">
        <f t="shared" si="902"/>
        <v>0.000541000910190794-0.00109806404292655i</v>
      </c>
      <c r="L3087" t="str">
        <f t="shared" si="903"/>
        <v>0.00005-0.00274244395900854i</v>
      </c>
      <c r="M3087" t="str">
        <f t="shared" si="904"/>
        <v>0.00133333333333333-0.00161320232882856i</v>
      </c>
      <c r="N3087">
        <f t="shared" si="905"/>
        <v>45.48553252229442</v>
      </c>
      <c r="O3087">
        <f t="shared" si="906"/>
        <v>3.2763742209233109</v>
      </c>
      <c r="P3087" s="3">
        <f t="shared" si="907"/>
        <v>-3.2763742209233109</v>
      </c>
      <c r="Q3087" s="3">
        <f t="shared" si="908"/>
        <v>-134.51446747770558</v>
      </c>
      <c r="R3087">
        <f t="shared" si="909"/>
        <v>45.48553252229442</v>
      </c>
      <c r="S3087">
        <f t="shared" si="910"/>
        <v>102.89713103679236</v>
      </c>
      <c r="T3087">
        <f t="shared" si="893"/>
        <v>-3.2763742209233109</v>
      </c>
    </row>
    <row r="3088" spans="1:20" x14ac:dyDescent="0.25">
      <c r="A3088">
        <f t="shared" si="894"/>
        <v>648978.52450045524</v>
      </c>
      <c r="B3088">
        <f t="shared" si="911"/>
        <v>103288.14013473217</v>
      </c>
      <c r="C3088" t="str">
        <f t="shared" si="895"/>
        <v>-0.479973387037693-0.482542596945227i</v>
      </c>
      <c r="D3088" t="str">
        <f t="shared" si="896"/>
        <v>3.87304850359053-0.782469629528612i</v>
      </c>
      <c r="E3088" t="str">
        <f t="shared" si="897"/>
        <v>142.385024874929-243.591241728208i</v>
      </c>
      <c r="F3088" t="str">
        <f t="shared" si="898"/>
        <v>1.45354446029449-1.49130319005524i</v>
      </c>
      <c r="G3088" t="str">
        <f t="shared" si="899"/>
        <v>0.999030557849461-0.0311207701134725i</v>
      </c>
      <c r="H3088" t="str">
        <f t="shared" si="900"/>
        <v>1.09978222283256-156.277784408429i</v>
      </c>
      <c r="I3088" t="str">
        <f t="shared" si="901"/>
        <v>-0.652955415604853-0.645445352635331i</v>
      </c>
      <c r="K3088" t="str">
        <f t="shared" si="902"/>
        <v>0.000540346002387858-0.00109487971105542i</v>
      </c>
      <c r="L3088" t="str">
        <f t="shared" si="903"/>
        <v>0.00005-0.00273206212294137i</v>
      </c>
      <c r="M3088" t="str">
        <f t="shared" si="904"/>
        <v>0.00133333333333333-0.0016070953664361i</v>
      </c>
      <c r="N3088">
        <f t="shared" si="905"/>
        <v>45.152937236602469</v>
      </c>
      <c r="O3088">
        <f t="shared" si="906"/>
        <v>3.3421100066968452</v>
      </c>
      <c r="P3088" s="3">
        <f t="shared" si="907"/>
        <v>-3.3421100066968452</v>
      </c>
      <c r="Q3088" s="3">
        <f t="shared" si="908"/>
        <v>-134.84706276339753</v>
      </c>
      <c r="R3088">
        <f t="shared" si="909"/>
        <v>45.152937236602469</v>
      </c>
      <c r="S3088">
        <f t="shared" si="910"/>
        <v>103.28814013473216</v>
      </c>
      <c r="T3088">
        <f t="shared" si="893"/>
        <v>-3.3421100066968452</v>
      </c>
    </row>
    <row r="3089" spans="1:20" x14ac:dyDescent="0.25">
      <c r="A3089">
        <f t="shared" si="894"/>
        <v>651444.64289355697</v>
      </c>
      <c r="B3089">
        <f t="shared" si="911"/>
        <v>103680.63506724415</v>
      </c>
      <c r="C3089" t="str">
        <f t="shared" si="895"/>
        <v>-0.479087862222918-0.476136775339758i</v>
      </c>
      <c r="D3089" t="str">
        <f t="shared" si="896"/>
        <v>3.87229225849974-0.784150996671144i</v>
      </c>
      <c r="E3089" t="str">
        <f t="shared" si="897"/>
        <v>140.234040824755-243.235095054504i</v>
      </c>
      <c r="F3089" t="str">
        <f t="shared" si="898"/>
        <v>1.45353373065866-1.48600082678518i</v>
      </c>
      <c r="G3089" t="str">
        <f t="shared" si="899"/>
        <v>0.999023183300998-0.0312387984426193i</v>
      </c>
      <c r="H3089" t="str">
        <f t="shared" si="900"/>
        <v>1.08994328038978-155.671448980455i</v>
      </c>
      <c r="I3089" t="str">
        <f t="shared" si="901"/>
        <v>-0.648116360129216-0.642896660193749i</v>
      </c>
      <c r="K3089" t="str">
        <f t="shared" si="902"/>
        <v>0.000539691923960835-0.0010917095811368i</v>
      </c>
      <c r="L3089" t="str">
        <f t="shared" si="903"/>
        <v>0.00005-0.00272171958850505i</v>
      </c>
      <c r="M3089" t="str">
        <f t="shared" si="904"/>
        <v>0.00133333333333333-0.00160101152265003i</v>
      </c>
      <c r="N3089">
        <f t="shared" si="905"/>
        <v>44.822990028949732</v>
      </c>
      <c r="O3089">
        <f t="shared" si="906"/>
        <v>3.408148196843888</v>
      </c>
      <c r="P3089" s="3">
        <f t="shared" si="907"/>
        <v>-3.408148196843888</v>
      </c>
      <c r="Q3089" s="3">
        <f t="shared" si="908"/>
        <v>-135.17700997105027</v>
      </c>
      <c r="R3089">
        <f t="shared" si="909"/>
        <v>44.822990028949732</v>
      </c>
      <c r="S3089">
        <f t="shared" si="910"/>
        <v>103.68063506724415</v>
      </c>
      <c r="T3089">
        <f t="shared" si="893"/>
        <v>-3.408148196843888</v>
      </c>
    </row>
    <row r="3090" spans="1:20" x14ac:dyDescent="0.25">
      <c r="A3090">
        <f t="shared" si="894"/>
        <v>653920.13253655261</v>
      </c>
      <c r="B3090">
        <f t="shared" si="911"/>
        <v>104074.62148049969</v>
      </c>
      <c r="C3090" t="str">
        <f t="shared" si="895"/>
        <v>-0.478134529121523-0.469790921091232i</v>
      </c>
      <c r="D3090" t="str">
        <f t="shared" si="896"/>
        <v>3.87153055367534-0.785841817264893i</v>
      </c>
      <c r="E3090" t="str">
        <f t="shared" si="897"/>
        <v>138.102774442336-242.851843076007i</v>
      </c>
      <c r="F3090" t="str">
        <f t="shared" si="898"/>
        <v>1.45352291948289-1.48071983503147i</v>
      </c>
      <c r="G3090" t="str">
        <f t="shared" si="899"/>
        <v>0.999015752709597-0.0313572726440622i</v>
      </c>
      <c r="H3090" t="str">
        <f t="shared" si="900"/>
        <v>1.08019389995297-155.067574961029i</v>
      </c>
      <c r="I3090" t="str">
        <f t="shared" si="901"/>
        <v>-0.643314707014127-0.640358795249331i</v>
      </c>
      <c r="K3090" t="str">
        <f t="shared" si="902"/>
        <v>0.000539038645898935-0.00108855359849478i</v>
      </c>
      <c r="L3090" t="str">
        <f t="shared" si="903"/>
        <v>0.00005-0.00271141620691876i</v>
      </c>
      <c r="M3090" t="str">
        <f t="shared" si="904"/>
        <v>0.00133333333333333-0.00159495070995221i</v>
      </c>
      <c r="N3090">
        <f t="shared" si="905"/>
        <v>44.495697493043394</v>
      </c>
      <c r="O3090">
        <f t="shared" si="906"/>
        <v>3.4744798316127334</v>
      </c>
      <c r="P3090" s="3">
        <f t="shared" si="907"/>
        <v>-3.4744798316127334</v>
      </c>
      <c r="Q3090" s="3">
        <f t="shared" si="908"/>
        <v>-135.50430250695661</v>
      </c>
      <c r="R3090">
        <f t="shared" si="909"/>
        <v>44.495697493043394</v>
      </c>
      <c r="S3090">
        <f t="shared" si="910"/>
        <v>104.07462148049969</v>
      </c>
      <c r="T3090">
        <f t="shared" si="893"/>
        <v>-3.4744798316127334</v>
      </c>
    </row>
    <row r="3091" spans="1:20" x14ac:dyDescent="0.25">
      <c r="A3091">
        <f t="shared" si="894"/>
        <v>656405.02904019156</v>
      </c>
      <c r="B3091">
        <f t="shared" si="911"/>
        <v>104470.10504212559</v>
      </c>
      <c r="C3091" t="str">
        <f t="shared" si="895"/>
        <v>-0.477115341478113-0.463505816002334i</v>
      </c>
      <c r="D3091" t="str">
        <f t="shared" si="896"/>
        <v>3.87076335193105-0.787542095818024i</v>
      </c>
      <c r="E3091" t="str">
        <f t="shared" si="897"/>
        <v>135.991579933127-242.442212325407i</v>
      </c>
      <c r="F3091" t="str">
        <f t="shared" si="898"/>
        <v>1.45351202614872-1.47546013876697i</v>
      </c>
      <c r="G3091" t="str">
        <f t="shared" si="899"/>
        <v>0.999008265650204-0.0314761943820247i</v>
      </c>
      <c r="H3091" t="str">
        <f t="shared" si="900"/>
        <v>1.07053318554352-154.466151111891i</v>
      </c>
      <c r="I3091" t="str">
        <f t="shared" si="901"/>
        <v>-0.638550160798146-0.637831701917336i</v>
      </c>
      <c r="K3091" t="str">
        <f t="shared" si="902"/>
        <v>0.000538386139337571-0.00108541170852813i</v>
      </c>
      <c r="L3091" t="str">
        <f t="shared" si="903"/>
        <v>0.00005-0.00270115182996489i</v>
      </c>
      <c r="M3091" t="str">
        <f t="shared" si="904"/>
        <v>0.00133333333333333-0.00158891284115582i</v>
      </c>
      <c r="N3091">
        <f t="shared" si="905"/>
        <v>44.171064823707184</v>
      </c>
      <c r="O3091">
        <f t="shared" si="906"/>
        <v>3.5410960278700179</v>
      </c>
      <c r="P3091" s="3">
        <f t="shared" si="907"/>
        <v>-3.5410960278700179</v>
      </c>
      <c r="Q3091" s="3">
        <f t="shared" si="908"/>
        <v>-135.82893517629282</v>
      </c>
      <c r="R3091">
        <f t="shared" si="909"/>
        <v>44.171064823707184</v>
      </c>
      <c r="S3091">
        <f t="shared" si="910"/>
        <v>104.4701050421256</v>
      </c>
      <c r="T3091">
        <f t="shared" si="893"/>
        <v>-3.5410960278700179</v>
      </c>
    </row>
    <row r="3092" spans="1:20" x14ac:dyDescent="0.25">
      <c r="A3092">
        <f t="shared" si="894"/>
        <v>658899.36815054435</v>
      </c>
      <c r="B3092">
        <f t="shared" si="911"/>
        <v>104867.09144128568</v>
      </c>
      <c r="C3092" t="str">
        <f t="shared" si="895"/>
        <v>-0.476032245560522-0.457282174609251i</v>
      </c>
      <c r="D3092" t="str">
        <f t="shared" si="896"/>
        <v>3.86999061586048-0.789251836768018i</v>
      </c>
      <c r="E3092" t="str">
        <f t="shared" si="897"/>
        <v>133.900785628113-242.006928185713i</v>
      </c>
      <c r="F3092" t="str">
        <f t="shared" si="898"/>
        <v>1.45350105003307-1.47022166227024i</v>
      </c>
      <c r="G3092" t="str">
        <f t="shared" si="899"/>
        <v>0.999000721694554-0.031595565326711i</v>
      </c>
      <c r="H3092" t="str">
        <f t="shared" si="900"/>
        <v>1.06096025148512-153.867166259783i</v>
      </c>
      <c r="I3092" t="str">
        <f t="shared" si="901"/>
        <v>-0.633822428448389-0.635315324716943i</v>
      </c>
      <c r="K3092" t="str">
        <f t="shared" si="902"/>
        <v>0.000537734375557939-0.0010822838567095i</v>
      </c>
      <c r="L3092" t="str">
        <f t="shared" si="903"/>
        <v>0.00005-0.00269092630998694i</v>
      </c>
      <c r="M3092" t="str">
        <f t="shared" si="904"/>
        <v>0.00133333333333333-0.00158289782940408i</v>
      </c>
      <c r="N3092">
        <f t="shared" si="905"/>
        <v>43.849095852234939</v>
      </c>
      <c r="O3092">
        <f t="shared" si="906"/>
        <v>3.6079879839929436</v>
      </c>
      <c r="P3092" s="3">
        <f t="shared" si="907"/>
        <v>-3.6079879839929436</v>
      </c>
      <c r="Q3092" s="3">
        <f t="shared" si="908"/>
        <v>-136.15090414776506</v>
      </c>
      <c r="R3092">
        <f t="shared" si="909"/>
        <v>43.849095852234939</v>
      </c>
      <c r="S3092">
        <f t="shared" si="910"/>
        <v>104.86709144128568</v>
      </c>
      <c r="T3092">
        <f t="shared" si="893"/>
        <v>-3.6079879839929436</v>
      </c>
    </row>
    <row r="3093" spans="1:20" x14ac:dyDescent="0.25">
      <c r="A3093">
        <f t="shared" si="894"/>
        <v>661403.18574951647</v>
      </c>
      <c r="B3093">
        <f t="shared" si="911"/>
        <v>105265.58638876257</v>
      </c>
      <c r="C3093" t="str">
        <f t="shared" si="895"/>
        <v>-0.474887177949845-0.451120645743682i</v>
      </c>
      <c r="D3093" t="str">
        <f t="shared" si="896"/>
        <v>3.86921230783638-0.790971044479702i</v>
      </c>
      <c r="E3093" t="str">
        <f t="shared" si="897"/>
        <v>131.830694523724-241.546714008064i</v>
      </c>
      <c r="F3093" t="str">
        <f t="shared" si="898"/>
        <v>1.45348999050811-1.46500433012438i</v>
      </c>
      <c r="G3093" t="str">
        <f t="shared" si="899"/>
        <v>0.998993120411145-0.0317153871543255i</v>
      </c>
      <c r="H3093" t="str">
        <f t="shared" si="900"/>
        <v>1.05147422226931-153.270609295931i</v>
      </c>
      <c r="I3093" t="str">
        <f t="shared" si="901"/>
        <v>-0.629131219339095-0.632809608566998i</v>
      </c>
      <c r="K3093" t="str">
        <f t="shared" si="902"/>
        <v>0.00053708332598657-0.00107916998858455i</v>
      </c>
      <c r="L3093" t="str">
        <f t="shared" si="903"/>
        <v>0.00005-0.00268073949988737i</v>
      </c>
      <c r="M3093" t="str">
        <f t="shared" si="904"/>
        <v>0.00133333333333333-0.00157690558816904i</v>
      </c>
      <c r="N3093">
        <f t="shared" si="905"/>
        <v>43.529793082188036</v>
      </c>
      <c r="O3093">
        <f t="shared" si="906"/>
        <v>3.6751469844807843</v>
      </c>
      <c r="P3093" s="3">
        <f t="shared" si="907"/>
        <v>-3.6751469844807843</v>
      </c>
      <c r="Q3093" s="3">
        <f t="shared" si="908"/>
        <v>-136.47020691781196</v>
      </c>
      <c r="R3093">
        <f t="shared" si="909"/>
        <v>43.529793082188036</v>
      </c>
      <c r="S3093">
        <f t="shared" si="910"/>
        <v>105.26558638876257</v>
      </c>
      <c r="T3093">
        <f t="shared" si="893"/>
        <v>-3.6751469844807843</v>
      </c>
    </row>
    <row r="3094" spans="1:20" x14ac:dyDescent="0.25">
      <c r="A3094">
        <f t="shared" si="894"/>
        <v>663916.5178553646</v>
      </c>
      <c r="B3094">
        <f t="shared" si="911"/>
        <v>105665.59561703987</v>
      </c>
      <c r="C3094" t="str">
        <f t="shared" si="895"/>
        <v>-0.473682063447113-0.445021814150461i</v>
      </c>
      <c r="D3094" t="str">
        <f t="shared" si="896"/>
        <v>3.86842839000985-0.792699723243319i</v>
      </c>
      <c r="E3094" t="str">
        <f t="shared" si="897"/>
        <v>129.781584845904-241.062290272626i</v>
      </c>
      <c r="F3094" t="str">
        <f t="shared" si="898"/>
        <v>1.45347884694128-1.45980806721601i</v>
      </c>
      <c r="G3094" t="str">
        <f t="shared" si="899"/>
        <v>0.998985461365218-0.031835661547091i</v>
      </c>
      <c r="H3094" t="str">
        <f t="shared" si="900"/>
        <v>1.04207423242299-152.676469175541i</v>
      </c>
      <c r="I3094" t="str">
        <f t="shared" si="901"/>
        <v>-0.62447624523051-0.630314498781916i</v>
      </c>
      <c r="K3094" t="str">
        <f t="shared" si="902"/>
        <v>0.000536432962194938-0.00107607004977108i</v>
      </c>
      <c r="L3094" t="str">
        <f t="shared" si="903"/>
        <v>0.00005-0.00267059125312549i</v>
      </c>
      <c r="M3094" t="str">
        <f t="shared" si="904"/>
        <v>0.00133333333333333-0.00157093603125029i</v>
      </c>
      <c r="N3094">
        <f t="shared" si="905"/>
        <v>43.213157725571676</v>
      </c>
      <c r="O3094">
        <f t="shared" si="906"/>
        <v>3.7425644042877542</v>
      </c>
      <c r="P3094" s="3">
        <f t="shared" si="907"/>
        <v>-3.7425644042877542</v>
      </c>
      <c r="Q3094" s="3">
        <f t="shared" si="908"/>
        <v>-136.78684227442832</v>
      </c>
      <c r="R3094">
        <f t="shared" si="909"/>
        <v>43.213157725571676</v>
      </c>
      <c r="S3094">
        <f t="shared" si="910"/>
        <v>105.66559561703987</v>
      </c>
      <c r="T3094">
        <f t="shared" si="893"/>
        <v>-3.7425644042877542</v>
      </c>
    </row>
    <row r="3095" spans="1:20" x14ac:dyDescent="0.25">
      <c r="A3095">
        <f t="shared" si="894"/>
        <v>666439.40062321501</v>
      </c>
      <c r="B3095">
        <f t="shared" si="911"/>
        <v>106067.12488038462</v>
      </c>
      <c r="C3095" t="str">
        <f t="shared" si="895"/>
        <v>-0.472418813096205-0.438986202153481i</v>
      </c>
      <c r="D3095" t="str">
        <f t="shared" si="896"/>
        <v>3.86763882430953-0.794437877272529i</v>
      </c>
      <c r="E3095" t="str">
        <f t="shared" si="897"/>
        <v>127.753710635518-240.554373792589i</v>
      </c>
      <c r="F3095" t="str">
        <f t="shared" si="898"/>
        <v>1.45346761869527-1.45463279873415i</v>
      </c>
      <c r="G3095" t="str">
        <f t="shared" si="899"/>
        <v>0.998977744118729-0.031956390193268i</v>
      </c>
      <c r="H3095" t="str">
        <f t="shared" si="900"/>
        <v>1.03275942637784-152.084734917298i</v>
      </c>
      <c r="I3095" t="str">
        <f t="shared" si="901"/>
        <v>-0.619857220247905-0.627829941067617i</v>
      </c>
      <c r="K3095" t="str">
        <f t="shared" si="902"/>
        <v>0.000535783255899063-0.00107298398595821i</v>
      </c>
      <c r="L3095" t="str">
        <f t="shared" si="903"/>
        <v>0.00005-0.00266048142371537i</v>
      </c>
      <c r="M3095" t="str">
        <f t="shared" si="904"/>
        <v>0.00133333333333333-0.00156498907277375i</v>
      </c>
      <c r="N3095">
        <f t="shared" si="905"/>
        <v>42.899189739288829</v>
      </c>
      <c r="O3095">
        <f t="shared" si="906"/>
        <v>3.8102317128817194</v>
      </c>
      <c r="P3095" s="3">
        <f t="shared" si="907"/>
        <v>-3.8102317128817194</v>
      </c>
      <c r="Q3095" s="3">
        <f t="shared" si="908"/>
        <v>-137.10081026071117</v>
      </c>
      <c r="R3095">
        <f t="shared" si="909"/>
        <v>42.899189739288829</v>
      </c>
      <c r="S3095">
        <f t="shared" si="910"/>
        <v>106.06712488038463</v>
      </c>
      <c r="T3095">
        <f t="shared" si="893"/>
        <v>-3.8102317128817194</v>
      </c>
    </row>
    <row r="3096" spans="1:20" x14ac:dyDescent="0.25">
      <c r="A3096">
        <f t="shared" si="894"/>
        <v>668971.8703455833</v>
      </c>
      <c r="B3096">
        <f t="shared" si="911"/>
        <v>106470.17995493009</v>
      </c>
      <c r="C3096" t="str">
        <f t="shared" si="895"/>
        <v>-0.47109932232197-0.433014271362952i</v>
      </c>
      <c r="D3096" t="str">
        <f t="shared" si="896"/>
        <v>3.86684357244084-0.796185510702404i</v>
      </c>
      <c r="E3096" t="str">
        <f t="shared" si="897"/>
        <v>125.74730235243-240.02367696104i</v>
      </c>
      <c r="F3096" t="str">
        <f t="shared" si="898"/>
        <v>1.4534563051279-1.44947845016912i</v>
      </c>
      <c r="G3096" t="str">
        <f t="shared" si="899"/>
        <v>0.998969968230327-0.0320775747871733i</v>
      </c>
      <c r="H3096" t="str">
        <f t="shared" si="900"/>
        <v>1.02352895834163-151.495395602862i</v>
      </c>
      <c r="I3096" t="str">
        <f t="shared" si="901"/>
        <v>-0.61527386086079-0.625355881517436i</v>
      </c>
      <c r="K3096" t="str">
        <f t="shared" si="902"/>
        <v>0.000535134178959132-0.00106991174290553i</v>
      </c>
      <c r="L3096" t="str">
        <f t="shared" si="903"/>
        <v>0.00005-0.00265040986622372i</v>
      </c>
      <c r="M3096" t="str">
        <f t="shared" si="904"/>
        <v>0.00133333333333333-0.00155906462719043i</v>
      </c>
      <c r="N3096">
        <f t="shared" si="905"/>
        <v>42.587887861792581</v>
      </c>
      <c r="O3096">
        <f t="shared" si="906"/>
        <v>3.8781404780352045</v>
      </c>
      <c r="P3096" s="3">
        <f t="shared" si="907"/>
        <v>-3.8781404780352045</v>
      </c>
      <c r="Q3096" s="3">
        <f t="shared" si="908"/>
        <v>-137.41211213820742</v>
      </c>
      <c r="R3096">
        <f t="shared" si="909"/>
        <v>42.587887861792581</v>
      </c>
      <c r="S3096">
        <f t="shared" si="910"/>
        <v>106.47017995493009</v>
      </c>
      <c r="T3096">
        <f t="shared" si="893"/>
        <v>-3.8781404780352045</v>
      </c>
    </row>
    <row r="3097" spans="1:20" x14ac:dyDescent="0.25">
      <c r="A3097">
        <f t="shared" si="894"/>
        <v>671513.96345289645</v>
      </c>
      <c r="B3097">
        <f t="shared" si="911"/>
        <v>106874.76663875883</v>
      </c>
      <c r="C3097" t="str">
        <f t="shared" si="895"/>
        <v>-0.469725469182374-0.427106424417618i</v>
      </c>
      <c r="D3097" t="str">
        <f t="shared" si="896"/>
        <v>3.86604259588519-0.79794262758745i</v>
      </c>
      <c r="E3097" t="str">
        <f t="shared" si="897"/>
        <v>123.76256749578-239.470907040446i</v>
      </c>
      <c r="F3097" t="str">
        <f t="shared" si="898"/>
        <v>1.4534449055922-1.44434494731148i</v>
      </c>
      <c r="G3097" t="str">
        <f t="shared" si="899"/>
        <v>0.998962133255327-0.0321992170291989i</v>
      </c>
      <c r="H3097" t="str">
        <f t="shared" si="900"/>
        <v>1.01438199217139-150.908440376381i</v>
      </c>
      <c r="I3097" t="str">
        <f t="shared" si="901"/>
        <v>-0.61072588586238-0.622892266608222i</v>
      </c>
      <c r="K3097" t="str">
        <f t="shared" si="902"/>
        <v>0.000534485703379159-0.00106685326644227i</v>
      </c>
      <c r="L3097" t="str">
        <f t="shared" si="903"/>
        <v>0.00005-0.0026403764357678i</v>
      </c>
      <c r="M3097" t="str">
        <f t="shared" si="904"/>
        <v>0.00133333333333333-0.00155316260927518i</v>
      </c>
      <c r="N3097">
        <f t="shared" si="905"/>
        <v>42.279249649871019</v>
      </c>
      <c r="O3097">
        <f t="shared" si="906"/>
        <v>3.9462823693509592</v>
      </c>
      <c r="P3097" s="3">
        <f t="shared" si="907"/>
        <v>-3.9462823693509592</v>
      </c>
      <c r="Q3097" s="3">
        <f t="shared" si="908"/>
        <v>-137.72075035012898</v>
      </c>
      <c r="R3097">
        <f t="shared" si="909"/>
        <v>42.279249649871019</v>
      </c>
      <c r="S3097">
        <f t="shared" si="910"/>
        <v>106.87476663875883</v>
      </c>
      <c r="T3097">
        <f t="shared" si="893"/>
        <v>-3.9462823693509592</v>
      </c>
    </row>
    <row r="3098" spans="1:20" x14ac:dyDescent="0.25">
      <c r="A3098">
        <f t="shared" si="894"/>
        <v>674065.71651401743</v>
      </c>
      <c r="B3098">
        <f t="shared" si="911"/>
        <v>107280.89075198611</v>
      </c>
      <c r="C3098" t="str">
        <f t="shared" si="895"/>
        <v>-0.46829911273304-0.421263006755328i</v>
      </c>
      <c r="D3098" t="str">
        <f t="shared" si="896"/>
        <v>3.86523585589919-0.799709231899544i</v>
      </c>
      <c r="E3098" t="str">
        <f t="shared" si="897"/>
        <v>121.799691237918-238.896765494284i</v>
      </c>
      <c r="F3098" t="str">
        <f t="shared" si="898"/>
        <v>1.4534334194363-1.43923221625096i</v>
      </c>
      <c r="G3098" t="str">
        <f t="shared" si="899"/>
        <v>0.998954238745686-0.0323213186258316i</v>
      </c>
      <c r="H3098" t="str">
        <f t="shared" si="900"/>
        <v>1.00531770124833-150.323858444003i</v>
      </c>
      <c r="I3098" t="str">
        <f t="shared" si="901"/>
        <v>-0.606213016349241-0.620439043196385i</v>
      </c>
      <c r="K3098" t="str">
        <f t="shared" si="902"/>
        <v>0.000533837801306619-0.00106380850246641i</v>
      </c>
      <c r="L3098" t="str">
        <f t="shared" si="903"/>
        <v>0.00005-0.00263038098801335i</v>
      </c>
      <c r="M3098" t="str">
        <f t="shared" si="904"/>
        <v>0.00133333333333333-0.0015472829341255i</v>
      </c>
      <c r="N3098">
        <f t="shared" si="905"/>
        <v>41.973271515479126</v>
      </c>
      <c r="O3098">
        <f t="shared" si="906"/>
        <v>4.0146491615306399</v>
      </c>
      <c r="P3098" s="3">
        <f t="shared" si="907"/>
        <v>-4.0146491615306399</v>
      </c>
      <c r="Q3098" s="3">
        <f t="shared" si="908"/>
        <v>-138.02672848452087</v>
      </c>
      <c r="R3098">
        <f t="shared" si="909"/>
        <v>41.973271515479126</v>
      </c>
      <c r="S3098">
        <f t="shared" si="910"/>
        <v>107.28089075198611</v>
      </c>
      <c r="T3098">
        <f t="shared" si="893"/>
        <v>-4.0146491615306399</v>
      </c>
    </row>
    <row r="3099" spans="1:20" x14ac:dyDescent="0.25">
      <c r="A3099">
        <f t="shared" si="894"/>
        <v>676627.16623677069</v>
      </c>
      <c r="B3099">
        <f t="shared" si="911"/>
        <v>107688.55813684365</v>
      </c>
      <c r="C3099" t="str">
        <f t="shared" si="895"/>
        <v>-0.466822091502485-0.415484308406069i</v>
      </c>
      <c r="D3099" t="str">
        <f t="shared" si="896"/>
        <v>3.86442331351394-0.801485327525894i</v>
      </c>
      <c r="E3099" t="str">
        <f t="shared" si="897"/>
        <v>119.858837069666-238.301947360284i</v>
      </c>
      <c r="F3099" t="str">
        <f t="shared" si="898"/>
        <v>1.45342184600334-1.43414018337537i</v>
      </c>
      <c r="G3099" t="str">
        <f t="shared" si="899"/>
        <v>0.99894628424998-0.0324438812896712i</v>
      </c>
      <c r="H3099" t="str">
        <f t="shared" si="900"/>
        <v>0.996335268354709-149.74163907339i</v>
      </c>
      <c r="I3099" t="str">
        <f t="shared" si="901"/>
        <v>-0.601734975701105-0.617996158513985i</v>
      </c>
      <c r="K3099" t="str">
        <f t="shared" si="902"/>
        <v>0.000533190445032143-0.00106077739694392i</v>
      </c>
      <c r="L3099" t="str">
        <f t="shared" si="903"/>
        <v>0.00005-0.0026204233791725i</v>
      </c>
      <c r="M3099" t="str">
        <f t="shared" si="904"/>
        <v>0.00133333333333333-0.00154142551716029i</v>
      </c>
      <c r="N3099">
        <f t="shared" si="905"/>
        <v>41.66994876254725</v>
      </c>
      <c r="O3099">
        <f t="shared" si="906"/>
        <v>4.0832327373894231</v>
      </c>
      <c r="P3099" s="3">
        <f t="shared" si="907"/>
        <v>-4.0832327373894231</v>
      </c>
      <c r="Q3099" s="3">
        <f t="shared" si="908"/>
        <v>-138.33005123745275</v>
      </c>
      <c r="R3099">
        <f t="shared" si="909"/>
        <v>41.66994876254725</v>
      </c>
      <c r="S3099">
        <f t="shared" si="910"/>
        <v>107.68855813684365</v>
      </c>
      <c r="T3099">
        <f t="shared" si="893"/>
        <v>-4.0832327373894231</v>
      </c>
    </row>
    <row r="3100" spans="1:20" x14ac:dyDescent="0.25">
      <c r="A3100">
        <f t="shared" si="894"/>
        <v>679198.34946847043</v>
      </c>
      <c r="B3100">
        <f t="shared" si="911"/>
        <v>108097.77465776366</v>
      </c>
      <c r="C3100" t="str">
        <f t="shared" si="895"/>
        <v>-0.465296222075595-0.409770565801656i</v>
      </c>
      <c r="D3100" t="str">
        <f t="shared" si="896"/>
        <v>3.86360492953426-0.803270918266977i</v>
      </c>
      <c r="E3100" t="str">
        <f t="shared" si="897"/>
        <v>117.940147454694-237.687140664561i</v>
      </c>
      <c r="F3100" t="str">
        <f t="shared" si="898"/>
        <v>1.45341018463161-1.42906877536955i</v>
      </c>
      <c r="G3100" t="str">
        <f t="shared" si="899"/>
        <v>0.998938269313373-0.0325669067394496i</v>
      </c>
      <c r="H3100" t="str">
        <f t="shared" si="900"/>
        <v>0.987433885552299-149.161771593243i</v>
      </c>
      <c r="I3100" t="str">
        <f t="shared" si="901"/>
        <v>-0.59729148956092-0.615563560165009i</v>
      </c>
      <c r="K3100" t="str">
        <f t="shared" si="902"/>
        <v>0.000532543606989205-0.00105775989590784i</v>
      </c>
      <c r="L3100" t="str">
        <f t="shared" si="903"/>
        <v>0.00005-0.00261050346600169i</v>
      </c>
      <c r="M3100" t="str">
        <f t="shared" si="904"/>
        <v>0.00133333333333333-0.00153559027411864i</v>
      </c>
      <c r="N3100">
        <f t="shared" si="905"/>
        <v>41.36927562371946</v>
      </c>
      <c r="O3100">
        <f t="shared" si="906"/>
        <v>4.1520250906267</v>
      </c>
      <c r="P3100" s="3">
        <f t="shared" si="907"/>
        <v>-4.1520250906267</v>
      </c>
      <c r="Q3100" s="3">
        <f t="shared" si="908"/>
        <v>-138.63072437628054</v>
      </c>
      <c r="R3100">
        <f t="shared" si="909"/>
        <v>41.36927562371946</v>
      </c>
      <c r="S3100">
        <f t="shared" si="910"/>
        <v>108.09777465776365</v>
      </c>
      <c r="T3100">
        <f t="shared" si="893"/>
        <v>-4.1520250906267</v>
      </c>
    </row>
    <row r="3101" spans="1:20" x14ac:dyDescent="0.25">
      <c r="A3101">
        <f t="shared" si="894"/>
        <v>681779.3031964507</v>
      </c>
      <c r="B3101">
        <f t="shared" si="911"/>
        <v>108508.54620146316</v>
      </c>
      <c r="C3101" t="str">
        <f t="shared" si="895"/>
        <v>-0.463723297783417-0.404121963596584i</v>
      </c>
      <c r="D3101" t="str">
        <f t="shared" si="896"/>
        <v>3.86278066453787-0.805066007834435i</v>
      </c>
      <c r="E3101" t="str">
        <f t="shared" si="897"/>
        <v>116.043744490807-237.053025875981i</v>
      </c>
      <c r="F3101" t="str">
        <f t="shared" si="898"/>
        <v>1.45339843465435-1.4240179192143i</v>
      </c>
      <c r="G3101" t="str">
        <f t="shared" si="899"/>
        <v>0.998930193477598-0.0326903967000505i</v>
      </c>
      <c r="H3101" t="str">
        <f t="shared" si="900"/>
        <v>0.978612754062722-148.584245392828i</v>
      </c>
      <c r="I3101" t="str">
        <f t="shared" si="901"/>
        <v>-0.592882285815077-0.613141196121518i</v>
      </c>
      <c r="K3101" t="str">
        <f t="shared" si="902"/>
        <v>0.000531897259753836-0.00105475594545748i</v>
      </c>
      <c r="L3101" t="str">
        <f t="shared" si="903"/>
        <v>0.00005-0.00260062110579966i</v>
      </c>
      <c r="M3101" t="str">
        <f t="shared" si="904"/>
        <v>0.00133333333333333-0.00152977712105862i</v>
      </c>
      <c r="N3101">
        <f t="shared" si="905"/>
        <v>41.071245296929959</v>
      </c>
      <c r="O3101">
        <f t="shared" si="906"/>
        <v>4.2210183283553953</v>
      </c>
      <c r="P3101" s="3">
        <f t="shared" si="907"/>
        <v>-4.2210183283553953</v>
      </c>
      <c r="Q3101" s="3">
        <f t="shared" si="908"/>
        <v>-138.92875470307004</v>
      </c>
      <c r="R3101">
        <f t="shared" si="909"/>
        <v>41.071245296929959</v>
      </c>
      <c r="S3101">
        <f t="shared" si="910"/>
        <v>108.50854620146316</v>
      </c>
      <c r="T3101">
        <f t="shared" si="893"/>
        <v>-4.2210183283553953</v>
      </c>
    </row>
    <row r="3102" spans="1:20" x14ac:dyDescent="0.25">
      <c r="A3102">
        <f t="shared" si="894"/>
        <v>684370.06454859721</v>
      </c>
      <c r="B3102">
        <f t="shared" si="911"/>
        <v>108920.87867702873</v>
      </c>
      <c r="C3102" t="str">
        <f t="shared" si="895"/>
        <v>-0.462105087496417-0.398538636494954i</v>
      </c>
      <c r="D3102" t="str">
        <f t="shared" si="896"/>
        <v>3.86195047887474-0.80687059984901i</v>
      </c>
      <c r="E3102" t="str">
        <f t="shared" si="897"/>
        <v>114.169730576164-236.400275399823i</v>
      </c>
      <c r="F3102" t="str">
        <f t="shared" si="898"/>
        <v>1.45338659539973-1.41898754218532i</v>
      </c>
      <c r="G3102" t="str">
        <f t="shared" si="899"/>
        <v>0.998922056280927-0.0328143529025278i</v>
      </c>
      <c r="H3102" t="str">
        <f t="shared" si="900"/>
        <v>0.969871084149422-148.00904992151i</v>
      </c>
      <c r="I3102" t="str">
        <f t="shared" si="901"/>
        <v>-0.588507094573827-0.610729014719949i</v>
      </c>
      <c r="K3102" t="str">
        <f t="shared" si="902"/>
        <v>0.000531251376044337-0.0010517654917576i</v>
      </c>
      <c r="L3102" t="str">
        <f t="shared" si="903"/>
        <v>0.00005-0.00259077615640531i</v>
      </c>
      <c r="M3102" t="str">
        <f t="shared" si="904"/>
        <v>0.00133333333333333-0.00152398597435607i</v>
      </c>
      <c r="N3102">
        <f t="shared" si="905"/>
        <v>40.775849981782528</v>
      </c>
      <c r="O3102">
        <f t="shared" si="906"/>
        <v>4.2902046733989918</v>
      </c>
      <c r="P3102" s="3">
        <f t="shared" si="907"/>
        <v>-4.2902046733989918</v>
      </c>
      <c r="Q3102" s="3">
        <f t="shared" si="908"/>
        <v>-139.22415001821747</v>
      </c>
      <c r="R3102">
        <f t="shared" si="909"/>
        <v>40.775849981782528</v>
      </c>
      <c r="S3102">
        <f t="shared" si="910"/>
        <v>108.92087867702872</v>
      </c>
      <c r="T3102">
        <f t="shared" si="893"/>
        <v>-4.2902046733989918</v>
      </c>
    </row>
    <row r="3103" spans="1:20" x14ac:dyDescent="0.25">
      <c r="A3103">
        <f t="shared" si="894"/>
        <v>686970.67079388187</v>
      </c>
      <c r="B3103">
        <f t="shared" si="911"/>
        <v>109334.77801600144</v>
      </c>
      <c r="C3103" t="str">
        <f t="shared" si="895"/>
        <v>-0.460443334518492-0.393020671078584i</v>
      </c>
      <c r="D3103" t="str">
        <f t="shared" si="896"/>
        <v>3.86111433266631-0.808684697838353i</v>
      </c>
      <c r="E3103" t="str">
        <f t="shared" si="897"/>
        <v>112.318189078487-235.729553109843i</v>
      </c>
      <c r="F3103" t="str">
        <f t="shared" si="898"/>
        <v>1.4533746661909-1.41397757185214i</v>
      </c>
      <c r="G3103" t="str">
        <f t="shared" si="899"/>
        <v>0.998913857258147-0.0329387770841248i</v>
      </c>
      <c r="H3103" t="str">
        <f t="shared" si="900"/>
        <v>0.96120809500139-147.436174688285i</v>
      </c>
      <c r="I3103" t="str">
        <f t="shared" si="901"/>
        <v>-0.584165648151872-0.608326964657466i</v>
      </c>
      <c r="K3103" t="str">
        <f t="shared" si="902"/>
        <v>0.000530605928721049-0.00104878848103756i</v>
      </c>
      <c r="L3103" t="str">
        <f t="shared" si="903"/>
        <v>0.00005-0.00258096847619577i</v>
      </c>
      <c r="M3103" t="str">
        <f t="shared" si="904"/>
        <v>0.00133333333333333-0.00151821675070339i</v>
      </c>
      <c r="N3103">
        <f t="shared" si="905"/>
        <v>40.483080915673696</v>
      </c>
      <c r="O3103">
        <f t="shared" si="906"/>
        <v>4.3595764663634391</v>
      </c>
      <c r="P3103" s="3">
        <f t="shared" si="907"/>
        <v>-4.3595764663634391</v>
      </c>
      <c r="Q3103" s="3">
        <f t="shared" si="908"/>
        <v>-139.5169190843263</v>
      </c>
      <c r="R3103">
        <f t="shared" si="909"/>
        <v>40.483080915673696</v>
      </c>
      <c r="S3103">
        <f t="shared" si="910"/>
        <v>109.33477801600144</v>
      </c>
      <c r="T3103">
        <f t="shared" si="893"/>
        <v>-4.3595764663634391</v>
      </c>
    </row>
    <row r="3104" spans="1:20" x14ac:dyDescent="0.25">
      <c r="A3104">
        <f t="shared" si="894"/>
        <v>689581.15934289864</v>
      </c>
      <c r="B3104">
        <f t="shared" si="911"/>
        <v>109750.25017246224</v>
      </c>
      <c r="C3104" t="str">
        <f t="shared" si="895"/>
        <v>-0.458739755578986-0.387568107631744i</v>
      </c>
      <c r="D3104" t="str">
        <f t="shared" si="896"/>
        <v>3.86027218580475-0.810508305234947i</v>
      </c>
      <c r="E3104" t="str">
        <f t="shared" si="897"/>
        <v>110.489185005461-235.041513917789i</v>
      </c>
      <c r="F3104" t="str">
        <f t="shared" si="898"/>
        <v>1.45336264634591-1.40898793607711i</v>
      </c>
      <c r="G3104" t="str">
        <f t="shared" si="899"/>
        <v>0.998905595940533-0.0330636709882935i</v>
      </c>
      <c r="H3104" t="str">
        <f t="shared" si="900"/>
        <v>0.952623014618449-146.865609261324i</v>
      </c>
      <c r="I3104" t="str">
        <f t="shared" si="901"/>
        <v>-0.579857681049183-0.605934994988321i</v>
      </c>
      <c r="K3104" t="str">
        <f t="shared" si="902"/>
        <v>0.000529960890786083-0.00104582485959047i</v>
      </c>
      <c r="L3104" t="str">
        <f t="shared" si="903"/>
        <v>0.00005-0.00257119792408425i</v>
      </c>
      <c r="M3104" t="str">
        <f t="shared" si="904"/>
        <v>0.00133333333333333-0.00151246936710838i</v>
      </c>
      <c r="N3104">
        <f t="shared" si="905"/>
        <v>40.192928409599745</v>
      </c>
      <c r="O3104">
        <f t="shared" si="906"/>
        <v>4.4291261674896045</v>
      </c>
      <c r="P3104" s="3">
        <f t="shared" si="907"/>
        <v>-4.4291261674896045</v>
      </c>
      <c r="Q3104" s="3">
        <f t="shared" si="908"/>
        <v>-139.80707159040026</v>
      </c>
      <c r="R3104">
        <f t="shared" si="909"/>
        <v>40.192928409599745</v>
      </c>
      <c r="S3104">
        <f t="shared" si="910"/>
        <v>109.75025017246224</v>
      </c>
      <c r="T3104">
        <f t="shared" si="893"/>
        <v>-4.4291261674896045</v>
      </c>
    </row>
    <row r="3105" spans="1:20" x14ac:dyDescent="0.25">
      <c r="A3105">
        <f t="shared" si="894"/>
        <v>692201.56774840166</v>
      </c>
      <c r="B3105">
        <f t="shared" si="911"/>
        <v>110167.30112311761</v>
      </c>
      <c r="C3105" t="str">
        <f t="shared" si="895"/>
        <v>-0.456996039919582-0.382180941958301i</v>
      </c>
      <c r="D3105" t="str">
        <f t="shared" si="896"/>
        <v>3.8594239979523-0.812341425373915i</v>
      </c>
      <c r="E3105" t="str">
        <f t="shared" si="897"/>
        <v>108.682765674615-234.336803379265i</v>
      </c>
      <c r="F3105" t="str">
        <f t="shared" si="898"/>
        <v>1.45335053517762-1.40401856301431i</v>
      </c>
      <c r="G3105" t="str">
        <f t="shared" si="899"/>
        <v>0.998897271855822-0.0331890363647137i</v>
      </c>
      <c r="H3105" t="str">
        <f t="shared" si="900"/>
        <v>0.944115079698289-146.29734326752i</v>
      </c>
      <c r="I3105" t="str">
        <f t="shared" si="901"/>
        <v>-0.575582929931968-0.603553055120267i</v>
      </c>
      <c r="K3105" t="str">
        <f t="shared" si="902"/>
        <v>0.000529316235383116-0.00104287457377242i</v>
      </c>
      <c r="L3105" t="str">
        <f t="shared" si="903"/>
        <v>0.00005-0.00256146435951808i</v>
      </c>
      <c r="M3105" t="str">
        <f t="shared" si="904"/>
        <v>0.00133333333333333-0.00150674374089299i</v>
      </c>
      <c r="N3105">
        <f t="shared" si="905"/>
        <v>39.905381883608214</v>
      </c>
      <c r="O3105">
        <f t="shared" si="906"/>
        <v>4.4988463582942986</v>
      </c>
      <c r="P3105" s="3">
        <f t="shared" si="907"/>
        <v>-4.4988463582942986</v>
      </c>
      <c r="Q3105" s="3">
        <f t="shared" si="908"/>
        <v>-140.09461811639179</v>
      </c>
      <c r="R3105">
        <f t="shared" si="909"/>
        <v>39.905381883608214</v>
      </c>
      <c r="S3105">
        <f t="shared" si="910"/>
        <v>110.16730112311761</v>
      </c>
      <c r="T3105">
        <f t="shared" si="893"/>
        <v>-4.4988463582942986</v>
      </c>
    </row>
    <row r="3106" spans="1:20" x14ac:dyDescent="0.25">
      <c r="A3106">
        <f t="shared" si="894"/>
        <v>694831.93370584561</v>
      </c>
      <c r="B3106">
        <f t="shared" si="911"/>
        <v>110585.93686738546</v>
      </c>
      <c r="C3106" t="str">
        <f t="shared" si="895"/>
        <v>-0.455213848472873-0.37685912718727i</v>
      </c>
      <c r="D3106" t="str">
        <f t="shared" si="896"/>
        <v>3.85856972854046-0.814184061490834i</v>
      </c>
      <c r="E3106" t="str">
        <f t="shared" si="897"/>
        <v>106.898961381109-233.616057334875i</v>
      </c>
      <c r="F3106" t="str">
        <f t="shared" si="898"/>
        <v>1.4533383319937-1.39906938110854i</v>
      </c>
      <c r="G3106" t="str">
        <f t="shared" si="899"/>
        <v>0.998888884528187-0.0333148749693118i</v>
      </c>
      <c r="H3106" t="str">
        <f t="shared" si="900"/>
        <v>0.935683535525038-145.731366392035i</v>
      </c>
      <c r="I3106" t="str">
        <f t="shared" si="901"/>
        <v>-0.571341133613834-0.601181094811032i</v>
      </c>
      <c r="K3106" t="str">
        <f t="shared" si="902"/>
        <v>0.000528671935797184-0.00103993757000159i</v>
      </c>
      <c r="L3106" t="str">
        <f t="shared" si="903"/>
        <v>0.00005-0.00255176764247667i</v>
      </c>
      <c r="M3106" t="str">
        <f t="shared" si="904"/>
        <v>0.00133333333333333-0.00150103978969216i</v>
      </c>
      <c r="N3106">
        <f t="shared" si="905"/>
        <v>39.620429901850599</v>
      </c>
      <c r="O3106">
        <f t="shared" si="906"/>
        <v>4.5687297430083547</v>
      </c>
      <c r="P3106" s="3">
        <f t="shared" si="907"/>
        <v>-4.5687297430083547</v>
      </c>
      <c r="Q3106" s="3">
        <f t="shared" si="908"/>
        <v>-140.3795700981494</v>
      </c>
      <c r="R3106">
        <f t="shared" si="909"/>
        <v>39.620429901850599</v>
      </c>
      <c r="S3106">
        <f t="shared" si="910"/>
        <v>110.58593686738546</v>
      </c>
      <c r="T3106">
        <f t="shared" si="893"/>
        <v>-4.5687297430083547</v>
      </c>
    </row>
    <row r="3107" spans="1:20" x14ac:dyDescent="0.25">
      <c r="A3107">
        <f t="shared" si="894"/>
        <v>697472.29505392793</v>
      </c>
      <c r="B3107">
        <f t="shared" si="911"/>
        <v>111006.16342748153</v>
      </c>
      <c r="C3107" t="str">
        <f t="shared" si="895"/>
        <v>-0.453394813129503-0.371602575563182i</v>
      </c>
      <c r="D3107" t="str">
        <f t="shared" si="896"/>
        <v>3.85770933676937-0.816036216719551i</v>
      </c>
      <c r="E3107" t="str">
        <f t="shared" si="897"/>
        <v>105.137786061959-232.879901585493i</v>
      </c>
      <c r="F3107" t="str">
        <f t="shared" si="898"/>
        <v>1.45332603609667-1.39414031909427i</v>
      </c>
      <c r="G3107" t="str">
        <f t="shared" si="899"/>
        <v>0.998880433478212-0.0334411885642805i</v>
      </c>
      <c r="H3107" t="str">
        <f t="shared" si="900"/>
        <v>0.927327635859438-145.167668377857i</v>
      </c>
      <c r="I3107" t="str">
        <f t="shared" si="901"/>
        <v>-0.567132033037131-0.59881906416487i</v>
      </c>
      <c r="K3107" t="str">
        <f t="shared" si="902"/>
        <v>0.000528027965454489-0.00103701379475748i</v>
      </c>
      <c r="L3107" t="str">
        <f t="shared" si="903"/>
        <v>0.00005-0.00254210763346949i</v>
      </c>
      <c r="M3107" t="str">
        <f t="shared" si="904"/>
        <v>0.00133333333333333-0.00149535743145264i</v>
      </c>
      <c r="N3107">
        <f t="shared" si="905"/>
        <v>39.338060207193223</v>
      </c>
      <c r="O3107">
        <f t="shared" si="906"/>
        <v>4.6387691498172066</v>
      </c>
      <c r="P3107" s="3">
        <f t="shared" si="907"/>
        <v>-4.6387691498172066</v>
      </c>
      <c r="Q3107" s="3">
        <f t="shared" si="908"/>
        <v>-140.66193979280678</v>
      </c>
      <c r="R3107">
        <f t="shared" si="909"/>
        <v>39.338060207193223</v>
      </c>
      <c r="S3107">
        <f t="shared" si="910"/>
        <v>111.00616342748152</v>
      </c>
      <c r="T3107">
        <f t="shared" si="893"/>
        <v>-4.6387691498172066</v>
      </c>
    </row>
    <row r="3108" spans="1:20" x14ac:dyDescent="0.25">
      <c r="A3108">
        <f t="shared" si="894"/>
        <v>700122.68977513281</v>
      </c>
      <c r="B3108">
        <f t="shared" si="911"/>
        <v>111427.98684850596</v>
      </c>
      <c r="C3108" t="str">
        <f t="shared" si="895"/>
        <v>-0.451540536090539-0.366411160217781i</v>
      </c>
      <c r="D3108" t="str">
        <f t="shared" si="896"/>
        <v>3.85684278160708-0.81789789408996i</v>
      </c>
      <c r="E3108" t="str">
        <f t="shared" si="897"/>
        <v>103.399237955287-232.128951600516i</v>
      </c>
      <c r="F3108" t="str">
        <f t="shared" si="898"/>
        <v>1.45331364678371-1.38923130599458i</v>
      </c>
      <c r="G3108" t="str">
        <f t="shared" si="899"/>
        <v>0.998871918222858-0.0335679789180977i</v>
      </c>
      <c r="H3108" t="str">
        <f t="shared" si="900"/>
        <v>0.919046642830549-144.606239025357i</v>
      </c>
      <c r="I3108" t="str">
        <f t="shared" si="901"/>
        <v>-0.56295537125446-0.596466913629052i</v>
      </c>
      <c r="K3108" t="str">
        <f t="shared" si="902"/>
        <v>0.000527384297922218-0.00103410319458006i</v>
      </c>
      <c r="L3108" t="str">
        <f t="shared" si="903"/>
        <v>0.00005-0.00253248419353405i</v>
      </c>
      <c r="M3108" t="str">
        <f t="shared" si="904"/>
        <v>0.00133333333333333-0.0014896965844318i</v>
      </c>
      <c r="N3108">
        <f t="shared" si="905"/>
        <v>39.058259755344039</v>
      </c>
      <c r="O3108">
        <f t="shared" si="906"/>
        <v>4.7089575319129091</v>
      </c>
      <c r="P3108" s="3">
        <f t="shared" si="907"/>
        <v>-4.7089575319129091</v>
      </c>
      <c r="Q3108" s="3">
        <f t="shared" si="908"/>
        <v>-140.94174024465596</v>
      </c>
      <c r="R3108">
        <f t="shared" si="909"/>
        <v>39.058259755344039</v>
      </c>
      <c r="S3108">
        <f t="shared" si="910"/>
        <v>111.42798684850595</v>
      </c>
      <c r="T3108">
        <f t="shared" si="893"/>
        <v>-4.7089575319129091</v>
      </c>
    </row>
    <row r="3109" spans="1:20" x14ac:dyDescent="0.25">
      <c r="A3109">
        <f t="shared" si="894"/>
        <v>702783.15599627828</v>
      </c>
      <c r="B3109">
        <f t="shared" si="911"/>
        <v>111851.41319853028</v>
      </c>
      <c r="C3109" t="str">
        <f t="shared" si="895"/>
        <v>-0.449652589301658-0.3612847169201i</v>
      </c>
      <c r="D3109" t="str">
        <f t="shared" si="896"/>
        <v>3.85597002178885-0.819769096525746i</v>
      </c>
      <c r="E3109" t="str">
        <f t="shared" si="897"/>
        <v>101.683300253389-231.36381225786i</v>
      </c>
      <c r="F3109" t="str">
        <f t="shared" si="898"/>
        <v>1.45330116334671-1.38434227112019i</v>
      </c>
      <c r="G3109" t="str">
        <f t="shared" si="899"/>
        <v>0.998863338275447-0.0336952478055455i</v>
      </c>
      <c r="H3109" t="str">
        <f t="shared" si="900"/>
        <v>0.910839826829085-144.047068191855i</v>
      </c>
      <c r="I3109" t="str">
        <f t="shared" si="901"/>
        <v>-0.558810893410401-0.59412459399052i</v>
      </c>
      <c r="K3109" t="str">
        <f t="shared" si="902"/>
        <v>0.000526740906908416-0.00103120571606897i</v>
      </c>
      <c r="L3109" t="str">
        <f t="shared" si="903"/>
        <v>0.00005-0.00252289718423397i</v>
      </c>
      <c r="M3109" t="str">
        <f t="shared" si="904"/>
        <v>0.00133333333333333-0.00148405716719645i</v>
      </c>
      <c r="N3109">
        <f t="shared" si="905"/>
        <v>38.781014748476139</v>
      </c>
      <c r="O3109">
        <f t="shared" si="906"/>
        <v>4.7792879683643754</v>
      </c>
      <c r="P3109" s="3">
        <f t="shared" si="907"/>
        <v>-4.7792879683643754</v>
      </c>
      <c r="Q3109" s="3">
        <f t="shared" si="908"/>
        <v>-141.21898525152386</v>
      </c>
      <c r="R3109">
        <f t="shared" si="909"/>
        <v>38.781014748476139</v>
      </c>
      <c r="S3109">
        <f t="shared" si="910"/>
        <v>111.85141319853028</v>
      </c>
      <c r="T3109">
        <f t="shared" si="893"/>
        <v>-4.7792879683643754</v>
      </c>
    </row>
    <row r="3110" spans="1:20" x14ac:dyDescent="0.25">
      <c r="A3110">
        <f t="shared" si="894"/>
        <v>705453.73198906425</v>
      </c>
      <c r="B3110">
        <f t="shared" si="911"/>
        <v>112276.4485686847</v>
      </c>
      <c r="C3110" t="str">
        <f t="shared" si="895"/>
        <v>-0.447732513965834-0.35622304580192i</v>
      </c>
      <c r="D3110" t="str">
        <f t="shared" si="896"/>
        <v>3.85509101581651-0.821649826842167i</v>
      </c>
      <c r="E3110" t="str">
        <f t="shared" si="897"/>
        <v>99.9899417484087-230.585077614489i</v>
      </c>
      <c r="F3110" t="str">
        <f t="shared" si="898"/>
        <v>1.45328858507224-1.37947314406837i</v>
      </c>
      <c r="G3110" t="str">
        <f t="shared" si="899"/>
        <v>0.998854693145624-0.0338229970077299i</v>
      </c>
      <c r="H3110" t="str">
        <f t="shared" si="900"/>
        <v>0.902706466402105-143.490145791187i</v>
      </c>
      <c r="I3110" t="str">
        <f t="shared" si="901"/>
        <v>-0.55469834672336-0.591792056372533i</v>
      </c>
      <c r="K3110" t="str">
        <f t="shared" si="902"/>
        <v>0.000526097766261802-0.00102832130588273i</v>
      </c>
      <c r="L3110" t="str">
        <f t="shared" si="903"/>
        <v>0.00005-0.00251334646765687i</v>
      </c>
      <c r="M3110" t="str">
        <f t="shared" si="904"/>
        <v>0.00133333333333333-0.00147843909862169i</v>
      </c>
      <c r="N3110">
        <f t="shared" si="905"/>
        <v>38.50631066830033</v>
      </c>
      <c r="O3110">
        <f t="shared" si="906"/>
        <v>4.8497536648141111</v>
      </c>
      <c r="P3110" s="3">
        <f t="shared" si="907"/>
        <v>-4.8497536648141111</v>
      </c>
      <c r="Q3110" s="3">
        <f t="shared" si="908"/>
        <v>-141.49368933169967</v>
      </c>
      <c r="R3110">
        <f t="shared" si="909"/>
        <v>38.50631066830033</v>
      </c>
      <c r="S3110">
        <f t="shared" si="910"/>
        <v>112.2764485686847</v>
      </c>
      <c r="T3110">
        <f t="shared" si="893"/>
        <v>-4.8497536648141111</v>
      </c>
    </row>
    <row r="3111" spans="1:20" x14ac:dyDescent="0.25">
      <c r="A3111">
        <f t="shared" si="894"/>
        <v>708134.45617062273</v>
      </c>
      <c r="B3111">
        <f t="shared" si="911"/>
        <v>112703.09907324571</v>
      </c>
      <c r="C3111" t="str">
        <f t="shared" si="895"/>
        <v>-0.445781820131057-0.351225913056168i</v>
      </c>
      <c r="D3111" t="str">
        <f t="shared" si="896"/>
        <v>3.85420572195772-0.823540087743723i</v>
      </c>
      <c r="E3111" t="str">
        <f t="shared" si="897"/>
        <v>98.3191174695637-229.793330706272i</v>
      </c>
      <c r="F3111" t="str">
        <f t="shared" si="898"/>
        <v>1.45327591124146-1.37462385472197i</v>
      </c>
      <c r="G3111" t="str">
        <f t="shared" si="899"/>
        <v>0.998845982339338-0.0339512283120998i</v>
      </c>
      <c r="H3111" t="str">
        <f t="shared" si="900"/>
        <v>0.894645848149365-142.935461793275i</v>
      </c>
      <c r="I3111" t="str">
        <f t="shared" si="901"/>
        <v>-0.550617480467627-0.589469252231325i</v>
      </c>
      <c r="K3111" t="str">
        <f t="shared" si="902"/>
        <v>0.000525454849971694-0.00102544991073787i</v>
      </c>
      <c r="L3111" t="str">
        <f t="shared" si="903"/>
        <v>0.00005-0.0025038319064125i</v>
      </c>
      <c r="M3111" t="str">
        <f t="shared" si="904"/>
        <v>0.00133333333333333-0.00147284229788971i</v>
      </c>
      <c r="N3111">
        <f t="shared" si="905"/>
        <v>38.234132308572811</v>
      </c>
      <c r="O3111">
        <f t="shared" si="906"/>
        <v>4.9203479540083848</v>
      </c>
      <c r="P3111" s="3">
        <f t="shared" si="907"/>
        <v>-4.9203479540083848</v>
      </c>
      <c r="Q3111" s="3">
        <f t="shared" si="908"/>
        <v>-141.76586769142719</v>
      </c>
      <c r="R3111">
        <f t="shared" si="909"/>
        <v>38.234132308572811</v>
      </c>
      <c r="S3111">
        <f t="shared" si="910"/>
        <v>112.70309907324571</v>
      </c>
      <c r="T3111">
        <f t="shared" si="893"/>
        <v>-4.9203479540083848</v>
      </c>
    </row>
    <row r="3112" spans="1:20" x14ac:dyDescent="0.25">
      <c r="A3112">
        <f t="shared" si="894"/>
        <v>710825.36710407108</v>
      </c>
      <c r="B3112">
        <f t="shared" si="911"/>
        <v>113131.37084972404</v>
      </c>
      <c r="C3112" t="str">
        <f t="shared" si="895"/>
        <v>-0.44380198634973-0.34629305260589i</v>
      </c>
      <c r="D3112" t="str">
        <f t="shared" si="896"/>
        <v>3.85331409824539-0.825439881821914i</v>
      </c>
      <c r="E3112" t="str">
        <f t="shared" si="897"/>
        <v>96.6707693109769-228.989143375866i</v>
      </c>
      <c r="F3112" t="str">
        <f t="shared" si="898"/>
        <v>1.45326314113016-1.36979433324835i</v>
      </c>
      <c r="G3112" t="str">
        <f t="shared" si="899"/>
        <v>0.998837205358809-0.0340799435124662i</v>
      </c>
      <c r="H3112" t="str">
        <f t="shared" si="900"/>
        <v>0.886657266620982-142.383006223705i</v>
      </c>
      <c r="I3112" t="str">
        <f t="shared" si="901"/>
        <v>-0.546568045955578-0.587156133352882i</v>
      </c>
      <c r="K3112" t="str">
        <f t="shared" si="902"/>
        <v>0.00052481213216787-0.0010225914774082i</v>
      </c>
      <c r="L3112" t="str">
        <f t="shared" si="903"/>
        <v>0.00005-0.00249435336363071i</v>
      </c>
      <c r="M3112" t="str">
        <f t="shared" si="904"/>
        <v>0.00133333333333333-0.00146726668448865i</v>
      </c>
      <c r="N3112">
        <f t="shared" si="905"/>
        <v>37.964463807005131</v>
      </c>
      <c r="O3112">
        <f t="shared" si="906"/>
        <v>4.991064296168056</v>
      </c>
      <c r="P3112" s="3">
        <f t="shared" si="907"/>
        <v>-4.991064296168056</v>
      </c>
      <c r="Q3112" s="3">
        <f t="shared" si="908"/>
        <v>-142.03553619299487</v>
      </c>
      <c r="R3112">
        <f t="shared" si="909"/>
        <v>37.964463807005131</v>
      </c>
      <c r="S3112">
        <f t="shared" si="910"/>
        <v>113.13137084972405</v>
      </c>
      <c r="T3112">
        <f t="shared" si="893"/>
        <v>-4.991064296168056</v>
      </c>
    </row>
    <row r="3113" spans="1:20" x14ac:dyDescent="0.25">
      <c r="A3113">
        <f t="shared" si="894"/>
        <v>713526.50349906657</v>
      </c>
      <c r="B3113">
        <f t="shared" si="911"/>
        <v>113561.270058953</v>
      </c>
      <c r="C3113" t="str">
        <f t="shared" si="895"/>
        <v>-0.441794459406304-0.341424167741702i</v>
      </c>
      <c r="D3113" t="str">
        <f t="shared" si="896"/>
        <v>3.85241610247699-0.827349211552891i</v>
      </c>
      <c r="E3113" t="str">
        <f t="shared" si="897"/>
        <v>95.0448266491958-228.173076127449i</v>
      </c>
      <c r="F3113" t="str">
        <f t="shared" si="898"/>
        <v>1.4532502740086-1.36498451009842i</v>
      </c>
      <c r="G3113" t="str">
        <f t="shared" si="899"/>
        <v>0.998828361702503-0.0342091444090218i</v>
      </c>
      <c r="H3113" t="str">
        <f t="shared" si="900"/>
        <v>0.878740024216648-141.832769163308i</v>
      </c>
      <c r="I3113" t="str">
        <f t="shared" si="901"/>
        <v>-0.542549796520088-0.584852651849667i</v>
      </c>
      <c r="K3113" t="str">
        <f t="shared" si="902"/>
        <v>0.000524169587120493-0.00101974595272396i</v>
      </c>
      <c r="L3113" t="str">
        <f t="shared" si="903"/>
        <v>0.00005-0.00248491070295946i</v>
      </c>
      <c r="M3113" t="str">
        <f t="shared" si="904"/>
        <v>0.00133333333333333-0.00146171217821145i</v>
      </c>
      <c r="N3113">
        <f t="shared" si="905"/>
        <v>37.697288676555587</v>
      </c>
      <c r="O3113">
        <f t="shared" si="906"/>
        <v>5.0618962792080371</v>
      </c>
      <c r="P3113" s="3">
        <f t="shared" si="907"/>
        <v>-5.0618962792080371</v>
      </c>
      <c r="Q3113" s="3">
        <f t="shared" si="908"/>
        <v>-142.30271132344441</v>
      </c>
      <c r="R3113">
        <f t="shared" si="909"/>
        <v>37.697288676555587</v>
      </c>
      <c r="S3113">
        <f t="shared" si="910"/>
        <v>113.561270058953</v>
      </c>
      <c r="T3113">
        <f t="shared" si="893"/>
        <v>-5.0618962792080371</v>
      </c>
    </row>
    <row r="3114" spans="1:20" x14ac:dyDescent="0.25">
      <c r="A3114">
        <f t="shared" si="894"/>
        <v>716237.90421236306</v>
      </c>
      <c r="B3114">
        <f t="shared" si="911"/>
        <v>113992.80288517702</v>
      </c>
      <c r="C3114" t="str">
        <f t="shared" si="895"/>
        <v>-0.439760654109754-0.336618932725948i</v>
      </c>
      <c r="D3114" t="str">
        <f t="shared" si="896"/>
        <v>3.85151169221386-0.829268079295118i</v>
      </c>
      <c r="E3114" t="str">
        <f t="shared" si="897"/>
        <v>93.4412069496601-227.345678007003i</v>
      </c>
      <c r="F3114" t="str">
        <f t="shared" si="898"/>
        <v>1.45323730914156-1.3601943160056i</v>
      </c>
      <c r="G3114" t="str">
        <f t="shared" si="899"/>
        <v>0.998819450865099-0.0343388328083598i</v>
      </c>
      <c r="H3114" t="str">
        <f t="shared" si="900"/>
        <v>0.870893431086214-141.284740747744i</v>
      </c>
      <c r="I3114" t="str">
        <f t="shared" si="901"/>
        <v>-0.538562487497071-0.582558760157472i</v>
      </c>
      <c r="K3114" t="str">
        <f t="shared" si="902"/>
        <v>0.00052352718924004-0.00101691328357104i</v>
      </c>
      <c r="L3114" t="str">
        <f t="shared" si="903"/>
        <v>0.00005-0.00247550378856292i</v>
      </c>
      <c r="M3114" t="str">
        <f t="shared" si="904"/>
        <v>0.00133333333333333-0.00145617869915466i</v>
      </c>
      <c r="N3114">
        <f t="shared" si="905"/>
        <v>37.432589836089193</v>
      </c>
      <c r="O3114">
        <f t="shared" si="906"/>
        <v>5.1328376188121592</v>
      </c>
      <c r="P3114" s="3">
        <f t="shared" si="907"/>
        <v>-5.1328376188121592</v>
      </c>
      <c r="Q3114" s="3">
        <f t="shared" si="908"/>
        <v>-142.56741016391081</v>
      </c>
      <c r="R3114">
        <f t="shared" si="909"/>
        <v>37.432589836089193</v>
      </c>
      <c r="S3114">
        <f t="shared" si="910"/>
        <v>113.99280288517703</v>
      </c>
      <c r="T3114">
        <f t="shared" si="893"/>
        <v>-5.1328376188121592</v>
      </c>
    </row>
    <row r="3115" spans="1:20" x14ac:dyDescent="0.25">
      <c r="A3115">
        <f t="shared" si="894"/>
        <v>718959.60824837</v>
      </c>
      <c r="B3115">
        <f t="shared" si="911"/>
        <v>114425.9755361407</v>
      </c>
      <c r="C3115" t="str">
        <f t="shared" si="895"/>
        <v>-0.437701953147577-0.331876994361851i</v>
      </c>
      <c r="D3115" t="str">
        <f t="shared" si="896"/>
        <v>3.85060082478068-0.831196487287027i</v>
      </c>
      <c r="E3115" t="str">
        <f t="shared" si="897"/>
        <v>91.8598163613689-226.507486506926i</v>
      </c>
      <c r="F3115" t="str">
        <f t="shared" si="898"/>
        <v>1.4532242457883-1.3554236819848i</v>
      </c>
      <c r="G3115" t="str">
        <f t="shared" si="899"/>
        <v>0.998810472337471-0.0344690105234937i</v>
      </c>
      <c r="H3115" t="str">
        <f t="shared" si="900"/>
        <v>0.863116805031679-140.738911167091i</v>
      </c>
      <c r="I3115" t="str">
        <f t="shared" si="901"/>
        <v>-0.534605876208195-0.580274411032271i</v>
      </c>
      <c r="K3115" t="str">
        <f t="shared" si="902"/>
        <v>0.000522884913077237-0.00101409341689021i</v>
      </c>
      <c r="L3115" t="str">
        <f t="shared" si="903"/>
        <v>0.00005-0.00246613248511946i</v>
      </c>
      <c r="M3115" t="str">
        <f t="shared" si="904"/>
        <v>0.00133333333333333-0.00145066616771733i</v>
      </c>
      <c r="N3115">
        <f t="shared" si="905"/>
        <v>37.170349640379953</v>
      </c>
      <c r="O3115">
        <f t="shared" si="906"/>
        <v>5.2038821583711661</v>
      </c>
      <c r="P3115" s="3">
        <f t="shared" si="907"/>
        <v>-5.2038821583711661</v>
      </c>
      <c r="Q3115" s="3">
        <f t="shared" si="908"/>
        <v>-142.82965035962005</v>
      </c>
      <c r="R3115">
        <f t="shared" si="909"/>
        <v>37.170349640379953</v>
      </c>
      <c r="S3115">
        <f t="shared" si="910"/>
        <v>114.4259755361407</v>
      </c>
      <c r="T3115">
        <f t="shared" si="893"/>
        <v>-5.2038821583711661</v>
      </c>
    </row>
    <row r="3116" spans="1:20" x14ac:dyDescent="0.25">
      <c r="A3116">
        <f t="shared" si="894"/>
        <v>721691.65475971391</v>
      </c>
      <c r="B3116">
        <f t="shared" si="911"/>
        <v>114860.79424317804</v>
      </c>
      <c r="C3116" t="str">
        <f t="shared" si="895"/>
        <v>-0.435619706998022-0.327197973526322i</v>
      </c>
      <c r="D3116" t="str">
        <f t="shared" si="896"/>
        <v>3.84968345726474-0.833134437644657i</v>
      </c>
      <c r="E3116" t="str">
        <f t="shared" si="897"/>
        <v>90.3005502991551-225.659027493781i</v>
      </c>
      <c r="F3116" t="str">
        <f t="shared" si="898"/>
        <v>1.45321108320246-1.35067253933145i</v>
      </c>
      <c r="G3116" t="str">
        <f t="shared" si="899"/>
        <v>0.998801425606648-0.0345996793738764i</v>
      </c>
      <c r="H3116" t="str">
        <f t="shared" si="900"/>
        <v>0.85540947141056-140.195270665436i</v>
      </c>
      <c r="I3116" t="str">
        <f t="shared" si="901"/>
        <v>-0.53067972194377-0.577999557547087i</v>
      </c>
      <c r="K3116" t="str">
        <f t="shared" si="902"/>
        <v>0.000522242733323033-0.00101128629967632i</v>
      </c>
      <c r="L3116" t="str">
        <f t="shared" si="903"/>
        <v>0.00005-0.00245679665781975i</v>
      </c>
      <c r="M3116" t="str">
        <f t="shared" si="904"/>
        <v>0.00133333333333333-0.00144517450459985i</v>
      </c>
      <c r="N3116">
        <f t="shared" si="905"/>
        <v>36.910549909446331</v>
      </c>
      <c r="O3116">
        <f t="shared" si="906"/>
        <v>5.2750238687899422</v>
      </c>
      <c r="P3116" s="3">
        <f t="shared" si="907"/>
        <v>-5.2750238687899422</v>
      </c>
      <c r="Q3116" s="3">
        <f t="shared" si="908"/>
        <v>-143.08945009055367</v>
      </c>
      <c r="R3116">
        <f t="shared" si="909"/>
        <v>36.910549909446331</v>
      </c>
      <c r="S3116">
        <f t="shared" si="910"/>
        <v>114.86079424317803</v>
      </c>
      <c r="T3116">
        <f t="shared" ref="T3116:T3179" si="912">P3116</f>
        <v>-5.2750238687899422</v>
      </c>
    </row>
    <row r="3117" spans="1:20" x14ac:dyDescent="0.25">
      <c r="A3117">
        <f t="shared" ref="A3117:A3180" si="913">2*PI()*B3117</f>
        <v>724434.08304780081</v>
      </c>
      <c r="B3117">
        <f t="shared" si="911"/>
        <v>115297.26526130212</v>
      </c>
      <c r="C3117" t="str">
        <f t="shared" ref="C3117:C3180" si="914">IMPRODUCT(D3117,E3117,$C$40,,K3117,$C$41)</f>
        <v>-0.433515233897181-0.322581466665194i</v>
      </c>
      <c r="D3117" t="str">
        <f t="shared" ref="D3117:D3180" si="915">IMDIV(IMPRODUCT($C$37,$C$38,COMPLEX(1,A3117/$C$38)),IMSUM(-1*A3117*A3117/$C$39,COMPLEX(0,1*A3117)))</f>
        <v>3.84875954651539-0.835081932359208i</v>
      </c>
      <c r="E3117" t="str">
        <f t="shared" ref="E3117:E3180" si="916">IMDIV(IMPRODUCT(IMSUM(F3117,G3117),$C$29,H3117),IMSUM(1,I3117))</f>
        <v>88.7632940130267-224.800815157907i</v>
      </c>
      <c r="F3117" t="str">
        <f t="shared" ref="F3117:F3180" si="917">IMDIV(IMPRODUCT($C$14,$C$15,COMPLEX(1,A3117/$C$15)),IMSUM(-1*A3117*A3117/$C$16,COMPLEX(0,A3117)))</f>
        <v>1.45319782063208-1.3459408196205i</v>
      </c>
      <c r="G3117" t="str">
        <f t="shared" ref="G3117:G3180" si="918">IMDIV(1,COMPLEX(1,A3117*$C$9*$C$10))</f>
        <v>0.998792310155793-0.0347308411854195i</v>
      </c>
      <c r="H3117" t="str">
        <f t="shared" ref="H3117:H3180" si="919">IMDIV($C$3,IMSUM(K3117,COMPLEX(0,$C$28*A3117)))</f>
        <v>0.847770763040614-139.653809540473i</v>
      </c>
      <c r="I3117" t="str">
        <f t="shared" ref="I3117:I3180" si="920">IMPRODUCT(F3117,$C$29,H3117,$C$31)</f>
        <v>-0.526783785945803-0.575734153088958i</v>
      </c>
      <c r="K3117" t="str">
        <f t="shared" ref="K3117:K3180" si="921">IF($C$26&lt;=0,IMDIV(1,IMSUM(IMDIV(1,L3117),1/$C$18)),IMDIV(1,IMSUM(IMDIV(1,L3117),1/$C$18,IMDIV(1,M3117))))</f>
        <v>0.000521600624808562-0.00100849187897748i</v>
      </c>
      <c r="L3117" t="str">
        <f t="shared" ref="L3117:L3180" si="922">IMSUM($C$21/$C$22,IMDIV(1,COMPLEX(0,$C$20*$C$22*A3117)))</f>
        <v>0.00005-0.00244749617236476i</v>
      </c>
      <c r="M3117" t="str">
        <f t="shared" ref="M3117:M3180" si="923">IMSUM($C$25/$C$26,IMDIV(1,COMPLEX(0,$C$24*$C$26*A3117)))</f>
        <v>0.00133333333333333-0.0014397036308028i</v>
      </c>
      <c r="N3117">
        <f t="shared" ref="N3117:N3180" si="924">ABS(R3117)</f>
        <v>36.653171957212521</v>
      </c>
      <c r="O3117">
        <f t="shared" ref="O3117:O3180" si="925">ABS(P3117)</f>
        <v>5.3462568481726631</v>
      </c>
      <c r="P3117" s="3">
        <f t="shared" ref="P3117:P3180" si="926">20*LOG10(IMABS(C3117))</f>
        <v>-5.3462568481726631</v>
      </c>
      <c r="Q3117" s="3">
        <f t="shared" ref="Q3117:Q3180" si="927">IMARGUMENT(C3117)*180/PI()</f>
        <v>-143.34682804278748</v>
      </c>
      <c r="R3117">
        <f t="shared" ref="R3117:R3180" si="928">IF(Q3117&lt;0,Q3117+180,Q3117-180)</f>
        <v>36.653171957212521</v>
      </c>
      <c r="S3117">
        <f t="shared" ref="S3117:S3180" si="929">B3117/1000</f>
        <v>115.29726526130212</v>
      </c>
      <c r="T3117">
        <f t="shared" si="912"/>
        <v>-5.3462568481726631</v>
      </c>
    </row>
    <row r="3118" spans="1:20" x14ac:dyDescent="0.25">
      <c r="A3118">
        <f t="shared" si="913"/>
        <v>727186.93256338243</v>
      </c>
      <c r="B3118">
        <f t="shared" ref="B3118:B3181" si="930">B3117*(1+B$42)</f>
        <v>115735.39486929507</v>
      </c>
      <c r="C3118" t="str">
        <f t="shared" si="914"/>
        <v>-0.431389819857977-0.318027047249863i</v>
      </c>
      <c r="D3118" t="str">
        <f t="shared" si="915"/>
        <v>3.84782904914346-0.83703897329469i</v>
      </c>
      <c r="E3118" t="str">
        <f t="shared" si="916"/>
        <v>87.2479231440832-223.933351983767i</v>
      </c>
      <c r="F3118" t="str">
        <f t="shared" si="917"/>
        <v>1.45318445731949-1.34122845470538i</v>
      </c>
      <c r="G3118" t="str">
        <f t="shared" si="918"/>
        <v>0.998783125464171-0.0348624977905132i</v>
      </c>
      <c r="H3118" t="str">
        <f t="shared" si="919"/>
        <v>0.840200020105901-139.114518143104i</v>
      </c>
      <c r="I3118" t="str">
        <f t="shared" si="920"/>
        <v>-0.522917831391186-0.573478151355881i</v>
      </c>
      <c r="K3118" t="str">
        <f t="shared" si="921"/>
        <v>0.00052095856250515-0.00100571010189438i</v>
      </c>
      <c r="L3118" t="str">
        <f t="shared" si="922"/>
        <v>0.00005-0.0024382308949639i</v>
      </c>
      <c r="M3118" t="str">
        <f t="shared" si="923"/>
        <v>0.00133333333333333-0.00143425346762583i</v>
      </c>
      <c r="N3118">
        <f t="shared" si="924"/>
        <v>36.398196619472174</v>
      </c>
      <c r="O3118">
        <f t="shared" si="925"/>
        <v>5.417575321389708</v>
      </c>
      <c r="P3118" s="3">
        <f t="shared" si="926"/>
        <v>-5.417575321389708</v>
      </c>
      <c r="Q3118" s="3">
        <f t="shared" si="927"/>
        <v>-143.60180338052783</v>
      </c>
      <c r="R3118">
        <f t="shared" si="928"/>
        <v>36.398196619472174</v>
      </c>
      <c r="S3118">
        <f t="shared" si="929"/>
        <v>115.73539486929506</v>
      </c>
      <c r="T3118">
        <f t="shared" si="912"/>
        <v>-5.417575321389708</v>
      </c>
    </row>
    <row r="3119" spans="1:20" x14ac:dyDescent="0.25">
      <c r="A3119">
        <f t="shared" si="913"/>
        <v>729950.24290712329</v>
      </c>
      <c r="B3119">
        <f t="shared" si="930"/>
        <v>116175.18936979839</v>
      </c>
      <c r="C3119" t="str">
        <f t="shared" si="914"/>
        <v>-0.429244718737612-0.313534267194512i</v>
      </c>
      <c r="D3119" t="str">
        <f t="shared" si="915"/>
        <v>3.84689192152058-0.839005562185432i</v>
      </c>
      <c r="E3119" t="str">
        <f t="shared" si="916"/>
        <v>85.7543042666451-223.057128739815i</v>
      </c>
      <c r="F3119" t="str">
        <f t="shared" si="917"/>
        <v>1.45317099250135-1.33653537671707i</v>
      </c>
      <c r="G3119" t="str">
        <f t="shared" si="918"/>
        <v>0.998773871007118-0.0349946510280448i</v>
      </c>
      <c r="H3119" t="str">
        <f t="shared" si="919"/>
        <v>0.832696590064165-138.577386877043i</v>
      </c>
      <c r="I3119" t="str">
        <f t="shared" si="920"/>
        <v>-0.519081623375081-0.571231506353857i</v>
      </c>
      <c r="K3119" t="str">
        <f t="shared" si="921"/>
        <v>0.000520316521524325-0.00100294091557939i</v>
      </c>
      <c r="L3119" t="str">
        <f t="shared" si="922"/>
        <v>0.00005-0.00242900069233304i</v>
      </c>
      <c r="M3119" t="str">
        <f t="shared" si="923"/>
        <v>0.00133333333333333-0.00142882393666649i</v>
      </c>
      <c r="N3119">
        <f t="shared" si="924"/>
        <v>36.14560428116684</v>
      </c>
      <c r="O3119">
        <f t="shared" si="925"/>
        <v>5.4889736395368161</v>
      </c>
      <c r="P3119" s="3">
        <f t="shared" si="926"/>
        <v>-5.4889736395368161</v>
      </c>
      <c r="Q3119" s="3">
        <f t="shared" si="927"/>
        <v>-143.85439571883316</v>
      </c>
      <c r="R3119">
        <f t="shared" si="928"/>
        <v>36.14560428116684</v>
      </c>
      <c r="S3119">
        <f t="shared" si="929"/>
        <v>116.17518936979839</v>
      </c>
      <c r="T3119">
        <f t="shared" si="912"/>
        <v>-5.4889736395368161</v>
      </c>
    </row>
    <row r="3120" spans="1:20" x14ac:dyDescent="0.25">
      <c r="A3120">
        <f t="shared" si="913"/>
        <v>732724.05383017042</v>
      </c>
      <c r="B3120">
        <f t="shared" si="930"/>
        <v>116616.65508940363</v>
      </c>
      <c r="C3120" t="str">
        <f t="shared" si="914"/>
        <v>-0.427081152350772-0.309102658233222i</v>
      </c>
      <c r="D3120" t="str">
        <f t="shared" si="915"/>
        <v>3.84594811977868-0.840981700633654i</v>
      </c>
      <c r="E3120" t="str">
        <f t="shared" si="916"/>
        <v>84.2822954162224-222.17262448676i</v>
      </c>
      <c r="F3120" t="str">
        <f t="shared" si="917"/>
        <v>1.45315742540853-1.33186151806309i</v>
      </c>
      <c r="G3120" t="str">
        <f t="shared" si="918"/>
        <v>0.998764546256019-0.0351273027434189i</v>
      </c>
      <c r="H3120" t="str">
        <f t="shared" si="919"/>
        <v>0.825259827555474-138.042406198425i</v>
      </c>
      <c r="I3120" t="str">
        <f t="shared" si="920"/>
        <v>-0.515274928894439-0.568994172393908i</v>
      </c>
      <c r="K3120" t="str">
        <f t="shared" si="921"/>
        <v>0.000519674477117829-0.00100018426723594i</v>
      </c>
      <c r="L3120" t="str">
        <f t="shared" si="922"/>
        <v>0.00005-0.00241980543169261i</v>
      </c>
      <c r="M3120" t="str">
        <f t="shared" si="923"/>
        <v>0.00133333333333333-0.00142341495981918i</v>
      </c>
      <c r="N3120">
        <f t="shared" si="924"/>
        <v>35.895374902949243</v>
      </c>
      <c r="O3120">
        <f t="shared" si="925"/>
        <v>5.5604462792887439</v>
      </c>
      <c r="P3120" s="3">
        <f t="shared" si="926"/>
        <v>-5.5604462792887439</v>
      </c>
      <c r="Q3120" s="3">
        <f t="shared" si="927"/>
        <v>-144.10462509705076</v>
      </c>
      <c r="R3120">
        <f t="shared" si="928"/>
        <v>35.895374902949243</v>
      </c>
      <c r="S3120">
        <f t="shared" si="929"/>
        <v>116.61665508940364</v>
      </c>
      <c r="T3120">
        <f t="shared" si="912"/>
        <v>-5.5604462792887439</v>
      </c>
    </row>
    <row r="3121" spans="1:20" x14ac:dyDescent="0.25">
      <c r="A3121">
        <f t="shared" si="913"/>
        <v>735508.4052347251</v>
      </c>
      <c r="B3121">
        <f t="shared" si="930"/>
        <v>117059.79837874338</v>
      </c>
      <c r="C3121" t="str">
        <f t="shared" si="914"/>
        <v>-0.424900310625248-0.304731733256481i</v>
      </c>
      <c r="D3121" t="str">
        <f t="shared" si="915"/>
        <v>3.84499759980939-0.842967390106971i</v>
      </c>
      <c r="E3121" t="str">
        <f t="shared" si="916"/>
        <v>82.8317466030869-221.28030660308i</v>
      </c>
      <c r="F3121" t="str">
        <f t="shared" si="917"/>
        <v>1.45314375526612-1.32720681142648i</v>
      </c>
      <c r="G3121" t="str">
        <f t="shared" si="918"/>
        <v>0.998755150678269-0.0352604547885764i</v>
      </c>
      <c r="H3121" t="str">
        <f t="shared" si="919"/>
        <v>0.817889094312189-137.509566615415i</v>
      </c>
      <c r="I3121" t="str">
        <f t="shared" si="920"/>
        <v>-0.511497516831648-0.566766104089173i</v>
      </c>
      <c r="K3121" t="str">
        <f t="shared" si="921"/>
        <v>0.000519032404677679-0.000997440104117629i</v>
      </c>
      <c r="L3121" t="str">
        <f t="shared" si="922"/>
        <v>0.00005-0.00241064498076569i</v>
      </c>
      <c r="M3121" t="str">
        <f t="shared" si="923"/>
        <v>0.00133333333333333-0.00141802645927394i</v>
      </c>
      <c r="N3121">
        <f t="shared" si="924"/>
        <v>35.647488047052377</v>
      </c>
      <c r="O3121">
        <f t="shared" si="925"/>
        <v>5.6319878421583205</v>
      </c>
      <c r="P3121" s="3">
        <f t="shared" si="926"/>
        <v>-5.6319878421583205</v>
      </c>
      <c r="Q3121" s="3">
        <f t="shared" si="927"/>
        <v>-144.35251195294762</v>
      </c>
      <c r="R3121">
        <f t="shared" si="928"/>
        <v>35.647488047052377</v>
      </c>
      <c r="S3121">
        <f t="shared" si="929"/>
        <v>117.05979837874338</v>
      </c>
      <c r="T3121">
        <f t="shared" si="912"/>
        <v>-5.6319878421583205</v>
      </c>
    </row>
    <row r="3122" spans="1:20" x14ac:dyDescent="0.25">
      <c r="A3122">
        <f t="shared" si="913"/>
        <v>738303.3371746171</v>
      </c>
      <c r="B3122">
        <f t="shared" si="930"/>
        <v>117504.6256125826</v>
      </c>
      <c r="C3122" t="str">
        <f t="shared" si="914"/>
        <v>-0.422703351797441-0.30042098760677i</v>
      </c>
      <c r="D3122" t="str">
        <f t="shared" si="915"/>
        <v>3.84404031726347-0.844962631935922i</v>
      </c>
      <c r="E3122" t="str">
        <f t="shared" si="916"/>
        <v>81.4025003112356-220.38063082674i</v>
      </c>
      <c r="F3122" t="str">
        <f t="shared" si="917"/>
        <v>1.45312998129339-1.3225711897649i</v>
      </c>
      <c r="G3122" t="str">
        <f t="shared" si="918"/>
        <v>0.998745683737251-0.0353941090220139i</v>
      </c>
      <c r="H3122" t="str">
        <f t="shared" si="919"/>
        <v>0.810583759070162-136.97885868783i</v>
      </c>
      <c r="I3122" t="str">
        <f t="shared" si="920"/>
        <v>-0.507749157938421-0.564547256352053i</v>
      </c>
      <c r="K3122" t="str">
        <f t="shared" si="921"/>
        <v>0.000518390279736224-0.000994708373527572i</v>
      </c>
      <c r="L3122" t="str">
        <f t="shared" si="922"/>
        <v>0.00005-0.00240151920777615i</v>
      </c>
      <c r="M3122" t="str">
        <f t="shared" si="923"/>
        <v>0.00133333333333333-0.00141265835751538i</v>
      </c>
      <c r="N3122">
        <f t="shared" si="924"/>
        <v>35.40192290244363</v>
      </c>
      <c r="O3122">
        <f t="shared" si="925"/>
        <v>5.703593053661943</v>
      </c>
      <c r="P3122" s="3">
        <f t="shared" si="926"/>
        <v>-5.703593053661943</v>
      </c>
      <c r="Q3122" s="3">
        <f t="shared" si="927"/>
        <v>-144.59807709755637</v>
      </c>
      <c r="R3122">
        <f t="shared" si="928"/>
        <v>35.40192290244363</v>
      </c>
      <c r="S3122">
        <f t="shared" si="929"/>
        <v>117.5046256125826</v>
      </c>
      <c r="T3122">
        <f t="shared" si="912"/>
        <v>-5.703593053661943</v>
      </c>
    </row>
    <row r="3123" spans="1:20" x14ac:dyDescent="0.25">
      <c r="A3123">
        <f t="shared" si="913"/>
        <v>741108.88985588064</v>
      </c>
      <c r="B3123">
        <f t="shared" si="930"/>
        <v>117951.14318991042</v>
      </c>
      <c r="C3123" t="str">
        <f t="shared" si="914"/>
        <v>-0.420491402644679-0.296169900332873i</v>
      </c>
      <c r="D3123" t="str">
        <f t="shared" si="915"/>
        <v>3.84307622755028-0.846967427311419i</v>
      </c>
      <c r="E3123" t="str">
        <f t="shared" si="916"/>
        <v>79.9943919825472-219.474041312002i</v>
      </c>
      <c r="F3123" t="str">
        <f t="shared" si="917"/>
        <v>1.45311610270366-1.31795458630957i</v>
      </c>
      <c r="G3123" t="str">
        <f t="shared" si="918"/>
        <v>0.998736144892301-0.0355282673088036i</v>
      </c>
      <c r="H3123" t="str">
        <f t="shared" si="919"/>
        <v>0.803343197481123-136.450273026752i</v>
      </c>
      <c r="I3123" t="str">
        <f t="shared" si="920"/>
        <v>-0.504029624819717-0.562337584391313i</v>
      </c>
      <c r="K3123" t="str">
        <f t="shared" si="921"/>
        <v>0.000517748077966204-0.000991989022817585i</v>
      </c>
      <c r="L3123" t="str">
        <f t="shared" si="922"/>
        <v>0.00005-0.00239242798144665i</v>
      </c>
      <c r="M3123" t="str">
        <f t="shared" si="923"/>
        <v>0.00133333333333333-0.00140731057732156i</v>
      </c>
      <c r="N3123">
        <f t="shared" si="924"/>
        <v>35.158658309268219</v>
      </c>
      <c r="O3123">
        <f t="shared" si="925"/>
        <v>5.7752567624023072</v>
      </c>
      <c r="P3123" s="3">
        <f t="shared" si="926"/>
        <v>-5.7752567624023072</v>
      </c>
      <c r="Q3123" s="3">
        <f t="shared" si="927"/>
        <v>-144.84134169073178</v>
      </c>
      <c r="R3123">
        <f t="shared" si="928"/>
        <v>35.158658309268219</v>
      </c>
      <c r="S3123">
        <f t="shared" si="929"/>
        <v>117.95114318991043</v>
      </c>
      <c r="T3123">
        <f t="shared" si="912"/>
        <v>-5.7752567624023072</v>
      </c>
    </row>
    <row r="3124" spans="1:20" x14ac:dyDescent="0.25">
      <c r="A3124">
        <f t="shared" si="913"/>
        <v>743925.10363733303</v>
      </c>
      <c r="B3124">
        <f t="shared" si="930"/>
        <v>118399.35753403208</v>
      </c>
      <c r="C3124" t="str">
        <f t="shared" si="914"/>
        <v>-0.418265558751765-0.29197793540302i</v>
      </c>
      <c r="D3124" t="str">
        <f t="shared" si="915"/>
        <v>3.84210528583727-0.848981777282232i</v>
      </c>
      <c r="E3124" t="str">
        <f t="shared" si="916"/>
        <v>78.6072504861079-218.560970700318i</v>
      </c>
      <c r="F3124" t="str">
        <f t="shared" si="917"/>
        <v>1.45310211870439-1.31335693456436i</v>
      </c>
      <c r="G3124" t="str">
        <f t="shared" si="918"/>
        <v>0.998726533598681-0.0356629315206122i</v>
      </c>
      <c r="H3124" t="str">
        <f t="shared" si="919"/>
        <v>0.796166792026394-135.923800294156i</v>
      </c>
      <c r="I3124" t="str">
        <f t="shared" si="920"/>
        <v>-0.50033869191792-0.560137043709338i</v>
      </c>
      <c r="K3124" t="str">
        <f t="shared" si="921"/>
        <v>0.000517105775180868-0.000989281999387487i</v>
      </c>
      <c r="L3124" t="str">
        <f t="shared" si="922"/>
        <v>0.00005-0.00238337117099686i</v>
      </c>
      <c r="M3124" t="str">
        <f t="shared" si="923"/>
        <v>0.00133333333333333-0.00140198304176286i</v>
      </c>
      <c r="N3124">
        <f t="shared" si="924"/>
        <v>34.917672782593712</v>
      </c>
      <c r="O3124">
        <f t="shared" si="925"/>
        <v>5.8469739390704811</v>
      </c>
      <c r="P3124" s="3">
        <f t="shared" si="926"/>
        <v>-5.8469739390704811</v>
      </c>
      <c r="Q3124" s="3">
        <f t="shared" si="927"/>
        <v>-145.08232721740629</v>
      </c>
      <c r="R3124">
        <f t="shared" si="928"/>
        <v>34.917672782593712</v>
      </c>
      <c r="S3124">
        <f t="shared" si="929"/>
        <v>118.39935753403208</v>
      </c>
      <c r="T3124">
        <f t="shared" si="912"/>
        <v>-5.8469739390704811</v>
      </c>
    </row>
    <row r="3125" spans="1:20" x14ac:dyDescent="0.25">
      <c r="A3125">
        <f t="shared" si="913"/>
        <v>746752.01903115492</v>
      </c>
      <c r="B3125">
        <f t="shared" si="930"/>
        <v>118849.27509266141</v>
      </c>
      <c r="C3125" t="str">
        <f t="shared" si="914"/>
        <v>-0.416026884809124-0.287844542876657i</v>
      </c>
      <c r="D3125" t="str">
        <f t="shared" si="915"/>
        <v>3.84112744704941-0.851005682752417i</v>
      </c>
      <c r="E3125" t="str">
        <f t="shared" si="916"/>
        <v>77.2408985725537-217.641840204315i</v>
      </c>
      <c r="F3125" t="str">
        <f t="shared" si="917"/>
        <v>1.45308802849701-1.3087781683048i</v>
      </c>
      <c r="G3125" t="str">
        <f t="shared" si="918"/>
        <v>0.998716849307546-0.0357981035357205i</v>
      </c>
      <c r="H3125" t="str">
        <f t="shared" si="919"/>
        <v>0.789053931931682-135.399431202534i</v>
      </c>
      <c r="I3125" t="str">
        <f t="shared" si="920"/>
        <v>-0.496676135497099-0.557945590099309i</v>
      </c>
      <c r="K3125" t="str">
        <f t="shared" si="921"/>
        <v>0.000516463347334061-0.000986587250684342i</v>
      </c>
      <c r="L3125" t="str">
        <f t="shared" si="922"/>
        <v>0.00005-0.00237434864614152i</v>
      </c>
      <c r="M3125" t="str">
        <f t="shared" si="923"/>
        <v>0.00133333333333333-0.0013966756742009i</v>
      </c>
      <c r="N3125">
        <f t="shared" si="924"/>
        <v>34.678944535437751</v>
      </c>
      <c r="O3125">
        <f t="shared" si="925"/>
        <v>5.9187396753753223</v>
      </c>
      <c r="P3125" s="3">
        <f t="shared" si="926"/>
        <v>-5.9187396753753223</v>
      </c>
      <c r="Q3125" s="3">
        <f t="shared" si="927"/>
        <v>-145.32105546456225</v>
      </c>
      <c r="R3125">
        <f t="shared" si="928"/>
        <v>34.678944535437751</v>
      </c>
      <c r="S3125">
        <f t="shared" si="929"/>
        <v>118.84927509266141</v>
      </c>
      <c r="T3125">
        <f t="shared" si="912"/>
        <v>-5.9187396753753223</v>
      </c>
    </row>
    <row r="3126" spans="1:20" x14ac:dyDescent="0.25">
      <c r="A3126">
        <f t="shared" si="913"/>
        <v>749589.67670347344</v>
      </c>
      <c r="B3126">
        <f t="shared" si="930"/>
        <v>119300.90233801353</v>
      </c>
      <c r="C3126" t="str">
        <f t="shared" si="914"/>
        <v>-0.413776414940001-0.283769160035197i</v>
      </c>
      <c r="D3126" t="str">
        <f t="shared" si="915"/>
        <v>3.84014266586869-0.853039144478727i</v>
      </c>
      <c r="E3126" t="str">
        <f t="shared" si="916"/>
        <v>75.8951533135103-216.717059703896i</v>
      </c>
      <c r="F3126" t="str">
        <f t="shared" si="917"/>
        <v>1.45307383127699-1.30421822157712i</v>
      </c>
      <c r="G3126" t="str">
        <f t="shared" si="918"/>
        <v>0.998707091465917-0.0359337852390433i</v>
      </c>
      <c r="H3126" t="str">
        <f t="shared" si="919"/>
        <v>0.782004013083129-134.877156514527i</v>
      </c>
      <c r="I3126" t="str">
        <f t="shared" si="920"/>
        <v>-0.493041733627446-0.555763179642505i</v>
      </c>
      <c r="K3126" t="str">
        <f t="shared" si="921"/>
        <v>0.000515820770520364-0.000983904724201739i</v>
      </c>
      <c r="L3126" t="str">
        <f t="shared" si="922"/>
        <v>0.00005-0.00236536027708859i</v>
      </c>
      <c r="M3126" t="str">
        <f t="shared" si="923"/>
        <v>0.00133333333333333-0.0013913883982874i</v>
      </c>
      <c r="N3126">
        <f t="shared" si="924"/>
        <v>34.442451501104046</v>
      </c>
      <c r="O3126">
        <f t="shared" si="925"/>
        <v>5.9905491829038526</v>
      </c>
      <c r="P3126" s="3">
        <f t="shared" si="926"/>
        <v>-5.9905491829038526</v>
      </c>
      <c r="Q3126" s="3">
        <f t="shared" si="927"/>
        <v>-145.55754849889595</v>
      </c>
      <c r="R3126">
        <f t="shared" si="928"/>
        <v>34.442451501104046</v>
      </c>
      <c r="S3126">
        <f t="shared" si="929"/>
        <v>119.30090233801353</v>
      </c>
      <c r="T3126">
        <f t="shared" si="912"/>
        <v>-5.9905491829038526</v>
      </c>
    </row>
    <row r="3127" spans="1:20" x14ac:dyDescent="0.25">
      <c r="A3127">
        <f t="shared" si="913"/>
        <v>752438.11747494666</v>
      </c>
      <c r="B3127">
        <f t="shared" si="930"/>
        <v>119754.24576689799</v>
      </c>
      <c r="C3127" t="str">
        <f t="shared" si="914"/>
        <v>-0.411515153054325-0.279751212471797i</v>
      </c>
      <c r="D3127" t="str">
        <f t="shared" si="915"/>
        <v>3.83915089673367-0.855082163068038i</v>
      </c>
      <c r="E3127" t="str">
        <f t="shared" si="916"/>
        <v>74.5698265260778-215.787027853527i</v>
      </c>
      <c r="F3127" t="str">
        <f t="shared" si="917"/>
        <v>1.45305952623368-1.29967702869726i</v>
      </c>
      <c r="G3127" t="str">
        <f t="shared" si="918"/>
        <v>0.998697259516645-0.0360699785221484i</v>
      </c>
      <c r="H3127" t="str">
        <f t="shared" si="919"/>
        <v>0.775016437944495-134.35696704256i</v>
      </c>
      <c r="I3127" t="str">
        <f t="shared" si="920"/>
        <v>-0.489435266169841-0.553589768705569i</v>
      </c>
      <c r="K3127" t="str">
        <f t="shared" si="921"/>
        <v>0.00051517802097522-0.000981234367479076i</v>
      </c>
      <c r="L3127" t="str">
        <f t="shared" si="922"/>
        <v>0.00005-0.00235640593453734i</v>
      </c>
      <c r="M3127" t="str">
        <f t="shared" si="923"/>
        <v>0.00133333333333333-0.00138612113796314i</v>
      </c>
      <c r="N3127">
        <f t="shared" si="924"/>
        <v>34.208171354812379</v>
      </c>
      <c r="O3127">
        <f t="shared" si="925"/>
        <v>6.0623977919191505</v>
      </c>
      <c r="P3127" s="3">
        <f t="shared" si="926"/>
        <v>-6.0623977919191505</v>
      </c>
      <c r="Q3127" s="3">
        <f t="shared" si="927"/>
        <v>-145.79182864518762</v>
      </c>
      <c r="R3127">
        <f t="shared" si="928"/>
        <v>34.208171354812379</v>
      </c>
      <c r="S3127">
        <f t="shared" si="929"/>
        <v>119.75424576689799</v>
      </c>
      <c r="T3127">
        <f t="shared" si="912"/>
        <v>-6.0623977919191505</v>
      </c>
    </row>
    <row r="3128" spans="1:20" x14ac:dyDescent="0.25">
      <c r="A3128">
        <f t="shared" si="913"/>
        <v>755297.38232135144</v>
      </c>
      <c r="B3128">
        <f t="shared" si="930"/>
        <v>120209.3119008122</v>
      </c>
      <c r="C3128" t="str">
        <f t="shared" si="914"/>
        <v>-0.409244073226874-0.275790115140653i</v>
      </c>
      <c r="D3128" t="str">
        <f t="shared" si="915"/>
        <v>3.83815209383894-0.857134738974698i</v>
      </c>
      <c r="E3128" t="str">
        <f t="shared" si="916"/>
        <v>73.2647251824934-214.852132199827i</v>
      </c>
      <c r="F3128" t="str">
        <f t="shared" si="917"/>
        <v>1.45304511255036-1.29515452424998i</v>
      </c>
      <c r="G3128" t="str">
        <f t="shared" si="918"/>
        <v>0.998687352898385-0.0362066852832763i</v>
      </c>
      <c r="H3128" t="str">
        <f t="shared" si="919"/>
        <v>0.768090615475491-133.838853648478i</v>
      </c>
      <c r="I3128" t="str">
        <f t="shared" si="920"/>
        <v>-0.485856514760594-0.551425313937859i</v>
      </c>
      <c r="K3128" t="str">
        <f t="shared" si="921"/>
        <v>0.000514535075075106-0.000978576128100841i</v>
      </c>
      <c r="L3128" t="str">
        <f t="shared" si="922"/>
        <v>0.00005-0.00234748548967657i</v>
      </c>
      <c r="M3128" t="str">
        <f t="shared" si="923"/>
        <v>0.00133333333333333-0.00138087381745681i</v>
      </c>
      <c r="N3128">
        <f t="shared" si="924"/>
        <v>33.976081534645431</v>
      </c>
      <c r="O3128">
        <f t="shared" si="925"/>
        <v>6.1342809500995923</v>
      </c>
      <c r="P3128" s="3">
        <f t="shared" si="926"/>
        <v>-6.1342809500995923</v>
      </c>
      <c r="Q3128" s="3">
        <f t="shared" si="927"/>
        <v>-146.02391846535457</v>
      </c>
      <c r="R3128">
        <f t="shared" si="928"/>
        <v>33.976081534645431</v>
      </c>
      <c r="S3128">
        <f t="shared" si="929"/>
        <v>120.2093119008122</v>
      </c>
      <c r="T3128">
        <f t="shared" si="912"/>
        <v>-6.1342809500995923</v>
      </c>
    </row>
    <row r="3129" spans="1:20" x14ac:dyDescent="0.25">
      <c r="A3129">
        <f t="shared" si="913"/>
        <v>758167.51237417257</v>
      </c>
      <c r="B3129">
        <f t="shared" si="930"/>
        <v>120666.10728603529</v>
      </c>
      <c r="C3129" t="str">
        <f t="shared" si="914"/>
        <v>-0.406964120097509-0.271885273366062i</v>
      </c>
      <c r="D3129" t="str">
        <f t="shared" si="915"/>
        <v>3.83714621113465-0.859196872497886i</v>
      </c>
      <c r="E3129" t="str">
        <f t="shared" si="916"/>
        <v>71.9796518050122-213.912749308573i</v>
      </c>
      <c r="F3129" t="str">
        <f t="shared" si="917"/>
        <v>1.45303058940413-1.29065064308784i</v>
      </c>
      <c r="G3129" t="str">
        <f t="shared" si="918"/>
        <v>0.99867737104556-0.0363439074273596i</v>
      </c>
      <c r="H3129" t="str">
        <f t="shared" si="919"/>
        <v>0.761225961051252-133.322807243186i</v>
      </c>
      <c r="I3129" t="str">
        <f t="shared" si="920"/>
        <v>-0.482305262796272-0.549269772268784i</v>
      </c>
      <c r="K3129" t="str">
        <f t="shared" si="921"/>
        <v>0.000513891909337702-0.000975929953695904i</v>
      </c>
      <c r="L3129" t="str">
        <f t="shared" si="922"/>
        <v>0.00005-0.00233859881418268i</v>
      </c>
      <c r="M3129" t="str">
        <f t="shared" si="923"/>
        <v>0.00133333333333333-0.00137564636128393i</v>
      </c>
      <c r="N3129">
        <f t="shared" si="924"/>
        <v>33.746159261804735</v>
      </c>
      <c r="O3129">
        <f t="shared" si="925"/>
        <v>6.2061942212259797</v>
      </c>
      <c r="P3129" s="3">
        <f t="shared" si="926"/>
        <v>-6.2061942212259797</v>
      </c>
      <c r="Q3129" s="3">
        <f t="shared" si="927"/>
        <v>-146.25384073819527</v>
      </c>
      <c r="R3129">
        <f t="shared" si="928"/>
        <v>33.746159261804735</v>
      </c>
      <c r="S3129">
        <f t="shared" si="929"/>
        <v>120.66610728603528</v>
      </c>
      <c r="T3129">
        <f t="shared" si="912"/>
        <v>-6.2061942212259797</v>
      </c>
    </row>
    <row r="3130" spans="1:20" x14ac:dyDescent="0.25">
      <c r="A3130">
        <f t="shared" si="913"/>
        <v>761048.54892119439</v>
      </c>
      <c r="B3130">
        <f t="shared" si="930"/>
        <v>121124.63849372222</v>
      </c>
      <c r="C3130" t="str">
        <f t="shared" si="914"/>
        <v>-0.404676209291419-0.268036083811898i</v>
      </c>
      <c r="D3130" t="str">
        <f t="shared" si="915"/>
        <v>3.83613320232615-0.86126856377897i</v>
      </c>
      <c r="E3130" t="str">
        <f t="shared" si="916"/>
        <v>70.7144048461978-212.969244900336i</v>
      </c>
      <c r="F3130" t="str">
        <f t="shared" si="917"/>
        <v>1.45301595596591-1.28616532033031i</v>
      </c>
      <c r="G3130" t="str">
        <f t="shared" si="918"/>
        <v>0.998667313388336-0.0364816468660426i</v>
      </c>
      <c r="H3130" t="str">
        <f t="shared" si="919"/>
        <v>0.754421896382869-132.808818786296i</v>
      </c>
      <c r="I3130" t="str">
        <f t="shared" si="920"/>
        <v>-0.478781295418741-0.547123100905225i</v>
      </c>
      <c r="K3130" t="str">
        <f t="shared" si="921"/>
        <v>0.000513248500422068-0.00097329579193682i</v>
      </c>
      <c r="L3130" t="str">
        <f t="shared" si="922"/>
        <v>0.00005-0.00232974578021785i</v>
      </c>
      <c r="M3130" t="str">
        <f t="shared" si="923"/>
        <v>0.00133333333333333-0.00137043869424579i</v>
      </c>
      <c r="N3130">
        <f t="shared" si="924"/>
        <v>33.518381560194399</v>
      </c>
      <c r="O3130">
        <f t="shared" si="925"/>
        <v>6.2781332838185113</v>
      </c>
      <c r="P3130" s="3">
        <f t="shared" si="926"/>
        <v>-6.2781332838185113</v>
      </c>
      <c r="Q3130" s="3">
        <f t="shared" si="927"/>
        <v>-146.4816184398056</v>
      </c>
      <c r="R3130">
        <f t="shared" si="928"/>
        <v>33.518381560194399</v>
      </c>
      <c r="S3130">
        <f t="shared" si="929"/>
        <v>121.12463849372222</v>
      </c>
      <c r="T3130">
        <f t="shared" si="912"/>
        <v>-6.2781332838185113</v>
      </c>
    </row>
    <row r="3131" spans="1:20" x14ac:dyDescent="0.25">
      <c r="A3131">
        <f t="shared" si="913"/>
        <v>763940.53340709489</v>
      </c>
      <c r="B3131">
        <f t="shared" si="930"/>
        <v>121584.91211999836</v>
      </c>
      <c r="C3131" t="str">
        <f t="shared" si="914"/>
        <v>-0.402381227857218-0.264241935411924i</v>
      </c>
      <c r="D3131" t="str">
        <f t="shared" si="915"/>
        <v>3.8351130208734-0.86334981279878i</v>
      </c>
      <c r="E3131" t="str">
        <f t="shared" si="916"/>
        <v>69.468779054733-212.021973993912i</v>
      </c>
      <c r="F3131" t="str">
        <f t="shared" si="917"/>
        <v>1.45300121140038-1.28169849136276i</v>
      </c>
      <c r="G3131" t="str">
        <f t="shared" si="918"/>
        <v>0.998657179352583-0.036619905517701i</v>
      </c>
      <c r="H3131" t="str">
        <f t="shared" si="919"/>
        <v>0.74767784943909-132.296879285774i</v>
      </c>
      <c r="I3131" t="str">
        <f t="shared" si="920"/>
        <v>-0.475284399500273-0.544985257328954i</v>
      </c>
      <c r="K3131" t="str">
        <f t="shared" si="921"/>
        <v>0.000512604825128863-0.00097067359053915i</v>
      </c>
      <c r="L3131" t="str">
        <f t="shared" si="922"/>
        <v>0.00005-0.00232092626042823i</v>
      </c>
      <c r="M3131" t="str">
        <f t="shared" si="923"/>
        <v>0.00133333333333333-0.00136525074142837i</v>
      </c>
      <c r="N3131">
        <f t="shared" si="924"/>
        <v>33.292725275335528</v>
      </c>
      <c r="O3131">
        <f t="shared" si="925"/>
        <v>6.3500939297311181</v>
      </c>
      <c r="P3131" s="3">
        <f t="shared" si="926"/>
        <v>-6.3500939297311181</v>
      </c>
      <c r="Q3131" s="3">
        <f t="shared" si="927"/>
        <v>-146.70727472466447</v>
      </c>
      <c r="R3131">
        <f t="shared" si="928"/>
        <v>33.292725275335528</v>
      </c>
      <c r="S3131">
        <f t="shared" si="929"/>
        <v>121.58491211999836</v>
      </c>
      <c r="T3131">
        <f t="shared" si="912"/>
        <v>-6.3500939297311181</v>
      </c>
    </row>
    <row r="3132" spans="1:20" x14ac:dyDescent="0.25">
      <c r="A3132">
        <f t="shared" si="913"/>
        <v>766843.50743404194</v>
      </c>
      <c r="B3132">
        <f t="shared" si="930"/>
        <v>122046.93478605436</v>
      </c>
      <c r="C3132" t="str">
        <f t="shared" si="914"/>
        <v>-0.400080034721094-0.260502210261656i</v>
      </c>
      <c r="D3132" t="str">
        <f t="shared" si="915"/>
        <v>3.83408561999066-0.865440619374947i</v>
      </c>
      <c r="E3132" t="str">
        <f t="shared" si="916"/>
        <v>68.2425658269671-211.071281056845i</v>
      </c>
      <c r="F3132" t="str">
        <f t="shared" si="917"/>
        <v>1.4529863548659-1.27725009183558i</v>
      </c>
      <c r="G3132" t="str">
        <f t="shared" si="918"/>
        <v>0.998646968359848-0.036758685307461i</v>
      </c>
      <c r="H3132" t="str">
        <f t="shared" si="919"/>
        <v>0.740993254369039-131.786979797591i</v>
      </c>
      <c r="I3132" t="str">
        <f t="shared" si="920"/>
        <v>-0.471814363628853-0.542856199294075i</v>
      </c>
      <c r="K3132" t="str">
        <f t="shared" si="921"/>
        <v>0.000511960860400561-0.000968063297260747i</v>
      </c>
      <c r="L3132" t="str">
        <f t="shared" si="922"/>
        <v>0.00005-0.00231214012794204i</v>
      </c>
      <c r="M3132" t="str">
        <f t="shared" si="923"/>
        <v>0.00133333333333333-0.0013600824282012i</v>
      </c>
      <c r="N3132">
        <f t="shared" si="924"/>
        <v>33.069167092623076</v>
      </c>
      <c r="O3132">
        <f t="shared" si="925"/>
        <v>6.4220720627044567</v>
      </c>
      <c r="P3132" s="3">
        <f t="shared" si="926"/>
        <v>-6.4220720627044567</v>
      </c>
      <c r="Q3132" s="3">
        <f t="shared" si="927"/>
        <v>-146.93083290737692</v>
      </c>
      <c r="R3132">
        <f t="shared" si="928"/>
        <v>33.069167092623076</v>
      </c>
      <c r="S3132">
        <f t="shared" si="929"/>
        <v>122.04693478605436</v>
      </c>
      <c r="T3132">
        <f t="shared" si="912"/>
        <v>-6.4220720627044567</v>
      </c>
    </row>
    <row r="3133" spans="1:20" x14ac:dyDescent="0.25">
      <c r="A3133">
        <f t="shared" si="913"/>
        <v>769757.51276229136</v>
      </c>
      <c r="B3133">
        <f t="shared" si="930"/>
        <v>122510.71313824138</v>
      </c>
      <c r="C3133" t="str">
        <f t="shared" si="914"/>
        <v>-0.397773461155039-0.25681628447236i</v>
      </c>
      <c r="D3133" t="str">
        <f t="shared" si="915"/>
        <v>3.83305095264603-0.86754098315913i</v>
      </c>
      <c r="E3133" t="str">
        <f t="shared" si="916"/>
        <v>67.035553544391-210.11750016226i</v>
      </c>
      <c r="F3133" t="str">
        <f t="shared" si="917"/>
        <v>1.45297138551453-1.27282005766321i</v>
      </c>
      <c r="G3133" t="str">
        <f t="shared" si="918"/>
        <v>0.998636679827319-0.0368979881672193i</v>
      </c>
      <c r="H3133" t="str">
        <f t="shared" si="919"/>
        <v>0.734367551426031-131.279111425376i</v>
      </c>
      <c r="I3133" t="str">
        <f t="shared" si="920"/>
        <v>-0.46837097809358-0.540735884824534i</v>
      </c>
      <c r="K3133" t="str">
        <f t="shared" si="921"/>
        <v>0.000511316583321691-0.000965464859901126i</v>
      </c>
      <c r="L3133" t="str">
        <f t="shared" si="922"/>
        <v>0.00005-0.00230338725636785i</v>
      </c>
      <c r="M3133" t="str">
        <f t="shared" si="923"/>
        <v>0.00133333333333333-0.00135493368021638i</v>
      </c>
      <c r="N3133">
        <f t="shared" si="924"/>
        <v>32.847683554932985</v>
      </c>
      <c r="O3133">
        <f t="shared" si="925"/>
        <v>6.494063696884341</v>
      </c>
      <c r="P3133" s="3">
        <f t="shared" si="926"/>
        <v>-6.494063696884341</v>
      </c>
      <c r="Q3133" s="3">
        <f t="shared" si="927"/>
        <v>-147.15231644506702</v>
      </c>
      <c r="R3133">
        <f t="shared" si="928"/>
        <v>32.847683554932985</v>
      </c>
      <c r="S3133">
        <f t="shared" si="929"/>
        <v>122.51071313824139</v>
      </c>
      <c r="T3133">
        <f t="shared" si="912"/>
        <v>-6.494063696884341</v>
      </c>
    </row>
    <row r="3134" spans="1:20" x14ac:dyDescent="0.25">
      <c r="A3134">
        <f t="shared" si="913"/>
        <v>772682.59131078806</v>
      </c>
      <c r="B3134">
        <f t="shared" si="930"/>
        <v>122976.2538481667</v>
      </c>
      <c r="C3134" t="str">
        <f t="shared" si="914"/>
        <v>-0.395462311257507-0.253183528987976i</v>
      </c>
      <c r="D3134" t="str">
        <f t="shared" si="915"/>
        <v>3.83200897156102-0.869650903634296i</v>
      </c>
      <c r="E3134" t="str">
        <f t="shared" si="916"/>
        <v>65.8475278972855-209.160955151387i</v>
      </c>
      <c r="F3134" t="str">
        <f t="shared" si="917"/>
        <v>1.45295630249188-1.26840832502321i</v>
      </c>
      <c r="G3134" t="str">
        <f t="shared" si="918"/>
        <v>0.998626313167795-0.0370378160356623i</v>
      </c>
      <c r="H3134" t="str">
        <f t="shared" si="919"/>
        <v>0.727800186892391-130.773265320078i</v>
      </c>
      <c r="I3134" t="str">
        <f t="shared" si="920"/>
        <v>-0.464954034870233-0.538624272211615i</v>
      </c>
      <c r="K3134" t="str">
        <f t="shared" si="921"/>
        <v>0.000510671971119077-0.000962878226300751i</v>
      </c>
      <c r="L3134" t="str">
        <f t="shared" si="922"/>
        <v>0.00005-0.00229466751979264i</v>
      </c>
      <c r="M3134" t="str">
        <f t="shared" si="923"/>
        <v>0.00133333333333333-0.00134980442340743i</v>
      </c>
      <c r="N3134">
        <f t="shared" si="924"/>
        <v>32.62825107959307</v>
      </c>
      <c r="O3134">
        <f t="shared" si="925"/>
        <v>6.566064955307346</v>
      </c>
      <c r="P3134" s="3">
        <f t="shared" si="926"/>
        <v>-6.566064955307346</v>
      </c>
      <c r="Q3134" s="3">
        <f t="shared" si="927"/>
        <v>-147.37174892040693</v>
      </c>
      <c r="R3134">
        <f t="shared" si="928"/>
        <v>32.62825107959307</v>
      </c>
      <c r="S3134">
        <f t="shared" si="929"/>
        <v>122.97625384816671</v>
      </c>
      <c r="T3134">
        <f t="shared" si="912"/>
        <v>-6.566064955307346</v>
      </c>
    </row>
    <row r="3135" spans="1:20" x14ac:dyDescent="0.25">
      <c r="A3135">
        <f t="shared" si="913"/>
        <v>775618.78515776899</v>
      </c>
      <c r="B3135">
        <f t="shared" si="930"/>
        <v>123443.56361278973</v>
      </c>
      <c r="C3135" t="str">
        <f t="shared" si="914"/>
        <v>-0.393147362444784-0.249603310365709i</v>
      </c>
      <c r="D3135" t="str">
        <f t="shared" si="915"/>
        <v>3.83095962921027-0.871770380111926i</v>
      </c>
      <c r="E3135" t="str">
        <f t="shared" si="916"/>
        <v>64.6782721947837-208.201959801067i</v>
      </c>
      <c r="F3135" t="str">
        <f t="shared" si="917"/>
        <v>1.45294110493721-1.26401483035533i</v>
      </c>
      <c r="G3135" t="str">
        <f t="shared" si="918"/>
        <v>0.998615867789656-0.0371781708582856i</v>
      </c>
      <c r="H3135" t="str">
        <f t="shared" si="919"/>
        <v>0.721290613005344-130.269432679622i</v>
      </c>
      <c r="I3135" t="str">
        <f t="shared" si="920"/>
        <v>-0.461563327606939-0.536521320011522i</v>
      </c>
      <c r="K3135" t="str">
        <f t="shared" si="921"/>
        <v>0.000510027001162121-0.00096030334434041i</v>
      </c>
      <c r="L3135" t="str">
        <f t="shared" si="922"/>
        <v>0.00005-0.00228598079278007i</v>
      </c>
      <c r="M3135" t="str">
        <f t="shared" si="923"/>
        <v>0.00133333333333333-0.00134469458398828i</v>
      </c>
      <c r="N3135">
        <f t="shared" si="924"/>
        <v>32.410845974729199</v>
      </c>
      <c r="O3135">
        <f t="shared" si="925"/>
        <v>6.6380720683583245</v>
      </c>
      <c r="P3135" s="3">
        <f t="shared" si="926"/>
        <v>-6.6380720683583245</v>
      </c>
      <c r="Q3135" s="3">
        <f t="shared" si="927"/>
        <v>-147.5891540252708</v>
      </c>
      <c r="R3135">
        <f t="shared" si="928"/>
        <v>32.410845974729199</v>
      </c>
      <c r="S3135">
        <f t="shared" si="929"/>
        <v>123.44356361278973</v>
      </c>
      <c r="T3135">
        <f t="shared" si="912"/>
        <v>-6.6380720683583245</v>
      </c>
    </row>
    <row r="3136" spans="1:20" x14ac:dyDescent="0.25">
      <c r="A3136">
        <f t="shared" si="913"/>
        <v>778566.13654136856</v>
      </c>
      <c r="B3136">
        <f t="shared" si="930"/>
        <v>123912.64915451834</v>
      </c>
      <c r="C3136" t="str">
        <f t="shared" si="914"/>
        <v>-0.390829365951532-0.24607499152103i</v>
      </c>
      <c r="D3136" t="str">
        <f t="shared" si="915"/>
        <v>3.82990287782104-0.87389941172924i</v>
      </c>
      <c r="E3136" t="str">
        <f t="shared" si="916"/>
        <v>63.5275676616014-207.240817995663i</v>
      </c>
      <c r="F3136" t="str">
        <f t="shared" si="917"/>
        <v>1.45292579198321-1.2596395103606i</v>
      </c>
      <c r="G3136" t="str">
        <f t="shared" si="918"/>
        <v>0.998605343096824-0.0373190545874142i</v>
      </c>
      <c r="H3136" t="str">
        <f t="shared" si="919"/>
        <v>0.714838287883906-129.767604748578i</v>
      </c>
      <c r="I3136" t="str">
        <f t="shared" si="920"/>
        <v>-0.458198651610018-0.534426987042918i</v>
      </c>
      <c r="K3136" t="str">
        <f t="shared" si="921"/>
        <v>0.000509381650963081-0.000957740161940554i</v>
      </c>
      <c r="L3136" t="str">
        <f t="shared" si="922"/>
        <v>0.00005-0.00227732695036867i</v>
      </c>
      <c r="M3136" t="str">
        <f t="shared" si="923"/>
        <v>0.00133333333333333-0.00133960408845216i</v>
      </c>
      <c r="N3136">
        <f t="shared" si="924"/>
        <v>32.195444454992213</v>
      </c>
      <c r="O3136">
        <f t="shared" si="925"/>
        <v>6.7100813722034536</v>
      </c>
      <c r="P3136" s="3">
        <f t="shared" si="926"/>
        <v>-6.7100813722034536</v>
      </c>
      <c r="Q3136" s="3">
        <f t="shared" si="927"/>
        <v>-147.80455554500779</v>
      </c>
      <c r="R3136">
        <f t="shared" si="928"/>
        <v>32.195444454992213</v>
      </c>
      <c r="S3136">
        <f t="shared" si="929"/>
        <v>123.91264915451833</v>
      </c>
      <c r="T3136">
        <f t="shared" si="912"/>
        <v>-6.7100813722034536</v>
      </c>
    </row>
    <row r="3137" spans="1:20" x14ac:dyDescent="0.25">
      <c r="A3137">
        <f t="shared" si="913"/>
        <v>781524.68786022579</v>
      </c>
      <c r="B3137">
        <f t="shared" si="930"/>
        <v>124383.5172213055</v>
      </c>
      <c r="C3137" t="str">
        <f t="shared" si="914"/>
        <v>-0.388509047339011-0.242597932438008i</v>
      </c>
      <c r="D3137" t="str">
        <f t="shared" si="915"/>
        <v>3.828838669373-0.876037997446373i</v>
      </c>
      <c r="E3137" t="str">
        <f t="shared" si="916"/>
        <v>62.3951937217359-206.277823902769i</v>
      </c>
      <c r="F3137" t="str">
        <f t="shared" si="917"/>
        <v>1.45291036275612-1.25528230200037i</v>
      </c>
      <c r="G3137" t="str">
        <f t="shared" si="918"/>
        <v>0.998594738488733-0.037460469182221i</v>
      </c>
      <c r="H3137" t="str">
        <f t="shared" si="919"/>
        <v>0.708442675456741-129.267772817822i</v>
      </c>
      <c r="I3137" t="str">
        <f t="shared" si="920"/>
        <v>-0.454859803829895-0.532341232384562i</v>
      </c>
      <c r="K3137" t="str">
        <f t="shared" si="921"/>
        <v>0.000508735898177365-0.00095518862706065i</v>
      </c>
      <c r="L3137" t="str">
        <f t="shared" si="922"/>
        <v>0.00005-0.00226870586807i</v>
      </c>
      <c r="M3137" t="str">
        <f t="shared" si="923"/>
        <v>0.00133333333333333-0.00133453286357059i</v>
      </c>
      <c r="N3137">
        <f t="shared" si="924"/>
        <v>31.982022656687263</v>
      </c>
      <c r="O3137">
        <f t="shared" si="925"/>
        <v>6.782089307201435</v>
      </c>
      <c r="P3137" s="3">
        <f t="shared" si="926"/>
        <v>-6.782089307201435</v>
      </c>
      <c r="Q3137" s="3">
        <f t="shared" si="927"/>
        <v>-148.01797734331274</v>
      </c>
      <c r="R3137">
        <f t="shared" si="928"/>
        <v>31.982022656687263</v>
      </c>
      <c r="S3137">
        <f t="shared" si="929"/>
        <v>124.38351722130551</v>
      </c>
      <c r="T3137">
        <f t="shared" si="912"/>
        <v>-6.782089307201435</v>
      </c>
    </row>
    <row r="3138" spans="1:20" x14ac:dyDescent="0.25">
      <c r="A3138">
        <f t="shared" si="913"/>
        <v>784494.48167409457</v>
      </c>
      <c r="B3138">
        <f t="shared" si="930"/>
        <v>124856.17458674646</v>
      </c>
      <c r="C3138" t="str">
        <f t="shared" si="914"/>
        <v>-0.386187107009584-0.239171490845774i</v>
      </c>
      <c r="D3138" t="str">
        <f t="shared" si="915"/>
        <v>3.82776695559779-0.878186136043524i</v>
      </c>
      <c r="E3138" t="str">
        <f t="shared" si="916"/>
        <v>61.2809282694182-205.31326215217i</v>
      </c>
      <c r="F3138" t="str">
        <f t="shared" si="917"/>
        <v>1.45289481637556-1.25094314249544i</v>
      </c>
      <c r="G3138" t="str">
        <f t="shared" si="918"/>
        <v>0.998584053360296-0.0376024166087472i</v>
      </c>
      <c r="H3138" t="str">
        <f t="shared" si="919"/>
        <v>0.70210324539106-128.769928224217i</v>
      </c>
      <c r="I3138" t="str">
        <f t="shared" si="920"/>
        <v>-0.451546582847236-0.530264015372949i</v>
      </c>
      <c r="K3138" t="str">
        <f t="shared" si="921"/>
        <v>0.000508089720603852-0.000952648687698566i</v>
      </c>
      <c r="L3138" t="str">
        <f t="shared" si="922"/>
        <v>0.00005-0.00226011742186691i</v>
      </c>
      <c r="M3138" t="str">
        <f t="shared" si="923"/>
        <v>0.00133333333333333-0.0013294808363923i</v>
      </c>
      <c r="N3138">
        <f t="shared" si="924"/>
        <v>31.770556652313672</v>
      </c>
      <c r="O3138">
        <f t="shared" si="925"/>
        <v>6.854092416296611</v>
      </c>
      <c r="P3138" s="3">
        <f t="shared" si="926"/>
        <v>-6.854092416296611</v>
      </c>
      <c r="Q3138" s="3">
        <f t="shared" si="927"/>
        <v>-148.22944334768633</v>
      </c>
      <c r="R3138">
        <f t="shared" si="928"/>
        <v>31.770556652313672</v>
      </c>
      <c r="S3138">
        <f t="shared" si="929"/>
        <v>124.85617458674646</v>
      </c>
      <c r="T3138">
        <f t="shared" si="912"/>
        <v>-6.854092416296611</v>
      </c>
    </row>
    <row r="3139" spans="1:20" x14ac:dyDescent="0.25">
      <c r="A3139">
        <f t="shared" si="913"/>
        <v>787475.56070445618</v>
      </c>
      <c r="B3139">
        <f t="shared" si="930"/>
        <v>125330.62805017611</v>
      </c>
      <c r="C3139" t="str">
        <f t="shared" si="914"/>
        <v>-0.383864220726187-0.235795022861916i</v>
      </c>
      <c r="D3139" t="str">
        <f t="shared" si="915"/>
        <v>3.82668768797874-0.880343826118113i</v>
      </c>
      <c r="E3139" t="str">
        <f t="shared" si="916"/>
        <v>60.1845479275729-204.347408017516i</v>
      </c>
      <c r="F3139" t="str">
        <f t="shared" si="917"/>
        <v>1.45287915195452-1.24662196932509i</v>
      </c>
      <c r="G3139" t="str">
        <f t="shared" si="918"/>
        <v>0.99857328710187-0.0377448988399218i</v>
      </c>
      <c r="H3139" t="str">
        <f t="shared" si="919"/>
        <v>0.695819473022417-128.274062350273i</v>
      </c>
      <c r="I3139" t="str">
        <f t="shared" si="920"/>
        <v>-0.448258788859083-0.528195295599932i</v>
      </c>
      <c r="K3139" t="str">
        <f t="shared" si="921"/>
        <v>0.000507443096185216-0.000950120291889933i</v>
      </c>
      <c r="L3139" t="str">
        <f t="shared" si="922"/>
        <v>0.00005-0.0022515614882117i</v>
      </c>
      <c r="M3139" t="str">
        <f t="shared" si="923"/>
        <v>0.00133333333333333-0.00132444793424218i</v>
      </c>
      <c r="N3139">
        <f t="shared" si="924"/>
        <v>31.561022464519198</v>
      </c>
      <c r="O3139">
        <f t="shared" si="925"/>
        <v>6.9260873433977963</v>
      </c>
      <c r="P3139" s="3">
        <f t="shared" si="926"/>
        <v>-6.9260873433977963</v>
      </c>
      <c r="Q3139" s="3">
        <f t="shared" si="927"/>
        <v>-148.4389775354808</v>
      </c>
      <c r="R3139">
        <f t="shared" si="928"/>
        <v>31.561022464519198</v>
      </c>
      <c r="S3139">
        <f t="shared" si="929"/>
        <v>125.3306280501761</v>
      </c>
      <c r="T3139">
        <f t="shared" si="912"/>
        <v>-6.9260873433977963</v>
      </c>
    </row>
    <row r="3140" spans="1:20" x14ac:dyDescent="0.25">
      <c r="A3140">
        <f t="shared" si="913"/>
        <v>790467.9678351332</v>
      </c>
      <c r="B3140">
        <f t="shared" si="930"/>
        <v>125806.88443676678</v>
      </c>
      <c r="C3140" t="str">
        <f t="shared" si="914"/>
        <v>-0.381541040135581-0.232467883603913i</v>
      </c>
      <c r="D3140" t="str">
        <f t="shared" si="915"/>
        <v>3.82560081775055-0.882511066081902i</v>
      </c>
      <c r="E3140" t="str">
        <f t="shared" si="916"/>
        <v>59.1058282941963-203.380527600265i</v>
      </c>
      <c r="F3140" t="str">
        <f t="shared" si="917"/>
        <v>1.45286336859932-1.24231872022622i</v>
      </c>
      <c r="G3140" t="str">
        <f t="shared" si="918"/>
        <v>0.998562439099225-0.0378879178555804i</v>
      </c>
      <c r="H3140" t="str">
        <f t="shared" si="919"/>
        <v>0.68959083928554-127.780166623837i</v>
      </c>
      <c r="I3140" t="str">
        <f t="shared" si="920"/>
        <v>-0.444996223665263-0.526135032910471i</v>
      </c>
      <c r="K3140" t="str">
        <f t="shared" si="921"/>
        <v>0.00050679600300828-0.000947603387707545i</v>
      </c>
      <c r="L3140" t="str">
        <f t="shared" si="922"/>
        <v>0.00005-0.00224303794402441i</v>
      </c>
      <c r="M3140" t="str">
        <f t="shared" si="923"/>
        <v>0.00133333333333333-0.00131943408472024i</v>
      </c>
      <c r="N3140">
        <f t="shared" si="924"/>
        <v>31.353396079502375</v>
      </c>
      <c r="O3140">
        <f t="shared" si="925"/>
        <v>6.9980708317427878</v>
      </c>
      <c r="P3140" s="3">
        <f t="shared" si="926"/>
        <v>-6.9980708317427878</v>
      </c>
      <c r="Q3140" s="3">
        <f t="shared" si="927"/>
        <v>-148.64660392049763</v>
      </c>
      <c r="R3140">
        <f t="shared" si="928"/>
        <v>31.353396079502375</v>
      </c>
      <c r="S3140">
        <f t="shared" si="929"/>
        <v>125.80688443676678</v>
      </c>
      <c r="T3140">
        <f t="shared" si="912"/>
        <v>-6.9980708317427878</v>
      </c>
    </row>
    <row r="3141" spans="1:20" x14ac:dyDescent="0.25">
      <c r="A3141">
        <f t="shared" si="913"/>
        <v>793471.74611290672</v>
      </c>
      <c r="B3141">
        <f t="shared" si="930"/>
        <v>126284.95059762649</v>
      </c>
      <c r="C3141" t="str">
        <f t="shared" si="914"/>
        <v>-0.379218193294147-0.229189427769265i</v>
      </c>
      <c r="D3141" t="str">
        <f t="shared" si="915"/>
        <v>3.82450629589908-0.884687854158082i</v>
      </c>
      <c r="E3141" t="str">
        <f t="shared" si="916"/>
        <v>58.0445441768541-202.412878015359i</v>
      </c>
      <c r="F3141" t="str">
        <f t="shared" si="917"/>
        <v>1.45284746540956-1.2380333331924i</v>
      </c>
      <c r="G3141" t="str">
        <f t="shared" si="918"/>
        <v>0.998551508733506-0.0380314756424857i</v>
      </c>
      <c r="H3141" t="str">
        <f t="shared" si="919"/>
        <v>0.683416830646024-127.288232517764i</v>
      </c>
      <c r="I3141" t="str">
        <f t="shared" si="920"/>
        <v>-0.441758690654794-0.524083187400319i</v>
      </c>
      <c r="K3141" t="str">
        <f t="shared" si="921"/>
        <v>0.000506148419304366-0.000945097923260754i</v>
      </c>
      <c r="L3141" t="str">
        <f t="shared" si="922"/>
        <v>0.00005-0.00223454666669099i</v>
      </c>
      <c r="M3141" t="str">
        <f t="shared" si="923"/>
        <v>0.00133333333333333-0.00131443921570058i</v>
      </c>
      <c r="N3141">
        <f t="shared" si="924"/>
        <v>31.147653459854894</v>
      </c>
      <c r="O3141">
        <f t="shared" si="925"/>
        <v>7.0700397222550428</v>
      </c>
      <c r="P3141" s="3">
        <f t="shared" si="926"/>
        <v>-7.0700397222550428</v>
      </c>
      <c r="Q3141" s="3">
        <f t="shared" si="927"/>
        <v>-148.85234654014511</v>
      </c>
      <c r="R3141">
        <f t="shared" si="928"/>
        <v>31.147653459854894</v>
      </c>
      <c r="S3141">
        <f t="shared" si="929"/>
        <v>126.28495059762649</v>
      </c>
      <c r="T3141">
        <f t="shared" si="912"/>
        <v>-7.0700397222550428</v>
      </c>
    </row>
    <row r="3142" spans="1:20" x14ac:dyDescent="0.25">
      <c r="A3142">
        <f t="shared" si="913"/>
        <v>796486.9387481357</v>
      </c>
      <c r="B3142">
        <f t="shared" si="930"/>
        <v>126764.83340989747</v>
      </c>
      <c r="C3142" t="str">
        <f t="shared" si="914"/>
        <v>-0.376896285195191-0.22595901018537i</v>
      </c>
      <c r="D3142" t="str">
        <f t="shared" si="915"/>
        <v>3.82340407316094-0.886874188378349i</v>
      </c>
      <c r="E3142" t="str">
        <f t="shared" si="916"/>
        <v>57.0004698156968-201.444707578259i</v>
      </c>
      <c r="F3142" t="str">
        <f t="shared" si="917"/>
        <v>1.45283144147805-1.233765746473i</v>
      </c>
      <c r="G3142" t="str">
        <f t="shared" si="918"/>
        <v>0.9985404953812-0.0381755741943465i</v>
      </c>
      <c r="H3142" t="str">
        <f t="shared" si="919"/>
        <v>0.677296939032989-126.798251549603i</v>
      </c>
      <c r="I3142" t="str">
        <f t="shared" si="920"/>
        <v>-0.438545994792501-0.522039719413779i</v>
      </c>
      <c r="K3142" t="str">
        <f t="shared" si="921"/>
        <v>0.000505500323449672-0.000942603846694866i</v>
      </c>
      <c r="L3142" t="str">
        <f t="shared" si="922"/>
        <v>0.00005-0.00222608753406155i</v>
      </c>
      <c r="M3142" t="str">
        <f t="shared" si="923"/>
        <v>0.00133333333333333-0.00130946325533032i</v>
      </c>
      <c r="N3142">
        <f t="shared" si="924"/>
        <v>30.943770556869168</v>
      </c>
      <c r="O3142">
        <f t="shared" si="925"/>
        <v>7.1419909518930522</v>
      </c>
      <c r="P3142" s="3">
        <f t="shared" si="926"/>
        <v>-7.1419909518930522</v>
      </c>
      <c r="Q3142" s="3">
        <f t="shared" si="927"/>
        <v>-149.05622944313083</v>
      </c>
      <c r="R3142">
        <f t="shared" si="928"/>
        <v>30.943770556869168</v>
      </c>
      <c r="S3142">
        <f t="shared" si="929"/>
        <v>126.76483340989748</v>
      </c>
      <c r="T3142">
        <f t="shared" si="912"/>
        <v>-7.1419909518930522</v>
      </c>
    </row>
    <row r="3143" spans="1:20" x14ac:dyDescent="0.25">
      <c r="A3143">
        <f t="shared" si="913"/>
        <v>799513.58911537868</v>
      </c>
      <c r="B3143">
        <f t="shared" si="930"/>
        <v>127246.53977685509</v>
      </c>
      <c r="C3143" t="str">
        <f t="shared" si="914"/>
        <v>-0.374575898296795-0.222775986330076i</v>
      </c>
      <c r="D3143" t="str">
        <f t="shared" si="915"/>
        <v>3.8222941000234-0.889070066579967i</v>
      </c>
      <c r="E3143" t="str">
        <f t="shared" si="916"/>
        <v>55.9733790952894-200.476255992908i</v>
      </c>
      <c r="F3143" t="str">
        <f t="shared" si="917"/>
        <v>1.45281529589079-1.22951589857225i</v>
      </c>
      <c r="G3143" t="str">
        <f t="shared" si="918"/>
        <v>0.998529398414102-0.0383202155118374i</v>
      </c>
      <c r="H3143" t="str">
        <f t="shared" si="919"/>
        <v>0.671230661772658-126.310215281281i</v>
      </c>
      <c r="I3143" t="str">
        <f t="shared" si="920"/>
        <v>-0.435357942605701-0.520004589541474i</v>
      </c>
      <c r="K3143" t="str">
        <f t="shared" si="921"/>
        <v>0.000504851693965669-0.000940121106190586i</v>
      </c>
      <c r="L3143" t="str">
        <f t="shared" si="922"/>
        <v>0.00005-0.00221766042444864i</v>
      </c>
      <c r="M3143" t="str">
        <f t="shared" si="923"/>
        <v>0.00133333333333333-0.00130450613202862i</v>
      </c>
      <c r="N3143">
        <f t="shared" si="924"/>
        <v>30.741723322322684</v>
      </c>
      <c r="O3143">
        <f t="shared" si="925"/>
        <v>7.2139215519939111</v>
      </c>
      <c r="P3143" s="3">
        <f t="shared" si="926"/>
        <v>-7.2139215519939111</v>
      </c>
      <c r="Q3143" s="3">
        <f t="shared" si="927"/>
        <v>-149.25827667767732</v>
      </c>
      <c r="R3143">
        <f t="shared" si="928"/>
        <v>30.741723322322684</v>
      </c>
      <c r="S3143">
        <f t="shared" si="929"/>
        <v>127.24653977685509</v>
      </c>
      <c r="T3143">
        <f t="shared" si="912"/>
        <v>-7.2139215519939111</v>
      </c>
    </row>
    <row r="3144" spans="1:20" x14ac:dyDescent="0.25">
      <c r="A3144">
        <f t="shared" si="913"/>
        <v>802551.74075401714</v>
      </c>
      <c r="B3144">
        <f t="shared" si="930"/>
        <v>127730.07662800714</v>
      </c>
      <c r="C3144" t="str">
        <f t="shared" si="914"/>
        <v>-0.372257593049173-0.219639712823751i</v>
      </c>
      <c r="D3144" t="str">
        <f t="shared" si="915"/>
        <v>3.82117632672402-0.891275486402778i</v>
      </c>
      <c r="E3144" t="str">
        <f t="shared" si="916"/>
        <v>54.9630457455861-199.507754540241i</v>
      </c>
      <c r="F3144" t="str">
        <f t="shared" si="917"/>
        <v>1.45279902772687-1.22528372824837i</v>
      </c>
      <c r="G3144" t="str">
        <f t="shared" si="918"/>
        <v>0.998518217199281-0.0384654016026183i</v>
      </c>
      <c r="H3144" t="str">
        <f t="shared" si="919"/>
        <v>0.665217501522814-125.824115318795i</v>
      </c>
      <c r="I3144" t="str">
        <f t="shared" si="920"/>
        <v>-0.432194342171056-0.517977758618155i</v>
      </c>
      <c r="K3144" t="str">
        <f t="shared" si="921"/>
        <v>0.000504202509519507-0.000937649649963415i</v>
      </c>
      <c r="L3144" t="str">
        <f t="shared" si="922"/>
        <v>0.00005-0.00220926521662547i</v>
      </c>
      <c r="M3144" t="str">
        <f t="shared" si="923"/>
        <v>0.00133333333333333-0.00129956777448557i</v>
      </c>
      <c r="N3144">
        <f t="shared" si="924"/>
        <v>30.541487719750819</v>
      </c>
      <c r="O3144">
        <f t="shared" si="925"/>
        <v>7.2858286466159701</v>
      </c>
      <c r="P3144" s="3">
        <f t="shared" si="926"/>
        <v>-7.2858286466159701</v>
      </c>
      <c r="Q3144" s="3">
        <f t="shared" si="927"/>
        <v>-149.45851228024918</v>
      </c>
      <c r="R3144">
        <f t="shared" si="928"/>
        <v>30.541487719750819</v>
      </c>
      <c r="S3144">
        <f t="shared" si="929"/>
        <v>127.73007662800714</v>
      </c>
      <c r="T3144">
        <f t="shared" si="912"/>
        <v>-7.2858286466159701</v>
      </c>
    </row>
    <row r="3145" spans="1:20" x14ac:dyDescent="0.25">
      <c r="A3145">
        <f t="shared" si="913"/>
        <v>805601.43736888235</v>
      </c>
      <c r="B3145">
        <f t="shared" si="930"/>
        <v>128215.45091919356</v>
      </c>
      <c r="C3145" t="str">
        <f t="shared" si="914"/>
        <v>-0.369941908420772-0.216549547893868i</v>
      </c>
      <c r="D3145" t="str">
        <f t="shared" si="915"/>
        <v>3.82005070325051-0.893490445286236i</v>
      </c>
      <c r="E3145" t="str">
        <f t="shared" si="916"/>
        <v>53.9692435323904-198.539426266894i</v>
      </c>
      <c r="F3145" t="str">
        <f t="shared" si="917"/>
        <v>1.45278263605851-1.22106917451267i</v>
      </c>
      <c r="G3145" t="str">
        <f t="shared" si="918"/>
        <v>0.998506951099042-0.0386111344813541i</v>
      </c>
      <c r="H3145" t="str">
        <f t="shared" si="919"/>
        <v>0.659256966208129-125.3399433119i</v>
      </c>
      <c r="I3145" t="str">
        <f t="shared" si="920"/>
        <v>-0.42905500310151-0.51595918772054i</v>
      </c>
      <c r="K3145" t="str">
        <f t="shared" si="921"/>
        <v>0.000503552748924417-0.000935189426263115i</v>
      </c>
      <c r="L3145" t="str">
        <f t="shared" si="922"/>
        <v>0.00005-0.00220090178982414i</v>
      </c>
      <c r="M3145" t="str">
        <f t="shared" si="923"/>
        <v>0.00133333333333333-0.00129464811166126i</v>
      </c>
      <c r="N3145">
        <f t="shared" si="924"/>
        <v>30.343039735223101</v>
      </c>
      <c r="O3145">
        <f t="shared" si="925"/>
        <v>7.357709450880046</v>
      </c>
      <c r="P3145" s="3">
        <f t="shared" si="926"/>
        <v>-7.357709450880046</v>
      </c>
      <c r="Q3145" s="3">
        <f t="shared" si="927"/>
        <v>-149.6569602647769</v>
      </c>
      <c r="R3145">
        <f t="shared" si="928"/>
        <v>30.343039735223101</v>
      </c>
      <c r="S3145">
        <f t="shared" si="929"/>
        <v>128.21545091919356</v>
      </c>
      <c r="T3145">
        <f t="shared" si="912"/>
        <v>-7.357709450880046</v>
      </c>
    </row>
    <row r="3146" spans="1:20" x14ac:dyDescent="0.25">
      <c r="A3146">
        <f t="shared" si="913"/>
        <v>808662.72283088416</v>
      </c>
      <c r="B3146">
        <f t="shared" si="930"/>
        <v>128702.66963268651</v>
      </c>
      <c r="C3146" t="str">
        <f t="shared" si="914"/>
        <v>-0.36762936242224-0.213504851812965i</v>
      </c>
      <c r="D3146" t="str">
        <f t="shared" si="915"/>
        <v>3.81891717934054-0.895714940466386i</v>
      </c>
      <c r="E3146" t="str">
        <f t="shared" si="916"/>
        <v>52.9917464375988-197.571486173774i</v>
      </c>
      <c r="F3146" t="str">
        <f t="shared" si="917"/>
        <v>1.4527661199509-1.21687217662866i</v>
      </c>
      <c r="G3146" t="str">
        <f t="shared" si="918"/>
        <v>0.998495599470894-0.0387574161697338i</v>
      </c>
      <c r="H3146" t="str">
        <f t="shared" si="919"/>
        <v>0.653348568956405-124.857690953805i</v>
      </c>
      <c r="I3146" t="str">
        <f t="shared" si="920"/>
        <v>-0.425939736533363-0.513948838165132i</v>
      </c>
      <c r="K3146" t="str">
        <f t="shared" si="921"/>
        <v>0.00050290239114017-0.00093274038337314i</v>
      </c>
      <c r="L3146" t="str">
        <f t="shared" si="922"/>
        <v>0.00005-0.00219257002373395i</v>
      </c>
      <c r="M3146" t="str">
        <f t="shared" si="923"/>
        <v>0.00133333333333333-0.00128974707278467i</v>
      </c>
      <c r="N3146">
        <f t="shared" si="924"/>
        <v>30.146355387634088</v>
      </c>
      <c r="O3146">
        <f t="shared" si="925"/>
        <v>7.4295612693129893</v>
      </c>
      <c r="P3146" s="3">
        <f t="shared" si="926"/>
        <v>-7.4295612693129893</v>
      </c>
      <c r="Q3146" s="3">
        <f t="shared" si="927"/>
        <v>-149.85364461236591</v>
      </c>
      <c r="R3146">
        <f t="shared" si="928"/>
        <v>30.146355387634088</v>
      </c>
      <c r="S3146">
        <f t="shared" si="929"/>
        <v>128.70266963268651</v>
      </c>
      <c r="T3146">
        <f t="shared" si="912"/>
        <v>-7.4295612693129893</v>
      </c>
    </row>
    <row r="3147" spans="1:20" x14ac:dyDescent="0.25">
      <c r="A3147">
        <f t="shared" si="913"/>
        <v>811735.64117764158</v>
      </c>
      <c r="B3147">
        <f t="shared" si="930"/>
        <v>129191.73977729071</v>
      </c>
      <c r="C3147" t="str">
        <f t="shared" si="914"/>
        <v>-0.365320452627536-0.210504987310937i</v>
      </c>
      <c r="D3147" t="str">
        <f t="shared" si="915"/>
        <v>3.81777570448152-0.89794896897281i</v>
      </c>
      <c r="E3147" t="str">
        <f t="shared" si="916"/>
        <v>52.0303288296055-196.604141404191i</v>
      </c>
      <c r="F3147" t="str">
        <f t="shared" si="917"/>
        <v>1.45274947846219-1.21269267411115i</v>
      </c>
      <c r="G3147" t="str">
        <f t="shared" si="918"/>
        <v>0.998484161667511-0.0389042486964911i</v>
      </c>
      <c r="H3147" t="str">
        <f t="shared" si="919"/>
        <v>0.647491828035628-124.377349980871i</v>
      </c>
      <c r="I3147" t="str">
        <f t="shared" si="920"/>
        <v>-0.422848355113456-0.511946671506125i</v>
      </c>
      <c r="K3147" t="str">
        <f t="shared" si="921"/>
        <v>0.000502251415273504-0.000930302469610119i</v>
      </c>
      <c r="L3147" t="str">
        <f t="shared" si="922"/>
        <v>0.00005-0.00218426979849965i</v>
      </c>
      <c r="M3147" t="str">
        <f t="shared" si="923"/>
        <v>0.00133333333333333-0.00128486458735273i</v>
      </c>
      <c r="N3147">
        <f t="shared" si="924"/>
        <v>29.951410738526789</v>
      </c>
      <c r="O3147">
        <f t="shared" si="925"/>
        <v>7.5013814941947743</v>
      </c>
      <c r="P3147" s="3">
        <f t="shared" si="926"/>
        <v>-7.5013814941947743</v>
      </c>
      <c r="Q3147" s="3">
        <f t="shared" si="927"/>
        <v>-150.04858926147321</v>
      </c>
      <c r="R3147">
        <f t="shared" si="928"/>
        <v>29.951410738526789</v>
      </c>
      <c r="S3147">
        <f t="shared" si="929"/>
        <v>129.19173977729071</v>
      </c>
      <c r="T3147">
        <f t="shared" si="912"/>
        <v>-7.5013814941947743</v>
      </c>
    </row>
    <row r="3148" spans="1:20" x14ac:dyDescent="0.25">
      <c r="A3148">
        <f t="shared" si="913"/>
        <v>814820.23661411658</v>
      </c>
      <c r="B3148">
        <f t="shared" si="930"/>
        <v>129682.66838844442</v>
      </c>
      <c r="C3148" t="str">
        <f t="shared" si="914"/>
        <v>-0.363015656691484-0.207549319962531i</v>
      </c>
      <c r="D3148" t="str">
        <f t="shared" si="915"/>
        <v>3.81662622791046-0.900192527625602i</v>
      </c>
      <c r="E3148" t="str">
        <f t="shared" si="916"/>
        <v>51.0847656241494-195.637591431248i</v>
      </c>
      <c r="F3148" t="str">
        <f t="shared" si="917"/>
        <v>1.45273271064348-1.20853060672538i</v>
      </c>
      <c r="G3148" t="str">
        <f t="shared" si="918"/>
        <v>0.998472637036699-0.0390516340974223i</v>
      </c>
      <c r="H3148" t="str">
        <f t="shared" si="919"/>
        <v>0.641686266791913-123.898912172307i</v>
      </c>
      <c r="I3148" t="str">
        <f t="shared" si="920"/>
        <v>-0.419780672986475-0.509952649533295i</v>
      </c>
      <c r="K3148" t="str">
        <f t="shared" si="921"/>
        <v>0.000501599800578607-0.000927875633323305i</v>
      </c>
      <c r="L3148" t="str">
        <f t="shared" si="922"/>
        <v>0.00005-0.00217600099471971i</v>
      </c>
      <c r="M3148" t="str">
        <f t="shared" si="923"/>
        <v>0.00133333333333333-0.00128000058512924i</v>
      </c>
      <c r="N3148">
        <f t="shared" si="924"/>
        <v>29.758181901458471</v>
      </c>
      <c r="O3148">
        <f t="shared" si="925"/>
        <v>7.5731676039113447</v>
      </c>
      <c r="P3148" s="3">
        <f t="shared" si="926"/>
        <v>-7.5731676039113447</v>
      </c>
      <c r="Q3148" s="3">
        <f t="shared" si="927"/>
        <v>-150.24181809854153</v>
      </c>
      <c r="R3148">
        <f t="shared" si="928"/>
        <v>29.758181901458471</v>
      </c>
      <c r="S3148">
        <f t="shared" si="929"/>
        <v>129.68266838844443</v>
      </c>
      <c r="T3148">
        <f t="shared" si="912"/>
        <v>-7.5731676039113447</v>
      </c>
    </row>
    <row r="3149" spans="1:20" x14ac:dyDescent="0.25">
      <c r="A3149">
        <f t="shared" si="913"/>
        <v>817916.5535132502</v>
      </c>
      <c r="B3149">
        <f t="shared" si="930"/>
        <v>130175.46252832051</v>
      </c>
      <c r="C3149" t="str">
        <f t="shared" si="914"/>
        <v>-0.360715432863215-0.204637218551006i</v>
      </c>
      <c r="D3149" t="str">
        <f t="shared" si="915"/>
        <v>3.81546869861388-0.902445613032262i</v>
      </c>
      <c r="E3149" t="str">
        <f t="shared" si="916"/>
        <v>50.1548324359752-194.672028244276i</v>
      </c>
      <c r="F3149" t="str">
        <f t="shared" si="917"/>
        <v>1.45271581553874-1.20438591448613i</v>
      </c>
      <c r="G3149" t="str">
        <f t="shared" si="918"/>
        <v>0.998461024921358-0.0391995744154073i</v>
      </c>
      <c r="H3149" t="str">
        <f t="shared" si="919"/>
        <v>0.635931413588238-123.422369349879i</v>
      </c>
      <c r="I3149" t="str">
        <f t="shared" si="920"/>
        <v>-0.416736505782379-0.507966734269951i</v>
      </c>
      <c r="K3149" t="str">
        <f t="shared" si="921"/>
        <v>0.000500947526457582-0.000925459822894084i</v>
      </c>
      <c r="L3149" t="str">
        <f t="shared" si="922"/>
        <v>0.00005-0.00216776349344463i</v>
      </c>
      <c r="M3149" t="str">
        <f t="shared" si="923"/>
        <v>0.00133333333333333-0.0012751549961439i</v>
      </c>
      <c r="N3149">
        <f t="shared" si="924"/>
        <v>29.566645050925189</v>
      </c>
      <c r="O3149">
        <f t="shared" si="925"/>
        <v>7.6449171613129474</v>
      </c>
      <c r="P3149" s="3">
        <f t="shared" si="926"/>
        <v>-7.6449171613129474</v>
      </c>
      <c r="Q3149" s="3">
        <f t="shared" si="927"/>
        <v>-150.43335494907481</v>
      </c>
      <c r="R3149">
        <f t="shared" si="928"/>
        <v>29.566645050925189</v>
      </c>
      <c r="S3149">
        <f t="shared" si="929"/>
        <v>130.17546252832051</v>
      </c>
      <c r="T3149">
        <f t="shared" si="912"/>
        <v>-7.6449171613129474</v>
      </c>
    </row>
    <row r="3150" spans="1:20" x14ac:dyDescent="0.25">
      <c r="A3150">
        <f t="shared" si="913"/>
        <v>821024.63641660055</v>
      </c>
      <c r="B3150">
        <f t="shared" si="930"/>
        <v>130670.12928592812</v>
      </c>
      <c r="C3150" t="str">
        <f t="shared" si="914"/>
        <v>-0.35842022049478-0.201768055408701i</v>
      </c>
      <c r="D3150" t="str">
        <f t="shared" si="915"/>
        <v>3.81430306532759-0.904708221584607i</v>
      </c>
      <c r="E3150" t="str">
        <f t="shared" si="916"/>
        <v>49.2403057215686-193.707636533998i</v>
      </c>
      <c r="F3150" t="str">
        <f t="shared" si="917"/>
        <v>1.45269879218469-1.20025853765684i</v>
      </c>
      <c r="G3150" t="str">
        <f t="shared" si="918"/>
        <v>0.998449324659446-0.0393480717004282i</v>
      </c>
      <c r="H3150" t="str">
        <f t="shared" si="919"/>
        <v>0.63022680174403-122.94771337761i</v>
      </c>
      <c r="I3150" t="str">
        <f t="shared" si="920"/>
        <v>-0.413715670603922-0.505988887970836i</v>
      </c>
      <c r="K3150" t="str">
        <f t="shared" si="921"/>
        <v>0.000500294572460947-0.000923054986735442i</v>
      </c>
      <c r="L3150" t="str">
        <f t="shared" si="922"/>
        <v>0.00005-0.00215955717617516i</v>
      </c>
      <c r="M3150" t="str">
        <f t="shared" si="923"/>
        <v>0.00133333333333333-0.00127032775069127i</v>
      </c>
      <c r="N3150">
        <f t="shared" si="924"/>
        <v>29.37677643085101</v>
      </c>
      <c r="O3150">
        <f t="shared" si="925"/>
        <v>7.7166278120833613</v>
      </c>
      <c r="P3150" s="3">
        <f t="shared" si="926"/>
        <v>-7.7166278120833613</v>
      </c>
      <c r="Q3150" s="3">
        <f t="shared" si="927"/>
        <v>-150.62322356914899</v>
      </c>
      <c r="R3150">
        <f t="shared" si="928"/>
        <v>29.37677643085101</v>
      </c>
      <c r="S3150">
        <f t="shared" si="929"/>
        <v>130.67012928592811</v>
      </c>
      <c r="T3150">
        <f t="shared" si="912"/>
        <v>-7.7166278120833613</v>
      </c>
    </row>
    <row r="3151" spans="1:20" x14ac:dyDescent="0.25">
      <c r="A3151">
        <f t="shared" si="913"/>
        <v>824144.53003498376</v>
      </c>
      <c r="B3151">
        <f t="shared" si="930"/>
        <v>131166.67577721467</v>
      </c>
      <c r="C3151" t="str">
        <f t="shared" si="914"/>
        <v>-0.356130440544569-0.198941206735593i</v>
      </c>
      <c r="D3151" t="str">
        <f t="shared" si="915"/>
        <v>3.81312927653673-0.906980349455643i</v>
      </c>
      <c r="E3151" t="str">
        <f t="shared" si="916"/>
        <v>48.3409629133719-192.744593876273i</v>
      </c>
      <c r="F3151" t="str">
        <f t="shared" si="917"/>
        <v>1.45268163961088-1.19614841674878i</v>
      </c>
      <c r="G3151" t="str">
        <f t="shared" si="918"/>
        <v>0.998437535583943-0.0394971280095895i</v>
      </c>
      <c r="H3151" t="str">
        <f t="shared" si="919"/>
        <v>0.624571969475544-122.474936161493i</v>
      </c>
      <c r="I3151" t="str">
        <f t="shared" si="920"/>
        <v>-0.410717986014333-0.504019073120173i</v>
      </c>
      <c r="K3151" t="str">
        <f t="shared" si="921"/>
        <v>0.00049964091828813-0.000920661073291507i</v>
      </c>
      <c r="L3151" t="str">
        <f t="shared" si="922"/>
        <v>0.00005-0.00215138192486069i</v>
      </c>
      <c r="M3151" t="str">
        <f t="shared" si="923"/>
        <v>0.00133333333333333-0.00126551877932982i</v>
      </c>
      <c r="N3151">
        <f t="shared" si="924"/>
        <v>29.18855236266964</v>
      </c>
      <c r="O3151">
        <f t="shared" si="925"/>
        <v>7.7882972831164548</v>
      </c>
      <c r="P3151" s="3">
        <f t="shared" si="926"/>
        <v>-7.7882972831164548</v>
      </c>
      <c r="Q3151" s="3">
        <f t="shared" si="927"/>
        <v>-150.81144763733036</v>
      </c>
      <c r="R3151">
        <f t="shared" si="928"/>
        <v>29.18855236266964</v>
      </c>
      <c r="S3151">
        <f t="shared" si="929"/>
        <v>131.16667577721466</v>
      </c>
      <c r="T3151">
        <f t="shared" si="912"/>
        <v>-7.7882972831164548</v>
      </c>
    </row>
    <row r="3152" spans="1:20" x14ac:dyDescent="0.25">
      <c r="A3152">
        <f t="shared" si="913"/>
        <v>827276.27924911678</v>
      </c>
      <c r="B3152">
        <f t="shared" si="930"/>
        <v>131665.1091451681</v>
      </c>
      <c r="C3152" t="str">
        <f t="shared" si="914"/>
        <v>-0.3538464960749-0.196156052896469i</v>
      </c>
      <c r="D3152" t="str">
        <f t="shared" si="915"/>
        <v>3.81194728047555-0.90926199259642i</v>
      </c>
      <c r="E3152" t="str">
        <f t="shared" si="916"/>
        <v>47.4565825456945-191.783070914152i</v>
      </c>
      <c r="F3152" t="str">
        <f t="shared" si="917"/>
        <v>1.4526643568395-1.19205549252008i</v>
      </c>
      <c r="G3152" t="str">
        <f t="shared" si="918"/>
        <v>0.998425657022812-0.039646745407137i</v>
      </c>
      <c r="H3152" t="str">
        <f t="shared" si="919"/>
        <v>0.61896645983705-122.004029649196i</v>
      </c>
      <c r="I3152" t="str">
        <f t="shared" si="920"/>
        <v>-0.407743272025018-0.502057252429592i</v>
      </c>
      <c r="K3152" t="str">
        <f t="shared" si="921"/>
        <v>0.000498986543788007-0.000918278031037042i</v>
      </c>
      <c r="L3152" t="str">
        <f t="shared" si="922"/>
        <v>0.00005-0.00214323762189748i</v>
      </c>
      <c r="M3152" t="str">
        <f t="shared" si="923"/>
        <v>0.00133333333333333-0.00126072801288087i</v>
      </c>
      <c r="N3152">
        <f t="shared" si="924"/>
        <v>29.001949252993143</v>
      </c>
      <c r="O3152">
        <f t="shared" si="925"/>
        <v>7.8599233809066238</v>
      </c>
      <c r="P3152" s="3">
        <f t="shared" si="926"/>
        <v>-7.8599233809066238</v>
      </c>
      <c r="Q3152" s="3">
        <f t="shared" si="927"/>
        <v>-150.99805074700686</v>
      </c>
      <c r="R3152">
        <f t="shared" si="928"/>
        <v>29.001949252993143</v>
      </c>
      <c r="S3152">
        <f t="shared" si="929"/>
        <v>131.66510914516809</v>
      </c>
      <c r="T3152">
        <f t="shared" si="912"/>
        <v>-7.8599233809066238</v>
      </c>
    </row>
    <row r="3153" spans="1:20" x14ac:dyDescent="0.25">
      <c r="A3153">
        <f t="shared" si="913"/>
        <v>830419.92911026336</v>
      </c>
      <c r="B3153">
        <f t="shared" si="930"/>
        <v>132165.43655991973</v>
      </c>
      <c r="C3153" t="str">
        <f t="shared" si="914"/>
        <v>-0.351568772743507-0.193411978697768i</v>
      </c>
      <c r="D3153" t="str">
        <f t="shared" si="915"/>
        <v>3.81075702512746-0.911553146732861i</v>
      </c>
      <c r="E3153" t="str">
        <f t="shared" si="916"/>
        <v>46.5869443727255-190.823231538122i</v>
      </c>
      <c r="F3153" t="str">
        <f t="shared" si="917"/>
        <v>1.45264694288543-1.18797970597499i</v>
      </c>
      <c r="G3153" t="str">
        <f t="shared" si="918"/>
        <v>0.998413688298965-0.0397969259644772i</v>
      </c>
      <c r="H3153" t="str">
        <f t="shared" si="919"/>
        <v>0.61340982066279-121.534985829783i</v>
      </c>
      <c r="I3153" t="str">
        <f t="shared" si="920"/>
        <v>-0.404791350083504-0.500103388836216i</v>
      </c>
      <c r="K3153" t="str">
        <f t="shared" si="921"/>
        <v>0.000498331428959417-0.000915905808476994i</v>
      </c>
      <c r="L3153" t="str">
        <f t="shared" si="922"/>
        <v>0.00005-0.00213512415012699i</v>
      </c>
      <c r="M3153" t="str">
        <f t="shared" si="923"/>
        <v>0.00133333333333333-0.00125595538242764i</v>
      </c>
      <c r="N3153">
        <f t="shared" si="924"/>
        <v>28.816943600896849</v>
      </c>
      <c r="O3153">
        <f t="shared" si="925"/>
        <v>7.9315039899491886</v>
      </c>
      <c r="P3153" s="3">
        <f t="shared" si="926"/>
        <v>-7.9315039899491886</v>
      </c>
      <c r="Q3153" s="3">
        <f t="shared" si="927"/>
        <v>-151.18305639910315</v>
      </c>
      <c r="R3153">
        <f t="shared" si="928"/>
        <v>28.816943600896849</v>
      </c>
      <c r="S3153">
        <f t="shared" si="929"/>
        <v>132.16543655991973</v>
      </c>
      <c r="T3153">
        <f t="shared" si="912"/>
        <v>-7.9315039899491886</v>
      </c>
    </row>
    <row r="3154" spans="1:20" x14ac:dyDescent="0.25">
      <c r="A3154">
        <f t="shared" si="913"/>
        <v>833575.5248408824</v>
      </c>
      <c r="B3154">
        <f t="shared" si="930"/>
        <v>132667.66521884743</v>
      </c>
      <c r="C3154" t="str">
        <f t="shared" si="914"/>
        <v>-0.349297639288394-0.19070837364476i</v>
      </c>
      <c r="D3154" t="str">
        <f t="shared" si="915"/>
        <v>3.80955845822498-0.913853807362577i</v>
      </c>
      <c r="E3154" t="str">
        <f t="shared" si="916"/>
        <v>45.7318294788739-189.865233064312i</v>
      </c>
      <c r="F3154" t="str">
        <f t="shared" si="917"/>
        <v>1.45262939675614-1.18392099836291i</v>
      </c>
      <c r="G3154" t="str">
        <f t="shared" si="918"/>
        <v>0.998401628730223-0.0399476717601979i</v>
      </c>
      <c r="H3154" t="str">
        <f t="shared" si="919"/>
        <v>0.60790160450972-121.067796733421i</v>
      </c>
      <c r="I3154" t="str">
        <f t="shared" si="920"/>
        <v>-0.401862043061355-0.498157445500659i</v>
      </c>
      <c r="K3154" t="str">
        <f t="shared" si="921"/>
        <v>0.000497675553951726-0.000913544354146041i</v>
      </c>
      <c r="L3154" t="str">
        <f t="shared" si="922"/>
        <v>0.00005-0.00212704139283422i</v>
      </c>
      <c r="M3154" t="str">
        <f t="shared" si="923"/>
        <v>0.00133333333333333-0.00125120081931425i</v>
      </c>
      <c r="N3154">
        <f t="shared" si="924"/>
        <v>28.63351200482245</v>
      </c>
      <c r="O3154">
        <f t="shared" si="925"/>
        <v>8.0030370711561609</v>
      </c>
      <c r="P3154" s="3">
        <f t="shared" si="926"/>
        <v>-8.0030370711561609</v>
      </c>
      <c r="Q3154" s="3">
        <f t="shared" si="927"/>
        <v>-151.36648799517755</v>
      </c>
      <c r="R3154">
        <f t="shared" si="928"/>
        <v>28.63351200482245</v>
      </c>
      <c r="S3154">
        <f t="shared" si="929"/>
        <v>132.66766521884742</v>
      </c>
      <c r="T3154">
        <f t="shared" si="912"/>
        <v>-8.0030370711561609</v>
      </c>
    </row>
    <row r="3155" spans="1:20" x14ac:dyDescent="0.25">
      <c r="A3155">
        <f t="shared" si="913"/>
        <v>836743.11183527787</v>
      </c>
      <c r="B3155">
        <f t="shared" si="930"/>
        <v>133171.80234667906</v>
      </c>
      <c r="C3155" t="str">
        <f t="shared" si="914"/>
        <v>-0.347033448005806-0.188044632179965i</v>
      </c>
      <c r="D3155" t="str">
        <f t="shared" si="915"/>
        <v>3.80835152724966-0.916163969751651i</v>
      </c>
      <c r="E3155" t="str">
        <f t="shared" si="916"/>
        <v>44.8910203817961-188.909226410555i</v>
      </c>
      <c r="F3155" t="str">
        <f t="shared" si="917"/>
        <v>1.45261171745161-1.17987931117757i</v>
      </c>
      <c r="G3155" t="str">
        <f t="shared" si="918"/>
        <v>0.99838947762928-0.0400989848800858i</v>
      </c>
      <c r="H3155" t="str">
        <f t="shared" si="919"/>
        <v>0.602441368601029-120.602454431111i</v>
      </c>
      <c r="I3155" t="str">
        <f t="shared" si="920"/>
        <v>-0.398955175242311-0.496219385805132i</v>
      </c>
      <c r="K3155" t="str">
        <f t="shared" si="921"/>
        <v>0.000497018899065381-0.000911193616608137i</v>
      </c>
      <c r="L3155" t="str">
        <f t="shared" si="922"/>
        <v>0.00005-0.00211898923374599i</v>
      </c>
      <c r="M3155" t="str">
        <f t="shared" si="923"/>
        <v>0.00133333333333333-0.0012464642551447i</v>
      </c>
      <c r="N3155">
        <f t="shared" si="924"/>
        <v>28.451631169117661</v>
      </c>
      <c r="O3155">
        <f t="shared" si="925"/>
        <v>8.0745206602856143</v>
      </c>
      <c r="P3155" s="3">
        <f t="shared" si="926"/>
        <v>-8.0745206602856143</v>
      </c>
      <c r="Q3155" s="3">
        <f t="shared" si="927"/>
        <v>-151.54836883088234</v>
      </c>
      <c r="R3155">
        <f t="shared" si="928"/>
        <v>28.451631169117661</v>
      </c>
      <c r="S3155">
        <f t="shared" si="929"/>
        <v>133.17180234667907</v>
      </c>
      <c r="T3155">
        <f t="shared" si="912"/>
        <v>-8.0745206602856143</v>
      </c>
    </row>
    <row r="3156" spans="1:20" x14ac:dyDescent="0.25">
      <c r="A3156">
        <f t="shared" si="913"/>
        <v>839922.73566025181</v>
      </c>
      <c r="B3156">
        <f t="shared" si="930"/>
        <v>133677.85519559644</v>
      </c>
      <c r="C3156" t="str">
        <f t="shared" si="914"/>
        <v>-0.344776535220943-0.185420153903535i</v>
      </c>
      <c r="D3156" t="str">
        <f t="shared" si="915"/>
        <v>3.8071361794322-0.918483628931402i</v>
      </c>
      <c r="E3156" t="str">
        <f t="shared" si="916"/>
        <v>44.064301128351-187.955356270121i</v>
      </c>
      <c r="F3156" t="str">
        <f t="shared" si="917"/>
        <v>1.45259390396434-1.17585458615621i</v>
      </c>
      <c r="G3156" t="str">
        <f t="shared" si="918"/>
        <v>0.998377234303662-0.0402508674171479i</v>
      </c>
      <c r="H3156" t="str">
        <f t="shared" si="919"/>
        <v>0.597028674770341-120.138951034394i</v>
      </c>
      <c r="I3156" t="str">
        <f t="shared" si="920"/>
        <v>-0.396070572310454-0.494289173351495i</v>
      </c>
      <c r="K3156" t="str">
        <f t="shared" si="921"/>
        <v>0.000496361444752482-0.000908853544456094i</v>
      </c>
      <c r="L3156" t="str">
        <f t="shared" si="922"/>
        <v>0.00005-0.00211096755702928i</v>
      </c>
      <c r="M3156" t="str">
        <f t="shared" si="923"/>
        <v>0.00133333333333333-0.00124174562178193i</v>
      </c>
      <c r="N3156">
        <f t="shared" si="924"/>
        <v>28.271277910219482</v>
      </c>
      <c r="O3156">
        <f t="shared" si="925"/>
        <v>8.1459528663875158</v>
      </c>
      <c r="P3156" s="3">
        <f t="shared" si="926"/>
        <v>-8.1459528663875158</v>
      </c>
      <c r="Q3156" s="3">
        <f t="shared" si="927"/>
        <v>-151.72872208978052</v>
      </c>
      <c r="R3156">
        <f t="shared" si="928"/>
        <v>28.271277910219482</v>
      </c>
      <c r="S3156">
        <f t="shared" si="929"/>
        <v>133.67785519559644</v>
      </c>
      <c r="T3156">
        <f t="shared" si="912"/>
        <v>-8.1459528663875158</v>
      </c>
    </row>
    <row r="3157" spans="1:20" x14ac:dyDescent="0.25">
      <c r="A3157">
        <f t="shared" si="913"/>
        <v>843114.44205576077</v>
      </c>
      <c r="B3157">
        <f t="shared" si="930"/>
        <v>134185.8310453397</v>
      </c>
      <c r="C3157" t="str">
        <f t="shared" si="914"/>
        <v>-0.342527221751218-0.182834343776457i</v>
      </c>
      <c r="D3157" t="str">
        <f t="shared" si="915"/>
        <v>3.80591236175238-0.920812779695126i</v>
      </c>
      <c r="E3157" t="str">
        <f t="shared" si="916"/>
        <v>43.2514573838291-187.00376128306i</v>
      </c>
      <c r="F3157" t="str">
        <f t="shared" si="917"/>
        <v>1.45257595527923-1.17184676527866i</v>
      </c>
      <c r="G3157" t="str">
        <f t="shared" si="918"/>
        <v>0.998364898055692-0.0404033214716295i</v>
      </c>
      <c r="H3157" t="str">
        <f t="shared" si="919"/>
        <v>0.591663089406765-119.677278695088i</v>
      </c>
      <c r="I3157" t="str">
        <f t="shared" si="920"/>
        <v>-0.393208061338531-0.492366771959401i</v>
      </c>
      <c r="K3157" t="str">
        <f t="shared" si="921"/>
        <v>0.000495703171617378-0.000906524086311166i</v>
      </c>
      <c r="L3157" t="str">
        <f t="shared" si="922"/>
        <v>0.00005-0.00210297624728958i</v>
      </c>
      <c r="M3157" t="str">
        <f t="shared" si="923"/>
        <v>0.00133333333333333-0.00123704485134681i</v>
      </c>
      <c r="N3157">
        <f t="shared" si="924"/>
        <v>28.092429162500594</v>
      </c>
      <c r="O3157">
        <f t="shared" si="925"/>
        <v>8.2173318702645339</v>
      </c>
      <c r="P3157" s="3">
        <f t="shared" si="926"/>
        <v>-8.2173318702645339</v>
      </c>
      <c r="Q3157" s="3">
        <f t="shared" si="927"/>
        <v>-151.90757083749941</v>
      </c>
      <c r="R3157">
        <f t="shared" si="928"/>
        <v>28.092429162500594</v>
      </c>
      <c r="S3157">
        <f t="shared" si="929"/>
        <v>134.18583104533971</v>
      </c>
      <c r="T3157">
        <f t="shared" si="912"/>
        <v>-8.2173318702645339</v>
      </c>
    </row>
    <row r="3158" spans="1:20" x14ac:dyDescent="0.25">
      <c r="A3158">
        <f t="shared" si="913"/>
        <v>846318.27693557262</v>
      </c>
      <c r="B3158">
        <f t="shared" si="930"/>
        <v>134695.73720331199</v>
      </c>
      <c r="C3158" t="str">
        <f t="shared" si="914"/>
        <v>-0.340285813361737-0.180286612307252i</v>
      </c>
      <c r="D3158" t="str">
        <f t="shared" si="915"/>
        <v>3.80468002093921-0.92315141659482i</v>
      </c>
      <c r="E3158" t="str">
        <f t="shared" si="916"/>
        <v>42.4522765146864-186.054574204979i</v>
      </c>
      <c r="F3158" t="str">
        <f t="shared" si="917"/>
        <v>1.45255787037356-1.16785579076652i</v>
      </c>
      <c r="G3158" t="str">
        <f t="shared" si="918"/>
        <v>0.998352468182449-0.0405563491510343i</v>
      </c>
      <c r="H3158" t="str">
        <f t="shared" si="919"/>
        <v>0.586344183400582-119.21742960501i</v>
      </c>
      <c r="I3158" t="str">
        <f t="shared" si="920"/>
        <v>-0.390367470776361-0.490452145664426i</v>
      </c>
      <c r="K3158" t="str">
        <f t="shared" si="921"/>
        <v>0.000495044060417263-0.000904205190822652i</v>
      </c>
      <c r="L3158" t="str">
        <f t="shared" si="922"/>
        <v>0.00005-0.00209501518956922i</v>
      </c>
      <c r="M3158" t="str">
        <f t="shared" si="923"/>
        <v>0.00133333333333333-0.00123236187621719i</v>
      </c>
      <c r="N3158">
        <f t="shared" si="924"/>
        <v>27.915061983784994</v>
      </c>
      <c r="O3158">
        <f t="shared" si="925"/>
        <v>8.288655922951083</v>
      </c>
      <c r="P3158" s="3">
        <f t="shared" si="926"/>
        <v>-8.288655922951083</v>
      </c>
      <c r="Q3158" s="3">
        <f t="shared" si="927"/>
        <v>-152.08493801621501</v>
      </c>
      <c r="R3158">
        <f t="shared" si="928"/>
        <v>27.915061983784994</v>
      </c>
      <c r="S3158">
        <f t="shared" si="929"/>
        <v>134.69573720331198</v>
      </c>
      <c r="T3158">
        <f t="shared" si="912"/>
        <v>-8.288655922951083</v>
      </c>
    </row>
    <row r="3159" spans="1:20" x14ac:dyDescent="0.25">
      <c r="A3159">
        <f t="shared" si="913"/>
        <v>849534.28638792795</v>
      </c>
      <c r="B3159">
        <f t="shared" si="930"/>
        <v>135207.58100468459</v>
      </c>
      <c r="C3159" t="str">
        <f t="shared" si="914"/>
        <v>-0.338052601212841-0.177776375722898i</v>
      </c>
      <c r="D3159" t="str">
        <f t="shared" si="915"/>
        <v>3.80343910347093-0.925499533937879i</v>
      </c>
      <c r="E3159" t="str">
        <f t="shared" si="916"/>
        <v>41.6665476650705-185.107922073194i</v>
      </c>
      <c r="F3159" t="str">
        <f t="shared" si="917"/>
        <v>1.45253964821694-1.16388160508233i</v>
      </c>
      <c r="G3159" t="str">
        <f t="shared" si="918"/>
        <v>0.998339943975733-0.0407099525701434i</v>
      </c>
      <c r="H3159" t="str">
        <f t="shared" si="919"/>
        <v>0.58107153208969-118.759395995702i</v>
      </c>
      <c r="I3159" t="str">
        <f t="shared" si="920"/>
        <v>-0.387548630439345-0.488545258716216i</v>
      </c>
      <c r="K3159" t="str">
        <f t="shared" si="921"/>
        <v>0.000494384092062797-0.000901896806667501i</v>
      </c>
      <c r="L3159" t="str">
        <f t="shared" si="922"/>
        <v>0.00005-0.0020870842693457i</v>
      </c>
      <c r="M3159" t="str">
        <f t="shared" si="923"/>
        <v>0.00133333333333333-0.00122769662902688i</v>
      </c>
      <c r="N3159">
        <f t="shared" si="924"/>
        <v>27.739153560542036</v>
      </c>
      <c r="O3159">
        <f t="shared" si="925"/>
        <v>8.3599233442103955</v>
      </c>
      <c r="P3159" s="3">
        <f t="shared" si="926"/>
        <v>-8.3599233442103955</v>
      </c>
      <c r="Q3159" s="3">
        <f t="shared" si="927"/>
        <v>-152.26084643945796</v>
      </c>
      <c r="R3159">
        <f t="shared" si="928"/>
        <v>27.739153560542036</v>
      </c>
      <c r="S3159">
        <f t="shared" si="929"/>
        <v>135.20758100468458</v>
      </c>
      <c r="T3159">
        <f t="shared" si="912"/>
        <v>-8.3599233442103955</v>
      </c>
    </row>
    <row r="3160" spans="1:20" x14ac:dyDescent="0.25">
      <c r="A3160">
        <f t="shared" si="913"/>
        <v>852762.51667620195</v>
      </c>
      <c r="B3160">
        <f t="shared" si="930"/>
        <v>135721.36981250238</v>
      </c>
      <c r="C3160" t="str">
        <f t="shared" si="914"/>
        <v>-0.335827862299551-0.17530305612478i</v>
      </c>
      <c r="D3160" t="str">
        <f t="shared" si="915"/>
        <v>3.80218955557518-0.927857125783759i</v>
      </c>
      <c r="E3160" t="str">
        <f t="shared" si="916"/>
        <v>40.8940618274294-184.163926370174i</v>
      </c>
      <c r="F3160" t="str">
        <f t="shared" si="917"/>
        <v>1.45252128777122-1.15992415092869i</v>
      </c>
      <c r="G3160" t="str">
        <f t="shared" si="918"/>
        <v>0.998327324722019-0.0408641338510353i</v>
      </c>
      <c r="H3160" t="str">
        <f t="shared" si="919"/>
        <v>0.575844715206756-118.303170138167i</v>
      </c>
      <c r="I3160" t="str">
        <f t="shared" si="920"/>
        <v>-0.384751371497089-0.486646075576668i</v>
      </c>
      <c r="K3160" t="str">
        <f t="shared" si="921"/>
        <v>0.000493723247618723-0.000899598882549951i</v>
      </c>
      <c r="L3160" t="str">
        <f t="shared" si="922"/>
        <v>0.00005-0.00207918337253009i</v>
      </c>
      <c r="M3160" t="str">
        <f t="shared" si="923"/>
        <v>0.00133333333333333-0.00122304904266476i</v>
      </c>
      <c r="N3160">
        <f t="shared" si="924"/>
        <v>27.564681212779789</v>
      </c>
      <c r="O3160">
        <f t="shared" si="925"/>
        <v>8.4311325210490136</v>
      </c>
      <c r="P3160" s="3">
        <f t="shared" si="926"/>
        <v>-8.4311325210490136</v>
      </c>
      <c r="Q3160" s="3">
        <f t="shared" si="927"/>
        <v>-152.43531878722021</v>
      </c>
      <c r="R3160">
        <f t="shared" si="928"/>
        <v>27.564681212779789</v>
      </c>
      <c r="S3160">
        <f t="shared" si="929"/>
        <v>135.72136981250239</v>
      </c>
      <c r="T3160">
        <f t="shared" si="912"/>
        <v>-8.4311325210490136</v>
      </c>
    </row>
    <row r="3161" spans="1:20" x14ac:dyDescent="0.25">
      <c r="A3161">
        <f t="shared" si="913"/>
        <v>856003.01423957164</v>
      </c>
      <c r="B3161">
        <f t="shared" si="930"/>
        <v>136237.1110177899</v>
      </c>
      <c r="C3161" t="str">
        <f t="shared" si="914"/>
        <v>-0.333611859882701-0.172866081630237i</v>
      </c>
      <c r="D3161" t="str">
        <f t="shared" si="915"/>
        <v>3.80093132322906-0.930224185940663i</v>
      </c>
      <c r="E3161" t="str">
        <f t="shared" si="916"/>
        <v>40.1346119074249-183.222703184174i</v>
      </c>
      <c r="F3161" t="str">
        <f t="shared" si="917"/>
        <v>1.45250278799047-1.15598337124747i</v>
      </c>
      <c r="G3161" t="str">
        <f t="shared" si="918"/>
        <v>0.998314609702425-0.0410188951231045i</v>
      </c>
      <c r="H3161" t="str">
        <f t="shared" si="919"/>
        <v>0.570663316827033-117.848744342595i</v>
      </c>
      <c r="I3161" t="str">
        <f t="shared" si="920"/>
        <v>-0.381975526462115-0.484754560918115i</v>
      </c>
      <c r="K3161" t="str">
        <f t="shared" si="921"/>
        <v>0.000493061508304521-0.00089731136720115i</v>
      </c>
      <c r="L3161" t="str">
        <f t="shared" si="922"/>
        <v>0.00005-0.00207131238546532i</v>
      </c>
      <c r="M3161" t="str">
        <f t="shared" si="923"/>
        <v>0.00133333333333333-0.00121841905027372i</v>
      </c>
      <c r="N3161">
        <f t="shared" si="924"/>
        <v>27.391622398638049</v>
      </c>
      <c r="O3161">
        <f t="shared" si="925"/>
        <v>8.5022819062518842</v>
      </c>
      <c r="P3161" s="3">
        <f t="shared" si="926"/>
        <v>-8.5022819062518842</v>
      </c>
      <c r="Q3161" s="3">
        <f t="shared" si="927"/>
        <v>-152.60837760136195</v>
      </c>
      <c r="R3161">
        <f t="shared" si="928"/>
        <v>27.391622398638049</v>
      </c>
      <c r="S3161">
        <f t="shared" si="929"/>
        <v>136.23711101778989</v>
      </c>
      <c r="T3161">
        <f t="shared" si="912"/>
        <v>-8.5022819062518842</v>
      </c>
    </row>
    <row r="3162" spans="1:20" x14ac:dyDescent="0.25">
      <c r="A3162">
        <f t="shared" si="913"/>
        <v>859255.82569368195</v>
      </c>
      <c r="B3162">
        <f t="shared" si="930"/>
        <v>136754.8120396575</v>
      </c>
      <c r="C3162" t="str">
        <f t="shared" si="914"/>
        <v>-0.331404843911743-0.170464886500509i</v>
      </c>
      <c r="D3162" t="str">
        <f t="shared" si="915"/>
        <v>3.79966435215937-0.932600707962136i</v>
      </c>
      <c r="E3162" t="str">
        <f t="shared" si="916"/>
        <v>39.3879927834484-182.284363367041i</v>
      </c>
      <c r="F3162" t="str">
        <f t="shared" si="917"/>
        <v>1.45248414782086-1.1520592092189i</v>
      </c>
      <c r="G3162" t="str">
        <f t="shared" si="918"/>
        <v>0.998301798192666-0.0411742385230813i</v>
      </c>
      <c r="H3162" t="str">
        <f t="shared" si="919"/>
        <v>0.565526925316952-117.396110958112i</v>
      </c>
      <c r="I3162" t="str">
        <f t="shared" si="920"/>
        <v>-0.379220929178701-0.482870679621571i</v>
      </c>
      <c r="K3162" t="str">
        <f t="shared" si="921"/>
        <v>0.000492398855495045-0.000895034209378831i</v>
      </c>
      <c r="L3162" t="str">
        <f t="shared" si="922"/>
        <v>0.00005-0.0020634711949246i</v>
      </c>
      <c r="M3162" t="str">
        <f t="shared" si="923"/>
        <v>0.00133333333333333-0.00121380658524977i</v>
      </c>
      <c r="N3162">
        <f t="shared" si="924"/>
        <v>27.219954718701558</v>
      </c>
      <c r="O3162">
        <f t="shared" si="925"/>
        <v>8.5733700169350264</v>
      </c>
      <c r="P3162" s="3">
        <f t="shared" si="926"/>
        <v>-8.5733700169350264</v>
      </c>
      <c r="Q3162" s="3">
        <f t="shared" si="927"/>
        <v>-152.78004528129844</v>
      </c>
      <c r="R3162">
        <f t="shared" si="928"/>
        <v>27.219954718701558</v>
      </c>
      <c r="S3162">
        <f t="shared" si="929"/>
        <v>136.75481203965751</v>
      </c>
      <c r="T3162">
        <f t="shared" si="912"/>
        <v>-8.5733700169350264</v>
      </c>
    </row>
    <row r="3163" spans="1:20" x14ac:dyDescent="0.25">
      <c r="A3163">
        <f t="shared" si="913"/>
        <v>862520.99783131795</v>
      </c>
      <c r="B3163">
        <f t="shared" si="930"/>
        <v>137274.48032540819</v>
      </c>
      <c r="C3163" t="str">
        <f t="shared" si="914"/>
        <v>-0.32920705143899-0.168098911255602i</v>
      </c>
      <c r="D3163" t="str">
        <f t="shared" si="915"/>
        <v>3.79838858784272-0.934986685143689i</v>
      </c>
      <c r="E3163" t="str">
        <f t="shared" si="916"/>
        <v>38.6540013609365-181.349012689074i</v>
      </c>
      <c r="F3163" t="str">
        <f t="shared" si="917"/>
        <v>1.4524653662007-1.14815160826082i</v>
      </c>
      <c r="G3163" t="str">
        <f t="shared" si="918"/>
        <v>0.99828888946302-0.041330166195051i</v>
      </c>
      <c r="H3163" t="str">
        <f t="shared" si="919"/>
        <v>0.560435133283252-116.945262372505i</v>
      </c>
      <c r="I3163" t="str">
        <f t="shared" si="920"/>
        <v>-0.376487414811788-0.480994396774951i</v>
      </c>
      <c r="K3163" t="str">
        <f t="shared" si="921"/>
        <v>0.000491735270721209-0.000892767357866979i</v>
      </c>
      <c r="L3163" t="str">
        <f t="shared" si="922"/>
        <v>0.00005-0.00205565968810979i</v>
      </c>
      <c r="M3163" t="str">
        <f t="shared" si="923"/>
        <v>0.00133333333333333-0.00120921158124105i</v>
      </c>
      <c r="N3163">
        <f t="shared" si="924"/>
        <v>27.049655920036173</v>
      </c>
      <c r="O3163">
        <f t="shared" si="925"/>
        <v>8.6443954331204402</v>
      </c>
      <c r="P3163" s="3">
        <f t="shared" si="926"/>
        <v>-8.6443954331204402</v>
      </c>
      <c r="Q3163" s="3">
        <f t="shared" si="927"/>
        <v>-152.95034407996383</v>
      </c>
      <c r="R3163">
        <f t="shared" si="928"/>
        <v>27.049655920036173</v>
      </c>
      <c r="S3163">
        <f t="shared" si="929"/>
        <v>137.27448032540821</v>
      </c>
      <c r="T3163">
        <f t="shared" si="912"/>
        <v>-8.6443954331204402</v>
      </c>
    </row>
    <row r="3164" spans="1:20" x14ac:dyDescent="0.25">
      <c r="A3164">
        <f t="shared" si="913"/>
        <v>865798.57762307697</v>
      </c>
      <c r="B3164">
        <f t="shared" si="930"/>
        <v>137796.12335064475</v>
      </c>
      <c r="C3164" t="str">
        <f t="shared" si="914"/>
        <v>-0.327018707025355-0.165767602776801i</v>
      </c>
      <c r="D3164" t="str">
        <f t="shared" si="915"/>
        <v>3.79710397550575-0.937382110519397i</v>
      </c>
      <c r="E3164" t="str">
        <f t="shared" si="916"/>
        <v>37.9324366217677-180.416751990966i</v>
      </c>
      <c r="F3164" t="str">
        <f t="shared" si="917"/>
        <v>1.4524464420603-1.14426051202777i</v>
      </c>
      <c r="G3164" t="str">
        <f t="shared" si="918"/>
        <v>0.998275882778282-0.0414866802904732i</v>
      </c>
      <c r="H3164" t="str">
        <f t="shared" si="919"/>
        <v>0.555387537522905-116.496191011971i</v>
      </c>
      <c r="I3164" t="str">
        <f t="shared" si="920"/>
        <v>-0.373774819836004-0.479125677671335i</v>
      </c>
      <c r="K3164" t="str">
        <f t="shared" si="921"/>
        <v>0.000491070735670637-0.000890510761475506i</v>
      </c>
      <c r="L3164" t="str">
        <f t="shared" si="922"/>
        <v>0.00005-0.00204787775264972i</v>
      </c>
      <c r="M3164" t="str">
        <f t="shared" si="923"/>
        <v>0.00133333333333333-0.00120463397214689i</v>
      </c>
      <c r="N3164">
        <f t="shared" si="924"/>
        <v>26.880703899961986</v>
      </c>
      <c r="O3164">
        <f t="shared" si="925"/>
        <v>8.715356796329905</v>
      </c>
      <c r="P3164" s="3">
        <f t="shared" si="926"/>
        <v>-8.715356796329905</v>
      </c>
      <c r="Q3164" s="3">
        <f t="shared" si="927"/>
        <v>-153.11929610003801</v>
      </c>
      <c r="R3164">
        <f t="shared" si="928"/>
        <v>26.880703899961986</v>
      </c>
      <c r="S3164">
        <f t="shared" si="929"/>
        <v>137.79612335064473</v>
      </c>
      <c r="T3164">
        <f t="shared" si="912"/>
        <v>-8.715356796329905</v>
      </c>
    </row>
    <row r="3165" spans="1:20" x14ac:dyDescent="0.25">
      <c r="A3165">
        <f t="shared" si="913"/>
        <v>869088.6122180447</v>
      </c>
      <c r="B3165">
        <f t="shared" si="930"/>
        <v>138319.74861937721</v>
      </c>
      <c r="C3165" t="str">
        <f t="shared" si="914"/>
        <v>-0.324840023137466-0.163470414397403i</v>
      </c>
      <c r="D3165" t="str">
        <f t="shared" si="915"/>
        <v>3.79581046012538-0.93978697685844i</v>
      </c>
      <c r="E3165" t="str">
        <f t="shared" si="916"/>
        <v>37.2230996689395-179.487677332741i</v>
      </c>
      <c r="F3165" t="str">
        <f t="shared" si="917"/>
        <v>1.45242737432191-1.14038586441022i</v>
      </c>
      <c r="G3165" t="str">
        <f t="shared" si="918"/>
        <v>0.998262777397728-0.041643782968201i</v>
      </c>
      <c r="H3165" t="str">
        <f t="shared" si="919"/>
        <v>0.550383738973626-116.048889340857i</v>
      </c>
      <c r="I3165" t="str">
        <f t="shared" si="920"/>
        <v>-0.371082982024785-0.47726448780723i</v>
      </c>
      <c r="K3165" t="str">
        <f t="shared" si="921"/>
        <v>0.00049040523218838-0.000888264369039967i</v>
      </c>
      <c r="L3165" t="str">
        <f t="shared" si="922"/>
        <v>0.00005-0.00204012527659865i</v>
      </c>
      <c r="M3165" t="str">
        <f t="shared" si="923"/>
        <v>0.00133333333333333-0.00120007369211685i</v>
      </c>
      <c r="N3165">
        <f t="shared" si="924"/>
        <v>26.713076709573244</v>
      </c>
      <c r="O3165">
        <f t="shared" si="925"/>
        <v>8.7862528081997713</v>
      </c>
      <c r="P3165" s="3">
        <f t="shared" si="926"/>
        <v>-8.7862528081997713</v>
      </c>
      <c r="Q3165" s="3">
        <f t="shared" si="927"/>
        <v>-153.28692329042676</v>
      </c>
      <c r="R3165">
        <f t="shared" si="928"/>
        <v>26.713076709573244</v>
      </c>
      <c r="S3165">
        <f t="shared" si="929"/>
        <v>138.31974861937721</v>
      </c>
      <c r="T3165">
        <f t="shared" si="912"/>
        <v>-8.7862528081997713</v>
      </c>
    </row>
    <row r="3166" spans="1:20" x14ac:dyDescent="0.25">
      <c r="A3166">
        <f t="shared" si="913"/>
        <v>872391.14894447336</v>
      </c>
      <c r="B3166">
        <f t="shared" si="930"/>
        <v>138845.36366413085</v>
      </c>
      <c r="C3166" t="str">
        <f t="shared" si="914"/>
        <v>-0.3226712005361-0.161206805982271i</v>
      </c>
      <c r="D3166" t="str">
        <f t="shared" si="915"/>
        <v>3.79450798642904-0.942201276661666i</v>
      </c>
      <c r="E3166" t="str">
        <f t="shared" si="916"/>
        <v>36.5257937667817-178.561880139674i</v>
      </c>
      <c r="F3166" t="str">
        <f t="shared" si="917"/>
        <v>1.45240816189976-1.13652760953373i</v>
      </c>
      <c r="G3166" t="str">
        <f t="shared" si="918"/>
        <v>0.99824957257507-0.0418014763945005i</v>
      </c>
      <c r="H3166" t="str">
        <f t="shared" si="919"/>
        <v>0.545423342665076-115.603349861406i</v>
      </c>
      <c r="I3166" t="str">
        <f t="shared" si="920"/>
        <v>-0.3684117404396-0.475410792880909i</v>
      </c>
      <c r="K3166" t="str">
        <f t="shared" si="921"/>
        <v>0.000489738742277601-0.000886028129421258i</v>
      </c>
      <c r="L3166" t="str">
        <f t="shared" si="922"/>
        <v>0.00005-0.00203240214843459i</v>
      </c>
      <c r="M3166" t="str">
        <f t="shared" si="923"/>
        <v>0.00133333333333333-0.00119553067554976i</v>
      </c>
      <c r="N3166">
        <f t="shared" si="924"/>
        <v>26.546752557018351</v>
      </c>
      <c r="O3166">
        <f t="shared" si="925"/>
        <v>8.8570822291174451</v>
      </c>
      <c r="P3166" s="3">
        <f t="shared" si="926"/>
        <v>-8.8570822291174451</v>
      </c>
      <c r="Q3166" s="3">
        <f t="shared" si="927"/>
        <v>-153.45324744298165</v>
      </c>
      <c r="R3166">
        <f t="shared" si="928"/>
        <v>26.546752557018351</v>
      </c>
      <c r="S3166">
        <f t="shared" si="929"/>
        <v>138.84536366413084</v>
      </c>
      <c r="T3166">
        <f t="shared" si="912"/>
        <v>-8.8570822291174451</v>
      </c>
    </row>
    <row r="3167" spans="1:20" x14ac:dyDescent="0.25">
      <c r="A3167">
        <f t="shared" si="913"/>
        <v>875706.23531046242</v>
      </c>
      <c r="B3167">
        <f t="shared" si="930"/>
        <v>139372.97604605457</v>
      </c>
      <c r="C3167" t="str">
        <f t="shared" si="914"/>
        <v>-0.320512428656018-0.158976243996757i</v>
      </c>
      <c r="D3167" t="str">
        <f t="shared" si="915"/>
        <v>3.793196498895-0.944625002158102i</v>
      </c>
      <c r="E3167" t="str">
        <f t="shared" si="916"/>
        <v>35.8403243768879-177.63944734519i</v>
      </c>
      <c r="F3167" t="str">
        <f t="shared" si="917"/>
        <v>1.45238880369986-1.13268569175811i</v>
      </c>
      <c r="G3167" t="str">
        <f t="shared" si="918"/>
        <v>0.99823626755842-0.0419597627430697i</v>
      </c>
      <c r="H3167" t="str">
        <f t="shared" si="919"/>
        <v>0.540505957670689-115.159565113509i</v>
      </c>
      <c r="I3167" t="str">
        <f t="shared" si="920"/>
        <v>-0.365760935419261-0.473564558790694i</v>
      </c>
      <c r="K3167" t="str">
        <f t="shared" si="921"/>
        <v>0.000489071248100296-0.000883801991505368i</v>
      </c>
      <c r="L3167" t="str">
        <f t="shared" si="922"/>
        <v>0.00005-0.00202470825705777i</v>
      </c>
      <c r="M3167" t="str">
        <f t="shared" si="923"/>
        <v>0.00133333333333333-0.00119100485709281i</v>
      </c>
      <c r="N3167">
        <f t="shared" si="924"/>
        <v>26.381709810539178</v>
      </c>
      <c r="O3167">
        <f t="shared" si="925"/>
        <v>8.92784387687799</v>
      </c>
      <c r="P3167" s="3">
        <f t="shared" si="926"/>
        <v>-8.92784387687799</v>
      </c>
      <c r="Q3167" s="3">
        <f t="shared" si="927"/>
        <v>-153.61829018946082</v>
      </c>
      <c r="R3167">
        <f t="shared" si="928"/>
        <v>26.381709810539178</v>
      </c>
      <c r="S3167">
        <f t="shared" si="929"/>
        <v>139.37297604605456</v>
      </c>
      <c r="T3167">
        <f t="shared" si="912"/>
        <v>-8.92784387687799</v>
      </c>
    </row>
    <row r="3168" spans="1:20" x14ac:dyDescent="0.25">
      <c r="A3168">
        <f t="shared" si="913"/>
        <v>879033.91900464229</v>
      </c>
      <c r="B3168">
        <f t="shared" si="930"/>
        <v>139902.59335502959</v>
      </c>
      <c r="C3168" t="str">
        <f t="shared" si="914"/>
        <v>-0.318363885977058-0.156778201565544i</v>
      </c>
      <c r="D3168" t="str">
        <f t="shared" si="915"/>
        <v>3.7918759417526-0.94705814530145i</v>
      </c>
      <c r="E3168" t="str">
        <f t="shared" si="916"/>
        <v>35.1664991899922-176.720461530687i</v>
      </c>
      <c r="F3168" t="str">
        <f t="shared" si="917"/>
        <v>1.45236929862003-1.12886005567661i</v>
      </c>
      <c r="G3168" t="str">
        <f t="shared" si="918"/>
        <v>0.998222861590243-0.0421186441950576i</v>
      </c>
      <c r="H3168" t="str">
        <f t="shared" si="919"/>
        <v>0.535631197060056-114.717527674444i</v>
      </c>
      <c r="I3168" t="str">
        <f t="shared" si="920"/>
        <v>-0.363130408569309-0.471725751633279i</v>
      </c>
      <c r="K3168" t="str">
        <f t="shared" si="921"/>
        <v>0.000488402731978016-0.000881585904203106i</v>
      </c>
      <c r="L3168" t="str">
        <f t="shared" si="922"/>
        <v>0.00005-0.00201704349178898i</v>
      </c>
      <c r="M3168" t="str">
        <f t="shared" si="923"/>
        <v>0.00133333333333333-0.00118649617164057i</v>
      </c>
      <c r="N3168">
        <f t="shared" si="924"/>
        <v>26.217927001289524</v>
      </c>
      <c r="O3168">
        <f t="shared" si="925"/>
        <v>8.9985366253641814</v>
      </c>
      <c r="P3168" s="3">
        <f t="shared" si="926"/>
        <v>-8.9985366253641814</v>
      </c>
      <c r="Q3168" s="3">
        <f t="shared" si="927"/>
        <v>-153.78207299871048</v>
      </c>
      <c r="R3168">
        <f t="shared" si="928"/>
        <v>26.217927001289524</v>
      </c>
      <c r="S3168">
        <f t="shared" si="929"/>
        <v>139.90259335502958</v>
      </c>
      <c r="T3168">
        <f t="shared" si="912"/>
        <v>-8.9985366253641814</v>
      </c>
    </row>
    <row r="3169" spans="1:20" x14ac:dyDescent="0.25">
      <c r="A3169">
        <f t="shared" si="913"/>
        <v>882374.24789685989</v>
      </c>
      <c r="B3169">
        <f t="shared" si="930"/>
        <v>140434.22320977869</v>
      </c>
      <c r="C3169" t="str">
        <f t="shared" si="914"/>
        <v>-0.316225740386688-0.154612158522024i</v>
      </c>
      <c r="D3169" t="str">
        <f t="shared" si="915"/>
        <v>3.79054625898267-0.949500697766575i</v>
      </c>
      <c r="E3169" t="str">
        <f t="shared" si="916"/>
        <v>34.5041281540231-175.805001062348i</v>
      </c>
      <c r="F3169" t="str">
        <f t="shared" si="917"/>
        <v>1.45234964554984-1.12505064611514i</v>
      </c>
      <c r="G3169" t="str">
        <f t="shared" si="918"/>
        <v>0.998209353907318-0.0422781229390839i</v>
      </c>
      <c r="H3169" t="str">
        <f t="shared" si="919"/>
        <v>0.530798677852067-114.277230158642i</v>
      </c>
      <c r="I3169" t="str">
        <f t="shared" si="920"/>
        <v>-0.360520002751569-0.469894337702143i</v>
      </c>
      <c r="K3169" t="str">
        <f t="shared" si="921"/>
        <v>0.000487733176392596-0.000879379816449881i</v>
      </c>
      <c r="L3169" t="str">
        <f t="shared" si="922"/>
        <v>0.00005-0.00200940774236798i</v>
      </c>
      <c r="M3169" t="str">
        <f t="shared" si="923"/>
        <v>0.00133333333333333-0.0011820045543341i</v>
      </c>
      <c r="N3169">
        <f t="shared" si="924"/>
        <v>26.055382825941166</v>
      </c>
      <c r="O3169">
        <f t="shared" si="925"/>
        <v>9.0691594032452461</v>
      </c>
      <c r="P3169" s="3">
        <f t="shared" si="926"/>
        <v>-9.0691594032452461</v>
      </c>
      <c r="Q3169" s="3">
        <f t="shared" si="927"/>
        <v>-153.94461717405883</v>
      </c>
      <c r="R3169">
        <f t="shared" si="928"/>
        <v>26.055382825941166</v>
      </c>
      <c r="S3169">
        <f t="shared" si="929"/>
        <v>140.43422320977868</v>
      </c>
      <c r="T3169">
        <f t="shared" si="912"/>
        <v>-9.0691594032452461</v>
      </c>
    </row>
    <row r="3170" spans="1:20" x14ac:dyDescent="0.25">
      <c r="A3170">
        <f t="shared" si="913"/>
        <v>885727.27003886795</v>
      </c>
      <c r="B3170">
        <f t="shared" si="930"/>
        <v>140967.87325797585</v>
      </c>
      <c r="C3170" t="str">
        <f t="shared" si="914"/>
        <v>-0.314098149533852-0.152477601448526i</v>
      </c>
      <c r="D3170" t="str">
        <f t="shared" si="915"/>
        <v>3.78920739431784-0.951952650945948i</v>
      </c>
      <c r="E3170" t="str">
        <f t="shared" si="916"/>
        <v>33.8530234984442-174.893140224842i</v>
      </c>
      <c r="F3170" t="str">
        <f t="shared" si="917"/>
        <v>1.45232984337047-1.1212574081314i</v>
      </c>
      <c r="G3170" t="str">
        <f t="shared" si="918"/>
        <v>0.998195743740699-0.0424382011712576i</v>
      </c>
      <c r="H3170" t="str">
        <f t="shared" si="919"/>
        <v>0.526008020968539-113.838665217428i</v>
      </c>
      <c r="I3170" t="str">
        <f t="shared" si="920"/>
        <v>-0.357929562073682-0.468070283485837i</v>
      </c>
      <c r="K3170" t="str">
        <f t="shared" si="921"/>
        <v>0.000487062563986916-0.000877183677205474i</v>
      </c>
      <c r="L3170" t="str">
        <f t="shared" si="922"/>
        <v>0.00005-0.00200180089895196i</v>
      </c>
      <c r="M3170" t="str">
        <f t="shared" si="923"/>
        <v>0.00133333333333333-0.00117752994055998i</v>
      </c>
      <c r="N3170">
        <f t="shared" si="924"/>
        <v>25.894056149071986</v>
      </c>
      <c r="O3170">
        <f t="shared" si="925"/>
        <v>9.1397111927008439</v>
      </c>
      <c r="P3170" s="3">
        <f t="shared" si="926"/>
        <v>-9.1397111927008439</v>
      </c>
      <c r="Q3170" s="3">
        <f t="shared" si="927"/>
        <v>-154.10594385092801</v>
      </c>
      <c r="R3170">
        <f t="shared" si="928"/>
        <v>25.894056149071986</v>
      </c>
      <c r="S3170">
        <f t="shared" si="929"/>
        <v>140.96787325797584</v>
      </c>
      <c r="T3170">
        <f t="shared" si="912"/>
        <v>-9.1397111927008439</v>
      </c>
    </row>
    <row r="3171" spans="1:20" x14ac:dyDescent="0.25">
      <c r="A3171">
        <f t="shared" si="913"/>
        <v>889093.0336650156</v>
      </c>
      <c r="B3171">
        <f t="shared" si="930"/>
        <v>141503.55117635615</v>
      </c>
      <c r="C3171" t="str">
        <f t="shared" si="914"/>
        <v>-0.311981261174342-0.150374023708193i</v>
      </c>
      <c r="D3171" t="str">
        <f t="shared" si="915"/>
        <v>3.78785929124298-0.954413995946084i</v>
      </c>
      <c r="E3171" t="str">
        <f t="shared" si="916"/>
        <v>33.212999755207-173.984949352041i</v>
      </c>
      <c r="F3171" t="str">
        <f t="shared" si="917"/>
        <v>1.45230989095477-1.11748028701412i</v>
      </c>
      <c r="G3171" t="str">
        <f t="shared" si="918"/>
        <v>0.998182030315664-0.0425988810951964i</v>
      </c>
      <c r="H3171" t="str">
        <f t="shared" si="919"/>
        <v>0.521258851188564-113.401825538791i</v>
      </c>
      <c r="I3171" t="str">
        <f t="shared" si="920"/>
        <v>-0.355358931878861-0.466253555666478i</v>
      </c>
      <c r="K3171" t="str">
        <f t="shared" si="921"/>
        <v>0.000486390877565657-0.00087499743545383i</v>
      </c>
      <c r="L3171" t="str">
        <f t="shared" si="922"/>
        <v>0.00005-0.00199422285211393i</v>
      </c>
      <c r="M3171" t="str">
        <f t="shared" si="923"/>
        <v>0.00133333333333333-0.00117307226594937i</v>
      </c>
      <c r="N3171">
        <f t="shared" si="924"/>
        <v>25.73392600537602</v>
      </c>
      <c r="O3171">
        <f t="shared" si="925"/>
        <v>9.2101910281630186</v>
      </c>
      <c r="P3171" s="3">
        <f t="shared" si="926"/>
        <v>-9.2101910281630186</v>
      </c>
      <c r="Q3171" s="3">
        <f t="shared" si="927"/>
        <v>-154.26607399462398</v>
      </c>
      <c r="R3171">
        <f t="shared" si="928"/>
        <v>25.73392600537602</v>
      </c>
      <c r="S3171">
        <f t="shared" si="929"/>
        <v>141.50355117635615</v>
      </c>
      <c r="T3171">
        <f t="shared" si="912"/>
        <v>-9.2101910281630186</v>
      </c>
    </row>
    <row r="3172" spans="1:20" x14ac:dyDescent="0.25">
      <c r="A3172">
        <f t="shared" si="913"/>
        <v>892471.58719294274</v>
      </c>
      <c r="B3172">
        <f t="shared" si="930"/>
        <v>142041.26467082632</v>
      </c>
      <c r="C3172" t="str">
        <f t="shared" si="914"/>
        <v>-0.309875213507591-0.148300925468587i</v>
      </c>
      <c r="D3172" t="str">
        <f t="shared" si="915"/>
        <v>3.78650189299558-0.956884723583954i</v>
      </c>
      <c r="E3172" t="str">
        <f t="shared" si="916"/>
        <v>32.5838737763325-173.080494954629i</v>
      </c>
      <c r="F3172" t="str">
        <f t="shared" si="917"/>
        <v>1.45228978716708-1.11371922828222i</v>
      </c>
      <c r="G3172" t="str">
        <f t="shared" si="918"/>
        <v>0.998168212851683-0.0427601649220457i</v>
      </c>
      <c r="H3172" t="str">
        <f t="shared" si="919"/>
        <v>0.516550797103301-112.96670384713i</v>
      </c>
      <c r="I3172" t="str">
        <f t="shared" si="920"/>
        <v>-0.352807958735614-0.464444121118059i</v>
      </c>
      <c r="K3172" t="str">
        <f t="shared" si="921"/>
        <v>0.000485718100096058-0.000872821040202882i</v>
      </c>
      <c r="L3172" t="str">
        <f t="shared" si="922"/>
        <v>0.00005-0.00198667349284113i</v>
      </c>
      <c r="M3172" t="str">
        <f t="shared" si="923"/>
        <v>0.00133333333333333-0.00116863146637713i</v>
      </c>
      <c r="N3172">
        <f t="shared" si="924"/>
        <v>25.574971601657865</v>
      </c>
      <c r="O3172">
        <f t="shared" si="925"/>
        <v>9.2805979950839159</v>
      </c>
      <c r="P3172" s="3">
        <f t="shared" si="926"/>
        <v>-9.2805979950839159</v>
      </c>
      <c r="Q3172" s="3">
        <f t="shared" si="927"/>
        <v>-154.42502839834214</v>
      </c>
      <c r="R3172">
        <f t="shared" si="928"/>
        <v>25.574971601657865</v>
      </c>
      <c r="S3172">
        <f t="shared" si="929"/>
        <v>142.04126467082631</v>
      </c>
      <c r="T3172">
        <f t="shared" si="912"/>
        <v>-9.2805979950839159</v>
      </c>
    </row>
    <row r="3173" spans="1:20" x14ac:dyDescent="0.25">
      <c r="A3173">
        <f t="shared" si="913"/>
        <v>895862.97922427603</v>
      </c>
      <c r="B3173">
        <f t="shared" si="930"/>
        <v>142581.02147657546</v>
      </c>
      <c r="C3173" t="str">
        <f t="shared" si="914"/>
        <v>-0.307780135505088-0.146257813717867i</v>
      </c>
      <c r="D3173" t="str">
        <f t="shared" si="915"/>
        <v>3.78513514256623-0.959364824383362i</v>
      </c>
      <c r="E3173" t="str">
        <f t="shared" si="916"/>
        <v>31.9654647484493-172.17983984474i</v>
      </c>
      <c r="F3173" t="str">
        <f t="shared" si="917"/>
        <v>1.45226953086326-1.10997417768404i</v>
      </c>
      <c r="G3173" t="str">
        <f t="shared" si="918"/>
        <v>0.998154290562366-0.0429220548704974i</v>
      </c>
      <c r="H3173" t="str">
        <f t="shared" si="919"/>
        <v>0.511883491071489-112.533292903022i</v>
      </c>
      <c r="I3173" t="str">
        <f t="shared" si="920"/>
        <v>-0.350276490427654-0.462641946904943i</v>
      </c>
      <c r="K3173" t="str">
        <f t="shared" si="921"/>
        <v>0.000485044214708707-0.000870654440484375i</v>
      </c>
      <c r="L3173" t="str">
        <f t="shared" si="922"/>
        <v>0.00005-0.0019791527125335i</v>
      </c>
      <c r="M3173" t="str">
        <f t="shared" si="923"/>
        <v>0.00133333333333333-0.00116420747796088i</v>
      </c>
      <c r="N3173">
        <f t="shared" si="924"/>
        <v>25.417172318667014</v>
      </c>
      <c r="O3173">
        <f t="shared" si="925"/>
        <v>9.3509312287222617</v>
      </c>
      <c r="P3173" s="3">
        <f t="shared" si="926"/>
        <v>-9.3509312287222617</v>
      </c>
      <c r="Q3173" s="3">
        <f t="shared" si="927"/>
        <v>-154.58282768133299</v>
      </c>
      <c r="R3173">
        <f t="shared" si="928"/>
        <v>25.417172318667014</v>
      </c>
      <c r="S3173">
        <f t="shared" si="929"/>
        <v>142.58102147657547</v>
      </c>
      <c r="T3173">
        <f t="shared" si="912"/>
        <v>-9.3509312287222617</v>
      </c>
    </row>
    <row r="3174" spans="1:20" x14ac:dyDescent="0.25">
      <c r="A3174">
        <f t="shared" si="913"/>
        <v>899267.25854532828</v>
      </c>
      <c r="B3174">
        <f t="shared" si="930"/>
        <v>143122.82935818646</v>
      </c>
      <c r="C3174" t="str">
        <f t="shared" si="914"/>
        <v>-0.305696147230414-0.144244202273714i</v>
      </c>
      <c r="D3174" t="str">
        <f t="shared" si="915"/>
        <v>3.78375898269909-0.961854288571339i</v>
      </c>
      <c r="E3174" t="str">
        <f t="shared" si="916"/>
        <v>31.3575942043584-171.283043257569i</v>
      </c>
      <c r="F3174" t="str">
        <f t="shared" si="917"/>
        <v>1.45224912089055-1.10624508119651i</v>
      </c>
      <c r="G3174" t="str">
        <f t="shared" si="918"/>
        <v>0.998140262655426-0.0430845531668093i</v>
      </c>
      <c r="H3174" t="str">
        <f t="shared" si="919"/>
        <v>0.507256569175506-112.101585502988i</v>
      </c>
      <c r="I3174" t="str">
        <f t="shared" si="920"/>
        <v>-0.347764375943858-0.460847000280288i</v>
      </c>
      <c r="K3174" t="str">
        <f t="shared" si="921"/>
        <v>0.000484369204698329-0.000868497585353712i</v>
      </c>
      <c r="L3174" t="str">
        <f t="shared" si="922"/>
        <v>0.00005-0.0019716604030021i</v>
      </c>
      <c r="M3174" t="str">
        <f t="shared" si="923"/>
        <v>0.00133333333333333-0.00115980023706006i</v>
      </c>
      <c r="N3174">
        <f t="shared" si="924"/>
        <v>25.260507712747199</v>
      </c>
      <c r="O3174">
        <f t="shared" si="925"/>
        <v>9.4211899129530412</v>
      </c>
      <c r="P3174" s="3">
        <f t="shared" si="926"/>
        <v>-9.4211899129530412</v>
      </c>
      <c r="Q3174" s="3">
        <f t="shared" si="927"/>
        <v>-154.7394922872528</v>
      </c>
      <c r="R3174">
        <f t="shared" si="928"/>
        <v>25.260507712747199</v>
      </c>
      <c r="S3174">
        <f t="shared" si="929"/>
        <v>143.12282935818646</v>
      </c>
      <c r="T3174">
        <f t="shared" si="912"/>
        <v>-9.4211899129530412</v>
      </c>
    </row>
    <row r="3175" spans="1:20" x14ac:dyDescent="0.25">
      <c r="A3175">
        <f t="shared" si="913"/>
        <v>902684.47412780055</v>
      </c>
      <c r="B3175">
        <f t="shared" si="930"/>
        <v>143666.69610974757</v>
      </c>
      <c r="C3175" t="str">
        <f t="shared" si="914"/>
        <v>-0.303623360150981-0.14225961178549i</v>
      </c>
      <c r="D3175" t="str">
        <f t="shared" si="915"/>
        <v>3.78237335589241-0.964353106074455i</v>
      </c>
      <c r="E3175" t="str">
        <f t="shared" si="916"/>
        <v>30.7600860318104-170.39016096998i</v>
      </c>
      <c r="F3175" t="str">
        <f t="shared" si="917"/>
        <v>1.45222855608756-1.10253188502437i</v>
      </c>
      <c r="G3175" t="str">
        <f t="shared" si="918"/>
        <v>0.998126128332631-0.0432476620448236i</v>
      </c>
      <c r="H3175" t="str">
        <f t="shared" si="919"/>
        <v>0.502669671177895-111.671574479244i</v>
      </c>
      <c r="I3175" t="str">
        <f t="shared" si="920"/>
        <v>-0.345271465468278-0.459059248684475i</v>
      </c>
      <c r="K3175" t="str">
        <f t="shared" si="921"/>
        <v>0.000483693053524586-0.000866350423889809i</v>
      </c>
      <c r="L3175" t="str">
        <f t="shared" si="922"/>
        <v>0.00005-0.00196419645646752i</v>
      </c>
      <c r="M3175" t="str">
        <f t="shared" si="923"/>
        <v>0.00133333333333333-0.00115540968027501i</v>
      </c>
      <c r="N3175">
        <f t="shared" si="924"/>
        <v>25.104957517318496</v>
      </c>
      <c r="O3175">
        <f t="shared" si="925"/>
        <v>9.4913732790999426</v>
      </c>
      <c r="P3175" s="3">
        <f t="shared" si="926"/>
        <v>-9.4913732790999426</v>
      </c>
      <c r="Q3175" s="3">
        <f t="shared" si="927"/>
        <v>-154.8950424826815</v>
      </c>
      <c r="R3175">
        <f t="shared" si="928"/>
        <v>25.104957517318496</v>
      </c>
      <c r="S3175">
        <f t="shared" si="929"/>
        <v>143.66669610974756</v>
      </c>
      <c r="T3175">
        <f t="shared" si="912"/>
        <v>-9.4913732790999426</v>
      </c>
    </row>
    <row r="3176" spans="1:20" x14ac:dyDescent="0.25">
      <c r="A3176">
        <f t="shared" si="913"/>
        <v>906114.67512948636</v>
      </c>
      <c r="B3176">
        <f t="shared" si="930"/>
        <v>144212.62955496463</v>
      </c>
      <c r="C3176" t="str">
        <f t="shared" si="914"/>
        <v>-0.301561877441682-0.140303569730155i</v>
      </c>
      <c r="D3176" t="str">
        <f t="shared" si="915"/>
        <v>3.78097820439908-0.966861266515182i</v>
      </c>
      <c r="E3176" t="str">
        <f t="shared" si="916"/>
        <v>30.1727664797025-169.501245416214i</v>
      </c>
      <c r="F3176" t="str">
        <f t="shared" si="917"/>
        <v>1.45220783528421-1.09883453559939i</v>
      </c>
      <c r="G3176" t="str">
        <f t="shared" si="918"/>
        <v>0.998111886789764-0.0434113837459865i</v>
      </c>
      <c r="H3176" t="str">
        <f t="shared" si="919"/>
        <v>0.49812244047863-111.243252699487i</v>
      </c>
      <c r="I3176" t="str">
        <f t="shared" si="920"/>
        <v>-0.34279761037035-0.457278659743658i</v>
      </c>
      <c r="K3176" t="str">
        <f t="shared" si="921"/>
        <v>0.000483015744812886-0.000864212905195i</v>
      </c>
      <c r="L3176" t="str">
        <f t="shared" si="922"/>
        <v>0.00005-0.0019567607655584i</v>
      </c>
      <c r="M3176" t="str">
        <f t="shared" si="923"/>
        <v>0.00133333333333333-0.00115103574444611i</v>
      </c>
      <c r="N3176">
        <f t="shared" si="924"/>
        <v>24.950501644209993</v>
      </c>
      <c r="O3176">
        <f t="shared" si="925"/>
        <v>9.5614806047863894</v>
      </c>
      <c r="P3176" s="3">
        <f t="shared" si="926"/>
        <v>-9.5614806047863894</v>
      </c>
      <c r="Q3176" s="3">
        <f t="shared" si="927"/>
        <v>-155.04949835579001</v>
      </c>
      <c r="R3176">
        <f t="shared" si="928"/>
        <v>24.950501644209993</v>
      </c>
      <c r="S3176">
        <f t="shared" si="929"/>
        <v>144.21262955496462</v>
      </c>
      <c r="T3176">
        <f t="shared" si="912"/>
        <v>-9.5614806047863894</v>
      </c>
    </row>
    <row r="3177" spans="1:20" x14ac:dyDescent="0.25">
      <c r="A3177">
        <f t="shared" si="913"/>
        <v>909557.91089497844</v>
      </c>
      <c r="B3177">
        <f t="shared" si="930"/>
        <v>144760.63754727351</v>
      </c>
      <c r="C3177" t="str">
        <f t="shared" si="914"/>
        <v>-0.299511794280364-0.13837561040208i</v>
      </c>
      <c r="D3177" t="str">
        <f t="shared" si="915"/>
        <v>3.77957347022717-0.969378759208149i</v>
      </c>
      <c r="E3177" t="str">
        <f t="shared" si="916"/>
        <v>29.5954641617426-168.6163458006i</v>
      </c>
      <c r="F3177" t="str">
        <f t="shared" si="917"/>
        <v>1.45218695730159-1.09515297957954i</v>
      </c>
      <c r="G3177" t="str">
        <f t="shared" si="918"/>
        <v>0.998097537216576-0.0435757205193664i</v>
      </c>
      <c r="H3177" t="str">
        <f t="shared" si="919"/>
        <v>0.49361452407276-110.816613066651i</v>
      </c>
      <c r="I3177" t="str">
        <f t="shared" si="920"/>
        <v>-0.340342663195059-0.455505201268186i</v>
      </c>
      <c r="K3177" t="str">
        <f t="shared" si="921"/>
        <v>0.000482337262355199-0.000862084978394921i</v>
      </c>
      <c r="L3177" t="str">
        <f t="shared" si="922"/>
        <v>0.00005-0.00194935322330982i</v>
      </c>
      <c r="M3177" t="str">
        <f t="shared" si="923"/>
        <v>0.00133333333333333-0.00114667836665283i</v>
      </c>
      <c r="N3177">
        <f t="shared" si="924"/>
        <v>24.797120184825985</v>
      </c>
      <c r="O3177">
        <f t="shared" si="925"/>
        <v>9.6315112128123719</v>
      </c>
      <c r="P3177" s="3">
        <f t="shared" si="926"/>
        <v>-9.6315112128123719</v>
      </c>
      <c r="Q3177" s="3">
        <f t="shared" si="927"/>
        <v>-155.20287981517401</v>
      </c>
      <c r="R3177">
        <f t="shared" si="928"/>
        <v>24.797120184825985</v>
      </c>
      <c r="S3177">
        <f t="shared" si="929"/>
        <v>144.76063754727352</v>
      </c>
      <c r="T3177">
        <f t="shared" si="912"/>
        <v>-9.6315112128123719</v>
      </c>
    </row>
    <row r="3178" spans="1:20" x14ac:dyDescent="0.25">
      <c r="A3178">
        <f t="shared" si="913"/>
        <v>913014.23095637932</v>
      </c>
      <c r="B3178">
        <f t="shared" si="930"/>
        <v>145310.72796995315</v>
      </c>
      <c r="C3178" t="str">
        <f t="shared" si="914"/>
        <v>-0.297473198135426-0.136475274897384i</v>
      </c>
      <c r="D3178" t="str">
        <f t="shared" si="915"/>
        <v>3.77815909514058-0.971905573156483i</v>
      </c>
      <c r="E3178" t="str">
        <f t="shared" si="916"/>
        <v>29.0280100578259-167.735508207426i</v>
      </c>
      <c r="F3178" t="str">
        <f t="shared" si="917"/>
        <v>1.45216592095202-1.09148716384825i</v>
      </c>
      <c r="G3178" t="str">
        <f t="shared" si="918"/>
        <v>0.998083078796741-0.0437406746216727i</v>
      </c>
      <c r="H3178" t="str">
        <f t="shared" si="919"/>
        <v>0.4891455725087-110.391648518678i</v>
      </c>
      <c r="I3178" t="str">
        <f t="shared" si="920"/>
        <v>-0.337906477653271-0.453738841251155i</v>
      </c>
      <c r="K3178" t="str">
        <f t="shared" si="921"/>
        <v>0.000481657590110897-0.000859966592638422i</v>
      </c>
      <c r="L3178" t="str">
        <f t="shared" si="922"/>
        <v>0.00005-0.0019419737231618i</v>
      </c>
      <c r="M3178" t="str">
        <f t="shared" si="923"/>
        <v>0.00133333333333333-0.00114233748421282i</v>
      </c>
      <c r="N3178">
        <f t="shared" si="924"/>
        <v>24.644793411178682</v>
      </c>
      <c r="O3178">
        <f t="shared" si="925"/>
        <v>9.7014644700495758</v>
      </c>
      <c r="P3178" s="3">
        <f t="shared" si="926"/>
        <v>-9.7014644700495758</v>
      </c>
      <c r="Q3178" s="3">
        <f t="shared" si="927"/>
        <v>-155.35520658882132</v>
      </c>
      <c r="R3178">
        <f t="shared" si="928"/>
        <v>24.644793411178682</v>
      </c>
      <c r="S3178">
        <f t="shared" si="929"/>
        <v>145.31072796995315</v>
      </c>
      <c r="T3178">
        <f t="shared" si="912"/>
        <v>-9.7014644700495758</v>
      </c>
    </row>
    <row r="3179" spans="1:20" x14ac:dyDescent="0.25">
      <c r="A3179">
        <f t="shared" si="913"/>
        <v>916483.6850340137</v>
      </c>
      <c r="B3179">
        <f t="shared" si="930"/>
        <v>145862.90873623898</v>
      </c>
      <c r="C3179" t="str">
        <f t="shared" si="914"/>
        <v>-0.295446169045559-0.134602111093001i</v>
      </c>
      <c r="D3179" t="str">
        <f t="shared" si="915"/>
        <v>3.77673502065966-0.974441697048012i</v>
      </c>
      <c r="E3179" t="str">
        <f t="shared" si="916"/>
        <v>28.4702375132109-166.85877570794i</v>
      </c>
      <c r="F3179" t="str">
        <f t="shared" si="917"/>
        <v>1.45214472503885-1.08783703551359i</v>
      </c>
      <c r="G3179" t="str">
        <f t="shared" si="918"/>
        <v>0.998068510707816-0.0439062483172757i</v>
      </c>
      <c r="H3179" t="str">
        <f t="shared" si="919"/>
        <v>0.484715239847079-109.968352028305i</v>
      </c>
      <c r="I3179" t="str">
        <f t="shared" si="920"/>
        <v>-0.335488908612162-0.451979547866944i</v>
      </c>
      <c r="K3179" t="str">
        <f t="shared" si="921"/>
        <v>0.000480976712207585-0.000857857697097517i</v>
      </c>
      <c r="L3179" t="str">
        <f t="shared" si="922"/>
        <v>0.00005-0.00193462215895776i</v>
      </c>
      <c r="M3179" t="str">
        <f t="shared" si="923"/>
        <v>0.00133333333333333-0.00113801303468104i</v>
      </c>
      <c r="N3179">
        <f t="shared" si="924"/>
        <v>24.493501776778288</v>
      </c>
      <c r="O3179">
        <f t="shared" si="925"/>
        <v>9.7713397863585598</v>
      </c>
      <c r="P3179" s="3">
        <f t="shared" si="926"/>
        <v>-9.7713397863585598</v>
      </c>
      <c r="Q3179" s="3">
        <f t="shared" si="927"/>
        <v>-155.50649822322171</v>
      </c>
      <c r="R3179">
        <f t="shared" si="928"/>
        <v>24.493501776778288</v>
      </c>
      <c r="S3179">
        <f t="shared" si="929"/>
        <v>145.86290873623898</v>
      </c>
      <c r="T3179">
        <f t="shared" si="912"/>
        <v>-9.7713397863585598</v>
      </c>
    </row>
    <row r="3180" spans="1:20" x14ac:dyDescent="0.25">
      <c r="A3180">
        <f t="shared" si="913"/>
        <v>919966.32303714298</v>
      </c>
      <c r="B3180">
        <f t="shared" si="930"/>
        <v>146417.18778943669</v>
      </c>
      <c r="C3180" t="str">
        <f t="shared" si="914"/>
        <v>-0.293430779891694-0.132755673620786i</v>
      </c>
      <c r="D3180" t="str">
        <f t="shared" si="915"/>
        <v>3.77530118806187-0.976987119251543i</v>
      </c>
      <c r="E3180" t="str">
        <f t="shared" si="916"/>
        <v>27.9219822356062-165.986188464489i</v>
      </c>
      <c r="F3180" t="str">
        <f t="shared" si="917"/>
        <v>1.4521233683565-1.08420254190751i</v>
      </c>
      <c r="G3180" t="str">
        <f t="shared" si="918"/>
        <v>0.998053832121188-0.0440724438782237i</v>
      </c>
      <c r="H3180" t="str">
        <f t="shared" si="919"/>
        <v>0.480323183619963-109.546716602816i</v>
      </c>
      <c r="I3180" t="str">
        <f t="shared" si="920"/>
        <v>-0.333089812085635-0.450227289469705i</v>
      </c>
      <c r="K3180" t="str">
        <f t="shared" si="921"/>
        <v>0.000480294612941956-0.000855758240967325i</v>
      </c>
      <c r="L3180" t="str">
        <f t="shared" si="922"/>
        <v>0.00005-0.00192729842494298i</v>
      </c>
      <c r="M3180" t="str">
        <f t="shared" si="923"/>
        <v>0.00133333333333333-0.00113370495584881i</v>
      </c>
      <c r="N3180">
        <f t="shared" si="924"/>
        <v>24.343225917386036</v>
      </c>
      <c r="O3180">
        <f t="shared" si="925"/>
        <v>9.8411366135295815</v>
      </c>
      <c r="P3180" s="3">
        <f t="shared" si="926"/>
        <v>-9.8411366135295815</v>
      </c>
      <c r="Q3180" s="3">
        <f t="shared" si="927"/>
        <v>-155.65677408261396</v>
      </c>
      <c r="R3180">
        <f t="shared" si="928"/>
        <v>24.343225917386036</v>
      </c>
      <c r="S3180">
        <f t="shared" si="929"/>
        <v>146.4171877894367</v>
      </c>
      <c r="T3180">
        <f t="shared" ref="T3180:T3243" si="931">P3180</f>
        <v>-9.8411366135295815</v>
      </c>
    </row>
    <row r="3181" spans="1:20" x14ac:dyDescent="0.25">
      <c r="A3181">
        <f t="shared" ref="A3181:A3244" si="932">2*PI()*B3181</f>
        <v>923462.19506468414</v>
      </c>
      <c r="B3181">
        <f t="shared" si="930"/>
        <v>146973.57310303656</v>
      </c>
      <c r="C3181" t="str">
        <f t="shared" ref="C3181:C3244" si="933">IMPRODUCT(D3181,E3181,$C$40,,K3181,$C$41)</f>
        <v>-0.291427096661488-0.130935523837163i</v>
      </c>
      <c r="D3181" t="str">
        <f t="shared" ref="D3181:D3244" si="934">IMDIV(IMPRODUCT($C$37,$C$38,COMPLEX(1,A3181/$C$38)),IMSUM(-1*A3181*A3181/$C$39,COMPLEX(0,1*A3181)))</f>
        <v>3.77385753838252-0.979541827813069i</v>
      </c>
      <c r="E3181" t="str">
        <f t="shared" ref="E3181:E3244" si="935">IMDIV(IMPRODUCT(IMSUM(F3181,G3181),$C$29,H3181),IMSUM(1,I3181))</f>
        <v>27.3830822903719-165.117783831956i</v>
      </c>
      <c r="F3181" t="str">
        <f t="shared" ref="F3181:F3244" si="936">IMDIV(IMPRODUCT($C$14,$C$15,COMPLEX(1,A3181/$C$15)),IMSUM(-1*A3181*A3181/$C$16,COMPLEX(0,A3181)))</f>
        <v>1.45210184969034-1.08058363058504i</v>
      </c>
      <c r="G3181" t="str">
        <f t="shared" ref="G3181:G3244" si="937">IMDIV(1,COMPLEX(1,A3181*$C$9*$C$10))</f>
        <v>0.998039042202037-0.0442392635842631i</v>
      </c>
      <c r="H3181" t="str">
        <f t="shared" ref="H3181:H3244" si="938">IMDIV($C$3,IMSUM(K3181,COMPLEX(0,$C$28*A3181)))</f>
        <v>0.475969064790801-109.126735283843i</v>
      </c>
      <c r="I3181" t="str">
        <f t="shared" ref="I3181:I3244" si="939">IMPRODUCT(F3181,$C$29,H3181,$C$31)</f>
        <v>-0.330709045224958-0.448482034591997i</v>
      </c>
      <c r="K3181" t="str">
        <f t="shared" ref="K3181:K3244" si="940">IF($C$26&lt;=0,IMDIV(1,IMSUM(IMDIV(1,L3181),1/$C$18)),IMDIV(1,IMSUM(IMDIV(1,L3181),1/$C$18,IMDIV(1,M3181))))</f>
        <v>0.000479611276780628-0.000853668173466057i</v>
      </c>
      <c r="L3181" t="str">
        <f t="shared" ref="L3181:L3244" si="941">IMSUM($C$21/$C$22,IMDIV(1,COMPLEX(0,$C$20*$C$22*A3181)))</f>
        <v>0.00005-0.00192000241576308i</v>
      </c>
      <c r="M3181" t="str">
        <f t="shared" ref="M3181:M3244" si="942">IMSUM($C$25/$C$26,IMDIV(1,COMPLEX(0,$C$24*$C$26*A3181)))</f>
        <v>0.00133333333333333-0.00112941318574299i</v>
      </c>
      <c r="N3181">
        <f t="shared" ref="N3181:N3244" si="943">ABS(R3181)</f>
        <v>24.193946651650037</v>
      </c>
      <c r="O3181">
        <f t="shared" ref="O3181:O3244" si="944">ABS(P3181)</f>
        <v>9.9108544442399023</v>
      </c>
      <c r="P3181" s="3">
        <f t="shared" ref="P3181:P3244" si="945">20*LOG10(IMABS(C3181))</f>
        <v>-9.9108544442399023</v>
      </c>
      <c r="Q3181" s="3">
        <f t="shared" ref="Q3181:Q3244" si="946">IMARGUMENT(C3181)*180/PI()</f>
        <v>-155.80605334834996</v>
      </c>
      <c r="R3181">
        <f t="shared" ref="R3181:R3244" si="947">IF(Q3181&lt;0,Q3181+180,Q3181-180)</f>
        <v>24.193946651650037</v>
      </c>
      <c r="S3181">
        <f t="shared" ref="S3181:S3244" si="948">B3181/1000</f>
        <v>146.97357310303656</v>
      </c>
      <c r="T3181">
        <f t="shared" si="931"/>
        <v>-9.9108544442399023</v>
      </c>
    </row>
    <row r="3182" spans="1:20" x14ac:dyDescent="0.25">
      <c r="A3182">
        <f t="shared" si="932"/>
        <v>926971.35140593001</v>
      </c>
      <c r="B3182">
        <f t="shared" ref="B3182:B3245" si="949">B3181*(1+B$42)</f>
        <v>147532.0726808281</v>
      </c>
      <c r="C3182" t="str">
        <f t="shared" si="933"/>
        <v>-0.289435178706191-0.129141229788389i</v>
      </c>
      <c r="D3182" t="str">
        <f t="shared" si="934"/>
        <v>3.77240401241543-0.982105810451958i</v>
      </c>
      <c r="E3182" t="str">
        <f t="shared" si="935"/>
        <v>26.8533780938606-164.253596456373i</v>
      </c>
      <c r="F3182" t="str">
        <f t="shared" si="936"/>
        <v>1.45208016781666-1.07698024932355i</v>
      </c>
      <c r="G3182" t="str">
        <f t="shared" si="937"/>
        <v>0.998024140109282-0.0444067097228564i</v>
      </c>
      <c r="H3182" t="str">
        <f t="shared" si="938"/>
        <v>0.47165254771475-108.708401147126i</v>
      </c>
      <c r="I3182" t="str">
        <f t="shared" si="939"/>
        <v>-0.32834646630936-0.446743751943303i</v>
      </c>
      <c r="K3182" t="str">
        <f t="shared" si="940"/>
        <v>0.000478926688361041-0.000851587443834986i</v>
      </c>
      <c r="L3182" t="str">
        <f t="shared" si="941"/>
        <v>0.00005-0.00191273402646253i</v>
      </c>
      <c r="M3182" t="str">
        <f t="shared" si="942"/>
        <v>0.00133333333333333-0.00112513766262501i</v>
      </c>
      <c r="N3182">
        <f t="shared" si="943"/>
        <v>24.045644981613805</v>
      </c>
      <c r="O3182">
        <f t="shared" si="944"/>
        <v>9.9804928110369229</v>
      </c>
      <c r="P3182" s="3">
        <f t="shared" si="945"/>
        <v>-9.9804928110369229</v>
      </c>
      <c r="Q3182" s="3">
        <f t="shared" si="946"/>
        <v>-155.9543550183862</v>
      </c>
      <c r="R3182">
        <f t="shared" si="947"/>
        <v>24.045644981613805</v>
      </c>
      <c r="S3182">
        <f t="shared" si="948"/>
        <v>147.53207268082809</v>
      </c>
      <c r="T3182">
        <f t="shared" si="931"/>
        <v>-9.9804928110369229</v>
      </c>
    </row>
    <row r="3183" spans="1:20" x14ac:dyDescent="0.25">
      <c r="A3183">
        <f t="shared" si="932"/>
        <v>930493.84254127252</v>
      </c>
      <c r="B3183">
        <f t="shared" si="949"/>
        <v>148092.69455701526</v>
      </c>
      <c r="C3183" t="str">
        <f t="shared" si="933"/>
        <v>-0.28745507899031-0.127372366171917i</v>
      </c>
      <c r="D3183" t="str">
        <f t="shared" si="934"/>
        <v>3.7709405507138-0.984679054557144i</v>
      </c>
      <c r="E3183" t="str">
        <f t="shared" si="935"/>
        <v>26.3327124050892-163.393658370901i</v>
      </c>
      <c r="F3183" t="str">
        <f t="shared" si="936"/>
        <v>1.45205832150252-1.07339234612196i</v>
      </c>
      <c r="G3183" t="str">
        <f t="shared" si="937"/>
        <v>0.998009124995543-0.0445747845892011i</v>
      </c>
      <c r="H3183" t="str">
        <f t="shared" si="938"/>
        <v>0.467373300099555-108.291707302307i</v>
      </c>
      <c r="I3183" t="str">
        <f t="shared" si="939"/>
        <v>-0.326001934736804-0.445012410408642i</v>
      </c>
      <c r="K3183" t="str">
        <f t="shared" si="940"/>
        <v>0.000478240832492295-0.000849516001338483i</v>
      </c>
      <c r="L3183" t="str">
        <f t="shared" si="941"/>
        <v>0.00005-0.00190549315248309i</v>
      </c>
      <c r="M3183" t="str">
        <f t="shared" si="942"/>
        <v>0.00133333333333333-0.00112087832499005i</v>
      </c>
      <c r="N3183">
        <f t="shared" si="943"/>
        <v>23.898302093111596</v>
      </c>
      <c r="O3183">
        <f t="shared" si="944"/>
        <v>10.050051285338002</v>
      </c>
      <c r="P3183" s="3">
        <f t="shared" si="945"/>
        <v>-10.050051285338002</v>
      </c>
      <c r="Q3183" s="3">
        <f t="shared" si="946"/>
        <v>-156.1016979068884</v>
      </c>
      <c r="R3183">
        <f t="shared" si="947"/>
        <v>23.898302093111596</v>
      </c>
      <c r="S3183">
        <f t="shared" si="948"/>
        <v>148.09269455701525</v>
      </c>
      <c r="T3183">
        <f t="shared" si="931"/>
        <v>-10.050051285338002</v>
      </c>
    </row>
    <row r="3184" spans="1:20" x14ac:dyDescent="0.25">
      <c r="A3184">
        <f t="shared" si="932"/>
        <v>934029.71914292953</v>
      </c>
      <c r="B3184">
        <f t="shared" si="949"/>
        <v>148655.44679633193</v>
      </c>
      <c r="C3184" t="str">
        <f t="shared" si="933"/>
        <v>-0.285486844333974-0.125628514294045i</v>
      </c>
      <c r="D3184" t="str">
        <f t="shared" si="934"/>
        <v>3.76946709359095-0.987261547183274i</v>
      </c>
      <c r="E3184" t="str">
        <f t="shared" si="935"/>
        <v>25.8209303158151-162.537999089118i</v>
      </c>
      <c r="F3184" t="str">
        <f t="shared" si="936"/>
        <v>1.45203630950581-1.06981986919994i</v>
      </c>
      <c r="G3184" t="str">
        <f t="shared" si="937"/>
        <v>0.997993996007087-0.0447434904862478i</v>
      </c>
      <c r="H3184" t="str">
        <f t="shared" si="938"/>
        <v>0.46313099296693-107.876646892705i</v>
      </c>
      <c r="I3184" t="str">
        <f t="shared" si="939"/>
        <v>-0.323675311014764-0.443287979047187i</v>
      </c>
      <c r="K3184" t="str">
        <f t="shared" si="940"/>
        <v>0.000477553694156062-0.000847453795264022i</v>
      </c>
      <c r="L3184" t="str">
        <f t="shared" si="941"/>
        <v>0.00005-0.00189827968966237i</v>
      </c>
      <c r="M3184" t="str">
        <f t="shared" si="942"/>
        <v>0.00133333333333333-0.0011166351115661i</v>
      </c>
      <c r="N3184">
        <f t="shared" si="943"/>
        <v>23.751899356059141</v>
      </c>
      <c r="O3184">
        <f t="shared" si="944"/>
        <v>10.119529476453407</v>
      </c>
      <c r="P3184" s="3">
        <f t="shared" si="945"/>
        <v>-10.119529476453407</v>
      </c>
      <c r="Q3184" s="3">
        <f t="shared" si="946"/>
        <v>-156.24810064394086</v>
      </c>
      <c r="R3184">
        <f t="shared" si="947"/>
        <v>23.751899356059141</v>
      </c>
      <c r="S3184">
        <f t="shared" si="948"/>
        <v>148.65544679633194</v>
      </c>
      <c r="T3184">
        <f t="shared" si="931"/>
        <v>-10.119529476453407</v>
      </c>
    </row>
    <row r="3185" spans="1:20" x14ac:dyDescent="0.25">
      <c r="A3185">
        <f t="shared" si="932"/>
        <v>937579.03207567276</v>
      </c>
      <c r="B3185">
        <f t="shared" si="949"/>
        <v>149220.33749415801</v>
      </c>
      <c r="C3185" t="str">
        <f t="shared" si="933"/>
        <v>-0.28353051564831-0.123909262024139i</v>
      </c>
      <c r="D3185" t="str">
        <f t="shared" si="934"/>
        <v>3.76798358112116-0.989853275046852i</v>
      </c>
      <c r="E3185" t="str">
        <f t="shared" si="935"/>
        <v>25.3178792391276-161.686645695726i</v>
      </c>
      <c r="F3185" t="str">
        <f t="shared" si="936"/>
        <v>1.45201413057506-1.0662627669972i</v>
      </c>
      <c r="G3185" t="str">
        <f t="shared" si="937"/>
        <v>0.997978752283788-0.0449128297247194i</v>
      </c>
      <c r="H3185" t="str">
        <f t="shared" si="938"/>
        <v>0.458925300614401-107.463213095105i</v>
      </c>
      <c r="I3185" t="str">
        <f t="shared" si="939"/>
        <v>-0.321366456751151-0.441570427090866i</v>
      </c>
      <c r="K3185" t="str">
        <f t="shared" si="940"/>
        <v>0.000476865258507462-0.000845400774922248i</v>
      </c>
      <c r="L3185" t="str">
        <f t="shared" si="941"/>
        <v>0.00005-0.00189109353423229i</v>
      </c>
      <c r="M3185" t="str">
        <f t="shared" si="942"/>
        <v>0.00133333333333333-0.00111240796131311i</v>
      </c>
      <c r="N3185">
        <f t="shared" si="943"/>
        <v>23.606418324634859</v>
      </c>
      <c r="O3185">
        <f t="shared" si="944"/>
        <v>10.18892703062772</v>
      </c>
      <c r="P3185" s="3">
        <f t="shared" si="945"/>
        <v>-10.18892703062772</v>
      </c>
      <c r="Q3185" s="3">
        <f t="shared" si="946"/>
        <v>-156.39358167536514</v>
      </c>
      <c r="R3185">
        <f t="shared" si="947"/>
        <v>23.606418324634859</v>
      </c>
      <c r="S3185">
        <f t="shared" si="948"/>
        <v>149.220337494158</v>
      </c>
      <c r="T3185">
        <f t="shared" si="931"/>
        <v>-10.18892703062772</v>
      </c>
    </row>
    <row r="3186" spans="1:20" x14ac:dyDescent="0.25">
      <c r="A3186">
        <f t="shared" si="932"/>
        <v>941141.83239756036</v>
      </c>
      <c r="B3186">
        <f t="shared" si="949"/>
        <v>149787.37477663581</v>
      </c>
      <c r="C3186" t="str">
        <f t="shared" si="933"/>
        <v>-0.281586128163848-0.122214203745687i</v>
      </c>
      <c r="D3186" t="str">
        <f t="shared" si="934"/>
        <v>3.76648995314059-0.992454224522343i</v>
      </c>
      <c r="E3186" t="str">
        <f t="shared" si="935"/>
        <v>24.8234088966657-160.839622934683i</v>
      </c>
      <c r="F3186" t="str">
        <f t="shared" si="936"/>
        <v>1.45199178344946-1.06272098817269i</v>
      </c>
      <c r="G3186" t="str">
        <f t="shared" si="937"/>
        <v>0.997963392959074-0.0450828046231291i</v>
      </c>
      <c r="H3186" t="str">
        <f t="shared" si="938"/>
        <v>0.454755900577676-107.051399119542i</v>
      </c>
      <c r="I3186" t="str">
        <f t="shared" si="939"/>
        <v>-0.31907523464527-0.439859723943015i</v>
      </c>
      <c r="K3186" t="str">
        <f t="shared" si="940"/>
        <v>0.000476175510875953-0.000843356889647033i</v>
      </c>
      <c r="L3186" t="str">
        <f t="shared" si="941"/>
        <v>0.00005-0.00188393458281758i</v>
      </c>
      <c r="M3186" t="str">
        <f t="shared" si="942"/>
        <v>0.00133333333333333-0.00110819681342211i</v>
      </c>
      <c r="N3186">
        <f t="shared" si="943"/>
        <v>23.461840737366146</v>
      </c>
      <c r="O3186">
        <f t="shared" si="944"/>
        <v>10.258243630102459</v>
      </c>
      <c r="P3186" s="3">
        <f t="shared" si="945"/>
        <v>-10.258243630102459</v>
      </c>
      <c r="Q3186" s="3">
        <f t="shared" si="946"/>
        <v>-156.53815926263385</v>
      </c>
      <c r="R3186">
        <f t="shared" si="947"/>
        <v>23.461840737366146</v>
      </c>
      <c r="S3186">
        <f t="shared" si="948"/>
        <v>149.7873747766358</v>
      </c>
      <c r="T3186">
        <f t="shared" si="931"/>
        <v>-10.258243630102459</v>
      </c>
    </row>
    <row r="3187" spans="1:20" x14ac:dyDescent="0.25">
      <c r="A3187">
        <f t="shared" si="932"/>
        <v>944718.17136067105</v>
      </c>
      <c r="B3187">
        <f t="shared" si="949"/>
        <v>150356.56680078703</v>
      </c>
      <c r="C3187" t="str">
        <f t="shared" si="933"/>
        <v>-0.279653711652158-0.120542940304427i</v>
      </c>
      <c r="D3187" t="str">
        <f t="shared" si="934"/>
        <v>3.76498614924813-0.995064381638285i</v>
      </c>
      <c r="E3187" t="str">
        <f t="shared" si="935"/>
        <v>24.3373713045404-159.996953294823i</v>
      </c>
      <c r="F3187" t="str">
        <f t="shared" si="936"/>
        <v>1.45196926685875-1.05919448160384i</v>
      </c>
      <c r="G3187" t="str">
        <f t="shared" si="937"/>
        <v>0.997947917159882-0.0452534175077988i</v>
      </c>
      <c r="H3187" t="str">
        <f t="shared" si="938"/>
        <v>0.450622473593455-106.641198209086i</v>
      </c>
      <c r="I3187" t="str">
        <f t="shared" si="939"/>
        <v>-0.316801508478859-0.438155839177003i</v>
      </c>
      <c r="K3187" t="str">
        <f t="shared" si="940"/>
        <v>0.000475484436766254-0.000841322088795567i</v>
      </c>
      <c r="L3187" t="str">
        <f t="shared" si="941"/>
        <v>0.00005-0.00187680273243433i</v>
      </c>
      <c r="M3187" t="str">
        <f t="shared" si="942"/>
        <v>0.00133333333333333-0.00110400160731431i</v>
      </c>
      <c r="N3187">
        <f t="shared" si="943"/>
        <v>23.318148517120903</v>
      </c>
      <c r="O3187">
        <f t="shared" si="944"/>
        <v>10.327478992198136</v>
      </c>
      <c r="P3187" s="3">
        <f t="shared" si="945"/>
        <v>-10.327478992198136</v>
      </c>
      <c r="Q3187" s="3">
        <f t="shared" si="946"/>
        <v>-156.6818514828791</v>
      </c>
      <c r="R3187">
        <f t="shared" si="947"/>
        <v>23.318148517120903</v>
      </c>
      <c r="S3187">
        <f t="shared" si="948"/>
        <v>150.35656680078702</v>
      </c>
      <c r="T3187">
        <f t="shared" si="931"/>
        <v>-10.327478992198136</v>
      </c>
    </row>
    <row r="3188" spans="1:20" x14ac:dyDescent="0.25">
      <c r="A3188">
        <f t="shared" si="932"/>
        <v>948308.10041184153</v>
      </c>
      <c r="B3188">
        <f t="shared" si="949"/>
        <v>150927.92175463002</v>
      </c>
      <c r="C3188" t="str">
        <f t="shared" si="933"/>
        <v>-0.277733290640892-0.118895078953805i</v>
      </c>
      <c r="D3188" t="str">
        <f t="shared" si="934"/>
        <v>3.76347210880643-0.997683732073344i</v>
      </c>
      <c r="E3188" t="str">
        <f t="shared" si="935"/>
        <v>23.8596207580843-159.15865709304i</v>
      </c>
      <c r="F3188" t="str">
        <f t="shared" si="936"/>
        <v>1.45194657952313-1.05568319638583i</v>
      </c>
      <c r="G3188" t="str">
        <f t="shared" si="937"/>
        <v>0.997932324006613-0.0454246707128777i</v>
      </c>
      <c r="H3188" t="str">
        <f t="shared" si="938"/>
        <v>0.446524703562748-106.232603639643i</v>
      </c>
      <c r="I3188" t="str">
        <f t="shared" si="939"/>
        <v>-0.314545143107266-0.436458742534932i</v>
      </c>
      <c r="K3188" t="str">
        <f t="shared" si="940"/>
        <v>0.00047479202185923-0.000839296321748467i</v>
      </c>
      <c r="L3188" t="str">
        <f t="shared" si="941"/>
        <v>0.00005-0.00186969788048847i</v>
      </c>
      <c r="M3188" t="str">
        <f t="shared" si="942"/>
        <v>0.00133333333333333-0.00109982228264028i</v>
      </c>
      <c r="N3188">
        <f t="shared" si="943"/>
        <v>23.175323771011421</v>
      </c>
      <c r="O3188">
        <f t="shared" si="944"/>
        <v>10.396632868414384</v>
      </c>
      <c r="P3188" s="3">
        <f t="shared" si="945"/>
        <v>-10.396632868414384</v>
      </c>
      <c r="Q3188" s="3">
        <f t="shared" si="946"/>
        <v>-156.82467622898858</v>
      </c>
      <c r="R3188">
        <f t="shared" si="947"/>
        <v>23.175323771011421</v>
      </c>
      <c r="S3188">
        <f t="shared" si="948"/>
        <v>150.92792175463003</v>
      </c>
      <c r="T3188">
        <f t="shared" si="931"/>
        <v>-10.396632868414384</v>
      </c>
    </row>
    <row r="3189" spans="1:20" x14ac:dyDescent="0.25">
      <c r="A3189">
        <f t="shared" si="932"/>
        <v>951911.67119340657</v>
      </c>
      <c r="B3189">
        <f t="shared" si="949"/>
        <v>151501.44785729761</v>
      </c>
      <c r="C3189" t="str">
        <f t="shared" si="933"/>
        <v>-0.275824884622243-0.117270233297925i</v>
      </c>
      <c r="D3189" t="str">
        <f t="shared" si="934"/>
        <v>3.7619477709428-1.00031226115239i</v>
      </c>
      <c r="E3189" t="str">
        <f t="shared" si="935"/>
        <v>23.3900138154766-158.324752555008i</v>
      </c>
      <c r="F3189" t="str">
        <f t="shared" si="936"/>
        <v>1.45192372015326-1.05218708183081i</v>
      </c>
      <c r="G3189" t="str">
        <f t="shared" si="937"/>
        <v>0.997916612613079-0.0455965665803606i</v>
      </c>
      <c r="H3189" t="str">
        <f t="shared" si="938"/>
        <v>0.442462277514651-105.825608719735i</v>
      </c>
      <c r="I3189" t="str">
        <f t="shared" si="939"/>
        <v>-0.312306004450614-0.434768403926296i</v>
      </c>
      <c r="K3189" t="str">
        <f t="shared" si="940"/>
        <v>0.000474098252012842-0.000837279537909909i</v>
      </c>
      <c r="L3189" t="str">
        <f t="shared" si="941"/>
        <v>0.00005-0.00186261992477433i</v>
      </c>
      <c r="M3189" t="str">
        <f t="shared" si="942"/>
        <v>0.00133333333333333-0.00109565877927902i</v>
      </c>
      <c r="N3189">
        <f t="shared" si="943"/>
        <v>23.033348790214376</v>
      </c>
      <c r="O3189">
        <f t="shared" si="944"/>
        <v>10.465705043551923</v>
      </c>
      <c r="P3189" s="3">
        <f t="shared" si="945"/>
        <v>-10.465705043551923</v>
      </c>
      <c r="Q3189" s="3">
        <f t="shared" si="946"/>
        <v>-156.96665120978562</v>
      </c>
      <c r="R3189">
        <f t="shared" si="947"/>
        <v>23.033348790214376</v>
      </c>
      <c r="S3189">
        <f t="shared" si="948"/>
        <v>151.50144785729762</v>
      </c>
      <c r="T3189">
        <f t="shared" si="931"/>
        <v>-10.465705043551923</v>
      </c>
    </row>
    <row r="3190" spans="1:20" x14ac:dyDescent="0.25">
      <c r="A3190">
        <f t="shared" si="932"/>
        <v>955528.93554394157</v>
      </c>
      <c r="B3190">
        <f t="shared" si="949"/>
        <v>152077.15335915535</v>
      </c>
      <c r="C3190" t="str">
        <f t="shared" si="933"/>
        <v>-0.273928508255127-0.115668023232248i</v>
      </c>
      <c r="D3190" t="str">
        <f t="shared" si="934"/>
        <v>3.76041307455026-1.00294995384252i</v>
      </c>
      <c r="E3190" t="str">
        <f t="shared" si="935"/>
        <v>22.928409280355-157.495255893583i</v>
      </c>
      <c r="F3190" t="str">
        <f t="shared" si="936"/>
        <v>1.45190068745012-1.04870608746715i</v>
      </c>
      <c r="G3190" t="str">
        <f t="shared" si="937"/>
        <v>0.997900782086457-0.0457691074601059i</v>
      </c>
      <c r="H3190" t="str">
        <f t="shared" si="938"/>
        <v>0.438434885570527-105.420206790301i</v>
      </c>
      <c r="I3190" t="str">
        <f t="shared" si="939"/>
        <v>-0.310083959485109-0.433084793426678i</v>
      </c>
      <c r="K3190" t="str">
        <f t="shared" si="940"/>
        <v>0.000473403113263041-0.000835271686707764i</v>
      </c>
      <c r="L3190" t="str">
        <f t="shared" si="941"/>
        <v>0.00005-0.00185556876347313i</v>
      </c>
      <c r="M3190" t="str">
        <f t="shared" si="942"/>
        <v>0.00133333333333333-0.00109151103733714i</v>
      </c>
      <c r="N3190">
        <f t="shared" si="943"/>
        <v>22.892206049708079</v>
      </c>
      <c r="O3190">
        <f t="shared" si="944"/>
        <v>10.534695334851369</v>
      </c>
      <c r="P3190" s="3">
        <f t="shared" si="945"/>
        <v>-10.534695334851369</v>
      </c>
      <c r="Q3190" s="3">
        <f t="shared" si="946"/>
        <v>-157.10779395029192</v>
      </c>
      <c r="R3190">
        <f t="shared" si="947"/>
        <v>22.892206049708079</v>
      </c>
      <c r="S3190">
        <f t="shared" si="948"/>
        <v>152.07715335915535</v>
      </c>
      <c r="T3190">
        <f t="shared" si="931"/>
        <v>-10.534695334851369</v>
      </c>
    </row>
    <row r="3191" spans="1:20" x14ac:dyDescent="0.25">
      <c r="A3191">
        <f t="shared" si="932"/>
        <v>959159.94549900852</v>
      </c>
      <c r="B3191">
        <f t="shared" si="949"/>
        <v>152655.04654192014</v>
      </c>
      <c r="C3191" t="str">
        <f t="shared" si="933"/>
        <v>-0.272044171561116-0.114088074882231i</v>
      </c>
      <c r="D3191" t="str">
        <f t="shared" si="934"/>
        <v>3.75886795828862-1.00559679474907i</v>
      </c>
      <c r="E3191" t="str">
        <f t="shared" si="935"/>
        <v>22.4746681834854-156.670181384857i</v>
      </c>
      <c r="F3191" t="str">
        <f t="shared" si="936"/>
        <v>1.45187748010496-1.0452401630387i</v>
      </c>
      <c r="G3191" t="str">
        <f t="shared" si="937"/>
        <v>0.99788483152724-0.0459422957098538i</v>
      </c>
      <c r="H3191" t="str">
        <f t="shared" si="938"/>
        <v>0.434442220908726-105.016391224489i</v>
      </c>
      <c r="I3191" t="str">
        <f t="shared" si="939"/>
        <v>-0.30787887623439-0.431407881276451i</v>
      </c>
      <c r="K3191" t="str">
        <f t="shared" si="940"/>
        <v>0.000472706591824722-0.00083327271759378i</v>
      </c>
      <c r="L3191" t="str">
        <f t="shared" si="941"/>
        <v>0.00005-0.00184854429515156i</v>
      </c>
      <c r="M3191" t="str">
        <f t="shared" si="942"/>
        <v>0.00133333333333333-0.00108737899714797i</v>
      </c>
      <c r="N3191">
        <f t="shared" si="943"/>
        <v>22.751878207937779</v>
      </c>
      <c r="O3191">
        <f t="shared" si="944"/>
        <v>10.603603591151625</v>
      </c>
      <c r="P3191" s="3">
        <f t="shared" si="945"/>
        <v>-10.603603591151625</v>
      </c>
      <c r="Q3191" s="3">
        <f t="shared" si="946"/>
        <v>-157.24812179206222</v>
      </c>
      <c r="R3191">
        <f t="shared" si="947"/>
        <v>22.751878207937779</v>
      </c>
      <c r="S3191">
        <f t="shared" si="948"/>
        <v>152.65504654192014</v>
      </c>
      <c r="T3191">
        <f t="shared" si="931"/>
        <v>-10.603603591151625</v>
      </c>
    </row>
    <row r="3192" spans="1:20" x14ac:dyDescent="0.25">
      <c r="A3192">
        <f t="shared" si="932"/>
        <v>962804.75329190469</v>
      </c>
      <c r="B3192">
        <f t="shared" si="949"/>
        <v>153235.13571877943</v>
      </c>
      <c r="C3192" t="str">
        <f t="shared" si="933"/>
        <v>-0.270171880114328-0.112530020540083i</v>
      </c>
      <c r="D3192" t="str">
        <f t="shared" si="934"/>
        <v>3.7573123605856-1.00825276811164i</v>
      </c>
      <c r="E3192" t="str">
        <f t="shared" si="935"/>
        <v>22.0286537635647-155.849541441969i</v>
      </c>
      <c r="F3192" t="str">
        <f t="shared" si="936"/>
        <v>1.45185409679923-1.04178925850403i</v>
      </c>
      <c r="G3192" t="str">
        <f t="shared" si="937"/>
        <v>0.997868760029189-0.0461161336952449i</v>
      </c>
      <c r="H3192" t="str">
        <f t="shared" si="938"/>
        <v>0.430483979729679-104.614155427452i</v>
      </c>
      <c r="I3192" t="str">
        <f t="shared" si="939"/>
        <v>-0.30569062376097-0.429737637879499i</v>
      </c>
      <c r="K3192" t="str">
        <f t="shared" si="940"/>
        <v>0.000472008674092638-0.000831282580043769i</v>
      </c>
      <c r="L3192" t="str">
        <f t="shared" si="941"/>
        <v>0.00005-0.00184154641876027i</v>
      </c>
      <c r="M3192" t="str">
        <f t="shared" si="942"/>
        <v>0.00133333333333333-0.00108326259927075i</v>
      </c>
      <c r="N3192">
        <f t="shared" si="943"/>
        <v>22.612348106407012</v>
      </c>
      <c r="O3192">
        <f t="shared" si="944"/>
        <v>10.672429692066112</v>
      </c>
      <c r="P3192" s="3">
        <f t="shared" si="945"/>
        <v>-10.672429692066112</v>
      </c>
      <c r="Q3192" s="3">
        <f t="shared" si="946"/>
        <v>-157.38765189359299</v>
      </c>
      <c r="R3192">
        <f t="shared" si="947"/>
        <v>22.612348106407012</v>
      </c>
      <c r="S3192">
        <f t="shared" si="948"/>
        <v>153.23513571877945</v>
      </c>
      <c r="T3192">
        <f t="shared" si="931"/>
        <v>-10.672429692066112</v>
      </c>
    </row>
    <row r="3193" spans="1:20" x14ac:dyDescent="0.25">
      <c r="A3193">
        <f t="shared" si="932"/>
        <v>966463.41135441407</v>
      </c>
      <c r="B3193">
        <f t="shared" si="949"/>
        <v>153817.42923451081</v>
      </c>
      <c r="C3193" t="str">
        <f t="shared" si="933"/>
        <v>-0.268311635225369-0.110993498599843i</v>
      </c>
      <c r="D3193" t="str">
        <f t="shared" si="934"/>
        <v>3.75574621963787-1.01091785780004i</v>
      </c>
      <c r="E3193" t="str">
        <f t="shared" si="935"/>
        <v>21.5902314472357-155.033346686689i</v>
      </c>
      <c r="F3193" t="str">
        <f t="shared" si="936"/>
        <v>1.45183053620455-1.03835332403573i</v>
      </c>
      <c r="G3193" t="str">
        <f t="shared" si="937"/>
        <v>0.997852566679281-0.0462906237898376i</v>
      </c>
      <c r="H3193" t="str">
        <f t="shared" si="938"/>
        <v>0.426559861221498-104.213492836155i</v>
      </c>
      <c r="I3193" t="str">
        <f t="shared" si="939"/>
        <v>-0.303519072157771-0.428074033801989i</v>
      </c>
      <c r="K3193" t="str">
        <f t="shared" si="940"/>
        <v>0.00047130934664237-0.000829301223557801i</v>
      </c>
      <c r="L3193" t="str">
        <f t="shared" si="941"/>
        <v>0.00005-0.00183457503363247i</v>
      </c>
      <c r="M3193" t="str">
        <f t="shared" si="942"/>
        <v>0.00133333333333333-0.00107916178448969i</v>
      </c>
      <c r="N3193">
        <f t="shared" si="943"/>
        <v>22.473598769206859</v>
      </c>
      <c r="O3193">
        <f t="shared" si="944"/>
        <v>10.741173547177477</v>
      </c>
      <c r="P3193" s="3">
        <f t="shared" si="945"/>
        <v>-10.741173547177477</v>
      </c>
      <c r="Q3193" s="3">
        <f t="shared" si="946"/>
        <v>-157.52640123079314</v>
      </c>
      <c r="R3193">
        <f t="shared" si="947"/>
        <v>22.473598769206859</v>
      </c>
      <c r="S3193">
        <f t="shared" si="948"/>
        <v>153.81742923451083</v>
      </c>
      <c r="T3193">
        <f t="shared" si="931"/>
        <v>-10.741173547177477</v>
      </c>
    </row>
    <row r="3194" spans="1:20" x14ac:dyDescent="0.25">
      <c r="A3194">
        <f t="shared" si="932"/>
        <v>970135.97231756081</v>
      </c>
      <c r="B3194">
        <f t="shared" si="949"/>
        <v>154401.93546560194</v>
      </c>
      <c r="C3194" t="str">
        <f t="shared" si="933"/>
        <v>-0.266463434119494-0.109478153490876i</v>
      </c>
      <c r="D3194" t="str">
        <f t="shared" si="934"/>
        <v>3.75416947341233-1.01359204731025i</v>
      </c>
      <c r="E3194" t="str">
        <f t="shared" si="935"/>
        <v>21.1592688283562-154.221606018825i</v>
      </c>
      <c r="F3194" t="str">
        <f t="shared" si="936"/>
        <v>1.45180679698254-1.0349323100196i</v>
      </c>
      <c r="G3194" t="str">
        <f t="shared" si="937"/>
        <v>0.99783625055766-0.0464657683751263i</v>
      </c>
      <c r="H3194" t="str">
        <f t="shared" si="938"/>
        <v>0.422669567525925-103.814396919165i</v>
      </c>
      <c r="I3194" t="str">
        <f t="shared" si="939"/>
        <v>-0.301364092539671-0.426417039771056i</v>
      </c>
      <c r="K3194" t="str">
        <f t="shared" si="940"/>
        <v>0.000470608596231248-0.000827328597660459i</v>
      </c>
      <c r="L3194" t="str">
        <f t="shared" si="941"/>
        <v>0.00005-0.00182763003948243i</v>
      </c>
      <c r="M3194" t="str">
        <f t="shared" si="942"/>
        <v>0.00133333333333333-0.0010750764938132i</v>
      </c>
      <c r="N3194">
        <f t="shared" si="943"/>
        <v>22.335613402471807</v>
      </c>
      <c r="O3194">
        <f t="shared" si="944"/>
        <v>10.809835095250646</v>
      </c>
      <c r="P3194" s="3">
        <f t="shared" si="945"/>
        <v>-10.809835095250646</v>
      </c>
      <c r="Q3194" s="3">
        <f t="shared" si="946"/>
        <v>-157.66438659752819</v>
      </c>
      <c r="R3194">
        <f t="shared" si="947"/>
        <v>22.335613402471807</v>
      </c>
      <c r="S3194">
        <f t="shared" si="948"/>
        <v>154.40193546560195</v>
      </c>
      <c r="T3194">
        <f t="shared" si="931"/>
        <v>-10.809835095250646</v>
      </c>
    </row>
    <row r="3195" spans="1:20" x14ac:dyDescent="0.25">
      <c r="A3195">
        <f t="shared" si="932"/>
        <v>973822.48901236767</v>
      </c>
      <c r="B3195">
        <f t="shared" si="949"/>
        <v>154988.66282037125</v>
      </c>
      <c r="C3195" t="str">
        <f t="shared" si="933"/>
        <v>-0.264627270109154-0.107983635610072i</v>
      </c>
      <c r="D3195" t="str">
        <f t="shared" si="934"/>
        <v>3.75258205964727-1.01627531976041i</v>
      </c>
      <c r="E3195" t="str">
        <f t="shared" si="935"/>
        <v>20.7356356466312-153.41432668354i</v>
      </c>
      <c r="F3195" t="str">
        <f t="shared" si="936"/>
        <v>1.45178287778487-1.03152616705397i</v>
      </c>
      <c r="G3195" t="str">
        <f t="shared" si="937"/>
        <v>0.997819810737588-0.0466415698405597i</v>
      </c>
      <c r="H3195" t="str">
        <f t="shared" si="938"/>
        <v>0.418812803704798-103.416861176459i</v>
      </c>
      <c r="I3195" t="str">
        <f t="shared" si="939"/>
        <v>-0.299225557035187-0.424766626673618i</v>
      </c>
      <c r="K3195" t="str">
        <f t="shared" si="940"/>
        <v>0.000469906409799326-0.000825364651901077i</v>
      </c>
      <c r="L3195" t="str">
        <f t="shared" si="941"/>
        <v>0.00005-0.0018207113364041i</v>
      </c>
      <c r="M3195" t="str">
        <f t="shared" si="942"/>
        <v>0.00133333333333333-0.001071006668473i</v>
      </c>
      <c r="N3195">
        <f t="shared" si="943"/>
        <v>22.198375393786222</v>
      </c>
      <c r="O3195">
        <f t="shared" si="944"/>
        <v>10.878414303461842</v>
      </c>
      <c r="P3195" s="3">
        <f t="shared" si="945"/>
        <v>-10.878414303461842</v>
      </c>
      <c r="Q3195" s="3">
        <f t="shared" si="946"/>
        <v>-157.80162460621378</v>
      </c>
      <c r="R3195">
        <f t="shared" si="947"/>
        <v>22.198375393786222</v>
      </c>
      <c r="S3195">
        <f t="shared" si="948"/>
        <v>154.98866282037125</v>
      </c>
      <c r="T3195">
        <f t="shared" si="931"/>
        <v>-10.878414303461842</v>
      </c>
    </row>
    <row r="3196" spans="1:20" x14ac:dyDescent="0.25">
      <c r="A3196">
        <f t="shared" si="932"/>
        <v>977523.01447061473</v>
      </c>
      <c r="B3196">
        <f t="shared" si="949"/>
        <v>155577.61973908867</v>
      </c>
      <c r="C3196" t="str">
        <f t="shared" si="933"/>
        <v>-0.262803132760989-0.10650960125275i</v>
      </c>
      <c r="D3196" t="str">
        <f t="shared" si="934"/>
        <v>3.75098391585364-1.01896765788665i</v>
      </c>
      <c r="E3196" t="str">
        <f t="shared" si="935"/>
        <v>20.3192037656181-152.611514336568i</v>
      </c>
      <c r="F3196" t="str">
        <f t="shared" si="936"/>
        <v>1.45175877725307-1.02813484594895i</v>
      </c>
      <c r="G3196" t="str">
        <f t="shared" si="937"/>
        <v>0.997803246285394-0.0468180305835583i</v>
      </c>
      <c r="H3196" t="str">
        <f t="shared" si="938"/>
        <v>0.414989277706856-103.020879139225i</v>
      </c>
      <c r="I3196" t="str">
        <f t="shared" si="939"/>
        <v>-0.297103338778199-0.423122765555109i</v>
      </c>
      <c r="K3196" t="str">
        <f t="shared" si="940"/>
        <v>0.000469202774470315-0.000823409335854015i</v>
      </c>
      <c r="L3196" t="str">
        <f t="shared" si="941"/>
        <v>0.00005-0.00181381882486959i</v>
      </c>
      <c r="M3196" t="str">
        <f t="shared" si="942"/>
        <v>0.00133333333333333-0.00106695224992329i</v>
      </c>
      <c r="N3196">
        <f t="shared" si="943"/>
        <v>22.061868311523881</v>
      </c>
      <c r="O3196">
        <f t="shared" si="944"/>
        <v>10.946911166647084</v>
      </c>
      <c r="P3196" s="3">
        <f t="shared" si="945"/>
        <v>-10.946911166647084</v>
      </c>
      <c r="Q3196" s="3">
        <f t="shared" si="946"/>
        <v>-157.93813168847612</v>
      </c>
      <c r="R3196">
        <f t="shared" si="947"/>
        <v>22.061868311523881</v>
      </c>
      <c r="S3196">
        <f t="shared" si="948"/>
        <v>155.57761973908868</v>
      </c>
      <c r="T3196">
        <f t="shared" si="931"/>
        <v>-10.946911166647084</v>
      </c>
    </row>
    <row r="3197" spans="1:20" x14ac:dyDescent="0.25">
      <c r="A3197">
        <f t="shared" si="932"/>
        <v>981237.601925603</v>
      </c>
      <c r="B3197">
        <f t="shared" si="949"/>
        <v>156168.81469409721</v>
      </c>
      <c r="C3197" t="str">
        <f t="shared" si="933"/>
        <v>-0.260991008057532-0.105055712542586i</v>
      </c>
      <c r="D3197" t="str">
        <f t="shared" si="934"/>
        <v>3.74937497931636-1.02166904403911i</v>
      </c>
      <c r="E3197" t="str">
        <f t="shared" si="935"/>
        <v>19.9098471502241-151.813173107457i</v>
      </c>
      <c r="F3197" t="str">
        <f t="shared" si="936"/>
        <v>1.45173449401854-1.02475829772567i</v>
      </c>
      <c r="G3197" t="str">
        <f t="shared" si="937"/>
        <v>0.997786556260422-0.0469951530095319i</v>
      </c>
      <c r="H3197" t="str">
        <f t="shared" si="938"/>
        <v>0.411198700335048-102.626444369675i</v>
      </c>
      <c r="I3197" t="str">
        <f t="shared" si="939"/>
        <v>-0.294997311899767-0.421485427618316i</v>
      </c>
      <c r="K3197" t="str">
        <f t="shared" si="940"/>
        <v>0.000468497677552568-0.00082146259911896i</v>
      </c>
      <c r="L3197" t="str">
        <f t="shared" si="941"/>
        <v>0.00005-0.00180695240572783i</v>
      </c>
      <c r="M3197" t="str">
        <f t="shared" si="942"/>
        <v>0.00133333333333333-0.0010629131798399i</v>
      </c>
      <c r="N3197">
        <f t="shared" si="943"/>
        <v>21.926075904146302</v>
      </c>
      <c r="O3197">
        <f t="shared" si="944"/>
        <v>11.01532570656445</v>
      </c>
      <c r="P3197" s="3">
        <f t="shared" si="945"/>
        <v>-11.01532570656445</v>
      </c>
      <c r="Q3197" s="3">
        <f t="shared" si="946"/>
        <v>-158.0739240958537</v>
      </c>
      <c r="R3197">
        <f t="shared" si="947"/>
        <v>21.926075904146302</v>
      </c>
      <c r="S3197">
        <f t="shared" si="948"/>
        <v>156.16881469409719</v>
      </c>
      <c r="T3197">
        <f t="shared" si="931"/>
        <v>-11.01532570656445</v>
      </c>
    </row>
    <row r="3198" spans="1:20" x14ac:dyDescent="0.25">
      <c r="A3198">
        <f t="shared" si="932"/>
        <v>984966.3048129204</v>
      </c>
      <c r="B3198">
        <f t="shared" si="949"/>
        <v>156762.25618993479</v>
      </c>
      <c r="C3198" t="str">
        <f t="shared" si="933"/>
        <v>-0.259190878553586-0.103621637360491i</v>
      </c>
      <c r="D3198" t="str">
        <f t="shared" si="934"/>
        <v>3.74775518709563-1.02437946017771i</v>
      </c>
      <c r="E3198" t="str">
        <f t="shared" si="935"/>
        <v>19.507441843674-151.019305660786i</v>
      </c>
      <c r="F3198" t="str">
        <f t="shared" si="936"/>
        <v>1.45171002670243-1.02139647361559i</v>
      </c>
      <c r="G3198" t="str">
        <f t="shared" si="937"/>
        <v>0.997769739714981-0.0471729395318983i</v>
      </c>
      <c r="H3198" t="str">
        <f t="shared" si="938"/>
        <v>0.40744078521415-102.23355046084i</v>
      </c>
      <c r="I3198" t="str">
        <f t="shared" si="939"/>
        <v>-0.292907351519977-0.419854584222121i</v>
      </c>
      <c r="K3198" t="str">
        <f t="shared" si="940"/>
        <v>0.000467791106540031-0.000819524391321228i</v>
      </c>
      <c r="L3198" t="str">
        <f t="shared" si="941"/>
        <v>0.00005-0.00180011198020305i</v>
      </c>
      <c r="M3198" t="str">
        <f t="shared" si="942"/>
        <v>0.00133333333333333-0.00105888940011944i</v>
      </c>
      <c r="N3198">
        <f t="shared" si="943"/>
        <v>21.790982099437656</v>
      </c>
      <c r="O3198">
        <f t="shared" si="944"/>
        <v>11.083657971177008</v>
      </c>
      <c r="P3198" s="3">
        <f t="shared" si="945"/>
        <v>-11.083657971177008</v>
      </c>
      <c r="Q3198" s="3">
        <f t="shared" si="946"/>
        <v>-158.20901790056234</v>
      </c>
      <c r="R3198">
        <f t="shared" si="947"/>
        <v>21.790982099437656</v>
      </c>
      <c r="S3198">
        <f t="shared" si="948"/>
        <v>156.76225618993479</v>
      </c>
      <c r="T3198">
        <f t="shared" si="931"/>
        <v>-11.083657971177008</v>
      </c>
    </row>
    <row r="3199" spans="1:20" x14ac:dyDescent="0.25">
      <c r="A3199">
        <f t="shared" si="932"/>
        <v>988709.17677120958</v>
      </c>
      <c r="B3199">
        <f t="shared" si="949"/>
        <v>157357.95276345656</v>
      </c>
      <c r="C3199" t="str">
        <f t="shared" si="933"/>
        <v>-0.257402723527603-0.10220704927278i</v>
      </c>
      <c r="D3199" t="str">
        <f t="shared" si="934"/>
        <v>3.74612447602833-1.0270988878681i</v>
      </c>
      <c r="E3199" t="str">
        <f t="shared" si="935"/>
        <v>19.1118659440827-150.229913255512i</v>
      </c>
      <c r="F3199" t="str">
        <f t="shared" si="936"/>
        <v>1.45168537391556-1.01804932505977i</v>
      </c>
      <c r="G3199" t="str">
        <f t="shared" si="937"/>
        <v>0.997752795694291-0.0473513925720997i</v>
      </c>
      <c r="H3199" t="str">
        <f t="shared" si="938"/>
        <v>0.403715248758891-101.84219103639i</v>
      </c>
      <c r="I3199" t="str">
        <f t="shared" si="939"/>
        <v>-0.290833333739923-0.418230206880353i</v>
      </c>
      <c r="K3199" t="str">
        <f t="shared" si="940"/>
        <v>0.00046708304911322-0.000817594662112127i</v>
      </c>
      <c r="L3199" t="str">
        <f t="shared" si="941"/>
        <v>0.00005-0.00179329744989346i</v>
      </c>
      <c r="M3199" t="str">
        <f t="shared" si="942"/>
        <v>0.00133333333333333-0.0010548808528785i</v>
      </c>
      <c r="N3199">
        <f t="shared" si="943"/>
        <v>21.656571003704272</v>
      </c>
      <c r="O3199">
        <f t="shared" si="944"/>
        <v>11.151908033948319</v>
      </c>
      <c r="P3199" s="3">
        <f t="shared" si="945"/>
        <v>-11.151908033948319</v>
      </c>
      <c r="Q3199" s="3">
        <f t="shared" si="946"/>
        <v>-158.34342899629573</v>
      </c>
      <c r="R3199">
        <f t="shared" si="947"/>
        <v>21.656571003704272</v>
      </c>
      <c r="S3199">
        <f t="shared" si="948"/>
        <v>157.35795276345655</v>
      </c>
      <c r="T3199">
        <f t="shared" si="931"/>
        <v>-11.151908033948319</v>
      </c>
    </row>
    <row r="3200" spans="1:20" x14ac:dyDescent="0.25">
      <c r="A3200">
        <f t="shared" si="932"/>
        <v>992466.27164294035</v>
      </c>
      <c r="B3200">
        <f t="shared" si="949"/>
        <v>157955.91298395771</v>
      </c>
      <c r="C3200" t="str">
        <f t="shared" si="933"/>
        <v>-0.255626519128043-0.10081162745859i</v>
      </c>
      <c r="D3200" t="str">
        <f t="shared" si="934"/>
        <v>3.74448278272944-1.02982730827748i</v>
      </c>
      <c r="E3200" t="str">
        <f t="shared" si="935"/>
        <v>18.7229995806201-149.444995802413i</v>
      </c>
      <c r="F3200" t="str">
        <f t="shared" si="936"/>
        <v>1.45166053425842-1.01471680370811i</v>
      </c>
      <c r="G3200" t="str">
        <f t="shared" si="937"/>
        <v>0.997735723236436-0.047530514559621i</v>
      </c>
      <c r="H3200" t="str">
        <f t="shared" si="938"/>
        <v>0.400021810142391-101.452359750436i</v>
      </c>
      <c r="I3200" t="str">
        <f t="shared" si="939"/>
        <v>-0.288775135633685-0.416612267260604i</v>
      </c>
      <c r="K3200" t="str">
        <f t="shared" si="940"/>
        <v>0.000466373493140187-0.00081567336116929i</v>
      </c>
      <c r="L3200" t="str">
        <f t="shared" si="941"/>
        <v>0.00005-0.00178650871676973i</v>
      </c>
      <c r="M3200" t="str">
        <f t="shared" si="942"/>
        <v>0.00133333333333333-0.00105088748045278i</v>
      </c>
      <c r="N3200">
        <f t="shared" si="943"/>
        <v>21.522826900922524</v>
      </c>
      <c r="O3200">
        <f t="shared" si="944"/>
        <v>11.220075993156373</v>
      </c>
      <c r="P3200" s="3">
        <f t="shared" si="945"/>
        <v>-11.220075993156373</v>
      </c>
      <c r="Q3200" s="3">
        <f t="shared" si="946"/>
        <v>-158.47717309907748</v>
      </c>
      <c r="R3200">
        <f t="shared" si="947"/>
        <v>21.522826900922524</v>
      </c>
      <c r="S3200">
        <f t="shared" si="948"/>
        <v>157.95591298395772</v>
      </c>
      <c r="T3200">
        <f t="shared" si="931"/>
        <v>-11.220075993156373</v>
      </c>
    </row>
    <row r="3201" spans="1:20" x14ac:dyDescent="0.25">
      <c r="A3201">
        <f t="shared" si="932"/>
        <v>996237.64347518352</v>
      </c>
      <c r="B3201">
        <f t="shared" si="949"/>
        <v>158556.14545329675</v>
      </c>
      <c r="C3201" t="str">
        <f t="shared" si="933"/>
        <v>-0.253862238514938-0.0994350566367547i</v>
      </c>
      <c r="D3201" t="str">
        <f t="shared" si="934"/>
        <v>3.74283004359351-1.03256470217043i</v>
      </c>
      <c r="E3201" t="str">
        <f t="shared" si="935"/>
        <v>18.3407248893428-148.664551919722i</v>
      </c>
      <c r="F3201" t="str">
        <f t="shared" si="936"/>
        <v>1.45163550632096-1.01139886141867i</v>
      </c>
      <c r="G3201" t="str">
        <f t="shared" si="937"/>
        <v>0.997718521372304-0.0477103079320075i</v>
      </c>
      <c r="H3201" t="str">
        <f t="shared" si="938"/>
        <v>0.39636019126506-101.06405028735i</v>
      </c>
      <c r="I3201" t="str">
        <f t="shared" si="939"/>
        <v>-0.286732635240445-0.415000737183061i</v>
      </c>
      <c r="K3201" t="str">
        <f t="shared" si="940"/>
        <v>0.000465662426677509-0.000813760438197079i</v>
      </c>
      <c r="L3201" t="str">
        <f t="shared" si="941"/>
        <v>0.00005-0.00177974568317368i</v>
      </c>
      <c r="M3201" t="str">
        <f t="shared" si="942"/>
        <v>0.00133333333333333-0.00104690922539628i</v>
      </c>
      <c r="N3201">
        <f t="shared" si="943"/>
        <v>21.389734251849319</v>
      </c>
      <c r="O3201">
        <f t="shared" si="944"/>
        <v>11.288161971222049</v>
      </c>
      <c r="P3201" s="3">
        <f t="shared" si="945"/>
        <v>-11.288161971222049</v>
      </c>
      <c r="Q3201" s="3">
        <f t="shared" si="946"/>
        <v>-158.61026574815068</v>
      </c>
      <c r="R3201">
        <f t="shared" si="947"/>
        <v>21.389734251849319</v>
      </c>
      <c r="S3201">
        <f t="shared" si="948"/>
        <v>158.55614545329675</v>
      </c>
      <c r="T3201">
        <f t="shared" si="931"/>
        <v>-11.288161971222049</v>
      </c>
    </row>
    <row r="3202" spans="1:20" x14ac:dyDescent="0.25">
      <c r="A3202">
        <f t="shared" si="932"/>
        <v>1000023.3465203893</v>
      </c>
      <c r="B3202">
        <f t="shared" si="949"/>
        <v>159158.65880601929</v>
      </c>
      <c r="C3202" t="str">
        <f t="shared" si="933"/>
        <v>-0.252109851996736-0.0980770269922027i</v>
      </c>
      <c r="D3202" t="str">
        <f t="shared" si="934"/>
        <v>3.74116619479618-1.03531104990472i</v>
      </c>
      <c r="E3202" t="str">
        <f t="shared" si="935"/>
        <v>17.9649259887369-147.888578986969i</v>
      </c>
      <c r="F3202" t="str">
        <f t="shared" si="936"/>
        <v>1.45161028868266-1.00809545025692i</v>
      </c>
      <c r="G3202" t="str">
        <f t="shared" si="937"/>
        <v>0.997701189125544-0.0478907751348815i</v>
      </c>
      <c r="H3202" t="str">
        <f t="shared" si="938"/>
        <v>0.392730116723808-100.677256361572i</v>
      </c>
      <c r="I3202" t="str">
        <f t="shared" si="939"/>
        <v>-0.284705711556614-0.413395588619364i</v>
      </c>
      <c r="K3202" t="str">
        <f t="shared" si="940"/>
        <v>0.000464949837971249-0.000811855842926968i</v>
      </c>
      <c r="L3202" t="str">
        <f t="shared" si="941"/>
        <v>0.00005-0.00177300825181677i</v>
      </c>
      <c r="M3202" t="str">
        <f t="shared" si="942"/>
        <v>0.00133333333333333-0.00104294603048045i</v>
      </c>
      <c r="N3202">
        <f t="shared" si="943"/>
        <v>21.257277693093556</v>
      </c>
      <c r="O3202">
        <f t="shared" si="944"/>
        <v>11.356166114053728</v>
      </c>
      <c r="P3202" s="3">
        <f t="shared" si="945"/>
        <v>-11.356166114053728</v>
      </c>
      <c r="Q3202" s="3">
        <f t="shared" si="946"/>
        <v>-158.74272230690644</v>
      </c>
      <c r="R3202">
        <f t="shared" si="947"/>
        <v>21.257277693093556</v>
      </c>
      <c r="S3202">
        <f t="shared" si="948"/>
        <v>159.15865880601928</v>
      </c>
      <c r="T3202">
        <f t="shared" si="931"/>
        <v>-11.356166114053728</v>
      </c>
    </row>
    <row r="3203" spans="1:20" x14ac:dyDescent="0.25">
      <c r="A3203">
        <f t="shared" si="932"/>
        <v>1003823.4352371667</v>
      </c>
      <c r="B3203">
        <f t="shared" si="949"/>
        <v>159763.46170948216</v>
      </c>
      <c r="C3203" t="str">
        <f t="shared" si="933"/>
        <v>-0.250369327162599-0.0967372341019774i</v>
      </c>
      <c r="D3203" t="str">
        <f t="shared" si="934"/>
        <v>3.73949117229568-1.03806633142715i</v>
      </c>
      <c r="E3203" t="str">
        <f t="shared" si="935"/>
        <v>17.5954889549968-147.117073197103i</v>
      </c>
      <c r="F3203" t="str">
        <f t="shared" si="936"/>
        <v>1.45158487991233-1.00480652249506i</v>
      </c>
      <c r="G3203" t="str">
        <f t="shared" si="937"/>
        <v>0.997683725512502-0.0480719186219604i</v>
      </c>
      <c r="H3203" t="str">
        <f t="shared" si="938"/>
        <v>0.389131313781733-100.291971717427i</v>
      </c>
      <c r="I3203" t="str">
        <f t="shared" si="939"/>
        <v>-0.282694244528069-0.411796793691448i</v>
      </c>
      <c r="K3203" t="str">
        <f t="shared" si="940"/>
        <v>0.000464235715457954-0.000809959525118001i</v>
      </c>
      <c r="L3203" t="str">
        <f t="shared" si="941"/>
        <v>0.00005-0.00176629632577881i</v>
      </c>
      <c r="M3203" t="str">
        <f t="shared" si="942"/>
        <v>0.00133333333333333-0.00103899783869342i</v>
      </c>
      <c r="N3203">
        <f t="shared" si="943"/>
        <v>21.125442036147376</v>
      </c>
      <c r="O3203">
        <f t="shared" si="944"/>
        <v>11.424088590406543</v>
      </c>
      <c r="P3203" s="3">
        <f t="shared" si="945"/>
        <v>-11.424088590406543</v>
      </c>
      <c r="Q3203" s="3">
        <f t="shared" si="946"/>
        <v>-158.87455796385262</v>
      </c>
      <c r="R3203">
        <f t="shared" si="947"/>
        <v>21.125442036147376</v>
      </c>
      <c r="S3203">
        <f t="shared" si="948"/>
        <v>159.76346170948216</v>
      </c>
      <c r="T3203">
        <f t="shared" si="931"/>
        <v>-11.424088590406543</v>
      </c>
    </row>
    <row r="3204" spans="1:20" x14ac:dyDescent="0.25">
      <c r="A3204">
        <f t="shared" si="932"/>
        <v>1007637.964291068</v>
      </c>
      <c r="B3204">
        <f t="shared" si="949"/>
        <v>160370.56286397821</v>
      </c>
      <c r="C3204" t="str">
        <f t="shared" si="933"/>
        <v>-0.248640629010214-0.0954153788610113i</v>
      </c>
      <c r="D3204" t="str">
        <f t="shared" si="934"/>
        <v>3.7378049118345-1.04083052626928i</v>
      </c>
      <c r="E3204" t="str">
        <f t="shared" si="935"/>
        <v>17.2323017971048-146.350029606907i</v>
      </c>
      <c r="F3204" t="str">
        <f t="shared" si="936"/>
        <v>1.45155927856812-1.00153203061126i</v>
      </c>
      <c r="G3204" t="str">
        <f t="shared" si="937"/>
        <v>0.997666129542177-0.0482537408550734i</v>
      </c>
      <c r="H3204" t="str">
        <f t="shared" si="938"/>
        <v>0.385563512338098-99.908190128942i</v>
      </c>
      <c r="I3204" t="str">
        <f t="shared" si="939"/>
        <v>-0.280698115042424-0.410204324670438i</v>
      </c>
      <c r="K3204" t="str">
        <f t="shared" si="940"/>
        <v>0.000463520047765632-0.000808071434557205i</v>
      </c>
      <c r="L3204" t="str">
        <f t="shared" si="941"/>
        <v>0.00005-0.00175960980850649i</v>
      </c>
      <c r="M3204" t="str">
        <f t="shared" si="942"/>
        <v>0.00133333333333333-0.00103506459323911i</v>
      </c>
      <c r="N3204">
        <f t="shared" si="943"/>
        <v>20.994212266392196</v>
      </c>
      <c r="O3204">
        <f t="shared" si="944"/>
        <v>11.491929591257449</v>
      </c>
      <c r="P3204" s="3">
        <f t="shared" si="945"/>
        <v>-11.491929591257449</v>
      </c>
      <c r="Q3204" s="3">
        <f t="shared" si="946"/>
        <v>-159.0057877336078</v>
      </c>
      <c r="R3204">
        <f t="shared" si="947"/>
        <v>20.994212266392196</v>
      </c>
      <c r="S3204">
        <f t="shared" si="948"/>
        <v>160.37056286397822</v>
      </c>
      <c r="T3204">
        <f t="shared" si="931"/>
        <v>-11.491929591257449</v>
      </c>
    </row>
    <row r="3205" spans="1:20" x14ac:dyDescent="0.25">
      <c r="A3205">
        <f t="shared" si="932"/>
        <v>1011466.9885553742</v>
      </c>
      <c r="B3205">
        <f t="shared" si="949"/>
        <v>160979.97100286133</v>
      </c>
      <c r="C3205" t="str">
        <f t="shared" si="933"/>
        <v>-0.246923720069363-0.094111167407705i</v>
      </c>
      <c r="D3205" t="str">
        <f t="shared" si="934"/>
        <v>3.736107348941-1.04360361354324i</v>
      </c>
      <c r="E3205" t="str">
        <f t="shared" si="935"/>
        <v>16.8752544317265-145.587442185807i</v>
      </c>
      <c r="F3205" t="str">
        <f t="shared" si="936"/>
        <v>1.45153348319739-0.998271927289012i</v>
      </c>
      <c r="G3205" t="str">
        <f t="shared" si="937"/>
        <v>0.997648400216163-0.048436244304179i</v>
      </c>
      <c r="H3205" t="str">
        <f t="shared" si="938"/>
        <v>0.382026444898731-99.5259053996653i</v>
      </c>
      <c r="I3205" t="str">
        <f t="shared" si="939"/>
        <v>-0.278717204921409-0.408618153975522i</v>
      </c>
      <c r="K3205" t="str">
        <f t="shared" si="940"/>
        <v>0.00046280282371473-0.000806191521060089i</v>
      </c>
      <c r="L3205" t="str">
        <f t="shared" si="941"/>
        <v>0.00005-0.001752948603812i</v>
      </c>
      <c r="M3205" t="str">
        <f t="shared" si="942"/>
        <v>0.00133333333333333-0.00103114623753647i</v>
      </c>
      <c r="N3205">
        <f t="shared" si="943"/>
        <v>20.863573542064671</v>
      </c>
      <c r="O3205">
        <f t="shared" si="944"/>
        <v>11.559689329192617</v>
      </c>
      <c r="P3205" s="3">
        <f t="shared" si="945"/>
        <v>-11.559689329192617</v>
      </c>
      <c r="Q3205" s="3">
        <f t="shared" si="946"/>
        <v>-159.13642645793533</v>
      </c>
      <c r="R3205">
        <f t="shared" si="947"/>
        <v>20.863573542064671</v>
      </c>
      <c r="S3205">
        <f t="shared" si="948"/>
        <v>160.97997100286133</v>
      </c>
      <c r="T3205">
        <f t="shared" si="931"/>
        <v>-11.559689329192617</v>
      </c>
    </row>
    <row r="3206" spans="1:20" x14ac:dyDescent="0.25">
      <c r="A3206">
        <f t="shared" si="932"/>
        <v>1015310.5631118846</v>
      </c>
      <c r="B3206">
        <f t="shared" si="949"/>
        <v>161591.69489267221</v>
      </c>
      <c r="C3206" t="str">
        <f t="shared" si="933"/>
        <v>-0.245218560521192-0.0928243110494101i</v>
      </c>
      <c r="D3206" t="str">
        <f t="shared" si="934"/>
        <v>3.73439841893104-1.04638557193742i</v>
      </c>
      <c r="E3206" t="str">
        <f t="shared" si="935"/>
        <v>16.5242386579691-144.82930386304i</v>
      </c>
      <c r="F3206" t="str">
        <f t="shared" si="936"/>
        <v>1.45150749233665-0.995026165416345i</v>
      </c>
      <c r="G3206" t="str">
        <f t="shared" si="937"/>
        <v>0.997630536528591-0.0486194314473819i</v>
      </c>
      <c r="H3206" t="str">
        <f t="shared" si="938"/>
        <v>0.378519846546789-99.1451113624847i</v>
      </c>
      <c r="I3206" t="str">
        <f t="shared" si="939"/>
        <v>-0.27675139691326-0.407038254172852i</v>
      </c>
      <c r="K3206" t="str">
        <f t="shared" si="940"/>
        <v>0.000462084032319137-0.000804319734471133i</v>
      </c>
      <c r="L3206" t="str">
        <f t="shared" si="941"/>
        <v>0.00005-0.00174631261587169i</v>
      </c>
      <c r="M3206" t="str">
        <f t="shared" si="942"/>
        <v>0.00133333333333333-0.00102724271521864i</v>
      </c>
      <c r="N3206">
        <f t="shared" si="943"/>
        <v>20.733511193201792</v>
      </c>
      <c r="O3206">
        <f t="shared" si="944"/>
        <v>11.627368037812172</v>
      </c>
      <c r="P3206" s="3">
        <f t="shared" si="945"/>
        <v>-11.627368037812172</v>
      </c>
      <c r="Q3206" s="3">
        <f t="shared" si="946"/>
        <v>-159.26648880679821</v>
      </c>
      <c r="R3206">
        <f t="shared" si="947"/>
        <v>20.733511193201792</v>
      </c>
      <c r="S3206">
        <f t="shared" si="948"/>
        <v>161.59169489267222</v>
      </c>
      <c r="T3206">
        <f t="shared" si="931"/>
        <v>-11.627368037812172</v>
      </c>
    </row>
    <row r="3207" spans="1:20" x14ac:dyDescent="0.25">
      <c r="A3207">
        <f t="shared" si="932"/>
        <v>1019168.7432517098</v>
      </c>
      <c r="B3207">
        <f t="shared" si="949"/>
        <v>162205.74333326437</v>
      </c>
      <c r="C3207" t="str">
        <f t="shared" si="933"/>
        <v>-0.243525108313483-0.0915545261878844i</v>
      </c>
      <c r="D3207" t="str">
        <f t="shared" si="934"/>
        <v>3.73267805690982-1.04917637971227i</v>
      </c>
      <c r="E3207" t="str">
        <f t="shared" si="935"/>
        <v>16.1791481320251-144.075606573296i</v>
      </c>
      <c r="F3207" t="str">
        <f t="shared" si="936"/>
        <v>1.45148130451146-0.991794698085185i</v>
      </c>
      <c r="G3207" t="str">
        <f t="shared" si="937"/>
        <v>0.997612537466083-0.04880330477095i</v>
      </c>
      <c r="H3207" t="str">
        <f t="shared" si="938"/>
        <v>0.375043454913849-98.7658018794477i</v>
      </c>
      <c r="I3207" t="str">
        <f t="shared" si="939"/>
        <v>-0.27480057468522-0.405464597974434i</v>
      </c>
      <c r="K3207" t="str">
        <f t="shared" si="940"/>
        <v>0.000461363662787158-0.000802456024664292i</v>
      </c>
      <c r="L3207" t="str">
        <f t="shared" si="941"/>
        <v>0.00005-0.00173970174922463i</v>
      </c>
      <c r="M3207" t="str">
        <f t="shared" si="942"/>
        <v>0.00133333333333333-0.00102335397013214i</v>
      </c>
      <c r="N3207">
        <f t="shared" si="943"/>
        <v>20.604010720551486</v>
      </c>
      <c r="O3207">
        <f t="shared" si="944"/>
        <v>11.694965971146441</v>
      </c>
      <c r="P3207" s="3">
        <f t="shared" si="945"/>
        <v>-11.694965971146441</v>
      </c>
      <c r="Q3207" s="3">
        <f t="shared" si="946"/>
        <v>-159.39598927944851</v>
      </c>
      <c r="R3207">
        <f t="shared" si="947"/>
        <v>20.604010720551486</v>
      </c>
      <c r="S3207">
        <f t="shared" si="948"/>
        <v>162.20574333326437</v>
      </c>
      <c r="T3207">
        <f t="shared" si="931"/>
        <v>-11.694965971146441</v>
      </c>
    </row>
    <row r="3208" spans="1:20" x14ac:dyDescent="0.25">
      <c r="A3208">
        <f t="shared" si="932"/>
        <v>1023041.5844760663</v>
      </c>
      <c r="B3208">
        <f t="shared" si="949"/>
        <v>162822.12515793077</v>
      </c>
      <c r="C3208" t="str">
        <f t="shared" si="933"/>
        <v>-0.241843319271924-0.0903015342448245i</v>
      </c>
      <c r="D3208" t="str">
        <f t="shared" si="934"/>
        <v>3.73094619777363-1.05197601469602i</v>
      </c>
      <c r="E3208" t="str">
        <f t="shared" si="935"/>
        <v>15.8398783417516-143.32634130084i</v>
      </c>
      <c r="F3208" t="str">
        <f t="shared" si="936"/>
        <v>1.45145491823641-0.988577478590636i</v>
      </c>
      <c r="G3208" t="str">
        <f t="shared" si="937"/>
        <v>0.99759440200769-0.0489878667693312i</v>
      </c>
      <c r="H3208" t="str">
        <f t="shared" si="938"/>
        <v>0.37159701015141-98.3879708415868i</v>
      </c>
      <c r="I3208" t="str">
        <f t="shared" si="939"/>
        <v>-0.272864622816096-0.403897158237081i</v>
      </c>
      <c r="K3208" t="str">
        <f t="shared" si="940"/>
        <v>0.000460641704522516-0.000800600341543557i</v>
      </c>
      <c r="L3208" t="str">
        <f t="shared" si="941"/>
        <v>0.00005-0.0017331159087713i</v>
      </c>
      <c r="M3208" t="str">
        <f t="shared" si="942"/>
        <v>0.00133333333333333-0.00101947994633606i</v>
      </c>
      <c r="N3208">
        <f t="shared" si="943"/>
        <v>20.475057794465727</v>
      </c>
      <c r="O3208">
        <f t="shared" si="944"/>
        <v>11.762483403086808</v>
      </c>
      <c r="P3208" s="3">
        <f t="shared" si="945"/>
        <v>-11.762483403086808</v>
      </c>
      <c r="Q3208" s="3">
        <f t="shared" si="946"/>
        <v>-159.52494220553427</v>
      </c>
      <c r="R3208">
        <f t="shared" si="947"/>
        <v>20.475057794465727</v>
      </c>
      <c r="S3208">
        <f t="shared" si="948"/>
        <v>162.82212515793077</v>
      </c>
      <c r="T3208">
        <f t="shared" si="931"/>
        <v>-11.762483403086808</v>
      </c>
    </row>
    <row r="3209" spans="1:20" x14ac:dyDescent="0.25">
      <c r="A3209">
        <f t="shared" si="932"/>
        <v>1026929.1424970755</v>
      </c>
      <c r="B3209">
        <f t="shared" si="949"/>
        <v>163440.84923353093</v>
      </c>
      <c r="C3209" t="str">
        <f t="shared" si="933"/>
        <v>-0.240173147207533-0.0890650615874874i</v>
      </c>
      <c r="D3209" t="str">
        <f t="shared" si="934"/>
        <v>3.72920277621164-1.05478445428033i</v>
      </c>
      <c r="E3209" t="str">
        <f t="shared" si="935"/>
        <v>15.506326581186-142.581498122161i</v>
      </c>
      <c r="F3209" t="str">
        <f t="shared" si="936"/>
        <v>1.45142833201497-0.985374460430265i</v>
      </c>
      <c r="G3209" t="str">
        <f t="shared" si="937"/>
        <v>0.997576129124838-0.0491731199451706i</v>
      </c>
      <c r="H3209" t="str">
        <f t="shared" si="938"/>
        <v>0.368180254902673-98.0116121687395i</v>
      </c>
      <c r="I3209" t="str">
        <f t="shared" si="939"/>
        <v>-0.27094342678885-0.402335907961301i</v>
      </c>
      <c r="K3209" t="str">
        <f t="shared" si="940"/>
        <v>0.000459918147125323-0.000798752635043505i</v>
      </c>
      <c r="L3209" t="str">
        <f t="shared" si="941"/>
        <v>0.00005-0.00172655499977217i</v>
      </c>
      <c r="M3209" t="str">
        <f t="shared" si="942"/>
        <v>0.00133333333333333-0.00101562058810128i</v>
      </c>
      <c r="N3209">
        <f t="shared" si="943"/>
        <v>20.346638253764183</v>
      </c>
      <c r="O3209">
        <f t="shared" si="944"/>
        <v>11.82992062683029</v>
      </c>
      <c r="P3209" s="3">
        <f t="shared" si="945"/>
        <v>-11.82992062683029</v>
      </c>
      <c r="Q3209" s="3">
        <f t="shared" si="946"/>
        <v>-159.65336174623582</v>
      </c>
      <c r="R3209">
        <f t="shared" si="947"/>
        <v>20.346638253764183</v>
      </c>
      <c r="S3209">
        <f t="shared" si="948"/>
        <v>163.44084923353094</v>
      </c>
      <c r="T3209">
        <f t="shared" si="931"/>
        <v>-11.82992062683029</v>
      </c>
    </row>
    <row r="3210" spans="1:20" x14ac:dyDescent="0.25">
      <c r="A3210">
        <f t="shared" si="932"/>
        <v>1030831.4732385643</v>
      </c>
      <c r="B3210">
        <f t="shared" si="949"/>
        <v>164061.92446061835</v>
      </c>
      <c r="C3210" t="str">
        <f t="shared" si="933"/>
        <v>-0.238514544020354-0.0878448394545389i</v>
      </c>
      <c r="D3210" t="str">
        <f t="shared" si="934"/>
        <v>3.72744772670785-1.05760167541603i</v>
      </c>
      <c r="E3210" t="str">
        <f t="shared" si="935"/>
        <v>15.1783919250576-141.841066247199i</v>
      </c>
      <c r="F3210" t="str">
        <f t="shared" si="936"/>
        <v>1.45140154433942-0.982185597303422i</v>
      </c>
      <c r="G3210" t="str">
        <f t="shared" si="937"/>
        <v>0.997557717781277-0.0493590668093267i</v>
      </c>
      <c r="H3210" t="str">
        <f t="shared" si="938"/>
        <v>0.364792934274772-97.6367198093799i</v>
      </c>
      <c r="I3210" t="str">
        <f t="shared" si="939"/>
        <v>-0.269036872983303-0.400780820290272i</v>
      </c>
      <c r="K3210" t="str">
        <f t="shared" si="940"/>
        <v>0.000459192980393086-0.000796912855129883i</v>
      </c>
      <c r="L3210" t="str">
        <f t="shared" si="941"/>
        <v>0.00005-0.00172001892784635i</v>
      </c>
      <c r="M3210" t="str">
        <f t="shared" si="942"/>
        <v>0.00133333333333333-0.00101177583990962i</v>
      </c>
      <c r="N3210">
        <f t="shared" si="943"/>
        <v>20.218738104584247</v>
      </c>
      <c r="O3210">
        <f t="shared" si="944"/>
        <v>11.897277954336456</v>
      </c>
      <c r="P3210" s="3">
        <f t="shared" si="945"/>
        <v>-11.897277954336456</v>
      </c>
      <c r="Q3210" s="3">
        <f t="shared" si="946"/>
        <v>-159.78126189541575</v>
      </c>
      <c r="R3210">
        <f t="shared" si="947"/>
        <v>20.218738104584247</v>
      </c>
      <c r="S3210">
        <f t="shared" si="948"/>
        <v>164.06192446061834</v>
      </c>
      <c r="T3210">
        <f t="shared" si="931"/>
        <v>-11.897277954336456</v>
      </c>
    </row>
    <row r="3211" spans="1:20" x14ac:dyDescent="0.25">
      <c r="A3211">
        <f t="shared" si="932"/>
        <v>1034748.6328368708</v>
      </c>
      <c r="B3211">
        <f t="shared" si="949"/>
        <v>164685.35977356869</v>
      </c>
      <c r="C3211" t="str">
        <f t="shared" si="933"/>
        <v>-0.236867459799496-0.0866406038821048i</v>
      </c>
      <c r="D3211" t="str">
        <f t="shared" si="934"/>
        <v>3.7256809835428-1.06042765460873i</v>
      </c>
      <c r="E3211" t="str">
        <f t="shared" si="935"/>
        <v>14.8559752032895-141.105034059169i</v>
      </c>
      <c r="F3211" t="str">
        <f t="shared" si="936"/>
        <v>1.45137455369082-0.979010843110509i</v>
      </c>
      <c r="G3211" t="str">
        <f t="shared" si="937"/>
        <v>0.997539166933015-0.0495457098808881i</v>
      </c>
      <c r="H3211" t="str">
        <f t="shared" si="938"/>
        <v>0.361434795811236-97.2632877404388i</v>
      </c>
      <c r="I3211" t="str">
        <f t="shared" si="939"/>
        <v>-0.267144848668842-0.399231868508772i</v>
      </c>
      <c r="K3211" t="str">
        <f t="shared" si="940"/>
        <v>0.000458466194321692-0.000795080951800236i</v>
      </c>
      <c r="L3211" t="str">
        <f t="shared" si="941"/>
        <v>0.00005-0.00171350759897027i</v>
      </c>
      <c r="M3211" t="str">
        <f t="shared" si="942"/>
        <v>0.00133333333333333-0.0010079456464531i</v>
      </c>
      <c r="N3211">
        <f t="shared" si="943"/>
        <v>20.091343519205338</v>
      </c>
      <c r="O3211">
        <f t="shared" si="944"/>
        <v>11.964555715798653</v>
      </c>
      <c r="P3211" s="3">
        <f t="shared" si="945"/>
        <v>-11.964555715798653</v>
      </c>
      <c r="Q3211" s="3">
        <f t="shared" si="946"/>
        <v>-159.90865648079466</v>
      </c>
      <c r="R3211">
        <f t="shared" si="947"/>
        <v>20.091343519205338</v>
      </c>
      <c r="S3211">
        <f t="shared" si="948"/>
        <v>164.68535977356871</v>
      </c>
      <c r="T3211">
        <f t="shared" si="931"/>
        <v>-11.964555715798653</v>
      </c>
    </row>
    <row r="3212" spans="1:20" x14ac:dyDescent="0.25">
      <c r="A3212">
        <f t="shared" si="932"/>
        <v>1038680.677641651</v>
      </c>
      <c r="B3212">
        <f t="shared" si="949"/>
        <v>165311.16414070825</v>
      </c>
      <c r="C3212" t="str">
        <f t="shared" si="933"/>
        <v>-0.235231842919716-0.0854520956301678i</v>
      </c>
      <c r="D3212" t="str">
        <f t="shared" si="934"/>
        <v>3.7239024807959-1.06326236791459i</v>
      </c>
      <c r="E3212" t="str">
        <f t="shared" si="935"/>
        <v>14.53897897554-140.373389153058i</v>
      </c>
      <c r="F3212" t="str">
        <f t="shared" si="936"/>
        <v>1.45134735853889-0.975850151952354i</v>
      </c>
      <c r="G3212" t="str">
        <f t="shared" si="937"/>
        <v>0.997520475528273-0.0497330516871901i</v>
      </c>
      <c r="H3212" t="str">
        <f t="shared" si="938"/>
        <v>0.358105589464862-96.8913099671358i</v>
      </c>
      <c r="I3212" t="str">
        <f t="shared" si="939"/>
        <v>-0.265267241997254-0.397689026042151i</v>
      </c>
      <c r="K3212" t="str">
        <f t="shared" si="940"/>
        <v>0.000457737779106391-0.000793256875084521i</v>
      </c>
      <c r="L3212" t="str">
        <f t="shared" si="941"/>
        <v>0.00005-0.00170702091947626i</v>
      </c>
      <c r="M3212" t="str">
        <f t="shared" si="942"/>
        <v>0.00133333333333333-0.00100412995263309i</v>
      </c>
      <c r="N3212">
        <f t="shared" si="943"/>
        <v>19.964440834859857</v>
      </c>
      <c r="O3212">
        <f t="shared" si="944"/>
        <v>12.031754259125261</v>
      </c>
      <c r="P3212" s="3">
        <f t="shared" si="945"/>
        <v>-12.031754259125261</v>
      </c>
      <c r="Q3212" s="3">
        <f t="shared" si="946"/>
        <v>-160.03555916514014</v>
      </c>
      <c r="R3212">
        <f t="shared" si="947"/>
        <v>19.964440834859857</v>
      </c>
      <c r="S3212">
        <f t="shared" si="948"/>
        <v>165.31116414070826</v>
      </c>
      <c r="T3212">
        <f t="shared" si="931"/>
        <v>-12.031754259125261</v>
      </c>
    </row>
    <row r="3213" spans="1:20" x14ac:dyDescent="0.25">
      <c r="A3213">
        <f t="shared" si="932"/>
        <v>1042627.6642166892</v>
      </c>
      <c r="B3213">
        <f t="shared" si="949"/>
        <v>165939.34656444294</v>
      </c>
      <c r="C3213" t="str">
        <f t="shared" si="933"/>
        <v>-0.233607640134508-0.0842790601092752i</v>
      </c>
      <c r="D3213" t="str">
        <f t="shared" si="934"/>
        <v>3.72211215234717-1.06610579093586i</v>
      </c>
      <c r="E3213" t="str">
        <f t="shared" si="935"/>
        <v>14.2273075057843-139.64611837279i</v>
      </c>
      <c r="F3213" t="str">
        <f t="shared" si="936"/>
        <v>1.45131995734188-0.972703478129462i</v>
      </c>
      <c r="G3213" t="str">
        <f t="shared" si="937"/>
        <v>0.99750164250742-0.0499210947638315i</v>
      </c>
      <c r="H3213" t="str">
        <f t="shared" si="938"/>
        <v>0.354805067570889-96.5207805228079i</v>
      </c>
      <c r="I3213" t="str">
        <f t="shared" si="939"/>
        <v>-0.263403941995569-0.396152266455281i</v>
      </c>
      <c r="K3213" t="str">
        <f t="shared" si="940"/>
        <v>0.000457007725142783-0.000791440575045775i</v>
      </c>
      <c r="L3213" t="str">
        <f t="shared" si="941"/>
        <v>0.00005-0.00170055879605126i</v>
      </c>
      <c r="M3213" t="str">
        <f t="shared" si="942"/>
        <v>0.00133333333333333-0.00100032870355956i</v>
      </c>
      <c r="N3213">
        <f t="shared" si="943"/>
        <v>19.838016552525289</v>
      </c>
      <c r="O3213">
        <f t="shared" si="944"/>
        <v>12.098873949436257</v>
      </c>
      <c r="P3213" s="3">
        <f t="shared" si="945"/>
        <v>-12.098873949436257</v>
      </c>
      <c r="Q3213" s="3">
        <f t="shared" si="946"/>
        <v>-160.16198344747471</v>
      </c>
      <c r="R3213">
        <f t="shared" si="947"/>
        <v>19.838016552525289</v>
      </c>
      <c r="S3213">
        <f t="shared" si="948"/>
        <v>165.93934656444293</v>
      </c>
      <c r="T3213">
        <f t="shared" si="931"/>
        <v>-12.098873949436257</v>
      </c>
    </row>
    <row r="3214" spans="1:20" x14ac:dyDescent="0.25">
      <c r="A3214">
        <f t="shared" si="932"/>
        <v>1046589.6493407126</v>
      </c>
      <c r="B3214">
        <f t="shared" si="949"/>
        <v>166569.91608138781</v>
      </c>
      <c r="C3214" t="str">
        <f t="shared" si="933"/>
        <v>-0.231994796665944-0.0831212473076955i</v>
      </c>
      <c r="D3214" t="str">
        <f t="shared" si="934"/>
        <v>3.7203099318794-1.06895789881659i</v>
      </c>
      <c r="E3214" t="str">
        <f t="shared" si="935"/>
        <v>13.9208667369851-138.923207847136i</v>
      </c>
      <c r="F3214" t="str">
        <f t="shared" si="936"/>
        <v>1.45129234854658-0.969570776141362i</v>
      </c>
      <c r="G3214" t="str">
        <f t="shared" si="937"/>
        <v>0.997482666802917-0.0501098416546898i</v>
      </c>
      <c r="H3214" t="str">
        <f t="shared" si="938"/>
        <v>0.351532984820546-96.1516934687425i</v>
      </c>
      <c r="I3214" t="str">
        <f t="shared" si="939"/>
        <v>-0.261554838558998-0.394621563451578i</v>
      </c>
      <c r="K3214" t="str">
        <f t="shared" si="940"/>
        <v>0.000456276023027819-0.000789632001780797i</v>
      </c>
      <c r="L3214" t="str">
        <f t="shared" si="941"/>
        <v>0.00005-0.00169412113573547i</v>
      </c>
      <c r="M3214" t="str">
        <f t="shared" si="942"/>
        <v>0.00133333333333333-0.000996541844550269i</v>
      </c>
      <c r="N3214">
        <f t="shared" si="943"/>
        <v>19.712057335707357</v>
      </c>
      <c r="O3214">
        <f t="shared" si="944"/>
        <v>12.165915168569185</v>
      </c>
      <c r="P3214" s="3">
        <f t="shared" si="945"/>
        <v>-12.165915168569185</v>
      </c>
      <c r="Q3214" s="3">
        <f t="shared" si="946"/>
        <v>-160.28794266429264</v>
      </c>
      <c r="R3214">
        <f t="shared" si="947"/>
        <v>19.712057335707357</v>
      </c>
      <c r="S3214">
        <f t="shared" si="948"/>
        <v>166.56991608138782</v>
      </c>
      <c r="T3214">
        <f t="shared" si="931"/>
        <v>-12.165915168569185</v>
      </c>
    </row>
    <row r="3215" spans="1:20" x14ac:dyDescent="0.25">
      <c r="A3215">
        <f t="shared" si="932"/>
        <v>1050566.6900082075</v>
      </c>
      <c r="B3215">
        <f t="shared" si="949"/>
        <v>167202.8817624971</v>
      </c>
      <c r="C3215" t="str">
        <f t="shared" si="933"/>
        <v>-0.230393256291247-0.0819784117189825i</v>
      </c>
      <c r="D3215" t="str">
        <f t="shared" si="934"/>
        <v>3.71849575288027-1.07181866623819i</v>
      </c>
      <c r="E3215" t="str">
        <f t="shared" si="935"/>
        <v>13.6195642658405-138.204643024373i</v>
      </c>
      <c r="F3215" t="str">
        <f t="shared" si="936"/>
        <v>1.4512645305882-0.966452000685896i</v>
      </c>
      <c r="G3215" t="str">
        <f t="shared" si="937"/>
        <v>0.997463547339262-0.0502992949119386i</v>
      </c>
      <c r="H3215" t="str">
        <f t="shared" si="938"/>
        <v>0.348289098234841-95.7840428940073i</v>
      </c>
      <c r="I3215" t="str">
        <f t="shared" si="939"/>
        <v>-0.259719822443907-0.393096890871969i</v>
      </c>
      <c r="K3215" t="str">
        <f t="shared" si="940"/>
        <v>0.000455542663560759-0.000787831105420843i</v>
      </c>
      <c r="L3215" t="str">
        <f t="shared" si="941"/>
        <v>0.00005-0.00168770784592097i</v>
      </c>
      <c r="M3215" t="str">
        <f t="shared" si="942"/>
        <v>0.00133333333333333-0.000992769321129979i</v>
      </c>
      <c r="N3215">
        <f t="shared" si="943"/>
        <v>19.586550009205752</v>
      </c>
      <c r="O3215">
        <f t="shared" si="944"/>
        <v>12.23287831459916</v>
      </c>
      <c r="P3215" s="3">
        <f t="shared" si="945"/>
        <v>-12.23287831459916</v>
      </c>
      <c r="Q3215" s="3">
        <f t="shared" si="946"/>
        <v>-160.41344999079425</v>
      </c>
      <c r="R3215">
        <f t="shared" si="947"/>
        <v>19.586550009205752</v>
      </c>
      <c r="S3215">
        <f t="shared" si="948"/>
        <v>167.2028817624971</v>
      </c>
      <c r="T3215">
        <f t="shared" si="931"/>
        <v>-12.23287831459916</v>
      </c>
    </row>
    <row r="3216" spans="1:20" x14ac:dyDescent="0.25">
      <c r="A3216">
        <f t="shared" si="932"/>
        <v>1054558.8434302385</v>
      </c>
      <c r="B3216">
        <f t="shared" si="949"/>
        <v>167838.25271319458</v>
      </c>
      <c r="C3216" t="str">
        <f t="shared" si="933"/>
        <v>-0.228802961426306-0.080850312270039i</v>
      </c>
      <c r="D3216" t="str">
        <f t="shared" si="934"/>
        <v>3.7166695486446-1.07468806741512i</v>
      </c>
      <c r="E3216" t="str">
        <f t="shared" si="935"/>
        <v>13.32330931764-137.490408705757i</v>
      </c>
      <c r="F3216" t="str">
        <f t="shared" si="936"/>
        <v>1.45123650189024-0.963347106658576i</v>
      </c>
      <c r="G3216" t="str">
        <f t="shared" si="937"/>
        <v>0.997444283032929-0.0504894570960629i</v>
      </c>
      <c r="H3216" t="str">
        <f t="shared" si="938"/>
        <v>0.345073167138745-95.4178229152835i</v>
      </c>
      <c r="I3216" t="str">
        <f t="shared" si="939"/>
        <v>-0.257898785260865-0.391578222693882i</v>
      </c>
      <c r="K3216" t="str">
        <f t="shared" si="940"/>
        <v>0.000454807637744179-0.000786037836132361i</v>
      </c>
      <c r="L3216" t="str">
        <f t="shared" si="941"/>
        <v>0.00005-0.00168131883435044i</v>
      </c>
      <c r="M3216" t="str">
        <f t="shared" si="942"/>
        <v>0.00133333333333333-0.00098901107902967i</v>
      </c>
      <c r="N3216">
        <f t="shared" si="943"/>
        <v>19.461481557867415</v>
      </c>
      <c r="O3216">
        <f t="shared" si="944"/>
        <v>12.299763801368346</v>
      </c>
      <c r="P3216" s="3">
        <f t="shared" si="945"/>
        <v>-12.299763801368346</v>
      </c>
      <c r="Q3216" s="3">
        <f t="shared" si="946"/>
        <v>-160.53851844213258</v>
      </c>
      <c r="R3216">
        <f t="shared" si="947"/>
        <v>19.461481557867415</v>
      </c>
      <c r="S3216">
        <f t="shared" si="948"/>
        <v>167.83825271319458</v>
      </c>
      <c r="T3216">
        <f t="shared" si="931"/>
        <v>-12.299763801368346</v>
      </c>
    </row>
    <row r="3217" spans="1:20" x14ac:dyDescent="0.25">
      <c r="A3217">
        <f t="shared" si="932"/>
        <v>1058566.1670352735</v>
      </c>
      <c r="B3217">
        <f t="shared" si="949"/>
        <v>168476.03807350472</v>
      </c>
      <c r="C3217" t="str">
        <f t="shared" si="933"/>
        <v>-0.227223853206129-0.0797367122497297i</v>
      </c>
      <c r="D3217" t="str">
        <f t="shared" si="934"/>
        <v>3.71483125227644-1.07756607609042i</v>
      </c>
      <c r="E3217" t="str">
        <f t="shared" si="935"/>
        <v>13.0320127212677-136.78048907783i</v>
      </c>
      <c r="F3217" t="str">
        <f t="shared" si="936"/>
        <v>1.45120826086449-0.960256049151866i</v>
      </c>
      <c r="G3217" t="str">
        <f t="shared" si="937"/>
        <v>0.997424872792312-0.0506803307758753i</v>
      </c>
      <c r="H3217" t="str">
        <f t="shared" si="938"/>
        <v>0.341884953135683-95.0530276767059i</v>
      </c>
      <c r="I3217" t="str">
        <f t="shared" si="939"/>
        <v>-0.25609161946776-0.390065533030303i</v>
      </c>
      <c r="K3217" t="str">
        <f t="shared" si="940"/>
        <v>0.000454070936784939-0.000784252144117739i</v>
      </c>
      <c r="L3217" t="str">
        <f t="shared" si="941"/>
        <v>0.00005-0.0016749540091158i</v>
      </c>
      <c r="M3217" t="str">
        <f t="shared" si="942"/>
        <v>0.00133333333333333-0.000985267064185761i</v>
      </c>
      <c r="N3217">
        <f t="shared" si="943"/>
        <v>19.33683912533769</v>
      </c>
      <c r="O3217">
        <f t="shared" si="944"/>
        <v>12.366572058027849</v>
      </c>
      <c r="P3217" s="3">
        <f t="shared" si="945"/>
        <v>-12.366572058027849</v>
      </c>
      <c r="Q3217" s="3">
        <f t="shared" si="946"/>
        <v>-160.66316087466231</v>
      </c>
      <c r="R3217">
        <f t="shared" si="947"/>
        <v>19.33683912533769</v>
      </c>
      <c r="S3217">
        <f t="shared" si="948"/>
        <v>168.47603807350472</v>
      </c>
      <c r="T3217">
        <f t="shared" si="931"/>
        <v>-12.366572058027849</v>
      </c>
    </row>
    <row r="3218" spans="1:20" x14ac:dyDescent="0.25">
      <c r="A3218">
        <f t="shared" si="932"/>
        <v>1062588.7184700074</v>
      </c>
      <c r="B3218">
        <f t="shared" si="949"/>
        <v>169116.24701818405</v>
      </c>
      <c r="C3218" t="str">
        <f t="shared" si="933"/>
        <v>-0.225655871562361-0.0786373792379982i</v>
      </c>
      <c r="D3218" t="str">
        <f t="shared" si="934"/>
        <v>3.7129807966914-1.08045266553126i</v>
      </c>
      <c r="E3218" t="str">
        <f t="shared" si="935"/>
        <v>12.7455868843152-136.07486774358i</v>
      </c>
      <c r="F3218" t="str">
        <f t="shared" si="936"/>
        <v>1.45117980591083-0.957178783454508i</v>
      </c>
      <c r="G3218" t="str">
        <f t="shared" si="937"/>
        <v>0.997405315517663-0.0508719185285322i</v>
      </c>
      <c r="H3218" t="str">
        <f t="shared" si="938"/>
        <v>0.338724220082265-94.6896513496917i</v>
      </c>
      <c r="I3218" t="str">
        <f t="shared" si="939"/>
        <v>-0.254298218362936-0.388558796128734i</v>
      </c>
      <c r="K3218" t="str">
        <f t="shared" si="940"/>
        <v>0.000453332552095152-0.000782473979616089i</v>
      </c>
      <c r="L3218" t="str">
        <f t="shared" si="941"/>
        <v>0.00005-0.0016686132786569i</v>
      </c>
      <c r="M3218" t="str">
        <f t="shared" si="942"/>
        <v>0.00133333333333333-0.000981537222739355i</v>
      </c>
      <c r="N3218">
        <f t="shared" si="943"/>
        <v>19.212610012791117</v>
      </c>
      <c r="O3218">
        <f t="shared" si="944"/>
        <v>12.433303528591548</v>
      </c>
      <c r="P3218" s="3">
        <f t="shared" si="945"/>
        <v>-12.433303528591548</v>
      </c>
      <c r="Q3218" s="3">
        <f t="shared" si="946"/>
        <v>-160.78738998720888</v>
      </c>
      <c r="R3218">
        <f t="shared" si="947"/>
        <v>19.212610012791117</v>
      </c>
      <c r="S3218">
        <f t="shared" si="948"/>
        <v>169.11624701818405</v>
      </c>
      <c r="T3218">
        <f t="shared" si="931"/>
        <v>-12.433303528591548</v>
      </c>
    </row>
    <row r="3219" spans="1:20" x14ac:dyDescent="0.25">
      <c r="A3219">
        <f t="shared" si="932"/>
        <v>1066626.5556001936</v>
      </c>
      <c r="B3219">
        <f t="shared" si="949"/>
        <v>169758.88875685315</v>
      </c>
      <c r="C3219" t="str">
        <f t="shared" si="933"/>
        <v>-0.224098955298035-0.0775520850356526i</v>
      </c>
      <c r="D3219" t="str">
        <f t="shared" si="934"/>
        <v>3.71111811461908-1.08334780852469i</v>
      </c>
      <c r="E3219" t="str">
        <f t="shared" si="935"/>
        <v>12.4639457683879-135.373527752543i</v>
      </c>
      <c r="F3219" t="str">
        <f t="shared" si="936"/>
        <v>1.45115113541728-0.954115265050899i</v>
      </c>
      <c r="G3219" t="str">
        <f t="shared" si="937"/>
        <v>0.997385610101036-0.0510642229395488i</v>
      </c>
      <c r="H3219" t="str">
        <f t="shared" si="938"/>
        <v>0.335590734063442-94.3276881327857i</v>
      </c>
      <c r="I3219" t="str">
        <f t="shared" si="939"/>
        <v>-0.252518476078448-0.387057986370294i</v>
      </c>
      <c r="K3219" t="str">
        <f t="shared" si="940"/>
        <v>0.000452592475293175-0.000780703292904035i</v>
      </c>
      <c r="L3219" t="str">
        <f t="shared" si="941"/>
        <v>0.00005-0.00166229655176021i</v>
      </c>
      <c r="M3219" t="str">
        <f t="shared" si="942"/>
        <v>0.00133333333333333-0.000977821501035413i</v>
      </c>
      <c r="N3219">
        <f t="shared" si="943"/>
        <v>19.088781677666248</v>
      </c>
      <c r="O3219">
        <f t="shared" si="944"/>
        <v>12.49995867149747</v>
      </c>
      <c r="P3219" s="3">
        <f t="shared" si="945"/>
        <v>-12.49995867149747</v>
      </c>
      <c r="Q3219" s="3">
        <f t="shared" si="946"/>
        <v>-160.91121832233375</v>
      </c>
      <c r="R3219">
        <f t="shared" si="947"/>
        <v>19.088781677666248</v>
      </c>
      <c r="S3219">
        <f t="shared" si="948"/>
        <v>169.75888875685314</v>
      </c>
      <c r="T3219">
        <f t="shared" si="931"/>
        <v>-12.49995867149747</v>
      </c>
    </row>
    <row r="3220" spans="1:20" x14ac:dyDescent="0.25">
      <c r="A3220">
        <f t="shared" si="932"/>
        <v>1070679.7365114742</v>
      </c>
      <c r="B3220">
        <f t="shared" si="949"/>
        <v>170403.97253412919</v>
      </c>
      <c r="C3220" t="str">
        <f t="shared" si="933"/>
        <v>-0.222553042159477-0.0764806055947026i</v>
      </c>
      <c r="D3220" t="str">
        <f t="shared" si="934"/>
        <v>3.70924313860529-1.08625147737297i</v>
      </c>
      <c r="E3220" t="str">
        <f t="shared" si="935"/>
        <v>12.1870048645502-134.6764516298i</v>
      </c>
      <c r="F3220" t="str">
        <f t="shared" si="936"/>
        <v>1.45112224775978-0.951065449620339i</v>
      </c>
      <c r="G3220" t="str">
        <f t="shared" si="937"/>
        <v>0.997365755426224-0.0512572466028152i</v>
      </c>
      <c r="H3220" t="str">
        <f t="shared" si="938"/>
        <v>0.332484263367855-93.967132251494i</v>
      </c>
      <c r="I3220" t="str">
        <f t="shared" si="939"/>
        <v>-0.250752287573313-0.385563078268703i</v>
      </c>
      <c r="K3220" t="str">
        <f t="shared" si="940"/>
        <v>0.00045185069820456-0.000778940034296548i</v>
      </c>
      <c r="L3220" t="str">
        <f t="shared" si="941"/>
        <v>0.00005-0.00165600373755749i</v>
      </c>
      <c r="M3220" t="str">
        <f t="shared" si="942"/>
        <v>0.00133333333333333-0.000974119845622055i</v>
      </c>
      <c r="N3220">
        <f t="shared" si="943"/>
        <v>18.965341732385895</v>
      </c>
      <c r="O3220">
        <f t="shared" si="944"/>
        <v>12.566537959183863</v>
      </c>
      <c r="P3220" s="3">
        <f t="shared" si="945"/>
        <v>-12.566537959183863</v>
      </c>
      <c r="Q3220" s="3">
        <f t="shared" si="946"/>
        <v>-161.03465826761411</v>
      </c>
      <c r="R3220">
        <f t="shared" si="947"/>
        <v>18.965341732385895</v>
      </c>
      <c r="S3220">
        <f t="shared" si="948"/>
        <v>170.4039725341292</v>
      </c>
      <c r="T3220">
        <f t="shared" si="931"/>
        <v>-12.566537959183863</v>
      </c>
    </row>
    <row r="3221" spans="1:20" x14ac:dyDescent="0.25">
      <c r="A3221">
        <f t="shared" si="932"/>
        <v>1074748.319510218</v>
      </c>
      <c r="B3221">
        <f t="shared" si="949"/>
        <v>171051.50762975888</v>
      </c>
      <c r="C3221" t="str">
        <f t="shared" si="933"/>
        <v>-0.22101806890564-0.0754227209493944i</v>
      </c>
      <c r="D3221" t="str">
        <f t="shared" si="934"/>
        <v>3.70735580101458-1.0891636438893i</v>
      </c>
      <c r="E3221" t="str">
        <f t="shared" si="935"/>
        <v>11.9146811689747-133.983621403982i</v>
      </c>
      <c r="F3221" t="str">
        <f t="shared" si="936"/>
        <v>1.4510931413022-0.948029293036421i</v>
      </c>
      <c r="G3221" t="str">
        <f t="shared" si="937"/>
        <v>0.997345750368699-0.051450992120612i</v>
      </c>
      <c r="H3221" t="str">
        <f t="shared" si="938"/>
        <v>0.32940457846355-93.6079779581272i</v>
      </c>
      <c r="I3221" t="str">
        <f t="shared" si="939"/>
        <v>-0.24899954862686-0.384074046469371i</v>
      </c>
      <c r="K3221" t="str">
        <f t="shared" si="940"/>
        <v>0.000451107212863032-0.000777184154147783i</v>
      </c>
      <c r="L3221" t="str">
        <f t="shared" si="941"/>
        <v>0.00005-0.0016497347455245i</v>
      </c>
      <c r="M3221" t="str">
        <f t="shared" si="942"/>
        <v>0.00133333333333333-0.000970432203249702i</v>
      </c>
      <c r="N3221">
        <f t="shared" si="943"/>
        <v>18.842277943076112</v>
      </c>
      <c r="O3221">
        <f t="shared" si="944"/>
        <v>12.633041877671875</v>
      </c>
      <c r="P3221" s="3">
        <f t="shared" si="945"/>
        <v>-12.633041877671875</v>
      </c>
      <c r="Q3221" s="3">
        <f t="shared" si="946"/>
        <v>-161.15772205692389</v>
      </c>
      <c r="R3221">
        <f t="shared" si="947"/>
        <v>18.842277943076112</v>
      </c>
      <c r="S3221">
        <f t="shared" si="948"/>
        <v>171.05150762975887</v>
      </c>
      <c r="T3221">
        <f t="shared" si="931"/>
        <v>-12.633041877671875</v>
      </c>
    </row>
    <row r="3222" spans="1:20" x14ac:dyDescent="0.25">
      <c r="A3222">
        <f t="shared" si="932"/>
        <v>1078832.3631243568</v>
      </c>
      <c r="B3222">
        <f t="shared" si="949"/>
        <v>171701.50335875197</v>
      </c>
      <c r="C3222" t="str">
        <f t="shared" si="933"/>
        <v>-0.219493971374804-0.0743782151478982i</v>
      </c>
      <c r="D3222" t="str">
        <f t="shared" si="934"/>
        <v>3.70545603403278-1.0920842793933i</v>
      </c>
      <c r="E3222" t="str">
        <f t="shared" si="935"/>
        <v>11.6468931587771-133.295018634249i</v>
      </c>
      <c r="F3222" t="str">
        <f t="shared" si="936"/>
        <v>1.45106381439623-0.94500675136636i</v>
      </c>
      <c r="G3222" t="str">
        <f t="shared" si="937"/>
        <v>0.997325593795557-0.0516454621036254i</v>
      </c>
      <c r="H3222" t="str">
        <f t="shared" si="938"/>
        <v>0.326351451973962-93.2502195316408i</v>
      </c>
      <c r="I3222" t="str">
        <f t="shared" si="939"/>
        <v>-0.247260155832125-0.382590865748446i</v>
      </c>
      <c r="K3222" t="str">
        <f t="shared" si="940"/>
        <v>0.00045036201151144-0.000775435602851961i</v>
      </c>
      <c r="L3222" t="str">
        <f t="shared" si="941"/>
        <v>0.00005-0.00164348948547968i</v>
      </c>
      <c r="M3222" t="str">
        <f t="shared" si="942"/>
        <v>0.00133333333333333-0.0009667585208704i</v>
      </c>
      <c r="N3222">
        <f t="shared" si="943"/>
        <v>18.719578228280483</v>
      </c>
      <c r="O3222">
        <f t="shared" si="944"/>
        <v>12.699470926160464</v>
      </c>
      <c r="P3222" s="3">
        <f t="shared" si="945"/>
        <v>-12.699470926160464</v>
      </c>
      <c r="Q3222" s="3">
        <f t="shared" si="946"/>
        <v>-161.28042177171952</v>
      </c>
      <c r="R3222">
        <f t="shared" si="947"/>
        <v>18.719578228280483</v>
      </c>
      <c r="S3222">
        <f t="shared" si="948"/>
        <v>171.70150335875198</v>
      </c>
      <c r="T3222">
        <f t="shared" si="931"/>
        <v>-12.699470926160464</v>
      </c>
    </row>
    <row r="3223" spans="1:20" x14ac:dyDescent="0.25">
      <c r="A3223">
        <f t="shared" si="932"/>
        <v>1082931.9261042292</v>
      </c>
      <c r="B3223">
        <f t="shared" si="949"/>
        <v>172353.96907151522</v>
      </c>
      <c r="C3223" t="str">
        <f t="shared" si="933"/>
        <v>-0.217980684548796-0.0733468761846914i</v>
      </c>
      <c r="D3223" t="str">
        <f t="shared" si="934"/>
        <v>3.70354376966945-1.09501335470654i</v>
      </c>
      <c r="E3223" t="str">
        <f t="shared" si="935"/>
        <v>11.3835607680539-132.610624436316i</v>
      </c>
      <c r="F3223" t="str">
        <f t="shared" si="936"/>
        <v>1.45103426538125-0.9419977808703i</v>
      </c>
      <c r="G3223" t="str">
        <f t="shared" si="937"/>
        <v>0.997305284565447-0.0518406591709625i</v>
      </c>
      <c r="H3223" t="str">
        <f t="shared" si="938"/>
        <v>0.323324658654211-92.8938512774796i</v>
      </c>
      <c r="I3223" t="str">
        <f t="shared" si="939"/>
        <v>-0.245534006589298-0.381113511011885i</v>
      </c>
      <c r="K3223" t="str">
        <f t="shared" si="940"/>
        <v>0.000449615086602725-0.00077369433084425i</v>
      </c>
      <c r="L3223" t="str">
        <f t="shared" si="941"/>
        <v>0.00005-0.00163726786758286i</v>
      </c>
      <c r="M3223" t="str">
        <f t="shared" si="942"/>
        <v>0.00133333333333333-0.000963098745636972i</v>
      </c>
      <c r="N3223">
        <f t="shared" si="943"/>
        <v>18.597230657670309</v>
      </c>
      <c r="O3223">
        <f t="shared" si="944"/>
        <v>12.765825616630583</v>
      </c>
      <c r="P3223" s="3">
        <f t="shared" si="945"/>
        <v>-12.765825616630583</v>
      </c>
      <c r="Q3223" s="3">
        <f t="shared" si="946"/>
        <v>-161.40276934232969</v>
      </c>
      <c r="R3223">
        <f t="shared" si="947"/>
        <v>18.597230657670309</v>
      </c>
      <c r="S3223">
        <f t="shared" si="948"/>
        <v>172.35396907151522</v>
      </c>
      <c r="T3223">
        <f t="shared" si="931"/>
        <v>-12.765825616630583</v>
      </c>
    </row>
    <row r="3224" spans="1:20" x14ac:dyDescent="0.25">
      <c r="A3224">
        <f t="shared" si="932"/>
        <v>1087047.0674234254</v>
      </c>
      <c r="B3224">
        <f t="shared" si="949"/>
        <v>173008.91415398699</v>
      </c>
      <c r="C3224" t="str">
        <f t="shared" si="933"/>
        <v>-0.216478142614801-0.0723284959336544i</v>
      </c>
      <c r="D3224" t="str">
        <f t="shared" si="934"/>
        <v>3.70161893976048-1.09795084014804i</v>
      </c>
      <c r="E3224" t="str">
        <f t="shared" si="935"/>
        <v>11.1246053641374-131.930419507534i</v>
      </c>
      <c r="F3224" t="str">
        <f t="shared" si="936"/>
        <v>1.45100449258427-0.93900233800066i</v>
      </c>
      <c r="G3224" t="str">
        <f t="shared" si="937"/>
        <v>0.997284821528519-0.0520365859501666i</v>
      </c>
      <c r="H3224" t="str">
        <f t="shared" si="938"/>
        <v>0.320323975367635-92.5388675274187i</v>
      </c>
      <c r="I3224" t="str">
        <f t="shared" si="939"/>
        <v>-0.243820999099215-0.379641957294518i</v>
      </c>
      <c r="K3224" t="str">
        <f t="shared" si="940"/>
        <v>0.00044886643080085-0.00077196028860171i</v>
      </c>
      <c r="L3224" t="str">
        <f t="shared" si="941"/>
        <v>0.00005-0.00163106980233399i</v>
      </c>
      <c r="M3224" t="str">
        <f t="shared" si="942"/>
        <v>0.00133333333333333-0.000959452824902348i</v>
      </c>
      <c r="N3224">
        <f t="shared" si="943"/>
        <v>18.475223450750718</v>
      </c>
      <c r="O3224">
        <f t="shared" si="944"/>
        <v>12.83210647345873</v>
      </c>
      <c r="P3224" s="3">
        <f t="shared" si="945"/>
        <v>-12.83210647345873</v>
      </c>
      <c r="Q3224" s="3">
        <f t="shared" si="946"/>
        <v>-161.52477654924928</v>
      </c>
      <c r="R3224">
        <f t="shared" si="947"/>
        <v>18.475223450750718</v>
      </c>
      <c r="S3224">
        <f t="shared" si="948"/>
        <v>173.00891415398698</v>
      </c>
      <c r="T3224">
        <f t="shared" si="931"/>
        <v>-12.83210647345873</v>
      </c>
    </row>
    <row r="3225" spans="1:20" x14ac:dyDescent="0.25">
      <c r="A3225">
        <f t="shared" si="932"/>
        <v>1091177.8462796344</v>
      </c>
      <c r="B3225">
        <f t="shared" si="949"/>
        <v>173666.34802777215</v>
      </c>
      <c r="C3225" t="str">
        <f t="shared" si="933"/>
        <v>-0.214986279024836-0.0713228700819208i</v>
      </c>
      <c r="D3225" t="str">
        <f t="shared" si="934"/>
        <v>3.6996814759709-1.1008967055299i</v>
      </c>
      <c r="E3225" t="str">
        <f t="shared" si="935"/>
        <v>10.8699497240771-131.254384151069i</v>
      </c>
      <c r="F3225" t="str">
        <f t="shared" si="936"/>
        <v>1.45097449431988-0.936020379401511i</v>
      </c>
      <c r="G3225" t="str">
        <f t="shared" si="937"/>
        <v>0.997264203526357-0.0522332450772319i</v>
      </c>
      <c r="H3225" t="str">
        <f t="shared" si="938"/>
        <v>0.317349181062678-92.1852626394117i</v>
      </c>
      <c r="I3225" t="str">
        <f t="shared" si="939"/>
        <v>-0.242121032356942-0.37817617975917i</v>
      </c>
      <c r="K3225" t="str">
        <f t="shared" si="940"/>
        <v>0.00044811603698177-0.000770233426644211i</v>
      </c>
      <c r="L3225" t="str">
        <f t="shared" si="941"/>
        <v>0.00005-0.00162489520057182i</v>
      </c>
      <c r="M3225" t="str">
        <f t="shared" si="942"/>
        <v>0.00133333333333333-0.00095582070621872i</v>
      </c>
      <c r="N3225">
        <f t="shared" si="943"/>
        <v>18.353544975570458</v>
      </c>
      <c r="O3225">
        <f t="shared" si="944"/>
        <v>12.898314033039522</v>
      </c>
      <c r="P3225" s="3">
        <f t="shared" si="945"/>
        <v>-12.898314033039522</v>
      </c>
      <c r="Q3225" s="3">
        <f t="shared" si="946"/>
        <v>-161.64645502442954</v>
      </c>
      <c r="R3225">
        <f t="shared" si="947"/>
        <v>18.353544975570458</v>
      </c>
      <c r="S3225">
        <f t="shared" si="948"/>
        <v>173.66634802777216</v>
      </c>
      <c r="T3225">
        <f t="shared" si="931"/>
        <v>-12.898314033039522</v>
      </c>
    </row>
    <row r="3226" spans="1:20" x14ac:dyDescent="0.25">
      <c r="A3226">
        <f t="shared" si="932"/>
        <v>1095324.322095497</v>
      </c>
      <c r="B3226">
        <f t="shared" si="949"/>
        <v>174326.28015027769</v>
      </c>
      <c r="C3226" t="str">
        <f t="shared" si="933"/>
        <v>-0.21350502655293-0.0703297980644444i</v>
      </c>
      <c r="D3226" t="str">
        <f t="shared" si="934"/>
        <v>3.69773130979733-1.10385092015262i</v>
      </c>
      <c r="E3226" t="str">
        <f t="shared" si="935"/>
        <v>10.6195180113438-130.582498299191i</v>
      </c>
      <c r="F3226" t="str">
        <f t="shared" si="936"/>
        <v>1.45094426889003-0.933051861907839i</v>
      </c>
      <c r="G3226" t="str">
        <f t="shared" si="937"/>
        <v>0.997243429391917-0.0524306391966188i</v>
      </c>
      <c r="H3226" t="str">
        <f t="shared" si="938"/>
        <v>0.314400056750002-91.8330309974362i</v>
      </c>
      <c r="I3226" t="str">
        <f t="shared" si="939"/>
        <v>-0.240434006145363-0.376716153695711i</v>
      </c>
      <c r="K3226" t="str">
        <f t="shared" si="940"/>
        <v>0.000447363898234346-0.000768513695535413i</v>
      </c>
      <c r="L3226" t="str">
        <f t="shared" si="941"/>
        <v>0.00005-0.00161874397347262i</v>
      </c>
      <c r="M3226" t="str">
        <f t="shared" si="942"/>
        <v>0.00133333333333333-0.000952202337336839i</v>
      </c>
      <c r="N3226">
        <f t="shared" si="943"/>
        <v>18.232183747425779</v>
      </c>
      <c r="O3226">
        <f t="shared" si="944"/>
        <v>12.964448843418936</v>
      </c>
      <c r="P3226" s="3">
        <f t="shared" si="945"/>
        <v>-12.964448843418936</v>
      </c>
      <c r="Q3226" s="3">
        <f t="shared" si="946"/>
        <v>-161.76781625257422</v>
      </c>
      <c r="R3226">
        <f t="shared" si="947"/>
        <v>18.232183747425779</v>
      </c>
      <c r="S3226">
        <f t="shared" si="948"/>
        <v>174.32628015027768</v>
      </c>
      <c r="T3226">
        <f t="shared" si="931"/>
        <v>-12.964448843418936</v>
      </c>
    </row>
    <row r="3227" spans="1:20" x14ac:dyDescent="0.25">
      <c r="A3227">
        <f t="shared" si="932"/>
        <v>1099486.5545194601</v>
      </c>
      <c r="B3227">
        <f t="shared" si="949"/>
        <v>174988.72001484875</v>
      </c>
      <c r="C3227" t="str">
        <f t="shared" si="933"/>
        <v>-0.21203431735018-0.0693490829993681i</v>
      </c>
      <c r="D3227" t="str">
        <f t="shared" si="934"/>
        <v>3.69576837257107-1.1068134528008i</v>
      </c>
      <c r="E3227" t="str">
        <f t="shared" si="935"/>
        <v>10.3732357527835-129.914741535726i</v>
      </c>
      <c r="F3227" t="str">
        <f t="shared" si="936"/>
        <v>1.45091381458413-0.930096742544997i</v>
      </c>
      <c r="G3227" t="str">
        <f t="shared" si="937"/>
        <v>0.997222497949466-0.0526287709612679i</v>
      </c>
      <c r="H3227" t="str">
        <f t="shared" si="938"/>
        <v>0.311476385479916-91.4821670113433i</v>
      </c>
      <c r="I3227" t="str">
        <f t="shared" si="939"/>
        <v>-0.238759821028881-0.375261854520221i</v>
      </c>
      <c r="K3227" t="str">
        <f t="shared" si="940"/>
        <v>0.000446610007861295-0.000766801045883766i</v>
      </c>
      <c r="L3227" t="str">
        <f t="shared" si="941"/>
        <v>0.00005-0.00161261603254894i</v>
      </c>
      <c r="M3227" t="str">
        <f t="shared" si="942"/>
        <v>0.00133333333333333-0.000948597666205255i</v>
      </c>
      <c r="N3227">
        <f t="shared" si="943"/>
        <v>18.111128427568161</v>
      </c>
      <c r="O3227">
        <f t="shared" si="944"/>
        <v>13.030511463933562</v>
      </c>
      <c r="P3227" s="3">
        <f t="shared" si="945"/>
        <v>-13.030511463933562</v>
      </c>
      <c r="Q3227" s="3">
        <f t="shared" si="946"/>
        <v>-161.88887157243184</v>
      </c>
      <c r="R3227">
        <f t="shared" si="947"/>
        <v>18.111128427568161</v>
      </c>
      <c r="S3227">
        <f t="shared" si="948"/>
        <v>174.98872001484875</v>
      </c>
      <c r="T3227">
        <f t="shared" si="931"/>
        <v>-13.030511463933562</v>
      </c>
    </row>
    <row r="3228" spans="1:20" x14ac:dyDescent="0.25">
      <c r="A3228">
        <f t="shared" si="932"/>
        <v>1103664.6034266341</v>
      </c>
      <c r="B3228">
        <f t="shared" si="949"/>
        <v>175653.67715090519</v>
      </c>
      <c r="C3228" t="str">
        <f t="shared" si="933"/>
        <v>-0.210574082997604-0.0683805316241208i</v>
      </c>
      <c r="D3228" t="str">
        <f t="shared" si="934"/>
        <v>3.69379259546067-1.1097842717385i</v>
      </c>
      <c r="E3228" t="str">
        <f t="shared" si="935"/>
        <v>10.1310298158004-129.251093117659i</v>
      </c>
      <c r="F3228" t="str">
        <f t="shared" si="936"/>
        <v>1.45088312967878-0.927154978527962i</v>
      </c>
      <c r="G3228" t="str">
        <f t="shared" si="937"/>
        <v>0.997201408014517-0.0528276430326155i</v>
      </c>
      <c r="H3228" t="str">
        <f t="shared" si="938"/>
        <v>0.308577952320006-91.1326651167012i</v>
      </c>
      <c r="I3228" t="str">
        <f t="shared" si="939"/>
        <v>-0.237098378347103-0.373813257774038i</v>
      </c>
      <c r="K3228" t="str">
        <f t="shared" si="940"/>
        <v>0.000445854359380096-0.00076509542834351i</v>
      </c>
      <c r="L3228" t="str">
        <f t="shared" si="941"/>
        <v>0.00005-0.00160651128964827i</v>
      </c>
      <c r="M3228" t="str">
        <f t="shared" si="942"/>
        <v>0.00133333333333333-0.000945006640969569i</v>
      </c>
      <c r="N3228">
        <f t="shared" si="943"/>
        <v>17.990367821908222</v>
      </c>
      <c r="O3228">
        <f t="shared" si="944"/>
        <v>13.096502464862246</v>
      </c>
      <c r="P3228" s="3">
        <f t="shared" si="945"/>
        <v>-13.096502464862246</v>
      </c>
      <c r="Q3228" s="3">
        <f t="shared" si="946"/>
        <v>-162.00963217809178</v>
      </c>
      <c r="R3228">
        <f t="shared" si="947"/>
        <v>17.990367821908222</v>
      </c>
      <c r="S3228">
        <f t="shared" si="948"/>
        <v>175.6536771509052</v>
      </c>
      <c r="T3228">
        <f t="shared" si="931"/>
        <v>-13.096502464862246</v>
      </c>
    </row>
    <row r="3229" spans="1:20" x14ac:dyDescent="0.25">
      <c r="A3229">
        <f t="shared" si="932"/>
        <v>1107858.5289196554</v>
      </c>
      <c r="B3229">
        <f t="shared" si="949"/>
        <v>176321.16112407864</v>
      </c>
      <c r="C3229" t="str">
        <f t="shared" si="933"/>
        <v>-0.209124254557007-0.0674239542323513i</v>
      </c>
      <c r="D3229" t="str">
        <f t="shared" si="934"/>
        <v>3.6918039094749-1.11276334470476i</v>
      </c>
      <c r="E3229" t="str">
        <f t="shared" si="935"/>
        <v>9.89282838580844-128.591531995957i</v>
      </c>
      <c r="F3229" t="str">
        <f t="shared" si="936"/>
        <v>1.45085221243778-0.924226527260713i</v>
      </c>
      <c r="G3229" t="str">
        <f t="shared" si="937"/>
        <v>0.997180158393769-0.0530272580806075i</v>
      </c>
      <c r="H3229" t="str">
        <f t="shared" si="938"/>
        <v>0.305704544333141-90.7845197746511i</v>
      </c>
      <c r="I3229" t="str">
        <f t="shared" si="939"/>
        <v>-0.235449580208638-0.37237033912293i</v>
      </c>
      <c r="K3229" t="str">
        <f t="shared" si="940"/>
        <v>0.000445096946523928-0.000763396793615732i</v>
      </c>
      <c r="L3229" t="str">
        <f t="shared" si="941"/>
        <v>0.00005-0.00160042965695185i</v>
      </c>
      <c r="M3229" t="str">
        <f t="shared" si="942"/>
        <v>0.00133333333333333-0.000941429209971676i</v>
      </c>
      <c r="N3229">
        <f t="shared" si="943"/>
        <v>17.869890879728473</v>
      </c>
      <c r="O3229">
        <f t="shared" si="944"/>
        <v>13.162422427083303</v>
      </c>
      <c r="P3229" s="3">
        <f t="shared" si="945"/>
        <v>-13.162422427083303</v>
      </c>
      <c r="Q3229" s="3">
        <f t="shared" si="946"/>
        <v>-162.13010912027153</v>
      </c>
      <c r="R3229">
        <f t="shared" si="947"/>
        <v>17.869890879728473</v>
      </c>
      <c r="S3229">
        <f t="shared" si="948"/>
        <v>176.32116112407866</v>
      </c>
      <c r="T3229">
        <f t="shared" si="931"/>
        <v>-13.162422427083303</v>
      </c>
    </row>
    <row r="3230" spans="1:20" x14ac:dyDescent="0.25">
      <c r="A3230">
        <f t="shared" si="932"/>
        <v>1112068.39132955</v>
      </c>
      <c r="B3230">
        <f t="shared" si="949"/>
        <v>176991.18153635014</v>
      </c>
      <c r="C3230" t="str">
        <f t="shared" si="933"/>
        <v>-0.207684762619861-0.0664791646116305i</v>
      </c>
      <c r="D3230" t="str">
        <f t="shared" si="934"/>
        <v>3.68980224546585-1.11575063890914i</v>
      </c>
      <c r="E3230" t="str">
        <f t="shared" si="935"/>
        <v>9.65856094392659-127.936036835616i</v>
      </c>
      <c r="F3230" t="str">
        <f t="shared" si="936"/>
        <v>1.45082106111201-0.921311346335625i</v>
      </c>
      <c r="G3230" t="str">
        <f t="shared" si="937"/>
        <v>0.997158747885035-0.0532276187837135i</v>
      </c>
      <c r="H3230" t="str">
        <f t="shared" si="938"/>
        <v>0.302855950555668-90.4377254717574i</v>
      </c>
      <c r="I3230" t="str">
        <f t="shared" si="939"/>
        <v>-0.233813329484932-0.370933074356215i</v>
      </c>
      <c r="K3230" t="str">
        <f t="shared" si="940"/>
        <v>0.000444337763242567-0.000761705092449423i</v>
      </c>
      <c r="L3230" t="str">
        <f t="shared" si="941"/>
        <v>0.00005-0.00159437104697336i</v>
      </c>
      <c r="M3230" t="str">
        <f t="shared" si="942"/>
        <v>0.00133333333333333-0.000937865321749035i</v>
      </c>
      <c r="N3230">
        <f t="shared" si="943"/>
        <v>17.749686692391691</v>
      </c>
      <c r="O3230">
        <f t="shared" si="944"/>
        <v>13.228271941740504</v>
      </c>
      <c r="P3230" s="3">
        <f t="shared" si="945"/>
        <v>-13.228271941740504</v>
      </c>
      <c r="Q3230" s="3">
        <f t="shared" si="946"/>
        <v>-162.25031330760831</v>
      </c>
      <c r="R3230">
        <f t="shared" si="947"/>
        <v>17.749686692391691</v>
      </c>
      <c r="S3230">
        <f t="shared" si="948"/>
        <v>176.99118153635013</v>
      </c>
      <c r="T3230">
        <f t="shared" si="931"/>
        <v>-13.228271941740504</v>
      </c>
    </row>
    <row r="3231" spans="1:20" x14ac:dyDescent="0.25">
      <c r="A3231">
        <f t="shared" si="932"/>
        <v>1116294.2512166023</v>
      </c>
      <c r="B3231">
        <f t="shared" si="949"/>
        <v>177663.74802618826</v>
      </c>
      <c r="C3231" t="str">
        <f t="shared" si="933"/>
        <v>-0.20625553735421-0.0655459799819516i</v>
      </c>
      <c r="D3231" t="str">
        <f t="shared" si="934"/>
        <v>3.68778753413165-1.11874612102711i</v>
      </c>
      <c r="E3231" t="str">
        <f t="shared" si="935"/>
        <v>9.42815824493847-127.28458603494i</v>
      </c>
      <c r="F3231" t="str">
        <f t="shared" si="936"/>
        <v>1.45078967393934-0.918409393532752i</v>
      </c>
      <c r="G3231" t="str">
        <f t="shared" si="937"/>
        <v>0.997137175277187-0.0534287278289417i</v>
      </c>
      <c r="H3231" t="str">
        <f t="shared" si="938"/>
        <v>0.300031961975879-90.0922767198589i</v>
      </c>
      <c r="I3231" t="str">
        <f t="shared" si="939"/>
        <v>-0.232189529804129-0.369501439385894i</v>
      </c>
      <c r="K3231" t="str">
        <f t="shared" si="940"/>
        <v>0.000443576803703284-0.000760020275642563i</v>
      </c>
      <c r="L3231" t="str">
        <f t="shared" si="941"/>
        <v>0.00005-0.00158833537255764i</v>
      </c>
      <c r="M3231" t="str">
        <f t="shared" si="942"/>
        <v>0.00133333333333333-0.000934314925033903i</v>
      </c>
      <c r="N3231">
        <f t="shared" si="943"/>
        <v>17.62974449205538</v>
      </c>
      <c r="O3231">
        <f t="shared" si="944"/>
        <v>13.294051609919368</v>
      </c>
      <c r="P3231" s="3">
        <f t="shared" si="945"/>
        <v>-13.294051609919368</v>
      </c>
      <c r="Q3231" s="3">
        <f t="shared" si="946"/>
        <v>-162.37025550794462</v>
      </c>
      <c r="R3231">
        <f t="shared" si="947"/>
        <v>17.62974449205538</v>
      </c>
      <c r="S3231">
        <f t="shared" si="948"/>
        <v>177.66374802618827</v>
      </c>
      <c r="T3231">
        <f t="shared" si="931"/>
        <v>-13.294051609919368</v>
      </c>
    </row>
    <row r="3232" spans="1:20" x14ac:dyDescent="0.25">
      <c r="A3232">
        <f t="shared" si="932"/>
        <v>1120536.1693712254</v>
      </c>
      <c r="B3232">
        <f t="shared" si="949"/>
        <v>178338.87026868778</v>
      </c>
      <c r="C3232" t="str">
        <f t="shared" si="933"/>
        <v>-0.204836508549794-0.0646242209350547i</v>
      </c>
      <c r="D3232" t="str">
        <f t="shared" si="934"/>
        <v>3.68575970601973-1.12174975719554i</v>
      </c>
      <c r="E3232" t="str">
        <f t="shared" si="935"/>
        <v>9.20155229551316-126.637157744115i</v>
      </c>
      <c r="F3232" t="str">
        <f t="shared" si="936"/>
        <v>1.45075804914449-0.915520626819225i</v>
      </c>
      <c r="G3232" t="str">
        <f t="shared" si="937"/>
        <v>0.997115439350086-0.0536305879118521i</v>
      </c>
      <c r="H3232" t="str">
        <f t="shared" si="938"/>
        <v>0.297232371512734-89.7481680559196i</v>
      </c>
      <c r="I3232" t="str">
        <f t="shared" si="939"/>
        <v>-0.230578085545-0.368075410245782i</v>
      </c>
      <c r="K3232" t="str">
        <f t="shared" si="940"/>
        <v>0.000442814062291742-0.000758342294043247i</v>
      </c>
      <c r="L3232" t="str">
        <f t="shared" si="941"/>
        <v>0.00005-0.0015823225468795i</v>
      </c>
      <c r="M3232" t="str">
        <f t="shared" si="942"/>
        <v>0.00133333333333333-0.000930777968752645i</v>
      </c>
      <c r="N3232">
        <f t="shared" si="943"/>
        <v>17.510053650387221</v>
      </c>
      <c r="O3232">
        <f t="shared" si="944"/>
        <v>13.359762042328489</v>
      </c>
      <c r="P3232" s="3">
        <f t="shared" si="945"/>
        <v>-13.359762042328489</v>
      </c>
      <c r="Q3232" s="3">
        <f t="shared" si="946"/>
        <v>-162.48994634961278</v>
      </c>
      <c r="R3232">
        <f t="shared" si="947"/>
        <v>17.510053650387221</v>
      </c>
      <c r="S3232">
        <f t="shared" si="948"/>
        <v>178.33887026868777</v>
      </c>
      <c r="T3232">
        <f t="shared" si="931"/>
        <v>-13.359762042328489</v>
      </c>
    </row>
    <row r="3233" spans="1:20" x14ac:dyDescent="0.25">
      <c r="A3233">
        <f t="shared" si="932"/>
        <v>1124794.206814836</v>
      </c>
      <c r="B3233">
        <f t="shared" si="949"/>
        <v>179016.5579757088</v>
      </c>
      <c r="C3233" t="str">
        <f t="shared" si="933"/>
        <v>-0.203427605661356-0.0637137113745766i</v>
      </c>
      <c r="D3233" t="str">
        <f t="shared" si="934"/>
        <v>3.68371869152999-1.12476151300826i</v>
      </c>
      <c r="E3233" t="str">
        <f t="shared" si="935"/>
        <v>8.97867633270559-125.993729883078i</v>
      </c>
      <c r="F3233" t="str">
        <f t="shared" si="936"/>
        <v>1.45072618493904-0.912645004348627i</v>
      </c>
      <c r="G3233" t="str">
        <f t="shared" si="937"/>
        <v>0.997093538874516-0.0538332017365708i</v>
      </c>
      <c r="H3233" t="str">
        <f t="shared" si="938"/>
        <v>0.2944569739949-89.4053940418915i</v>
      </c>
      <c r="I3233" t="str">
        <f t="shared" si="939"/>
        <v>-0.228978901830959-0.366654963090717i</v>
      </c>
      <c r="K3233" t="str">
        <f t="shared" si="940"/>
        <v>0.000442049533612882-0.000756671098550814i</v>
      </c>
      <c r="L3233" t="str">
        <f t="shared" si="941"/>
        <v>0.00005-0.00157633248344242i</v>
      </c>
      <c r="M3233" t="str">
        <f t="shared" si="942"/>
        <v>0.00133333333333333-0.000927254402024954i</v>
      </c>
      <c r="N3233">
        <f t="shared" si="943"/>
        <v>17.390603677289221</v>
      </c>
      <c r="O3233">
        <f t="shared" si="944"/>
        <v>13.425403858989354</v>
      </c>
      <c r="P3233" s="3">
        <f t="shared" si="945"/>
        <v>-13.425403858989354</v>
      </c>
      <c r="Q3233" s="3">
        <f t="shared" si="946"/>
        <v>-162.60939632271078</v>
      </c>
      <c r="R3233">
        <f t="shared" si="947"/>
        <v>17.390603677289221</v>
      </c>
      <c r="S3233">
        <f t="shared" si="948"/>
        <v>179.01655797570879</v>
      </c>
      <c r="T3233">
        <f t="shared" si="931"/>
        <v>-13.425403858989354</v>
      </c>
    </row>
    <row r="3234" spans="1:20" x14ac:dyDescent="0.25">
      <c r="A3234">
        <f t="shared" si="932"/>
        <v>1129068.4248007324</v>
      </c>
      <c r="B3234">
        <f t="shared" si="949"/>
        <v>179696.82089601649</v>
      </c>
      <c r="C3234" t="str">
        <f t="shared" si="933"/>
        <v>-0.202028757850181-0.0628142784569909i</v>
      </c>
      <c r="D3234" t="str">
        <f t="shared" si="934"/>
        <v>3.68166442091782-1.12778135351141i</v>
      </c>
      <c r="E3234" t="str">
        <f t="shared" si="935"/>
        <v>8.759464802713-125.354280158692i</v>
      </c>
      <c r="F3234" t="str">
        <f t="shared" si="936"/>
        <v>1.45069407952124-0.909782484460316i</v>
      </c>
      <c r="G3234" t="str">
        <f t="shared" si="937"/>
        <v>0.997071472612119-0.0540365720158038i</v>
      </c>
      <c r="H3234" t="str">
        <f t="shared" si="938"/>
        <v>0.291705566139931-89.0639492645612i</v>
      </c>
      <c r="I3234" t="str">
        <f t="shared" si="939"/>
        <v>-0.227391884524055-0.365240074195668i</v>
      </c>
      <c r="K3234" t="str">
        <f t="shared" si="940"/>
        <v>0.000441283212491791-0.000755006640117006i</v>
      </c>
      <c r="L3234" t="str">
        <f t="shared" si="941"/>
        <v>0.00005-0.00157036509607732i</v>
      </c>
      <c r="M3234" t="str">
        <f t="shared" si="942"/>
        <v>0.00133333333333333-0.000923744174163132i</v>
      </c>
      <c r="N3234">
        <f t="shared" si="943"/>
        <v>17.27138421962141</v>
      </c>
      <c r="O3234">
        <f t="shared" si="944"/>
        <v>13.490977688935414</v>
      </c>
      <c r="P3234" s="3">
        <f t="shared" si="945"/>
        <v>-13.490977688935414</v>
      </c>
      <c r="Q3234" s="3">
        <f t="shared" si="946"/>
        <v>-162.72861578037859</v>
      </c>
      <c r="R3234">
        <f t="shared" si="947"/>
        <v>17.27138421962141</v>
      </c>
      <c r="S3234">
        <f t="shared" si="948"/>
        <v>179.6968208960165</v>
      </c>
      <c r="T3234">
        <f t="shared" si="931"/>
        <v>-13.490977688935414</v>
      </c>
    </row>
    <row r="3235" spans="1:20" x14ac:dyDescent="0.25">
      <c r="A3235">
        <f t="shared" si="932"/>
        <v>1133358.8848149753</v>
      </c>
      <c r="B3235">
        <f t="shared" si="949"/>
        <v>180379.66881542135</v>
      </c>
      <c r="C3235" t="str">
        <f t="shared" si="933"/>
        <v>-0.200639894024011-0.0619257525333926i</v>
      </c>
      <c r="D3235" t="str">
        <f t="shared" si="934"/>
        <v>3.67959682429739-1.13080924319889i</v>
      </c>
      <c r="E3235" t="str">
        <f t="shared" si="935"/>
        <v>8.54385333991375-124.718786081279i</v>
      </c>
      <c r="F3235" t="str">
        <f t="shared" si="936"/>
        <v>1.45066173107591-0.90693302567879i</v>
      </c>
      <c r="G3235" t="str">
        <f t="shared" si="937"/>
        <v>0.997049239315332-0.0542407014708501i</v>
      </c>
      <c r="H3235" t="str">
        <f t="shared" si="938"/>
        <v>0.288977946533808-88.7238283354142i</v>
      </c>
      <c r="I3235" t="str">
        <f t="shared" si="939"/>
        <v>-0.22581694021908-0.363830719954932i</v>
      </c>
      <c r="K3235" t="str">
        <f t="shared" si="940"/>
        <v>0.000440515093974567-0.000753348869747165i</v>
      </c>
      <c r="L3235" t="str">
        <f t="shared" si="941"/>
        <v>0.00005-0.00156442029894134i</v>
      </c>
      <c r="M3235" t="str">
        <f t="shared" si="942"/>
        <v>0.00133333333333333-0.000920247234671377i</v>
      </c>
      <c r="N3235">
        <f t="shared" si="943"/>
        <v>17.152385059932328</v>
      </c>
      <c r="O3235">
        <f t="shared" si="944"/>
        <v>13.556484169916335</v>
      </c>
      <c r="P3235" s="3">
        <f t="shared" si="945"/>
        <v>-13.556484169916335</v>
      </c>
      <c r="Q3235" s="3">
        <f t="shared" si="946"/>
        <v>-162.84761494006767</v>
      </c>
      <c r="R3235">
        <f t="shared" si="947"/>
        <v>17.152385059932328</v>
      </c>
      <c r="S3235">
        <f t="shared" si="948"/>
        <v>180.37966881542135</v>
      </c>
      <c r="T3235">
        <f t="shared" si="931"/>
        <v>-13.556484169916335</v>
      </c>
    </row>
    <row r="3236" spans="1:20" x14ac:dyDescent="0.25">
      <c r="A3236">
        <f t="shared" si="932"/>
        <v>1137665.6485772722</v>
      </c>
      <c r="B3236">
        <f t="shared" si="949"/>
        <v>181065.11155691996</v>
      </c>
      <c r="C3236" t="str">
        <f t="shared" si="933"/>
        <v>-0.199260942875326-0.061047967092105i</v>
      </c>
      <c r="D3236" t="str">
        <f t="shared" si="934"/>
        <v>3.67751583164517-1.13384514600798i</v>
      </c>
      <c r="E3236" t="str">
        <f t="shared" si="935"/>
        <v>8.3317787461828-124.087224980512i</v>
      </c>
      <c r="F3236" t="str">
        <f t="shared" si="936"/>
        <v>1.45062913777443-0.90409658671311i</v>
      </c>
      <c r="G3236" t="str">
        <f t="shared" si="937"/>
        <v>0.997026837727314-0.0544455928316156i</v>
      </c>
      <c r="H3236" t="str">
        <f t="shared" si="938"/>
        <v>0.286273915610643-88.3850258904883i</v>
      </c>
      <c r="I3236" t="str">
        <f t="shared" si="939"/>
        <v>-0.224253976237703-0.362426876881321i</v>
      </c>
      <c r="K3236" t="str">
        <f t="shared" si="940"/>
        <v>0.000439745173329173-0.000751697738501437i</v>
      </c>
      <c r="L3236" t="str">
        <f t="shared" si="941"/>
        <v>0.00005-0.00155849800651658i</v>
      </c>
      <c r="M3236" t="str">
        <f t="shared" si="942"/>
        <v>0.00133333333333333-0.000916763533245046i</v>
      </c>
      <c r="N3236">
        <f t="shared" si="943"/>
        <v>17.033596115195536</v>
      </c>
      <c r="O3236">
        <f t="shared" si="944"/>
        <v>13.621923948109968</v>
      </c>
      <c r="P3236" s="3">
        <f t="shared" si="945"/>
        <v>-13.621923948109968</v>
      </c>
      <c r="Q3236" s="3">
        <f t="shared" si="946"/>
        <v>-162.96640388480446</v>
      </c>
      <c r="R3236">
        <f t="shared" si="947"/>
        <v>17.033596115195536</v>
      </c>
      <c r="S3236">
        <f t="shared" si="948"/>
        <v>181.06511155691996</v>
      </c>
      <c r="T3236">
        <f t="shared" si="931"/>
        <v>-13.621923948109968</v>
      </c>
    </row>
    <row r="3237" spans="1:20" x14ac:dyDescent="0.25">
      <c r="A3237">
        <f t="shared" si="932"/>
        <v>1141988.7780418657</v>
      </c>
      <c r="B3237">
        <f t="shared" si="949"/>
        <v>181753.15898083625</v>
      </c>
      <c r="C3237" t="str">
        <f t="shared" si="933"/>
        <v>-0.197891832918039-0.0601807587021053i</v>
      </c>
      <c r="D3237" t="str">
        <f t="shared" si="934"/>
        <v>3.67542137280293-1.13688902531458i</v>
      </c>
      <c r="E3237" t="str">
        <f t="shared" si="935"/>
        <v>8.12317897048213-123.459574020692i</v>
      </c>
      <c r="F3237" t="str">
        <f t="shared" si="936"/>
        <v>1.45059629777454-0.901273126456176i</v>
      </c>
      <c r="G3237" t="str">
        <f t="shared" si="937"/>
        <v>0.997004266581885-0.054651248836626i</v>
      </c>
      <c r="H3237" t="str">
        <f t="shared" si="938"/>
        <v>0.283593275632676-88.0475365902364i</v>
      </c>
      <c r="I3237" t="str">
        <f t="shared" si="939"/>
        <v>-0.222702900622639-0.361028521605336i</v>
      </c>
      <c r="K3237" t="str">
        <f t="shared" si="940"/>
        <v>0.000438973446046272-0.000750053197495999i</v>
      </c>
      <c r="L3237" t="str">
        <f t="shared" si="941"/>
        <v>0.00005-0.00155259813360887i</v>
      </c>
      <c r="M3237" t="str">
        <f t="shared" si="942"/>
        <v>0.00133333333333333-0.000913293019769922i</v>
      </c>
      <c r="N3237">
        <f t="shared" si="943"/>
        <v>16.915007435552184</v>
      </c>
      <c r="O3237">
        <f t="shared" si="944"/>
        <v>13.687297677842356</v>
      </c>
      <c r="P3237" s="3">
        <f t="shared" si="945"/>
        <v>-13.687297677842356</v>
      </c>
      <c r="Q3237" s="3">
        <f t="shared" si="946"/>
        <v>-163.08499256444782</v>
      </c>
      <c r="R3237">
        <f t="shared" si="947"/>
        <v>16.915007435552184</v>
      </c>
      <c r="S3237">
        <f t="shared" si="948"/>
        <v>181.75315898083625</v>
      </c>
      <c r="T3237">
        <f t="shared" si="931"/>
        <v>-13.687297677842356</v>
      </c>
    </row>
    <row r="3238" spans="1:20" x14ac:dyDescent="0.25">
      <c r="A3238">
        <f t="shared" si="932"/>
        <v>1146328.3353984249</v>
      </c>
      <c r="B3238">
        <f t="shared" si="949"/>
        <v>182443.82098496344</v>
      </c>
      <c r="C3238" t="str">
        <f t="shared" si="933"/>
        <v>-0.196532492522713-0.0593239669572787i</v>
      </c>
      <c r="D3238" t="str">
        <f t="shared" si="934"/>
        <v>3.6733133774816-1.13994084392886i</v>
      </c>
      <c r="E3238" t="str">
        <f t="shared" si="935"/>
        <v>7.91799308872843-122.835810215423i</v>
      </c>
      <c r="F3238" t="str">
        <f t="shared" si="936"/>
        <v>1.45056320922034-0.898462603984199i</v>
      </c>
      <c r="G3238" t="str">
        <f t="shared" si="937"/>
        <v>0.996981524603453-0.0548576722330397i</v>
      </c>
      <c r="H3238" t="str">
        <f t="shared" si="938"/>
        <v>0.280935830670469-87.7113551193823i</v>
      </c>
      <c r="I3238" t="str">
        <f t="shared" si="939"/>
        <v>-0.221163622131895-0.35963563087437i</v>
      </c>
      <c r="K3238" t="str">
        <f t="shared" si="940"/>
        <v>0.000438199907840068-0.000748415197904323i</v>
      </c>
      <c r="L3238" t="str">
        <f t="shared" si="941"/>
        <v>0.00005-0.00154672059534655i</v>
      </c>
      <c r="M3238" t="str">
        <f t="shared" si="942"/>
        <v>0.00133333333333333-0.0009098356443215i</v>
      </c>
      <c r="N3238">
        <f t="shared" si="943"/>
        <v>16.796609203057699</v>
      </c>
      <c r="O3238">
        <f t="shared" si="944"/>
        <v>13.75260602131317</v>
      </c>
      <c r="P3238" s="3">
        <f t="shared" si="945"/>
        <v>-13.75260602131317</v>
      </c>
      <c r="Q3238" s="3">
        <f t="shared" si="946"/>
        <v>-163.2033907969423</v>
      </c>
      <c r="R3238">
        <f t="shared" si="947"/>
        <v>16.796609203057699</v>
      </c>
      <c r="S3238">
        <f t="shared" si="948"/>
        <v>182.44382098496345</v>
      </c>
      <c r="T3238">
        <f t="shared" si="931"/>
        <v>-13.75260602131317</v>
      </c>
    </row>
    <row r="3239" spans="1:20" x14ac:dyDescent="0.25">
      <c r="A3239">
        <f t="shared" si="932"/>
        <v>1150684.383072939</v>
      </c>
      <c r="B3239">
        <f t="shared" si="949"/>
        <v>183137.10750470631</v>
      </c>
      <c r="C3239" t="str">
        <f t="shared" si="933"/>
        <v>-0.195182849950299-0.0584774344215015i</v>
      </c>
      <c r="D3239" t="str">
        <f t="shared" si="934"/>
        <v>3.67119177526436-1.14300056409054i</v>
      </c>
      <c r="E3239" t="str">
        <f t="shared" si="935"/>
        <v>7.71616128394635-122.21591044173i</v>
      </c>
      <c r="F3239" t="str">
        <f t="shared" si="936"/>
        <v>1.45052987024209-0.89566497855597i</v>
      </c>
      <c r="G3239" t="str">
        <f t="shared" si="937"/>
        <v>0.99695861050695-0.0550648657766614i</v>
      </c>
      <c r="H3239" t="str">
        <f t="shared" si="938"/>
        <v>0.278301386583388-87.3764761867864i</v>
      </c>
      <c r="I3239" t="str">
        <f t="shared" si="939"/>
        <v>-0.219636050233035-0.358248181551904i</v>
      </c>
      <c r="K3239" t="str">
        <f t="shared" si="940"/>
        <v>0.000437424554649121-0.000746783690958462i</v>
      </c>
      <c r="L3239" t="str">
        <f t="shared" si="941"/>
        <v>0.00005-0.00154086530717927i</v>
      </c>
      <c r="M3239" t="str">
        <f t="shared" si="942"/>
        <v>0.00133333333333333-0.000906391357164279i</v>
      </c>
      <c r="N3239">
        <f t="shared" si="943"/>
        <v>16.678391730438335</v>
      </c>
      <c r="O3239">
        <f t="shared" si="944"/>
        <v>13.817849648328572</v>
      </c>
      <c r="P3239" s="3">
        <f t="shared" si="945"/>
        <v>-13.817849648328572</v>
      </c>
      <c r="Q3239" s="3">
        <f t="shared" si="946"/>
        <v>-163.32160826956166</v>
      </c>
      <c r="R3239">
        <f t="shared" si="947"/>
        <v>16.678391730438335</v>
      </c>
      <c r="S3239">
        <f t="shared" si="948"/>
        <v>183.13710750470631</v>
      </c>
      <c r="T3239">
        <f t="shared" si="931"/>
        <v>-13.817849648328572</v>
      </c>
    </row>
    <row r="3240" spans="1:20" x14ac:dyDescent="0.25">
      <c r="A3240">
        <f t="shared" si="932"/>
        <v>1155056.983728616</v>
      </c>
      <c r="B3240">
        <f t="shared" si="949"/>
        <v>183833.02851322418</v>
      </c>
      <c r="C3240" t="str">
        <f t="shared" si="933"/>
        <v>-0.193842833384476-0.0576410065745405i</v>
      </c>
      <c r="D3240" t="str">
        <f t="shared" si="934"/>
        <v>3.66905649561054-1.14606814746449i</v>
      </c>
      <c r="E3240" t="str">
        <f t="shared" si="935"/>
        <v>7.51762482669787-121.599851453601i</v>
      </c>
      <c r="F3240" t="str">
        <f t="shared" si="936"/>
        <v>1.45049627895619-0.892880209612328i</v>
      </c>
      <c r="G3240" t="str">
        <f t="shared" si="937"/>
        <v>0.996935522997761-0.0552728322319538i</v>
      </c>
      <c r="H3240" t="str">
        <f t="shared" si="938"/>
        <v>0.27568975100027-87.0428945253068i</v>
      </c>
      <c r="I3240" t="str">
        <f t="shared" si="939"/>
        <v>-0.218120095097528-0.356866150616733i</v>
      </c>
      <c r="K3240" t="str">
        <f t="shared" si="940"/>
        <v>0.000436647382637148-0.000745158627950343i</v>
      </c>
      <c r="L3240" t="str">
        <f t="shared" si="941"/>
        <v>0.00005-0.00153503218487674i</v>
      </c>
      <c r="M3240" t="str">
        <f t="shared" si="942"/>
        <v>0.00133333333333333-0.000902960108751019i</v>
      </c>
      <c r="N3240">
        <f t="shared" si="943"/>
        <v>16.560345459851504</v>
      </c>
      <c r="O3240">
        <f t="shared" si="944"/>
        <v>13.883029236040166</v>
      </c>
      <c r="P3240" s="3">
        <f t="shared" si="945"/>
        <v>-13.883029236040166</v>
      </c>
      <c r="Q3240" s="3">
        <f t="shared" si="946"/>
        <v>-163.4396545401485</v>
      </c>
      <c r="R3240">
        <f t="shared" si="947"/>
        <v>16.560345459851504</v>
      </c>
      <c r="S3240">
        <f t="shared" si="948"/>
        <v>183.83302851322418</v>
      </c>
      <c r="T3240">
        <f t="shared" si="931"/>
        <v>-13.883029236040166</v>
      </c>
    </row>
    <row r="3241" spans="1:20" x14ac:dyDescent="0.25">
      <c r="A3241">
        <f t="shared" si="932"/>
        <v>1159446.200266785</v>
      </c>
      <c r="B3241">
        <f t="shared" si="949"/>
        <v>184531.59402157445</v>
      </c>
      <c r="C3241" t="str">
        <f t="shared" si="933"/>
        <v>-0.192512370962623-0.0568145317587776i</v>
      </c>
      <c r="D3241" t="str">
        <f t="shared" si="934"/>
        <v>3.6669074678591-1.14914355513614i</v>
      </c>
      <c r="E3241" t="str">
        <f t="shared" si="935"/>
        <v>7.32232605579526-120.987609895004i</v>
      </c>
      <c r="F3241" t="str">
        <f t="shared" si="936"/>
        <v>1.45046243346508-0.890108256775488i</v>
      </c>
      <c r="G3241" t="str">
        <f t="shared" si="937"/>
        <v>0.996912260771656-0.0554815743720512i</v>
      </c>
      <c r="H3241" t="str">
        <f t="shared" si="938"/>
        <v>0.273100733300331-86.710604891661i</v>
      </c>
      <c r="I3241" t="str">
        <f t="shared" si="939"/>
        <v>-0.216615667595109-0.355489515162175i</v>
      </c>
      <c r="K3241" t="str">
        <f t="shared" si="940"/>
        <v>0.000435868388193817-0.000743539960233107i</v>
      </c>
      <c r="L3241" t="str">
        <f t="shared" si="941"/>
        <v>0.00005-0.00152922114452753i</v>
      </c>
      <c r="M3241" t="str">
        <f t="shared" si="942"/>
        <v>0.00133333333333333-0.00089954184972208i</v>
      </c>
      <c r="N3241">
        <f t="shared" si="943"/>
        <v>16.442460961655541</v>
      </c>
      <c r="O3241">
        <f t="shared" si="944"/>
        <v>13.948145468690473</v>
      </c>
      <c r="P3241" s="3">
        <f t="shared" si="945"/>
        <v>-13.948145468690473</v>
      </c>
      <c r="Q3241" s="3">
        <f t="shared" si="946"/>
        <v>-163.55753903834446</v>
      </c>
      <c r="R3241">
        <f t="shared" si="947"/>
        <v>16.442460961655541</v>
      </c>
      <c r="S3241">
        <f t="shared" si="948"/>
        <v>184.53159402157445</v>
      </c>
      <c r="T3241">
        <f t="shared" si="931"/>
        <v>-13.948145468690473</v>
      </c>
    </row>
    <row r="3242" spans="1:20" x14ac:dyDescent="0.25">
      <c r="A3242">
        <f t="shared" si="932"/>
        <v>1163852.0958277988</v>
      </c>
      <c r="B3242">
        <f t="shared" si="949"/>
        <v>185232.81407885643</v>
      </c>
      <c r="C3242" t="str">
        <f t="shared" si="933"/>
        <v>-0.19119139080547-0.0559978611267453i</v>
      </c>
      <c r="D3242" t="str">
        <f t="shared" si="934"/>
        <v>3.66474462123224-1.15222674760683i</v>
      </c>
      <c r="E3242" t="str">
        <f t="shared" si="935"/>
        <v>7.13020835928701-120.379162312377i</v>
      </c>
      <c r="F3242" t="str">
        <f t="shared" si="936"/>
        <v>1.450428331857-0.887349079848399i</v>
      </c>
      <c r="G3242" t="str">
        <f t="shared" si="937"/>
        <v>0.996888822514721-0.055691094978771i</v>
      </c>
      <c r="H3242" t="str">
        <f t="shared" si="938"/>
        <v>0.270534144594332-86.3796020662915i</v>
      </c>
      <c r="I3242" t="str">
        <f t="shared" si="939"/>
        <v>-0.215122679288196-0.354118252395269i</v>
      </c>
      <c r="K3242" t="str">
        <f t="shared" si="940"/>
        <v>0.000435087567935551-0.00074192763922246i</v>
      </c>
      <c r="L3242" t="str">
        <f t="shared" si="941"/>
        <v>0.00005-0.00152343210253789i</v>
      </c>
      <c r="M3242" t="str">
        <f t="shared" si="942"/>
        <v>0.00133333333333333-0.000896136530904643i</v>
      </c>
      <c r="N3242">
        <f t="shared" si="943"/>
        <v>16.324728933185469</v>
      </c>
      <c r="O3242">
        <f t="shared" si="944"/>
        <v>14.013199037364988</v>
      </c>
      <c r="P3242" s="3">
        <f t="shared" si="945"/>
        <v>-14.013199037364988</v>
      </c>
      <c r="Q3242" s="3">
        <f t="shared" si="946"/>
        <v>-163.67527106681453</v>
      </c>
      <c r="R3242">
        <f t="shared" si="947"/>
        <v>16.324728933185469</v>
      </c>
      <c r="S3242">
        <f t="shared" si="948"/>
        <v>185.23281407885642</v>
      </c>
      <c r="T3242">
        <f t="shared" si="931"/>
        <v>-14.013199037364988</v>
      </c>
    </row>
    <row r="3243" spans="1:20" x14ac:dyDescent="0.25">
      <c r="A3243">
        <f t="shared" si="932"/>
        <v>1168274.7337919443</v>
      </c>
      <c r="B3243">
        <f t="shared" si="949"/>
        <v>185936.69877235609</v>
      </c>
      <c r="C3243" t="str">
        <f t="shared" si="933"/>
        <v>-0.189879821045505-0.0551908485894926i</v>
      </c>
      <c r="D3243" t="str">
        <f t="shared" si="934"/>
        <v>3.66256788483938-1.15531768478948i</v>
      </c>
      <c r="E3243" t="str">
        <f t="shared" si="935"/>
        <v>6.94121615574439-119.774485166626i</v>
      </c>
      <c r="F3243" t="str">
        <f t="shared" si="936"/>
        <v>1.45039397220613-0.884602638814198i</v>
      </c>
      <c r="G3243" t="str">
        <f t="shared" si="937"/>
        <v>0.996865206903284-0.0559013968426265i</v>
      </c>
      <c r="H3243" t="str">
        <f t="shared" si="938"/>
        <v>0.267989797705926-86.0498808532339i</v>
      </c>
      <c r="I3243" t="str">
        <f t="shared" si="939"/>
        <v>-0.213641042426388-0.352752339636078i</v>
      </c>
      <c r="K3243" t="str">
        <f t="shared" si="940"/>
        <v>0.000434304918706245-0.000740321616398032i</v>
      </c>
      <c r="L3243" t="str">
        <f t="shared" si="941"/>
        <v>0.00005-0.00151766497563049i</v>
      </c>
      <c r="M3243" t="str">
        <f t="shared" si="942"/>
        <v>0.00133333333333333-0.000892744103312051i</v>
      </c>
      <c r="N3243">
        <f t="shared" si="943"/>
        <v>16.207140197539388</v>
      </c>
      <c r="O3243">
        <f t="shared" si="944"/>
        <v>14.07819063974893</v>
      </c>
      <c r="P3243" s="3">
        <f t="shared" si="945"/>
        <v>-14.07819063974893</v>
      </c>
      <c r="Q3243" s="3">
        <f t="shared" si="946"/>
        <v>-163.79285980246061</v>
      </c>
      <c r="R3243">
        <f t="shared" si="947"/>
        <v>16.207140197539388</v>
      </c>
      <c r="S3243">
        <f t="shared" si="948"/>
        <v>185.9366987723561</v>
      </c>
      <c r="T3243">
        <f t="shared" si="931"/>
        <v>-14.07819063974893</v>
      </c>
    </row>
    <row r="3244" spans="1:20" x14ac:dyDescent="0.25">
      <c r="A3244">
        <f t="shared" si="932"/>
        <v>1172714.1777803539</v>
      </c>
      <c r="B3244">
        <f t="shared" si="949"/>
        <v>186643.25822769105</v>
      </c>
      <c r="C3244" t="str">
        <f t="shared" si="933"/>
        <v>-0.188577589854123-0.0543933507657386i</v>
      </c>
      <c r="D3244" t="str">
        <f t="shared" si="934"/>
        <v>3.66037718768079-1.15841632600383i</v>
      </c>
      <c r="E3244" t="str">
        <f t="shared" si="935"/>
        <v>6.75529487580158-119.173554844621i</v>
      </c>
      <c r="F3244" t="str">
        <f t="shared" si="936"/>
        <v>1.45035935257227-0.881868893835512i</v>
      </c>
      <c r="G3244" t="str">
        <f t="shared" si="937"/>
        <v>0.996841412603851-0.0561124827628383i</v>
      </c>
      <c r="H3244" t="str">
        <f t="shared" si="938"/>
        <v>0.265467507153249-85.7214360799781i</v>
      </c>
      <c r="I3244" t="str">
        <f t="shared" si="939"/>
        <v>-0.212170669940943-0.351391754316853i</v>
      </c>
      <c r="K3244" t="str">
        <f t="shared" si="940"/>
        <v>0.000433520437578071-0.000738721843304804i</v>
      </c>
      <c r="L3244" t="str">
        <f t="shared" si="941"/>
        <v>0.00005-0.00151191968084329i</v>
      </c>
      <c r="M3244" t="str">
        <f t="shared" si="942"/>
        <v>0.00133333333333333-0.000889364518143113i</v>
      </c>
      <c r="N3244">
        <f t="shared" si="943"/>
        <v>16.08968570236928</v>
      </c>
      <c r="O3244">
        <f t="shared" si="944"/>
        <v>14.143120979891595</v>
      </c>
      <c r="P3244" s="3">
        <f t="shared" si="945"/>
        <v>-14.143120979891595</v>
      </c>
      <c r="Q3244" s="3">
        <f t="shared" si="946"/>
        <v>-163.91031429763072</v>
      </c>
      <c r="R3244">
        <f t="shared" si="947"/>
        <v>16.08968570236928</v>
      </c>
      <c r="S3244">
        <f t="shared" si="948"/>
        <v>186.64325822769106</v>
      </c>
      <c r="T3244">
        <f t="shared" ref="T3244:T3307" si="950">P3244</f>
        <v>-14.143120979891595</v>
      </c>
    </row>
    <row r="3245" spans="1:20" x14ac:dyDescent="0.25">
      <c r="A3245">
        <f t="shared" ref="A3245:A3308" si="951">2*PI()*B3245</f>
        <v>1177170.4916559192</v>
      </c>
      <c r="B3245">
        <f t="shared" si="949"/>
        <v>187352.50260895627</v>
      </c>
      <c r="C3245" t="str">
        <f t="shared" ref="C3245:C3308" si="952">IMPRODUCT(D3245,E3245,$C$40,,K3245,$C$41)</f>
        <v>-0.187284625467627-0.0536052269318491i</v>
      </c>
      <c r="D3245" t="str">
        <f t="shared" ref="D3245:D3308" si="953">IMDIV(IMPRODUCT($C$37,$C$38,COMPLEX(1,A3245/$C$38)),IMSUM(-1*A3245*A3245/$C$39,COMPLEX(0,1*A3245)))</f>
        <v>3.65817245865158-1.16152262997205i</v>
      </c>
      <c r="E3245" t="str">
        <f t="shared" ref="E3245:E3308" si="954">IMDIV(IMPRODUCT(IMSUM(F3245,G3245),$C$29,H3245),IMSUM(1,I3245))</f>
        <v>6.57239094399466-118.576347670244i</v>
      </c>
      <c r="F3245" t="str">
        <f t="shared" ref="F3245:F3308" si="955">IMDIV(IMPRODUCT($C$14,$C$15,COMPLEX(1,A3245/$C$15)),IMSUM(-1*A3245*A3245/$C$16,COMPLEX(0,A3245)))</f>
        <v>1.45032447100085-0.8791478052539i</v>
      </c>
      <c r="G3245" t="str">
        <f t="shared" ref="G3245:G3308" si="956">IMDIV(1,COMPLEX(1,A3245*$C$9*$C$10))</f>
        <v>0.99681743827303-0.0563243555473467i</v>
      </c>
      <c r="H3245" t="str">
        <f t="shared" ref="H3245:H3308" si="957">IMDIV($C$3,IMSUM(K3245,COMPLEX(0,$C$28*A3245)))</f>
        <v>0.262967089130735-85.3942625973399i</v>
      </c>
      <c r="I3245" t="str">
        <f t="shared" ref="I3245:I3308" si="958">IMPRODUCT(F3245,$C$29,H3245,$C$31)</f>
        <v>-0.210711475439366-0.350036473981321i</v>
      </c>
      <c r="K3245" t="str">
        <f t="shared" ref="K3245:K3308" si="959">IF($C$26&lt;=0,IMDIV(1,IMSUM(IMDIV(1,L3245),1/$C$18)),IMDIV(1,IMSUM(IMDIV(1,L3245),1/$C$18,IMDIV(1,M3245))))</f>
        <v>0.000432734121852196-0.000737128271554504i</v>
      </c>
      <c r="L3245" t="str">
        <f t="shared" ref="L3245:L3308" si="960">IMSUM($C$21/$C$22,IMDIV(1,COMPLEX(0,$C$20*$C$22*A3245)))</f>
        <v>0.00005-0.00150619613552828i</v>
      </c>
      <c r="M3245" t="str">
        <f t="shared" ref="M3245:M3308" si="961">IMSUM($C$25/$C$26,IMDIV(1,COMPLEX(0,$C$24*$C$26*A3245)))</f>
        <v>0.00133333333333333-0.000885997726781338i</v>
      </c>
      <c r="N3245">
        <f t="shared" ref="N3245:N3308" si="962">ABS(R3245)</f>
        <v>15.972356518682602</v>
      </c>
      <c r="O3245">
        <f t="shared" ref="O3245:O3308" si="963">ABS(P3245)</f>
        <v>14.207990767974657</v>
      </c>
      <c r="P3245" s="3">
        <f t="shared" ref="P3245:P3308" si="964">20*LOG10(IMABS(C3245))</f>
        <v>-14.207990767974657</v>
      </c>
      <c r="Q3245" s="3">
        <f t="shared" ref="Q3245:Q3308" si="965">IMARGUMENT(C3245)*180/PI()</f>
        <v>-164.0276434813174</v>
      </c>
      <c r="R3245">
        <f t="shared" ref="R3245:R3308" si="966">IF(Q3245&lt;0,Q3245+180,Q3245-180)</f>
        <v>15.972356518682602</v>
      </c>
      <c r="S3245">
        <f t="shared" ref="S3245:S3308" si="967">B3245/1000</f>
        <v>187.35250260895629</v>
      </c>
      <c r="T3245">
        <f t="shared" si="950"/>
        <v>-14.207990767974657</v>
      </c>
    </row>
    <row r="3246" spans="1:20" x14ac:dyDescent="0.25">
      <c r="A3246">
        <f t="shared" si="951"/>
        <v>1181643.7395242117</v>
      </c>
      <c r="B3246">
        <f t="shared" ref="B3246:B3309" si="968">B3245*(1+B$42)</f>
        <v>188064.44211887033</v>
      </c>
      <c r="C3246" t="str">
        <f t="shared" si="952"/>
        <v>-0.186000856212062-0.0528263389726018i</v>
      </c>
      <c r="D3246" t="str">
        <f t="shared" si="953"/>
        <v>3.6559536265457-1.1646365548142i</v>
      </c>
      <c r="E3246" t="str">
        <f t="shared" si="954"/>
        <v>6.39245176087434-117.982839914967i</v>
      </c>
      <c r="F3246" t="str">
        <f t="shared" si="955"/>
        <v>1.4502893255228-0.876439333589225i</v>
      </c>
      <c r="G3246" t="str">
        <f t="shared" si="956"/>
        <v>0.996793282557461-0.0565370180128231i</v>
      </c>
      <c r="H3246" t="str">
        <f t="shared" si="957"/>
        <v>0.260488361491129-85.0683552793303i</v>
      </c>
      <c r="I3246" t="str">
        <f t="shared" si="958"/>
        <v>-0.209263373200015-0.348686476283943i</v>
      </c>
      <c r="K3246" t="str">
        <f t="shared" si="959"/>
        <v>0.000431945969059482-0.000735540852827069i</v>
      </c>
      <c r="L3246" t="str">
        <f t="shared" si="960"/>
        <v>0.00005-0.00150049425735035i</v>
      </c>
      <c r="M3246" t="str">
        <f t="shared" si="961"/>
        <v>0.00133333333333333-0.000882643680794326i</v>
      </c>
      <c r="N3246">
        <f t="shared" si="962"/>
        <v>15.855143839651447</v>
      </c>
      <c r="O3246">
        <f t="shared" si="963"/>
        <v>14.272800720087309</v>
      </c>
      <c r="P3246" s="3">
        <f t="shared" si="964"/>
        <v>-14.272800720087309</v>
      </c>
      <c r="Q3246" s="3">
        <f t="shared" si="965"/>
        <v>-164.14485616034855</v>
      </c>
      <c r="R3246">
        <f t="shared" si="966"/>
        <v>15.855143839651447</v>
      </c>
      <c r="S3246">
        <f t="shared" si="967"/>
        <v>188.06444211887032</v>
      </c>
      <c r="T3246">
        <f t="shared" si="950"/>
        <v>-14.272800720087309</v>
      </c>
    </row>
    <row r="3247" spans="1:20" x14ac:dyDescent="0.25">
      <c r="A3247">
        <f t="shared" si="951"/>
        <v>1186133.9857344038</v>
      </c>
      <c r="B3247">
        <f t="shared" si="968"/>
        <v>188779.08699892205</v>
      </c>
      <c r="C3247" t="str">
        <f t="shared" si="952"/>
        <v>-0.184726210526951-0.0520565513327505i</v>
      </c>
      <c r="D3247" t="str">
        <f t="shared" si="953"/>
        <v>3.65372062005983-1.16775805804362i</v>
      </c>
      <c r="E3247" t="str">
        <f t="shared" si="954"/>
        <v>6.21542568538793-117.393007807995i</v>
      </c>
      <c r="F3247" t="str">
        <f t="shared" si="955"/>
        <v>1.45025391415441-0.87374343953903i</v>
      </c>
      <c r="G3247" t="str">
        <f t="shared" si="956"/>
        <v>0.996768944093746-0.056750472984681i</v>
      </c>
      <c r="H3247" t="str">
        <f t="shared" si="957"/>
        <v>0.258031143727731-84.7437090230205i</v>
      </c>
      <c r="I3247" t="str">
        <f t="shared" si="958"/>
        <v>-0.207826278166734-0.347341738989141i</v>
      </c>
      <c r="K3247" t="str">
        <f t="shared" si="959"/>
        <v>0.000431155976961253-0.000733959538872108i</v>
      </c>
      <c r="L3247" t="str">
        <f t="shared" si="960"/>
        <v>0.00005-0.00149481396428606i</v>
      </c>
      <c r="M3247" t="str">
        <f t="shared" si="961"/>
        <v>0.00133333333333333-0.000879302331932975i</v>
      </c>
      <c r="N3247">
        <f t="shared" si="962"/>
        <v>15.738038979431508</v>
      </c>
      <c r="O3247">
        <f t="shared" si="963"/>
        <v>14.337551558006638</v>
      </c>
      <c r="P3247" s="3">
        <f t="shared" si="964"/>
        <v>-14.337551558006638</v>
      </c>
      <c r="Q3247" s="3">
        <f t="shared" si="965"/>
        <v>-164.26196102056849</v>
      </c>
      <c r="R3247">
        <f t="shared" si="966"/>
        <v>15.738038979431508</v>
      </c>
      <c r="S3247">
        <f t="shared" si="967"/>
        <v>188.77908699892205</v>
      </c>
      <c r="T3247">
        <f t="shared" si="950"/>
        <v>-14.337551558006638</v>
      </c>
    </row>
    <row r="3248" spans="1:20" x14ac:dyDescent="0.25">
      <c r="A3248">
        <f t="shared" si="951"/>
        <v>1190641.2948801946</v>
      </c>
      <c r="B3248">
        <f t="shared" si="968"/>
        <v>189496.44752951796</v>
      </c>
      <c r="C3248" t="str">
        <f t="shared" si="952"/>
        <v>-0.183460616987985-0.0512957309693764i</v>
      </c>
      <c r="D3248" t="str">
        <f t="shared" si="953"/>
        <v>3.6514733677976-1.17088709656248i</v>
      </c>
      <c r="E3248" t="str">
        <f t="shared" si="954"/>
        <v>6.04126201755089-116.806827546i</v>
      </c>
      <c r="F3248" t="str">
        <f t="shared" si="955"/>
        <v>1.45021823489732-0.871060083977944i</v>
      </c>
      <c r="G3248" t="str">
        <f t="shared" si="956"/>
        <v>0.996744421508371-0.0569647232970882i</v>
      </c>
      <c r="H3248" t="str">
        <f t="shared" si="957"/>
        <v>0.255595256956821-84.4203187484163i</v>
      </c>
      <c r="I3248" t="str">
        <f t="shared" si="958"/>
        <v>-0.206400105943569-0.346002239970609i</v>
      </c>
      <c r="K3248" t="str">
        <f t="shared" si="959"/>
        <v>0.000430364143549914-0.000732384281510383i</v>
      </c>
      <c r="L3248" t="str">
        <f t="shared" si="960"/>
        <v>0.00005-0.0014891551746225i</v>
      </c>
      <c r="M3248" t="str">
        <f t="shared" si="961"/>
        <v>0.00133333333333333-0.00087597363213088i</v>
      </c>
      <c r="N3248">
        <f t="shared" si="962"/>
        <v>15.621033371988517</v>
      </c>
      <c r="O3248">
        <f t="shared" si="963"/>
        <v>14.402244008982541</v>
      </c>
      <c r="P3248" s="3">
        <f t="shared" si="964"/>
        <v>-14.402244008982541</v>
      </c>
      <c r="Q3248" s="3">
        <f t="shared" si="965"/>
        <v>-164.37896662801148</v>
      </c>
      <c r="R3248">
        <f t="shared" si="966"/>
        <v>15.621033371988517</v>
      </c>
      <c r="S3248">
        <f t="shared" si="967"/>
        <v>189.49644752951795</v>
      </c>
      <c r="T3248">
        <f t="shared" si="950"/>
        <v>-14.402244008982541</v>
      </c>
    </row>
    <row r="3249" spans="1:20" x14ac:dyDescent="0.25">
      <c r="A3249">
        <f t="shared" si="951"/>
        <v>1195165.7318007394</v>
      </c>
      <c r="B3249">
        <f t="shared" si="968"/>
        <v>190216.53403013013</v>
      </c>
      <c r="C3249" t="str">
        <f t="shared" si="952"/>
        <v>-0.182204004328667-0.0505437473050193i</v>
      </c>
      <c r="D3249" t="str">
        <f t="shared" si="953"/>
        <v>3.64921179827371-1.17402362665724i</v>
      </c>
      <c r="E3249" t="str">
        <f t="shared" si="954"/>
        <v>5.86991098137854-116.224275302427i</v>
      </c>
      <c r="F3249" t="str">
        <f t="shared" si="955"/>
        <v>1.45018228573828-0.868389227957066i</v>
      </c>
      <c r="G3249" t="str">
        <f t="shared" si="956"/>
        <v>0.996719713417641-0.0571797717929769i</v>
      </c>
      <c r="H3249" t="str">
        <f t="shared" si="957"/>
        <v>0.253180523900342-84.0981793983287i</v>
      </c>
      <c r="I3249" t="str">
        <f t="shared" si="958"/>
        <v>-0.204984772789499-0.344667957210548i</v>
      </c>
      <c r="K3249" t="str">
        <f t="shared" si="959"/>
        <v>0.000429570467049692-0.00073081503263534i</v>
      </c>
      <c r="L3249" t="str">
        <f t="shared" si="960"/>
        <v>0.00005-0.00148351780695606i</v>
      </c>
      <c r="M3249" t="str">
        <f t="shared" si="961"/>
        <v>0.00133333333333333-0.000872657533503566i</v>
      </c>
      <c r="N3249">
        <f t="shared" si="962"/>
        <v>15.50411856993523</v>
      </c>
      <c r="O3249">
        <f t="shared" si="963"/>
        <v>14.466878805528751</v>
      </c>
      <c r="P3249" s="3">
        <f t="shared" si="964"/>
        <v>-14.466878805528751</v>
      </c>
      <c r="Q3249" s="3">
        <f t="shared" si="965"/>
        <v>-164.49588143006477</v>
      </c>
      <c r="R3249">
        <f t="shared" si="966"/>
        <v>15.50411856993523</v>
      </c>
      <c r="S3249">
        <f t="shared" si="967"/>
        <v>190.21653403013013</v>
      </c>
      <c r="T3249">
        <f t="shared" si="950"/>
        <v>-14.466878805528751</v>
      </c>
    </row>
    <row r="3250" spans="1:20" x14ac:dyDescent="0.25">
      <c r="A3250">
        <f t="shared" si="951"/>
        <v>1199707.3615815823</v>
      </c>
      <c r="B3250">
        <f t="shared" si="968"/>
        <v>190939.35685944464</v>
      </c>
      <c r="C3250" t="str">
        <f t="shared" si="952"/>
        <v>-0.180956301460995-0.049800472181586i</v>
      </c>
      <c r="D3250" t="str">
        <f t="shared" si="953"/>
        <v>3.64693583991821-1.17716760399419i</v>
      </c>
      <c r="E3250" t="str">
        <f t="shared" si="954"/>
        <v>5.70132370810179-115.645327236424i</v>
      </c>
      <c r="F3250" t="str">
        <f t="shared" si="955"/>
        <v>1.45014606464916-0.865730832703387i</v>
      </c>
      <c r="G3250" t="str">
        <f t="shared" si="956"/>
        <v>0.996694818427599-0.0573956213240549i</v>
      </c>
      <c r="H3250" t="str">
        <f t="shared" si="957"/>
        <v>0.250786768868737-83.7772859382469i</v>
      </c>
      <c r="I3250" t="str">
        <f t="shared" si="958"/>
        <v>-0.203580195613231-0.343338868798983i</v>
      </c>
      <c r="K3250" t="str">
        <f t="shared" si="959"/>
        <v>0.000428774945917256-0.000729251744214634i</v>
      </c>
      <c r="L3250" t="str">
        <f t="shared" si="960"/>
        <v>0.00005-0.00147790178019134i</v>
      </c>
      <c r="M3250" t="str">
        <f t="shared" si="961"/>
        <v>0.00133333333333333-0.000869353988347845i</v>
      </c>
      <c r="N3250">
        <f t="shared" si="962"/>
        <v>15.387286243376224</v>
      </c>
      <c r="O3250">
        <f t="shared" si="963"/>
        <v>14.531456685217597</v>
      </c>
      <c r="P3250" s="3">
        <f t="shared" si="964"/>
        <v>-14.531456685217597</v>
      </c>
      <c r="Q3250" s="3">
        <f t="shared" si="965"/>
        <v>-164.61271375662378</v>
      </c>
      <c r="R3250">
        <f t="shared" si="966"/>
        <v>15.387286243376224</v>
      </c>
      <c r="S3250">
        <f t="shared" si="967"/>
        <v>190.93935685944464</v>
      </c>
      <c r="T3250">
        <f t="shared" si="950"/>
        <v>-14.531456685217597</v>
      </c>
    </row>
    <row r="3251" spans="1:20" x14ac:dyDescent="0.25">
      <c r="A3251">
        <f t="shared" si="951"/>
        <v>1204266.2495555924</v>
      </c>
      <c r="B3251">
        <f t="shared" si="968"/>
        <v>191664.92641551053</v>
      </c>
      <c r="C3251" t="str">
        <f t="shared" si="952"/>
        <v>-0.179717437495141-0.0490657798150159i</v>
      </c>
      <c r="D3251" t="str">
        <f t="shared" si="953"/>
        <v>3.64464542108072-1.18031898361486i</v>
      </c>
      <c r="E3251" t="str">
        <f t="shared" si="954"/>
        <v>5.53545221964395-115.069959501371i</v>
      </c>
      <c r="F3251" t="str">
        <f t="shared" si="955"/>
        <v>1.4501095695868-0.863084859619146i</v>
      </c>
      <c r="G3251" t="str">
        <f t="shared" si="956"/>
        <v>0.996669735133958-0.0576122747508162i</v>
      </c>
      <c r="H3251" t="str">
        <f t="shared" si="957"/>
        <v>0.248413817744001-83.4576333562085i</v>
      </c>
      <c r="I3251" t="str">
        <f t="shared" si="958"/>
        <v>-0.202186291968009-0.342014952933021i</v>
      </c>
      <c r="K3251" t="str">
        <f t="shared" si="959"/>
        <v>0.00042797757884237-0.000727694368291683i</v>
      </c>
      <c r="L3251" t="str">
        <f t="shared" si="960"/>
        <v>0.00005-0.00147230701353988i</v>
      </c>
      <c r="M3251" t="str">
        <f t="shared" si="961"/>
        <v>0.00133333333333333-0.00086606294914111i</v>
      </c>
      <c r="N3251">
        <f t="shared" si="962"/>
        <v>15.270528178763129</v>
      </c>
      <c r="O3251">
        <f t="shared" si="963"/>
        <v>14.595978390481971</v>
      </c>
      <c r="P3251" s="3">
        <f t="shared" si="964"/>
        <v>-14.595978390481971</v>
      </c>
      <c r="Q3251" s="3">
        <f t="shared" si="965"/>
        <v>-164.72947182123687</v>
      </c>
      <c r="R3251">
        <f t="shared" si="966"/>
        <v>15.270528178763129</v>
      </c>
      <c r="S3251">
        <f t="shared" si="967"/>
        <v>191.66492641551054</v>
      </c>
      <c r="T3251">
        <f t="shared" si="950"/>
        <v>-14.595978390481971</v>
      </c>
    </row>
    <row r="3252" spans="1:20" x14ac:dyDescent="0.25">
      <c r="A3252">
        <f t="shared" si="951"/>
        <v>1208842.4613039037</v>
      </c>
      <c r="B3252">
        <f t="shared" si="968"/>
        <v>192393.25313588948</v>
      </c>
      <c r="C3252" t="str">
        <f t="shared" si="952"/>
        <v>-0.178487341758271-0.0483395467507179i</v>
      </c>
      <c r="D3252" t="str">
        <f t="shared" si="953"/>
        <v>3.64234047003489-1.18347771993163i</v>
      </c>
      <c r="E3252" t="str">
        <f t="shared" si="954"/>
        <v>5.37224941237145-114.498148253066i</v>
      </c>
      <c r="F3252" t="str">
        <f t="shared" si="955"/>
        <v>1.45007279849286-0.860451270281263i</v>
      </c>
      <c r="G3252" t="str">
        <f t="shared" si="956"/>
        <v>0.996644462122024-0.0578297349425517i</v>
      </c>
      <c r="H3252" t="str">
        <f t="shared" si="957"/>
        <v>0.246061497962965-83.1392166626779i</v>
      </c>
      <c r="I3252" t="str">
        <f t="shared" si="958"/>
        <v>-0.200802980046504-0.340696187916155i</v>
      </c>
      <c r="K3252" t="str">
        <f t="shared" si="959"/>
        <v>0.00042717836474852-0.000726142856987254i</v>
      </c>
      <c r="L3252" t="str">
        <f t="shared" si="960"/>
        <v>0.00005-0.00146673342651911i</v>
      </c>
      <c r="M3252" t="str">
        <f t="shared" si="961"/>
        <v>0.00133333333333333-0.000862784368540656i</v>
      </c>
      <c r="N3252">
        <f t="shared" si="962"/>
        <v>15.153836277758302</v>
      </c>
      <c r="O3252">
        <f t="shared" si="963"/>
        <v>14.660444668419284</v>
      </c>
      <c r="P3252" s="3">
        <f t="shared" si="964"/>
        <v>-14.660444668419284</v>
      </c>
      <c r="Q3252" s="3">
        <f t="shared" si="965"/>
        <v>-164.8461637222417</v>
      </c>
      <c r="R3252">
        <f t="shared" si="966"/>
        <v>15.153836277758302</v>
      </c>
      <c r="S3252">
        <f t="shared" si="967"/>
        <v>192.39325313588947</v>
      </c>
      <c r="T3252">
        <f t="shared" si="950"/>
        <v>-14.660444668419284</v>
      </c>
    </row>
    <row r="3253" spans="1:20" x14ac:dyDescent="0.25">
      <c r="A3253">
        <f t="shared" si="951"/>
        <v>1213436.0626568585</v>
      </c>
      <c r="B3253">
        <f t="shared" si="968"/>
        <v>193124.34749780587</v>
      </c>
      <c r="C3253" t="str">
        <f t="shared" si="952"/>
        <v>-0.17726594381244-0.0476216518197571i</v>
      </c>
      <c r="D3253" t="str">
        <f t="shared" si="953"/>
        <v>3.64002091498278-1.18664376672317i</v>
      </c>
      <c r="E3253" t="str">
        <f t="shared" si="954"/>
        <v>5.21166904111097-113.929869657538i</v>
      </c>
      <c r="F3253" t="str">
        <f t="shared" si="955"/>
        <v>1.45003574929376-0.857830026440722i</v>
      </c>
      <c r="G3253" t="str">
        <f t="shared" si="956"/>
        <v>0.996618997966618-0.0580480047773586i</v>
      </c>
      <c r="H3253" t="str">
        <f t="shared" si="957"/>
        <v>0.243729638500744-82.8220308904199i</v>
      </c>
      <c r="I3253" t="str">
        <f t="shared" si="958"/>
        <v>-0.199430178675717-0.33938255215757i</v>
      </c>
      <c r="K3253" t="str">
        <f t="shared" si="959"/>
        <v>0.00042637730279353-0.000724597162501073i</v>
      </c>
      <c r="L3253" t="str">
        <f t="shared" si="960"/>
        <v>0.00005-0.0014611809389511i</v>
      </c>
      <c r="M3253" t="str">
        <f t="shared" si="961"/>
        <v>0.00133333333333333-0.000859518199382995i</v>
      </c>
      <c r="N3253">
        <f t="shared" si="962"/>
        <v>15.03720255611006</v>
      </c>
      <c r="O3253">
        <f t="shared" si="963"/>
        <v>14.724856270601682</v>
      </c>
      <c r="P3253" s="3">
        <f t="shared" si="964"/>
        <v>-14.724856270601682</v>
      </c>
      <c r="Q3253" s="3">
        <f t="shared" si="965"/>
        <v>-164.96279744388994</v>
      </c>
      <c r="R3253">
        <f t="shared" si="966"/>
        <v>15.03720255611006</v>
      </c>
      <c r="S3253">
        <f t="shared" si="967"/>
        <v>193.12434749780587</v>
      </c>
      <c r="T3253">
        <f t="shared" si="950"/>
        <v>-14.724856270601682</v>
      </c>
    </row>
    <row r="3254" spans="1:20" x14ac:dyDescent="0.25">
      <c r="A3254">
        <f t="shared" si="951"/>
        <v>1218047.1196949545</v>
      </c>
      <c r="B3254">
        <f t="shared" si="968"/>
        <v>193858.22001829752</v>
      </c>
      <c r="C3254" t="str">
        <f t="shared" si="952"/>
        <v>-0.176053173471638-0.0469119760957765i</v>
      </c>
      <c r="D3254" t="str">
        <f t="shared" si="953"/>
        <v>3.63768668405948-1.18981707713006i</v>
      </c>
      <c r="E3254" t="str">
        <f t="shared" si="954"/>
        <v>5.05366570343022-113.365099898523i</v>
      </c>
      <c r="F3254" t="str">
        <f t="shared" si="955"/>
        <v>1.44999841990064-0.855221090022006i</v>
      </c>
      <c r="G3254" t="str">
        <f t="shared" si="956"/>
        <v>0.996593341232007-0.0582670871421512i</v>
      </c>
      <c r="H3254" t="str">
        <f t="shared" si="957"/>
        <v>0.241418069854376-82.5060710943754i</v>
      </c>
      <c r="I3254" t="str">
        <f t="shared" si="958"/>
        <v>-0.198067807311944-0.338074024171465i</v>
      </c>
      <c r="K3254" t="str">
        <f t="shared" si="959"/>
        <v>0.000425574392370118-0.000723057237113429i</v>
      </c>
      <c r="L3254" t="str">
        <f t="shared" si="960"/>
        <v>0.00005-0.00145564947096144i</v>
      </c>
      <c r="M3254" t="str">
        <f t="shared" si="961"/>
        <v>0.00133333333333333-0.000856264394683204i</v>
      </c>
      <c r="N3254">
        <f t="shared" si="962"/>
        <v>14.920619142535571</v>
      </c>
      <c r="O3254">
        <f t="shared" si="963"/>
        <v>14.789213952890671</v>
      </c>
      <c r="P3254" s="3">
        <f t="shared" si="964"/>
        <v>-14.789213952890671</v>
      </c>
      <c r="Q3254" s="3">
        <f t="shared" si="965"/>
        <v>-165.07938085746443</v>
      </c>
      <c r="R3254">
        <f t="shared" si="966"/>
        <v>14.920619142535571</v>
      </c>
      <c r="S3254">
        <f t="shared" si="967"/>
        <v>193.85822001829752</v>
      </c>
      <c r="T3254">
        <f t="shared" si="950"/>
        <v>-14.789213952890671</v>
      </c>
    </row>
    <row r="3255" spans="1:20" x14ac:dyDescent="0.25">
      <c r="A3255">
        <f t="shared" si="951"/>
        <v>1222675.6987497953</v>
      </c>
      <c r="B3255">
        <f t="shared" si="968"/>
        <v>194594.88125436706</v>
      </c>
      <c r="C3255" t="str">
        <f t="shared" si="952"/>
        <v>-0.174848960818012-0.046210402852657i</v>
      </c>
      <c r="D3255" t="str">
        <f t="shared" si="953"/>
        <v>3.63533770533752-1.19299760365022i</v>
      </c>
      <c r="E3255" t="str">
        <f t="shared" si="954"/>
        <v>4.89819482417176-112.803815184611i</v>
      </c>
      <c r="F3255" t="str">
        <f t="shared" si="955"/>
        <v>1.449960808209-0.85262442312244i</v>
      </c>
      <c r="G3255" t="str">
        <f t="shared" si="956"/>
        <v>0.996567490471825-0.0584869849326705i</v>
      </c>
      <c r="H3255" t="str">
        <f t="shared" si="957"/>
        <v>0.239126624026704-82.191332351541i</v>
      </c>
      <c r="I3255" t="str">
        <f t="shared" si="958"/>
        <v>-0.196715786035761-0.336770582576315i</v>
      </c>
      <c r="K3255" t="str">
        <f t="shared" si="959"/>
        <v>0.000424769633106518-0.000721523033186842i</v>
      </c>
      <c r="L3255" t="str">
        <f t="shared" si="960"/>
        <v>0.00005-0.00145013894297813i</v>
      </c>
      <c r="M3255" t="str">
        <f t="shared" si="961"/>
        <v>0.00133333333333333-0.000853022907634195i</v>
      </c>
      <c r="N3255">
        <f t="shared" si="962"/>
        <v>14.804078277613172</v>
      </c>
      <c r="O3255">
        <f t="shared" si="963"/>
        <v>14.853518475256076</v>
      </c>
      <c r="P3255" s="3">
        <f t="shared" si="964"/>
        <v>-14.853518475256076</v>
      </c>
      <c r="Q3255" s="3">
        <f t="shared" si="965"/>
        <v>-165.19592172238683</v>
      </c>
      <c r="R3255">
        <f t="shared" si="966"/>
        <v>14.804078277613172</v>
      </c>
      <c r="S3255">
        <f t="shared" si="967"/>
        <v>194.59488125436707</v>
      </c>
      <c r="T3255">
        <f t="shared" si="950"/>
        <v>-14.853518475256076</v>
      </c>
    </row>
    <row r="3256" spans="1:20" x14ac:dyDescent="0.25">
      <c r="A3256">
        <f t="shared" si="951"/>
        <v>1227321.8664050447</v>
      </c>
      <c r="B3256">
        <f t="shared" si="968"/>
        <v>195334.34180313366</v>
      </c>
      <c r="C3256" t="str">
        <f t="shared" si="952"/>
        <v>-0.1736532362173-0.0455168175229114i</v>
      </c>
      <c r="D3256" t="str">
        <f t="shared" si="953"/>
        <v>3.6329739068318-1.19618529813461i</v>
      </c>
      <c r="E3256" t="str">
        <f t="shared" si="954"/>
        <v>4.74521264026291-112.245991756074i</v>
      </c>
      <c r="F3256" t="str">
        <f t="shared" si="955"/>
        <v>1.44992291209894-0.85003998801169i</v>
      </c>
      <c r="G3256" t="str">
        <f t="shared" si="956"/>
        <v>0.996541444228993-0.058707701053493i</v>
      </c>
      <c r="H3256" t="str">
        <f t="shared" si="957"/>
        <v>0.236855134510349-81.8778097608416i</v>
      </c>
      <c r="I3256" t="str">
        <f t="shared" si="958"/>
        <v>-0.195374035547077-0.335472206094253i</v>
      </c>
      <c r="K3256" t="str">
        <f t="shared" si="959"/>
        <v>0.000423963024866967-0.000719994503167702i</v>
      </c>
      <c r="L3256" t="str">
        <f t="shared" si="960"/>
        <v>0.00005-0.00144464927573035i</v>
      </c>
      <c r="M3256" t="str">
        <f t="shared" si="961"/>
        <v>0.00133333333333333-0.000849793691606087i</v>
      </c>
      <c r="N3256">
        <f t="shared" si="962"/>
        <v>14.687572312687138</v>
      </c>
      <c r="O3256">
        <f t="shared" si="963"/>
        <v>14.917770601598843</v>
      </c>
      <c r="P3256" s="3">
        <f t="shared" si="964"/>
        <v>-14.917770601598843</v>
      </c>
      <c r="Q3256" s="3">
        <f t="shared" si="965"/>
        <v>-165.31242768731286</v>
      </c>
      <c r="R3256">
        <f t="shared" si="966"/>
        <v>14.687572312687138</v>
      </c>
      <c r="S3256">
        <f t="shared" si="967"/>
        <v>195.33434180313367</v>
      </c>
      <c r="T3256">
        <f t="shared" si="950"/>
        <v>-14.917770601598843</v>
      </c>
    </row>
    <row r="3257" spans="1:20" x14ac:dyDescent="0.25">
      <c r="A3257">
        <f t="shared" si="951"/>
        <v>1231985.689497384</v>
      </c>
      <c r="B3257">
        <f t="shared" si="968"/>
        <v>196076.61230198559</v>
      </c>
      <c r="C3257" t="str">
        <f t="shared" si="952"/>
        <v>-0.172465930333487-0.0448311076567899i</v>
      </c>
      <c r="D3257" t="str">
        <f t="shared" si="953"/>
        <v>3.63059521650403-1.19938011178261i</v>
      </c>
      <c r="E3257" t="str">
        <f t="shared" si="954"/>
        <v>4.59467618576647-111.691605891382i</v>
      </c>
      <c r="F3257" t="str">
        <f t="shared" si="955"/>
        <v>1.44988472943476-0.847467747131075i</v>
      </c>
      <c r="G3257" t="str">
        <f t="shared" si="956"/>
        <v>0.996515201035648-0.0589292384180412i</v>
      </c>
      <c r="H3257" t="str">
        <f t="shared" si="957"/>
        <v>0.234603436272-81.565498443015i</v>
      </c>
      <c r="I3257" t="str">
        <f t="shared" si="958"/>
        <v>-0.194042477160201-0.334178873550352i</v>
      </c>
      <c r="K3257" t="str">
        <f t="shared" si="959"/>
        <v>0.000423154567752296-0.000718471599587991i</v>
      </c>
      <c r="L3257" t="str">
        <f t="shared" si="960"/>
        <v>0.00005-0.00143918039024741i</v>
      </c>
      <c r="M3257" t="str">
        <f t="shared" si="961"/>
        <v>0.00133333333333333-0.000846576700145537i</v>
      </c>
      <c r="N3257">
        <f t="shared" si="962"/>
        <v>14.571093708781035</v>
      </c>
      <c r="O3257">
        <f t="shared" si="963"/>
        <v>14.981971099578749</v>
      </c>
      <c r="P3257" s="3">
        <f t="shared" si="964"/>
        <v>-14.981971099578749</v>
      </c>
      <c r="Q3257" s="3">
        <f t="shared" si="965"/>
        <v>-165.42890629121896</v>
      </c>
      <c r="R3257">
        <f t="shared" si="966"/>
        <v>14.571093708781035</v>
      </c>
      <c r="S3257">
        <f t="shared" si="967"/>
        <v>196.07661230198559</v>
      </c>
      <c r="T3257">
        <f t="shared" si="950"/>
        <v>-14.981971099578749</v>
      </c>
    </row>
    <row r="3258" spans="1:20" x14ac:dyDescent="0.25">
      <c r="A3258">
        <f t="shared" si="951"/>
        <v>1236667.2351174741</v>
      </c>
      <c r="B3258">
        <f t="shared" si="968"/>
        <v>196821.70342873313</v>
      </c>
      <c r="C3258" t="str">
        <f t="shared" si="952"/>
        <v>-0.171286974142735-0.0441531628820864i</v>
      </c>
      <c r="D3258" t="str">
        <f t="shared" si="953"/>
        <v>3.62820156226773-1.20258199513781i</v>
      </c>
      <c r="E3258" t="str">
        <f t="shared" si="954"/>
        <v>4.44654327719062-111.140633913434i</v>
      </c>
      <c r="F3258" t="str">
        <f t="shared" si="955"/>
        <v>1.44984625806495-0.844907663093055i</v>
      </c>
      <c r="G3258" t="str">
        <f t="shared" si="956"/>
        <v>0.996488759413062-0.0591515999485917i</v>
      </c>
      <c r="H3258" t="str">
        <f t="shared" si="957"/>
        <v>0.232371365736779-81.2543935404902i</v>
      </c>
      <c r="I3258" t="str">
        <f t="shared" si="958"/>
        <v>-0.192721032798978-0.332890563871972i</v>
      </c>
      <c r="K3258" t="str">
        <f t="shared" si="959"/>
        <v>0.000422344262100386-0.000716954275066952i</v>
      </c>
      <c r="L3258" t="str">
        <f t="shared" si="960"/>
        <v>0.00005-0.00143373220785755i</v>
      </c>
      <c r="M3258" t="str">
        <f t="shared" si="961"/>
        <v>0.00133333333333333-0.000843371886975034i</v>
      </c>
      <c r="N3258">
        <f t="shared" si="962"/>
        <v>14.4546350355171</v>
      </c>
      <c r="O3258">
        <f t="shared" si="963"/>
        <v>15.046120740445614</v>
      </c>
      <c r="P3258" s="3">
        <f t="shared" si="964"/>
        <v>-15.046120740445614</v>
      </c>
      <c r="Q3258" s="3">
        <f t="shared" si="965"/>
        <v>-165.5453649644829</v>
      </c>
      <c r="R3258">
        <f t="shared" si="966"/>
        <v>14.4546350355171</v>
      </c>
      <c r="S3258">
        <f t="shared" si="967"/>
        <v>196.82170342873314</v>
      </c>
      <c r="T3258">
        <f t="shared" si="950"/>
        <v>-15.046120740445614</v>
      </c>
    </row>
    <row r="3259" spans="1:20" x14ac:dyDescent="0.25">
      <c r="A3259">
        <f t="shared" si="951"/>
        <v>1241366.5706109204</v>
      </c>
      <c r="B3259">
        <f t="shared" si="968"/>
        <v>197569.62590176234</v>
      </c>
      <c r="C3259" t="str">
        <f t="shared" si="952"/>
        <v>-0.170116298946594-0.0434828748646722i</v>
      </c>
      <c r="D3259" t="str">
        <f t="shared" si="953"/>
        <v>3.62579287199308-1.20579089808343i</v>
      </c>
      <c r="E3259" t="str">
        <f t="shared" si="954"/>
        <v>4.30077249905543-110.593052195488i</v>
      </c>
      <c r="F3259" t="str">
        <f t="shared" si="955"/>
        <v>1.44980749582214-0.842359698680603i</v>
      </c>
      <c r="G3259" t="str">
        <f t="shared" si="956"/>
        <v>0.996462117871567-0.0593747885762843i</v>
      </c>
      <c r="H3259" t="str">
        <f t="shared" si="957"/>
        <v>0.230158760772856-80.9444902172668i</v>
      </c>
      <c r="I3259" t="str">
        <f t="shared" si="958"/>
        <v>-0.191409624991938-0.33160725608811i</v>
      </c>
      <c r="K3259" t="str">
        <f t="shared" si="959"/>
        <v>0.000421532108486701-0.000715442482312851i</v>
      </c>
      <c r="L3259" t="str">
        <f t="shared" si="960"/>
        <v>0.00005-0.00142830465018684i</v>
      </c>
      <c r="M3259" t="str">
        <f t="shared" si="961"/>
        <v>0.00133333333333333-0.000840179205992261i</v>
      </c>
      <c r="N3259">
        <f t="shared" si="962"/>
        <v>14.338188970055086</v>
      </c>
      <c r="O3259">
        <f t="shared" si="963"/>
        <v>15.110220298874568</v>
      </c>
      <c r="P3259" s="3">
        <f t="shared" si="964"/>
        <v>-15.110220298874568</v>
      </c>
      <c r="Q3259" s="3">
        <f t="shared" si="965"/>
        <v>-165.66181102994491</v>
      </c>
      <c r="R3259">
        <f t="shared" si="966"/>
        <v>14.338188970055086</v>
      </c>
      <c r="S3259">
        <f t="shared" si="967"/>
        <v>197.56962590176235</v>
      </c>
      <c r="T3259">
        <f t="shared" si="950"/>
        <v>-15.110220298874568</v>
      </c>
    </row>
    <row r="3260" spans="1:20" x14ac:dyDescent="0.25">
      <c r="A3260">
        <f t="shared" si="951"/>
        <v>1246083.7635792419</v>
      </c>
      <c r="B3260">
        <f t="shared" si="968"/>
        <v>198320.39048018903</v>
      </c>
      <c r="C3260" t="str">
        <f t="shared" si="952"/>
        <v>-0.168953836384523-0.0428201372696823i</v>
      </c>
      <c r="D3260" t="str">
        <f t="shared" si="953"/>
        <v>3.62336907351185-1.20900676983808i</v>
      </c>
      <c r="E3260" t="str">
        <f t="shared" si="954"/>
        <v>4.15732318969552-110.048837166822i</v>
      </c>
      <c r="F3260" t="str">
        <f t="shared" si="955"/>
        <v>1.44976844052289-0.839823816846646i</v>
      </c>
      <c r="G3260" t="str">
        <f t="shared" si="956"/>
        <v>0.996435274910471-0.0595988072411307i</v>
      </c>
      <c r="H3260" t="str">
        <f t="shared" si="957"/>
        <v>0.227965460676201-80.635783658796i</v>
      </c>
      <c r="I3260" t="str">
        <f t="shared" si="958"/>
        <v>-0.190108176867505-0.330328929328717i</v>
      </c>
      <c r="K3260" t="str">
        <f t="shared" si="959"/>
        <v>0.00042071810772473-0.000713936174124708i</v>
      </c>
      <c r="L3260" t="str">
        <f t="shared" si="960"/>
        <v>0.00005-0.00142289763915804i</v>
      </c>
      <c r="M3260" t="str">
        <f t="shared" si="961"/>
        <v>0.00133333333333333-0.000836998611269434i</v>
      </c>
      <c r="N3260">
        <f t="shared" si="962"/>
        <v>14.221748296029062</v>
      </c>
      <c r="O3260">
        <f t="shared" si="963"/>
        <v>15.174270552805837</v>
      </c>
      <c r="P3260" s="3">
        <f t="shared" si="964"/>
        <v>-15.174270552805837</v>
      </c>
      <c r="Q3260" s="3">
        <f t="shared" si="965"/>
        <v>-165.77825170397094</v>
      </c>
      <c r="R3260">
        <f t="shared" si="966"/>
        <v>14.221748296029062</v>
      </c>
      <c r="S3260">
        <f t="shared" si="967"/>
        <v>198.32039048018902</v>
      </c>
      <c r="T3260">
        <f t="shared" si="950"/>
        <v>-15.174270552805837</v>
      </c>
    </row>
    <row r="3261" spans="1:20" x14ac:dyDescent="0.25">
      <c r="A3261">
        <f t="shared" si="951"/>
        <v>1250818.8818808431</v>
      </c>
      <c r="B3261">
        <f t="shared" si="968"/>
        <v>199074.00796401376</v>
      </c>
      <c r="C3261" t="str">
        <f t="shared" si="952"/>
        <v>-0.167799518445758-0.0421648457234164i</v>
      </c>
      <c r="D3261" t="str">
        <f t="shared" si="953"/>
        <v>3.62093009462242-1.21222955895129i</v>
      </c>
      <c r="E3261" t="str">
        <f t="shared" si="954"/>
        <v>4.01615542732019-109.507965318131i</v>
      </c>
      <c r="F3261" t="str">
        <f t="shared" si="955"/>
        <v>1.44972908996761-0.837299980713459i</v>
      </c>
      <c r="G3261" t="str">
        <f t="shared" si="956"/>
        <v>0.996408229017984-0.059823658892023i</v>
      </c>
      <c r="H3261" t="str">
        <f t="shared" si="957"/>
        <v>0.225791306155553-80.3282690718661i</v>
      </c>
      <c r="I3261" t="str">
        <f t="shared" si="958"/>
        <v>-0.188816612149236-0.329055562824072i</v>
      </c>
      <c r="K3261" t="str">
        <f t="shared" si="959"/>
        <v>0.000419902260866433-0.000712435303394069i</v>
      </c>
      <c r="L3261" t="str">
        <f t="shared" si="960"/>
        <v>0.00005-0.00141751109698948i</v>
      </c>
      <c r="M3261" t="str">
        <f t="shared" si="961"/>
        <v>0.00133333333333333-0.000833830057052638i</v>
      </c>
      <c r="N3261">
        <f t="shared" si="962"/>
        <v>14.105305902504057</v>
      </c>
      <c r="O3261">
        <f t="shared" si="963"/>
        <v>15.238272283287584</v>
      </c>
      <c r="P3261" s="3">
        <f t="shared" si="964"/>
        <v>-15.238272283287584</v>
      </c>
      <c r="Q3261" s="3">
        <f t="shared" si="965"/>
        <v>-165.89469409749594</v>
      </c>
      <c r="R3261">
        <f t="shared" si="966"/>
        <v>14.105305902504057</v>
      </c>
      <c r="S3261">
        <f t="shared" si="967"/>
        <v>199.07400796401376</v>
      </c>
      <c r="T3261">
        <f t="shared" si="950"/>
        <v>-15.238272283287584</v>
      </c>
    </row>
    <row r="3262" spans="1:20" x14ac:dyDescent="0.25">
      <c r="A3262">
        <f t="shared" si="951"/>
        <v>1255571.9936319904</v>
      </c>
      <c r="B3262">
        <f t="shared" si="968"/>
        <v>199830.489194277</v>
      </c>
      <c r="C3262" t="str">
        <f t="shared" si="952"/>
        <v>-0.166653277480548-0.0415168977759008i</v>
      </c>
      <c r="D3262" t="str">
        <f t="shared" si="953"/>
        <v>3.6184758630949-1.21545921329916i</v>
      </c>
      <c r="E3262" t="str">
        <f t="shared" si="954"/>
        <v>3.87723001630657-108.970413206665i</v>
      </c>
      <c r="F3262" t="str">
        <f t="shared" si="955"/>
        <v>1.44968944194043-0.834788153572099i</v>
      </c>
      <c r="G3262" t="str">
        <f t="shared" si="956"/>
        <v>0.996380978671137-0.0600493464867414i</v>
      </c>
      <c r="H3262" t="str">
        <f t="shared" si="957"/>
        <v>0.223636139317552-80.0219416844832i</v>
      </c>
      <c r="I3262" t="str">
        <f t="shared" si="958"/>
        <v>-0.1875348551511-0.327787135904117i</v>
      </c>
      <c r="K3262" t="str">
        <f t="shared" si="959"/>
        <v>0.000419084569202701-0.000710939823106809i</v>
      </c>
      <c r="L3262" t="str">
        <f t="shared" si="960"/>
        <v>0.00005-0.00141214494619395i</v>
      </c>
      <c r="M3262" t="str">
        <f t="shared" si="961"/>
        <v>0.00133333333333333-0.000830673497761146i</v>
      </c>
      <c r="N3262">
        <f t="shared" si="962"/>
        <v>13.988854782938489</v>
      </c>
      <c r="O3262">
        <f t="shared" si="963"/>
        <v>15.30222627432234</v>
      </c>
      <c r="P3262" s="3">
        <f t="shared" si="964"/>
        <v>-15.30222627432234</v>
      </c>
      <c r="Q3262" s="3">
        <f t="shared" si="965"/>
        <v>-166.01114521706151</v>
      </c>
      <c r="R3262">
        <f t="shared" si="966"/>
        <v>13.988854782938489</v>
      </c>
      <c r="S3262">
        <f t="shared" si="967"/>
        <v>199.83048919427699</v>
      </c>
      <c r="T3262">
        <f t="shared" si="950"/>
        <v>-15.30222627432234</v>
      </c>
    </row>
    <row r="3263" spans="1:20" x14ac:dyDescent="0.25">
      <c r="A3263">
        <f t="shared" si="951"/>
        <v>1260343.1672077919</v>
      </c>
      <c r="B3263">
        <f t="shared" si="968"/>
        <v>200589.84505321525</v>
      </c>
      <c r="C3263" t="str">
        <f t="shared" si="952"/>
        <v>-0.165515046210763-0.0408761928641061i</v>
      </c>
      <c r="D3263" t="str">
        <f t="shared" si="953"/>
        <v>3.61600630667635-1.21869568008013i</v>
      </c>
      <c r="E3263" t="str">
        <f t="shared" si="954"/>
        <v>3.7405084737399-108.43615746112i</v>
      </c>
      <c r="F3263" t="str">
        <f t="shared" si="955"/>
        <v>1.44964949420915-0.832288298881829i</v>
      </c>
      <c r="G3263" t="str">
        <f t="shared" si="956"/>
        <v>0.996353522335701-0.0602758729919624i</v>
      </c>
      <c r="H3263" t="str">
        <f t="shared" si="957"/>
        <v>0.221499803652015-79.7167967457562i</v>
      </c>
      <c r="I3263" t="str">
        <f t="shared" si="958"/>
        <v>-0.186262830772804-0.326523627997844i</v>
      </c>
      <c r="K3263" t="str">
        <f t="shared" si="959"/>
        <v>0.000418265034263695-0.000709449686344907i</v>
      </c>
      <c r="L3263" t="str">
        <f t="shared" si="960"/>
        <v>0.00005-0.00140679910957755i</v>
      </c>
      <c r="M3263" t="str">
        <f t="shared" si="961"/>
        <v>0.00133333333333333-0.000827528887986795i</v>
      </c>
      <c r="N3263">
        <f t="shared" si="962"/>
        <v>13.872388034155591</v>
      </c>
      <c r="O3263">
        <f t="shared" si="963"/>
        <v>15.366133312717842</v>
      </c>
      <c r="P3263" s="3">
        <f t="shared" si="964"/>
        <v>-15.366133312717842</v>
      </c>
      <c r="Q3263" s="3">
        <f t="shared" si="965"/>
        <v>-166.12761196584441</v>
      </c>
      <c r="R3263">
        <f t="shared" si="966"/>
        <v>13.872388034155591</v>
      </c>
      <c r="S3263">
        <f t="shared" si="967"/>
        <v>200.58984505321524</v>
      </c>
      <c r="T3263">
        <f t="shared" si="950"/>
        <v>-15.366133312717842</v>
      </c>
    </row>
    <row r="3264" spans="1:20" x14ac:dyDescent="0.25">
      <c r="A3264">
        <f t="shared" si="951"/>
        <v>1265132.4712431815</v>
      </c>
      <c r="B3264">
        <f t="shared" si="968"/>
        <v>201352.08646441746</v>
      </c>
      <c r="C3264" t="str">
        <f t="shared" si="952"/>
        <v>-0.164384757739919-0.0402426322758304i</v>
      </c>
      <c r="D3264" t="str">
        <f t="shared" si="953"/>
        <v>3.61352135309594-1.22193890581053i</v>
      </c>
      <c r="E3264" t="str">
        <f t="shared" si="954"/>
        <v>3.60595301618203-107.905174786284i</v>
      </c>
      <c r="F3264" t="str">
        <f t="shared" si="955"/>
        <v>1.44960924452501-0.82980038026953i</v>
      </c>
      <c r="G3264" t="str">
        <f t="shared" si="956"/>
        <v>0.996325858466107-0.0605032413832661i</v>
      </c>
      <c r="H3264" t="str">
        <f t="shared" si="957"/>
        <v>0.219382144017439-79.4128295257814i</v>
      </c>
      <c r="I3264" t="str">
        <f t="shared" si="958"/>
        <v>-0.185000464495142-0.32526501863263i</v>
      </c>
      <c r="K3264" t="str">
        <f t="shared" si="959"/>
        <v>0.000417443657819286-0.000707964846288315i</v>
      </c>
      <c r="L3264" t="str">
        <f t="shared" si="960"/>
        <v>0.00005-0.00140147351023864i</v>
      </c>
      <c r="M3264" t="str">
        <f t="shared" si="961"/>
        <v>0.00133333333333333-0.000824396182493321i</v>
      </c>
      <c r="N3264">
        <f t="shared" si="962"/>
        <v>13.755898855327331</v>
      </c>
      <c r="O3264">
        <f t="shared" si="963"/>
        <v>15.429994187940917</v>
      </c>
      <c r="P3264" s="3">
        <f t="shared" si="964"/>
        <v>-15.429994187940917</v>
      </c>
      <c r="Q3264" s="3">
        <f t="shared" si="965"/>
        <v>-166.24410114467267</v>
      </c>
      <c r="R3264">
        <f t="shared" si="966"/>
        <v>13.755898855327331</v>
      </c>
      <c r="S3264">
        <f t="shared" si="967"/>
        <v>201.35208646441745</v>
      </c>
      <c r="T3264">
        <f t="shared" si="950"/>
        <v>-15.429994187940917</v>
      </c>
    </row>
    <row r="3265" spans="1:20" x14ac:dyDescent="0.25">
      <c r="A3265">
        <f t="shared" si="951"/>
        <v>1269939.9746339056</v>
      </c>
      <c r="B3265">
        <f t="shared" si="968"/>
        <v>202117.22439298226</v>
      </c>
      <c r="C3265" t="str">
        <f t="shared" si="952"/>
        <v>-0.163262345562644-0.0396161191142265i</v>
      </c>
      <c r="D3265" t="str">
        <f t="shared" si="953"/>
        <v>3.61102093007038-1.22518883632038i</v>
      </c>
      <c r="E3265" t="str">
        <f t="shared" si="954"/>
        <v>3.47352654668107-107.377441967468i</v>
      </c>
      <c r="F3265" t="str">
        <f t="shared" si="955"/>
        <v>1.44956869062266-0.827324361529129i</v>
      </c>
      <c r="G3265" t="str">
        <f t="shared" si="956"/>
        <v>0.996297985505366-0.0607314546451438i</v>
      </c>
      <c r="H3265" t="str">
        <f t="shared" si="957"/>
        <v>0.21728300662664-79.1100353155299i</v>
      </c>
      <c r="I3265" t="str">
        <f t="shared" si="958"/>
        <v>-0.1837476823754-0.324011287433638i</v>
      </c>
      <c r="K3265" t="str">
        <f t="shared" si="959"/>
        <v>0.000416620441879381-0.000706485256216774i</v>
      </c>
      <c r="L3265" t="str">
        <f t="shared" si="960"/>
        <v>0.00005-0.00139616807156669i</v>
      </c>
      <c r="M3265" t="str">
        <f t="shared" si="961"/>
        <v>0.00133333333333333-0.000821275336215699i</v>
      </c>
      <c r="N3265">
        <f t="shared" si="962"/>
        <v>13.639380546968027</v>
      </c>
      <c r="O3265">
        <f t="shared" si="963"/>
        <v>15.49380969197427</v>
      </c>
      <c r="P3265" s="3">
        <f t="shared" si="964"/>
        <v>-15.49380969197427</v>
      </c>
      <c r="Q3265" s="3">
        <f t="shared" si="965"/>
        <v>-166.36061945303197</v>
      </c>
      <c r="R3265">
        <f t="shared" si="966"/>
        <v>13.639380546968027</v>
      </c>
      <c r="S3265">
        <f t="shared" si="967"/>
        <v>202.11722439298225</v>
      </c>
      <c r="T3265">
        <f t="shared" si="950"/>
        <v>-15.49380969197427</v>
      </c>
    </row>
    <row r="3266" spans="1:20" x14ac:dyDescent="0.25">
      <c r="A3266">
        <f t="shared" si="951"/>
        <v>1274765.7465375145</v>
      </c>
      <c r="B3266">
        <f t="shared" si="968"/>
        <v>202885.26984567559</v>
      </c>
      <c r="C3266" t="str">
        <f t="shared" si="952"/>
        <v>-0.162147743573585-0.0389965582629555i</v>
      </c>
      <c r="D3266" t="str">
        <f t="shared" si="953"/>
        <v>3.60850496530932-1.22844541674912i</v>
      </c>
      <c r="E3266" t="str">
        <f t="shared" si="954"/>
        <v>3.34319264200631-106.8529358747i</v>
      </c>
      <c r="F3266" t="str">
        <f t="shared" si="955"/>
        <v>1.44952783022005-0.82486020662105i</v>
      </c>
      <c r="G3266" t="str">
        <f t="shared" si="956"/>
        <v>0.996269901884985-0.060960515771005i</v>
      </c>
      <c r="H3266" t="str">
        <f t="shared" si="957"/>
        <v>0.215202239032551-78.8084094267313i</v>
      </c>
      <c r="I3266" t="str">
        <f t="shared" si="958"/>
        <v>-0.182504411042788-0.322762414123184i</v>
      </c>
      <c r="K3266" t="str">
        <f t="shared" si="959"/>
        <v>0.000415795388694254-0.000705010869511691i</v>
      </c>
      <c r="L3266" t="str">
        <f t="shared" si="960"/>
        <v>0.00005-0.00139088271724117i</v>
      </c>
      <c r="M3266" t="str">
        <f t="shared" si="961"/>
        <v>0.00133333333333333-0.000818166304259513i</v>
      </c>
      <c r="N3266">
        <f t="shared" si="962"/>
        <v>13.522826509935527</v>
      </c>
      <c r="O3266">
        <f t="shared" si="963"/>
        <v>15.557580619177333</v>
      </c>
      <c r="P3266" s="3">
        <f t="shared" si="964"/>
        <v>-15.557580619177333</v>
      </c>
      <c r="Q3266" s="3">
        <f t="shared" si="965"/>
        <v>-166.47717349006447</v>
      </c>
      <c r="R3266">
        <f t="shared" si="966"/>
        <v>13.522826509935527</v>
      </c>
      <c r="S3266">
        <f t="shared" si="967"/>
        <v>202.88526984567559</v>
      </c>
      <c r="T3266">
        <f t="shared" si="950"/>
        <v>-15.557580619177333</v>
      </c>
    </row>
    <row r="3267" spans="1:20" x14ac:dyDescent="0.25">
      <c r="A3267">
        <f t="shared" si="951"/>
        <v>1279609.8563743569</v>
      </c>
      <c r="B3267">
        <f t="shared" si="968"/>
        <v>203656.23387108915</v>
      </c>
      <c r="C3267" t="str">
        <f t="shared" si="952"/>
        <v>-0.16104088607578-0.0383838563519704i</v>
      </c>
      <c r="D3267" t="str">
        <f t="shared" si="953"/>
        <v>3.6059733865207-1.23170859154127i</v>
      </c>
      <c r="E3267" t="str">
        <f t="shared" si="954"/>
        <v>3.21491554010879-106.331633466712i</v>
      </c>
      <c r="F3267" t="str">
        <f t="shared" si="955"/>
        <v>1.44948666101818-0.822407879671582i</v>
      </c>
      <c r="G3267" t="str">
        <f t="shared" si="956"/>
        <v>0.996241606024886-0.0611904277631838i</v>
      </c>
      <c r="H3267" t="str">
        <f t="shared" si="957"/>
        <v>0.213139690114216-78.5079471917637i</v>
      </c>
      <c r="I3267" t="str">
        <f t="shared" si="958"/>
        <v>-0.181270577693903-0.321518378520101i</v>
      </c>
      <c r="K3267" t="str">
        <f t="shared" si="959"/>
        <v>0.000414968500754862-0.000703541639658021i</v>
      </c>
      <c r="L3267" t="str">
        <f t="shared" si="960"/>
        <v>0.00005-0.0013856173712305i</v>
      </c>
      <c r="M3267" t="str">
        <f t="shared" si="961"/>
        <v>0.00133333333333333-0.000815069041900295i</v>
      </c>
      <c r="N3267">
        <f t="shared" si="962"/>
        <v>13.406230244444117</v>
      </c>
      <c r="O3267">
        <f t="shared" si="963"/>
        <v>15.621307766150682</v>
      </c>
      <c r="P3267" s="3">
        <f t="shared" si="964"/>
        <v>-15.621307766150682</v>
      </c>
      <c r="Q3267" s="3">
        <f t="shared" si="965"/>
        <v>-166.59376975555588</v>
      </c>
      <c r="R3267">
        <f t="shared" si="966"/>
        <v>13.406230244444117</v>
      </c>
      <c r="S3267">
        <f t="shared" si="967"/>
        <v>203.65623387108914</v>
      </c>
      <c r="T3267">
        <f t="shared" si="950"/>
        <v>-15.621307766150682</v>
      </c>
    </row>
    <row r="3268" spans="1:20" x14ac:dyDescent="0.25">
      <c r="A3268">
        <f t="shared" si="951"/>
        <v>1284472.3738285794</v>
      </c>
      <c r="B3268">
        <f t="shared" si="968"/>
        <v>204430.12755979929</v>
      </c>
      <c r="C3268" t="str">
        <f t="shared" si="952"/>
        <v>-0.159941707788555-0.0377779217239289i</v>
      </c>
      <c r="D3268" t="str">
        <f t="shared" si="953"/>
        <v>3.60342612141653-1.23497830444236i</v>
      </c>
      <c r="E3268" t="str">
        <f t="shared" si="954"/>
        <v>3.08866012781524-105.813511794725i</v>
      </c>
      <c r="F3268" t="str">
        <f t="shared" si="955"/>
        <v>1.44944518070119-0.819967344972394i</v>
      </c>
      <c r="G3268" t="str">
        <f t="shared" si="956"/>
        <v>0.996213096333324-0.0614211936329464i</v>
      </c>
      <c r="H3268" t="str">
        <f t="shared" si="957"/>
        <v>0.211095210062935-78.2086439635411i</v>
      </c>
      <c r="I3268" t="str">
        <f t="shared" si="958"/>
        <v>-0.18004611008826-0.320279160539174i</v>
      </c>
      <c r="K3268" t="str">
        <f t="shared" si="959"/>
        <v>0.000414139780793131-0.000702077520246169i</v>
      </c>
      <c r="L3268" t="str">
        <f t="shared" si="960"/>
        <v>0.00005-0.00138037195779089i</v>
      </c>
      <c r="M3268" t="str">
        <f t="shared" si="961"/>
        <v>0.00133333333333333-0.000811983504582879i</v>
      </c>
      <c r="N3268">
        <f t="shared" si="962"/>
        <v>13.289585349089521</v>
      </c>
      <c r="O3268">
        <f t="shared" si="963"/>
        <v>15.684991931601861</v>
      </c>
      <c r="P3268" s="3">
        <f t="shared" si="964"/>
        <v>-15.684991931601861</v>
      </c>
      <c r="Q3268" s="3">
        <f t="shared" si="965"/>
        <v>-166.71041465091048</v>
      </c>
      <c r="R3268">
        <f t="shared" si="966"/>
        <v>13.289585349089521</v>
      </c>
      <c r="S3268">
        <f t="shared" si="967"/>
        <v>204.4301275597993</v>
      </c>
      <c r="T3268">
        <f t="shared" si="950"/>
        <v>-15.684991931601861</v>
      </c>
    </row>
    <row r="3269" spans="1:20" x14ac:dyDescent="0.25">
      <c r="A3269">
        <f t="shared" si="951"/>
        <v>1289353.368849128</v>
      </c>
      <c r="B3269">
        <f t="shared" si="968"/>
        <v>205206.96204452653</v>
      </c>
      <c r="C3269" t="str">
        <f t="shared" si="952"/>
        <v>-0.158850143854898-0.0371786644011934i</v>
      </c>
      <c r="D3269" t="str">
        <f t="shared" si="953"/>
        <v>3.60086309771836-1.23825449849456i</v>
      </c>
      <c r="E3269" t="str">
        <f t="shared" si="954"/>
        <v>2.96439192872922-105.29854800603i</v>
      </c>
      <c r="F3269" t="str">
        <f t="shared" si="955"/>
        <v>1.44940338693602-0.81753856697989i</v>
      </c>
      <c r="G3269" t="str">
        <f t="shared" si="956"/>
        <v>0.996184371206799-0.0616528164004961i</v>
      </c>
      <c r="H3269" t="str">
        <f t="shared" si="957"/>
        <v>0.209068650368571-77.9104951154034i</v>
      </c>
      <c r="I3269" t="str">
        <f t="shared" si="958"/>
        <v>-0.178830936543816-0.319044740190486i</v>
      </c>
      <c r="K3269" t="str">
        <f t="shared" si="959"/>
        <v>0.000413309231782215-0.000700618464973911i</v>
      </c>
      <c r="L3269" t="str">
        <f t="shared" si="960"/>
        <v>0.00005-0.00137514640146532i</v>
      </c>
      <c r="M3269" t="str">
        <f t="shared" si="961"/>
        <v>0.00133333333333333-0.000808909647920781i</v>
      </c>
      <c r="N3269">
        <f t="shared" si="962"/>
        <v>13.172885519879287</v>
      </c>
      <c r="O3269">
        <f t="shared" si="963"/>
        <v>15.748633916216255</v>
      </c>
      <c r="P3269" s="3">
        <f t="shared" si="964"/>
        <v>-15.748633916216255</v>
      </c>
      <c r="Q3269" s="3">
        <f t="shared" si="965"/>
        <v>-166.82711448012071</v>
      </c>
      <c r="R3269">
        <f t="shared" si="966"/>
        <v>13.172885519879287</v>
      </c>
      <c r="S3269">
        <f t="shared" si="967"/>
        <v>205.20696204452653</v>
      </c>
      <c r="T3269">
        <f t="shared" si="950"/>
        <v>-15.748633916216255</v>
      </c>
    </row>
    <row r="3270" spans="1:20" x14ac:dyDescent="0.25">
      <c r="A3270">
        <f t="shared" si="951"/>
        <v>1294252.911650755</v>
      </c>
      <c r="B3270">
        <f t="shared" si="968"/>
        <v>205986.74850029574</v>
      </c>
      <c r="C3270" t="str">
        <f t="shared" si="952"/>
        <v>-0.157766129848383-0.0365859960534385i</v>
      </c>
      <c r="D3270" t="str">
        <f t="shared" si="953"/>
        <v>3.59828424316308-1.24153711603266i</v>
      </c>
      <c r="E3270" t="str">
        <f t="shared" si="954"/>
        <v>2.8420770913608-104.786719347377i</v>
      </c>
      <c r="F3270" t="str">
        <f t="shared" si="955"/>
        <v>1.44936127737246-0.815121510314697i</v>
      </c>
      <c r="G3270" t="str">
        <f t="shared" si="956"/>
        <v>0.996155429029981-0.0618852990949805i</v>
      </c>
      <c r="H3270" t="str">
        <f t="shared" si="957"/>
        <v>0.207059863805996-77.6134960410025i</v>
      </c>
      <c r="I3270" t="str">
        <f t="shared" si="958"/>
        <v>-0.177624985932564-0.317815097578844i</v>
      </c>
      <c r="K3270" t="str">
        <f t="shared" si="959"/>
        <v>0.000412476856936725-0.000699164427648331i</v>
      </c>
      <c r="L3270" t="str">
        <f t="shared" si="960"/>
        <v>0.00005-0.00136994062708241i</v>
      </c>
      <c r="M3270" t="str">
        <f t="shared" si="961"/>
        <v>0.00133333333333333-0.000805847427695538i</v>
      </c>
      <c r="N3270">
        <f t="shared" si="962"/>
        <v>13.056124549275012</v>
      </c>
      <c r="O3270">
        <f t="shared" si="963"/>
        <v>15.812234522529906</v>
      </c>
      <c r="P3270" s="3">
        <f t="shared" si="964"/>
        <v>-15.812234522529906</v>
      </c>
      <c r="Q3270" s="3">
        <f t="shared" si="965"/>
        <v>-166.94387545072499</v>
      </c>
      <c r="R3270">
        <f t="shared" si="966"/>
        <v>13.056124549275012</v>
      </c>
      <c r="S3270">
        <f t="shared" si="967"/>
        <v>205.98674850029573</v>
      </c>
      <c r="T3270">
        <f t="shared" si="950"/>
        <v>-15.812234522529906</v>
      </c>
    </row>
    <row r="3271" spans="1:20" x14ac:dyDescent="0.25">
      <c r="A3271">
        <f t="shared" si="951"/>
        <v>1299171.0727150277</v>
      </c>
      <c r="B3271">
        <f t="shared" si="968"/>
        <v>206769.49814459687</v>
      </c>
      <c r="C3271" t="str">
        <f t="shared" si="952"/>
        <v>-0.156689601779629-0.0359998299658498i</v>
      </c>
      <c r="D3271" t="str">
        <f t="shared" si="953"/>
        <v>3.59568948550862-1.24482609867979i</v>
      </c>
      <c r="E3271" t="str">
        <f t="shared" si="954"/>
        <v>2.72168237746724-104.278003168189i</v>
      </c>
      <c r="F3271" t="str">
        <f t="shared" si="955"/>
        <v>1.4493188496429-0.812716139761055i</v>
      </c>
      <c r="G3271" t="str">
        <f t="shared" si="956"/>
        <v>0.996126268175617-0.062118644754496i</v>
      </c>
      <c r="H3271" t="str">
        <f t="shared" si="957"/>
        <v>0.205068704421748-77.3176421542001i</v>
      </c>
      <c r="I3271" t="str">
        <f t="shared" si="958"/>
        <v>-0.176428187676151-0.316590212903182i</v>
      </c>
      <c r="K3271" t="str">
        <f t="shared" si="959"/>
        <v>0.000411642659712923-0.000697715362187757i</v>
      </c>
      <c r="L3271" t="str">
        <f t="shared" si="960"/>
        <v>0.00005-0.00136475455975534i</v>
      </c>
      <c r="M3271" t="str">
        <f t="shared" si="961"/>
        <v>0.00133333333333333-0.000802796799856082i</v>
      </c>
      <c r="N3271">
        <f t="shared" si="962"/>
        <v>12.939296325246033</v>
      </c>
      <c r="O3271">
        <f t="shared" si="963"/>
        <v>15.875794554805825</v>
      </c>
      <c r="P3271" s="3">
        <f t="shared" si="964"/>
        <v>-15.875794554805825</v>
      </c>
      <c r="Q3271" s="3">
        <f t="shared" si="965"/>
        <v>-167.06070367475397</v>
      </c>
      <c r="R3271">
        <f t="shared" si="966"/>
        <v>12.939296325246033</v>
      </c>
      <c r="S3271">
        <f t="shared" si="967"/>
        <v>206.76949814459687</v>
      </c>
      <c r="T3271">
        <f t="shared" si="950"/>
        <v>-15.875794554805825</v>
      </c>
    </row>
    <row r="3272" spans="1:20" x14ac:dyDescent="0.25">
      <c r="A3272">
        <f t="shared" si="951"/>
        <v>1304107.9227913448</v>
      </c>
      <c r="B3272">
        <f t="shared" si="968"/>
        <v>207555.22223754635</v>
      </c>
      <c r="C3272" t="str">
        <f t="shared" si="952"/>
        <v>-0.155620496102348-0.0354200810078977i</v>
      </c>
      <c r="D3272" t="str">
        <f t="shared" si="953"/>
        <v>3.59307875254003-1.24812138734346i</v>
      </c>
      <c r="E3272" t="str">
        <f t="shared" si="954"/>
        <v>2.60317515060299-103.772376923588i</v>
      </c>
      <c r="F3272" t="str">
        <f t="shared" si="955"/>
        <v>1.44927610136234-0.810322420266317i</v>
      </c>
      <c r="G3272" t="str">
        <f t="shared" si="956"/>
        <v>0.996096887004451-0.0623528564260943i</v>
      </c>
      <c r="H3272" t="str">
        <f t="shared" si="957"/>
        <v>0.203095027520781-77.0229288889507i</v>
      </c>
      <c r="I3272" t="str">
        <f t="shared" si="958"/>
        <v>-0.175240471741537-0.315370066455964i</v>
      </c>
      <c r="K3272" t="str">
        <f t="shared" si="959"/>
        <v>0.000410806643808939-0.000696271222623765i</v>
      </c>
      <c r="L3272" t="str">
        <f t="shared" si="960"/>
        <v>0.00005-0.00135958812488079i</v>
      </c>
      <c r="M3272" t="str">
        <f t="shared" si="961"/>
        <v>0.00133333333333333-0.000799757720518115i</v>
      </c>
      <c r="N3272">
        <f t="shared" si="962"/>
        <v>12.822394830330126</v>
      </c>
      <c r="O3272">
        <f t="shared" si="963"/>
        <v>15.939314818912012</v>
      </c>
      <c r="P3272" s="3">
        <f t="shared" si="964"/>
        <v>-15.939314818912012</v>
      </c>
      <c r="Q3272" s="3">
        <f t="shared" si="965"/>
        <v>-167.17760516966987</v>
      </c>
      <c r="R3272">
        <f t="shared" si="966"/>
        <v>12.822394830330126</v>
      </c>
      <c r="S3272">
        <f t="shared" si="967"/>
        <v>207.55522223754636</v>
      </c>
      <c r="T3272">
        <f t="shared" si="950"/>
        <v>-15.939314818912012</v>
      </c>
    </row>
    <row r="3273" spans="1:20" x14ac:dyDescent="0.25">
      <c r="A3273">
        <f t="shared" si="951"/>
        <v>1309063.532897952</v>
      </c>
      <c r="B3273">
        <f t="shared" si="968"/>
        <v>208343.93208204902</v>
      </c>
      <c r="C3273" t="str">
        <f t="shared" si="952"/>
        <v>-0.154558749718939-0.0348466656026823i</v>
      </c>
      <c r="D3273" t="str">
        <f t="shared" si="953"/>
        <v>3.59045197207517-1.25142292221126i</v>
      </c>
      <c r="E3273" t="str">
        <f t="shared" si="954"/>
        <v>2.48652336488049-103.269818177257i</v>
      </c>
      <c r="F3273" t="str">
        <f t="shared" si="955"/>
        <v>1.4492330301281-0.807940316940311i</v>
      </c>
      <c r="G3273" t="str">
        <f t="shared" si="956"/>
        <v>0.996067283865134-0.0625879371657869i</v>
      </c>
      <c r="H3273" t="str">
        <f t="shared" si="957"/>
        <v>0.201138689653423-76.7293516992001i</v>
      </c>
      <c r="I3273" t="str">
        <f t="shared" si="958"/>
        <v>-0.174061768636672-0.314154638622596i</v>
      </c>
      <c r="K3273" t="str">
        <f t="shared" si="959"/>
        <v>0.000409968813164898-0.000694831963103137i</v>
      </c>
      <c r="L3273" t="str">
        <f t="shared" si="960"/>
        <v>0.00005-0.00135444124813787i</v>
      </c>
      <c r="M3273" t="str">
        <f t="shared" si="961"/>
        <v>0.00133333333333333-0.00079673014596345i</v>
      </c>
      <c r="N3273">
        <f t="shared" si="962"/>
        <v>12.705414140706239</v>
      </c>
      <c r="O3273">
        <f t="shared" si="963"/>
        <v>16.002796122204099</v>
      </c>
      <c r="P3273" s="3">
        <f t="shared" si="964"/>
        <v>-16.002796122204099</v>
      </c>
      <c r="Q3273" s="3">
        <f t="shared" si="965"/>
        <v>-167.29458585929376</v>
      </c>
      <c r="R3273">
        <f t="shared" si="966"/>
        <v>12.705414140706239</v>
      </c>
      <c r="S3273">
        <f t="shared" si="967"/>
        <v>208.34393208204904</v>
      </c>
      <c r="T3273">
        <f t="shared" si="950"/>
        <v>-16.002796122204099</v>
      </c>
    </row>
    <row r="3274" spans="1:20" x14ac:dyDescent="0.25">
      <c r="A3274">
        <f t="shared" si="951"/>
        <v>1314037.9743229644</v>
      </c>
      <c r="B3274">
        <f t="shared" si="968"/>
        <v>209135.63902396083</v>
      </c>
      <c r="C3274" t="str">
        <f t="shared" si="952"/>
        <v>-0.153504299985718-0.0342795016968384i</v>
      </c>
      <c r="D3274" t="str">
        <f t="shared" si="953"/>
        <v>3.58780907197095-1.25473064274704i</v>
      </c>
      <c r="E3274" t="str">
        <f t="shared" si="954"/>
        <v>2.37169555393745-102.770304604143i</v>
      </c>
      <c r="F3274" t="str">
        <f t="shared" si="955"/>
        <v>1.44918963351986-0.805569795054851i</v>
      </c>
      <c r="G3274" t="str">
        <f t="shared" si="956"/>
        <v>0.996037457094143-0.0628238900385497i</v>
      </c>
      <c r="H3274" t="str">
        <f t="shared" si="957"/>
        <v>0.199199548602452-76.4369060587763i</v>
      </c>
      <c r="I3274" t="str">
        <f t="shared" si="958"/>
        <v>-0.172892009406245-0.312943909880867i</v>
      </c>
      <c r="K3274" t="str">
        <f t="shared" si="959"/>
        <v>0.000409129171963043-0.000693397537889865i</v>
      </c>
      <c r="L3274" t="str">
        <f t="shared" si="960"/>
        <v>0.00005-0.00134931385548702i</v>
      </c>
      <c r="M3274" t="str">
        <f t="shared" si="961"/>
        <v>0.00133333333333333-0.000793714032639422i</v>
      </c>
      <c r="N3274">
        <f t="shared" si="962"/>
        <v>12.588348425274376</v>
      </c>
      <c r="O3274">
        <f t="shared" si="963"/>
        <v>16.066239273408694</v>
      </c>
      <c r="P3274" s="3">
        <f t="shared" si="964"/>
        <v>-16.066239273408694</v>
      </c>
      <c r="Q3274" s="3">
        <f t="shared" si="965"/>
        <v>-167.41165157472562</v>
      </c>
      <c r="R3274">
        <f t="shared" si="966"/>
        <v>12.588348425274376</v>
      </c>
      <c r="S3274">
        <f t="shared" si="967"/>
        <v>209.13563902396083</v>
      </c>
      <c r="T3274">
        <f t="shared" si="950"/>
        <v>-16.066239273408694</v>
      </c>
    </row>
    <row r="3275" spans="1:20" x14ac:dyDescent="0.25">
      <c r="A3275">
        <f t="shared" si="951"/>
        <v>1319031.3186253917</v>
      </c>
      <c r="B3275">
        <f t="shared" si="968"/>
        <v>209930.35445225189</v>
      </c>
      <c r="C3275" t="str">
        <f t="shared" si="952"/>
        <v>-0.152457084717733-0.0337185087309961i</v>
      </c>
      <c r="D3275" t="str">
        <f t="shared" si="953"/>
        <v>3.58514998012932-1.25804448768667i</v>
      </c>
      <c r="E3275" t="str">
        <f t="shared" si="954"/>
        <v>2.25866082010076-102.273813992984i</v>
      </c>
      <c r="F3275" t="str">
        <f t="shared" si="955"/>
        <v>1.44914590909941-0.80321082004313i</v>
      </c>
      <c r="G3275" t="str">
        <f t="shared" si="956"/>
        <v>0.996007405015692-0.0630607181183281i</v>
      </c>
      <c r="H3275" t="str">
        <f t="shared" si="957"/>
        <v>0.19727746337035-76.1455874612827i</v>
      </c>
      <c r="I3275" t="str">
        <f t="shared" si="958"/>
        <v>-0.171731125627422-0.311737860800345i</v>
      </c>
      <c r="K3275" t="str">
        <f t="shared" si="959"/>
        <v>0.000408287724627881-0.000691967901367196i</v>
      </c>
      <c r="L3275" t="str">
        <f t="shared" si="960"/>
        <v>0.00005-0.00134420587316898i</v>
      </c>
      <c r="M3275" t="str">
        <f t="shared" si="961"/>
        <v>0.00133333333333333-0.000790709337158219i</v>
      </c>
      <c r="N3275">
        <f t="shared" si="962"/>
        <v>12.47119194474817</v>
      </c>
      <c r="O3275">
        <f t="shared" si="963"/>
        <v>16.129645082510798</v>
      </c>
      <c r="P3275" s="3">
        <f t="shared" si="964"/>
        <v>-16.129645082510798</v>
      </c>
      <c r="Q3275" s="3">
        <f t="shared" si="965"/>
        <v>-167.52880805525183</v>
      </c>
      <c r="R3275">
        <f t="shared" si="966"/>
        <v>12.47119194474817</v>
      </c>
      <c r="S3275">
        <f t="shared" si="967"/>
        <v>209.93035445225189</v>
      </c>
      <c r="T3275">
        <f t="shared" si="950"/>
        <v>-16.129645082510798</v>
      </c>
    </row>
    <row r="3276" spans="1:20" x14ac:dyDescent="0.25">
      <c r="A3276">
        <f t="shared" si="951"/>
        <v>1324043.6376361684</v>
      </c>
      <c r="B3276">
        <f t="shared" si="968"/>
        <v>210728.08979917047</v>
      </c>
      <c r="C3276" t="str">
        <f t="shared" si="952"/>
        <v>-0.15141704219322-0.0331636076107728i</v>
      </c>
      <c r="D3276" t="str">
        <f t="shared" si="953"/>
        <v>3.58247462450353-1.26136439503422i</v>
      </c>
      <c r="E3276" t="str">
        <f t="shared" si="954"/>
        <v>2.14738882375482-101.780324248707i</v>
      </c>
      <c r="F3276" t="str">
        <f t="shared" si="955"/>
        <v>1.44910185441058-0.800863357499198i</v>
      </c>
      <c r="G3276" t="str">
        <f t="shared" si="956"/>
        <v>0.995977125941642-0.0632984244880411i</v>
      </c>
      <c r="H3276" t="str">
        <f t="shared" si="957"/>
        <v>0.195372294166668-75.8553914199936i</v>
      </c>
      <c r="I3276" t="str">
        <f t="shared" si="958"/>
        <v>-0.17057904940566-0.310536472041831i</v>
      </c>
      <c r="K3276" t="str">
        <f t="shared" si="959"/>
        <v>0.000407444475826187-0.000690543008039622i</v>
      </c>
      <c r="L3276" t="str">
        <f t="shared" si="960"/>
        <v>0.00005-0.0013391172277037i</v>
      </c>
      <c r="M3276" t="str">
        <f t="shared" si="961"/>
        <v>0.00133333333333333-0.000787716016296294i</v>
      </c>
      <c r="N3276">
        <f t="shared" si="962"/>
        <v>12.353939050752103</v>
      </c>
      <c r="O3276">
        <f t="shared" si="963"/>
        <v>16.193014360643282</v>
      </c>
      <c r="P3276" s="3">
        <f t="shared" si="964"/>
        <v>-16.193014360643282</v>
      </c>
      <c r="Q3276" s="3">
        <f t="shared" si="965"/>
        <v>-167.6460609492479</v>
      </c>
      <c r="R3276">
        <f t="shared" si="966"/>
        <v>12.353939050752103</v>
      </c>
      <c r="S3276">
        <f t="shared" si="967"/>
        <v>210.72808979917048</v>
      </c>
      <c r="T3276">
        <f t="shared" si="950"/>
        <v>-16.193014360643282</v>
      </c>
    </row>
    <row r="3277" spans="1:20" x14ac:dyDescent="0.25">
      <c r="A3277">
        <f t="shared" si="951"/>
        <v>1329075.0034591858</v>
      </c>
      <c r="B3277">
        <f t="shared" si="968"/>
        <v>211528.85654040732</v>
      </c>
      <c r="C3277" t="str">
        <f t="shared" si="952"/>
        <v>-0.150384111157697-0.0326147206783184i</v>
      </c>
      <c r="D3277" t="str">
        <f t="shared" si="953"/>
        <v>3.5797829331044-1.26469030205787i</v>
      </c>
      <c r="E3277" t="str">
        <f t="shared" si="954"/>
        <v>2.03784977290306-101.289813394661i</v>
      </c>
      <c r="F3277" t="str">
        <f t="shared" si="955"/>
        <v>1.44905746697913-0.79852737317739i</v>
      </c>
      <c r="G3277" t="str">
        <f t="shared" si="956"/>
        <v>0.995946618171419-0.0635370122395844i</v>
      </c>
      <c r="H3277" t="str">
        <f t="shared" si="957"/>
        <v>0.193483902395584-75.5663134677473i</v>
      </c>
      <c r="I3277" t="str">
        <f t="shared" si="958"/>
        <v>-0.169435713370527-0.309339724356779i</v>
      </c>
      <c r="K3277" t="str">
        <f t="shared" si="959"/>
        <v>0.000406599430467119-0.000689122812534968i</v>
      </c>
      <c r="L3277" t="str">
        <f t="shared" si="960"/>
        <v>0.00005-0.00133404784588932i</v>
      </c>
      <c r="M3277" t="str">
        <f t="shared" si="961"/>
        <v>0.00133333333333333-0.000784734026993718i</v>
      </c>
      <c r="N3277">
        <f t="shared" si="962"/>
        <v>12.236584184935708</v>
      </c>
      <c r="O3277">
        <f t="shared" si="963"/>
        <v>16.256347919978815</v>
      </c>
      <c r="P3277" s="3">
        <f t="shared" si="964"/>
        <v>-16.256347919978815</v>
      </c>
      <c r="Q3277" s="3">
        <f t="shared" si="965"/>
        <v>-167.76341581506429</v>
      </c>
      <c r="R3277">
        <f t="shared" si="966"/>
        <v>12.236584184935708</v>
      </c>
      <c r="S3277">
        <f t="shared" si="967"/>
        <v>211.5288565404073</v>
      </c>
      <c r="T3277">
        <f t="shared" si="950"/>
        <v>-16.256347919978815</v>
      </c>
    </row>
    <row r="3278" spans="1:20" x14ac:dyDescent="0.25">
      <c r="A3278">
        <f t="shared" si="951"/>
        <v>1334125.4884723306</v>
      </c>
      <c r="B3278">
        <f t="shared" si="968"/>
        <v>212332.66619526086</v>
      </c>
      <c r="C3278" t="str">
        <f t="shared" si="952"/>
        <v>-0.149358230827719-0.03207177168436i</v>
      </c>
      <c r="D3278" t="str">
        <f t="shared" si="953"/>
        <v>3.57707483400662-1.26802214528607i</v>
      </c>
      <c r="E3278" t="str">
        <f t="shared" si="954"/>
        <v>1.93001441292083-100.80225957472i</v>
      </c>
      <c r="F3278" t="str">
        <f t="shared" si="955"/>
        <v>1.44901274431256-0.796202832991782i</v>
      </c>
      <c r="G3278" t="str">
        <f t="shared" si="956"/>
        <v>0.995915879991918-0.0637764844738353i</v>
      </c>
      <c r="H3278" t="str">
        <f t="shared" si="957"/>
        <v>0.191612150643572-75.2783491568449i</v>
      </c>
      <c r="I3278" t="str">
        <f t="shared" si="958"/>
        <v>-0.16830105067157-0.308147598586741i</v>
      </c>
      <c r="K3278" t="str">
        <f t="shared" si="959"/>
        <v>0.000405752593702183-0.000687707269606429i</v>
      </c>
      <c r="L3278" t="str">
        <f t="shared" si="960"/>
        <v>0.00005-0.00132899765480108i</v>
      </c>
      <c r="M3278" t="str">
        <f t="shared" si="961"/>
        <v>0.00133333333333333-0.000781763326353576i</v>
      </c>
      <c r="N3278">
        <f t="shared" si="962"/>
        <v>12.119121878087384</v>
      </c>
      <c r="O3278">
        <f t="shared" si="963"/>
        <v>16.319646573624343</v>
      </c>
      <c r="P3278" s="3">
        <f t="shared" si="964"/>
        <v>-16.319646573624343</v>
      </c>
      <c r="Q3278" s="3">
        <f t="shared" si="965"/>
        <v>-167.88087812191262</v>
      </c>
      <c r="R3278">
        <f t="shared" si="966"/>
        <v>12.119121878087384</v>
      </c>
      <c r="S3278">
        <f t="shared" si="967"/>
        <v>212.33266619526086</v>
      </c>
      <c r="T3278">
        <f t="shared" si="950"/>
        <v>-16.319646573624343</v>
      </c>
    </row>
    <row r="3279" spans="1:20" x14ac:dyDescent="0.25">
      <c r="A3279">
        <f t="shared" si="951"/>
        <v>1339195.1653285257</v>
      </c>
      <c r="B3279">
        <f t="shared" si="968"/>
        <v>213139.53032680287</v>
      </c>
      <c r="C3279" t="str">
        <f t="shared" si="952"/>
        <v>-0.148339340894305-0.0315346857607912i</v>
      </c>
      <c r="D3279" t="str">
        <f t="shared" si="953"/>
        <v>3.5743502553552-1.27135986050358i</v>
      </c>
      <c r="E3279" t="str">
        <f t="shared" si="954"/>
        <v>1.82385401650308-100.317641055253i</v>
      </c>
      <c r="F3279" t="str">
        <f t="shared" si="955"/>
        <v>1.44896768390003-0.793889703015622i</v>
      </c>
      <c r="G3279" t="str">
        <f t="shared" si="956"/>
        <v>0.995884909677423-0.0640168443006547i</v>
      </c>
      <c r="H3279" t="str">
        <f t="shared" si="957"/>
        <v>0.189756902667244-74.991494058947i</v>
      </c>
      <c r="I3279" t="str">
        <f t="shared" si="958"/>
        <v>-0.167174994974215-0.306960075662821i</v>
      </c>
      <c r="K3279" t="str">
        <f t="shared" si="959"/>
        <v>0.000404903970925254-0.000686296334134655i</v>
      </c>
      <c r="L3279" t="str">
        <f t="shared" si="960"/>
        <v>0.00005-0.00132396658179028i</v>
      </c>
      <c r="M3279" t="str">
        <f t="shared" si="961"/>
        <v>0.00133333333333333-0.000778803871641339i</v>
      </c>
      <c r="N3279">
        <f t="shared" si="962"/>
        <v>12.001546749268016</v>
      </c>
      <c r="O3279">
        <f t="shared" si="963"/>
        <v>16.38291113551745</v>
      </c>
      <c r="P3279" s="3">
        <f t="shared" si="964"/>
        <v>-16.38291113551745</v>
      </c>
      <c r="Q3279" s="3">
        <f t="shared" si="965"/>
        <v>-167.99845325073198</v>
      </c>
      <c r="R3279">
        <f t="shared" si="966"/>
        <v>12.001546749268016</v>
      </c>
      <c r="S3279">
        <f t="shared" si="967"/>
        <v>213.13953032680286</v>
      </c>
      <c r="T3279">
        <f t="shared" si="950"/>
        <v>-16.38291113551745</v>
      </c>
    </row>
    <row r="3280" spans="1:20" x14ac:dyDescent="0.25">
      <c r="A3280">
        <f t="shared" si="951"/>
        <v>1344284.1069567739</v>
      </c>
      <c r="B3280">
        <f t="shared" si="968"/>
        <v>213949.46054204472</v>
      </c>
      <c r="C3280" t="str">
        <f t="shared" si="952"/>
        <v>-0.147327381526032-0.0310033893937363i</v>
      </c>
      <c r="D3280" t="str">
        <f t="shared" si="953"/>
        <v>3.57160912537206-1.27470338274772i</v>
      </c>
      <c r="E3280" t="str">
        <f t="shared" si="954"/>
        <v>1.71934037379042-99.835936226947i</v>
      </c>
      <c r="F3280" t="str">
        <f t="shared" si="955"/>
        <v>1.44892228321222-0.791587949480824i</v>
      </c>
      <c r="G3280" t="str">
        <f t="shared" si="956"/>
        <v>0.995853705489508-0.0642580948388907i</v>
      </c>
      <c r="H3280" t="str">
        <f t="shared" si="957"/>
        <v>0.187918023381282-74.7057437649666i</v>
      </c>
      <c r="I3280" t="str">
        <f t="shared" si="958"/>
        <v>-0.166057480455698-0.305777136605104i</v>
      </c>
      <c r="K3280" t="str">
        <f t="shared" si="959"/>
        <v>0.000404053567772507-0.000684889961129832i</v>
      </c>
      <c r="L3280" t="str">
        <f t="shared" si="960"/>
        <v>0.00005-0.00131895455448324i</v>
      </c>
      <c r="M3280" t="str">
        <f t="shared" si="961"/>
        <v>0.00133333333333333-0.000775855620284261i</v>
      </c>
      <c r="N3280">
        <f t="shared" si="962"/>
        <v>11.883853504943318</v>
      </c>
      <c r="O3280">
        <f t="shared" si="963"/>
        <v>16.446142420326296</v>
      </c>
      <c r="P3280" s="3">
        <f t="shared" si="964"/>
        <v>-16.446142420326296</v>
      </c>
      <c r="Q3280" s="3">
        <f t="shared" si="965"/>
        <v>-168.11614649505668</v>
      </c>
      <c r="R3280">
        <f t="shared" si="966"/>
        <v>11.883853504943318</v>
      </c>
      <c r="S3280">
        <f t="shared" si="967"/>
        <v>213.94946054204473</v>
      </c>
      <c r="T3280">
        <f t="shared" si="950"/>
        <v>-16.446142420326296</v>
      </c>
    </row>
    <row r="3281" spans="1:20" x14ac:dyDescent="0.25">
      <c r="A3281">
        <f t="shared" si="951"/>
        <v>1349392.3865632098</v>
      </c>
      <c r="B3281">
        <f t="shared" si="968"/>
        <v>214762.4684921045</v>
      </c>
      <c r="C3281" t="str">
        <f t="shared" si="952"/>
        <v>-0.146322293371839-0.0304778103971423i</v>
      </c>
      <c r="D3281" t="str">
        <f t="shared" si="953"/>
        <v>3.56885137236247-1.2780526463044i</v>
      </c>
      <c r="E3281" t="str">
        <f t="shared" si="954"/>
        <v>1.61644578268517-99.3571236065253i</v>
      </c>
      <c r="F3281" t="str">
        <f t="shared" si="955"/>
        <v>1.44887653970115-0.789297538777357i</v>
      </c>
      <c r="G3281" t="str">
        <f t="shared" si="956"/>
        <v>0.995822265676956-0.0645002392163813i</v>
      </c>
      <c r="H3281" t="str">
        <f t="shared" si="957"/>
        <v>0.186095378846595-74.4210938849733i</v>
      </c>
      <c r="I3281" t="str">
        <f t="shared" si="958"/>
        <v>-0.164948441801027-0.304598762522121i</v>
      </c>
      <c r="K3281" t="str">
        <f t="shared" si="959"/>
        <v>0.000403201390122379-0.0006834881057338i</v>
      </c>
      <c r="L3281" t="str">
        <f t="shared" si="960"/>
        <v>0.00005-0.00131396150078027i</v>
      </c>
      <c r="M3281" t="str">
        <f t="shared" si="961"/>
        <v>0.00133333333333333-0.000772918529870747i</v>
      </c>
      <c r="N3281">
        <f t="shared" si="962"/>
        <v>11.766036938134789</v>
      </c>
      <c r="O3281">
        <f t="shared" si="963"/>
        <v>16.509341243350669</v>
      </c>
      <c r="P3281" s="3">
        <f t="shared" si="964"/>
        <v>-16.509341243350669</v>
      </c>
      <c r="Q3281" s="3">
        <f t="shared" si="965"/>
        <v>-168.23396306186521</v>
      </c>
      <c r="R3281">
        <f t="shared" si="966"/>
        <v>11.766036938134789</v>
      </c>
      <c r="S3281">
        <f t="shared" si="967"/>
        <v>214.76246849210449</v>
      </c>
      <c r="T3281">
        <f t="shared" si="950"/>
        <v>-16.509341243350669</v>
      </c>
    </row>
    <row r="3282" spans="1:20" x14ac:dyDescent="0.25">
      <c r="A3282">
        <f t="shared" si="951"/>
        <v>1354520.0776321499</v>
      </c>
      <c r="B3282">
        <f t="shared" si="968"/>
        <v>215578.56587237449</v>
      </c>
      <c r="C3282" t="str">
        <f t="shared" si="952"/>
        <v>-0.145324017563548-0.0299578778868452i</v>
      </c>
      <c r="D3282" t="str">
        <f t="shared" si="953"/>
        <v>3.5660769247219-1.28140758470453i</v>
      </c>
      <c r="E3282" t="str">
        <f t="shared" si="954"/>
        <v>1.51514303934736-98.8811818383351i</v>
      </c>
      <c r="F3282" t="str">
        <f t="shared" si="955"/>
        <v>1.44883045080017-0.787018437452767i</v>
      </c>
      <c r="G3282" t="str">
        <f t="shared" si="956"/>
        <v>0.995790588475659-0.0647432805699559i</v>
      </c>
      <c r="H3282" t="str">
        <f t="shared" si="957"/>
        <v>0.184288836258535-74.1375400480875i</v>
      </c>
      <c r="I3282" t="str">
        <f t="shared" si="958"/>
        <v>-0.163847814198983-0.303424934610321i</v>
      </c>
      <c r="K3282" t="str">
        <f t="shared" si="959"/>
        <v>0.000402347444095456-0.000682090723222161i</v>
      </c>
      <c r="L3282" t="str">
        <f t="shared" si="960"/>
        <v>0.00005-0.00130898734885463i</v>
      </c>
      <c r="M3282" t="str">
        <f t="shared" si="961"/>
        <v>0.00133333333333333-0.000769992558149778i</v>
      </c>
      <c r="N3282">
        <f t="shared" si="962"/>
        <v>11.648091927573319</v>
      </c>
      <c r="O3282">
        <f t="shared" si="963"/>
        <v>16.572508420424825</v>
      </c>
      <c r="P3282" s="3">
        <f t="shared" si="964"/>
        <v>-16.572508420424825</v>
      </c>
      <c r="Q3282" s="3">
        <f t="shared" si="965"/>
        <v>-168.35190807242668</v>
      </c>
      <c r="R3282">
        <f t="shared" si="966"/>
        <v>11.648091927573319</v>
      </c>
      <c r="S3282">
        <f t="shared" si="967"/>
        <v>215.5785658723745</v>
      </c>
      <c r="T3282">
        <f t="shared" si="950"/>
        <v>-16.572508420424825</v>
      </c>
    </row>
    <row r="3283" spans="1:20" x14ac:dyDescent="0.25">
      <c r="A3283">
        <f t="shared" si="951"/>
        <v>1359667.2539271521</v>
      </c>
      <c r="B3283">
        <f t="shared" si="968"/>
        <v>216397.76442268951</v>
      </c>
      <c r="C3283" t="str">
        <f t="shared" si="952"/>
        <v>-0.14433249571807-0.029443522255113i</v>
      </c>
      <c r="D3283" t="str">
        <f t="shared" si="953"/>
        <v>3.56328571094266-1.28476813072016i</v>
      </c>
      <c r="E3283" t="str">
        <f t="shared" si="954"/>
        <v>1.41540542886371-98.4080896958214i</v>
      </c>
      <c r="F3283" t="str">
        <f t="shared" si="955"/>
        <v>1.44878401392368-0.784750612211587i</v>
      </c>
      <c r="G3283" t="str">
        <f t="shared" si="956"/>
        <v>0.995758672108534-0.064987222045438i</v>
      </c>
      <c r="H3283" t="str">
        <f t="shared" si="957"/>
        <v>0.182498263935277-73.8550779023833i</v>
      </c>
      <c r="I3283" t="str">
        <f t="shared" si="958"/>
        <v>-0.162755533338157-0.302255634153511i</v>
      </c>
      <c r="K3283" t="str">
        <f t="shared" si="959"/>
        <v>0.000401491736054306-0.000680697769006384i</v>
      </c>
      <c r="L3283" t="str">
        <f t="shared" si="960"/>
        <v>0.00005-0.00130403202715145i</v>
      </c>
      <c r="M3283" t="str">
        <f t="shared" si="961"/>
        <v>0.00133333333333333-0.000767077663030267i</v>
      </c>
      <c r="N3283">
        <f t="shared" si="962"/>
        <v>11.530013436862788</v>
      </c>
      <c r="O3283">
        <f t="shared" si="963"/>
        <v>16.635644767824491</v>
      </c>
      <c r="P3283" s="3">
        <f t="shared" si="964"/>
        <v>-16.635644767824491</v>
      </c>
      <c r="Q3283" s="3">
        <f t="shared" si="965"/>
        <v>-168.46998656313721</v>
      </c>
      <c r="R3283">
        <f t="shared" si="966"/>
        <v>11.530013436862788</v>
      </c>
      <c r="S3283">
        <f t="shared" si="967"/>
        <v>216.39776442268951</v>
      </c>
      <c r="T3283">
        <f t="shared" si="950"/>
        <v>-16.635644767824491</v>
      </c>
    </row>
    <row r="3284" spans="1:20" x14ac:dyDescent="0.25">
      <c r="A3284">
        <f t="shared" si="951"/>
        <v>1364833.9894920753</v>
      </c>
      <c r="B3284">
        <f t="shared" si="968"/>
        <v>217220.07592749572</v>
      </c>
      <c r="C3284" t="str">
        <f t="shared" si="952"/>
        <v>-0.143347669939378-0.0289346751456799i</v>
      </c>
      <c r="D3284" t="str">
        <f t="shared" si="953"/>
        <v>3.56047765962074-1.28813421636081i</v>
      </c>
      <c r="E3284" t="str">
        <f t="shared" si="954"/>
        <v>1.31720671609508-97.9378260828876i</v>
      </c>
      <c r="F3284" t="str">
        <f t="shared" si="955"/>
        <v>1.44873722646708-0.782494029914801i</v>
      </c>
      <c r="G3284" t="str">
        <f t="shared" si="956"/>
        <v>0.995726514785428-0.0652320667976465i</v>
      </c>
      <c r="H3284" t="str">
        <f t="shared" si="957"/>
        <v>0.180723531306373-73.5737031147861i</v>
      </c>
      <c r="I3284" t="str">
        <f t="shared" si="958"/>
        <v>-0.161671535402999-0.301090842522332i</v>
      </c>
      <c r="K3284" t="str">
        <f t="shared" si="959"/>
        <v>0.000400634272603394-0.000679309198635983i</v>
      </c>
      <c r="L3284" t="str">
        <f t="shared" si="960"/>
        <v>0.00005-0.00129909546438678i</v>
      </c>
      <c r="M3284" t="str">
        <f t="shared" si="961"/>
        <v>0.00133333333333333-0.000764173802580461i</v>
      </c>
      <c r="N3284">
        <f t="shared" si="962"/>
        <v>11.411796513656668</v>
      </c>
      <c r="O3284">
        <f t="shared" si="963"/>
        <v>16.698751102173624</v>
      </c>
      <c r="P3284" s="3">
        <f t="shared" si="964"/>
        <v>-16.698751102173624</v>
      </c>
      <c r="Q3284" s="3">
        <f t="shared" si="965"/>
        <v>-168.58820348634333</v>
      </c>
      <c r="R3284">
        <f t="shared" si="966"/>
        <v>11.411796513656668</v>
      </c>
      <c r="S3284">
        <f t="shared" si="967"/>
        <v>217.22007592749571</v>
      </c>
      <c r="T3284">
        <f t="shared" si="950"/>
        <v>-16.698751102173624</v>
      </c>
    </row>
    <row r="3285" spans="1:20" x14ac:dyDescent="0.25">
      <c r="A3285">
        <f t="shared" si="951"/>
        <v>1370020.3586521451</v>
      </c>
      <c r="B3285">
        <f t="shared" si="968"/>
        <v>218045.5122160202</v>
      </c>
      <c r="C3285" t="str">
        <f t="shared" si="952"/>
        <v>-0.1423694828202-0.0284312694292264i</v>
      </c>
      <c r="D3285" t="str">
        <f t="shared" si="953"/>
        <v>3.55765269946286-1.29150577286989i</v>
      </c>
      <c r="E3285" t="str">
        <f t="shared" si="954"/>
        <v>1.22052113669509-97.4703700351543i</v>
      </c>
      <c r="F3285" t="str">
        <f t="shared" si="955"/>
        <v>1.44869008580665-0.780248657579332i</v>
      </c>
      <c r="G3285" t="str">
        <f t="shared" si="956"/>
        <v>0.995694114703026-0.065477817990397i</v>
      </c>
      <c r="H3285" t="str">
        <f t="shared" si="957"/>
        <v>0.178964508901373-73.2934113709753i</v>
      </c>
      <c r="I3285" t="str">
        <f t="shared" si="958"/>
        <v>-0.160595757069929-0.299930541173746i</v>
      </c>
      <c r="K3285" t="str">
        <f t="shared" si="959"/>
        <v>0.000399775060588822-0.000677924967800639i</v>
      </c>
      <c r="L3285" t="str">
        <f t="shared" si="960"/>
        <v>0.00005-0.0012941775895465i</v>
      </c>
      <c r="M3285" t="str">
        <f t="shared" si="961"/>
        <v>0.00133333333333333-0.000761280935027354i</v>
      </c>
      <c r="N3285">
        <f t="shared" si="962"/>
        <v>11.293436288837484</v>
      </c>
      <c r="O3285">
        <f t="shared" si="963"/>
        <v>16.761828240354625</v>
      </c>
      <c r="P3285" s="3">
        <f t="shared" si="964"/>
        <v>-16.761828240354625</v>
      </c>
      <c r="Q3285" s="3">
        <f t="shared" si="965"/>
        <v>-168.70656371116252</v>
      </c>
      <c r="R3285">
        <f t="shared" si="966"/>
        <v>11.293436288837484</v>
      </c>
      <c r="S3285">
        <f t="shared" si="967"/>
        <v>218.0455122160202</v>
      </c>
      <c r="T3285">
        <f t="shared" si="950"/>
        <v>-16.761828240354625</v>
      </c>
    </row>
    <row r="3286" spans="1:20" x14ac:dyDescent="0.25">
      <c r="A3286">
        <f t="shared" si="951"/>
        <v>1375226.4360150232</v>
      </c>
      <c r="B3286">
        <f t="shared" si="968"/>
        <v>218874.08516244107</v>
      </c>
      <c r="C3286" t="str">
        <f t="shared" si="952"/>
        <v>-0.141397877443463-0.0279332391793212i</v>
      </c>
      <c r="D3286" t="str">
        <f t="shared" si="953"/>
        <v>3.55481075929329-1.29488273072103i</v>
      </c>
      <c r="E3286" t="str">
        <f t="shared" si="954"/>
        <v>1.12532338829378-97.0057007211089i</v>
      </c>
      <c r="F3286" t="str">
        <f t="shared" si="955"/>
        <v>1.44864258929935-0.778014462377469i</v>
      </c>
      <c r="G3286" t="str">
        <f t="shared" si="956"/>
        <v>0.995661470044756-0.0657244787965021i</v>
      </c>
      <c r="H3286" t="str">
        <f t="shared" si="957"/>
        <v>0.177221068338621-73.0141983752838i</v>
      </c>
      <c r="I3286" t="str">
        <f t="shared" si="958"/>
        <v>-0.15952813550345-0.298774711650483i</v>
      </c>
      <c r="K3286" t="str">
        <f t="shared" si="959"/>
        <v>0.000398914107098137-0.000676545032332368i</v>
      </c>
      <c r="L3286" t="str">
        <f t="shared" si="960"/>
        <v>0.00005-0.00128927833188534i</v>
      </c>
      <c r="M3286" t="str">
        <f t="shared" si="961"/>
        <v>0.00133333333333333-0.000758399018756085i</v>
      </c>
      <c r="N3286">
        <f t="shared" si="962"/>
        <v>11.174927975707618</v>
      </c>
      <c r="O3286">
        <f t="shared" si="963"/>
        <v>16.8248769994205</v>
      </c>
      <c r="P3286" s="3">
        <f t="shared" si="964"/>
        <v>-16.8248769994205</v>
      </c>
      <c r="Q3286" s="3">
        <f t="shared" si="965"/>
        <v>-168.82507202429238</v>
      </c>
      <c r="R3286">
        <f t="shared" si="966"/>
        <v>11.174927975707618</v>
      </c>
      <c r="S3286">
        <f t="shared" si="967"/>
        <v>218.87408516244108</v>
      </c>
      <c r="T3286">
        <f t="shared" si="950"/>
        <v>-16.8248769994205</v>
      </c>
    </row>
    <row r="3287" spans="1:20" x14ac:dyDescent="0.25">
      <c r="A3287">
        <f t="shared" si="951"/>
        <v>1380452.2964718803</v>
      </c>
      <c r="B3287">
        <f t="shared" si="968"/>
        <v>219705.80668605835</v>
      </c>
      <c r="C3287" t="str">
        <f t="shared" si="952"/>
        <v>-0.14043279738351-0.0274405196488239i</v>
      </c>
      <c r="D3287" t="str">
        <f t="shared" si="953"/>
        <v>3.55195176806101-1.29826501961451i</v>
      </c>
      <c r="E3287" t="str">
        <f t="shared" si="954"/>
        <v>1.03158862185433-96.5437974431669i</v>
      </c>
      <c r="F3287" t="str">
        <f t="shared" si="955"/>
        <v>1.44859473428273-0.775791411636328i</v>
      </c>
      <c r="G3287" t="str">
        <f t="shared" si="956"/>
        <v>0.995628578980698-0.0659720523977731i</v>
      </c>
      <c r="H3287" t="str">
        <f t="shared" si="957"/>
        <v>0.175493082314195-72.7360598506047i</v>
      </c>
      <c r="I3287" t="str">
        <f t="shared" si="958"/>
        <v>-0.158468608352317-0.297623335580556i</v>
      </c>
      <c r="K3287" t="str">
        <f t="shared" si="959"/>
        <v>0.000398051419460075-0.000675169348207691i</v>
      </c>
      <c r="L3287" t="str">
        <f t="shared" si="960"/>
        <v>0.00005-0.00128439762092582i</v>
      </c>
      <c r="M3287" t="str">
        <f t="shared" si="961"/>
        <v>0.00133333333333333-0.000755528012309307i</v>
      </c>
      <c r="N3287">
        <f t="shared" si="962"/>
        <v>11.056266869192456</v>
      </c>
      <c r="O3287">
        <f t="shared" si="963"/>
        <v>16.887898196508143</v>
      </c>
      <c r="P3287" s="3">
        <f t="shared" si="964"/>
        <v>-16.887898196508143</v>
      </c>
      <c r="Q3287" s="3">
        <f t="shared" si="965"/>
        <v>-168.94373313080754</v>
      </c>
      <c r="R3287">
        <f t="shared" si="966"/>
        <v>11.056266869192456</v>
      </c>
      <c r="S3287">
        <f t="shared" si="967"/>
        <v>219.70580668605834</v>
      </c>
      <c r="T3287">
        <f t="shared" si="950"/>
        <v>-16.887898196508143</v>
      </c>
    </row>
    <row r="3288" spans="1:20" x14ac:dyDescent="0.25">
      <c r="A3288">
        <f t="shared" si="951"/>
        <v>1385698.0151984736</v>
      </c>
      <c r="B3288">
        <f t="shared" si="968"/>
        <v>220540.68875146538</v>
      </c>
      <c r="C3288" t="str">
        <f t="shared" si="952"/>
        <v>-0.139474186707084-0.0269530472467053i</v>
      </c>
      <c r="D3288" t="str">
        <f t="shared" si="953"/>
        <v>3.54907565484696-1.30165256847386i</v>
      </c>
      <c r="E3288" t="str">
        <f t="shared" si="954"/>
        <v>0.939292433182368-96.0846396386263i</v>
      </c>
      <c r="F3288" t="str">
        <f t="shared" si="955"/>
        <v>1.44854651807477-0.773579472837353i</v>
      </c>
      <c r="G3288" t="str">
        <f t="shared" si="956"/>
        <v>0.995595439667488-0.0662205419850187i</v>
      </c>
      <c r="H3288" t="str">
        <f t="shared" si="957"/>
        <v>0.173780424590928-72.4589915382886i</v>
      </c>
      <c r="I3288" t="str">
        <f t="shared" si="958"/>
        <v>-0.157417113745724-0.296476394676716i</v>
      </c>
      <c r="K3288" t="str">
        <f t="shared" si="959"/>
        <v>0.000397187005244278-0.000673797871549821i</v>
      </c>
      <c r="L3288" t="str">
        <f t="shared" si="960"/>
        <v>0.00005-0.00127953538645728i</v>
      </c>
      <c r="M3288" t="str">
        <f t="shared" si="961"/>
        <v>0.00133333333333333-0.000752667874386636i</v>
      </c>
      <c r="N3288">
        <f t="shared" si="962"/>
        <v>10.937448345043549</v>
      </c>
      <c r="O3288">
        <f t="shared" si="963"/>
        <v>16.950892648753999</v>
      </c>
      <c r="P3288" s="3">
        <f t="shared" si="964"/>
        <v>-16.950892648753999</v>
      </c>
      <c r="Q3288" s="3">
        <f t="shared" si="965"/>
        <v>-169.06255165495645</v>
      </c>
      <c r="R3288">
        <f t="shared" si="966"/>
        <v>10.937448345043549</v>
      </c>
      <c r="S3288">
        <f t="shared" si="967"/>
        <v>220.54068875146538</v>
      </c>
      <c r="T3288">
        <f t="shared" si="950"/>
        <v>-16.950892648753999</v>
      </c>
    </row>
    <row r="3289" spans="1:20" x14ac:dyDescent="0.25">
      <c r="A3289">
        <f t="shared" si="951"/>
        <v>1390963.6676562277</v>
      </c>
      <c r="B3289">
        <f t="shared" si="968"/>
        <v>221378.74336872096</v>
      </c>
      <c r="C3289" t="str">
        <f t="shared" si="952"/>
        <v>-0.13852198997408-0.0264707595153195i</v>
      </c>
      <c r="D3289" t="str">
        <f t="shared" si="953"/>
        <v>3.54618234887112-1.30504530544225i</v>
      </c>
      <c r="E3289" t="str">
        <f t="shared" si="954"/>
        <v>0.848410854605524-95.6282068805404i</v>
      </c>
      <c r="F3289" t="str">
        <f t="shared" si="955"/>
        <v>1.44849793797376-0.771378613615737i</v>
      </c>
      <c r="G3289" t="str">
        <f t="shared" si="956"/>
        <v>0.995562050248224-0.0664699507580459i</v>
      </c>
      <c r="H3289" t="str">
        <f t="shared" si="957"/>
        <v>0.172082969987597-72.1829891980513i</v>
      </c>
      <c r="I3289" t="str">
        <f t="shared" si="958"/>
        <v>-0.15637359028952-0.295333870735962i</v>
      </c>
      <c r="K3289" t="str">
        <f t="shared" si="959"/>
        <v>0.000396320872260961-0.000672430558630845i</v>
      </c>
      <c r="L3289" t="str">
        <f t="shared" si="960"/>
        <v>0.00005-0.00127469155853485i</v>
      </c>
      <c r="M3289" t="str">
        <f t="shared" si="961"/>
        <v>0.00133333333333333-0.000749818563844031i</v>
      </c>
      <c r="N3289">
        <f t="shared" si="962"/>
        <v>10.818467859058757</v>
      </c>
      <c r="O3289">
        <f t="shared" si="963"/>
        <v>17.013861173212067</v>
      </c>
      <c r="P3289" s="3">
        <f t="shared" si="964"/>
        <v>-17.013861173212067</v>
      </c>
      <c r="Q3289" s="3">
        <f t="shared" si="965"/>
        <v>-169.18153214094124</v>
      </c>
      <c r="R3289">
        <f t="shared" si="966"/>
        <v>10.818467859058757</v>
      </c>
      <c r="S3289">
        <f t="shared" si="967"/>
        <v>221.37874336872096</v>
      </c>
      <c r="T3289">
        <f t="shared" si="950"/>
        <v>-17.013861173212067</v>
      </c>
    </row>
    <row r="3290" spans="1:20" x14ac:dyDescent="0.25">
      <c r="A3290">
        <f t="shared" si="951"/>
        <v>1396249.3295933213</v>
      </c>
      <c r="B3290">
        <f t="shared" si="968"/>
        <v>222219.98259352209</v>
      </c>
      <c r="C3290" t="str">
        <f t="shared" si="952"/>
        <v>-0.137576152238109-0.0259935951080912i</v>
      </c>
      <c r="D3290" t="str">
        <f t="shared" si="953"/>
        <v>3.54327177950004-1.30844315787925i</v>
      </c>
      <c r="E3290" t="str">
        <f t="shared" si="954"/>
        <v>0.758920346803672-95.1744788785015i</v>
      </c>
      <c r="F3290" t="str">
        <f t="shared" si="955"/>
        <v>1.44844899125818-0.769188801759928i</v>
      </c>
      <c r="G3290" t="str">
        <f t="shared" si="956"/>
        <v>0.995528408852369-0.0667202819256588i</v>
      </c>
      <c r="H3290" t="str">
        <f t="shared" si="957"/>
        <v>0.17040059436822-71.9080486078759i</v>
      </c>
      <c r="I3290" t="str">
        <f t="shared" si="958"/>
        <v>-0.15533797706247-0.294195745639031i</v>
      </c>
      <c r="K3290" t="str">
        <f t="shared" si="959"/>
        <v>0.000395453028560577-0.000671067365873921i</v>
      </c>
      <c r="L3290" t="str">
        <f t="shared" si="960"/>
        <v>0.00005-0.00126986606747843i</v>
      </c>
      <c r="M3290" t="str">
        <f t="shared" si="961"/>
        <v>0.00133333333333333-0.000746980039693195i</v>
      </c>
      <c r="N3290">
        <f t="shared" si="962"/>
        <v>10.699320946305477</v>
      </c>
      <c r="O3290">
        <f t="shared" si="963"/>
        <v>17.076804586772504</v>
      </c>
      <c r="P3290" s="3">
        <f t="shared" si="964"/>
        <v>-17.076804586772504</v>
      </c>
      <c r="Q3290" s="3">
        <f t="shared" si="965"/>
        <v>-169.30067905369452</v>
      </c>
      <c r="R3290">
        <f t="shared" si="966"/>
        <v>10.699320946305477</v>
      </c>
      <c r="S3290">
        <f t="shared" si="967"/>
        <v>222.21998259352208</v>
      </c>
      <c r="T3290">
        <f t="shared" si="950"/>
        <v>-17.076804586772504</v>
      </c>
    </row>
    <row r="3291" spans="1:20" x14ac:dyDescent="0.25">
      <c r="A3291">
        <f t="shared" si="951"/>
        <v>1401555.0770457759</v>
      </c>
      <c r="B3291">
        <f t="shared" si="968"/>
        <v>223064.41852737748</v>
      </c>
      <c r="C3291" t="str">
        <f t="shared" si="952"/>
        <v>-0.136636619046838-0.0255214937676207i</v>
      </c>
      <c r="D3291" t="str">
        <f t="shared" si="953"/>
        <v>3.54034387625403-1.3118460523573i</v>
      </c>
      <c r="E3291" t="str">
        <f t="shared" si="954"/>
        <v>0.670797790794905-94.7234354793374i</v>
      </c>
      <c r="F3291" t="str">
        <f t="shared" si="955"/>
        <v>1.44839967518647-0.767010005211055i</v>
      </c>
      <c r="G3291" t="str">
        <f t="shared" si="956"/>
        <v>0.995494513595657-0.0669715387056579i</v>
      </c>
      <c r="H3291" t="str">
        <f t="shared" si="957"/>
        <v>0.168733174631501-71.6341655639201i</v>
      </c>
      <c r="I3291" t="str">
        <f t="shared" si="958"/>
        <v>-0.154310213612528-0.293062001349885i</v>
      </c>
      <c r="K3291" t="str">
        <f t="shared" si="959"/>
        <v>0.000394583482433435-0.0006697082498555i</v>
      </c>
      <c r="L3291" t="str">
        <f t="shared" si="960"/>
        <v>0.00005-0.00126505884387172i</v>
      </c>
      <c r="M3291" t="str">
        <f t="shared" si="961"/>
        <v>0.00133333333333333-0.000744152261101013i</v>
      </c>
      <c r="N3291">
        <f t="shared" si="962"/>
        <v>10.580003220353774</v>
      </c>
      <c r="O3291">
        <f t="shared" si="963"/>
        <v>17.139723706083249</v>
      </c>
      <c r="P3291" s="3">
        <f t="shared" si="964"/>
        <v>-17.139723706083249</v>
      </c>
      <c r="Q3291" s="3">
        <f t="shared" si="965"/>
        <v>-169.41999677964623</v>
      </c>
      <c r="R3291">
        <f t="shared" si="966"/>
        <v>10.580003220353774</v>
      </c>
      <c r="S3291">
        <f t="shared" si="967"/>
        <v>223.06441852737748</v>
      </c>
      <c r="T3291">
        <f t="shared" si="950"/>
        <v>-17.139723706083249</v>
      </c>
    </row>
    <row r="3292" spans="1:20" x14ac:dyDescent="0.25">
      <c r="A3292">
        <f t="shared" si="951"/>
        <v>1406880.98633855</v>
      </c>
      <c r="B3292">
        <f t="shared" si="968"/>
        <v>223912.06331778152</v>
      </c>
      <c r="C3292" t="str">
        <f t="shared" si="952"/>
        <v>-0.135703336442154-0.0250543963042013i</v>
      </c>
      <c r="D3292" t="str">
        <f t="shared" si="953"/>
        <v>3.53739856881488-1.31525391465856i</v>
      </c>
      <c r="E3292" t="str">
        <f t="shared" si="954"/>
        <v>0.584020480076008-94.2750566677345i</v>
      </c>
      <c r="F3292" t="str">
        <f t="shared" si="955"/>
        <v>1.44834998699702-0.764842192062444i</v>
      </c>
      <c r="G3292" t="str">
        <f t="shared" si="956"/>
        <v>0.995460362579993-0.0672237243248386i</v>
      </c>
      <c r="H3292" t="str">
        <f t="shared" si="957"/>
        <v>0.16708058870036-71.3613358804197i</v>
      </c>
      <c r="I3292" t="str">
        <f t="shared" si="958"/>
        <v>-0.153290239953159-0.291932619915234i</v>
      </c>
      <c r="K3292" t="str">
        <f t="shared" si="959"/>
        <v>0.000393712242409268-0.000668353167307519i</v>
      </c>
      <c r="L3292" t="str">
        <f t="shared" si="960"/>
        <v>0.00005-0.00126026981856119i</v>
      </c>
      <c r="M3292" t="str">
        <f t="shared" si="961"/>
        <v>0.00133333333333333-0.000741335187388936i</v>
      </c>
      <c r="N3292">
        <f t="shared" si="962"/>
        <v>10.460510372517945</v>
      </c>
      <c r="O3292">
        <f t="shared" si="963"/>
        <v>17.202619347472279</v>
      </c>
      <c r="P3292" s="3">
        <f t="shared" si="964"/>
        <v>-17.202619347472279</v>
      </c>
      <c r="Q3292" s="3">
        <f t="shared" si="965"/>
        <v>-169.53948962748206</v>
      </c>
      <c r="R3292">
        <f t="shared" si="966"/>
        <v>10.460510372517945</v>
      </c>
      <c r="S3292">
        <f t="shared" si="967"/>
        <v>223.91206331778153</v>
      </c>
      <c r="T3292">
        <f t="shared" si="950"/>
        <v>-17.202619347472279</v>
      </c>
    </row>
    <row r="3293" spans="1:20" x14ac:dyDescent="0.25">
      <c r="A3293">
        <f t="shared" si="951"/>
        <v>1412227.1340866366</v>
      </c>
      <c r="B3293">
        <f t="shared" si="968"/>
        <v>224762.9291583891</v>
      </c>
      <c r="C3293" t="str">
        <f t="shared" si="952"/>
        <v>-0.134776250960126-0.024592244574734i</v>
      </c>
      <c r="D3293" t="str">
        <f t="shared" si="953"/>
        <v>3.53443578703323-1.31866666977154i</v>
      </c>
      <c r="E3293" t="str">
        <f t="shared" si="954"/>
        <v>0.498566112907217-93.8293225667745i</v>
      </c>
      <c r="F3293" t="str">
        <f t="shared" si="955"/>
        <v>1.4482999239079-0.762685330559041i</v>
      </c>
      <c r="G3293" t="str">
        <f t="shared" si="956"/>
        <v>0.995425953893359-0.0674768420189892i</v>
      </c>
      <c r="H3293" t="str">
        <f t="shared" si="957"/>
        <v>0.16544271551162-71.0895553895946i</v>
      </c>
      <c r="I3293" t="str">
        <f t="shared" si="958"/>
        <v>-0.152277996559665-0.290807583464013i</v>
      </c>
      <c r="K3293" t="str">
        <f t="shared" si="959"/>
        <v>0.000392839317256809-0.000667002075119639i</v>
      </c>
      <c r="L3293" t="str">
        <f t="shared" si="960"/>
        <v>0.00005-0.0012554989226551i</v>
      </c>
      <c r="M3293" t="str">
        <f t="shared" si="961"/>
        <v>0.00133333333333333-0.00073852877803241i</v>
      </c>
      <c r="N3293">
        <f t="shared" si="962"/>
        <v>10.340838171105133</v>
      </c>
      <c r="O3293">
        <f t="shared" si="963"/>
        <v>17.265492326872604</v>
      </c>
      <c r="P3293" s="3">
        <f t="shared" si="964"/>
        <v>-17.265492326872604</v>
      </c>
      <c r="Q3293" s="3">
        <f t="shared" si="965"/>
        <v>-169.65916182889487</v>
      </c>
      <c r="R3293">
        <f t="shared" si="966"/>
        <v>10.340838171105133</v>
      </c>
      <c r="S3293">
        <f t="shared" si="967"/>
        <v>224.76292915838911</v>
      </c>
      <c r="T3293">
        <f t="shared" si="950"/>
        <v>-17.265492326872604</v>
      </c>
    </row>
    <row r="3294" spans="1:20" x14ac:dyDescent="0.25">
      <c r="A3294">
        <f t="shared" si="951"/>
        <v>1417593.5971961659</v>
      </c>
      <c r="B3294">
        <f t="shared" si="968"/>
        <v>225617.02828919099</v>
      </c>
      <c r="C3294" t="str">
        <f t="shared" si="952"/>
        <v>-0.133855309630806-0.0241349814620426i</v>
      </c>
      <c r="D3294" t="str">
        <f t="shared" si="953"/>
        <v>3.5314554609364-1.32208424188798i</v>
      </c>
      <c r="E3294" t="str">
        <f t="shared" si="954"/>
        <v>0.414412784748749-93.3862134384082i</v>
      </c>
      <c r="F3294" t="str">
        <f t="shared" si="955"/>
        <v>1.44824948311683-0.760539389096928i</v>
      </c>
      <c r="G3294" t="str">
        <f t="shared" si="956"/>
        <v>0.995391285609712-0.0677308950328891i</v>
      </c>
      <c r="H3294" t="str">
        <f t="shared" si="957"/>
        <v>0.163819435005796-70.8188199415569i</v>
      </c>
      <c r="I3294" t="str">
        <f t="shared" si="958"/>
        <v>-0.151273424365577-0.289686874206923i</v>
      </c>
      <c r="K3294" t="str">
        <f t="shared" si="959"/>
        <v>0.000391964715983288-0.000665654930341472i</v>
      </c>
      <c r="L3294" t="str">
        <f t="shared" si="960"/>
        <v>0.00005-0.00125074608752251i</v>
      </c>
      <c r="M3294" t="str">
        <f t="shared" si="961"/>
        <v>0.00133333333333333-0.000735732992660304i</v>
      </c>
      <c r="N3294">
        <f t="shared" si="962"/>
        <v>10.22098246067344</v>
      </c>
      <c r="O3294">
        <f t="shared" si="963"/>
        <v>17.328343459747792</v>
      </c>
      <c r="P3294" s="3">
        <f t="shared" si="964"/>
        <v>-17.328343459747792</v>
      </c>
      <c r="Q3294" s="3">
        <f t="shared" si="965"/>
        <v>-169.77901753932656</v>
      </c>
      <c r="R3294">
        <f t="shared" si="966"/>
        <v>10.22098246067344</v>
      </c>
      <c r="S3294">
        <f t="shared" si="967"/>
        <v>225.61702828919098</v>
      </c>
      <c r="T3294">
        <f t="shared" si="950"/>
        <v>-17.328343459747792</v>
      </c>
    </row>
    <row r="3295" spans="1:20" x14ac:dyDescent="0.25">
      <c r="A3295">
        <f t="shared" si="951"/>
        <v>1422980.4528655114</v>
      </c>
      <c r="B3295">
        <f t="shared" si="968"/>
        <v>226474.37299668993</v>
      </c>
      <c r="C3295" t="str">
        <f t="shared" si="952"/>
        <v>-0.132940459977854-0.0236825508545708i</v>
      </c>
      <c r="D3295" t="str">
        <f t="shared" si="953"/>
        <v>3.52845752073603-1.32550655439971i</v>
      </c>
      <c r="E3295" t="str">
        <f t="shared" si="954"/>
        <v>0.331538980837171-92.9457096838544i</v>
      </c>
      <c r="F3295" t="str">
        <f t="shared" si="955"/>
        <v>1.44819866180095-0.758404336222768i</v>
      </c>
      <c r="G3295" t="str">
        <f t="shared" si="956"/>
        <v>0.995356355788892-0.0679858866203061i</v>
      </c>
      <c r="H3295" t="str">
        <f t="shared" si="957"/>
        <v>0.162210628117028-70.5491254042204i</v>
      </c>
      <c r="I3295" t="str">
        <f t="shared" si="958"/>
        <v>-0.150276464759045-0.288570474435934i</v>
      </c>
      <c r="K3295" t="str">
        <f t="shared" si="959"/>
        <v>0.000391088447833926-0.000664311690184806i</v>
      </c>
      <c r="L3295" t="str">
        <f t="shared" si="960"/>
        <v>0.00005-0.0012460112447923i</v>
      </c>
      <c r="M3295" t="str">
        <f t="shared" si="961"/>
        <v>0.00133333333333333-0.000732947791054297i</v>
      </c>
      <c r="N3295">
        <f t="shared" si="962"/>
        <v>10.100939161295884</v>
      </c>
      <c r="O3295">
        <f t="shared" si="963"/>
        <v>17.391173561019468</v>
      </c>
      <c r="P3295" s="3">
        <f t="shared" si="964"/>
        <v>-17.391173561019468</v>
      </c>
      <c r="Q3295" s="3">
        <f t="shared" si="965"/>
        <v>-169.89906083870412</v>
      </c>
      <c r="R3295">
        <f t="shared" si="966"/>
        <v>10.100939161295884</v>
      </c>
      <c r="S3295">
        <f t="shared" si="967"/>
        <v>226.47437299668994</v>
      </c>
      <c r="T3295">
        <f t="shared" si="950"/>
        <v>-17.391173561019468</v>
      </c>
    </row>
    <row r="3296" spans="1:20" x14ac:dyDescent="0.25">
      <c r="A3296">
        <f t="shared" si="951"/>
        <v>1428387.7785864004</v>
      </c>
      <c r="B3296">
        <f t="shared" si="968"/>
        <v>227334.97561407735</v>
      </c>
      <c r="C3296" t="str">
        <f t="shared" si="952"/>
        <v>-0.132031650017985-0.0232348976264632i</v>
      </c>
      <c r="D3296" t="str">
        <f t="shared" si="953"/>
        <v>3.5254418968359-1.32893352989548i</v>
      </c>
      <c r="E3296" t="str">
        <f t="shared" si="954"/>
        <v>0.249923568904022-92.5077918439234i</v>
      </c>
      <c r="F3296" t="str">
        <f t="shared" si="955"/>
        <v>1.44814745711673-0.756280140633284i</v>
      </c>
      <c r="G3296" t="str">
        <f t="shared" si="956"/>
        <v>0.995321162476512-0.0682418200439932i</v>
      </c>
      <c r="H3296" t="str">
        <f t="shared" si="957"/>
        <v>0.160616176763082-70.2804676632031i</v>
      </c>
      <c r="I3296" t="str">
        <f t="shared" si="958"/>
        <v>-0.149287059579266-0.287458366523792i</v>
      </c>
      <c r="K3296" t="str">
        <f t="shared" si="959"/>
        <v>0.000390210522291392-0.000662972312025859i</v>
      </c>
      <c r="L3296" t="str">
        <f t="shared" si="960"/>
        <v>0.00005-0.00124129432635216i</v>
      </c>
      <c r="M3296" t="str">
        <f t="shared" si="961"/>
        <v>0.00133333333333333-0.000730173133148333i</v>
      </c>
      <c r="N3296">
        <f t="shared" si="962"/>
        <v>9.9807042678347386</v>
      </c>
      <c r="O3296">
        <f t="shared" si="963"/>
        <v>17.453983444997281</v>
      </c>
      <c r="P3296" s="3">
        <f t="shared" si="964"/>
        <v>-17.453983444997281</v>
      </c>
      <c r="Q3296" s="3">
        <f t="shared" si="965"/>
        <v>-170.01929573216526</v>
      </c>
      <c r="R3296">
        <f t="shared" si="966"/>
        <v>9.9807042678347386</v>
      </c>
      <c r="S3296">
        <f t="shared" si="967"/>
        <v>227.33497561407736</v>
      </c>
      <c r="T3296">
        <f t="shared" si="950"/>
        <v>-17.453983444997281</v>
      </c>
    </row>
    <row r="3297" spans="1:20" x14ac:dyDescent="0.25">
      <c r="A3297">
        <f t="shared" si="951"/>
        <v>1433815.6521450288</v>
      </c>
      <c r="B3297">
        <f t="shared" si="968"/>
        <v>228198.84852141087</v>
      </c>
      <c r="C3297" t="str">
        <f t="shared" si="952"/>
        <v>-0.131128828260288-0.0227919676180149i</v>
      </c>
      <c r="D3297" t="str">
        <f t="shared" si="953"/>
        <v>3.52240851983993-1.33236509015808i</v>
      </c>
      <c r="E3297" t="str">
        <f t="shared" si="954"/>
        <v>0.1695457920329-92.0724405992901i</v>
      </c>
      <c r="F3297" t="str">
        <f t="shared" si="955"/>
        <v>1.44809586619977-0.75416677117475i</v>
      </c>
      <c r="G3297" t="str">
        <f t="shared" si="956"/>
        <v>0.99528570370387-0.0684986985756858i</v>
      </c>
      <c r="H3297" t="str">
        <f t="shared" si="957"/>
        <v>0.159035963835534-70.0128426217419i</v>
      </c>
      <c r="I3297" t="str">
        <f t="shared" si="958"/>
        <v>-0.148305151112952-0.286350532923555i</v>
      </c>
      <c r="K3297" t="str">
        <f t="shared" si="959"/>
        <v>0.000389330949075206-0.000661636753407512i</v>
      </c>
      <c r="L3297" t="str">
        <f t="shared" si="960"/>
        <v>0.00005-0.00123659526434764i</v>
      </c>
      <c r="M3297" t="str">
        <f t="shared" si="961"/>
        <v>0.00133333333333333-0.000727408979028028i</v>
      </c>
      <c r="N3297">
        <f t="shared" si="962"/>
        <v>9.8602738492197375</v>
      </c>
      <c r="O3297">
        <f t="shared" si="963"/>
        <v>17.516773925308691</v>
      </c>
      <c r="P3297" s="3">
        <f t="shared" si="964"/>
        <v>-17.516773925308691</v>
      </c>
      <c r="Q3297" s="3">
        <f t="shared" si="965"/>
        <v>-170.13972615078026</v>
      </c>
      <c r="R3297">
        <f t="shared" si="966"/>
        <v>9.8602738492197375</v>
      </c>
      <c r="S3297">
        <f t="shared" si="967"/>
        <v>228.19884852141087</v>
      </c>
      <c r="T3297">
        <f t="shared" si="950"/>
        <v>-17.516773925308691</v>
      </c>
    </row>
    <row r="3298" spans="1:20" x14ac:dyDescent="0.25">
      <c r="A3298">
        <f t="shared" si="951"/>
        <v>1439264.1516231799</v>
      </c>
      <c r="B3298">
        <f t="shared" si="968"/>
        <v>229066.00414579222</v>
      </c>
      <c r="C3298" t="str">
        <f t="shared" si="952"/>
        <v>-0.130231943705372-0.0223537076164919i</v>
      </c>
      <c r="D3298" t="str">
        <f t="shared" si="953"/>
        <v>3.51935732056006-1.33580115616129i</v>
      </c>
      <c r="E3298" t="str">
        <f t="shared" si="954"/>
        <v>0.0903852616542729-91.6396367706932i</v>
      </c>
      <c r="F3298" t="str">
        <f t="shared" si="955"/>
        <v>1.44804388616474-0.752064196842455i</v>
      </c>
      <c r="G3298" t="str">
        <f t="shared" si="956"/>
        <v>0.995249977487839-0.0687565254960971i</v>
      </c>
      <c r="H3298" t="str">
        <f t="shared" si="957"/>
        <v>0.157469873190004-69.7462462005973i</v>
      </c>
      <c r="I3298" t="str">
        <f t="shared" si="958"/>
        <v>-0.147330682090808-0.285246956168116i</v>
      </c>
      <c r="K3298" t="str">
        <f t="shared" si="959"/>
        <v>0.000388449738141125-0.000660304972041564i</v>
      </c>
      <c r="L3298" t="str">
        <f t="shared" si="960"/>
        <v>0.00005-0.00123191399118116i</v>
      </c>
      <c r="M3298" t="str">
        <f t="shared" si="961"/>
        <v>0.00133333333333333-0.000724655288930089i</v>
      </c>
      <c r="N3298">
        <f t="shared" si="962"/>
        <v>9.7396440477373858</v>
      </c>
      <c r="O3298">
        <f t="shared" si="963"/>
        <v>17.579545814831615</v>
      </c>
      <c r="P3298" s="3">
        <f t="shared" si="964"/>
        <v>-17.579545814831615</v>
      </c>
      <c r="Q3298" s="3">
        <f t="shared" si="965"/>
        <v>-170.26035595226261</v>
      </c>
      <c r="R3298">
        <f t="shared" si="966"/>
        <v>9.7396440477373858</v>
      </c>
      <c r="S3298">
        <f t="shared" si="967"/>
        <v>229.06600414579222</v>
      </c>
      <c r="T3298">
        <f t="shared" si="950"/>
        <v>-17.579545814831615</v>
      </c>
    </row>
    <row r="3299" spans="1:20" x14ac:dyDescent="0.25">
      <c r="A3299">
        <f t="shared" si="951"/>
        <v>1444733.3553993478</v>
      </c>
      <c r="B3299">
        <f t="shared" si="968"/>
        <v>229936.45496154623</v>
      </c>
      <c r="C3299" t="str">
        <f t="shared" si="952"/>
        <v>-0.12934094584438-0.0219200653373104i</v>
      </c>
      <c r="D3299" t="str">
        <f t="shared" si="953"/>
        <v>3.51628823002439-1.33924164806701i</v>
      </c>
      <c r="E3299" t="str">
        <f t="shared" si="954"/>
        <v>0.0124219506716852-91.2093613190823i</v>
      </c>
      <c r="F3299" t="str">
        <f t="shared" si="955"/>
        <v>1.44799151410513-0.749972386780185i</v>
      </c>
      <c r="G3299" t="str">
        <f t="shared" si="956"/>
        <v>0.99521398183077-0.0690153040949143i</v>
      </c>
      <c r="H3299" t="str">
        <f t="shared" si="957"/>
        <v>0.155917789636564-69.4806743379676i</v>
      </c>
      <c r="I3299" t="str">
        <f t="shared" si="958"/>
        <v>-0.146363595684062-0.284147618869733i</v>
      </c>
      <c r="K3299" t="str">
        <f t="shared" si="959"/>
        <v>0.000387566899680493-0.000658976925810985i</v>
      </c>
      <c r="L3299" t="str">
        <f t="shared" si="960"/>
        <v>0.00005-0.00122725043951101i</v>
      </c>
      <c r="M3299" t="str">
        <f t="shared" si="961"/>
        <v>0.00133333333333333-0.000721912023241775i</v>
      </c>
      <c r="N3299">
        <f t="shared" si="962"/>
        <v>9.6188110783266438</v>
      </c>
      <c r="O3299">
        <f t="shared" si="963"/>
        <v>17.642299925627903</v>
      </c>
      <c r="P3299" s="3">
        <f t="shared" si="964"/>
        <v>-17.642299925627903</v>
      </c>
      <c r="Q3299" s="3">
        <f t="shared" si="965"/>
        <v>-170.38118892167336</v>
      </c>
      <c r="R3299">
        <f t="shared" si="966"/>
        <v>9.6188110783266438</v>
      </c>
      <c r="S3299">
        <f t="shared" si="967"/>
        <v>229.93645496154622</v>
      </c>
      <c r="T3299">
        <f t="shared" si="950"/>
        <v>-17.642299925627903</v>
      </c>
    </row>
    <row r="3300" spans="1:20" x14ac:dyDescent="0.25">
      <c r="A3300">
        <f t="shared" si="951"/>
        <v>1450223.3421498656</v>
      </c>
      <c r="B3300">
        <f t="shared" si="968"/>
        <v>230810.21349040011</v>
      </c>
      <c r="C3300" t="str">
        <f t="shared" si="952"/>
        <v>-0.12845578465787-0.0214909894055699i</v>
      </c>
      <c r="D3300" t="str">
        <f t="shared" si="953"/>
        <v>3.51320117948531-1.34268648522243i</v>
      </c>
      <c r="E3300" t="str">
        <f t="shared" si="954"/>
        <v>-0.0643638132797906-90.7815953457037i</v>
      </c>
      <c r="F3300" t="str">
        <f t="shared" si="955"/>
        <v>1.44793874709318-0.747891310279708i</v>
      </c>
      <c r="G3300" t="str">
        <f t="shared" si="956"/>
        <v>0.995177714720392-0.0692750376707939i</v>
      </c>
      <c r="H3300" t="str">
        <f t="shared" si="957"/>
        <v>0.154379598930222-69.2161229893964i</v>
      </c>
      <c r="I3300" t="str">
        <f t="shared" si="958"/>
        <v>-0.145403835500995-0.283052503719562i</v>
      </c>
      <c r="K3300" t="str">
        <f t="shared" si="959"/>
        <v>0.000386682444119578-0.000657652572772185i</v>
      </c>
      <c r="L3300" t="str">
        <f t="shared" si="960"/>
        <v>0.00005-0.00122260454225046i</v>
      </c>
      <c r="M3300" t="str">
        <f t="shared" si="961"/>
        <v>0.00133333333333333-0.000719179142500272i</v>
      </c>
      <c r="N3300">
        <f t="shared" si="962"/>
        <v>9.4977712278822821</v>
      </c>
      <c r="O3300">
        <f t="shared" si="963"/>
        <v>17.705037068877875</v>
      </c>
      <c r="P3300" s="3">
        <f t="shared" si="964"/>
        <v>-17.705037068877875</v>
      </c>
      <c r="Q3300" s="3">
        <f t="shared" si="965"/>
        <v>-170.50222877211772</v>
      </c>
      <c r="R3300">
        <f t="shared" si="966"/>
        <v>9.4977712278822821</v>
      </c>
      <c r="S3300">
        <f t="shared" si="967"/>
        <v>230.81021349040012</v>
      </c>
      <c r="T3300">
        <f t="shared" si="950"/>
        <v>-17.705037068877875</v>
      </c>
    </row>
    <row r="3301" spans="1:20" x14ac:dyDescent="0.25">
      <c r="A3301">
        <f t="shared" si="951"/>
        <v>1455734.1908500351</v>
      </c>
      <c r="B3301">
        <f t="shared" si="968"/>
        <v>231687.29230166363</v>
      </c>
      <c r="C3301" t="str">
        <f t="shared" si="952"/>
        <v>-0.127576410614548-0.0210664293379244i</v>
      </c>
      <c r="D3301" t="str">
        <f t="shared" si="953"/>
        <v>3.51009610042772-1.34613558615726i</v>
      </c>
      <c r="E3301" t="str">
        <f t="shared" si="954"/>
        <v>-0.13999135444609-90.3563200921342i</v>
      </c>
      <c r="F3301" t="str">
        <f t="shared" si="955"/>
        <v>1.4478855821797-0.745820936780251i</v>
      </c>
      <c r="G3301" t="str">
        <f t="shared" si="956"/>
        <v>0.995141174129704-0.0695357295313564i</v>
      </c>
      <c r="H3301" t="str">
        <f t="shared" si="957"/>
        <v>0.152855187761511-68.952588127685i</v>
      </c>
      <c r="I3301" t="str">
        <f t="shared" si="958"/>
        <v>-0.144451345583524-0.281961593487197i</v>
      </c>
      <c r="K3301" t="str">
        <f t="shared" si="959"/>
        <v>0.000385796382118797-0.000656331871157252i</v>
      </c>
      <c r="L3301" t="str">
        <f t="shared" si="960"/>
        <v>0.00005-0.00121797623256671i</v>
      </c>
      <c r="M3301" t="str">
        <f t="shared" si="961"/>
        <v>0.00133333333333333-0.000716456607392183i</v>
      </c>
      <c r="N3301">
        <f t="shared" si="962"/>
        <v>9.3765208545631253</v>
      </c>
      <c r="O3301">
        <f t="shared" si="963"/>
        <v>17.767758054817545</v>
      </c>
      <c r="P3301" s="3">
        <f t="shared" si="964"/>
        <v>-17.767758054817545</v>
      </c>
      <c r="Q3301" s="3">
        <f t="shared" si="965"/>
        <v>-170.62347914543687</v>
      </c>
      <c r="R3301">
        <f t="shared" si="966"/>
        <v>9.3765208545631253</v>
      </c>
      <c r="S3301">
        <f t="shared" si="967"/>
        <v>231.68729230166363</v>
      </c>
      <c r="T3301">
        <f t="shared" si="950"/>
        <v>-17.767758054817545</v>
      </c>
    </row>
    <row r="3302" spans="1:20" x14ac:dyDescent="0.25">
      <c r="A3302">
        <f t="shared" si="951"/>
        <v>1461265.9807752653</v>
      </c>
      <c r="B3302">
        <f t="shared" si="968"/>
        <v>232567.70401240996</v>
      </c>
      <c r="C3302" t="str">
        <f t="shared" si="952"/>
        <v>-0.126702774669898-0.0206463355248046i</v>
      </c>
      <c r="D3302" t="str">
        <f t="shared" si="953"/>
        <v>3.50697292457737-1.34958886858104i</v>
      </c>
      <c r="E3302" t="str">
        <f t="shared" si="954"/>
        <v>-0.214479655441872-89.9335169402611i</v>
      </c>
      <c r="F3302" t="str">
        <f t="shared" si="955"/>
        <v>1.44783201639391-0.743761235867985i</v>
      </c>
      <c r="G3302" t="str">
        <f t="shared" si="956"/>
        <v>0.995104358016876-0.069797382993181i</v>
      </c>
      <c r="H3302" t="str">
        <f t="shared" si="957"/>
        <v>0.151344443747222-68.6900657428035i</v>
      </c>
      <c r="I3302" t="str">
        <f t="shared" si="958"/>
        <v>-0.143506070403796-0.280874871020205i</v>
      </c>
      <c r="K3302" t="str">
        <f t="shared" si="959"/>
        <v>0.000384908724572006-0.000655014779376226i</v>
      </c>
      <c r="L3302" t="str">
        <f t="shared" si="960"/>
        <v>0.00005-0.00121336544387996i</v>
      </c>
      <c r="M3302" t="str">
        <f t="shared" si="961"/>
        <v>0.00133333333333333-0.000713744378752922i</v>
      </c>
      <c r="N3302">
        <f t="shared" si="962"/>
        <v>9.2550563871108693</v>
      </c>
      <c r="O3302">
        <f t="shared" si="963"/>
        <v>17.830463692675544</v>
      </c>
      <c r="P3302" s="3">
        <f t="shared" si="964"/>
        <v>-17.830463692675544</v>
      </c>
      <c r="Q3302" s="3">
        <f t="shared" si="965"/>
        <v>-170.74494361288913</v>
      </c>
      <c r="R3302">
        <f t="shared" si="966"/>
        <v>9.2550563871108693</v>
      </c>
      <c r="S3302">
        <f t="shared" si="967"/>
        <v>232.56770401240996</v>
      </c>
      <c r="T3302">
        <f t="shared" si="950"/>
        <v>-17.830463692675544</v>
      </c>
    </row>
    <row r="3303" spans="1:20" x14ac:dyDescent="0.25">
      <c r="A3303">
        <f t="shared" si="951"/>
        <v>1466818.7915022112</v>
      </c>
      <c r="B3303">
        <f t="shared" si="968"/>
        <v>233451.46128765712</v>
      </c>
      <c r="C3303" t="str">
        <f t="shared" si="952"/>
        <v>-0.125834828264683-0.0202306592129704i</v>
      </c>
      <c r="D3303" t="str">
        <f t="shared" si="953"/>
        <v>3.50383158390927-1.35304624938052i</v>
      </c>
      <c r="E3303" t="str">
        <f t="shared" si="954"/>
        <v>-0.287847363610935-89.5131674122157i</v>
      </c>
      <c r="F3303" t="str">
        <f t="shared" si="955"/>
        <v>1.44777804674334-0.74171217727551i</v>
      </c>
      <c r="G3303" t="str">
        <f t="shared" si="956"/>
        <v>0.995067264325144-0.0700600013817993i</v>
      </c>
      <c r="H3303" t="str">
        <f t="shared" si="957"/>
        <v>0.149847255421231-68.4285518418046i</v>
      </c>
      <c r="I3303" t="str">
        <f t="shared" si="958"/>
        <v>-0.14256795486082-0.279792319243686i</v>
      </c>
      <c r="K3303" t="str">
        <f t="shared" si="959"/>
        <v>0.000384019482605703-0.000653701256019375i</v>
      </c>
      <c r="L3303" t="str">
        <f t="shared" si="960"/>
        <v>0.00005-0.00120877210986249i</v>
      </c>
      <c r="M3303" t="str">
        <f t="shared" si="961"/>
        <v>0.00133333333333333-0.000711042417566169i</v>
      </c>
      <c r="N3303">
        <f t="shared" si="962"/>
        <v>9.1333743241750938</v>
      </c>
      <c r="O3303">
        <f t="shared" si="963"/>
        <v>17.893154790612051</v>
      </c>
      <c r="P3303" s="3">
        <f t="shared" si="964"/>
        <v>-17.893154790612051</v>
      </c>
      <c r="Q3303" s="3">
        <f t="shared" si="965"/>
        <v>-170.86662567582491</v>
      </c>
      <c r="R3303">
        <f t="shared" si="966"/>
        <v>9.1333743241750938</v>
      </c>
      <c r="S3303">
        <f t="shared" si="967"/>
        <v>233.45146128765711</v>
      </c>
      <c r="T3303">
        <f t="shared" si="950"/>
        <v>-17.893154790612051</v>
      </c>
    </row>
    <row r="3304" spans="1:20" x14ac:dyDescent="0.25">
      <c r="A3304">
        <f t="shared" si="951"/>
        <v>1472392.7029099197</v>
      </c>
      <c r="B3304">
        <f t="shared" si="968"/>
        <v>234338.57684055023</v>
      </c>
      <c r="C3304" t="str">
        <f t="shared" si="952"/>
        <v>-0.12497252332332-0.0198193524883812i</v>
      </c>
      <c r="D3304" t="str">
        <f t="shared" si="953"/>
        <v>3.50067201065609-1.35650764461704i</v>
      </c>
      <c r="E3304" t="str">
        <f t="shared" si="954"/>
        <v>-0.36011279726955-89.0952531702554i</v>
      </c>
      <c r="F3304" t="str">
        <f t="shared" si="955"/>
        <v>1.44772367021358-0.739673730881334i</v>
      </c>
      <c r="G3304" t="str">
        <f t="shared" si="956"/>
        <v>0.995029890982705-0.0703235880316891i</v>
      </c>
      <c r="H3304" t="str">
        <f t="shared" si="957"/>
        <v>0.148363512225408-68.168042448735i</v>
      </c>
      <c r="I3304" t="str">
        <f t="shared" si="958"/>
        <v>-0.141636944277118-0.278713921159799i</v>
      </c>
      <c r="K3304" t="str">
        <f t="shared" si="959"/>
        <v>0.000383128667578161-0.000652391259859428i</v>
      </c>
      <c r="L3304" t="str">
        <f t="shared" si="960"/>
        <v>0.00005-0.00120419616443762i</v>
      </c>
      <c r="M3304" t="str">
        <f t="shared" si="961"/>
        <v>0.00133333333333333-0.000708350684963309i</v>
      </c>
      <c r="N3304">
        <f t="shared" si="962"/>
        <v>9.0114712336423111</v>
      </c>
      <c r="O3304">
        <f t="shared" si="963"/>
        <v>17.955832155659934</v>
      </c>
      <c r="P3304" s="3">
        <f t="shared" si="964"/>
        <v>-17.955832155659934</v>
      </c>
      <c r="Q3304" s="3">
        <f t="shared" si="965"/>
        <v>-170.98852876635769</v>
      </c>
      <c r="R3304">
        <f t="shared" si="966"/>
        <v>9.0114712336423111</v>
      </c>
      <c r="S3304">
        <f t="shared" si="967"/>
        <v>234.33857684055022</v>
      </c>
      <c r="T3304">
        <f t="shared" si="950"/>
        <v>-17.955832155659934</v>
      </c>
    </row>
    <row r="3305" spans="1:20" x14ac:dyDescent="0.25">
      <c r="A3305">
        <f t="shared" si="951"/>
        <v>1477987.7951809773</v>
      </c>
      <c r="B3305">
        <f t="shared" si="968"/>
        <v>235229.06343254432</v>
      </c>
      <c r="C3305" t="str">
        <f t="shared" si="952"/>
        <v>-0.124115812252171-0.0194123682594031i</v>
      </c>
      <c r="D3305" t="str">
        <f t="shared" si="953"/>
        <v>3.49749413731681-1.35997296952414i</v>
      </c>
      <c r="E3305" t="str">
        <f t="shared" si="954"/>
        <v>-0.43129395182648-88.6797560166021i</v>
      </c>
      <c r="F3305" t="str">
        <f t="shared" si="955"/>
        <v>1.44766888376821-0.73764586670937i</v>
      </c>
      <c r="G3305" t="str">
        <f t="shared" si="956"/>
        <v>0.994992235902614-0.0705881462862669i</v>
      </c>
      <c r="H3305" t="str">
        <f t="shared" si="957"/>
        <v>0.146893104500685-67.9085336045499i</v>
      </c>
      <c r="I3305" t="str">
        <f t="shared" si="958"/>
        <v>-0.14071298439541-0.277639659847332i</v>
      </c>
      <c r="K3305" t="str">
        <f t="shared" si="959"/>
        <v>0.00038223629107863-0.000651084749853881i</v>
      </c>
      <c r="L3305" t="str">
        <f t="shared" si="960"/>
        <v>0.00005-0.00119963754177886i</v>
      </c>
      <c r="M3305" t="str">
        <f t="shared" si="961"/>
        <v>0.00133333333333333-0.000705669142222862i</v>
      </c>
      <c r="N3305">
        <f t="shared" si="962"/>
        <v>8.8893437519768952</v>
      </c>
      <c r="O3305">
        <f t="shared" si="963"/>
        <v>18.01849659366523</v>
      </c>
      <c r="P3305" s="3">
        <f t="shared" si="964"/>
        <v>-18.01849659366523</v>
      </c>
      <c r="Q3305" s="3">
        <f t="shared" si="965"/>
        <v>-171.1106562480231</v>
      </c>
      <c r="R3305">
        <f t="shared" si="966"/>
        <v>8.8893437519768952</v>
      </c>
      <c r="S3305">
        <f t="shared" si="967"/>
        <v>235.22906343254434</v>
      </c>
      <c r="T3305">
        <f t="shared" si="950"/>
        <v>-18.01849659366523</v>
      </c>
    </row>
    <row r="3306" spans="1:20" x14ac:dyDescent="0.25">
      <c r="A3306">
        <f t="shared" si="951"/>
        <v>1483604.1488026651</v>
      </c>
      <c r="B3306">
        <f t="shared" si="968"/>
        <v>236122.93387358799</v>
      </c>
      <c r="C3306" t="str">
        <f t="shared" si="952"/>
        <v>-0.123264647937716-0.0190096602403211i</v>
      </c>
      <c r="D3306" t="str">
        <f t="shared" si="953"/>
        <v>3.49429789666535-1.3634421385051i</v>
      </c>
      <c r="E3306" t="str">
        <f t="shared" si="954"/>
        <v>-0.501408505785778-88.2666578932409i</v>
      </c>
      <c r="F3306" t="str">
        <f t="shared" si="955"/>
        <v>1.44761368434866-0.735628554928422i</v>
      </c>
      <c r="G3306" t="str">
        <f t="shared" si="956"/>
        <v>0.994954296982672-0.0708536794978815i</v>
      </c>
      <c r="H3306" t="str">
        <f t="shared" si="957"/>
        <v>0.14543592347818-67.6500213670262i</v>
      </c>
      <c r="I3306" t="str">
        <f t="shared" si="958"/>
        <v>-0.139796021375321-0.276569518461259i</v>
      </c>
      <c r="K3306" t="str">
        <f t="shared" si="959"/>
        <v>0.000381342364926387-0.000649781685147227i</v>
      </c>
      <c r="L3306" t="str">
        <f t="shared" si="960"/>
        <v>0.00005-0.00119509617630889i</v>
      </c>
      <c r="M3306" t="str">
        <f t="shared" si="961"/>
        <v>0.00133333333333333-0.000702997750769933i</v>
      </c>
      <c r="N3306">
        <f t="shared" si="962"/>
        <v>8.7669885835652508</v>
      </c>
      <c r="O3306">
        <f t="shared" si="963"/>
        <v>18.081148909229956</v>
      </c>
      <c r="P3306" s="3">
        <f t="shared" si="964"/>
        <v>-18.081148909229956</v>
      </c>
      <c r="Q3306" s="3">
        <f t="shared" si="965"/>
        <v>-171.23301141643475</v>
      </c>
      <c r="R3306">
        <f t="shared" si="966"/>
        <v>8.7669885835652508</v>
      </c>
      <c r="S3306">
        <f t="shared" si="967"/>
        <v>236.12293387358798</v>
      </c>
      <c r="T3306">
        <f t="shared" si="950"/>
        <v>-18.081148909229956</v>
      </c>
    </row>
    <row r="3307" spans="1:20" x14ac:dyDescent="0.25">
      <c r="A3307">
        <f t="shared" si="951"/>
        <v>1489241.8445681152</v>
      </c>
      <c r="B3307">
        <f t="shared" si="968"/>
        <v>237020.20102230762</v>
      </c>
      <c r="C3307" t="str">
        <f t="shared" si="952"/>
        <v>-0.122418983744618-0.0186111829351585i</v>
      </c>
      <c r="D3307" t="str">
        <f t="shared" si="953"/>
        <v>3.49108322175924-1.36691506513058i</v>
      </c>
      <c r="E3307" t="str">
        <f t="shared" si="954"/>
        <v>-0.570473826637863-87.855940881671i</v>
      </c>
      <c r="F3307" t="str">
        <f t="shared" si="955"/>
        <v>1.44755806887397-0.733621765851667i</v>
      </c>
      <c r="G3307" t="str">
        <f t="shared" si="956"/>
        <v>0.99491607210533-0.0711201910278051i</v>
      </c>
      <c r="H3307" t="str">
        <f t="shared" si="957"/>
        <v>0.14399186127045-67.3925018106791i</v>
      </c>
      <c r="I3307" t="str">
        <f t="shared" si="958"/>
        <v>-0.138886001790119-0.275503480232291i</v>
      </c>
      <c r="K3307" t="str">
        <f t="shared" si="959"/>
        <v>0.000380446901169808-0.000648482025073234i</v>
      </c>
      <c r="L3307" t="str">
        <f t="shared" si="960"/>
        <v>0.00005-0.00119057200269864i</v>
      </c>
      <c r="M3307" t="str">
        <f t="shared" si="961"/>
        <v>0.00133333333333333-0.000700336472175667i</v>
      </c>
      <c r="N3307">
        <f t="shared" si="962"/>
        <v>8.6444025000668034</v>
      </c>
      <c r="O3307">
        <f t="shared" si="963"/>
        <v>18.143789905656707</v>
      </c>
      <c r="P3307" s="3">
        <f t="shared" si="964"/>
        <v>-18.143789905656707</v>
      </c>
      <c r="Q3307" s="3">
        <f t="shared" si="965"/>
        <v>-171.3555974999332</v>
      </c>
      <c r="R3307">
        <f t="shared" si="966"/>
        <v>8.6444025000668034</v>
      </c>
      <c r="S3307">
        <f t="shared" si="967"/>
        <v>237.02020102230762</v>
      </c>
      <c r="T3307">
        <f t="shared" si="950"/>
        <v>-18.143789905656707</v>
      </c>
    </row>
    <row r="3308" spans="1:20" x14ac:dyDescent="0.25">
      <c r="A3308">
        <f t="shared" si="951"/>
        <v>1494900.963577474</v>
      </c>
      <c r="B3308">
        <f t="shared" si="968"/>
        <v>237920.8777861924</v>
      </c>
      <c r="C3308" t="str">
        <f t="shared" si="952"/>
        <v>-0.121578773513713-0.0182168916218081i</v>
      </c>
      <c r="D3308" t="str">
        <f t="shared" si="953"/>
        <v>3.48785004594846-1.37039166213639i</v>
      </c>
      <c r="E3308" t="str">
        <f t="shared" si="954"/>
        <v>-0.638506976635437-87.4475872026207i</v>
      </c>
      <c r="F3308" t="str">
        <f t="shared" si="955"/>
        <v>1.4475020342407-0.731625469936155i</v>
      </c>
      <c r="G3308" t="str">
        <f t="shared" si="956"/>
        <v>0.994877559137572-0.0713876842462254i</v>
      </c>
      <c r="H3308" t="str">
        <f t="shared" si="957"/>
        <v>0.142560810862851-67.1359710266751i</v>
      </c>
      <c r="I3308" t="str">
        <f t="shared" si="958"/>
        <v>-0.13798287262347-0.274441528466438i</v>
      </c>
      <c r="K3308" t="str">
        <f t="shared" si="959"/>
        <v>0.000379549912085423-0.000647185729157215i</v>
      </c>
      <c r="L3308" t="str">
        <f t="shared" si="960"/>
        <v>0.00005-0.00118606495586634i</v>
      </c>
      <c r="M3308" t="str">
        <f t="shared" si="961"/>
        <v>0.00133333333333333-0.000697685268156674i</v>
      </c>
      <c r="N3308">
        <f t="shared" si="962"/>
        <v>8.5215823397735733</v>
      </c>
      <c r="O3308">
        <f t="shared" si="963"/>
        <v>18.206420384893008</v>
      </c>
      <c r="P3308" s="3">
        <f t="shared" si="964"/>
        <v>-18.206420384893008</v>
      </c>
      <c r="Q3308" s="3">
        <f t="shared" si="965"/>
        <v>-171.47841766022643</v>
      </c>
      <c r="R3308">
        <f t="shared" si="966"/>
        <v>8.5215823397735733</v>
      </c>
      <c r="S3308">
        <f t="shared" si="967"/>
        <v>237.92087778619239</v>
      </c>
      <c r="T3308">
        <f t="shared" ref="T3308:T3371" si="969">P3308</f>
        <v>-18.206420384893008</v>
      </c>
    </row>
    <row r="3309" spans="1:20" x14ac:dyDescent="0.25">
      <c r="A3309">
        <f t="shared" ref="A3309:A3372" si="970">2*PI()*B3309</f>
        <v>1500581.5872390685</v>
      </c>
      <c r="B3309">
        <f t="shared" si="968"/>
        <v>238824.97712177993</v>
      </c>
      <c r="C3309" t="str">
        <f t="shared" ref="C3309:C3372" si="971">IMPRODUCT(D3309,E3309,$C$40,,K3309,$C$41)</f>
        <v>-0.1207439715599-0.0178267423364582i</v>
      </c>
      <c r="D3309" t="str">
        <f t="shared" ref="D3309:D3372" si="972">IMDIV(IMPRODUCT($C$37,$C$38,COMPLEX(1,A3309/$C$38)),IMSUM(-1*A3309*A3309/$C$39,COMPLEX(0,1*A3309)))</f>
        <v>3.48459830288426-1.37387184142124i</v>
      </c>
      <c r="E3309" t="str">
        <f t="shared" ref="E3309:E3372" si="973">IMDIV(IMPRODUCT(IMSUM(F3309,G3309),$C$29,H3309),IMSUM(1,I3309))</f>
        <v>-0.705524718457234-87.0415792157262i</v>
      </c>
      <c r="F3309" t="str">
        <f t="shared" ref="F3309:F3372" si="974">IMDIV(IMPRODUCT($C$14,$C$15,COMPLEX(1,A3309/$C$15)),IMSUM(-1*A3309*A3309/$C$16,COMPLEX(0,A3309)))</f>
        <v>1.44744557732276-0.729639637782281i</v>
      </c>
      <c r="G3309" t="str">
        <f t="shared" ref="G3309:G3372" si="975">IMDIV(1,COMPLEX(1,A3309*$C$9*$C$10))</f>
        <v>0.994838755930812-0.0716561625322367i</v>
      </c>
      <c r="H3309" t="str">
        <f t="shared" ref="H3309:H3372" si="976">IMDIV($C$3,IMSUM(K3309,COMPLEX(0,$C$28*A3309)))</f>
        <v>0.141142666104987-66.8804251227491i</v>
      </c>
      <c r="I3309" t="str">
        <f t="shared" ref="I3309:I3372" si="977">IMPRODUCT(F3309,$C$29,H3309,$C$31)</f>
        <v>-0.137086581266232-0.273383646544585i</v>
      </c>
      <c r="K3309" t="str">
        <f t="shared" ref="K3309:K3372" si="978">IF($C$26&lt;=0,IMDIV(1,IMSUM(IMDIV(1,L3309),1/$C$18)),IMDIV(1,IMSUM(IMDIV(1,L3309),1/$C$18,IMDIV(1,M3309))))</f>
        <v>0.000378651410176899-0.000645892757118281i</v>
      </c>
      <c r="L3309" t="str">
        <f t="shared" ref="L3309:L3372" si="979">IMSUM($C$21/$C$22,IMDIV(1,COMPLEX(0,$C$20*$C$22*A3309)))</f>
        <v>0.00005-0.00118157497097663i</v>
      </c>
      <c r="M3309" t="str">
        <f t="shared" ref="M3309:M3372" si="980">IMSUM($C$25/$C$26,IMDIV(1,COMPLEX(0,$C$24*$C$26*A3309)))</f>
        <v>0.00133333333333333-0.000695044100574489i</v>
      </c>
      <c r="N3309">
        <f t="shared" ref="N3309:N3372" si="981">ABS(R3309)</f>
        <v>8.3985250069761719</v>
      </c>
      <c r="O3309">
        <f t="shared" ref="O3309:O3372" si="982">ABS(P3309)</f>
        <v>18.269041147477502</v>
      </c>
      <c r="P3309" s="3">
        <f t="shared" ref="P3309:P3372" si="983">20*LOG10(IMABS(C3309))</f>
        <v>-18.269041147477502</v>
      </c>
      <c r="Q3309" s="3">
        <f t="shared" ref="Q3309:Q3372" si="984">IMARGUMENT(C3309)*180/PI()</f>
        <v>-171.60147499302383</v>
      </c>
      <c r="R3309">
        <f t="shared" ref="R3309:R3372" si="985">IF(Q3309&lt;0,Q3309+180,Q3309-180)</f>
        <v>8.3985250069761719</v>
      </c>
      <c r="S3309">
        <f t="shared" ref="S3309:S3372" si="986">B3309/1000</f>
        <v>238.82497712177994</v>
      </c>
      <c r="T3309">
        <f t="shared" si="969"/>
        <v>-18.269041147477502</v>
      </c>
    </row>
    <row r="3310" spans="1:20" x14ac:dyDescent="0.25">
      <c r="A3310">
        <f t="shared" si="970"/>
        <v>1506283.7972705769</v>
      </c>
      <c r="B3310">
        <f t="shared" ref="B3310:B3373" si="987">B3309*(1+B$42)</f>
        <v>239732.51203484269</v>
      </c>
      <c r="C3310" t="str">
        <f t="shared" si="971"/>
        <v>-0.11991453266994-0.0174406918583028i</v>
      </c>
      <c r="D3310" t="str">
        <f t="shared" si="972"/>
        <v>3.48132792652827-1.37735551404476i</v>
      </c>
      <c r="E3310" t="str">
        <f t="shared" si="973"/>
        <v>-0.771543520767562-86.6378994191708i</v>
      </c>
      <c r="F3310" t="str">
        <f t="shared" si="974"/>
        <v>1.44738869497122-0.727664240133313i</v>
      </c>
      <c r="G3310" t="str">
        <f t="shared" si="975"/>
        <v>0.994799660320784-0.0719256292738306i</v>
      </c>
      <c r="H3310" t="str">
        <f t="shared" si="976"/>
        <v>0.13973732170226-66.6258602231202i</v>
      </c>
      <c r="I3310" t="str">
        <f t="shared" si="977"/>
        <v>-0.136197075513266-0.272329817922049i</v>
      </c>
      <c r="K3310" t="str">
        <f t="shared" si="978"/>
        <v>0.000377751408173986-0.000644603068871599i</v>
      </c>
      <c r="L3310" t="str">
        <f t="shared" si="979"/>
        <v>0.00005-0.00117710198343956i</v>
      </c>
      <c r="M3310" t="str">
        <f t="shared" si="980"/>
        <v>0.00133333333333333-0.000692412931435036i</v>
      </c>
      <c r="N3310">
        <f t="shared" si="981"/>
        <v>8.2752274713324425</v>
      </c>
      <c r="O3310">
        <f t="shared" si="982"/>
        <v>18.331652992487694</v>
      </c>
      <c r="P3310" s="3">
        <f t="shared" si="983"/>
        <v>-18.331652992487694</v>
      </c>
      <c r="Q3310" s="3">
        <f t="shared" si="984"/>
        <v>-171.72477252866756</v>
      </c>
      <c r="R3310">
        <f t="shared" si="985"/>
        <v>8.2752274713324425</v>
      </c>
      <c r="S3310">
        <f t="shared" si="986"/>
        <v>239.7325120348427</v>
      </c>
      <c r="T3310">
        <f t="shared" si="969"/>
        <v>-18.331652992487694</v>
      </c>
    </row>
    <row r="3311" spans="1:20" x14ac:dyDescent="0.25">
      <c r="A3311">
        <f t="shared" si="970"/>
        <v>1512007.6757002051</v>
      </c>
      <c r="B3311">
        <f t="shared" si="987"/>
        <v>240643.49558057511</v>
      </c>
      <c r="C3311" t="str">
        <f t="shared" si="971"/>
        <v>-0.11909041210019-0.017058697694553i</v>
      </c>
      <c r="D3311" t="str">
        <f t="shared" si="972"/>
        <v>3.47803885116136-1.38084259022538i</v>
      </c>
      <c r="E3311" t="str">
        <f t="shared" si="973"/>
        <v>-0.836579563662561-86.2365304492956i</v>
      </c>
      <c r="F3311" t="str">
        <f t="shared" si="974"/>
        <v>1.44733138401424-0.725699247874851i</v>
      </c>
      <c r="G3311" t="str">
        <f t="shared" si="975"/>
        <v>0.994760270127435-0.072196087867886i</v>
      </c>
      <c r="H3311" t="str">
        <f t="shared" si="976"/>
        <v>0.138344673207533-66.3722724684086i</v>
      </c>
      <c r="I3311" t="str">
        <f t="shared" si="977"/>
        <v>-0.135314303560273-0.271280026128173i</v>
      </c>
      <c r="K3311" t="str">
        <f t="shared" si="978"/>
        <v>0.000376849919031457-0.000643316624530651i</v>
      </c>
      <c r="L3311" t="str">
        <f t="shared" si="979"/>
        <v>0.00005-0.0011726459289097i</v>
      </c>
      <c r="M3311" t="str">
        <f t="shared" si="980"/>
        <v>0.00133333333333333-0.00068979172288806i</v>
      </c>
      <c r="N3311">
        <f t="shared" si="981"/>
        <v>8.1516867672485489</v>
      </c>
      <c r="O3311">
        <f t="shared" si="982"/>
        <v>18.39425671748743</v>
      </c>
      <c r="P3311" s="3">
        <f t="shared" si="983"/>
        <v>-18.39425671748743</v>
      </c>
      <c r="Q3311" s="3">
        <f t="shared" si="984"/>
        <v>-171.84831323275145</v>
      </c>
      <c r="R3311">
        <f t="shared" si="985"/>
        <v>8.1516867672485489</v>
      </c>
      <c r="S3311">
        <f t="shared" si="986"/>
        <v>240.64349558057512</v>
      </c>
      <c r="T3311">
        <f t="shared" si="969"/>
        <v>-18.39425671748743</v>
      </c>
    </row>
    <row r="3312" spans="1:20" x14ac:dyDescent="0.25">
      <c r="A3312">
        <f t="shared" si="970"/>
        <v>1517753.304867866</v>
      </c>
      <c r="B3312">
        <f t="shared" si="987"/>
        <v>241557.94086378129</v>
      </c>
      <c r="C3312" t="str">
        <f t="shared" si="971"/>
        <v>-0.118271565574235-0.0166807180657135i</v>
      </c>
      <c r="D3312" t="str">
        <f t="shared" si="972"/>
        <v>3.47473101139289-1.38433297933839i</v>
      </c>
      <c r="E3312" t="str">
        <f t="shared" si="973"/>
        <v>-0.900648744020684-85.8374550801699i</v>
      </c>
      <c r="F3312" t="str">
        <f t="shared" si="974"/>
        <v>1.44727364125677-0.723744632034343i</v>
      </c>
      <c r="G3312" t="str">
        <f t="shared" si="975"/>
        <v>0.994720583154812-0.0724675417201587i</v>
      </c>
      <c r="H3312" t="str">
        <f t="shared" si="976"/>
        <v>0.136964617012881-66.1196580155542i</v>
      </c>
      <c r="I3312" t="str">
        <f t="shared" si="977"/>
        <v>-0.134438214000662-0.270234254765875i</v>
      </c>
      <c r="K3312" t="str">
        <f t="shared" si="978"/>
        <v>0.000375946955927975-0.00064203338440948i</v>
      </c>
      <c r="L3312" t="str">
        <f t="shared" si="979"/>
        <v>0.00005-0.00116820674328522i</v>
      </c>
      <c r="M3312" t="str">
        <f t="shared" si="980"/>
        <v>0.00133333333333333-0.000687180437226601i</v>
      </c>
      <c r="N3312">
        <f t="shared" si="981"/>
        <v>8.0278999932603483</v>
      </c>
      <c r="O3312">
        <f t="shared" si="982"/>
        <v>18.456853118477369</v>
      </c>
      <c r="P3312" s="3">
        <f t="shared" si="983"/>
        <v>-18.456853118477369</v>
      </c>
      <c r="Q3312" s="3">
        <f t="shared" si="984"/>
        <v>-171.97210000673965</v>
      </c>
      <c r="R3312">
        <f t="shared" si="985"/>
        <v>8.0278999932603483</v>
      </c>
      <c r="S3312">
        <f t="shared" si="986"/>
        <v>241.55794086378128</v>
      </c>
      <c r="T3312">
        <f t="shared" si="969"/>
        <v>-18.456853118477369</v>
      </c>
    </row>
    <row r="3313" spans="1:20" x14ac:dyDescent="0.25">
      <c r="A3313">
        <f t="shared" si="970"/>
        <v>1523520.7674263639</v>
      </c>
      <c r="B3313">
        <f t="shared" si="987"/>
        <v>242475.86103906366</v>
      </c>
      <c r="C3313" t="str">
        <f t="shared" si="971"/>
        <v>-0.117457949280475-0.0163067118911505i</v>
      </c>
      <c r="D3313" t="str">
        <f t="shared" si="972"/>
        <v>3.47140434216984-1.38782658991413i</v>
      </c>
      <c r="E3313" t="str">
        <f t="shared" si="973"/>
        <v>-0.96376668074078-85.4406562231417i</v>
      </c>
      <c r="F3313" t="str">
        <f t="shared" si="974"/>
        <v>1.44721546348054-0.721800363780575i</v>
      </c>
      <c r="G3313" t="str">
        <f t="shared" si="975"/>
        <v>0.994680597190953-0.0727399942452708i</v>
      </c>
      <c r="H3313" t="str">
        <f t="shared" si="976"/>
        <v>0.135597050341439-65.8680130377334i</v>
      </c>
      <c r="I3313" t="str">
        <f t="shared" si="977"/>
        <v>-0.13356875582244-0.269192487511257i</v>
      </c>
      <c r="K3313" t="str">
        <f t="shared" si="978"/>
        <v>0.000375042532264956-0.000640753309024943i</v>
      </c>
      <c r="L3313" t="str">
        <f t="shared" si="979"/>
        <v>0.00005-0.00116378436270693i</v>
      </c>
      <c r="M3313" t="str">
        <f t="shared" si="980"/>
        <v>0.00133333333333333-0.000684579036886431i</v>
      </c>
      <c r="N3313">
        <f t="shared" si="981"/>
        <v>7.9038643114257354</v>
      </c>
      <c r="O3313">
        <f t="shared" si="982"/>
        <v>18.519442989844201</v>
      </c>
      <c r="P3313" s="3">
        <f t="shared" si="983"/>
        <v>-18.519442989844201</v>
      </c>
      <c r="Q3313" s="3">
        <f t="shared" si="984"/>
        <v>-172.09613568857426</v>
      </c>
      <c r="R3313">
        <f t="shared" si="985"/>
        <v>7.9038643114257354</v>
      </c>
      <c r="S3313">
        <f t="shared" si="986"/>
        <v>242.47586103906366</v>
      </c>
      <c r="T3313">
        <f t="shared" si="969"/>
        <v>-18.519442989844201</v>
      </c>
    </row>
    <row r="3314" spans="1:20" x14ac:dyDescent="0.25">
      <c r="A3314">
        <f t="shared" si="970"/>
        <v>1529310.1463425842</v>
      </c>
      <c r="B3314">
        <f t="shared" si="987"/>
        <v>243397.26931101212</v>
      </c>
      <c r="C3314" t="str">
        <f t="shared" si="971"/>
        <v>-0.116649519869614-0.0159366387749184i</v>
      </c>
      <c r="D3314" t="str">
        <f t="shared" si="972"/>
        <v>3.46805877878608-1.39132332963615i</v>
      </c>
      <c r="E3314" t="str">
        <f t="shared" si="973"/>
        <v>-1.02594871988862-85.046116926345i</v>
      </c>
      <c r="F3314" t="str">
        <f t="shared" si="974"/>
        <v>1.44715684744375-0.719866414423156i</v>
      </c>
      <c r="G3314" t="str">
        <f t="shared" si="975"/>
        <v>0.994640310007777-0.0730134488666989i</v>
      </c>
      <c r="H3314" t="str">
        <f t="shared" si="976"/>
        <v>0.134241871239358-65.6173337242777i</v>
      </c>
      <c r="I3314" t="str">
        <f t="shared" si="977"/>
        <v>-0.132705878405117-0.268154708113161i</v>
      </c>
      <c r="K3314" t="str">
        <f t="shared" si="978"/>
        <v>0.000374136661665388-0.000639476359098953i</v>
      </c>
      <c r="L3314" t="str">
        <f t="shared" si="979"/>
        <v>0.00005-0.00115937872355742i</v>
      </c>
      <c r="M3314" t="str">
        <f t="shared" si="980"/>
        <v>0.00133333333333333-0.000681987484445539i</v>
      </c>
      <c r="N3314">
        <f t="shared" si="981"/>
        <v>7.7795769467203115</v>
      </c>
      <c r="O3314">
        <f t="shared" si="982"/>
        <v>18.582027124313015</v>
      </c>
      <c r="P3314" s="3">
        <f t="shared" si="983"/>
        <v>-18.582027124313015</v>
      </c>
      <c r="Q3314" s="3">
        <f t="shared" si="984"/>
        <v>-172.22042305327969</v>
      </c>
      <c r="R3314">
        <f t="shared" si="985"/>
        <v>7.7795769467203115</v>
      </c>
      <c r="S3314">
        <f t="shared" si="986"/>
        <v>243.39726931101211</v>
      </c>
      <c r="T3314">
        <f t="shared" si="969"/>
        <v>-18.582027124313015</v>
      </c>
    </row>
    <row r="3315" spans="1:20" x14ac:dyDescent="0.25">
      <c r="A3315">
        <f t="shared" si="970"/>
        <v>1535121.524898686</v>
      </c>
      <c r="B3315">
        <f t="shared" si="987"/>
        <v>244322.17893439397</v>
      </c>
      <c r="C3315" t="str">
        <f t="shared" si="971"/>
        <v>-0.115846234452098-0.0155704589918569i</v>
      </c>
      <c r="D3315" t="str">
        <f t="shared" si="972"/>
        <v>3.46469425689178-1.3948231053396i</v>
      </c>
      <c r="E3315" t="str">
        <f t="shared" si="973"/>
        <v>-1.08720993973758-84.6538203741923i</v>
      </c>
      <c r="F3315" t="str">
        <f t="shared" si="974"/>
        <v>1.44709778988105-0.717942755412035i</v>
      </c>
      <c r="G3315" t="str">
        <f t="shared" si="975"/>
        <v>0.99459971936097-0.0732879090167625i</v>
      </c>
      <c r="H3315" t="str">
        <f t="shared" si="976"/>
        <v>0.13289897856783-65.3676162805929i</v>
      </c>
      <c r="I3315" t="str">
        <f t="shared" si="977"/>
        <v>-0.131849531516659-0.267120900392777i</v>
      </c>
      <c r="K3315" t="str">
        <f t="shared" si="978"/>
        <v>0.000373229357972577-0.0006382024955607i</v>
      </c>
      <c r="L3315" t="str">
        <f t="shared" si="979"/>
        <v>0.00005-0.00115498976246007i</v>
      </c>
      <c r="M3315" t="str">
        <f t="shared" si="980"/>
        <v>0.00133333333333333-0.00067940574262357i</v>
      </c>
      <c r="N3315">
        <f t="shared" si="981"/>
        <v>7.6550351864393349</v>
      </c>
      <c r="O3315">
        <f t="shared" si="982"/>
        <v>18.644606312899498</v>
      </c>
      <c r="P3315" s="3">
        <f t="shared" si="983"/>
        <v>-18.644606312899498</v>
      </c>
      <c r="Q3315" s="3">
        <f t="shared" si="984"/>
        <v>-172.34496481356067</v>
      </c>
      <c r="R3315">
        <f t="shared" si="985"/>
        <v>7.6550351864393349</v>
      </c>
      <c r="S3315">
        <f t="shared" si="986"/>
        <v>244.32217893439397</v>
      </c>
      <c r="T3315">
        <f t="shared" si="969"/>
        <v>-18.644606312899498</v>
      </c>
    </row>
    <row r="3316" spans="1:20" x14ac:dyDescent="0.25">
      <c r="A3316">
        <f t="shared" si="970"/>
        <v>1540954.986693301</v>
      </c>
      <c r="B3316">
        <f t="shared" si="987"/>
        <v>245250.60321434468</v>
      </c>
      <c r="C3316" t="str">
        <f t="shared" si="971"/>
        <v>-0.115048050595497-0.0152081334739509i</v>
      </c>
      <c r="D3316" t="str">
        <f t="shared" si="972"/>
        <v>3.46131071250283-1.39832582300964i</v>
      </c>
      <c r="E3316" t="str">
        <f t="shared" si="973"/>
        <v>-1.14756515571704-84.2637498868349i</v>
      </c>
      <c r="F3316" t="str">
        <f t="shared" si="974"/>
        <v>1.44703828750329-0.716029358337006i</v>
      </c>
      <c r="G3316" t="str">
        <f t="shared" si="975"/>
        <v>0.994558822989874-0.0735633781366112i</v>
      </c>
      <c r="H3316" t="str">
        <f t="shared" si="976"/>
        <v>0.131568271995247-65.118856928079i</v>
      </c>
      <c r="I3316" t="str">
        <f t="shared" si="977"/>
        <v>-0.130999665310445-0.266091048243225i</v>
      </c>
      <c r="K3316" t="str">
        <f t="shared" si="978"/>
        <v>0.000372320635248926-0.000636931679548902i</v>
      </c>
      <c r="L3316" t="str">
        <f t="shared" si="979"/>
        <v>0.00005-0.00115061741627821i</v>
      </c>
      <c r="M3316" t="str">
        <f t="shared" si="980"/>
        <v>0.00133333333333333-0.000676833774281299i</v>
      </c>
      <c r="N3316">
        <f t="shared" si="981"/>
        <v>7.5302363796066345</v>
      </c>
      <c r="O3316">
        <f t="shared" si="982"/>
        <v>18.707181344862477</v>
      </c>
      <c r="P3316" s="3">
        <f t="shared" si="983"/>
        <v>-18.707181344862477</v>
      </c>
      <c r="Q3316" s="3">
        <f t="shared" si="984"/>
        <v>-172.46976362039337</v>
      </c>
      <c r="R3316">
        <f t="shared" si="985"/>
        <v>7.5302363796066345</v>
      </c>
      <c r="S3316">
        <f t="shared" si="986"/>
        <v>245.25060321434469</v>
      </c>
      <c r="T3316">
        <f t="shared" si="969"/>
        <v>-18.707181344862477</v>
      </c>
    </row>
    <row r="3317" spans="1:20" x14ac:dyDescent="0.25">
      <c r="A3317">
        <f t="shared" si="970"/>
        <v>1546810.6156427357</v>
      </c>
      <c r="B3317">
        <f t="shared" si="987"/>
        <v>246182.55550655921</v>
      </c>
      <c r="C3317" t="str">
        <f t="shared" si="971"/>
        <v>-0.114254926321802-0.0148496237969422i</v>
      </c>
      <c r="D3317" t="str">
        <f t="shared" si="972"/>
        <v>3.45790808201024-1.4018313877798i</v>
      </c>
      <c r="E3317" t="str">
        <f t="shared" si="973"/>
        <v>-1.20702892526449-83.8758889195955i</v>
      </c>
      <c r="F3317" t="str">
        <f t="shared" si="974"/>
        <v>1.44697833699734-0.71412619492717i</v>
      </c>
      <c r="G3317" t="str">
        <f t="shared" si="975"/>
        <v>0.994517618617373-0.0738398596762121i</v>
      </c>
      <c r="H3317" t="str">
        <f t="shared" si="976"/>
        <v>0.130249651989422-64.8710519040504i</v>
      </c>
      <c r="I3317" t="str">
        <f t="shared" si="977"/>
        <v>-0.130156230322252-0.265065135629141i</v>
      </c>
      <c r="K3317" t="str">
        <f t="shared" si="978"/>
        <v>0.000371410507774618-0.000635663872414019i</v>
      </c>
      <c r="L3317" t="str">
        <f t="shared" si="979"/>
        <v>0.00005-0.00114626162211418i</v>
      </c>
      <c r="M3317" t="str">
        <f t="shared" si="980"/>
        <v>0.00133333333333333-0.000674271542420102i</v>
      </c>
      <c r="N3317">
        <f t="shared" si="981"/>
        <v>7.4051779363888954</v>
      </c>
      <c r="O3317">
        <f t="shared" si="982"/>
        <v>18.769753007659304</v>
      </c>
      <c r="P3317" s="3">
        <f t="shared" si="983"/>
        <v>-18.769753007659304</v>
      </c>
      <c r="Q3317" s="3">
        <f t="shared" si="984"/>
        <v>-172.5948220636111</v>
      </c>
      <c r="R3317">
        <f t="shared" si="985"/>
        <v>7.4051779363888954</v>
      </c>
      <c r="S3317">
        <f t="shared" si="986"/>
        <v>246.1825555065592</v>
      </c>
      <c r="T3317">
        <f t="shared" si="969"/>
        <v>-18.769753007659304</v>
      </c>
    </row>
    <row r="3318" spans="1:20" x14ac:dyDescent="0.25">
      <c r="A3318">
        <f t="shared" si="970"/>
        <v>1552688.4959821783</v>
      </c>
      <c r="B3318">
        <f t="shared" si="987"/>
        <v>247118.04921748413</v>
      </c>
      <c r="C3318" t="str">
        <f t="shared" si="971"/>
        <v>-0.113466820104691-0.014494892167194i</v>
      </c>
      <c r="D3318" t="str">
        <f t="shared" si="972"/>
        <v>3.45448630218992-1.40533970393077i</v>
      </c>
      <c r="E3318" t="str">
        <f t="shared" si="973"/>
        <v>-1.26561555258245-83.4902210623844i</v>
      </c>
      <c r="F3318" t="str">
        <f t="shared" si="974"/>
        <v>1.44691793502602-0.712233237050485i</v>
      </c>
      <c r="G3318" t="str">
        <f t="shared" si="975"/>
        <v>0.994476103949777-0.0741173570943358i</v>
      </c>
      <c r="H3318" t="str">
        <f t="shared" si="976"/>
        <v>0.128943019809905-64.6241974616559i</v>
      </c>
      <c r="I3318" t="str">
        <f t="shared" si="977"/>
        <v>-0.129319177467276-0.264043146586291i</v>
      </c>
      <c r="K3318" t="str">
        <f t="shared" si="978"/>
        <v>0.000370498990046278-0.000634399035720457i</v>
      </c>
      <c r="L3318" t="str">
        <f t="shared" si="979"/>
        <v>0.00005-0.00114192231730841i</v>
      </c>
      <c r="M3318" t="str">
        <f t="shared" si="980"/>
        <v>0.00133333333333333-0.000671719010181416i</v>
      </c>
      <c r="N3318">
        <f t="shared" si="981"/>
        <v>7.2798573275151455</v>
      </c>
      <c r="O3318">
        <f t="shared" si="982"/>
        <v>18.832322086900213</v>
      </c>
      <c r="P3318" s="3">
        <f t="shared" si="983"/>
        <v>-18.832322086900213</v>
      </c>
      <c r="Q3318" s="3">
        <f t="shared" si="984"/>
        <v>-172.72014267248485</v>
      </c>
      <c r="R3318">
        <f t="shared" si="985"/>
        <v>7.2798573275151455</v>
      </c>
      <c r="S3318">
        <f t="shared" si="986"/>
        <v>247.11804921748413</v>
      </c>
      <c r="T3318">
        <f t="shared" si="969"/>
        <v>-18.832322086900213</v>
      </c>
    </row>
    <row r="3319" spans="1:20" x14ac:dyDescent="0.25">
      <c r="A3319">
        <f t="shared" si="970"/>
        <v>1558588.7122669106</v>
      </c>
      <c r="B3319">
        <f t="shared" si="987"/>
        <v>248057.09780451059</v>
      </c>
      <c r="C3319" t="str">
        <f t="shared" si="971"/>
        <v>-0.112683690866723-0.0141439014088011i</v>
      </c>
      <c r="D3319" t="str">
        <f t="shared" si="972"/>
        <v>3.45104531021213-1.40885067488891i</v>
      </c>
      <c r="E3319" t="str">
        <f t="shared" si="973"/>
        <v>-1.32333909330814-83.1067300390852i</v>
      </c>
      <c r="F3319" t="str">
        <f t="shared" si="974"/>
        <v>1.44685707822783-0.710350456713232i</v>
      </c>
      <c r="G3319" t="str">
        <f t="shared" si="975"/>
        <v>0.994434276676712-0.0743958738585424i</v>
      </c>
      <c r="H3319" t="str">
        <f t="shared" si="976"/>
        <v>0.12764827750041-64.3782898698009i</v>
      </c>
      <c r="I3319" t="str">
        <f t="shared" si="977"/>
        <v>-0.12848845803716-0.263025065221154i</v>
      </c>
      <c r="K3319" t="str">
        <f t="shared" si="978"/>
        <v>0.000369586096775617-0.000633137131248787i</v>
      </c>
      <c r="L3319" t="str">
        <f t="shared" si="979"/>
        <v>0.00005-0.00113759943943854i</v>
      </c>
      <c r="M3319" t="str">
        <f t="shared" si="980"/>
        <v>0.00133333333333333-0.000669176140846201i</v>
      </c>
      <c r="N3319">
        <f t="shared" si="981"/>
        <v>7.1542720837024092</v>
      </c>
      <c r="O3319">
        <f t="shared" si="982"/>
        <v>18.894889366304955</v>
      </c>
      <c r="P3319" s="3">
        <f t="shared" si="983"/>
        <v>-18.894889366304955</v>
      </c>
      <c r="Q3319" s="3">
        <f t="shared" si="984"/>
        <v>-172.84572791629759</v>
      </c>
      <c r="R3319">
        <f t="shared" si="985"/>
        <v>7.1542720837024092</v>
      </c>
      <c r="S3319">
        <f t="shared" si="986"/>
        <v>248.05709780451059</v>
      </c>
      <c r="T3319">
        <f t="shared" si="969"/>
        <v>-18.894889366304955</v>
      </c>
    </row>
    <row r="3320" spans="1:20" x14ac:dyDescent="0.25">
      <c r="A3320">
        <f t="shared" si="970"/>
        <v>1564511.3493735248</v>
      </c>
      <c r="B3320">
        <f t="shared" si="987"/>
        <v>248999.71477616773</v>
      </c>
      <c r="C3320" t="str">
        <f t="shared" si="971"/>
        <v>-0.111905497976489-0.0137966149509429i</v>
      </c>
      <c r="D3320" t="str">
        <f t="shared" si="972"/>
        <v>3.44758504365136-1.41236420322511i</v>
      </c>
      <c r="E3320" t="str">
        <f t="shared" si="973"/>
        <v>-1.38021335909074-82.7253997069241i</v>
      </c>
      <c r="F3320" t="str">
        <f t="shared" si="974"/>
        <v>1.44679576321682-0.708477826059534i</v>
      </c>
      <c r="G3320" t="str">
        <f t="shared" si="975"/>
        <v>0.994392134471002-0.0746754134451671i</v>
      </c>
      <c r="H3320" t="str">
        <f t="shared" si="976"/>
        <v>0.126365327881312-64.133325413067i</v>
      </c>
      <c r="I3320" t="str">
        <f t="shared" si="977"/>
        <v>-0.127664023697056-0.262010875710524i</v>
      </c>
      <c r="K3320" t="str">
        <f t="shared" si="978"/>
        <v>0.000368671842888033-0.000631878120997945i</v>
      </c>
      <c r="L3320" t="str">
        <f t="shared" si="979"/>
        <v>0.00005-0.00113329292631853i</v>
      </c>
      <c r="M3320" t="str">
        <f t="shared" si="980"/>
        <v>0.00133333333333333-0.000666642897834426i</v>
      </c>
      <c r="N3320">
        <f t="shared" si="981"/>
        <v>7.0284197950875864</v>
      </c>
      <c r="O3320">
        <f t="shared" si="982"/>
        <v>18.957455627659659</v>
      </c>
      <c r="P3320" s="3">
        <f t="shared" si="983"/>
        <v>-18.957455627659659</v>
      </c>
      <c r="Q3320" s="3">
        <f t="shared" si="984"/>
        <v>-172.97158020491241</v>
      </c>
      <c r="R3320">
        <f t="shared" si="985"/>
        <v>7.0284197950875864</v>
      </c>
      <c r="S3320">
        <f t="shared" si="986"/>
        <v>248.99971477616774</v>
      </c>
      <c r="T3320">
        <f t="shared" si="969"/>
        <v>-18.957455627659659</v>
      </c>
    </row>
    <row r="3321" spans="1:20" x14ac:dyDescent="0.25">
      <c r="A3321">
        <f t="shared" si="970"/>
        <v>1570456.4925011443</v>
      </c>
      <c r="B3321">
        <f t="shared" si="987"/>
        <v>249945.91369231718</v>
      </c>
      <c r="C3321" t="str">
        <f t="shared" si="971"/>
        <v>-0.111132201245721-0.0134529968154717i</v>
      </c>
      <c r="D3321" t="str">
        <f t="shared" si="972"/>
        <v>3.44410544049606-1.41588019065366i</v>
      </c>
      <c r="E3321" t="str">
        <f t="shared" si="973"/>
        <v>-1.43625192207983-82.3462140558206i</v>
      </c>
      <c r="F3321" t="str">
        <f t="shared" si="974"/>
        <v>1.44673398658245-0.706615317370855i</v>
      </c>
      <c r="G3321" t="str">
        <f t="shared" si="975"/>
        <v>0.994349674988551-0.0749559793393042i</v>
      </c>
      <c r="H3321" t="str">
        <f t="shared" si="976"/>
        <v>0.125094074542238-63.8893003916369i</v>
      </c>
      <c r="I3321" t="str">
        <f t="shared" si="977"/>
        <v>-0.126845826482713-0.261000562301131i</v>
      </c>
      <c r="K3321" t="str">
        <f t="shared" si="978"/>
        <v>0.000367756243521144-0.000630621967187407i</v>
      </c>
      <c r="L3321" t="str">
        <f t="shared" si="979"/>
        <v>0.00005-0.00112900271599774i</v>
      </c>
      <c r="M3321" t="str">
        <f t="shared" si="980"/>
        <v>0.00133333333333333-0.00066411924470455i</v>
      </c>
      <c r="N3321">
        <f t="shared" si="981"/>
        <v>6.902298110662997</v>
      </c>
      <c r="O3321">
        <f t="shared" si="982"/>
        <v>19.020021650774112</v>
      </c>
      <c r="P3321" s="3">
        <f t="shared" si="983"/>
        <v>-19.020021650774112</v>
      </c>
      <c r="Q3321" s="3">
        <f t="shared" si="984"/>
        <v>-173.097701889337</v>
      </c>
      <c r="R3321">
        <f t="shared" si="985"/>
        <v>6.902298110662997</v>
      </c>
      <c r="S3321">
        <f t="shared" si="986"/>
        <v>249.94591369231716</v>
      </c>
      <c r="T3321">
        <f t="shared" si="969"/>
        <v>-19.020021650774112</v>
      </c>
    </row>
    <row r="3322" spans="1:20" x14ac:dyDescent="0.25">
      <c r="A3322">
        <f t="shared" si="970"/>
        <v>1576424.2271726485</v>
      </c>
      <c r="B3322">
        <f t="shared" si="987"/>
        <v>250895.70816434798</v>
      </c>
      <c r="C3322" t="str">
        <f t="shared" si="971"/>
        <v>-0.110363760926336-0.0131130116047331i</v>
      </c>
      <c r="D3322" t="str">
        <f t="shared" si="972"/>
        <v>3.44060643915854-1.4193985380312i</v>
      </c>
      <c r="E3322" t="str">
        <f t="shared" si="973"/>
        <v>-1.49146811933144-81.9691572077134i</v>
      </c>
      <c r="F3322" t="str">
        <f t="shared" si="974"/>
        <v>1.44667174488936-0.70476290306551i</v>
      </c>
      <c r="G3322" t="str">
        <f t="shared" si="975"/>
        <v>0.994306895868229-0.0752375750347924i</v>
      </c>
      <c r="H3322" t="str">
        <f t="shared" si="976"/>
        <v>0.123834421834755-63.6462111212151i</v>
      </c>
      <c r="I3322" t="str">
        <f t="shared" si="977"/>
        <v>-0.12603381879758-0.259994109309233i</v>
      </c>
      <c r="K3322" t="str">
        <f t="shared" si="978"/>
        <v>0.000366839314023325-0.000629368632259373i</v>
      </c>
      <c r="L3322" t="str">
        <f t="shared" si="979"/>
        <v>0.00005-0.00112472874676005i</v>
      </c>
      <c r="M3322" t="str">
        <f t="shared" si="980"/>
        <v>0.00133333333333333-0.000661605145152968i</v>
      </c>
      <c r="N3322">
        <f t="shared" si="981"/>
        <v>6.7759047377186903</v>
      </c>
      <c r="O3322">
        <f t="shared" si="982"/>
        <v>19.08258821344139</v>
      </c>
      <c r="P3322" s="3">
        <f t="shared" si="983"/>
        <v>-19.08258821344139</v>
      </c>
      <c r="Q3322" s="3">
        <f t="shared" si="984"/>
        <v>-173.22409526228131</v>
      </c>
      <c r="R3322">
        <f t="shared" si="985"/>
        <v>6.7759047377186903</v>
      </c>
      <c r="S3322">
        <f t="shared" si="986"/>
        <v>250.89570816434798</v>
      </c>
      <c r="T3322">
        <f t="shared" si="969"/>
        <v>-19.08258821344139</v>
      </c>
    </row>
    <row r="3323" spans="1:20" x14ac:dyDescent="0.25">
      <c r="A3323">
        <f t="shared" si="970"/>
        <v>1582414.6392359047</v>
      </c>
      <c r="B3323">
        <f t="shared" si="987"/>
        <v>251849.1118553725</v>
      </c>
      <c r="C3323" t="str">
        <f t="shared" si="971"/>
        <v>-0.109600137707464-0.0127766244896206i</v>
      </c>
      <c r="D3323" t="str">
        <f t="shared" si="972"/>
        <v>3.43708797848498-1.42291914535583i</v>
      </c>
      <c r="E3323" t="str">
        <f t="shared" si="973"/>
        <v>-1.54587505712551-81.5942134158753i</v>
      </c>
      <c r="F3323" t="str">
        <f t="shared" si="974"/>
        <v>1.44660903467729-0.702920555698182i</v>
      </c>
      <c r="G3323" t="str">
        <f t="shared" si="975"/>
        <v>0.994263794731754-0.0755202040341969i</v>
      </c>
      <c r="H3323" t="str">
        <f t="shared" si="976"/>
        <v>0.122586274865135-63.4040539329521i</v>
      </c>
      <c r="I3323" t="str">
        <f t="shared" si="977"/>
        <v>-0.125227953409937-0.258991501120244i</v>
      </c>
      <c r="K3323" t="str">
        <f t="shared" si="978"/>
        <v>0.000365921069952202-0.000628118078880934i</v>
      </c>
      <c r="L3323" t="str">
        <f t="shared" si="979"/>
        <v>0.00005-0.00112047095712298i</v>
      </c>
      <c r="M3323" t="str">
        <f t="shared" si="980"/>
        <v>0.00133333333333333-0.000659100563013516i</v>
      </c>
      <c r="N3323">
        <f t="shared" si="981"/>
        <v>6.6492374412912341</v>
      </c>
      <c r="O3323">
        <f t="shared" si="982"/>
        <v>19.145156091396167</v>
      </c>
      <c r="P3323" s="3">
        <f t="shared" si="983"/>
        <v>-19.145156091396167</v>
      </c>
      <c r="Q3323" s="3">
        <f t="shared" si="984"/>
        <v>-173.35076255870877</v>
      </c>
      <c r="R3323">
        <f t="shared" si="985"/>
        <v>6.6492374412912341</v>
      </c>
      <c r="S3323">
        <f t="shared" si="986"/>
        <v>251.84911185537248</v>
      </c>
      <c r="T3323">
        <f t="shared" si="969"/>
        <v>-19.145156091396167</v>
      </c>
    </row>
    <row r="3324" spans="1:20" x14ac:dyDescent="0.25">
      <c r="A3324">
        <f t="shared" si="970"/>
        <v>1588427.8148650012</v>
      </c>
      <c r="B3324">
        <f t="shared" si="987"/>
        <v>252806.13848042293</v>
      </c>
      <c r="C3324" t="str">
        <f t="shared" si="971"/>
        <v>-0.108841292712407-0.0124438011978443i</v>
      </c>
      <c r="D3324" t="str">
        <f t="shared" si="972"/>
        <v>3.43354999776533-1.42644191176623i</v>
      </c>
      <c r="E3324" t="str">
        <f t="shared" si="973"/>
        <v>-1.5994856152039-81.2213670642038i</v>
      </c>
      <c r="F3324" t="str">
        <f t="shared" si="974"/>
        <v>1.44654585246078-0.70108824795939i</v>
      </c>
      <c r="G3324" t="str">
        <f t="shared" si="975"/>
        <v>0.994220369183573-0.0758038698487938i</v>
      </c>
      <c r="H3324" t="str">
        <f t="shared" si="976"/>
        <v>0.121349539487214-63.162825173367i</v>
      </c>
      <c r="I3324" t="str">
        <f t="shared" si="977"/>
        <v>-0.124428183450044-0.257992722188326i</v>
      </c>
      <c r="K3324" t="str">
        <f t="shared" si="978"/>
        <v>0.000365001527073092-0.00062687026994623i</v>
      </c>
      <c r="L3324" t="str">
        <f t="shared" si="979"/>
        <v>0.00005-0.0011162292858368i</v>
      </c>
      <c r="M3324" t="str">
        <f t="shared" si="980"/>
        <v>0.00133333333333333-0.000656605462256943i</v>
      </c>
      <c r="N3324">
        <f t="shared" si="981"/>
        <v>6.5222940436145507</v>
      </c>
      <c r="O3324">
        <f t="shared" si="982"/>
        <v>19.207726058276108</v>
      </c>
      <c r="P3324" s="3">
        <f t="shared" si="983"/>
        <v>-19.207726058276108</v>
      </c>
      <c r="Q3324" s="3">
        <f t="shared" si="984"/>
        <v>-173.47770595638545</v>
      </c>
      <c r="R3324">
        <f t="shared" si="985"/>
        <v>6.5222940436145507</v>
      </c>
      <c r="S3324">
        <f t="shared" si="986"/>
        <v>252.80613848042293</v>
      </c>
      <c r="T3324">
        <f t="shared" si="969"/>
        <v>-19.207726058276108</v>
      </c>
    </row>
    <row r="3325" spans="1:20" x14ac:dyDescent="0.25">
      <c r="A3325">
        <f t="shared" si="970"/>
        <v>1594463.8405614882</v>
      </c>
      <c r="B3325">
        <f t="shared" si="987"/>
        <v>253766.80180664855</v>
      </c>
      <c r="C3325" t="str">
        <f t="shared" si="971"/>
        <v>-0.108087187495583-0.0121145080024296i</v>
      </c>
      <c r="D3325" t="str">
        <f t="shared" si="972"/>
        <v>3.42999243674354-1.42996673554097i</v>
      </c>
      <c r="E3325" t="str">
        <f t="shared" si="973"/>
        <v>-1.65231245092403-80.8506026665046i</v>
      </c>
      <c r="F3325" t="str">
        <f t="shared" si="974"/>
        <v>1.44648219472914-0.699265952675044i</v>
      </c>
      <c r="G3325" t="str">
        <f t="shared" si="975"/>
        <v>0.994176616810744-0.0760885759985513i</v>
      </c>
      <c r="H3325" t="str">
        <f t="shared" si="976"/>
        <v>0.120124122295324-62.9225212042725i</v>
      </c>
      <c r="I3325" t="str">
        <f t="shared" si="977"/>
        <v>-0.123634462407325-0.256997757036033i</v>
      </c>
      <c r="K3325" t="str">
        <f t="shared" si="978"/>
        <v>0.000364080701357415-0.000625625168578586i</v>
      </c>
      <c r="L3325" t="str">
        <f t="shared" si="979"/>
        <v>0.00005-0.00111200367188364i</v>
      </c>
      <c r="M3325" t="str">
        <f t="shared" si="980"/>
        <v>0.00133333333333333-0.000654119806990381i</v>
      </c>
      <c r="N3325">
        <f t="shared" si="981"/>
        <v>6.3950724235798759</v>
      </c>
      <c r="O3325">
        <f t="shared" si="982"/>
        <v>19.270298885582203</v>
      </c>
      <c r="P3325" s="3">
        <f t="shared" si="983"/>
        <v>-19.270298885582203</v>
      </c>
      <c r="Q3325" s="3">
        <f t="shared" si="984"/>
        <v>-173.60492757642012</v>
      </c>
      <c r="R3325">
        <f t="shared" si="985"/>
        <v>6.3950724235798759</v>
      </c>
      <c r="S3325">
        <f t="shared" si="986"/>
        <v>253.76680180664854</v>
      </c>
      <c r="T3325">
        <f t="shared" si="969"/>
        <v>-19.270298885582203</v>
      </c>
    </row>
    <row r="3326" spans="1:20" x14ac:dyDescent="0.25">
      <c r="A3326">
        <f t="shared" si="970"/>
        <v>1600522.803155622</v>
      </c>
      <c r="B3326">
        <f t="shared" si="987"/>
        <v>254731.11565351381</v>
      </c>
      <c r="C3326" t="str">
        <f t="shared" si="971"/>
        <v>-0.107337784039425-0.0117887117104227i</v>
      </c>
      <c r="D3326" t="str">
        <f t="shared" si="972"/>
        <v>3.42641523562764-1.43349351409795i</v>
      </c>
      <c r="E3326" t="str">
        <f t="shared" si="973"/>
        <v>-1.70436800333567-80.4819048657529i</v>
      </c>
      <c r="F3326" t="str">
        <f t="shared" si="974"/>
        <v>1.44641805794617-0.697453642805931i</v>
      </c>
      <c r="G3326" t="str">
        <f t="shared" si="975"/>
        <v>0.994132535182815-0.0763743260121122i</v>
      </c>
      <c r="H3326" t="str">
        <f t="shared" si="976"/>
        <v>0.11890993061733-62.6831384026994i</v>
      </c>
      <c r="I3326" t="str">
        <f t="shared" si="977"/>
        <v>-0.122846744127561-0.256006590253913i</v>
      </c>
      <c r="K3326" t="str">
        <f t="shared" si="978"/>
        <v>0.000363158608981079-0.000624382738132643i</v>
      </c>
      <c r="L3326" t="str">
        <f t="shared" si="979"/>
        <v>0.00005-0.00110779405447663i</v>
      </c>
      <c r="M3326" t="str">
        <f t="shared" si="980"/>
        <v>0.00133333333333333-0.000651643561456843i</v>
      </c>
      <c r="N3326">
        <f t="shared" si="981"/>
        <v>6.2675705161964288</v>
      </c>
      <c r="O3326">
        <f t="shared" si="982"/>
        <v>19.332875342640655</v>
      </c>
      <c r="P3326" s="3">
        <f t="shared" si="983"/>
        <v>-19.332875342640655</v>
      </c>
      <c r="Q3326" s="3">
        <f t="shared" si="984"/>
        <v>-173.73242948380357</v>
      </c>
      <c r="R3326">
        <f t="shared" si="985"/>
        <v>6.2675705161964288</v>
      </c>
      <c r="S3326">
        <f t="shared" si="986"/>
        <v>254.73111565351383</v>
      </c>
      <c r="T3326">
        <f t="shared" si="969"/>
        <v>-19.332875342640655</v>
      </c>
    </row>
    <row r="3327" spans="1:20" x14ac:dyDescent="0.25">
      <c r="A3327">
        <f t="shared" si="970"/>
        <v>1606604.7898076132</v>
      </c>
      <c r="B3327">
        <f t="shared" si="987"/>
        <v>255699.09389299716</v>
      </c>
      <c r="C3327" t="str">
        <f t="shared" si="971"/>
        <v>-0.106593044751239-0.0114663796518136i</v>
      </c>
      <c r="D3327" t="str">
        <f t="shared" si="972"/>
        <v>3.4228183351-1.43702214399378i</v>
      </c>
      <c r="E3327" t="str">
        <f t="shared" si="973"/>
        <v>-1.7556644971785-80.1152584333425i</v>
      </c>
      <c r="F3327" t="str">
        <f t="shared" si="974"/>
        <v>1.44635343855001-0.695651291447216i</v>
      </c>
      <c r="G3327" t="str">
        <f t="shared" si="975"/>
        <v>0.994088121851705-0.0766611234267745i</v>
      </c>
      <c r="H3327" t="str">
        <f t="shared" si="976"/>
        <v>0.117706872507726-62.4446731608213i</v>
      </c>
      <c r="I3327" t="str">
        <f t="shared" si="977"/>
        <v>-0.122064982810107-0.255019206500133i</v>
      </c>
      <c r="K3327" t="str">
        <f t="shared" si="978"/>
        <v>0.000362235266322817-0.000623142942196482i</v>
      </c>
      <c r="L3327" t="str">
        <f t="shared" si="979"/>
        <v>0.00005-0.00110360037305901i</v>
      </c>
      <c r="M3327" t="str">
        <f t="shared" si="980"/>
        <v>0.00133333333333333-0.00064917669003471i</v>
      </c>
      <c r="N3327">
        <f t="shared" si="981"/>
        <v>6.1397863120610907</v>
      </c>
      <c r="O3327">
        <f t="shared" si="982"/>
        <v>19.39545619656603</v>
      </c>
      <c r="P3327" s="3">
        <f t="shared" si="983"/>
        <v>-19.39545619656603</v>
      </c>
      <c r="Q3327" s="3">
        <f t="shared" si="984"/>
        <v>-173.86021368793891</v>
      </c>
      <c r="R3327">
        <f t="shared" si="985"/>
        <v>6.1397863120610907</v>
      </c>
      <c r="S3327">
        <f t="shared" si="986"/>
        <v>255.69909389299715</v>
      </c>
      <c r="T3327">
        <f t="shared" si="969"/>
        <v>-19.39545619656603</v>
      </c>
    </row>
    <row r="3328" spans="1:20" x14ac:dyDescent="0.25">
      <c r="A3328">
        <f t="shared" si="970"/>
        <v>1612709.8880088823</v>
      </c>
      <c r="B3328">
        <f t="shared" si="987"/>
        <v>256670.75044979056</v>
      </c>
      <c r="C3328" t="str">
        <f t="shared" si="971"/>
        <v>-0.105852932460048-0.0111474796686654i</v>
      </c>
      <c r="D3328" t="str">
        <f t="shared" si="972"/>
        <v>3.41920167632766-1.44055252092345i</v>
      </c>
      <c r="E3328" t="str">
        <f t="shared" si="973"/>
        <v>-1.80621394680177-79.7506482683277i</v>
      </c>
      <c r="F3328" t="str">
        <f t="shared" si="974"/>
        <v>1.44628833295298-0.69385887182797i</v>
      </c>
      <c r="G3328" t="str">
        <f t="shared" si="975"/>
        <v>0.994043374351581-0.0769489717884725i</v>
      </c>
      <c r="H3328" t="str">
        <f t="shared" si="976"/>
        <v>0.116514856740835-62.2071218858816i</v>
      </c>
      <c r="I3328" t="str">
        <f t="shared" si="977"/>
        <v>-0.121289133005144-0.254035590500114i</v>
      </c>
      <c r="K3328" t="str">
        <f t="shared" si="978"/>
        <v>0.000361310689962484-0.000621905744593709i</v>
      </c>
      <c r="L3328" t="str">
        <f t="shared" si="979"/>
        <v>0.00005-0.00109942256730326i</v>
      </c>
      <c r="M3328" t="str">
        <f t="shared" si="980"/>
        <v>0.00133333333333333-0.000646719157237208i</v>
      </c>
      <c r="N3328">
        <f t="shared" si="981"/>
        <v>6.0117178568307281</v>
      </c>
      <c r="O3328">
        <f t="shared" si="982"/>
        <v>19.458042212223845</v>
      </c>
      <c r="P3328" s="3">
        <f t="shared" si="983"/>
        <v>-19.458042212223845</v>
      </c>
      <c r="Q3328" s="3">
        <f t="shared" si="984"/>
        <v>-173.98828214316927</v>
      </c>
      <c r="R3328">
        <f t="shared" si="985"/>
        <v>6.0117178568307281</v>
      </c>
      <c r="S3328">
        <f t="shared" si="986"/>
        <v>256.67075044979055</v>
      </c>
      <c r="T3328">
        <f t="shared" si="969"/>
        <v>-19.458042212223845</v>
      </c>
    </row>
    <row r="3329" spans="1:20" x14ac:dyDescent="0.25">
      <c r="A3329">
        <f t="shared" si="970"/>
        <v>1618838.185583316</v>
      </c>
      <c r="B3329">
        <f t="shared" si="987"/>
        <v>257646.09930149978</v>
      </c>
      <c r="C3329" t="str">
        <f t="shared" si="971"/>
        <v>-0.105117410413392-0.0108319801044479i</v>
      </c>
      <c r="D3329" t="str">
        <f t="shared" si="972"/>
        <v>3.41556520097267-1.44408453972004i</v>
      </c>
      <c r="E3329" t="str">
        <f t="shared" si="973"/>
        <v>-1.85602816001072-79.3880593966435i</v>
      </c>
      <c r="F3329" t="str">
        <f t="shared" si="974"/>
        <v>1.44622273754141-0.692076357310673i</v>
      </c>
      <c r="G3329" t="str">
        <f t="shared" si="975"/>
        <v>0.993998290198741-0.077237874651756i</v>
      </c>
      <c r="H3329" t="str">
        <f t="shared" si="976"/>
        <v>0.115333792804072-61.9704810001167i</v>
      </c>
      <c r="I3329" t="str">
        <f t="shared" si="977"/>
        <v>-0.120519149610935-0.253055727046152i</v>
      </c>
      <c r="K3329" t="str">
        <f t="shared" si="978"/>
        <v>0.000360384896679353-0.000620671109385563i</v>
      </c>
      <c r="L3329" t="str">
        <f t="shared" si="979"/>
        <v>0.00005-0.00109526057711024i</v>
      </c>
      <c r="M3329" t="str">
        <f t="shared" si="980"/>
        <v>0.00133333333333333-0.000644270927711905i</v>
      </c>
      <c r="N3329">
        <f t="shared" si="981"/>
        <v>5.8833632507008815</v>
      </c>
      <c r="O3329">
        <f t="shared" si="982"/>
        <v>19.520634152194944</v>
      </c>
      <c r="P3329" s="3">
        <f t="shared" si="983"/>
        <v>-19.520634152194944</v>
      </c>
      <c r="Q3329" s="3">
        <f t="shared" si="984"/>
        <v>-174.11663674929912</v>
      </c>
      <c r="R3329">
        <f t="shared" si="985"/>
        <v>5.8833632507008815</v>
      </c>
      <c r="S3329">
        <f t="shared" si="986"/>
        <v>257.64609930149976</v>
      </c>
      <c r="T3329">
        <f t="shared" si="969"/>
        <v>-19.520634152194944</v>
      </c>
    </row>
    <row r="3330" spans="1:20" x14ac:dyDescent="0.25">
      <c r="A3330">
        <f t="shared" si="970"/>
        <v>1624989.7706885326</v>
      </c>
      <c r="B3330">
        <f t="shared" si="987"/>
        <v>258625.15447884548</v>
      </c>
      <c r="C3330" t="str">
        <f t="shared" si="971"/>
        <v>-0.104386442274107-0.0105198497935679i</v>
      </c>
      <c r="D3330" t="str">
        <f t="shared" si="972"/>
        <v>3.41190885120256-1.44761809435457i</v>
      </c>
      <c r="E3330" t="str">
        <f t="shared" si="973"/>
        <v>-1.90511874183887-79.0274769703227i</v>
      </c>
      <c r="F3330" t="str">
        <f t="shared" si="974"/>
        <v>1.44615664867545-0.690303721390739i</v>
      </c>
      <c r="G3330" t="str">
        <f t="shared" si="975"/>
        <v>0.993952866891484-0.0775278355797697i</v>
      </c>
      <c r="H3330" t="str">
        <f t="shared" si="976"/>
        <v>0.114163590891305-61.7347469406853i</v>
      </c>
      <c r="I3330" t="str">
        <f t="shared" si="977"/>
        <v>-0.119754987871118-0.252079600997056i</v>
      </c>
      <c r="K3330" t="str">
        <f t="shared" si="978"/>
        <v>0.000359457903450325-0.000619439000872973i</v>
      </c>
      <c r="L3330" t="str">
        <f t="shared" si="979"/>
        <v>0.00005-0.00109111434260833i</v>
      </c>
      <c r="M3330" t="str">
        <f t="shared" si="980"/>
        <v>0.00133333333333333-0.000641831966240189i</v>
      </c>
      <c r="N3330">
        <f t="shared" si="981"/>
        <v>5.7547206478868418</v>
      </c>
      <c r="O3330">
        <f t="shared" si="982"/>
        <v>19.583232776740179</v>
      </c>
      <c r="P3330" s="3">
        <f t="shared" si="983"/>
        <v>-19.583232776740179</v>
      </c>
      <c r="Q3330" s="3">
        <f t="shared" si="984"/>
        <v>-174.24527935211316</v>
      </c>
      <c r="R3330">
        <f t="shared" si="985"/>
        <v>5.7547206478868418</v>
      </c>
      <c r="S3330">
        <f t="shared" si="986"/>
        <v>258.6251544788455</v>
      </c>
      <c r="T3330">
        <f t="shared" si="969"/>
        <v>-19.583232776740179</v>
      </c>
    </row>
    <row r="3331" spans="1:20" x14ac:dyDescent="0.25">
      <c r="A3331">
        <f t="shared" si="970"/>
        <v>1631164.7318171491</v>
      </c>
      <c r="B3331">
        <f t="shared" si="987"/>
        <v>259607.9300658651</v>
      </c>
      <c r="C3331" t="str">
        <f t="shared" si="971"/>
        <v>-0.103659992117073-0.0102110580511024i</v>
      </c>
      <c r="D3331" t="str">
        <f t="shared" si="972"/>
        <v>3.4082325697008-1.45115307793582i</v>
      </c>
      <c r="E3331" t="str">
        <f t="shared" si="973"/>
        <v>-1.95349709824711-78.6688862666973i</v>
      </c>
      <c r="F3331" t="str">
        <f t="shared" si="974"/>
        <v>1.44609006268886-0.688540937695995i</v>
      </c>
      <c r="G3331" t="str">
        <f t="shared" si="975"/>
        <v>0.993907101909993-0.0778188581442324i</v>
      </c>
      <c r="H3331" t="str">
        <f t="shared" si="976"/>
        <v>0.113004161896284-61.4999161595944i</v>
      </c>
      <c r="I3331" t="str">
        <f t="shared" si="977"/>
        <v>-0.118996603372008-0.251107197277776i</v>
      </c>
      <c r="K3331" t="str">
        <f t="shared" si="978"/>
        <v>0.00035852972744814-0.000618209383598616i</v>
      </c>
      <c r="L3331" t="str">
        <f t="shared" si="979"/>
        <v>0.00005-0.00108698380415255i</v>
      </c>
      <c r="M3331" t="str">
        <f t="shared" si="980"/>
        <v>0.00133333333333333-0.000639402237736792i</v>
      </c>
      <c r="N3331">
        <f t="shared" si="981"/>
        <v>5.6257882561132249</v>
      </c>
      <c r="O3331">
        <f t="shared" si="982"/>
        <v>19.64583884376615</v>
      </c>
      <c r="P3331" s="3">
        <f t="shared" si="983"/>
        <v>-19.64583884376615</v>
      </c>
      <c r="Q3331" s="3">
        <f t="shared" si="984"/>
        <v>-174.37421174388678</v>
      </c>
      <c r="R3331">
        <f t="shared" si="985"/>
        <v>5.6257882561132249</v>
      </c>
      <c r="S3331">
        <f t="shared" si="986"/>
        <v>259.60793006586511</v>
      </c>
      <c r="T3331">
        <f t="shared" si="969"/>
        <v>-19.64583884376615</v>
      </c>
    </row>
    <row r="3332" spans="1:20" x14ac:dyDescent="0.25">
      <c r="A3332">
        <f t="shared" si="970"/>
        <v>1637363.1577980544</v>
      </c>
      <c r="B3332">
        <f t="shared" si="987"/>
        <v>260594.44020011541</v>
      </c>
      <c r="C3332" t="str">
        <f t="shared" si="971"/>
        <v>-0.10293802442595-0.00990557466271833i</v>
      </c>
      <c r="D3332" t="str">
        <f t="shared" si="972"/>
        <v>3.40453629967745-1.45468938271055i</v>
      </c>
      <c r="E3332" t="str">
        <f t="shared" si="973"/>
        <v>-2.00117443975326-78.3122726875935i</v>
      </c>
      <c r="F3332" t="str">
        <f t="shared" si="974"/>
        <v>1.4460229758889-0.686787979986241i</v>
      </c>
      <c r="G3332" t="str">
        <f t="shared" si="975"/>
        <v>0.993860992716207-0.0781109459254136i</v>
      </c>
      <c r="H3332" t="str">
        <f t="shared" si="976"/>
        <v>0.111855417406152-61.2659851236262i</v>
      </c>
      <c r="I3332" t="str">
        <f t="shared" si="977"/>
        <v>-0.118243952039934-0.250138500879047i</v>
      </c>
      <c r="K3332" t="str">
        <f t="shared" si="978"/>
        <v>0.000357600386039546-0.000616982222348961i</v>
      </c>
      <c r="L3332" t="str">
        <f t="shared" si="979"/>
        <v>0.00005-0.00108286890232371i</v>
      </c>
      <c r="M3332" t="str">
        <f t="shared" si="980"/>
        <v>0.00133333333333333-0.000636981707249246i</v>
      </c>
      <c r="N3332">
        <f t="shared" si="981"/>
        <v>5.496564336104683</v>
      </c>
      <c r="O3332">
        <f t="shared" si="982"/>
        <v>19.708453108790685</v>
      </c>
      <c r="P3332" s="3">
        <f t="shared" si="983"/>
        <v>-19.708453108790685</v>
      </c>
      <c r="Q3332" s="3">
        <f t="shared" si="984"/>
        <v>-174.50343566389532</v>
      </c>
      <c r="R3332">
        <f t="shared" si="985"/>
        <v>5.496564336104683</v>
      </c>
      <c r="S3332">
        <f t="shared" si="986"/>
        <v>260.5944402001154</v>
      </c>
      <c r="T3332">
        <f t="shared" si="969"/>
        <v>-19.708453108790685</v>
      </c>
    </row>
    <row r="3333" spans="1:20" x14ac:dyDescent="0.25">
      <c r="A3333">
        <f t="shared" si="970"/>
        <v>1643585.137797687</v>
      </c>
      <c r="B3333">
        <f t="shared" si="987"/>
        <v>261584.69907287584</v>
      </c>
      <c r="C3333" t="str">
        <f t="shared" si="971"/>
        <v>-0.102220504089877-0.00960336987478431i</v>
      </c>
      <c r="D3333" t="str">
        <f t="shared" si="972"/>
        <v>3.4008199848797-1.45822690006352i</v>
      </c>
      <c r="E3333" t="str">
        <f t="shared" si="973"/>
        <v>-2.04816178499223-77.9576217585145i</v>
      </c>
      <c r="F3333" t="str">
        <f t="shared" si="974"/>
        <v>1.44595538455605-0.685044822152719i</v>
      </c>
      <c r="G3333" t="str">
        <f t="shared" si="975"/>
        <v>0.993814536753699-0.0784041025121123i</v>
      </c>
      <c r="H3333" t="str">
        <f t="shared" si="976"/>
        <v>0.110717269695037-61.0329503142673i</v>
      </c>
      <c r="I3333" t="str">
        <f t="shared" si="977"/>
        <v>-0.117496990138583-0.249173496857022i</v>
      </c>
      <c r="K3333" t="str">
        <f t="shared" si="978"/>
        <v>0.000356669896783423-0.000615757482156288i</v>
      </c>
      <c r="L3333" t="str">
        <f t="shared" si="979"/>
        <v>0.00005-0.00107876957792759i</v>
      </c>
      <c r="M3333" t="str">
        <f t="shared" si="980"/>
        <v>0.00133333333333333-0.000634570339957407i</v>
      </c>
      <c r="N3333">
        <f t="shared" si="981"/>
        <v>5.3670472010826131</v>
      </c>
      <c r="O3333">
        <f t="shared" si="982"/>
        <v>19.77107632491024</v>
      </c>
      <c r="P3333" s="3">
        <f t="shared" si="983"/>
        <v>-19.77107632491024</v>
      </c>
      <c r="Q3333" s="3">
        <f t="shared" si="984"/>
        <v>-174.63295279891739</v>
      </c>
      <c r="R3333">
        <f t="shared" si="985"/>
        <v>5.3670472010826131</v>
      </c>
      <c r="S3333">
        <f t="shared" si="986"/>
        <v>261.58469907287582</v>
      </c>
      <c r="T3333">
        <f t="shared" si="969"/>
        <v>-19.77107632491024</v>
      </c>
    </row>
    <row r="3334" spans="1:20" x14ac:dyDescent="0.25">
      <c r="A3334">
        <f t="shared" si="970"/>
        <v>1649830.7613213183</v>
      </c>
      <c r="B3334">
        <f t="shared" si="987"/>
        <v>262578.7209293528</v>
      </c>
      <c r="C3334" t="str">
        <f t="shared" si="971"/>
        <v>-0.101507396400166-0.00930441438466884i</v>
      </c>
      <c r="D3334" t="str">
        <f t="shared" si="972"/>
        <v>3.39708356960267-1.46176552051789i</v>
      </c>
      <c r="E3334" t="str">
        <f t="shared" si="973"/>
        <v>-2.09446996420596-77.6049191278198i</v>
      </c>
      <c r="F3334" t="str">
        <f t="shared" si="974"/>
        <v>1.44588728494396-0.683311438217673i</v>
      </c>
      <c r="G3334" t="str">
        <f t="shared" si="975"/>
        <v>0.993767731447549-0.0786983315016322i</v>
      </c>
      <c r="H3334" t="str">
        <f t="shared" si="976"/>
        <v>0.109589631717711-60.8008082276356i</v>
      </c>
      <c r="I3334" t="str">
        <f t="shared" si="977"/>
        <v>-0.116755674266378-0.248212170332925i</v>
      </c>
      <c r="K3334" t="str">
        <f t="shared" si="978"/>
        <v>0.000355738277428873-0.000614535128300684i</v>
      </c>
      <c r="L3334" t="str">
        <f t="shared" si="979"/>
        <v>0.00005-0.00107468577199401i</v>
      </c>
      <c r="M3334" t="str">
        <f t="shared" si="980"/>
        <v>0.00133333333333333-0.000632168101172949i</v>
      </c>
      <c r="N3334">
        <f t="shared" si="981"/>
        <v>5.2372352162671234</v>
      </c>
      <c r="O3334">
        <f t="shared" si="982"/>
        <v>19.833709242766645</v>
      </c>
      <c r="P3334" s="3">
        <f t="shared" si="983"/>
        <v>-19.833709242766645</v>
      </c>
      <c r="Q3334" s="3">
        <f t="shared" si="984"/>
        <v>-174.76276478373288</v>
      </c>
      <c r="R3334">
        <f t="shared" si="985"/>
        <v>5.2372352162671234</v>
      </c>
      <c r="S3334">
        <f t="shared" si="986"/>
        <v>262.57872092935281</v>
      </c>
      <c r="T3334">
        <f t="shared" si="969"/>
        <v>-19.833709242766645</v>
      </c>
    </row>
    <row r="3335" spans="1:20" x14ac:dyDescent="0.25">
      <c r="A3335">
        <f t="shared" si="970"/>
        <v>1656100.1182143395</v>
      </c>
      <c r="B3335">
        <f t="shared" si="987"/>
        <v>263576.52006888436</v>
      </c>
      <c r="C3335" t="str">
        <f t="shared" si="971"/>
        <v>-0.10079866704696-0.00900867933121857i</v>
      </c>
      <c r="D3335" t="str">
        <f t="shared" si="972"/>
        <v>3.39332699870012-1.46530513373556i</v>
      </c>
      <c r="E3335" t="str">
        <f t="shared" si="973"/>
        <v>-2.1401096226703-77.2541505658888i</v>
      </c>
      <c r="F3335" t="str">
        <f t="shared" si="974"/>
        <v>1.44581867327911-0.681587802333825i</v>
      </c>
      <c r="G3335" t="str">
        <f t="shared" si="975"/>
        <v>0.993720574204219-0.0789936364997582i</v>
      </c>
      <c r="H3335" t="str">
        <f t="shared" si="976"/>
        <v>0.108472417103337-60.5695553744094i</v>
      </c>
      <c r="I3335" t="str">
        <f t="shared" si="977"/>
        <v>-0.116019961353862-0.24725450649268i</v>
      </c>
      <c r="K3335" t="str">
        <f t="shared" si="978"/>
        <v>0.000354805545913293-0.000613315126312036i</v>
      </c>
      <c r="L3335" t="str">
        <f t="shared" si="979"/>
        <v>0.00005-0.00107061742577606i</v>
      </c>
      <c r="M3335" t="str">
        <f t="shared" si="980"/>
        <v>0.00133333333333333-0.00062977495633886i</v>
      </c>
      <c r="N3335">
        <f t="shared" si="981"/>
        <v>5.107126798382069</v>
      </c>
      <c r="O3335">
        <f t="shared" si="982"/>
        <v>19.896352610515976</v>
      </c>
      <c r="P3335" s="3">
        <f t="shared" si="983"/>
        <v>-19.896352610515976</v>
      </c>
      <c r="Q3335" s="3">
        <f t="shared" si="984"/>
        <v>-174.89287320161793</v>
      </c>
      <c r="R3335">
        <f t="shared" si="985"/>
        <v>5.107126798382069</v>
      </c>
      <c r="S3335">
        <f t="shared" si="986"/>
        <v>263.57652006888435</v>
      </c>
      <c r="T3335">
        <f t="shared" si="969"/>
        <v>-19.896352610515976</v>
      </c>
    </row>
    <row r="3336" spans="1:20" x14ac:dyDescent="0.25">
      <c r="A3336">
        <f t="shared" si="970"/>
        <v>1662393.298663554</v>
      </c>
      <c r="B3336">
        <f t="shared" si="987"/>
        <v>264578.11084514612</v>
      </c>
      <c r="C3336" t="str">
        <f t="shared" si="971"/>
        <v>-0.100094282115891-0.00871613628541843i</v>
      </c>
      <c r="D3336" t="str">
        <f t="shared" si="972"/>
        <v>3.38955021759523-1.46884562851773i</v>
      </c>
      <c r="E3336" t="str">
        <f t="shared" si="973"/>
        <v>-2.18509122405218-76.9053019642895i</v>
      </c>
      <c r="F3336" t="str">
        <f t="shared" si="974"/>
        <v>1.44574954576077-0.679873888783918i</v>
      </c>
      <c r="G3336" t="str">
        <f t="shared" si="975"/>
        <v>0.993673062411424-0.0792900211207317i</v>
      </c>
      <c r="H3336" t="str">
        <f t="shared" si="976"/>
        <v>0.107365540149293-60.3391882797588i</v>
      </c>
      <c r="I3336" t="str">
        <f t="shared" si="977"/>
        <v>-0.115289808661126-0.246300490586584i</v>
      </c>
      <c r="K3336" t="str">
        <f t="shared" si="978"/>
        <v>0.000353871720360393-0.000612097441971994i</v>
      </c>
      <c r="L3336" t="str">
        <f t="shared" si="979"/>
        <v>0.00005-0.00106656448074922i</v>
      </c>
      <c r="M3336" t="str">
        <f t="shared" si="980"/>
        <v>0.00133333333333333-0.000627390871028949i</v>
      </c>
      <c r="N3336">
        <f t="shared" si="981"/>
        <v>4.9767204151658859</v>
      </c>
      <c r="O3336">
        <f t="shared" si="982"/>
        <v>19.959007173796589</v>
      </c>
      <c r="P3336" s="3">
        <f t="shared" si="983"/>
        <v>-19.959007173796589</v>
      </c>
      <c r="Q3336" s="3">
        <f t="shared" si="984"/>
        <v>-175.02327958483411</v>
      </c>
      <c r="R3336">
        <f t="shared" si="985"/>
        <v>4.9767204151658859</v>
      </c>
      <c r="S3336">
        <f t="shared" si="986"/>
        <v>264.57811084514611</v>
      </c>
      <c r="T3336">
        <f t="shared" si="969"/>
        <v>-19.959007173796589</v>
      </c>
    </row>
    <row r="3337" spans="1:20" x14ac:dyDescent="0.25">
      <c r="A3337">
        <f t="shared" si="970"/>
        <v>1668710.3931984755</v>
      </c>
      <c r="B3337">
        <f t="shared" si="987"/>
        <v>265583.50766635768</v>
      </c>
      <c r="C3337" t="str">
        <f t="shared" si="971"/>
        <v>-0.0993942080847092-0.00842675724122383i</v>
      </c>
      <c r="D3337" t="str">
        <f t="shared" si="972"/>
        <v>3.38575317229154-1.47238689280553i</v>
      </c>
      <c r="E3337" t="str">
        <f t="shared" si="973"/>
        <v>-2.22942505370704-76.5583593349259i</v>
      </c>
      <c r="F3337" t="str">
        <f t="shared" si="974"/>
        <v>1.4456798985607-0.678169671980208i</v>
      </c>
      <c r="G3337" t="str">
        <f t="shared" si="975"/>
        <v>0.993625193438006-0.0795874889872246i</v>
      </c>
      <c r="H3337" t="str">
        <f t="shared" si="976"/>
        <v>0.106268915815048-60.1097034832715i</v>
      </c>
      <c r="I3337" t="str">
        <f t="shared" si="977"/>
        <v>-0.114565173775224-0.245350107928927i</v>
      </c>
      <c r="K3337" t="str">
        <f t="shared" si="978"/>
        <v>0.000352936819078189-0.000610882041315908i</v>
      </c>
      <c r="L3337" t="str">
        <f t="shared" si="979"/>
        <v>0.00005-0.0010625268786105i</v>
      </c>
      <c r="M3337" t="str">
        <f t="shared" si="980"/>
        <v>0.00133333333333333-0.00062501581094735i</v>
      </c>
      <c r="N3337">
        <f t="shared" si="981"/>
        <v>4.8460145848851539</v>
      </c>
      <c r="O3337">
        <f t="shared" si="982"/>
        <v>20.021673675698892</v>
      </c>
      <c r="P3337" s="3">
        <f t="shared" si="983"/>
        <v>-20.021673675698892</v>
      </c>
      <c r="Q3337" s="3">
        <f t="shared" si="984"/>
        <v>-175.15398541511485</v>
      </c>
      <c r="R3337">
        <f t="shared" si="985"/>
        <v>4.8460145848851539</v>
      </c>
      <c r="S3337">
        <f t="shared" si="986"/>
        <v>265.58350766635766</v>
      </c>
      <c r="T3337">
        <f t="shared" si="969"/>
        <v>-20.021673675698892</v>
      </c>
    </row>
    <row r="3338" spans="1:20" x14ac:dyDescent="0.25">
      <c r="A3338">
        <f t="shared" si="970"/>
        <v>1675051.4926926296</v>
      </c>
      <c r="B3338">
        <f t="shared" si="987"/>
        <v>266592.72499548981</v>
      </c>
      <c r="C3338" t="str">
        <f t="shared" si="971"/>
        <v>-0.0986984118199098-0.00814051460656919i</v>
      </c>
      <c r="D3338" t="str">
        <f t="shared" si="972"/>
        <v>3.38193580938395-1.47592881368087i</v>
      </c>
      <c r="E3338" t="str">
        <f t="shared" si="973"/>
        <v>-2.2731212219097-76.2133088091935i</v>
      </c>
      <c r="F3338" t="str">
        <f t="shared" si="974"/>
        <v>1.44560972782305-0.676475126464027i</v>
      </c>
      <c r="G3338" t="str">
        <f t="shared" si="975"/>
        <v>0.993576964633803-0.0798860437303134i</v>
      </c>
      <c r="H3338" t="str">
        <f t="shared" si="976"/>
        <v>0.105182459716144-59.8810975388865i</v>
      </c>
      <c r="I3338" t="str">
        <f t="shared" si="977"/>
        <v>-0.113846014607647-0.244403343897673i</v>
      </c>
      <c r="K3338" t="str">
        <f t="shared" si="978"/>
        <v>0.000352000860556967-0.000609668890634765i</v>
      </c>
      <c r="L3338" t="str">
        <f t="shared" si="979"/>
        <v>0.00005-0.00105850456127764i</v>
      </c>
      <c r="M3338" t="str">
        <f t="shared" si="980"/>
        <v>0.00133333333333333-0.000622649741928026i</v>
      </c>
      <c r="N3338">
        <f t="shared" si="981"/>
        <v>4.7150078758539564</v>
      </c>
      <c r="O3338">
        <f t="shared" si="982"/>
        <v>20.084352856734711</v>
      </c>
      <c r="P3338" s="3">
        <f t="shared" si="983"/>
        <v>-20.084352856734711</v>
      </c>
      <c r="Q3338" s="3">
        <f t="shared" si="984"/>
        <v>-175.28499212414604</v>
      </c>
      <c r="R3338">
        <f t="shared" si="985"/>
        <v>4.7150078758539564</v>
      </c>
      <c r="S3338">
        <f t="shared" si="986"/>
        <v>266.59272499548979</v>
      </c>
      <c r="T3338">
        <f t="shared" si="969"/>
        <v>-20.084352856734711</v>
      </c>
    </row>
    <row r="3339" spans="1:20" x14ac:dyDescent="0.25">
      <c r="A3339">
        <f t="shared" si="970"/>
        <v>1681416.6883648618</v>
      </c>
      <c r="B3339">
        <f t="shared" si="987"/>
        <v>267605.77735047269</v>
      </c>
      <c r="C3339" t="str">
        <f t="shared" si="971"/>
        <v>-0.0980068605733375-0.00785738119454546i</v>
      </c>
      <c r="D3339" t="str">
        <f t="shared" si="972"/>
        <v>3.37809807606956-1.47947127736725i</v>
      </c>
      <c r="E3339" t="str">
        <f t="shared" si="973"/>
        <v>-2.31618966702491-75.8701366371225i</v>
      </c>
      <c r="F3339" t="str">
        <f t="shared" si="974"/>
        <v>1.44553902966413-0.674790226905245i</v>
      </c>
      <c r="G3339" t="str">
        <f t="shared" si="975"/>
        <v>0.993528373329525-0.0801856889894524i</v>
      </c>
      <c r="H3339" t="str">
        <f t="shared" si="976"/>
        <v>0.104106088118229-59.6533670148232i</v>
      </c>
      <c r="I3339" t="str">
        <f t="shared" si="977"/>
        <v>-0.113132289391785-0.243460183934105i</v>
      </c>
      <c r="K3339" t="str">
        <f t="shared" si="978"/>
        <v>0.000351063863467215-0.000608457956477088i</v>
      </c>
      <c r="L3339" t="str">
        <f t="shared" si="979"/>
        <v>0.00005-0.00105449747088827i</v>
      </c>
      <c r="M3339" t="str">
        <f t="shared" si="980"/>
        <v>0.00133333333333333-0.000620292629934274i</v>
      </c>
      <c r="N3339">
        <f t="shared" si="981"/>
        <v>4.5836989059576752</v>
      </c>
      <c r="O3339">
        <f t="shared" si="982"/>
        <v>20.147045454808008</v>
      </c>
      <c r="P3339" s="3">
        <f t="shared" si="983"/>
        <v>-20.147045454808008</v>
      </c>
      <c r="Q3339" s="3">
        <f t="shared" si="984"/>
        <v>-175.41630109404232</v>
      </c>
      <c r="R3339">
        <f t="shared" si="985"/>
        <v>4.5836989059576752</v>
      </c>
      <c r="S3339">
        <f t="shared" si="986"/>
        <v>267.60577735047269</v>
      </c>
      <c r="T3339">
        <f t="shared" si="969"/>
        <v>-20.147045454808008</v>
      </c>
    </row>
    <row r="3340" spans="1:20" x14ac:dyDescent="0.25">
      <c r="A3340">
        <f t="shared" si="970"/>
        <v>1687806.0717806481</v>
      </c>
      <c r="B3340">
        <f t="shared" si="987"/>
        <v>268622.67930440448</v>
      </c>
      <c r="C3340" t="str">
        <f t="shared" si="971"/>
        <v>-0.0973195219787769-0.00757733021473628i</v>
      </c>
      <c r="D3340" t="str">
        <f t="shared" si="972"/>
        <v>3.37423992015885-1.48301416923085i</v>
      </c>
      <c r="E3340" t="str">
        <f t="shared" si="973"/>
        <v>-2.35864015861948-75.5288291865139i</v>
      </c>
      <c r="F3340" t="str">
        <f t="shared" si="974"/>
        <v>1.44546780017219-0.673114948101827i</v>
      </c>
      <c r="G3340" t="str">
        <f t="shared" si="975"/>
        <v>0.993479416836618-0.0804864284124452i</v>
      </c>
      <c r="H3340" t="str">
        <f t="shared" si="976"/>
        <v>0.103039717931158-59.4265084935117i</v>
      </c>
      <c r="I3340" t="str">
        <f t="shared" si="977"/>
        <v>-0.112423956680424-0.24252061354247i</v>
      </c>
      <c r="K3340" t="str">
        <f t="shared" si="978"/>
        <v>0.000350125846657479-0.000607249205650802i</v>
      </c>
      <c r="L3340" t="str">
        <f t="shared" si="979"/>
        <v>0.00005-0.00105050554979903i</v>
      </c>
      <c r="M3340" t="str">
        <f t="shared" si="980"/>
        <v>0.00133333333333333-0.000617944441058251i</v>
      </c>
      <c r="N3340">
        <f t="shared" si="981"/>
        <v>4.4520863421769832</v>
      </c>
      <c r="O3340">
        <f t="shared" si="982"/>
        <v>20.209752205186547</v>
      </c>
      <c r="P3340" s="3">
        <f t="shared" si="983"/>
        <v>-20.209752205186547</v>
      </c>
      <c r="Q3340" s="3">
        <f t="shared" si="984"/>
        <v>-175.54791365782302</v>
      </c>
      <c r="R3340">
        <f t="shared" si="985"/>
        <v>4.4520863421769832</v>
      </c>
      <c r="S3340">
        <f t="shared" si="986"/>
        <v>268.62267930440447</v>
      </c>
      <c r="T3340">
        <f t="shared" si="969"/>
        <v>-20.209752205186547</v>
      </c>
    </row>
    <row r="3341" spans="1:20" x14ac:dyDescent="0.25">
      <c r="A3341">
        <f t="shared" si="970"/>
        <v>1694219.7348534146</v>
      </c>
      <c r="B3341">
        <f t="shared" si="987"/>
        <v>269643.44548576121</v>
      </c>
      <c r="C3341" t="str">
        <f t="shared" si="971"/>
        <v>-0.0966363640485514-0.007300335264732i</v>
      </c>
      <c r="D3341" t="str">
        <f t="shared" si="972"/>
        <v>3.37036129008678-1.48655737378175i</v>
      </c>
      <c r="E3341" t="str">
        <f t="shared" si="973"/>
        <v>-2.40048230051038-75.1893729420799i</v>
      </c>
      <c r="F3341" t="str">
        <f t="shared" si="974"/>
        <v>1.44539603540732-0.671449264979347i</v>
      </c>
      <c r="G3341" t="str">
        <f t="shared" si="975"/>
        <v>0.993430092447136-0.0807882656554171i</v>
      </c>
      <c r="H3341" t="str">
        <f t="shared" si="976"/>
        <v>0.10198326670319-59.2005185715258i</v>
      </c>
      <c r="I3341" t="str">
        <f t="shared" si="977"/>
        <v>-0.111720975343267-0.241584618289671i</v>
      </c>
      <c r="K3341" t="str">
        <f t="shared" si="978"/>
        <v>0.000349186829152277-0.000606042605225119i</v>
      </c>
      <c r="L3341" t="str">
        <f t="shared" si="979"/>
        <v>0.00005-0.00104652874058481i</v>
      </c>
      <c r="M3341" t="str">
        <f t="shared" si="980"/>
        <v>0.00133333333333333-0.000615605141520477i</v>
      </c>
      <c r="N3341">
        <f t="shared" si="981"/>
        <v>4.3201689001228658</v>
      </c>
      <c r="O3341">
        <f t="shared" si="982"/>
        <v>20.272473840472291</v>
      </c>
      <c r="P3341" s="3">
        <f t="shared" si="983"/>
        <v>-20.272473840472291</v>
      </c>
      <c r="Q3341" s="3">
        <f t="shared" si="984"/>
        <v>-175.67983109987713</v>
      </c>
      <c r="R3341">
        <f t="shared" si="985"/>
        <v>4.3201689001228658</v>
      </c>
      <c r="S3341">
        <f t="shared" si="986"/>
        <v>269.64344548576122</v>
      </c>
      <c r="T3341">
        <f t="shared" si="969"/>
        <v>-20.272473840472291</v>
      </c>
    </row>
    <row r="3342" spans="1:20" x14ac:dyDescent="0.25">
      <c r="A3342">
        <f t="shared" si="970"/>
        <v>1700657.7698458575</v>
      </c>
      <c r="B3342">
        <f t="shared" si="987"/>
        <v>270668.09057860711</v>
      </c>
      <c r="C3342" t="str">
        <f t="shared" si="971"/>
        <v>-0.0959573551700864-0.00702637032179026i</v>
      </c>
      <c r="D3342" t="str">
        <f t="shared" si="972"/>
        <v>3.36646213492387-1.49010077467507i</v>
      </c>
      <c r="E3342" t="str">
        <f t="shared" si="973"/>
        <v>-2.44172553376048-74.8517545045727i</v>
      </c>
      <c r="F3342" t="str">
        <f t="shared" si="974"/>
        <v>1.44532373140116-0.669793152590489i</v>
      </c>
      <c r="G3342" t="str">
        <f t="shared" si="975"/>
        <v>0.993380397433612-0.0810912043827859i</v>
      </c>
      <c r="H3342" t="str">
        <f t="shared" si="976"/>
        <v>0.100936652615231-58.9753938595139i</v>
      </c>
      <c r="I3342" t="str">
        <f t="shared" si="977"/>
        <v>-0.111023304564457-0.240652183804898i</v>
      </c>
      <c r="K3342" t="str">
        <f t="shared" si="978"/>
        <v>0.000348246830149881-0.000604838122532348i</v>
      </c>
      <c r="L3342" t="str">
        <f t="shared" si="979"/>
        <v>0.00005-0.00104256698603786i</v>
      </c>
      <c r="M3342" t="str">
        <f t="shared" si="980"/>
        <v>0.00133333333333333-0.000613274697669331i</v>
      </c>
      <c r="N3342">
        <f t="shared" si="981"/>
        <v>4.1879453435694529</v>
      </c>
      <c r="O3342">
        <f t="shared" si="982"/>
        <v>20.33521109057487</v>
      </c>
      <c r="P3342" s="3">
        <f t="shared" si="983"/>
        <v>-20.33521109057487</v>
      </c>
      <c r="Q3342" s="3">
        <f t="shared" si="984"/>
        <v>-175.81205465643055</v>
      </c>
      <c r="R3342">
        <f t="shared" si="985"/>
        <v>4.1879453435694529</v>
      </c>
      <c r="S3342">
        <f t="shared" si="986"/>
        <v>270.66809057860712</v>
      </c>
      <c r="T3342">
        <f t="shared" si="969"/>
        <v>-20.33521109057487</v>
      </c>
    </row>
    <row r="3343" spans="1:20" x14ac:dyDescent="0.25">
      <c r="A3343">
        <f t="shared" si="970"/>
        <v>1707120.2693712721</v>
      </c>
      <c r="B3343">
        <f t="shared" si="987"/>
        <v>271696.62932280585</v>
      </c>
      <c r="C3343" t="str">
        <f t="shared" si="971"/>
        <v>-0.0952824641024909-0.00675540973466105i</v>
      </c>
      <c r="D3343" t="str">
        <f t="shared" si="972"/>
        <v>3.36254240438754-1.49364425471262i</v>
      </c>
      <c r="E3343" t="str">
        <f t="shared" si="973"/>
        <v>-2.48237913961229-74.5159605899151i</v>
      </c>
      <c r="F3343" t="str">
        <f t="shared" si="974"/>
        <v>1.44525088415676-0.668146586114603i</v>
      </c>
      <c r="G3343" t="str">
        <f t="shared" si="975"/>
        <v>0.99333032904892-0.0813952482672311i</v>
      </c>
      <c r="H3343" t="str">
        <f t="shared" si="976"/>
        <v>0.0998997944751558-58.7511309821316i</v>
      </c>
      <c r="I3343" t="str">
        <f t="shared" si="977"/>
        <v>-0.110330903840145-0.239723295779316i</v>
      </c>
      <c r="K3343" t="str">
        <f t="shared" si="978"/>
        <v>0.000347305869020139-0.000603635725169728i</v>
      </c>
      <c r="L3343" t="str">
        <f t="shared" si="979"/>
        <v>0.00005-0.00103862022916703i</v>
      </c>
      <c r="M3343" t="str">
        <f t="shared" si="980"/>
        <v>0.00133333333333333-0.000610953075980604i</v>
      </c>
      <c r="N3343">
        <f t="shared" si="981"/>
        <v>4.0554144839934168</v>
      </c>
      <c r="O3343">
        <f t="shared" si="982"/>
        <v>20.397964682683188</v>
      </c>
      <c r="P3343" s="3">
        <f t="shared" si="983"/>
        <v>-20.397964682683188</v>
      </c>
      <c r="Q3343" s="3">
        <f t="shared" si="984"/>
        <v>-175.94458551600658</v>
      </c>
      <c r="R3343">
        <f t="shared" si="985"/>
        <v>4.0554144839934168</v>
      </c>
      <c r="S3343">
        <f t="shared" si="986"/>
        <v>271.69662932280585</v>
      </c>
      <c r="T3343">
        <f t="shared" si="969"/>
        <v>-20.397964682683188</v>
      </c>
    </row>
    <row r="3344" spans="1:20" x14ac:dyDescent="0.25">
      <c r="A3344">
        <f t="shared" si="970"/>
        <v>1713607.3263948828</v>
      </c>
      <c r="B3344">
        <f t="shared" si="987"/>
        <v>272729.0765142325</v>
      </c>
      <c r="C3344" t="str">
        <f t="shared" si="971"/>
        <v>-0.0946116599731085-0.00648742821556524i</v>
      </c>
      <c r="D3344" t="str">
        <f t="shared" si="972"/>
        <v>3.35860204885326-1.49718769584426i</v>
      </c>
      <c r="E3344" t="str">
        <f t="shared" si="973"/>
        <v>-2.52245224236927-74.1819780283252i</v>
      </c>
      <c r="F3344" t="str">
        <f t="shared" si="974"/>
        <v>1.4451774896484-0.666509540857185i</v>
      </c>
      <c r="G3344" t="str">
        <f t="shared" si="975"/>
        <v>0.993279884526146-0.0817004009896641i</v>
      </c>
      <c r="H3344" t="str">
        <f t="shared" si="976"/>
        <v>0.0988726117121982-58.5277265779737i</v>
      </c>
      <c r="I3344" t="str">
        <f t="shared" si="977"/>
        <v>-0.10964373297605-0.238797939965722i</v>
      </c>
      <c r="K3344" t="str">
        <f t="shared" si="978"/>
        <v>0.000346363965302217-0.000602435381001195i</v>
      </c>
      <c r="L3344" t="str">
        <f t="shared" si="979"/>
        <v>0.00005-0.00103468841319688i</v>
      </c>
      <c r="M3344" t="str">
        <f t="shared" si="980"/>
        <v>0.00133333333333333-0.00060864024305699i</v>
      </c>
      <c r="N3344">
        <f t="shared" si="981"/>
        <v>3.9225751801176614</v>
      </c>
      <c r="O3344">
        <f t="shared" si="982"/>
        <v>20.460735341239726</v>
      </c>
      <c r="P3344" s="3">
        <f t="shared" si="983"/>
        <v>-20.460735341239726</v>
      </c>
      <c r="Q3344" s="3">
        <f t="shared" si="984"/>
        <v>-176.07742481988234</v>
      </c>
      <c r="R3344">
        <f t="shared" si="985"/>
        <v>3.9225751801176614</v>
      </c>
      <c r="S3344">
        <f t="shared" si="986"/>
        <v>272.72907651423247</v>
      </c>
      <c r="T3344">
        <f t="shared" si="969"/>
        <v>-20.460735341239726</v>
      </c>
    </row>
    <row r="3345" spans="1:20" x14ac:dyDescent="0.25">
      <c r="A3345">
        <f t="shared" si="970"/>
        <v>1720119.0342351834</v>
      </c>
      <c r="B3345">
        <f t="shared" si="987"/>
        <v>273765.44700498658</v>
      </c>
      <c r="C3345" t="str">
        <f t="shared" si="971"/>
        <v>-0.0939449122740817-0.00622240083232427i</v>
      </c>
      <c r="D3345" t="str">
        <f t="shared" si="972"/>
        <v>3.35464101936593-1.50073097916974i</v>
      </c>
      <c r="E3345" t="str">
        <f t="shared" si="973"/>
        <v>-2.56195381222009-73.8497937634419i</v>
      </c>
      <c r="F3345" t="str">
        <f t="shared" si="974"/>
        <v>1.44510354382136-0.664881992249435i</v>
      </c>
      <c r="G3345" t="str">
        <f t="shared" si="975"/>
        <v>0.993229061078454-0.0820066662391962i</v>
      </c>
      <c r="H3345" t="str">
        <f t="shared" si="976"/>
        <v>0.0978550243714103-58.3051772995087i</v>
      </c>
      <c r="I3345" t="str">
        <f t="shared" si="977"/>
        <v>-0.108961752085059-0.237876102178226i</v>
      </c>
      <c r="K3345" t="str">
        <f t="shared" si="978"/>
        <v>0.00034542113870234-0.000601237058159156i</v>
      </c>
      <c r="L3345" t="str">
        <f t="shared" si="979"/>
        <v>0.00005-0.00103077148156693i</v>
      </c>
      <c r="M3345" t="str">
        <f t="shared" si="980"/>
        <v>0.00133333333333333-0.000606336165627605i</v>
      </c>
      <c r="N3345">
        <f t="shared" si="981"/>
        <v>3.7894263374579111</v>
      </c>
      <c r="O3345">
        <f t="shared" si="982"/>
        <v>20.523523787913646</v>
      </c>
      <c r="P3345" s="3">
        <f t="shared" si="983"/>
        <v>-20.523523787913646</v>
      </c>
      <c r="Q3345" s="3">
        <f t="shared" si="984"/>
        <v>-176.21057366254209</v>
      </c>
      <c r="R3345">
        <f t="shared" si="985"/>
        <v>3.7894263374579111</v>
      </c>
      <c r="S3345">
        <f t="shared" si="986"/>
        <v>273.76544700498658</v>
      </c>
      <c r="T3345">
        <f t="shared" si="969"/>
        <v>-20.523523787913646</v>
      </c>
    </row>
    <row r="3346" spans="1:20" x14ac:dyDescent="0.25">
      <c r="A3346">
        <f t="shared" si="970"/>
        <v>1726655.486565277</v>
      </c>
      <c r="B3346">
        <f t="shared" si="987"/>
        <v>274805.75570360554</v>
      </c>
      <c r="C3346" t="str">
        <f t="shared" si="971"/>
        <v>-0.0932821908589018-0.00596030300063868i</v>
      </c>
      <c r="D3346" t="str">
        <f t="shared" si="972"/>
        <v>3.35065926765126-1.5042739849405i</v>
      </c>
      <c r="E3346" t="str">
        <f t="shared" si="973"/>
        <v>-2.60089266801178-73.519394851446i</v>
      </c>
      <c r="F3346" t="str">
        <f t="shared" si="974"/>
        <v>1.44502904259171-0.663263915847752i</v>
      </c>
      <c r="G3346" t="str">
        <f t="shared" si="975"/>
        <v>0.993177855898949-0.0823140477131068i</v>
      </c>
      <c r="H3346" t="str">
        <f t="shared" si="976"/>
        <v>0.0968469531081865-58.0834798130112i</v>
      </c>
      <c r="I3346" t="str">
        <f t="shared" si="977"/>
        <v>-0.108284921584837-0.236957768291907i</v>
      </c>
      <c r="K3346" t="str">
        <f t="shared" si="978"/>
        <v>0.000344477409091492-0.000600040725046222i</v>
      </c>
      <c r="L3346" t="str">
        <f t="shared" si="979"/>
        <v>0.00005-0.00102686937793079i</v>
      </c>
      <c r="M3346" t="str">
        <f t="shared" si="980"/>
        <v>0.00133333333333333-0.000604040810547522i</v>
      </c>
      <c r="N3346">
        <f t="shared" si="981"/>
        <v>3.6559669078728518</v>
      </c>
      <c r="O3346">
        <f t="shared" si="982"/>
        <v>20.586330741575345</v>
      </c>
      <c r="P3346" s="3">
        <f t="shared" si="983"/>
        <v>-20.586330741575345</v>
      </c>
      <c r="Q3346" s="3">
        <f t="shared" si="984"/>
        <v>-176.34403309212715</v>
      </c>
      <c r="R3346">
        <f t="shared" si="985"/>
        <v>3.6559669078728518</v>
      </c>
      <c r="S3346">
        <f t="shared" si="986"/>
        <v>274.80575570360554</v>
      </c>
      <c r="T3346">
        <f t="shared" si="969"/>
        <v>-20.586330741575345</v>
      </c>
    </row>
    <row r="3347" spans="1:20" x14ac:dyDescent="0.25">
      <c r="A3347">
        <f t="shared" si="970"/>
        <v>1733216.777414225</v>
      </c>
      <c r="B3347">
        <f t="shared" si="987"/>
        <v>275850.01757527923</v>
      </c>
      <c r="C3347" t="str">
        <f t="shared" si="971"/>
        <v>-0.0926234659389595-0.00570111047651557i</v>
      </c>
      <c r="D3347" t="str">
        <f t="shared" si="972"/>
        <v>3.34665674612713-1.50781659256167i</v>
      </c>
      <c r="E3347" t="str">
        <f t="shared" si="973"/>
        <v>-2.6392774799667-73.1907684601822i</v>
      </c>
      <c r="F3347" t="str">
        <f t="shared" si="974"/>
        <v>1.4449539818462-0.661655287333281i</v>
      </c>
      <c r="G3347" t="str">
        <f t="shared" si="975"/>
        <v>0.993126266160545-0.0826225491168097i</v>
      </c>
      <c r="H3347" t="str">
        <f t="shared" si="976"/>
        <v>0.0958483191828569-57.8626307984962i</v>
      </c>
      <c r="I3347" t="str">
        <f t="shared" si="977"/>
        <v>-0.10761320219546-0.236042924242514i</v>
      </c>
      <c r="K3347" t="str">
        <f t="shared" si="978"/>
        <v>0.000343532796503089-0.000598846350336926i</v>
      </c>
      <c r="L3347" t="str">
        <f t="shared" si="979"/>
        <v>0.00005-0.0010229820461554i</v>
      </c>
      <c r="M3347" t="str">
        <f t="shared" si="980"/>
        <v>0.00133333333333333-0.000601754144797293i</v>
      </c>
      <c r="N3347">
        <f t="shared" si="981"/>
        <v>3.5221958891195868</v>
      </c>
      <c r="O3347">
        <f t="shared" si="982"/>
        <v>20.649156918271085</v>
      </c>
      <c r="P3347" s="3">
        <f t="shared" si="983"/>
        <v>-20.649156918271085</v>
      </c>
      <c r="Q3347" s="3">
        <f t="shared" si="984"/>
        <v>-176.47780411088041</v>
      </c>
      <c r="R3347">
        <f t="shared" si="985"/>
        <v>3.5221958891195868</v>
      </c>
      <c r="S3347">
        <f t="shared" si="986"/>
        <v>275.85001757527925</v>
      </c>
      <c r="T3347">
        <f t="shared" si="969"/>
        <v>-20.649156918271085</v>
      </c>
    </row>
    <row r="3348" spans="1:20" x14ac:dyDescent="0.25">
      <c r="A3348">
        <f t="shared" si="970"/>
        <v>1739803.0011683991</v>
      </c>
      <c r="B3348">
        <f t="shared" si="987"/>
        <v>276898.24764206528</v>
      </c>
      <c r="C3348" t="str">
        <f t="shared" si="971"/>
        <v>-0.0919687080800864-0.0054447993488359i</v>
      </c>
      <c r="D3348" t="str">
        <f t="shared" si="972"/>
        <v>3.34263340791509-1.51135868059416i</v>
      </c>
      <c r="E3348" t="str">
        <f t="shared" si="973"/>
        <v>-2.67711677235218-72.8639018682771i</v>
      </c>
      <c r="F3348" t="str">
        <f t="shared" si="974"/>
        <v>1.44487835744194-0.660056082511419i</v>
      </c>
      <c r="G3348" t="str">
        <f t="shared" si="975"/>
        <v>0.993074289015826-0.0829321741638196i</v>
      </c>
      <c r="H3348" t="str">
        <f t="shared" si="976"/>
        <v>0.0948590444553405-57.6426269496534i</v>
      </c>
      <c r="I3348" t="str">
        <f t="shared" si="977"/>
        <v>-0.106946554937058-0.235131556026116i</v>
      </c>
      <c r="K3348" t="str">
        <f t="shared" si="978"/>
        <v>0.000342587321130605-0.000597653902979391i</v>
      </c>
      <c r="L3348" t="str">
        <f t="shared" si="979"/>
        <v>0.00005-0.00101910943032018i</v>
      </c>
      <c r="M3348" t="str">
        <f t="shared" si="980"/>
        <v>0.00133333333333333-0.000599476135482461i</v>
      </c>
      <c r="N3348">
        <f t="shared" si="981"/>
        <v>3.3881123244108267</v>
      </c>
      <c r="O3348">
        <f t="shared" si="982"/>
        <v>20.712003031198726</v>
      </c>
      <c r="P3348" s="3">
        <f t="shared" si="983"/>
        <v>-20.712003031198726</v>
      </c>
      <c r="Q3348" s="3">
        <f t="shared" si="984"/>
        <v>-176.61188767558917</v>
      </c>
      <c r="R3348">
        <f t="shared" si="985"/>
        <v>3.3881123244108267</v>
      </c>
      <c r="S3348">
        <f t="shared" si="986"/>
        <v>276.89824764206526</v>
      </c>
      <c r="T3348">
        <f t="shared" si="969"/>
        <v>-20.712003031198726</v>
      </c>
    </row>
    <row r="3349" spans="1:20" x14ac:dyDescent="0.25">
      <c r="A3349">
        <f t="shared" si="970"/>
        <v>1746414.2525728389</v>
      </c>
      <c r="B3349">
        <f t="shared" si="987"/>
        <v>277950.46098310512</v>
      </c>
      <c r="C3349" t="str">
        <f t="shared" si="971"/>
        <v>-0.0913178881991033-0.00519134603206758i</v>
      </c>
      <c r="D3349" t="str">
        <f t="shared" si="972"/>
        <v>3.33858920685181-1.51490012675696i</v>
      </c>
      <c r="E3349" t="str">
        <f t="shared" si="973"/>
        <v>-2.71441892609502-72.5387824642611i</v>
      </c>
      <c r="F3349" t="str">
        <f t="shared" si="974"/>
        <v>1.44480216520632-0.658466277311338i</v>
      </c>
      <c r="G3349" t="str">
        <f t="shared" si="975"/>
        <v>0.99302192159691-0.0832429265757174i</v>
      </c>
      <c r="H3349" t="str">
        <f t="shared" si="976"/>
        <v>0.0938790513798708-57.4234649737825i</v>
      </c>
      <c r="I3349" t="str">
        <f t="shared" si="977"/>
        <v>-0.106284941127489-0.234223649698808i</v>
      </c>
      <c r="K3349" t="str">
        <f t="shared" si="978"/>
        <v>0.000341641003325188-0.000596463352196998i</v>
      </c>
      <c r="L3349" t="str">
        <f t="shared" si="979"/>
        <v>0.00005-0.00101525147471626i</v>
      </c>
      <c r="M3349" t="str">
        <f t="shared" si="980"/>
        <v>0.00133333333333333-0.000597206749833094i</v>
      </c>
      <c r="N3349">
        <f t="shared" si="981"/>
        <v>3.2537153019774223</v>
      </c>
      <c r="O3349">
        <f t="shared" si="982"/>
        <v>20.774869790683169</v>
      </c>
      <c r="P3349" s="3">
        <f t="shared" si="983"/>
        <v>-20.774869790683169</v>
      </c>
      <c r="Q3349" s="3">
        <f t="shared" si="984"/>
        <v>-176.74628469802258</v>
      </c>
      <c r="R3349">
        <f t="shared" si="985"/>
        <v>3.2537153019774223</v>
      </c>
      <c r="S3349">
        <f t="shared" si="986"/>
        <v>277.95046098310513</v>
      </c>
      <c r="T3349">
        <f t="shared" si="969"/>
        <v>-20.774869790683169</v>
      </c>
    </row>
    <row r="3350" spans="1:20" x14ac:dyDescent="0.25">
      <c r="A3350">
        <f t="shared" si="970"/>
        <v>1753050.626732616</v>
      </c>
      <c r="B3350">
        <f t="shared" si="987"/>
        <v>279006.67273484095</v>
      </c>
      <c r="C3350" t="str">
        <f t="shared" si="971"/>
        <v>-0.0906709775603614-0.00494072725911303i</v>
      </c>
      <c r="D3350" t="str">
        <f t="shared" si="972"/>
        <v>3.33452409750068-1.51844080792954i</v>
      </c>
      <c r="E3350" t="str">
        <f t="shared" si="973"/>
        <v>-2.75119218135107-72.2153977456843i</v>
      </c>
      <c r="F3350" t="str">
        <f t="shared" si="974"/>
        <v>1.44472540093669-0.656885847785523i</v>
      </c>
      <c r="G3350" t="str">
        <f t="shared" si="975"/>
        <v>0.992969161015313-0.0835548100821146i</v>
      </c>
      <c r="H3350" t="str">
        <f t="shared" si="976"/>
        <v>0.0929082629997782-57.2051415917272i</v>
      </c>
      <c r="I3350" t="str">
        <f t="shared" si="977"/>
        <v>-0.105628322380021-0.233319191376371i</v>
      </c>
      <c r="K3350" t="str">
        <f t="shared" si="978"/>
        <v>0.000340693863593237-0.00059527466749001i</v>
      </c>
      <c r="L3350" t="str">
        <f t="shared" si="979"/>
        <v>0.00005-0.00101140812384565i</v>
      </c>
      <c r="M3350" t="str">
        <f t="shared" si="980"/>
        <v>0.00133333333333333-0.000594945955203323i</v>
      </c>
      <c r="N3350">
        <f t="shared" si="981"/>
        <v>3.1190039546325465</v>
      </c>
      <c r="O3350">
        <f t="shared" si="982"/>
        <v>20.837757904152898</v>
      </c>
      <c r="P3350" s="3">
        <f t="shared" si="983"/>
        <v>-20.837757904152898</v>
      </c>
      <c r="Q3350" s="3">
        <f t="shared" si="984"/>
        <v>-176.88099604536745</v>
      </c>
      <c r="R3350">
        <f t="shared" si="985"/>
        <v>3.1190039546325465</v>
      </c>
      <c r="S3350">
        <f t="shared" si="986"/>
        <v>279.00667273484095</v>
      </c>
      <c r="T3350">
        <f t="shared" si="969"/>
        <v>-20.837757904152898</v>
      </c>
    </row>
    <row r="3351" spans="1:20" x14ac:dyDescent="0.25">
      <c r="A3351">
        <f t="shared" si="970"/>
        <v>1759712.2191141997</v>
      </c>
      <c r="B3351">
        <f t="shared" si="987"/>
        <v>280066.89809123334</v>
      </c>
      <c r="C3351" t="str">
        <f t="shared" si="971"/>
        <v>-0.0900279477722888-0.0046929200742981i</v>
      </c>
      <c r="D3351" t="str">
        <f t="shared" si="972"/>
        <v>3.33043803516337-1.52198060015443i</v>
      </c>
      <c r="E3351" t="str">
        <f t="shared" si="973"/>
        <v>-2.78744464002128-71.8937353182391i</v>
      </c>
      <c r="F3351" t="str">
        <f t="shared" si="974"/>
        <v>1.44464806040029-0.655314770109288i</v>
      </c>
      <c r="G3351" t="str">
        <f t="shared" si="975"/>
        <v>0.992916004361808-0.0838678284206171i</v>
      </c>
      <c r="H3351" t="str">
        <f t="shared" si="976"/>
        <v>0.09194660294234-56.9876535378118i</v>
      </c>
      <c r="I3351" t="str">
        <f t="shared" si="977"/>
        <v>-0.10497666060104-0.232418167233979i</v>
      </c>
      <c r="K3351" t="str">
        <f t="shared" si="978"/>
        <v>0.000339745922593949-0.000594087818637171i</v>
      </c>
      <c r="L3351" t="str">
        <f t="shared" si="979"/>
        <v>0.00005-0.00100757932242045i</v>
      </c>
      <c r="M3351" t="str">
        <f t="shared" si="980"/>
        <v>0.00133333333333333-0.000592693719070854i</v>
      </c>
      <c r="N3351">
        <f t="shared" si="981"/>
        <v>2.9839774593421566</v>
      </c>
      <c r="O3351">
        <f t="shared" si="982"/>
        <v>20.900668076116425</v>
      </c>
      <c r="P3351" s="3">
        <f t="shared" si="983"/>
        <v>-20.900668076116425</v>
      </c>
      <c r="Q3351" s="3">
        <f t="shared" si="984"/>
        <v>-177.01602254065784</v>
      </c>
      <c r="R3351">
        <f t="shared" si="985"/>
        <v>2.9839774593421566</v>
      </c>
      <c r="S3351">
        <f t="shared" si="986"/>
        <v>280.06689809123333</v>
      </c>
      <c r="T3351">
        <f t="shared" si="969"/>
        <v>-20.900668076116425</v>
      </c>
    </row>
    <row r="3352" spans="1:20" x14ac:dyDescent="0.25">
      <c r="A3352">
        <f t="shared" si="970"/>
        <v>1766399.1255468337</v>
      </c>
      <c r="B3352">
        <f t="shared" si="987"/>
        <v>281131.15230398002</v>
      </c>
      <c r="C3352" t="str">
        <f t="shared" si="971"/>
        <v>-0.0893887707839311-0.00444790182648869i</v>
      </c>
      <c r="D3352" t="str">
        <f t="shared" si="972"/>
        <v>3.32633097589143-1.52551937863992i</v>
      </c>
      <c r="E3352" t="str">
        <f t="shared" si="973"/>
        <v>-2.82318426822572-71.5737828948758i</v>
      </c>
      <c r="F3352" t="str">
        <f t="shared" si="974"/>
        <v>1.44457013933392-0.653753020580299i</v>
      </c>
      <c r="G3352" t="str">
        <f t="shared" si="975"/>
        <v>0.992862448706286-0.0841819853367875i</v>
      </c>
      <c r="H3352" t="str">
        <f t="shared" si="976"/>
        <v>0.0909939954136955-56.7709975597767i</v>
      </c>
      <c r="I3352" t="str">
        <f t="shared" si="977"/>
        <v>-0.10432991798777-0.231520563505864i</v>
      </c>
      <c r="K3352" t="str">
        <f t="shared" si="978"/>
        <v>0.000338797201136848-0.000592902775697282i</v>
      </c>
      <c r="L3352" t="str">
        <f t="shared" si="979"/>
        <v>0.00005-0.00100376501536207i</v>
      </c>
      <c r="M3352" t="str">
        <f t="shared" si="980"/>
        <v>0.00133333333333333-0.000590450009036515i</v>
      </c>
      <c r="N3352">
        <f t="shared" si="981"/>
        <v>2.8486350367951161</v>
      </c>
      <c r="O3352">
        <f t="shared" si="982"/>
        <v>20.963601008139943</v>
      </c>
      <c r="P3352" s="3">
        <f t="shared" si="983"/>
        <v>-20.963601008139943</v>
      </c>
      <c r="Q3352" s="3">
        <f t="shared" si="984"/>
        <v>-177.15136496320488</v>
      </c>
      <c r="R3352">
        <f t="shared" si="985"/>
        <v>2.8486350367951161</v>
      </c>
      <c r="S3352">
        <f t="shared" si="986"/>
        <v>281.13115230398</v>
      </c>
      <c r="T3352">
        <f t="shared" si="969"/>
        <v>-20.963601008139943</v>
      </c>
    </row>
    <row r="3353" spans="1:20" x14ac:dyDescent="0.25">
      <c r="A3353">
        <f t="shared" si="970"/>
        <v>1773111.4422239116</v>
      </c>
      <c r="B3353">
        <f t="shared" si="987"/>
        <v>282199.45068273513</v>
      </c>
      <c r="C3353" t="str">
        <f t="shared" si="971"/>
        <v>-0.0887534188815007-0.00420565016234742i</v>
      </c>
      <c r="D3353" t="str">
        <f t="shared" si="972"/>
        <v>3.32220287649797-1.52905701776288i</v>
      </c>
      <c r="E3353" t="str">
        <f t="shared" si="973"/>
        <v>-2.85841889872443-71.255528294927i</v>
      </c>
      <c r="F3353" t="str">
        <f t="shared" si="974"/>
        <v>1.44449163344384-0.652200575618098i</v>
      </c>
      <c r="G3353" t="str">
        <f t="shared" si="975"/>
        <v>0.992808491097619-0.0844972845841078i</v>
      </c>
      <c r="H3353" t="str">
        <f t="shared" si="976"/>
        <v>0.0900503651938149-56.5551704187151i</v>
      </c>
      <c r="I3353" t="str">
        <f t="shared" si="977"/>
        <v>-0.103688057026016-0.230626366485027i</v>
      </c>
      <c r="K3353" t="str">
        <f t="shared" si="978"/>
        <v>0.000337847720179264-0.000591719509010733i</v>
      </c>
      <c r="L3353" t="str">
        <f t="shared" si="979"/>
        <v>0.00005-0.000999965147800428i</v>
      </c>
      <c r="M3353" t="str">
        <f t="shared" si="980"/>
        <v>0.00133333333333333-0.000588214792823782i</v>
      </c>
      <c r="N3353">
        <f t="shared" si="981"/>
        <v>2.7129759509817291</v>
      </c>
      <c r="O3353">
        <f t="shared" si="982"/>
        <v>21.026557398824664</v>
      </c>
      <c r="P3353" s="3">
        <f t="shared" si="983"/>
        <v>-21.026557398824664</v>
      </c>
      <c r="Q3353" s="3">
        <f t="shared" si="984"/>
        <v>-177.28702404901827</v>
      </c>
      <c r="R3353">
        <f t="shared" si="985"/>
        <v>2.7129759509817291</v>
      </c>
      <c r="S3353">
        <f t="shared" si="986"/>
        <v>282.19945068273512</v>
      </c>
      <c r="T3353">
        <f t="shared" si="969"/>
        <v>-21.026557398824664</v>
      </c>
    </row>
    <row r="3354" spans="1:20" x14ac:dyDescent="0.25">
      <c r="A3354">
        <f t="shared" si="970"/>
        <v>1779849.2657043624</v>
      </c>
      <c r="B3354">
        <f t="shared" si="987"/>
        <v>283271.80859532952</v>
      </c>
      <c r="C3354" t="str">
        <f t="shared" si="971"/>
        <v>-0.0881218646849219-0.00396614301970832i</v>
      </c>
      <c r="D3354" t="str">
        <f t="shared" si="972"/>
        <v>3.31805369456935-1.53259339107186i</v>
      </c>
      <c r="E3354" t="str">
        <f t="shared" si="973"/>
        <v>-2.89315623329917-70.938959443224i</v>
      </c>
      <c r="F3354" t="str">
        <f t="shared" si="974"/>
        <v>1.44441253840547-0.650657411763641i</v>
      </c>
      <c r="G3354" t="str">
        <f t="shared" si="975"/>
        <v>0.992754128563515-0.0848137299239398i</v>
      </c>
      <c r="H3354" t="str">
        <f t="shared" si="976"/>
        <v>0.0891156376315328-56.3401688890085i</v>
      </c>
      <c r="I3354" t="str">
        <f t="shared" si="977"/>
        <v>-0.103051040487919-0.229735562522908i</v>
      </c>
      <c r="K3354" t="str">
        <f t="shared" si="978"/>
        <v>0.000336897500823801-0.000590537989201022i</v>
      </c>
      <c r="L3354" t="str">
        <f t="shared" si="979"/>
        <v>0.00005-0.000996179665073154i</v>
      </c>
      <c r="M3354" t="str">
        <f t="shared" si="980"/>
        <v>0.00133333333333333-0.000585988038278327i</v>
      </c>
      <c r="N3354">
        <f t="shared" si="981"/>
        <v>2.5769995087690063</v>
      </c>
      <c r="O3354">
        <f t="shared" si="982"/>
        <v>21.089537943785341</v>
      </c>
      <c r="P3354" s="3">
        <f t="shared" si="983"/>
        <v>-21.089537943785341</v>
      </c>
      <c r="Q3354" s="3">
        <f t="shared" si="984"/>
        <v>-177.42300049123099</v>
      </c>
      <c r="R3354">
        <f t="shared" si="985"/>
        <v>2.5769995087690063</v>
      </c>
      <c r="S3354">
        <f t="shared" si="986"/>
        <v>283.2718085953295</v>
      </c>
      <c r="T3354">
        <f t="shared" si="969"/>
        <v>-21.089537943785341</v>
      </c>
    </row>
    <row r="3355" spans="1:20" x14ac:dyDescent="0.25">
      <c r="A3355">
        <f t="shared" si="970"/>
        <v>1786612.6929140391</v>
      </c>
      <c r="B3355">
        <f t="shared" si="987"/>
        <v>284348.24146799179</v>
      </c>
      <c r="C3355" t="str">
        <f t="shared" si="971"/>
        <v>-0.0874940811443875-0.00372935862109361i</v>
      </c>
      <c r="D3355" t="str">
        <f t="shared" si="972"/>
        <v>3.31388338847692-1.53612837129014i</v>
      </c>
      <c r="E3355" t="str">
        <f t="shared" si="973"/>
        <v>-2.92740384508405-70.6240643692251i</v>
      </c>
      <c r="F3355" t="str">
        <f t="shared" si="974"/>
        <v>1.4443328498633-0.64912350567881i</v>
      </c>
      <c r="G3355" t="str">
        <f t="shared" si="975"/>
        <v>0.992699358110378-0.0851313251254858i</v>
      </c>
      <c r="H3355" t="str">
        <f t="shared" si="976"/>
        <v>0.088189738639649-56.1259897582655i</v>
      </c>
      <c r="I3355" t="str">
        <f t="shared" si="977"/>
        <v>-0.102418831429737-0.228848138029103i</v>
      </c>
      <c r="K3355" t="str">
        <f t="shared" si="978"/>
        <v>0.000335946564315782-0.000589358187176226i</v>
      </c>
      <c r="L3355" t="str">
        <f t="shared" si="979"/>
        <v>0.00005-0.000992408512724798i</v>
      </c>
      <c r="M3355" t="str">
        <f t="shared" si="980"/>
        <v>0.00133333333333333-0.000583769713367529i</v>
      </c>
      <c r="N3355">
        <f t="shared" si="981"/>
        <v>2.4407050594878399</v>
      </c>
      <c r="O3355">
        <f t="shared" si="982"/>
        <v>21.152543335628341</v>
      </c>
      <c r="P3355" s="3">
        <f t="shared" si="983"/>
        <v>-21.152543335628341</v>
      </c>
      <c r="Q3355" s="3">
        <f t="shared" si="984"/>
        <v>-177.55929494051216</v>
      </c>
      <c r="R3355">
        <f t="shared" si="985"/>
        <v>2.4407050594878399</v>
      </c>
      <c r="S3355">
        <f t="shared" si="986"/>
        <v>284.34824146799178</v>
      </c>
      <c r="T3355">
        <f t="shared" si="969"/>
        <v>-21.152543335628341</v>
      </c>
    </row>
    <row r="3356" spans="1:20" x14ac:dyDescent="0.25">
      <c r="A3356">
        <f t="shared" si="970"/>
        <v>1793401.8211471124</v>
      </c>
      <c r="B3356">
        <f t="shared" si="987"/>
        <v>285428.76478557015</v>
      </c>
      <c r="C3356" t="str">
        <f t="shared" si="971"/>
        <v>-0.0868700415369098-0.00349527546733871i</v>
      </c>
      <c r="D3356" t="str">
        <f t="shared" si="972"/>
        <v>3.30969191738874-1.53966183031916i</v>
      </c>
      <c r="E3356" t="str">
        <f t="shared" si="973"/>
        <v>-2.96116918085698-70.3108312061354i</v>
      </c>
      <c r="F3356" t="str">
        <f t="shared" si="974"/>
        <v>1.44425256343055-0.647598834145948i</v>
      </c>
      <c r="G3356" t="str">
        <f t="shared" si="975"/>
        <v>0.992644176723168-0.0854500739657475i</v>
      </c>
      <c r="H3356" t="str">
        <f t="shared" si="976"/>
        <v>0.0872725946900789-55.9126298272591i</v>
      </c>
      <c r="I3356" t="str">
        <f t="shared" si="977"/>
        <v>-0.101791393189637-0.227964079471042i</v>
      </c>
      <c r="K3356" t="str">
        <f t="shared" si="978"/>
        <v>0.000334994932040641-0.000588180074130459i</v>
      </c>
      <c r="L3356" t="str">
        <f t="shared" si="979"/>
        <v>0.00005-0.000988651636506078i</v>
      </c>
      <c r="M3356" t="str">
        <f t="shared" si="980"/>
        <v>0.00133333333333333-0.000581559786180046i</v>
      </c>
      <c r="N3356">
        <f t="shared" si="981"/>
        <v>2.3040919945138398</v>
      </c>
      <c r="O3356">
        <f t="shared" si="982"/>
        <v>21.215574263931138</v>
      </c>
      <c r="P3356" s="3">
        <f t="shared" si="983"/>
        <v>-21.215574263931138</v>
      </c>
      <c r="Q3356" s="3">
        <f t="shared" si="984"/>
        <v>-177.69590800548616</v>
      </c>
      <c r="R3356">
        <f t="shared" si="985"/>
        <v>2.3040919945138398</v>
      </c>
      <c r="S3356">
        <f t="shared" si="986"/>
        <v>285.42876478557014</v>
      </c>
      <c r="T3356">
        <f t="shared" si="969"/>
        <v>-21.215574263931138</v>
      </c>
    </row>
    <row r="3357" spans="1:20" x14ac:dyDescent="0.25">
      <c r="A3357">
        <f t="shared" si="970"/>
        <v>1800216.7480674714</v>
      </c>
      <c r="B3357">
        <f t="shared" si="987"/>
        <v>286513.39409175533</v>
      </c>
      <c r="C3357" t="str">
        <f t="shared" si="971"/>
        <v>-0.0862497194628811-0.00326387233135447i</v>
      </c>
      <c r="D3357" t="str">
        <f t="shared" si="972"/>
        <v>3.3054792412814-1.54319363924188i</v>
      </c>
      <c r="E3357" t="str">
        <f t="shared" si="973"/>
        <v>-2.99445956328527-69.9992481900338i</v>
      </c>
      <c r="F3357" t="str">
        <f t="shared" si="974"/>
        <v>1.44417167468909-0.646083374067379i</v>
      </c>
      <c r="G3357" t="str">
        <f t="shared" si="975"/>
        <v>0.992588581365254-0.0857699802294846i</v>
      </c>
      <c r="H3357" t="str">
        <f t="shared" si="976"/>
        <v>0.0863641328090635-55.7000859098624i</v>
      </c>
      <c r="I3357" t="str">
        <f t="shared" si="977"/>
        <v>-0.101168689385503-0.227083373373695i</v>
      </c>
      <c r="K3357" t="str">
        <f t="shared" si="978"/>
        <v>0.000334042625521319-0.000587003621545279i</v>
      </c>
      <c r="L3357" t="str">
        <f t="shared" si="979"/>
        <v>0.00005-0.000984908982373063i</v>
      </c>
      <c r="M3357" t="str">
        <f t="shared" si="980"/>
        <v>0.00133333333333333-0.000579358224925329i</v>
      </c>
      <c r="N3357">
        <f t="shared" si="981"/>
        <v>2.1671597468598236</v>
      </c>
      <c r="O3357">
        <f t="shared" si="982"/>
        <v>21.2786314152217</v>
      </c>
      <c r="P3357" s="3">
        <f t="shared" si="983"/>
        <v>-21.2786314152217</v>
      </c>
      <c r="Q3357" s="3">
        <f t="shared" si="984"/>
        <v>-177.83284025314018</v>
      </c>
      <c r="R3357">
        <f t="shared" si="985"/>
        <v>2.1671597468598236</v>
      </c>
      <c r="S3357">
        <f t="shared" si="986"/>
        <v>286.51339409175534</v>
      </c>
      <c r="T3357">
        <f t="shared" si="969"/>
        <v>-21.2786314152217</v>
      </c>
    </row>
    <row r="3358" spans="1:20" x14ac:dyDescent="0.25">
      <c r="A3358">
        <f t="shared" si="970"/>
        <v>1807057.5717101281</v>
      </c>
      <c r="B3358">
        <f t="shared" si="987"/>
        <v>287602.14498930401</v>
      </c>
      <c r="C3358" t="str">
        <f t="shared" si="971"/>
        <v>-0.0856330888426423-0.00303512825200191i</v>
      </c>
      <c r="D3358" t="str">
        <f t="shared" si="972"/>
        <v>3.30124532095183-1.54672366832649i</v>
      </c>
      <c r="E3358" t="str">
        <f t="shared" si="973"/>
        <v>-3.02728219312936-69.6893036590027i</v>
      </c>
      <c r="F3358" t="str">
        <f t="shared" si="974"/>
        <v>1.44409017918911-0.644577102464935i</v>
      </c>
      <c r="G3358" t="str">
        <f t="shared" si="975"/>
        <v>0.992532568978273-0.0860910477091724i</v>
      </c>
      <c r="H3358" t="str">
        <f t="shared" si="976"/>
        <v>0.0854642805724504-55.4883548329902i</v>
      </c>
      <c r="I3358" t="str">
        <f t="shared" si="977"/>
        <v>-0.100550683912767-0.226206006319272i</v>
      </c>
      <c r="K3358" t="str">
        <f t="shared" si="978"/>
        <v>0.000333089666415619-0.000585828801191083i</v>
      </c>
      <c r="L3358" t="str">
        <f t="shared" si="979"/>
        <v>0.00005-0.000981180496486413i</v>
      </c>
      <c r="M3358" t="str">
        <f t="shared" si="980"/>
        <v>0.00133333333333333-0.000577164997933183i</v>
      </c>
      <c r="N3358">
        <f t="shared" si="981"/>
        <v>2.0299077907666572</v>
      </c>
      <c r="O3358">
        <f t="shared" si="982"/>
        <v>21.341715472958057</v>
      </c>
      <c r="P3358" s="3">
        <f t="shared" si="983"/>
        <v>-21.341715472958057</v>
      </c>
      <c r="Q3358" s="3">
        <f t="shared" si="984"/>
        <v>-177.97009220923334</v>
      </c>
      <c r="R3358">
        <f t="shared" si="985"/>
        <v>2.0299077907666572</v>
      </c>
      <c r="S3358">
        <f t="shared" si="986"/>
        <v>287.60214498930401</v>
      </c>
      <c r="T3358">
        <f t="shared" si="969"/>
        <v>-21.341715472958057</v>
      </c>
    </row>
    <row r="3359" spans="1:20" x14ac:dyDescent="0.25">
      <c r="A3359">
        <f t="shared" si="970"/>
        <v>1813924.3904826264</v>
      </c>
      <c r="B3359">
        <f t="shared" si="987"/>
        <v>288695.03314026335</v>
      </c>
      <c r="C3359" t="str">
        <f t="shared" si="971"/>
        <v>-0.0850201239130516-0.00280902252808683i</v>
      </c>
      <c r="D3359" t="str">
        <f t="shared" si="972"/>
        <v>3.29699011802916-1.5502517870302i</v>
      </c>
      <c r="E3359" t="str">
        <f t="shared" si="973"/>
        <v>-3.05964415140625-69.3809860522556i</v>
      </c>
      <c r="F3359" t="str">
        <f t="shared" si="974"/>
        <v>1.44400807244901-0.643079996479495i</v>
      </c>
      <c r="G3359" t="str">
        <f t="shared" si="975"/>
        <v>0.992476136481982-0.0864132802049583i</v>
      </c>
      <c r="H3359" t="str">
        <f t="shared" si="976"/>
        <v>0.0845729661010133-55.2774334365341i</v>
      </c>
      <c r="I3359" t="str">
        <f t="shared" si="977"/>
        <v>-0.0999373409422559-0.225331964946923i</v>
      </c>
      <c r="K3359" t="str">
        <f t="shared" si="978"/>
        <v>0.00033213607651354-0.000584655585128458i</v>
      </c>
      <c r="L3359" t="str">
        <f t="shared" si="979"/>
        <v>0.00005-0.000977466125210612i</v>
      </c>
      <c r="M3359" t="str">
        <f t="shared" si="980"/>
        <v>0.00133333333333333-0.000574980073653301i</v>
      </c>
      <c r="N3359">
        <f t="shared" si="981"/>
        <v>1.892335641297791</v>
      </c>
      <c r="O3359">
        <f t="shared" si="982"/>
        <v>21.404827117508823</v>
      </c>
      <c r="P3359" s="3">
        <f t="shared" si="983"/>
        <v>-21.404827117508823</v>
      </c>
      <c r="Q3359" s="3">
        <f t="shared" si="984"/>
        <v>-178.10766435870221</v>
      </c>
      <c r="R3359">
        <f t="shared" si="985"/>
        <v>1.892335641297791</v>
      </c>
      <c r="S3359">
        <f t="shared" si="986"/>
        <v>288.69503314026332</v>
      </c>
      <c r="T3359">
        <f t="shared" si="969"/>
        <v>-21.404827117508823</v>
      </c>
    </row>
    <row r="3360" spans="1:20" x14ac:dyDescent="0.25">
      <c r="A3360">
        <f t="shared" si="970"/>
        <v>1820817.3031664602</v>
      </c>
      <c r="B3360">
        <f t="shared" si="987"/>
        <v>289792.07426619634</v>
      </c>
      <c r="C3360" t="str">
        <f t="shared" si="971"/>
        <v>-0.0844107992240614-0.00258553471247391i</v>
      </c>
      <c r="D3360" t="str">
        <f t="shared" si="972"/>
        <v>3.29271359498653-1.55377786400311i</v>
      </c>
      <c r="E3360" t="str">
        <f t="shared" si="973"/>
        <v>-3.09155240151034-69.0742839092732i</v>
      </c>
      <c r="F3360" t="str">
        <f t="shared" si="974"/>
        <v>1.44392534995513-0.641592033370495i</v>
      </c>
      <c r="G3360" t="str">
        <f t="shared" si="975"/>
        <v>0.992419280774116-0.0867366815246171i</v>
      </c>
      <c r="H3360" t="str">
        <f t="shared" si="976"/>
        <v>0.0836901180558441-55.0673185733046i</v>
      </c>
      <c r="I3360" t="str">
        <f t="shared" si="977"/>
        <v>-0.0993286249180518-0.224461235952447i</v>
      </c>
      <c r="K3360" t="str">
        <f t="shared" si="978"/>
        <v>0.000331181877734572-0.00058348394570949i</v>
      </c>
      <c r="L3360" t="str">
        <f t="shared" si="979"/>
        <v>0.00005-0.000973765815113184i</v>
      </c>
      <c r="M3360" t="str">
        <f t="shared" si="980"/>
        <v>0.00133333333333333-0.000572803420654813i</v>
      </c>
      <c r="N3360">
        <f t="shared" si="981"/>
        <v>1.7544428539390537</v>
      </c>
      <c r="O3360">
        <f t="shared" si="982"/>
        <v>21.467967026133934</v>
      </c>
      <c r="P3360" s="3">
        <f t="shared" si="983"/>
        <v>-21.467967026133934</v>
      </c>
      <c r="Q3360" s="3">
        <f t="shared" si="984"/>
        <v>-178.24555714606095</v>
      </c>
      <c r="R3360">
        <f t="shared" si="985"/>
        <v>1.7544428539390537</v>
      </c>
      <c r="S3360">
        <f t="shared" si="986"/>
        <v>289.79207426619632</v>
      </c>
      <c r="T3360">
        <f t="shared" si="969"/>
        <v>-21.467967026133934</v>
      </c>
    </row>
    <row r="3361" spans="1:20" x14ac:dyDescent="0.25">
      <c r="A3361">
        <f t="shared" si="970"/>
        <v>1827736.4089184932</v>
      </c>
      <c r="B3361">
        <f t="shared" si="987"/>
        <v>290893.28414840793</v>
      </c>
      <c r="C3361" t="str">
        <f t="shared" si="971"/>
        <v>-0.0838050896353028-0.00236464460631193i</v>
      </c>
      <c r="D3361" t="str">
        <f t="shared" si="972"/>
        <v>3.28841571515303-1.5573017670924i</v>
      </c>
      <c r="E3361" t="str">
        <f t="shared" si="973"/>
        <v>-3.1230137912957-68.7691858689367i</v>
      </c>
      <c r="F3361" t="str">
        <f t="shared" si="974"/>
        <v>1.44384200716157-0.640113190515464i</v>
      </c>
      <c r="G3361" t="str">
        <f t="shared" si="975"/>
        <v>0.992361998730239-0.0870612554835065i</v>
      </c>
      <c r="H3361" t="str">
        <f t="shared" si="976"/>
        <v>0.0828156656337899-54.8580071089686i</v>
      </c>
      <c r="I3361" t="str">
        <f t="shared" si="977"/>
        <v>-0.098724500555372-0.223593806087999i</v>
      </c>
      <c r="K3361" t="str">
        <f t="shared" si="978"/>
        <v>0.00033022709212498-0.00058231385557905i</v>
      </c>
      <c r="L3361" t="str">
        <f t="shared" si="979"/>
        <v>0.00005-0.000970079512963917i</v>
      </c>
      <c r="M3361" t="str">
        <f t="shared" si="980"/>
        <v>0.00133333333333333-0.000570635007625834i</v>
      </c>
      <c r="N3361">
        <f t="shared" si="981"/>
        <v>1.6162290241989865</v>
      </c>
      <c r="O3361">
        <f t="shared" si="982"/>
        <v>21.531135872965784</v>
      </c>
      <c r="P3361" s="3">
        <f t="shared" si="983"/>
        <v>-21.531135872965784</v>
      </c>
      <c r="Q3361" s="3">
        <f t="shared" si="984"/>
        <v>-178.38377097580101</v>
      </c>
      <c r="R3361">
        <f t="shared" si="985"/>
        <v>1.6162290241989865</v>
      </c>
      <c r="S3361">
        <f t="shared" si="986"/>
        <v>290.89328414840793</v>
      </c>
      <c r="T3361">
        <f t="shared" si="969"/>
        <v>-21.531135872965784</v>
      </c>
    </row>
    <row r="3362" spans="1:20" x14ac:dyDescent="0.25">
      <c r="A3362">
        <f t="shared" si="970"/>
        <v>1834681.8072723837</v>
      </c>
      <c r="B3362">
        <f t="shared" si="987"/>
        <v>291998.67862817191</v>
      </c>
      <c r="C3362" t="str">
        <f t="shared" si="971"/>
        <v>-0.0832029703126792-0.00214633225337376i</v>
      </c>
      <c r="D3362" t="str">
        <f t="shared" si="972"/>
        <v>3.2840964427256-1.56082336334656i</v>
      </c>
      <c r="E3362" t="str">
        <f t="shared" si="973"/>
        <v>-3.15403505511944-68.4656806686674i</v>
      </c>
      <c r="F3362" t="str">
        <f t="shared" si="974"/>
        <v>1.44375803948993-0.638643445409551i</v>
      </c>
      <c r="G3362" t="str">
        <f t="shared" si="975"/>
        <v>0.992304287203599-0.08738700590452i</v>
      </c>
      <c r="H3362" t="str">
        <f t="shared" si="976"/>
        <v>0.0819495385629537-54.6494959219894i</v>
      </c>
      <c r="I3362" t="str">
        <f t="shared" si="977"/>
        <v>-0.0981249328384644-0.222729662161789i</v>
      </c>
      <c r="K3362" t="str">
        <f t="shared" si="978"/>
        <v>0.000329271741855071-0.000581145287676057i</v>
      </c>
      <c r="L3362" t="str">
        <f t="shared" si="979"/>
        <v>0.00005-0.000966407165734132i</v>
      </c>
      <c r="M3362" t="str">
        <f t="shared" si="980"/>
        <v>0.00133333333333333-0.000568474803373017i</v>
      </c>
      <c r="N3362">
        <f t="shared" si="981"/>
        <v>1.4776937872134113</v>
      </c>
      <c r="O3362">
        <f t="shared" si="982"/>
        <v>21.594334328990538</v>
      </c>
      <c r="P3362" s="3">
        <f t="shared" si="983"/>
        <v>-21.594334328990538</v>
      </c>
      <c r="Q3362" s="3">
        <f t="shared" si="984"/>
        <v>-178.52230621278659</v>
      </c>
      <c r="R3362">
        <f t="shared" si="985"/>
        <v>1.4776937872134113</v>
      </c>
      <c r="S3362">
        <f t="shared" si="986"/>
        <v>291.99867862817189</v>
      </c>
      <c r="T3362">
        <f t="shared" si="969"/>
        <v>-21.594334328990538</v>
      </c>
    </row>
    <row r="3363" spans="1:20" x14ac:dyDescent="0.25">
      <c r="A3363">
        <f t="shared" si="970"/>
        <v>1841653.5981400188</v>
      </c>
      <c r="B3363">
        <f t="shared" si="987"/>
        <v>293108.27360695897</v>
      </c>
      <c r="C3363" t="str">
        <f t="shared" si="971"/>
        <v>-0.0826044167249656-0.00193057793450679i</v>
      </c>
      <c r="D3363" t="str">
        <f t="shared" si="972"/>
        <v>3.27975574278093-1.56434251901983i</v>
      </c>
      <c r="E3363" t="str">
        <f t="shared" si="973"/>
        <v>-3.18462281584578-68.1637571435689i</v>
      </c>
      <c r="F3363" t="str">
        <f t="shared" si="974"/>
        <v>1.44367344232913-0.637182775665049i</v>
      </c>
      <c r="G3363" t="str">
        <f t="shared" si="975"/>
        <v>0.992246143024977-0.0877139366180403i</v>
      </c>
      <c r="H3363" t="str">
        <f t="shared" si="976"/>
        <v>0.0810916670982467-54.4417819035675i</v>
      </c>
      <c r="I3363" t="str">
        <f t="shared" si="977"/>
        <v>-0.0975298870185216-0.221868791037805i</v>
      </c>
      <c r="K3363" t="str">
        <f t="shared" si="978"/>
        <v>0.000328315849216421-0.000579978215234682i</v>
      </c>
      <c r="L3363" t="str">
        <f t="shared" si="979"/>
        <v>0.00005-0.000962748720595864i</v>
      </c>
      <c r="M3363" t="str">
        <f t="shared" si="980"/>
        <v>0.00133333333333333-0.000566322776821096i</v>
      </c>
      <c r="N3363">
        <f t="shared" si="981"/>
        <v>1.3388368173532399</v>
      </c>
      <c r="O3363">
        <f t="shared" si="982"/>
        <v>21.657563062030132</v>
      </c>
      <c r="P3363" s="3">
        <f t="shared" si="983"/>
        <v>-21.657563062030132</v>
      </c>
      <c r="Q3363" s="3">
        <f t="shared" si="984"/>
        <v>-178.66116318264676</v>
      </c>
      <c r="R3363">
        <f t="shared" si="985"/>
        <v>1.3388368173532399</v>
      </c>
      <c r="S3363">
        <f t="shared" si="986"/>
        <v>293.10827360695896</v>
      </c>
      <c r="T3363">
        <f t="shared" si="969"/>
        <v>-21.657563062030132</v>
      </c>
    </row>
    <row r="3364" spans="1:20" x14ac:dyDescent="0.25">
      <c r="A3364">
        <f t="shared" si="970"/>
        <v>1848651.8818129511</v>
      </c>
      <c r="B3364">
        <f t="shared" si="987"/>
        <v>294222.08504666545</v>
      </c>
      <c r="C3364" t="str">
        <f t="shared" si="971"/>
        <v>-0.0820094046404175-0.00171736216219246i</v>
      </c>
      <c r="D3364" t="str">
        <f t="shared" si="972"/>
        <v>3.27539358128744-1.56785909957683i</v>
      </c>
      <c r="E3364" t="str">
        <f t="shared" si="973"/>
        <v>-3.21478358681267-67.8634042255715i</v>
      </c>
      <c r="F3364" t="str">
        <f t="shared" si="974"/>
        <v>1.44358821103523-0.635731159010934i</v>
      </c>
      <c r="G3364" t="str">
        <f t="shared" si="975"/>
        <v>0.992187563002543-0.0880420514618907i</v>
      </c>
      <c r="H3364" t="str">
        <f t="shared" si="976"/>
        <v>0.0802419820169927-54.23486195758i</v>
      </c>
      <c r="I3364" t="str">
        <f t="shared" si="977"/>
        <v>-0.0969393286116087-0.221011179635524i</v>
      </c>
      <c r="K3364" t="str">
        <f t="shared" si="978"/>
        <v>0.000327359436619092-0.000578812611785534i</v>
      </c>
      <c r="L3364" t="str">
        <f t="shared" si="979"/>
        <v>0.00005-0.000959104124921167i</v>
      </c>
      <c r="M3364" t="str">
        <f t="shared" si="980"/>
        <v>0.00133333333333333-0.000564178897012448i</v>
      </c>
      <c r="N3364">
        <f t="shared" si="981"/>
        <v>1.1996578278348693</v>
      </c>
      <c r="O3364">
        <f t="shared" si="982"/>
        <v>21.720822736724497</v>
      </c>
      <c r="P3364" s="3">
        <f t="shared" si="983"/>
        <v>-21.720822736724497</v>
      </c>
      <c r="Q3364" s="3">
        <f t="shared" si="984"/>
        <v>-178.80034217216513</v>
      </c>
      <c r="R3364">
        <f t="shared" si="985"/>
        <v>1.1996578278348693</v>
      </c>
      <c r="S3364">
        <f t="shared" si="986"/>
        <v>294.22208504666543</v>
      </c>
      <c r="T3364">
        <f t="shared" si="969"/>
        <v>-21.720822736724497</v>
      </c>
    </row>
    <row r="3365" spans="1:20" x14ac:dyDescent="0.25">
      <c r="A3365">
        <f t="shared" si="970"/>
        <v>1855676.7589638403</v>
      </c>
      <c r="B3365">
        <f t="shared" si="987"/>
        <v>295340.1289698428</v>
      </c>
      <c r="C3365" t="str">
        <f t="shared" si="971"/>
        <v>-0.0814179101233851-0.00150666567521024i</v>
      </c>
      <c r="D3365" t="str">
        <f t="shared" si="972"/>
        <v>3.27100992511719-1.57137296969727i</v>
      </c>
      <c r="E3365" t="str">
        <f t="shared" si="973"/>
        <v>-3.2445237737627-67.5646109425815i</v>
      </c>
      <c r="F3365" t="str">
        <f t="shared" si="974"/>
        <v>1.44350234093112-0.634288573292376i</v>
      </c>
      <c r="G3365" t="str">
        <f t="shared" si="975"/>
        <v>0.992128543921699-0.0883713542812863i</v>
      </c>
      <c r="H3365" t="str">
        <f t="shared" si="976"/>
        <v>0.0794004146145831-54.0287330005221i</v>
      </c>
      <c r="I3365" t="str">
        <f t="shared" si="977"/>
        <v>-0.0963532233966082-0.220156814929621i</v>
      </c>
      <c r="K3365" t="str">
        <f t="shared" si="978"/>
        <v>0.000326402526588792-0.000577648451156788i</v>
      </c>
      <c r="L3365" t="str">
        <f t="shared" si="979"/>
        <v>0.00005-0.00095547332628129i</v>
      </c>
      <c r="M3365" t="str">
        <f t="shared" si="980"/>
        <v>0.00133333333333333-0.000562043133106643i</v>
      </c>
      <c r="N3365">
        <f t="shared" si="981"/>
        <v>1.0601565703319409</v>
      </c>
      <c r="O3365">
        <f t="shared" si="982"/>
        <v>21.78411401451465</v>
      </c>
      <c r="P3365" s="3">
        <f t="shared" si="983"/>
        <v>-21.78411401451465</v>
      </c>
      <c r="Q3365" s="3">
        <f t="shared" si="984"/>
        <v>-178.93984342966806</v>
      </c>
      <c r="R3365">
        <f t="shared" si="985"/>
        <v>1.0601565703319409</v>
      </c>
      <c r="S3365">
        <f t="shared" si="986"/>
        <v>295.34012896984279</v>
      </c>
      <c r="T3365">
        <f t="shared" si="969"/>
        <v>-21.78411401451465</v>
      </c>
    </row>
    <row r="3366" spans="1:20" x14ac:dyDescent="0.25">
      <c r="A3366">
        <f t="shared" si="970"/>
        <v>1862728.330647903</v>
      </c>
      <c r="B3366">
        <f t="shared" si="987"/>
        <v>296462.42145992821</v>
      </c>
      <c r="C3366" t="str">
        <f t="shared" si="971"/>
        <v>-0.0808299095309508-0.00129846943341364i</v>
      </c>
      <c r="D3366" t="str">
        <f t="shared" si="972"/>
        <v>3.26660474205791-1.57488399328097i</v>
      </c>
      <c r="E3366" t="str">
        <f t="shared" si="973"/>
        <v>-3.27384967673618-67.2673664176337i</v>
      </c>
      <c r="F3366" t="str">
        <f t="shared" si="974"/>
        <v>1.44341582730638-0.632854996470281i</v>
      </c>
      <c r="G3366" t="str">
        <f t="shared" si="975"/>
        <v>0.992069082544936-0.0887018489287836i</v>
      </c>
      <c r="H3366" t="str">
        <f t="shared" si="976"/>
        <v>0.0785668967002042-53.8233919614484i</v>
      </c>
      <c r="I3366" t="str">
        <f t="shared" si="977"/>
        <v>-0.0957715374131837-0.219305683949692i</v>
      </c>
      <c r="K3366" t="str">
        <f t="shared" si="978"/>
        <v>0.000325445141764105-0.000576485707475335i</v>
      </c>
      <c r="L3366" t="str">
        <f t="shared" si="979"/>
        <v>0.00005-0.000951856272445996i</v>
      </c>
      <c r="M3366" t="str">
        <f t="shared" si="980"/>
        <v>0.00133333333333333-0.000559915454379999i</v>
      </c>
      <c r="N3366">
        <f t="shared" si="981"/>
        <v>0.92033283459423387</v>
      </c>
      <c r="O3366">
        <f t="shared" si="982"/>
        <v>21.847437553624609</v>
      </c>
      <c r="P3366" s="3">
        <f t="shared" si="983"/>
        <v>-21.847437553624609</v>
      </c>
      <c r="Q3366" s="3">
        <f t="shared" si="984"/>
        <v>-179.07966716540577</v>
      </c>
      <c r="R3366">
        <f t="shared" si="985"/>
        <v>0.92033283459423387</v>
      </c>
      <c r="S3366">
        <f t="shared" si="986"/>
        <v>296.46242145992824</v>
      </c>
      <c r="T3366">
        <f t="shared" si="969"/>
        <v>-21.847437553624609</v>
      </c>
    </row>
    <row r="3367" spans="1:20" x14ac:dyDescent="0.25">
      <c r="A3367">
        <f t="shared" si="970"/>
        <v>1869806.6983043649</v>
      </c>
      <c r="B3367">
        <f t="shared" si="987"/>
        <v>297588.97866147594</v>
      </c>
      <c r="C3367" t="str">
        <f t="shared" si="971"/>
        <v>-0.0802453795095523-0.00109275461259972i</v>
      </c>
      <c r="D3367" t="str">
        <f t="shared" si="972"/>
        <v>3.2621780008249-1.57839203345288i</v>
      </c>
      <c r="E3367" t="str">
        <f t="shared" si="973"/>
        <v>-3.30276749193111-66.9716598680457i</v>
      </c>
      <c r="F3367" t="str">
        <f t="shared" si="974"/>
        <v>1.443328665417-0.631430406620806i</v>
      </c>
      <c r="G3367" t="str">
        <f t="shared" si="975"/>
        <v>0.99200917561168-0.0890335392642293i</v>
      </c>
      <c r="H3367" t="str">
        <f t="shared" si="976"/>
        <v>0.0777413605925825-53.6188357819138i</v>
      </c>
      <c r="I3367" t="str">
        <f t="shared" si="977"/>
        <v>-0.0951942369597539-0.218457773779966i</v>
      </c>
      <c r="K3367" t="str">
        <f t="shared" si="978"/>
        <v>0.000324487304893566-0.000575324355167803i</v>
      </c>
      <c r="L3367" t="str">
        <f t="shared" si="979"/>
        <v>0.00005-0.000948252911382746i</v>
      </c>
      <c r="M3367" t="str">
        <f t="shared" si="980"/>
        <v>0.00133333333333333-0.000557795830225142i</v>
      </c>
      <c r="N3367">
        <f t="shared" si="981"/>
        <v>0.78018644806283532</v>
      </c>
      <c r="O3367">
        <f t="shared" si="982"/>
        <v>21.910794009046349</v>
      </c>
      <c r="P3367" s="3">
        <f t="shared" si="983"/>
        <v>-21.910794009046349</v>
      </c>
      <c r="Q3367" s="3">
        <f t="shared" si="984"/>
        <v>-179.21981355193716</v>
      </c>
      <c r="R3367">
        <f t="shared" si="985"/>
        <v>0.78018644806283532</v>
      </c>
      <c r="S3367">
        <f t="shared" si="986"/>
        <v>297.58897866147595</v>
      </c>
      <c r="T3367">
        <f t="shared" si="969"/>
        <v>-21.910794009046349</v>
      </c>
    </row>
    <row r="3368" spans="1:20" x14ac:dyDescent="0.25">
      <c r="A3368">
        <f t="shared" si="970"/>
        <v>1876911.9637579217</v>
      </c>
      <c r="B3368">
        <f t="shared" si="987"/>
        <v>298719.81678038958</v>
      </c>
      <c r="C3368" t="str">
        <f t="shared" si="971"/>
        <v>-0.0796642969916423-0.000889502599491762i</v>
      </c>
      <c r="D3368" t="str">
        <f t="shared" si="972"/>
        <v>3.25772967107306-1.58189695256838i</v>
      </c>
      <c r="E3368" t="str">
        <f t="shared" si="973"/>
        <v>-3.33128331352497-66.6774806045813i</v>
      </c>
      <c r="F3368" t="str">
        <f t="shared" si="974"/>
        <v>1.44324085048522-0.630014781934899i</v>
      </c>
      <c r="G3368" t="str">
        <f t="shared" si="975"/>
        <v>0.991948819838138-0.0893664291547081i</v>
      </c>
      <c r="H3368" t="str">
        <f t="shared" si="976"/>
        <v>0.076923739115813-53.4150614159156i</v>
      </c>
      <c r="I3368" t="str">
        <f t="shared" si="977"/>
        <v>-0.0946212885914885-0.217613071559036i</v>
      </c>
      <c r="K3368" t="str">
        <f t="shared" si="978"/>
        <v>0.000323529038832833-0.000574164368961628i</v>
      </c>
      <c r="L3368" t="str">
        <f t="shared" si="979"/>
        <v>0.00005-0.00094466319125597i</v>
      </c>
      <c r="M3368" t="str">
        <f t="shared" si="980"/>
        <v>0.00133333333333333-0.00055568423015057i</v>
      </c>
      <c r="N3368">
        <f t="shared" si="981"/>
        <v>0.63971727549574098</v>
      </c>
      <c r="O3368">
        <f t="shared" si="982"/>
        <v>21.974184032522306</v>
      </c>
      <c r="P3368" s="3">
        <f t="shared" si="983"/>
        <v>-21.974184032522306</v>
      </c>
      <c r="Q3368" s="3">
        <f t="shared" si="984"/>
        <v>-179.36028272450426</v>
      </c>
      <c r="R3368">
        <f t="shared" si="985"/>
        <v>0.63971727549574098</v>
      </c>
      <c r="S3368">
        <f t="shared" si="986"/>
        <v>298.71981678038958</v>
      </c>
      <c r="T3368">
        <f t="shared" si="969"/>
        <v>-21.974184032522306</v>
      </c>
    </row>
    <row r="3369" spans="1:20" x14ac:dyDescent="0.25">
      <c r="A3369">
        <f t="shared" si="970"/>
        <v>1884044.229220202</v>
      </c>
      <c r="B3369">
        <f t="shared" si="987"/>
        <v>299854.95208415505</v>
      </c>
      <c r="C3369" t="str">
        <f t="shared" si="971"/>
        <v>-0.0790866391923427-0.000688694986811463i</v>
      </c>
      <c r="D3369" t="str">
        <f t="shared" si="972"/>
        <v>3.25325972340887-1.5853986122188i</v>
      </c>
      <c r="E3369" t="str">
        <f t="shared" si="973"/>
        <v>-3.35940313546623-66.384818030612i</v>
      </c>
      <c r="F3369" t="str">
        <f t="shared" si="974"/>
        <v>1.44315237769927-0.628608100717822i</v>
      </c>
      <c r="G3369" t="str">
        <f t="shared" si="975"/>
        <v>0.991888011917147-0.0897005224744896i</v>
      </c>
      <c r="H3369" t="str">
        <f t="shared" si="976"/>
        <v>0.0761139655952215-53.2120658298358i</v>
      </c>
      <c r="I3369" t="str">
        <f t="shared" si="977"/>
        <v>-0.0940526591183168-0.216771564479574i</v>
      </c>
      <c r="K3369" t="str">
        <f t="shared" si="978"/>
        <v>0.000322570366541777-0.000573005723886042i</v>
      </c>
      <c r="L3369" t="str">
        <f t="shared" si="979"/>
        <v>0.00005-0.000941087060426355i</v>
      </c>
      <c r="M3369" t="str">
        <f t="shared" si="980"/>
        <v>0.00133333333333333-0.000553580623780207i</v>
      </c>
      <c r="N3369">
        <f t="shared" si="981"/>
        <v>0.49892521858862438</v>
      </c>
      <c r="O3369">
        <f t="shared" si="982"/>
        <v>22.037608272530001</v>
      </c>
      <c r="P3369" s="3">
        <f t="shared" si="983"/>
        <v>-22.037608272530001</v>
      </c>
      <c r="Q3369" s="3">
        <f t="shared" si="984"/>
        <v>-179.50107478141138</v>
      </c>
      <c r="R3369">
        <f t="shared" si="985"/>
        <v>0.49892521858862438</v>
      </c>
      <c r="S3369">
        <f t="shared" si="986"/>
        <v>299.85495208415506</v>
      </c>
      <c r="T3369">
        <f t="shared" si="969"/>
        <v>-22.037608272530001</v>
      </c>
    </row>
    <row r="3370" spans="1:20" x14ac:dyDescent="0.25">
      <c r="A3370">
        <f t="shared" si="970"/>
        <v>1891203.5972912388</v>
      </c>
      <c r="B3370">
        <f t="shared" si="987"/>
        <v>300994.40090207488</v>
      </c>
      <c r="C3370" t="str">
        <f t="shared" si="971"/>
        <v>-0.0785123836061134-0.000490313568458509i</v>
      </c>
      <c r="D3370" t="str">
        <f t="shared" si="972"/>
        <v>3.24876812940239-1.58889687323691i</v>
      </c>
      <c r="E3370" t="str">
        <f t="shared" si="973"/>
        <v>-3.38713285322976-66.0936616412869i</v>
      </c>
      <c r="F3370" t="str">
        <f t="shared" si="974"/>
        <v>1.44306324221316-0.627210341388677i</v>
      </c>
      <c r="G3370" t="str">
        <f t="shared" si="975"/>
        <v>0.991826748518022-0.0900358231049739i</v>
      </c>
      <c r="H3370" t="str">
        <f t="shared" si="976"/>
        <v>0.0753119738532788-53.0098460023835i</v>
      </c>
      <c r="I3370" t="str">
        <f t="shared" si="977"/>
        <v>-0.093488315602952-0.21593323978806i</v>
      </c>
      <c r="K3370" t="str">
        <f t="shared" si="978"/>
        <v>0.00032161131108156-0.000571848395273021i</v>
      </c>
      <c r="L3370" t="str">
        <f t="shared" si="979"/>
        <v>0.00005-0.00093752446745004i</v>
      </c>
      <c r="M3370" t="str">
        <f t="shared" si="980"/>
        <v>0.00133333333333333-0.000551484980852965i</v>
      </c>
      <c r="N3370">
        <f t="shared" si="981"/>
        <v>0.35781021560475779</v>
      </c>
      <c r="O3370">
        <f t="shared" si="982"/>
        <v>22.101067374266691</v>
      </c>
      <c r="P3370" s="3">
        <f t="shared" si="983"/>
        <v>-22.101067374266691</v>
      </c>
      <c r="Q3370" s="3">
        <f t="shared" si="984"/>
        <v>-179.64218978439524</v>
      </c>
      <c r="R3370">
        <f t="shared" si="985"/>
        <v>0.35781021560475779</v>
      </c>
      <c r="S3370">
        <f t="shared" si="986"/>
        <v>300.99440090207486</v>
      </c>
      <c r="T3370">
        <f t="shared" si="969"/>
        <v>-22.101067374266691</v>
      </c>
    </row>
    <row r="3371" spans="1:20" x14ac:dyDescent="0.25">
      <c r="A3371">
        <f t="shared" si="970"/>
        <v>1898390.1709609458</v>
      </c>
      <c r="B3371">
        <f t="shared" si="987"/>
        <v>302138.17962550279</v>
      </c>
      <c r="C3371" t="str">
        <f t="shared" si="971"/>
        <v>-0.0779415080034389-0.000294340334780735i</v>
      </c>
      <c r="D3371" t="str">
        <f t="shared" si="972"/>
        <v>3.24425486159922-1.59239159570285i</v>
      </c>
      <c r="E3371" t="str">
        <f t="shared" si="973"/>
        <v>-3.41447826554091-65.8040010227054i</v>
      </c>
      <c r="F3371" t="str">
        <f t="shared" si="974"/>
        <v>1.44297343914642-0.625821482479935i</v>
      </c>
      <c r="G3371" t="str">
        <f t="shared" si="975"/>
        <v>0.991765026286398-0.0903723349346363i</v>
      </c>
      <c r="H3371" t="str">
        <f t="shared" si="976"/>
        <v>0.0745176982055745-52.8083989245381i</v>
      </c>
      <c r="I3371" t="str">
        <f t="shared" si="977"/>
        <v>-0.0929282253589316-0.215098084784505i</v>
      </c>
      <c r="K3371" t="str">
        <f t="shared" si="978"/>
        <v>0.000320651895611727-0.000570692358758233i</v>
      </c>
      <c r="L3371" t="str">
        <f t="shared" si="979"/>
        <v>0.00005-0.000933975361077948i</v>
      </c>
      <c r="M3371" t="str">
        <f t="shared" si="980"/>
        <v>0.00133333333333333-0.000549397271222322i</v>
      </c>
      <c r="N3371">
        <f t="shared" si="981"/>
        <v>0.21637224100311414</v>
      </c>
      <c r="O3371">
        <f t="shared" si="982"/>
        <v>22.164561979633646</v>
      </c>
      <c r="P3371" s="3">
        <f t="shared" si="983"/>
        <v>-22.164561979633646</v>
      </c>
      <c r="Q3371" s="3">
        <f t="shared" si="984"/>
        <v>-179.78362775899689</v>
      </c>
      <c r="R3371">
        <f t="shared" si="985"/>
        <v>0.21637224100311414</v>
      </c>
      <c r="S3371">
        <f t="shared" si="986"/>
        <v>302.1381796255028</v>
      </c>
      <c r="T3371">
        <f t="shared" si="969"/>
        <v>-22.164561979633646</v>
      </c>
    </row>
    <row r="3372" spans="1:20" x14ac:dyDescent="0.25">
      <c r="A3372">
        <f t="shared" si="970"/>
        <v>1905604.0536105975</v>
      </c>
      <c r="B3372">
        <f t="shared" si="987"/>
        <v>303286.30470807973</v>
      </c>
      <c r="C3372" t="str">
        <f t="shared" si="971"/>
        <v>-0.0773739904275163-0.00010075746794299i</v>
      </c>
      <c r="D3372" t="str">
        <f t="shared" si="972"/>
        <v>3.23971989353252-1.59588263895i</v>
      </c>
      <c r="E3372" t="str">
        <f t="shared" si="973"/>
        <v>-3.44144507606707-65.5158258510938i</v>
      </c>
      <c r="F3372" t="str">
        <f t="shared" si="974"/>
        <v>1.44288296358395-0.624441502636969i</v>
      </c>
      <c r="G3372" t="str">
        <f t="shared" si="975"/>
        <v>0.991702841844077-0.0907100618589707i</v>
      </c>
      <c r="H3372" t="str">
        <f t="shared" si="976"/>
        <v>0.0737310734568208-52.6077215994916i</v>
      </c>
      <c r="I3372" t="str">
        <f t="shared" si="977"/>
        <v>-0.092372355948673-0.214266086822185i</v>
      </c>
      <c r="K3372" t="str">
        <f t="shared" si="978"/>
        <v>0.000319692143387226-0.00056953759028189i</v>
      </c>
      <c r="L3372" t="str">
        <f t="shared" si="979"/>
        <v>0.00005-0.000930439690254973i</v>
      </c>
      <c r="M3372" t="str">
        <f t="shared" si="980"/>
        <v>0.00133333333333333-0.000547317464855868i</v>
      </c>
      <c r="N3372">
        <f t="shared" si="981"/>
        <v>7.4611305071243805E-2</v>
      </c>
      <c r="O3372">
        <f t="shared" si="982"/>
        <v>22.228092727222037</v>
      </c>
      <c r="P3372" s="3">
        <f t="shared" si="983"/>
        <v>-22.228092727222037</v>
      </c>
      <c r="Q3372" s="3">
        <f t="shared" si="984"/>
        <v>-179.92538869492876</v>
      </c>
      <c r="R3372">
        <f t="shared" si="985"/>
        <v>7.4611305071243805E-2</v>
      </c>
      <c r="S3372">
        <f t="shared" si="986"/>
        <v>303.28630470807974</v>
      </c>
      <c r="T3372">
        <f t="shared" ref="T3372:T3435" si="988">P3372</f>
        <v>-22.228092727222037</v>
      </c>
    </row>
    <row r="3373" spans="1:20" x14ac:dyDescent="0.25">
      <c r="A3373">
        <f t="shared" ref="A3373:A3436" si="989">2*PI()*B3373</f>
        <v>1912845.3490143178</v>
      </c>
      <c r="B3373">
        <f t="shared" si="987"/>
        <v>304438.79266597045</v>
      </c>
      <c r="C3373" t="str">
        <f t="shared" ref="C3373:C3436" si="990">IMPRODUCT(D3373,E3373,$C$40,,K3373,$C$41)</f>
        <v>-0.0768098091909668+0.0000904526626113525i</v>
      </c>
      <c r="D3373" t="str">
        <f t="shared" ref="D3373:D3436" si="991">IMDIV(IMPRODUCT($C$37,$C$38,COMPLEX(1,A3373/$C$38)),IMSUM(-1*A3373*A3373/$C$39,COMPLEX(0,1*A3373)))</f>
        <v>3.23516319973498-1.59936986157116i</v>
      </c>
      <c r="E3373" t="str">
        <f t="shared" ref="E3373:E3436" si="992">IMDIV(IMPRODUCT(IMSUM(F3373,G3373),$C$29,H3373),IMSUM(1,I3373))</f>
        <v>-3.46803889507741-65.2291258919885i</v>
      </c>
      <c r="F3373" t="str">
        <f t="shared" ref="F3373:F3436" si="993">IMDIV(IMPRODUCT($C$14,$C$15,COMPLEX(1,A3373/$C$15)),IMSUM(-1*A3373*A3373/$C$16,COMPLEX(0,A3373)))</f>
        <v>1.4427918105757-0.623070380617567i</v>
      </c>
      <c r="G3373" t="str">
        <f t="shared" ref="G3373:G3436" si="994">IMDIV(1,COMPLEX(1,A3373*$C$9*$C$10))</f>
        <v>0.991640191788872-0.0910490077804325i</v>
      </c>
      <c r="H3373" t="str">
        <f t="shared" ref="H3373:H3436" si="995">IMDIV($C$3,IMSUM(K3373,COMPLEX(0,$C$28*A3373)))</f>
        <v>0.0729520348969245-52.4078110425938i</v>
      </c>
      <c r="I3373" t="str">
        <f t="shared" ref="I3373:I3436" si="996">IMPRODUCT(F3373,$C$29,H3373,$C$31)</f>
        <v>-0.0918206751815443-0.213437233307367i</v>
      </c>
      <c r="K3373" t="str">
        <f t="shared" ref="K3373:K3436" si="997">IF($C$26&lt;=0,IMDIV(1,IMSUM(IMDIV(1,L3373),1/$C$18)),IMDIV(1,IMSUM(IMDIV(1,L3373),1/$C$18,IMDIV(1,M3373))))</f>
        <v>0.000318732077755455-0.000568384066089619i</v>
      </c>
      <c r="L3373" t="str">
        <f t="shared" ref="L3373:L3436" si="998">IMSUM($C$21/$C$22,IMDIV(1,COMPLEX(0,$C$20*$C$22*A3373)))</f>
        <v>0.00005-0.000926917404119318i</v>
      </c>
      <c r="M3373" t="str">
        <f t="shared" ref="M3373:M3436" si="999">IMSUM($C$25/$C$26,IMDIV(1,COMPLEX(0,$C$24*$C$26*A3373)))</f>
        <v>0.00133333333333333-0.000545245531834895i</v>
      </c>
      <c r="N3373">
        <f t="shared" ref="N3373:N3436" si="1000">ABS(R3373)</f>
        <v>6.747254643960332E-2</v>
      </c>
      <c r="O3373">
        <f t="shared" ref="O3373:O3436" si="1001">ABS(P3373)</f>
        <v>22.291660252297877</v>
      </c>
      <c r="P3373" s="3">
        <f t="shared" ref="P3373:P3436" si="1002">20*LOG10(IMABS(C3373))</f>
        <v>-22.291660252297877</v>
      </c>
      <c r="Q3373" s="3">
        <f t="shared" ref="Q3373:Q3436" si="1003">IMARGUMENT(C3373)*180/PI()</f>
        <v>179.9325274535604</v>
      </c>
      <c r="R3373">
        <f t="shared" ref="R3373:R3436" si="1004">IF(Q3373&lt;0,Q3373+180,Q3373-180)</f>
        <v>-6.747254643960332E-2</v>
      </c>
      <c r="S3373">
        <f t="shared" ref="S3373:S3436" si="1005">B3373/1000</f>
        <v>304.43879266597048</v>
      </c>
      <c r="T3373">
        <f t="shared" si="988"/>
        <v>-22.291660252297877</v>
      </c>
    </row>
    <row r="3374" spans="1:20" x14ac:dyDescent="0.25">
      <c r="A3374">
        <f t="shared" si="989"/>
        <v>1920114.1613405724</v>
      </c>
      <c r="B3374">
        <f t="shared" ref="B3374:B3437" si="1006">B3373*(1+B$42)</f>
        <v>305595.66007810115</v>
      </c>
      <c r="C3374" t="str">
        <f t="shared" si="990"/>
        <v>-0.0762489428725546+0.0002793075046056i</v>
      </c>
      <c r="D3374" t="str">
        <f t="shared" si="991"/>
        <v>3.23058475575078-1.60285312142491i</v>
      </c>
      <c r="E3374" t="str">
        <f t="shared" si="992"/>
        <v>-3.49426524107251-64.9438909994214i</v>
      </c>
      <c r="F3374" t="str">
        <f t="shared" si="993"/>
        <v>1.44269997513652-0.621708095291479i</v>
      </c>
      <c r="G3374" t="str">
        <f t="shared" si="994"/>
        <v>0.991577072694448-0.0913891766083795i</v>
      </c>
      <c r="H3374" t="str">
        <f t="shared" si="995"/>
        <v>0.0721805182970961-52.208664281294i</v>
      </c>
      <c r="I3374" t="str">
        <f t="shared" si="996"/>
        <v>-0.09127315111195-0.212611511699041i</v>
      </c>
      <c r="K3374" t="str">
        <f t="shared" si="997"/>
        <v>0.000317771722153298-0.000567231762733264i</v>
      </c>
      <c r="L3374" t="str">
        <f t="shared" si="998"/>
        <v>0.00005-0.000923408452001718i</v>
      </c>
      <c r="M3374" t="str">
        <f t="shared" si="999"/>
        <v>0.00133333333333333-0.000543181442353951i</v>
      </c>
      <c r="N3374">
        <f t="shared" si="1000"/>
        <v>0.20987923267642827</v>
      </c>
      <c r="O3374">
        <f t="shared" si="1001"/>
        <v>22.355265186787925</v>
      </c>
      <c r="P3374" s="3">
        <f t="shared" si="1002"/>
        <v>-22.355265186787925</v>
      </c>
      <c r="Q3374" s="3">
        <f t="shared" si="1003"/>
        <v>179.79012076732357</v>
      </c>
      <c r="R3374">
        <f t="shared" si="1004"/>
        <v>-0.20987923267642827</v>
      </c>
      <c r="S3374">
        <f t="shared" si="1005"/>
        <v>305.59566007810116</v>
      </c>
      <c r="T3374">
        <f t="shared" si="988"/>
        <v>-22.355265186787925</v>
      </c>
    </row>
    <row r="3375" spans="1:20" x14ac:dyDescent="0.25">
      <c r="A3375">
        <f t="shared" si="989"/>
        <v>1927410.5951536668</v>
      </c>
      <c r="B3375">
        <f t="shared" si="1006"/>
        <v>306756.92358639796</v>
      </c>
      <c r="C3375" t="str">
        <f t="shared" si="990"/>
        <v>-0.0756913703139149+0.00046582432728727i</v>
      </c>
      <c r="D3375" t="str">
        <f t="shared" si="991"/>
        <v>3.22598453814756-1.60633227564203i</v>
      </c>
      <c r="E3375" t="str">
        <f t="shared" si="992"/>
        <v>-3.52012954238314-64.6601111151131i</v>
      </c>
      <c r="F3375" t="str">
        <f t="shared" si="993"/>
        <v>1.44260745224587-0.620354625639924i</v>
      </c>
      <c r="G3375" t="str">
        <f t="shared" si="994"/>
        <v>0.991513481110167-0.0917305722590126i</v>
      </c>
      <c r="H3375" t="str">
        <f t="shared" si="995"/>
        <v>0.0714164599060021-52.0102783550878i</v>
      </c>
      <c r="I3375" t="str">
        <f t="shared" si="996"/>
        <v>-0.0907297520374329-0.211788909508659i</v>
      </c>
      <c r="K3375" t="str">
        <f t="shared" si="997"/>
        <v>0.000316811100104067-0.000566080657071625i</v>
      </c>
      <c r="L3375" t="str">
        <f t="shared" si="998"/>
        <v>0.00005-0.0009199127834247i</v>
      </c>
      <c r="M3375" t="str">
        <f t="shared" si="999"/>
        <v>0.00133333333333333-0.000541125166720412i</v>
      </c>
      <c r="N3375">
        <f t="shared" si="1000"/>
        <v>0.35260863804606402</v>
      </c>
      <c r="O3375">
        <f t="shared" si="1001"/>
        <v>22.418908159266401</v>
      </c>
      <c r="P3375" s="3">
        <f t="shared" si="1002"/>
        <v>-22.418908159266401</v>
      </c>
      <c r="Q3375" s="3">
        <f t="shared" si="1003"/>
        <v>179.64739136195394</v>
      </c>
      <c r="R3375">
        <f t="shared" si="1004"/>
        <v>-0.35260863804606402</v>
      </c>
      <c r="S3375">
        <f t="shared" si="1005"/>
        <v>306.75692358639793</v>
      </c>
      <c r="T3375">
        <f t="shared" si="988"/>
        <v>-22.418908159266401</v>
      </c>
    </row>
    <row r="3376" spans="1:20" x14ac:dyDescent="0.25">
      <c r="A3376">
        <f t="shared" si="989"/>
        <v>1934734.7554152505</v>
      </c>
      <c r="B3376">
        <f t="shared" si="1006"/>
        <v>307922.59989602625</v>
      </c>
      <c r="C3376" t="str">
        <f t="shared" si="990"/>
        <v>-0.0751370706163069+0.000650020225691529i</v>
      </c>
      <c r="D3376" t="str">
        <f t="shared" si="991"/>
        <v>3.22136252452842-1.60980718063228i</v>
      </c>
      <c r="E3376" t="str">
        <f t="shared" si="992"/>
        <v>-3.5456371387394-64.3777762676671i</v>
      </c>
      <c r="F3376" t="str">
        <f t="shared" si="993"/>
        <v>1.44251423684766-0.619009950755143i</v>
      </c>
      <c r="G3376" t="str">
        <f t="shared" si="994"/>
        <v>0.991449413560927-0.0920731986553149i</v>
      </c>
      <c r="H3376" t="str">
        <f t="shared" si="995"/>
        <v>0.0706597964459742-51.8126503154588i</v>
      </c>
      <c r="I3376" t="str">
        <f t="shared" si="996"/>
        <v>-0.0901904464967892-0.21096941429987i</v>
      </c>
      <c r="K3376" t="str">
        <f t="shared" si="997"/>
        <v>0.000315850235214548-0.000564930726271226i</v>
      </c>
      <c r="L3376" t="str">
        <f t="shared" si="998"/>
        <v>0.00005-0.000916430348101916i</v>
      </c>
      <c r="M3376" t="str">
        <f t="shared" si="999"/>
        <v>0.00133333333333333-0.000539076675354068i</v>
      </c>
      <c r="N3376">
        <f t="shared" si="1000"/>
        <v>0.49566061257053207</v>
      </c>
      <c r="O3376">
        <f t="shared" si="1001"/>
        <v>22.482589794940715</v>
      </c>
      <c r="P3376" s="3">
        <f t="shared" si="1002"/>
        <v>-22.482589794940715</v>
      </c>
      <c r="Q3376" s="3">
        <f t="shared" si="1003"/>
        <v>179.50433938742947</v>
      </c>
      <c r="R3376">
        <f t="shared" si="1004"/>
        <v>-0.49566061257053207</v>
      </c>
      <c r="S3376">
        <f t="shared" si="1005"/>
        <v>307.92259989602627</v>
      </c>
      <c r="T3376">
        <f t="shared" si="988"/>
        <v>-22.482589794940715</v>
      </c>
    </row>
    <row r="3377" spans="1:20" x14ac:dyDescent="0.25">
      <c r="A3377">
        <f t="shared" si="989"/>
        <v>1942086.7474858286</v>
      </c>
      <c r="B3377">
        <f t="shared" si="1006"/>
        <v>309092.70577563118</v>
      </c>
      <c r="C3377" t="str">
        <f t="shared" si="990"/>
        <v>-0.0745860231373672+0.000831912124821366i</v>
      </c>
      <c r="D3377" t="str">
        <f t="shared" si="991"/>
        <v>3.21671869354379-1.61327769209119i</v>
      </c>
      <c r="E3377" t="str">
        <f t="shared" si="992"/>
        <v>-3.57079328281134-64.0968765717726i</v>
      </c>
      <c r="F3377" t="str">
        <f t="shared" si="993"/>
        <v>1.44242032384992-0.617674049839893i</v>
      </c>
      <c r="G3377" t="str">
        <f t="shared" si="994"/>
        <v>0.991384866547005-0.0924170597269894i</v>
      </c>
      <c r="H3377" t="str">
        <f t="shared" si="995"/>
        <v>0.0699104651092568-51.6157772258262i</v>
      </c>
      <c r="I3377" t="str">
        <f t="shared" si="996"/>
        <v>-0.0896552032681989-0.210153013688252i</v>
      </c>
      <c r="K3377" t="str">
        <f t="shared" si="997"/>
        <v>0.000314889151171924-0.000563781947806962i</v>
      </c>
      <c r="L3377" t="str">
        <f t="shared" si="998"/>
        <v>0.00005-0.000912961095937351i</v>
      </c>
      <c r="M3377" t="str">
        <f t="shared" si="999"/>
        <v>0.00133333333333333-0.000537035938786679i</v>
      </c>
      <c r="N3377">
        <f t="shared" si="1000"/>
        <v>0.639034972243536</v>
      </c>
      <c r="O3377">
        <f t="shared" si="1001"/>
        <v>22.546310715639027</v>
      </c>
      <c r="P3377" s="3">
        <f t="shared" si="1002"/>
        <v>-22.546310715639027</v>
      </c>
      <c r="Q3377" s="3">
        <f t="shared" si="1003"/>
        <v>179.36096502775646</v>
      </c>
      <c r="R3377">
        <f t="shared" si="1004"/>
        <v>-0.639034972243536</v>
      </c>
      <c r="S3377">
        <f t="shared" si="1005"/>
        <v>309.0927057756312</v>
      </c>
      <c r="T3377">
        <f t="shared" si="988"/>
        <v>-22.546310715639027</v>
      </c>
    </row>
    <row r="3378" spans="1:20" x14ac:dyDescent="0.25">
      <c r="A3378">
        <f t="shared" si="989"/>
        <v>1949466.6771262749</v>
      </c>
      <c r="B3378">
        <f t="shared" si="1006"/>
        <v>310267.25805757858</v>
      </c>
      <c r="C3378" t="str">
        <f t="shared" si="990"/>
        <v>-0.0740382074878912+0.00101151678373697i</v>
      </c>
      <c r="D3378" t="str">
        <f t="shared" si="991"/>
        <v>3.2120530249034-1.61674366500715i</v>
      </c>
      <c r="E3378" t="str">
        <f t="shared" si="992"/>
        <v>-3.59560314171993-63.8174022274112i</v>
      </c>
      <c r="F3378" t="str">
        <f t="shared" si="993"/>
        <v>1.44232570812468-0.616346902207008i</v>
      </c>
      <c r="G3378" t="str">
        <f t="shared" si="994"/>
        <v>0.991319836543895-0.0927621594103963i</v>
      </c>
      <c r="H3378" t="str">
        <f t="shared" si="995"/>
        <v>0.0691684035543038-51.4196561614877i</v>
      </c>
      <c r="I3378" t="str">
        <f t="shared" si="996"/>
        <v>-0.089123991367372-0.209339695341061i</v>
      </c>
      <c r="K3378" t="str">
        <f t="shared" si="997"/>
        <v>0.000313927871740766-0.000562634299462775i</v>
      </c>
      <c r="L3378" t="str">
        <f t="shared" si="998"/>
        <v>0.00005-0.000909504977024658i</v>
      </c>
      <c r="M3378" t="str">
        <f t="shared" si="999"/>
        <v>0.00133333333333333-0.000535002927661565i</v>
      </c>
      <c r="N3378">
        <f t="shared" si="1000"/>
        <v>0.78273149938132747</v>
      </c>
      <c r="O3378">
        <f t="shared" si="1001"/>
        <v>22.610071539796614</v>
      </c>
      <c r="P3378" s="3">
        <f t="shared" si="1002"/>
        <v>-22.610071539796614</v>
      </c>
      <c r="Q3378" s="3">
        <f t="shared" si="1003"/>
        <v>179.21726850061867</v>
      </c>
      <c r="R3378">
        <f t="shared" si="1004"/>
        <v>-0.78273149938132747</v>
      </c>
      <c r="S3378">
        <f t="shared" si="1005"/>
        <v>310.2672580575786</v>
      </c>
      <c r="T3378">
        <f t="shared" si="988"/>
        <v>-22.610071539796614</v>
      </c>
    </row>
    <row r="3379" spans="1:20" x14ac:dyDescent="0.25">
      <c r="A3379">
        <f t="shared" si="989"/>
        <v>1956874.6504993548</v>
      </c>
      <c r="B3379">
        <f t="shared" si="1006"/>
        <v>311446.2736381974</v>
      </c>
      <c r="C3379" t="str">
        <f t="shared" si="990"/>
        <v>-0.0734936035286135+0.00118885079956525i</v>
      </c>
      <c r="D3379" t="str">
        <f t="shared" si="991"/>
        <v>3.20736549938813-1.62020495366857i</v>
      </c>
      <c r="E3379" t="str">
        <f t="shared" si="992"/>
        <v>-3.62007179852171-63.5393435190669i</v>
      </c>
      <c r="F3379" t="str">
        <f t="shared" si="993"/>
        <v>1.44223038450763-0.615028487278894i</v>
      </c>
      <c r="G3379" t="str">
        <f t="shared" si="994"/>
        <v>0.991254320002149-0.0931085016484886i</v>
      </c>
      <c r="H3379" t="str">
        <f t="shared" si="995"/>
        <v>0.0684335499021132-51.2242842095666i</v>
      </c>
      <c r="I3379" t="str">
        <f t="shared" si="996"/>
        <v>-0.0885967800457065-0.208529446976963i</v>
      </c>
      <c r="K3379" t="str">
        <f t="shared" si="997"/>
        <v>0.000312966420759935-0.000561487759332237i</v>
      </c>
      <c r="L3379" t="str">
        <f t="shared" si="998"/>
        <v>0.00005-0.0009060619416464i</v>
      </c>
      <c r="M3379" t="str">
        <f t="shared" si="999"/>
        <v>0.00133333333333333-0.000532977612733178i</v>
      </c>
      <c r="N3379">
        <f t="shared" si="1000"/>
        <v>0.92674994297487956</v>
      </c>
      <c r="O3379">
        <f t="shared" si="1001"/>
        <v>22.673872882444243</v>
      </c>
      <c r="P3379" s="3">
        <f t="shared" si="1002"/>
        <v>-22.673872882444243</v>
      </c>
      <c r="Q3379" s="3">
        <f t="shared" si="1003"/>
        <v>179.07325005702512</v>
      </c>
      <c r="R3379">
        <f t="shared" si="1004"/>
        <v>-0.92674994297487956</v>
      </c>
      <c r="S3379">
        <f t="shared" si="1005"/>
        <v>311.4462736381974</v>
      </c>
      <c r="T3379">
        <f t="shared" si="988"/>
        <v>-22.673872882444243</v>
      </c>
    </row>
    <row r="3380" spans="1:20" x14ac:dyDescent="0.25">
      <c r="A3380">
        <f t="shared" si="989"/>
        <v>1964310.7741712523</v>
      </c>
      <c r="B3380">
        <f t="shared" si="1006"/>
        <v>312629.76947802253</v>
      </c>
      <c r="C3380" t="str">
        <f t="shared" si="990"/>
        <v>-0.0729521913670197+0.00136393061141954i</v>
      </c>
      <c r="D3380" t="str">
        <f t="shared" si="991"/>
        <v>3.20265609886196-1.62366141167137i</v>
      </c>
      <c r="E3380" t="str">
        <f t="shared" si="992"/>
        <v>-3.64420425366432-63.2626908149444i</v>
      </c>
      <c r="F3380" t="str">
        <f t="shared" si="993"/>
        <v>1.44213434779797-0.61371878458708i</v>
      </c>
      <c r="G3380" t="str">
        <f t="shared" si="994"/>
        <v>0.99118831334721-0.0934560903907466i</v>
      </c>
      <c r="H3380" t="str">
        <f t="shared" si="995"/>
        <v>0.0677058427326189-51.0296584689573i</v>
      </c>
      <c r="I3380" t="str">
        <f t="shared" si="996"/>
        <v>-0.0880735387884655-0.207722256365788i</v>
      </c>
      <c r="K3380" t="str">
        <f t="shared" si="997"/>
        <v>0.000312004822139552-0.00056034230581913i</v>
      </c>
      <c r="L3380" t="str">
        <f t="shared" si="998"/>
        <v>0.00005-0.000902631940273361i</v>
      </c>
      <c r="M3380" t="str">
        <f t="shared" si="999"/>
        <v>0.00133333333333333-0.000530959964866684i</v>
      </c>
      <c r="N3380">
        <f t="shared" si="1000"/>
        <v>1.0710900190349264</v>
      </c>
      <c r="O3380">
        <f t="shared" si="1001"/>
        <v>22.737715355195011</v>
      </c>
      <c r="P3380" s="3">
        <f t="shared" si="1002"/>
        <v>-22.737715355195011</v>
      </c>
      <c r="Q3380" s="3">
        <f t="shared" si="1003"/>
        <v>178.92890998096507</v>
      </c>
      <c r="R3380">
        <f t="shared" si="1004"/>
        <v>-1.0710900190349264</v>
      </c>
      <c r="S3380">
        <f t="shared" si="1005"/>
        <v>312.62976947802252</v>
      </c>
      <c r="T3380">
        <f t="shared" si="988"/>
        <v>-22.737715355195011</v>
      </c>
    </row>
    <row r="3381" spans="1:20" x14ac:dyDescent="0.25">
      <c r="A3381">
        <f t="shared" si="989"/>
        <v>1971775.1551131031</v>
      </c>
      <c r="B3381">
        <f t="shared" si="1006"/>
        <v>313817.76260203903</v>
      </c>
      <c r="C3381" t="str">
        <f t="shared" si="990"/>
        <v>-0.0724139513541579+0.0015367725042435i</v>
      </c>
      <c r="D3381" t="str">
        <f t="shared" si="991"/>
        <v>3.19792480628375-1.62711289192655i</v>
      </c>
      <c r="E3381" t="str">
        <f t="shared" si="992"/>
        <v>-3.66800542641609-62.9874345661897i</v>
      </c>
      <c r="F3381" t="str">
        <f t="shared" si="993"/>
        <v>1.44203759275811-0.61241777377173i</v>
      </c>
      <c r="G3381" t="str">
        <f t="shared" si="994"/>
        <v>0.991121812979256-0.0938049295931113i</v>
      </c>
      <c r="H3381" t="str">
        <f t="shared" si="995"/>
        <v>0.0669852210811055-50.8357760502704i</v>
      </c>
      <c r="I3381" t="str">
        <f t="shared" si="996"/>
        <v>-0.087554237312962-0.206918111328264i</v>
      </c>
      <c r="K3381" t="str">
        <f t="shared" si="997"/>
        <v>0.000311043099857874-0.000559197917637952i</v>
      </c>
      <c r="L3381" t="str">
        <f t="shared" si="998"/>
        <v>0.00005-0.000899214923563821i</v>
      </c>
      <c r="M3381" t="str">
        <f t="shared" si="999"/>
        <v>0.00133333333333333-0.000528949955037543i</v>
      </c>
      <c r="N3381">
        <f t="shared" si="1000"/>
        <v>1.2157514109404133</v>
      </c>
      <c r="O3381">
        <f t="shared" si="1001"/>
        <v>22.801599566233222</v>
      </c>
      <c r="P3381" s="3">
        <f t="shared" si="1002"/>
        <v>-22.801599566233222</v>
      </c>
      <c r="Q3381" s="3">
        <f t="shared" si="1003"/>
        <v>178.78424858905959</v>
      </c>
      <c r="R3381">
        <f t="shared" si="1004"/>
        <v>-1.2157514109404133</v>
      </c>
      <c r="S3381">
        <f t="shared" si="1005"/>
        <v>313.81776260203901</v>
      </c>
      <c r="T3381">
        <f t="shared" si="988"/>
        <v>-22.801599566233222</v>
      </c>
    </row>
    <row r="3382" spans="1:20" x14ac:dyDescent="0.25">
      <c r="A3382">
        <f t="shared" si="989"/>
        <v>1979267.9007025331</v>
      </c>
      <c r="B3382">
        <f t="shared" si="1006"/>
        <v>315010.2700999268</v>
      </c>
      <c r="C3382" t="str">
        <f t="shared" si="990"/>
        <v>-0.0718788640814762+0.00170739261256722i</v>
      </c>
      <c r="D3382" t="str">
        <f t="shared" si="991"/>
        <v>3.19317160571912-1.63055924666792i</v>
      </c>
      <c r="E3382" t="str">
        <f t="shared" si="992"/>
        <v>-3.6914801562695-62.7135653061177i</v>
      </c>
      <c r="F3382" t="str">
        <f t="shared" si="993"/>
        <v>1.44194011411347-0.611125434581177i</v>
      </c>
      <c r="G3382" t="str">
        <f t="shared" si="994"/>
        <v>0.991054815273034-0.0941550232179166i</v>
      </c>
      <c r="H3382" t="str">
        <f t="shared" si="995"/>
        <v>0.0662716244346874-50.6426340757804i</v>
      </c>
      <c r="I3382" t="str">
        <f t="shared" si="996"/>
        <v>-0.0870388455667648-0.206116999735771i</v>
      </c>
      <c r="K3382" t="str">
        <f t="shared" si="997"/>
        <v>0.00031008127795823-0.00055805457381441i</v>
      </c>
      <c r="L3382" t="str">
        <f t="shared" si="998"/>
        <v>0.00005-0.000895810842362841i</v>
      </c>
      <c r="M3382" t="str">
        <f t="shared" si="999"/>
        <v>0.00133333333333333-0.000526947554331083i</v>
      </c>
      <c r="N3382">
        <f t="shared" si="1000"/>
        <v>1.3607337697786193</v>
      </c>
      <c r="O3382">
        <f t="shared" si="1001"/>
        <v>22.865526120302349</v>
      </c>
      <c r="P3382" s="3">
        <f t="shared" si="1002"/>
        <v>-22.865526120302349</v>
      </c>
      <c r="Q3382" s="3">
        <f t="shared" si="1003"/>
        <v>178.63926623022138</v>
      </c>
      <c r="R3382">
        <f t="shared" si="1004"/>
        <v>-1.3607337697786193</v>
      </c>
      <c r="S3382">
        <f t="shared" si="1005"/>
        <v>315.0102700999268</v>
      </c>
      <c r="T3382">
        <f t="shared" si="988"/>
        <v>-22.865526120302349</v>
      </c>
    </row>
    <row r="3383" spans="1:20" x14ac:dyDescent="0.25">
      <c r="A3383">
        <f t="shared" si="989"/>
        <v>1986789.1187252025</v>
      </c>
      <c r="B3383">
        <f t="shared" si="1006"/>
        <v>316207.3091263065</v>
      </c>
      <c r="C3383" t="str">
        <f t="shared" si="990"/>
        <v>-0.0713469103776745+0.00187580692418862i</v>
      </c>
      <c r="D3383" t="str">
        <f t="shared" si="991"/>
        <v>3.1883964823522-1.63400032746014i</v>
      </c>
      <c r="E3383" t="str">
        <f t="shared" si="992"/>
        <v>-3.7146332043172-62.4410736494474i</v>
      </c>
      <c r="F3383" t="str">
        <f t="shared" si="993"/>
        <v>1.44184190655223-0.609841746871438i</v>
      </c>
      <c r="G3383" t="str">
        <f t="shared" si="994"/>
        <v>0.990987316577694-0.09450637523382i</v>
      </c>
      <c r="H3383" t="str">
        <f t="shared" si="995"/>
        <v>0.0655649927288186-50.4502296793727i</v>
      </c>
      <c r="I3383" t="str">
        <f t="shared" si="996"/>
        <v>-0.0865273337259139-0.205318909510091i</v>
      </c>
      <c r="K3383" t="str">
        <f t="shared" si="997"/>
        <v>0.000309119380545901-0.000556912253685859i</v>
      </c>
      <c r="L3383" t="str">
        <f t="shared" si="998"/>
        <v>0.00005-0.00089241964770158i</v>
      </c>
      <c r="M3383" t="str">
        <f t="shared" si="999"/>
        <v>0.00133333333333333-0.000524952733942105i</v>
      </c>
      <c r="N3383">
        <f t="shared" si="1000"/>
        <v>1.5060367146872409</v>
      </c>
      <c r="O3383">
        <f t="shared" si="1001"/>
        <v>22.929495618693441</v>
      </c>
      <c r="P3383" s="3">
        <f t="shared" si="1002"/>
        <v>-22.929495618693441</v>
      </c>
      <c r="Q3383" s="3">
        <f t="shared" si="1003"/>
        <v>178.49396328531276</v>
      </c>
      <c r="R3383">
        <f t="shared" si="1004"/>
        <v>-1.5060367146872409</v>
      </c>
      <c r="S3383">
        <f t="shared" si="1005"/>
        <v>316.20730912630648</v>
      </c>
      <c r="T3383">
        <f t="shared" si="988"/>
        <v>-22.929495618693441</v>
      </c>
    </row>
    <row r="3384" spans="1:20" x14ac:dyDescent="0.25">
      <c r="A3384">
        <f t="shared" si="989"/>
        <v>1994338.9173763585</v>
      </c>
      <c r="B3384">
        <f t="shared" si="1006"/>
        <v>317408.8969009865</v>
      </c>
      <c r="C3384" t="str">
        <f t="shared" si="990"/>
        <v>-0.0708180713055621+0.00204203128377455i</v>
      </c>
      <c r="D3384" t="str">
        <f t="shared" si="991"/>
        <v>3.1835994224974-1.63743598520679i</v>
      </c>
      <c r="E3384" t="str">
        <f t="shared" si="992"/>
        <v>-3.73746925460524-62.1699502915352i</v>
      </c>
      <c r="F3384" t="str">
        <f t="shared" si="993"/>
        <v>1.44174296472509-0.608566690605748i</v>
      </c>
      <c r="G3384" t="str">
        <f t="shared" si="994"/>
        <v>0.990919313216625-0.0948589896157328i</v>
      </c>
      <c r="H3384" t="str">
        <f t="shared" si="995"/>
        <v>0.0648652663438387-50.2585600064888i</v>
      </c>
      <c r="I3384" t="str">
        <f t="shared" si="996"/>
        <v>-0.0860196721931493-0.204523828623148i</v>
      </c>
      <c r="K3384" t="str">
        <f t="shared" si="997"/>
        <v>0.000308157431784997-0.000555770936901686i</v>
      </c>
      <c r="L3384" t="str">
        <f t="shared" si="998"/>
        <v>0.00005-0.000889041290796547i</v>
      </c>
      <c r="M3384" t="str">
        <f t="shared" si="999"/>
        <v>0.00133333333333333-0.000522965465174442i</v>
      </c>
      <c r="N3384">
        <f t="shared" si="1000"/>
        <v>1.6516598331930936</v>
      </c>
      <c r="O3384">
        <f t="shared" si="1001"/>
        <v>22.993508659235008</v>
      </c>
      <c r="P3384" s="3">
        <f t="shared" si="1002"/>
        <v>-22.993508659235008</v>
      </c>
      <c r="Q3384" s="3">
        <f t="shared" si="1003"/>
        <v>178.34834016680691</v>
      </c>
      <c r="R3384">
        <f t="shared" si="1004"/>
        <v>-1.6516598331930936</v>
      </c>
      <c r="S3384">
        <f t="shared" si="1005"/>
        <v>317.40889690098652</v>
      </c>
      <c r="T3384">
        <f t="shared" si="988"/>
        <v>-22.993508659235008</v>
      </c>
    </row>
    <row r="3385" spans="1:20" x14ac:dyDescent="0.25">
      <c r="A3385">
        <f t="shared" si="989"/>
        <v>2001917.4052623888</v>
      </c>
      <c r="B3385">
        <f t="shared" si="1006"/>
        <v>318615.05070921028</v>
      </c>
      <c r="C3385" t="str">
        <f t="shared" si="990"/>
        <v>-0.0702923281589485+0.00220608139638311i</v>
      </c>
      <c r="D3385" t="str">
        <f t="shared" si="991"/>
        <v>3.17878041361116-1.64086607015879i</v>
      </c>
      <c r="E3385" t="str">
        <f t="shared" si="992"/>
        <v>-3.75999291545885-61.9001860076223i</v>
      </c>
      <c r="F3385" t="str">
        <f t="shared" si="993"/>
        <v>1.44164328324502-0.607300245854085i</v>
      </c>
      <c r="G3385" t="str">
        <f t="shared" si="994"/>
        <v>0.990850801487289-0.0952128703447485i</v>
      </c>
      <c r="H3385" t="str">
        <f t="shared" si="995"/>
        <v>0.0641723861015786-50.0676222140756i</v>
      </c>
      <c r="I3385" t="str">
        <f t="shared" si="996"/>
        <v>-0.0855158315961587-0.203731745096772i</v>
      </c>
      <c r="K3385" t="str">
        <f t="shared" si="997"/>
        <v>0.000307195455895359-0.000554630603423689i</v>
      </c>
      <c r="L3385" t="str">
        <f t="shared" si="998"/>
        <v>0.00005-0.000885675723048961i</v>
      </c>
      <c r="M3385" t="str">
        <f t="shared" si="999"/>
        <v>0.00133333333333333-0.000520985719440566i</v>
      </c>
      <c r="N3385">
        <f t="shared" si="1000"/>
        <v>1.7976026815470902</v>
      </c>
      <c r="O3385">
        <f t="shared" si="1001"/>
        <v>23.057565836281185</v>
      </c>
      <c r="P3385" s="3">
        <f t="shared" si="1002"/>
        <v>-23.057565836281185</v>
      </c>
      <c r="Q3385" s="3">
        <f t="shared" si="1003"/>
        <v>178.20239731845291</v>
      </c>
      <c r="R3385">
        <f t="shared" si="1004"/>
        <v>-1.7976026815470902</v>
      </c>
      <c r="S3385">
        <f t="shared" si="1005"/>
        <v>318.61505070921027</v>
      </c>
      <c r="T3385">
        <f t="shared" si="988"/>
        <v>-23.057565836281185</v>
      </c>
    </row>
    <row r="3386" spans="1:20" x14ac:dyDescent="0.25">
      <c r="A3386">
        <f t="shared" si="989"/>
        <v>2009524.6914023862</v>
      </c>
      <c r="B3386">
        <f t="shared" si="1006"/>
        <v>319825.78790190531</v>
      </c>
      <c r="C3386" t="str">
        <f t="shared" si="990"/>
        <v>-0.0697696624595334+0.00236797283091314i</v>
      </c>
      <c r="D3386" t="str">
        <f t="shared" si="991"/>
        <v>3.17393944430357-1.64429043192287i</v>
      </c>
      <c r="E3386" t="str">
        <f t="shared" si="992"/>
        <v>-3.78220872078527-61.6317716520827i</v>
      </c>
      <c r="F3386" t="str">
        <f t="shared" si="993"/>
        <v>1.44154285668703-0.606042392792682i</v>
      </c>
      <c r="G3386" t="str">
        <f t="shared" si="994"/>
        <v>0.990781777661057-0.0955680214080692i</v>
      </c>
      <c r="H3386" t="str">
        <f t="shared" si="995"/>
        <v>0.0634862932619843-49.8774134705327i</v>
      </c>
      <c r="I3386" t="str">
        <f t="shared" si="996"/>
        <v>-0.0850157827858336-0.202942647002448i</v>
      </c>
      <c r="K3386" t="str">
        <f t="shared" si="997"/>
        <v>0.000306233477149386-0.00055349123352636i</v>
      </c>
      <c r="L3386" t="str">
        <f t="shared" si="998"/>
        <v>0.00005-0.000882322896043993i</v>
      </c>
      <c r="M3386" t="str">
        <f t="shared" si="999"/>
        <v>0.00133333333333333-0.000519013468261174i</v>
      </c>
      <c r="N3386">
        <f t="shared" si="1000"/>
        <v>1.9438647850598727</v>
      </c>
      <c r="O3386">
        <f t="shared" si="1001"/>
        <v>23.1216677407022</v>
      </c>
      <c r="P3386" s="3">
        <f t="shared" si="1002"/>
        <v>-23.1216677407022</v>
      </c>
      <c r="Q3386" s="3">
        <f t="shared" si="1003"/>
        <v>178.05613521494013</v>
      </c>
      <c r="R3386">
        <f t="shared" si="1004"/>
        <v>-1.9438647850598727</v>
      </c>
      <c r="S3386">
        <f t="shared" si="1005"/>
        <v>319.8257879019053</v>
      </c>
      <c r="T3386">
        <f t="shared" si="988"/>
        <v>-23.1216677407022</v>
      </c>
    </row>
    <row r="3387" spans="1:20" x14ac:dyDescent="0.25">
      <c r="A3387">
        <f t="shared" si="989"/>
        <v>2017160.8852297151</v>
      </c>
      <c r="B3387">
        <f t="shared" si="1006"/>
        <v>321041.12589593255</v>
      </c>
      <c r="C3387" t="str">
        <f t="shared" si="990"/>
        <v>-0.0692500559538262+0.0025277210234752i</v>
      </c>
      <c r="D3387" t="str">
        <f t="shared" si="991"/>
        <v>3.16907650435009-1.6477089194703i</v>
      </c>
      <c r="E3387" t="str">
        <f t="shared" si="992"/>
        <v>-3.80412113135268-61.364698157677i</v>
      </c>
      <c r="F3387" t="str">
        <f t="shared" si="993"/>
        <v>1.44144167958793-0.60479311170357i</v>
      </c>
      <c r="G3387" t="str">
        <f t="shared" si="994"/>
        <v>0.990712237983035-0.095924446798933i</v>
      </c>
      <c r="H3387" t="str">
        <f t="shared" si="995"/>
        <v>0.0628069295197975-49.6879309556595i</v>
      </c>
      <c r="I3387" t="str">
        <f t="shared" si="996"/>
        <v>-0.0845194968345417-0.202156522461068i</v>
      </c>
      <c r="K3387" t="str">
        <f t="shared" si="997"/>
        <v>0.000305271519868926-0.000552352807797179i</v>
      </c>
      <c r="L3387" t="str">
        <f t="shared" si="998"/>
        <v>0.00005-0.000878982761550105i</v>
      </c>
      <c r="M3387" t="str">
        <f t="shared" si="999"/>
        <v>0.00133333333333333-0.000517048683264768i</v>
      </c>
      <c r="N3387">
        <f t="shared" si="1000"/>
        <v>2.0904456384320724</v>
      </c>
      <c r="O3387">
        <f t="shared" si="1001"/>
        <v>23.185814959873614</v>
      </c>
      <c r="P3387" s="3">
        <f t="shared" si="1002"/>
        <v>-23.185814959873614</v>
      </c>
      <c r="Q3387" s="3">
        <f t="shared" si="1003"/>
        <v>177.90955436156793</v>
      </c>
      <c r="R3387">
        <f t="shared" si="1004"/>
        <v>-2.0904456384320724</v>
      </c>
      <c r="S3387">
        <f t="shared" si="1005"/>
        <v>321.04112589593257</v>
      </c>
      <c r="T3387">
        <f t="shared" si="988"/>
        <v>-23.185814959873614</v>
      </c>
    </row>
    <row r="3388" spans="1:20" x14ac:dyDescent="0.25">
      <c r="A3388">
        <f t="shared" si="989"/>
        <v>2024826.0965935884</v>
      </c>
      <c r="B3388">
        <f t="shared" si="1006"/>
        <v>322261.08217433712</v>
      </c>
      <c r="C3388" t="str">
        <f t="shared" si="990"/>
        <v>-0.0687334906100759+0.00268534128069032i</v>
      </c>
      <c r="D3388" t="str">
        <f t="shared" si="991"/>
        <v>3.16419158470308-1.65112138114579i</v>
      </c>
      <c r="E3388" t="str">
        <f t="shared" si="992"/>
        <v>-3.82573453604485-61.0989565348142i</v>
      </c>
      <c r="F3388" t="str">
        <f t="shared" si="993"/>
        <v>1.44133974644605-0.603552382974081i</v>
      </c>
      <c r="G3388" t="str">
        <f t="shared" si="994"/>
        <v>0.990642178671902-0.0962821505165374i</v>
      </c>
      <c r="H3388" t="str">
        <f t="shared" si="995"/>
        <v>0.0621342370012696-49.4991718606047i</v>
      </c>
      <c r="I3388" t="str">
        <f t="shared" si="996"/>
        <v>-0.0840269450344117-0.201373359642692i</v>
      </c>
      <c r="K3388" t="str">
        <f t="shared" si="997"/>
        <v>0.00030430960842212-0.000551215307136831i</v>
      </c>
      <c r="L3388" t="str">
        <f t="shared" si="998"/>
        <v>0.00005-0.000875655271518339i</v>
      </c>
      <c r="M3388" t="str">
        <f t="shared" si="999"/>
        <v>0.00133333333333333-0.000515091336187257i</v>
      </c>
      <c r="N3388">
        <f t="shared" si="1000"/>
        <v>2.2373447060839453</v>
      </c>
      <c r="O3388">
        <f t="shared" si="1001"/>
        <v>23.250008077666621</v>
      </c>
      <c r="P3388" s="3">
        <f t="shared" si="1002"/>
        <v>-23.250008077666621</v>
      </c>
      <c r="Q3388" s="3">
        <f t="shared" si="1003"/>
        <v>177.76265529391605</v>
      </c>
      <c r="R3388">
        <f t="shared" si="1004"/>
        <v>-2.2373447060839453</v>
      </c>
      <c r="S3388">
        <f t="shared" si="1005"/>
        <v>322.2610821743371</v>
      </c>
      <c r="T3388">
        <f t="shared" si="988"/>
        <v>-23.250008077666621</v>
      </c>
    </row>
    <row r="3389" spans="1:20" x14ac:dyDescent="0.25">
      <c r="A3389">
        <f t="shared" si="989"/>
        <v>2032520.435760644</v>
      </c>
      <c r="B3389">
        <f t="shared" si="1006"/>
        <v>323485.67428659962</v>
      </c>
      <c r="C3389" t="str">
        <f t="shared" si="990"/>
        <v>-0.0682199486152162+0.00284084878291815i</v>
      </c>
      <c r="D3389" t="str">
        <f t="shared" si="991"/>
        <v>3.15928467750338-1.65452766467658i</v>
      </c>
      <c r="E3389" t="str">
        <f t="shared" si="992"/>
        <v>-3.84705325309335-60.834537870816i</v>
      </c>
      <c r="F3389" t="str">
        <f t="shared" si="993"/>
        <v>1.44123705172106-0.602320187096385i</v>
      </c>
      <c r="G3389" t="str">
        <f t="shared" si="994"/>
        <v>0.990571595919738-0.0966411365659633i</v>
      </c>
      <c r="H3389" t="str">
        <f t="shared" si="995"/>
        <v>0.0614681582609074-49.311133387814i</v>
      </c>
      <c r="I3389" t="str">
        <f t="shared" si="996"/>
        <v>-0.0835380988956325-0.200593146766308i</v>
      </c>
      <c r="K3389" t="str">
        <f t="shared" si="997"/>
        <v>0.00030334776722022-0.000550078712759382i</v>
      </c>
      <c r="L3389" t="str">
        <f t="shared" si="998"/>
        <v>0.00005-0.000872340378081628i</v>
      </c>
      <c r="M3389" t="str">
        <f t="shared" si="999"/>
        <v>0.00133333333333333-0.000513141398871543i</v>
      </c>
      <c r="N3389">
        <f t="shared" si="1000"/>
        <v>2.384561422484353</v>
      </c>
      <c r="O3389">
        <f t="shared" si="1001"/>
        <v>23.314247674438775</v>
      </c>
      <c r="P3389" s="3">
        <f t="shared" si="1002"/>
        <v>-23.314247674438775</v>
      </c>
      <c r="Q3389" s="3">
        <f t="shared" si="1003"/>
        <v>177.61543857751565</v>
      </c>
      <c r="R3389">
        <f t="shared" si="1004"/>
        <v>-2.384561422484353</v>
      </c>
      <c r="S3389">
        <f t="shared" si="1005"/>
        <v>323.48567428659965</v>
      </c>
      <c r="T3389">
        <f t="shared" si="988"/>
        <v>-23.314247674438775</v>
      </c>
    </row>
    <row r="3390" spans="1:20" x14ac:dyDescent="0.25">
      <c r="A3390">
        <f t="shared" si="989"/>
        <v>2040244.0134165345</v>
      </c>
      <c r="B3390">
        <f t="shared" si="1006"/>
        <v>324714.91984888871</v>
      </c>
      <c r="C3390" t="str">
        <f t="shared" si="990"/>
        <v>-0.0677094123718355+0.00299425858740961i</v>
      </c>
      <c r="D3390" t="str">
        <f t="shared" si="991"/>
        <v>3.15435577609177-1.65792761718173i</v>
      </c>
      <c r="E3390" t="str">
        <f t="shared" si="992"/>
        <v>-3.86808153128771-60.5714333291884i</v>
      </c>
      <c r="F3390" t="str">
        <f t="shared" si="993"/>
        <v>1.44113358983364-0.601096504667003i</v>
      </c>
      <c r="G3390" t="str">
        <f t="shared" si="994"/>
        <v>0.990500485891853-0.0970014089580971i</v>
      </c>
      <c r="H3390" t="str">
        <f t="shared" si="995"/>
        <v>0.0608086362782738-49.1238127509791i</v>
      </c>
      <c r="I3390" t="str">
        <f t="shared" si="996"/>
        <v>-0.0830529301447636-0.199815872099584i</v>
      </c>
      <c r="K3390" t="str">
        <f t="shared" si="997"/>
        <v>0.000302386020714475-0.000548943006192441i</v>
      </c>
      <c r="L3390" t="str">
        <f t="shared" si="998"/>
        <v>0.00005-0.000869038033554117i</v>
      </c>
      <c r="M3390" t="str">
        <f t="shared" si="999"/>
        <v>0.00133333333333333-0.00051119884326713i</v>
      </c>
      <c r="N3390">
        <f t="shared" si="1000"/>
        <v>2.5320951924743724</v>
      </c>
      <c r="O3390">
        <f t="shared" si="1001"/>
        <v>23.378534327024163</v>
      </c>
      <c r="P3390" s="3">
        <f t="shared" si="1002"/>
        <v>-23.378534327024163</v>
      </c>
      <c r="Q3390" s="3">
        <f t="shared" si="1003"/>
        <v>177.46790480752563</v>
      </c>
      <c r="R3390">
        <f t="shared" si="1004"/>
        <v>-2.5320951924743724</v>
      </c>
      <c r="S3390">
        <f t="shared" si="1005"/>
        <v>324.71491984888871</v>
      </c>
      <c r="T3390">
        <f t="shared" si="988"/>
        <v>-23.378534327024163</v>
      </c>
    </row>
    <row r="3391" spans="1:20" x14ac:dyDescent="0.25">
      <c r="A3391">
        <f t="shared" si="989"/>
        <v>2047996.9406675175</v>
      </c>
      <c r="B3391">
        <f t="shared" si="1006"/>
        <v>325948.83654431452</v>
      </c>
      <c r="C3391" t="str">
        <f t="shared" si="990"/>
        <v>-0.0672018644951587+0.0031455856313915i</v>
      </c>
      <c r="D3391" t="str">
        <f t="shared" si="991"/>
        <v>3.14940487502042-1.66132108518158i</v>
      </c>
      <c r="E3391" t="str">
        <f t="shared" si="992"/>
        <v>-3.88882355116158-60.3096341489002i</v>
      </c>
      <c r="F3391" t="str">
        <f t="shared" si="993"/>
        <v>1.4410293551653-0.599881316386336i</v>
      </c>
      <c r="G3391" t="str">
        <f t="shared" si="994"/>
        <v>0.990428844726618-0.0973629717095509i</v>
      </c>
      <c r="H3391" t="str">
        <f t="shared" si="995"/>
        <v>0.0601556144548112-48.9372071749877i</v>
      </c>
      <c r="I3391" t="str">
        <f t="shared" si="996"/>
        <v>-0.0825714107230628-0.199041523958643i</v>
      </c>
      <c r="K3391" t="str">
        <f t="shared" si="997"/>
        <v>0.000301424393392937-0.000547808169277249i</v>
      </c>
      <c r="L3391" t="str">
        <f t="shared" si="998"/>
        <v>0.00005-0.000865748190430484i</v>
      </c>
      <c r="M3391" t="str">
        <f t="shared" si="999"/>
        <v>0.00133333333333333-0.000509263641429695i</v>
      </c>
      <c r="N3391">
        <f t="shared" si="1000"/>
        <v>2.6799453915906781</v>
      </c>
      <c r="O3391">
        <f t="shared" si="1001"/>
        <v>23.442868608724474</v>
      </c>
      <c r="P3391" s="3">
        <f t="shared" si="1002"/>
        <v>-23.442868608724474</v>
      </c>
      <c r="Q3391" s="3">
        <f t="shared" si="1003"/>
        <v>177.32005460840932</v>
      </c>
      <c r="R3391">
        <f t="shared" si="1004"/>
        <v>-2.6799453915906781</v>
      </c>
      <c r="S3391">
        <f t="shared" si="1005"/>
        <v>325.94883654431453</v>
      </c>
      <c r="T3391">
        <f t="shared" si="988"/>
        <v>-23.442868608724474</v>
      </c>
    </row>
    <row r="3392" spans="1:20" x14ac:dyDescent="0.25">
      <c r="A3392">
        <f t="shared" si="989"/>
        <v>2055779.3290420542</v>
      </c>
      <c r="B3392">
        <f t="shared" si="1006"/>
        <v>327187.44212318293</v>
      </c>
      <c r="C3392" t="str">
        <f t="shared" si="990"/>
        <v>-0.066697287810045+0.00329484473508346i</v>
      </c>
      <c r="D3392" t="str">
        <f t="shared" si="991"/>
        <v>3.14443197006434-1.66470791460744i</v>
      </c>
      <c r="E3392" t="str">
        <f t="shared" si="992"/>
        <v>-3.90928342615994-60.0491316436641i</v>
      </c>
      <c r="F3392" t="str">
        <f t="shared" si="993"/>
        <v>1.44092434205811-0.598674603058189i</v>
      </c>
      <c r="G3392" t="str">
        <f t="shared" si="994"/>
        <v>0.990356668535292-0.0977258288425827i</v>
      </c>
      <c r="H3392" t="str">
        <f t="shared" si="995"/>
        <v>0.0595090366107039-48.751313895872i</v>
      </c>
      <c r="I3392" t="str">
        <f t="shared" si="996"/>
        <v>-0.0820935127848233-0.198270090707815i</v>
      </c>
      <c r="K3392" t="str">
        <f t="shared" si="997"/>
        <v>0.000300462909777278-0.000546674184168717i</v>
      </c>
      <c r="L3392" t="str">
        <f t="shared" si="998"/>
        <v>0.00005-0.000862470801385219i</v>
      </c>
      <c r="M3392" t="str">
        <f t="shared" si="999"/>
        <v>0.00133333333333333-0.000507335765520718i</v>
      </c>
      <c r="N3392">
        <f t="shared" si="1000"/>
        <v>2.8281113663883843</v>
      </c>
      <c r="O3392">
        <f t="shared" si="1001"/>
        <v>23.507251089300581</v>
      </c>
      <c r="P3392" s="3">
        <f t="shared" si="1002"/>
        <v>-23.507251089300581</v>
      </c>
      <c r="Q3392" s="3">
        <f t="shared" si="1003"/>
        <v>177.17188863361162</v>
      </c>
      <c r="R3392">
        <f t="shared" si="1004"/>
        <v>-2.8281113663883843</v>
      </c>
      <c r="S3392">
        <f t="shared" si="1005"/>
        <v>327.1874421231829</v>
      </c>
      <c r="T3392">
        <f t="shared" si="988"/>
        <v>-23.507251089300581</v>
      </c>
    </row>
    <row r="3393" spans="1:20" x14ac:dyDescent="0.25">
      <c r="A3393">
        <f t="shared" si="989"/>
        <v>2063591.2904924143</v>
      </c>
      <c r="B3393">
        <f t="shared" si="1006"/>
        <v>328430.75440325105</v>
      </c>
      <c r="C3393" t="str">
        <f t="shared" si="990"/>
        <v>-0.0661956653480089+0.00344205060464292i</v>
      </c>
      <c r="D3393" t="str">
        <f t="shared" si="991"/>
        <v>3.13943705823256-1.66808795081141i</v>
      </c>
      <c r="E3393" t="str">
        <f t="shared" si="992"/>
        <v>-3.92946520378279-59.7899172012256i</v>
      </c>
      <c r="F3393" t="str">
        <f t="shared" si="993"/>
        <v>1.44081854481441-0.597476345589271i</v>
      </c>
      <c r="G3393" t="str">
        <f t="shared" si="994"/>
        <v>0.99028395340185-0.0980899843850138i</v>
      </c>
      <c r="H3393" t="str">
        <f t="shared" si="995"/>
        <v>0.0588688469817852-48.5661301607584i</v>
      </c>
      <c r="I3393" t="str">
        <f t="shared" si="996"/>
        <v>-0.0816192086957214-0.197501560759403i</v>
      </c>
      <c r="K3393" t="str">
        <f t="shared" si="997"/>
        <v>0.000299501594419651-0.000545541033335467i</v>
      </c>
      <c r="L3393" t="str">
        <f t="shared" si="998"/>
        <v>0.00005-0.000859205819271988i</v>
      </c>
      <c r="M3393" t="str">
        <f t="shared" si="999"/>
        <v>0.00133333333333333-0.00050541518780705i</v>
      </c>
      <c r="N3393">
        <f t="shared" si="1000"/>
        <v>2.9765924347584587</v>
      </c>
      <c r="O3393">
        <f t="shared" si="1001"/>
        <v>23.571682334963672</v>
      </c>
      <c r="P3393" s="3">
        <f t="shared" si="1002"/>
        <v>-23.571682334963672</v>
      </c>
      <c r="Q3393" s="3">
        <f t="shared" si="1003"/>
        <v>177.02340756524154</v>
      </c>
      <c r="R3393">
        <f t="shared" si="1004"/>
        <v>-2.9765924347584587</v>
      </c>
      <c r="S3393">
        <f t="shared" si="1005"/>
        <v>328.43075440325106</v>
      </c>
      <c r="T3393">
        <f t="shared" si="988"/>
        <v>-23.571682334963672</v>
      </c>
    </row>
    <row r="3394" spans="1:20" x14ac:dyDescent="0.25">
      <c r="A3394">
        <f t="shared" si="989"/>
        <v>2071432.9373962854</v>
      </c>
      <c r="B3394">
        <f t="shared" si="1006"/>
        <v>329678.7912699834</v>
      </c>
      <c r="C3394" t="str">
        <f t="shared" si="990"/>
        <v>-0.065696980344257+0.00358721783504473i</v>
      </c>
      <c r="D3394" t="str">
        <f t="shared" si="991"/>
        <v>3.13442013777954-1.67146103857642i</v>
      </c>
      <c r="E3394" t="str">
        <f t="shared" si="992"/>
        <v>-3.94937286670844-59.5319822826586i</v>
      </c>
      <c r="F3394" t="str">
        <f t="shared" si="993"/>
        <v>1.4407119576966-0.596286524988737i</v>
      </c>
      <c r="G3394" t="str">
        <f t="shared" si="994"/>
        <v>0.990210695382811-0.0984554423701457i</v>
      </c>
      <c r="H3394" t="str">
        <f t="shared" si="995"/>
        <v>0.0582349902164757-48.3816532278195i</v>
      </c>
      <c r="I3394" t="str">
        <f t="shared" si="996"/>
        <v>-0.0811484710311873-0.196735922573458i</v>
      </c>
      <c r="K3394" t="str">
        <f t="shared" si="997"/>
        <v>0.000298540471899482-0.000544408699559777i</v>
      </c>
      <c r="L3394" t="str">
        <f t="shared" si="998"/>
        <v>0.00005-0.000855953197122923i</v>
      </c>
      <c r="M3394" t="str">
        <f t="shared" si="999"/>
        <v>0.00133333333333333-0.000503501880660541i</v>
      </c>
      <c r="N3394">
        <f t="shared" si="1000"/>
        <v>3.1253878862449369</v>
      </c>
      <c r="O3394">
        <f t="shared" si="1001"/>
        <v>23.636162908367009</v>
      </c>
      <c r="P3394" s="3">
        <f t="shared" si="1002"/>
        <v>-23.636162908367009</v>
      </c>
      <c r="Q3394" s="3">
        <f t="shared" si="1003"/>
        <v>176.87461211375506</v>
      </c>
      <c r="R3394">
        <f t="shared" si="1004"/>
        <v>-3.1253878862449369</v>
      </c>
      <c r="S3394">
        <f t="shared" si="1005"/>
        <v>329.67879126998338</v>
      </c>
      <c r="T3394">
        <f t="shared" si="988"/>
        <v>-23.636162908367009</v>
      </c>
    </row>
    <row r="3395" spans="1:20" x14ac:dyDescent="0.25">
      <c r="A3395">
        <f t="shared" si="989"/>
        <v>2079304.3825583914</v>
      </c>
      <c r="B3395">
        <f t="shared" si="1006"/>
        <v>330931.57067680935</v>
      </c>
      <c r="C3395" t="str">
        <f t="shared" si="990"/>
        <v>-0.0652012162347425+0.00373036091289532i</v>
      </c>
      <c r="D3395" t="str">
        <f t="shared" si="991"/>
        <v>3.12938120821628-1.67482702212654i</v>
      </c>
      <c r="E3395" t="str">
        <f t="shared" si="992"/>
        <v>-3.9690103338967-59.2753184216643i</v>
      </c>
      <c r="F3395" t="str">
        <f t="shared" si="993"/>
        <v>1.44060457492694-0.595105122367708i</v>
      </c>
      <c r="G3395" t="str">
        <f t="shared" si="994"/>
        <v>0.99013689050706-0.0988222068366752i</v>
      </c>
      <c r="H3395" t="str">
        <f t="shared" si="995"/>
        <v>0.057607411372752-48.1978803662212i</v>
      </c>
      <c r="I3395" t="str">
        <f t="shared" si="996"/>
        <v>-0.0806812725747758-0.195973164657545i</v>
      </c>
      <c r="K3395" t="str">
        <f t="shared" si="997"/>
        <v>0.000297579566820311-0.000543277165937514i</v>
      </c>
      <c r="L3395" t="str">
        <f t="shared" si="998"/>
        <v>0.00005-0.000852712888147959i</v>
      </c>
      <c r="M3395" t="str">
        <f t="shared" si="999"/>
        <v>0.00133333333333333-0.000501595816557621i</v>
      </c>
      <c r="N3395">
        <f t="shared" si="1000"/>
        <v>3.2744969823604038</v>
      </c>
      <c r="O3395">
        <f t="shared" si="1001"/>
        <v>23.700693368597939</v>
      </c>
      <c r="P3395" s="3">
        <f t="shared" si="1002"/>
        <v>-23.700693368597939</v>
      </c>
      <c r="Q3395" s="3">
        <f t="shared" si="1003"/>
        <v>176.7255030176396</v>
      </c>
      <c r="R3395">
        <f t="shared" si="1004"/>
        <v>-3.2744969823604038</v>
      </c>
      <c r="S3395">
        <f t="shared" si="1005"/>
        <v>330.93157067680937</v>
      </c>
      <c r="T3395">
        <f t="shared" si="988"/>
        <v>-23.700693368597939</v>
      </c>
    </row>
    <row r="3396" spans="1:20" x14ac:dyDescent="0.25">
      <c r="A3396">
        <f t="shared" si="989"/>
        <v>2087205.7392121132</v>
      </c>
      <c r="B3396">
        <f t="shared" si="1006"/>
        <v>332189.11064538121</v>
      </c>
      <c r="C3396" t="str">
        <f t="shared" si="990"/>
        <v>-0.064708356653235+0.00387149421918104i</v>
      </c>
      <c r="D3396" t="str">
        <f t="shared" si="991"/>
        <v>3.12432027032137-1.67818574513729i</v>
      </c>
      <c r="E3396" t="str">
        <f t="shared" si="992"/>
        <v>-3.98838146167285-59.019917223875i</v>
      </c>
      <c r="F3396" t="str">
        <f t="shared" si="993"/>
        <v>1.44049639068714-0.593932118938764i</v>
      </c>
      <c r="G3396" t="str">
        <f t="shared" si="994"/>
        <v>0.990062534775677-0.0991902818286084i</v>
      </c>
      <c r="H3396" t="str">
        <f t="shared" si="995"/>
        <v>0.0569860559151624-48.014808856076i</v>
      </c>
      <c r="I3396" t="str">
        <f t="shared" si="996"/>
        <v>-0.0802175863165572-0.195213275566502i</v>
      </c>
      <c r="K3396" t="str">
        <f t="shared" si="997"/>
        <v>0.000296618903806613-0.000542146415878023i</v>
      </c>
      <c r="L3396" t="str">
        <f t="shared" si="998"/>
        <v>0.00005-0.000849484845734169i</v>
      </c>
      <c r="M3396" t="str">
        <f t="shared" si="999"/>
        <v>0.00133333333333333-0.000499696968078923i</v>
      </c>
      <c r="N3396">
        <f t="shared" si="1000"/>
        <v>3.4239189568991435</v>
      </c>
      <c r="O3396">
        <f t="shared" si="1001"/>
        <v>23.76527427117059</v>
      </c>
      <c r="P3396" s="3">
        <f t="shared" si="1002"/>
        <v>-23.76527427117059</v>
      </c>
      <c r="Q3396" s="3">
        <f t="shared" si="1003"/>
        <v>176.57608104310086</v>
      </c>
      <c r="R3396">
        <f t="shared" si="1004"/>
        <v>-3.4239189568991435</v>
      </c>
      <c r="S3396">
        <f t="shared" si="1005"/>
        <v>332.18911064538122</v>
      </c>
      <c r="T3396">
        <f t="shared" si="988"/>
        <v>-23.76527427117059</v>
      </c>
    </row>
    <row r="3397" spans="1:20" x14ac:dyDescent="0.25">
      <c r="A3397">
        <f t="shared" si="989"/>
        <v>2095137.1210211194</v>
      </c>
      <c r="B3397">
        <f t="shared" si="1006"/>
        <v>333451.42926583369</v>
      </c>
      <c r="C3397" t="str">
        <f t="shared" si="990"/>
        <v>-0.0642183854284173+0.00401063203195242i</v>
      </c>
      <c r="D3397" t="str">
        <f t="shared" si="991"/>
        <v>3.11923732615223-1.68153705074636i</v>
      </c>
      <c r="E3397" t="str">
        <f t="shared" si="992"/>
        <v>-4.00749004479004-58.765770366169i</v>
      </c>
      <c r="F3397" t="str">
        <f t="shared" si="993"/>
        <v>1.44038739911823-0.592767496015486i</v>
      </c>
      <c r="G3397" t="str">
        <f t="shared" si="994"/>
        <v>0.989987624161758-0.0995596713951749i</v>
      </c>
      <c r="H3397" t="str">
        <f t="shared" si="995"/>
        <v>0.0563708697118646-47.8324359883933i</v>
      </c>
      <c r="I3397" t="str">
        <f t="shared" si="996"/>
        <v>-0.0797573854515212-0.19445624390222i</v>
      </c>
      <c r="K3397" t="str">
        <f t="shared" si="997"/>
        <v>0.000295658507500597-0.000541016433103946i</v>
      </c>
      <c r="L3397" t="str">
        <f t="shared" si="998"/>
        <v>0.00005-0.000846269023445077i</v>
      </c>
      <c r="M3397" t="str">
        <f t="shared" si="999"/>
        <v>0.00133333333333333-0.000497805307908868i</v>
      </c>
      <c r="N3397">
        <f t="shared" si="1000"/>
        <v>3.5736530162483575</v>
      </c>
      <c r="O3397">
        <f t="shared" si="1001"/>
        <v>23.829906168017764</v>
      </c>
      <c r="P3397" s="3">
        <f t="shared" si="1002"/>
        <v>-23.829906168017764</v>
      </c>
      <c r="Q3397" s="3">
        <f t="shared" si="1003"/>
        <v>176.42634698375164</v>
      </c>
      <c r="R3397">
        <f t="shared" si="1004"/>
        <v>-3.5736530162483575</v>
      </c>
      <c r="S3397">
        <f t="shared" si="1005"/>
        <v>333.45142926583367</v>
      </c>
      <c r="T3397">
        <f t="shared" si="988"/>
        <v>-23.829906168017764</v>
      </c>
    </row>
    <row r="3398" spans="1:20" x14ac:dyDescent="0.25">
      <c r="A3398">
        <f t="shared" si="989"/>
        <v>2103098.6420809999</v>
      </c>
      <c r="B3398">
        <f t="shared" si="1006"/>
        <v>334718.54469704389</v>
      </c>
      <c r="C3398" t="str">
        <f t="shared" si="990"/>
        <v>-0.0637312865809943+0.00414778852894304i</v>
      </c>
      <c r="D3398" t="str">
        <f t="shared" si="991"/>
        <v>3.1141323790559-1.68488078156437i</v>
      </c>
      <c r="E3398" t="str">
        <f t="shared" si="992"/>
        <v>-4.02633981747281-58.5128695959855i</v>
      </c>
      <c r="F3398" t="str">
        <f t="shared" si="993"/>
        <v>1.44027759432031-0.591611235011968i</v>
      </c>
      <c r="G3398" t="str">
        <f t="shared" si="994"/>
        <v>0.989912154610244-0.0999303795907335i</v>
      </c>
      <c r="H3398" t="str">
        <f t="shared" si="995"/>
        <v>0.0557617990317076-47.6507590650294i</v>
      </c>
      <c r="I3398" t="str">
        <f t="shared" si="996"/>
        <v>-0.0793006433779888-0.193702058313423i</v>
      </c>
      <c r="K3398" t="str">
        <f t="shared" si="997"/>
        <v>0.000294698402559066-0.000539887201651042i</v>
      </c>
      <c r="L3398" t="str">
        <f t="shared" si="998"/>
        <v>0.00005-0.000843065375020003i</v>
      </c>
      <c r="M3398" t="str">
        <f t="shared" si="999"/>
        <v>0.00133333333333333-0.000495920808835295i</v>
      </c>
      <c r="N3398">
        <f t="shared" si="1000"/>
        <v>3.7236983396952326</v>
      </c>
      <c r="O3398">
        <f t="shared" si="1001"/>
        <v>23.894589607483905</v>
      </c>
      <c r="P3398" s="3">
        <f t="shared" si="1002"/>
        <v>-23.894589607483905</v>
      </c>
      <c r="Q3398" s="3">
        <f t="shared" si="1003"/>
        <v>176.27630166030477</v>
      </c>
      <c r="R3398">
        <f t="shared" si="1004"/>
        <v>-3.7236983396952326</v>
      </c>
      <c r="S3398">
        <f t="shared" si="1005"/>
        <v>334.71854469704391</v>
      </c>
      <c r="T3398">
        <f t="shared" si="988"/>
        <v>-23.894589607483905</v>
      </c>
    </row>
    <row r="3399" spans="1:20" x14ac:dyDescent="0.25">
      <c r="A3399">
        <f t="shared" si="989"/>
        <v>2111090.4169209078</v>
      </c>
      <c r="B3399">
        <f t="shared" si="1006"/>
        <v>335990.47516689269</v>
      </c>
      <c r="C3399" t="str">
        <f t="shared" si="990"/>
        <v>-0.0632470443208192+0.00428297779013235i</v>
      </c>
      <c r="D3399" t="str">
        <f t="shared" si="991"/>
        <v>3.10900543368001-1.68821677968588i</v>
      </c>
      <c r="E3399" t="str">
        <f t="shared" si="992"/>
        <v>-4.04493445444337-58.2612067306479i</v>
      </c>
      <c r="F3399" t="str">
        <f t="shared" si="993"/>
        <v>1.4401669703522-0.590463317442327i</v>
      </c>
      <c r="G3399" t="str">
        <f t="shared" si="994"/>
        <v>0.989836122037735-0.100302410474689i</v>
      </c>
      <c r="H3399" t="str">
        <f t="shared" si="995"/>
        <v>0.0551587905413365-47.4697753986405i</v>
      </c>
      <c r="I3399" t="str">
        <f t="shared" si="996"/>
        <v>-0.0788473336960402-0.192950707495425i</v>
      </c>
      <c r="K3399" t="str">
        <f t="shared" si="997"/>
        <v>0.000293738613650184-0.000538758705867907i</v>
      </c>
      <c r="L3399" t="str">
        <f t="shared" si="998"/>
        <v>0.00005-0.000839873854373383i</v>
      </c>
      <c r="M3399" t="str">
        <f t="shared" si="999"/>
        <v>0.00133333333333333-0.000494043443749047i</v>
      </c>
      <c r="N3399">
        <f t="shared" si="1000"/>
        <v>3.8740540797377889</v>
      </c>
      <c r="O3399">
        <f t="shared" si="1001"/>
        <v>23.959325134318551</v>
      </c>
      <c r="P3399" s="3">
        <f t="shared" si="1002"/>
        <v>-23.959325134318551</v>
      </c>
      <c r="Q3399" s="3">
        <f t="shared" si="1003"/>
        <v>176.12594592026221</v>
      </c>
      <c r="R3399">
        <f t="shared" si="1004"/>
        <v>-3.8740540797377889</v>
      </c>
      <c r="S3399">
        <f t="shared" si="1005"/>
        <v>335.99047516689268</v>
      </c>
      <c r="T3399">
        <f t="shared" si="988"/>
        <v>-23.959325134318551</v>
      </c>
    </row>
    <row r="3400" spans="1:20" x14ac:dyDescent="0.25">
      <c r="A3400">
        <f t="shared" si="989"/>
        <v>2119112.5605052076</v>
      </c>
      <c r="B3400">
        <f t="shared" si="1006"/>
        <v>337267.23897252692</v>
      </c>
      <c r="C3400" t="str">
        <f t="shared" si="990"/>
        <v>-0.0627656430440477+0.00441621380023995i</v>
      </c>
      <c r="D3400" t="str">
        <f t="shared" si="991"/>
        <v>3.10385649598359-1.69154488670063i</v>
      </c>
      <c r="E3400" t="str">
        <f t="shared" si="992"/>
        <v>-4.06327757192723-58.0107736566931i</v>
      </c>
      <c r="F3400" t="str">
        <f t="shared" si="993"/>
        <v>1.44005552123125-0.589323724920224i</v>
      </c>
      <c r="G3400" t="str">
        <f t="shared" si="994"/>
        <v>0.989759522332318-0.100675768111394i</v>
      </c>
      <c r="H3400" t="str">
        <f t="shared" si="995"/>
        <v>0.0545617913023432-47.2894823126337i</v>
      </c>
      <c r="I3400" t="str">
        <f t="shared" si="996"/>
        <v>-0.0783974302059536-0.192202180189921i</v>
      </c>
      <c r="K3400" t="str">
        <f t="shared" si="997"/>
        <v>0.000292779165450352-0.000537630930415708i</v>
      </c>
      <c r="L3400" t="str">
        <f t="shared" si="998"/>
        <v>0.00005-0.000836694415594121i</v>
      </c>
      <c r="M3400" t="str">
        <f t="shared" si="999"/>
        <v>0.00133333333333333-0.000492173185643603i</v>
      </c>
      <c r="N3400">
        <f t="shared" si="1000"/>
        <v>4.0247193623871738</v>
      </c>
      <c r="O3400">
        <f t="shared" si="1001"/>
        <v>24.024113289668843</v>
      </c>
      <c r="P3400" s="3">
        <f t="shared" si="1002"/>
        <v>-24.024113289668843</v>
      </c>
      <c r="Q3400" s="3">
        <f t="shared" si="1003"/>
        <v>175.97528063761283</v>
      </c>
      <c r="R3400">
        <f t="shared" si="1004"/>
        <v>-4.0247193623871738</v>
      </c>
      <c r="S3400">
        <f t="shared" si="1005"/>
        <v>337.26723897252691</v>
      </c>
      <c r="T3400">
        <f t="shared" si="988"/>
        <v>-24.024113289668843</v>
      </c>
    </row>
    <row r="3401" spans="1:20" x14ac:dyDescent="0.25">
      <c r="A3401">
        <f t="shared" si="989"/>
        <v>2127165.1882351274</v>
      </c>
      <c r="B3401">
        <f t="shared" si="1006"/>
        <v>338548.85448062251</v>
      </c>
      <c r="C3401" t="str">
        <f t="shared" si="990"/>
        <v>-0.062287067330299+0.00454751045116474i</v>
      </c>
      <c r="D3401" t="str">
        <f t="shared" si="991"/>
        <v>3.09868557324773-1.69486494370485i</v>
      </c>
      <c r="E3401" t="str">
        <f t="shared" si="992"/>
        <v>-4.08137272864172-57.7615623292045i</v>
      </c>
      <c r="F3401" t="str">
        <f t="shared" si="993"/>
        <v>1.43994324093308-0.588192439158374i</v>
      </c>
      <c r="G3401" t="str">
        <f t="shared" si="994"/>
        <v>0.989682351353387-0.101050456570061i</v>
      </c>
      <c r="H3401" t="str">
        <f t="shared" si="995"/>
        <v>0.053970748768436-47.1098771411188i</v>
      </c>
      <c r="I3401" t="str">
        <f t="shared" si="996"/>
        <v>-0.0779509069066553-0.191456465184755i</v>
      </c>
      <c r="K3401" t="str">
        <f t="shared" si="997"/>
        <v>0.000291820082640992-0.000536503860267825i</v>
      </c>
      <c r="L3401" t="str">
        <f t="shared" si="998"/>
        <v>0.00005-0.000833527012944934i</v>
      </c>
      <c r="M3401" t="str">
        <f t="shared" si="999"/>
        <v>0.00133333333333333-0.000490310007614666i</v>
      </c>
      <c r="N3401">
        <f t="shared" si="1000"/>
        <v>4.1756932874729102</v>
      </c>
      <c r="O3401">
        <f t="shared" si="1001"/>
        <v>24.088954611073984</v>
      </c>
      <c r="P3401" s="3">
        <f t="shared" si="1002"/>
        <v>-24.088954611073984</v>
      </c>
      <c r="Q3401" s="3">
        <f t="shared" si="1003"/>
        <v>175.82430671252709</v>
      </c>
      <c r="R3401">
        <f t="shared" si="1004"/>
        <v>-4.1756932874729102</v>
      </c>
      <c r="S3401">
        <f t="shared" si="1005"/>
        <v>338.54885448062254</v>
      </c>
      <c r="T3401">
        <f t="shared" si="988"/>
        <v>-24.088954611073984</v>
      </c>
    </row>
    <row r="3402" spans="1:20" x14ac:dyDescent="0.25">
      <c r="A3402">
        <f t="shared" si="989"/>
        <v>2135248.4159504208</v>
      </c>
      <c r="B3402">
        <f t="shared" si="1006"/>
        <v>339835.3401276489</v>
      </c>
      <c r="C3402" t="str">
        <f t="shared" si="990"/>
        <v>-0.0618113019398503+0.00467688154436065i</v>
      </c>
      <c r="D3402" t="str">
        <f t="shared" si="991"/>
        <v>3.09349267408635-1.69817679131288i</v>
      </c>
      <c r="E3402" t="str">
        <f t="shared" si="992"/>
        <v>-4.09922342676637-57.5135647711532i</v>
      </c>
      <c r="F3402" t="str">
        <f t="shared" si="993"/>
        <v>1.43983012339127-0.587069441968068i</v>
      </c>
      <c r="G3402" t="str">
        <f t="shared" si="994"/>
        <v>0.989604604931461-0.101426479924663i</v>
      </c>
      <c r="H3402" t="str">
        <f t="shared" si="995"/>
        <v>0.0533856107826539-46.9309572288611i</v>
      </c>
      <c r="I3402" t="str">
        <f t="shared" si="996"/>
        <v>-0.0775077379941845-0.190713551313704i</v>
      </c>
      <c r="K3402" t="str">
        <f t="shared" si="997"/>
        <v>0.000290861389905411-0.000535377480709491i</v>
      </c>
      <c r="L3402" t="str">
        <f t="shared" si="998"/>
        <v>0.00005-0.000830371600861656i</v>
      </c>
      <c r="M3402" t="str">
        <f t="shared" si="999"/>
        <v>0.00133333333333333-0.0004884538828598i</v>
      </c>
      <c r="N3402">
        <f t="shared" si="1000"/>
        <v>4.326974928942235</v>
      </c>
      <c r="O3402">
        <f t="shared" si="1001"/>
        <v>24.153849632457973</v>
      </c>
      <c r="P3402" s="3">
        <f t="shared" si="1002"/>
        <v>-24.153849632457973</v>
      </c>
      <c r="Q3402" s="3">
        <f t="shared" si="1003"/>
        <v>175.67302507105776</v>
      </c>
      <c r="R3402">
        <f t="shared" si="1004"/>
        <v>-4.326974928942235</v>
      </c>
      <c r="S3402">
        <f t="shared" si="1005"/>
        <v>339.83534012764892</v>
      </c>
      <c r="T3402">
        <f t="shared" si="988"/>
        <v>-24.153849632457973</v>
      </c>
    </row>
    <row r="3403" spans="1:20" x14ac:dyDescent="0.25">
      <c r="A3403">
        <f t="shared" si="989"/>
        <v>2143362.3599310326</v>
      </c>
      <c r="B3403">
        <f t="shared" si="1006"/>
        <v>341126.71442013397</v>
      </c>
      <c r="C3403" t="str">
        <f t="shared" si="990"/>
        <v>-0.0613383318108374+0.0048043407931589i</v>
      </c>
      <c r="D3403" t="str">
        <f t="shared" si="991"/>
        <v>3.08827780845657-1.70148026966896i</v>
      </c>
      <c r="E3403" t="str">
        <f t="shared" si="992"/>
        <v>-4.11683311289532-57.2667730727435i</v>
      </c>
      <c r="F3403" t="str">
        <f t="shared" si="993"/>
        <v>1.43971616249714-0.585954715258671i</v>
      </c>
      <c r="G3403" t="str">
        <f t="shared" si="994"/>
        <v>0.989526278868005-0.101803842253839i</v>
      </c>
      <c r="H3403" t="str">
        <f t="shared" si="995"/>
        <v>0.0528063255746012-46.7527199312339i</v>
      </c>
      <c r="I3403" t="str">
        <f t="shared" si="996"/>
        <v>-0.0770678978601666-0.189973427456255i</v>
      </c>
      <c r="K3403" t="str">
        <f t="shared" si="997"/>
        <v>0.000289903111925601-0.000534251777337349i</v>
      </c>
      <c r="L3403" t="str">
        <f t="shared" si="998"/>
        <v>0.00005-0.00082722813395264i</v>
      </c>
      <c r="M3403" t="str">
        <f t="shared" si="999"/>
        <v>0.00133333333333333-0.000486604784678023i</v>
      </c>
      <c r="N3403">
        <f t="shared" si="1000"/>
        <v>4.4785633351625336</v>
      </c>
      <c r="O3403">
        <f t="shared" si="1001"/>
        <v>24.218798884124464</v>
      </c>
      <c r="P3403" s="3">
        <f t="shared" si="1002"/>
        <v>-24.218798884124464</v>
      </c>
      <c r="Q3403" s="3">
        <f t="shared" si="1003"/>
        <v>175.52143666483747</v>
      </c>
      <c r="R3403">
        <f t="shared" si="1004"/>
        <v>-4.4785633351625336</v>
      </c>
      <c r="S3403">
        <f t="shared" si="1005"/>
        <v>341.12671442013396</v>
      </c>
      <c r="T3403">
        <f t="shared" si="988"/>
        <v>-24.218798884124464</v>
      </c>
    </row>
    <row r="3404" spans="1:20" x14ac:dyDescent="0.25">
      <c r="A3404">
        <f t="shared" si="989"/>
        <v>2151507.1368987705</v>
      </c>
      <c r="B3404">
        <f t="shared" si="1006"/>
        <v>342422.99593493051</v>
      </c>
      <c r="C3404" t="str">
        <f t="shared" si="990"/>
        <v>-0.0608681420564847+0.00492990182502744i</v>
      </c>
      <c r="D3404" t="str">
        <f t="shared" si="991"/>
        <v>3.08304098766924-1.70477521845915i</v>
      </c>
      <c r="E3404" t="str">
        <f t="shared" si="992"/>
        <v>-4.13420517897309-57.0211793907653i</v>
      </c>
      <c r="F3404" t="str">
        <f t="shared" si="993"/>
        <v>1.43960135209948-0.584848241037149i</v>
      </c>
      <c r="G3404" t="str">
        <f t="shared" si="994"/>
        <v>0.989447368935248-0.102182547640795i</v>
      </c>
      <c r="H3404" t="str">
        <f t="shared" si="995"/>
        <v>0.0522328417577214-46.5751626141711i</v>
      </c>
      <c r="I3404" t="str">
        <f t="shared" si="996"/>
        <v>-0.0766313610903013-0.18923608253739i</v>
      </c>
      <c r="K3404" t="str">
        <f t="shared" si="997"/>
        <v>0.000288945273379098-0.000533126736058996i</v>
      </c>
      <c r="L3404" t="str">
        <f t="shared" si="998"/>
        <v>0.00005-0.000824096566998043i</v>
      </c>
      <c r="M3404" t="str">
        <f t="shared" si="999"/>
        <v>0.00133333333333333-0.000484762686469439i</v>
      </c>
      <c r="N3404">
        <f t="shared" si="1000"/>
        <v>4.6304575292168977</v>
      </c>
      <c r="O3404">
        <f t="shared" si="1001"/>
        <v>24.283802892750501</v>
      </c>
      <c r="P3404" s="3">
        <f t="shared" si="1002"/>
        <v>-24.283802892750501</v>
      </c>
      <c r="Q3404" s="3">
        <f t="shared" si="1003"/>
        <v>175.3695424707831</v>
      </c>
      <c r="R3404">
        <f t="shared" si="1004"/>
        <v>-4.6304575292168977</v>
      </c>
      <c r="S3404">
        <f t="shared" si="1005"/>
        <v>342.4229959349305</v>
      </c>
      <c r="T3404">
        <f t="shared" si="988"/>
        <v>-24.283802892750501</v>
      </c>
    </row>
    <row r="3405" spans="1:20" x14ac:dyDescent="0.25">
      <c r="A3405">
        <f t="shared" si="989"/>
        <v>2159682.864018986</v>
      </c>
      <c r="B3405">
        <f t="shared" si="1006"/>
        <v>343724.20331948326</v>
      </c>
      <c r="C3405" t="str">
        <f t="shared" si="990"/>
        <v>-0.0604007179623505+0.00505357818377719i</v>
      </c>
      <c r="D3405" t="str">
        <f t="shared" si="991"/>
        <v>3.07778222439933-1.7080614769235i</v>
      </c>
      <c r="E3405" t="str">
        <f t="shared" si="992"/>
        <v>-4.15134296321378-56.7767759479489i</v>
      </c>
      <c r="F3405" t="str">
        <f t="shared" si="993"/>
        <v>1.43948568600427-0.583750001407575i</v>
      </c>
      <c r="G3405" t="str">
        <f t="shared" si="994"/>
        <v>0.989367870876001-0.102562600173208i</v>
      </c>
      <c r="H3405" t="str">
        <f t="shared" si="995"/>
        <v>0.0516651083265965-46.3982826541199i</v>
      </c>
      <c r="I3405" t="str">
        <f t="shared" si="996"/>
        <v>-0.0761981024628604-0.188501505527365i</v>
      </c>
      <c r="K3405" t="str">
        <f t="shared" si="997"/>
        <v>0.000287987898935821-0.000532002343092478i</v>
      </c>
      <c r="L3405" t="str">
        <f t="shared" si="998"/>
        <v>0.00005-0.000820976854949237i</v>
      </c>
      <c r="M3405" t="str">
        <f t="shared" si="999"/>
        <v>0.00133333333333333-0.000482927561734847i</v>
      </c>
      <c r="N3405">
        <f t="shared" si="1000"/>
        <v>4.7826565092012459</v>
      </c>
      <c r="O3405">
        <f t="shared" si="1001"/>
        <v>24.348862181381122</v>
      </c>
      <c r="P3405" s="3">
        <f t="shared" si="1002"/>
        <v>-24.348862181381122</v>
      </c>
      <c r="Q3405" s="3">
        <f t="shared" si="1003"/>
        <v>175.21734349079875</v>
      </c>
      <c r="R3405">
        <f t="shared" si="1004"/>
        <v>-4.7826565092012459</v>
      </c>
      <c r="S3405">
        <f t="shared" si="1005"/>
        <v>343.72420331948325</v>
      </c>
      <c r="T3405">
        <f t="shared" si="988"/>
        <v>-24.348862181381122</v>
      </c>
    </row>
    <row r="3406" spans="1:20" x14ac:dyDescent="0.25">
      <c r="A3406">
        <f t="shared" si="989"/>
        <v>2167889.6589022581</v>
      </c>
      <c r="B3406">
        <f t="shared" si="1006"/>
        <v>345030.35529209732</v>
      </c>
      <c r="C3406" t="str">
        <f t="shared" si="990"/>
        <v>-0.059936044983593+0.00517538333171164i</v>
      </c>
      <c r="D3406" t="str">
        <f t="shared" si="991"/>
        <v>3.07250153269607-1.71133888386843i</v>
      </c>
      <c r="E3406" t="str">
        <f t="shared" si="992"/>
        <v>-4.16824975100242-56.5335550323313i</v>
      </c>
      <c r="F3406" t="str">
        <f t="shared" si="993"/>
        <v>1.43936915797442-0.582659978570638i</v>
      </c>
      <c r="G3406" t="str">
        <f t="shared" si="994"/>
        <v>0.989287780403474-0.102944003943122i</v>
      </c>
      <c r="H3406" t="str">
        <f t="shared" si="995"/>
        <v>0.051103074654279-46.2220774379955i</v>
      </c>
      <c r="I3406" t="str">
        <f t="shared" si="996"/>
        <v>-0.0757680969471999-0.1877696854415i</v>
      </c>
      <c r="K3406" t="str">
        <f t="shared" si="997"/>
        <v>0.000287031013254909-0.000530878584965716i</v>
      </c>
      <c r="L3406" t="str">
        <f t="shared" si="998"/>
        <v>0.00005-0.000817868952928114i</v>
      </c>
      <c r="M3406" t="str">
        <f t="shared" si="999"/>
        <v>0.00133333333333333-0.000481099384075359i</v>
      </c>
      <c r="N3406">
        <f t="shared" si="1000"/>
        <v>4.9351592485188576</v>
      </c>
      <c r="O3406">
        <f t="shared" si="1001"/>
        <v>24.413977269424091</v>
      </c>
      <c r="P3406" s="3">
        <f t="shared" si="1002"/>
        <v>-24.413977269424091</v>
      </c>
      <c r="Q3406" s="3">
        <f t="shared" si="1003"/>
        <v>175.06484075148114</v>
      </c>
      <c r="R3406">
        <f t="shared" si="1004"/>
        <v>-4.9351592485188576</v>
      </c>
      <c r="S3406">
        <f t="shared" si="1005"/>
        <v>345.03035529209734</v>
      </c>
      <c r="T3406">
        <f t="shared" si="988"/>
        <v>-24.413977269424091</v>
      </c>
    </row>
    <row r="3407" spans="1:20" x14ac:dyDescent="0.25">
      <c r="A3407">
        <f t="shared" si="989"/>
        <v>2176127.639606087</v>
      </c>
      <c r="B3407">
        <f t="shared" si="1006"/>
        <v>346341.47064220731</v>
      </c>
      <c r="C3407" t="str">
        <f t="shared" si="990"/>
        <v>-0.059474108742256+0.00529533065171967i</v>
      </c>
      <c r="D3407" t="str">
        <f t="shared" si="991"/>
        <v>3.06719892799314-1.71460727767918i</v>
      </c>
      <c r="E3407" t="str">
        <f t="shared" si="992"/>
        <v>-4.18492877578119-56.2915089966219i</v>
      </c>
      <c r="F3407" t="str">
        <f t="shared" si="993"/>
        <v>1.43925176172951-0.581578154823148i</v>
      </c>
      <c r="G3407" t="str">
        <f t="shared" si="994"/>
        <v>0.989207093201091-0.103326763046846i</v>
      </c>
      <c r="H3407" t="str">
        <f t="shared" si="995"/>
        <v>0.050546690489652-46.046544363133i</v>
      </c>
      <c r="I3407" t="str">
        <f t="shared" si="996"/>
        <v>-0.0753413197022786-0.187040611339958i</v>
      </c>
      <c r="K3407" t="str">
        <f t="shared" si="997"/>
        <v>0.00028607464098159-0.000529755448515928i</v>
      </c>
      <c r="L3407" t="str">
        <f t="shared" si="998"/>
        <v>0.00005-0.000814772816226453i</v>
      </c>
      <c r="M3407" t="str">
        <f t="shared" si="999"/>
        <v>0.00133333333333333-0.000479278127192029i</v>
      </c>
      <c r="N3407">
        <f t="shared" si="1000"/>
        <v>5.0879646961713831</v>
      </c>
      <c r="O3407">
        <f t="shared" si="1001"/>
        <v>24.479148672644961</v>
      </c>
      <c r="P3407" s="3">
        <f t="shared" si="1002"/>
        <v>-24.479148672644961</v>
      </c>
      <c r="Q3407" s="3">
        <f t="shared" si="1003"/>
        <v>174.91203530382862</v>
      </c>
      <c r="R3407">
        <f t="shared" si="1004"/>
        <v>-5.0879646961713831</v>
      </c>
      <c r="S3407">
        <f t="shared" si="1005"/>
        <v>346.3414706422073</v>
      </c>
      <c r="T3407">
        <f t="shared" si="988"/>
        <v>-24.479148672644961</v>
      </c>
    </row>
    <row r="3408" spans="1:20" x14ac:dyDescent="0.25">
      <c r="A3408">
        <f t="shared" si="989"/>
        <v>2184396.9246365903</v>
      </c>
      <c r="B3408">
        <f t="shared" si="1006"/>
        <v>347657.56823064771</v>
      </c>
      <c r="C3408" t="str">
        <f t="shared" si="990"/>
        <v>-0.0590148950245783+0.00541343344931663i</v>
      </c>
      <c r="D3408" t="str">
        <f t="shared" si="991"/>
        <v>3.06187442711871-1.7178664963326i</v>
      </c>
      <c r="E3408" t="str">
        <f t="shared" si="992"/>
        <v>-4.20138321991955-56.0506302575787i</v>
      </c>
      <c r="F3408" t="str">
        <f t="shared" si="993"/>
        <v>1.43913349094552-0.580504512557555i</v>
      </c>
      <c r="G3408" t="str">
        <f t="shared" si="994"/>
        <v>0.989125804922306-0.103710881584847i</v>
      </c>
      <c r="H3408" t="str">
        <f t="shared" si="995"/>
        <v>0.0499959059548205-45.8716808372424i</v>
      </c>
      <c r="I3408" t="str">
        <f t="shared" si="996"/>
        <v>-0.0749177460751951-0.18631427232754i</v>
      </c>
      <c r="K3408" t="str">
        <f t="shared" si="997"/>
        <v>0.000285118806744045-0.000528632920888987i</v>
      </c>
      <c r="L3408" t="str">
        <f t="shared" si="998"/>
        <v>0.00005-0.000811688400305289i</v>
      </c>
      <c r="M3408" t="str">
        <f t="shared" si="999"/>
        <v>0.00133333333333333-0.000477463764885466i</v>
      </c>
      <c r="N3408">
        <f t="shared" si="1000"/>
        <v>5.2410717770503652</v>
      </c>
      <c r="O3408">
        <f t="shared" si="1001"/>
        <v>24.544376903161798</v>
      </c>
      <c r="P3408" s="3">
        <f t="shared" si="1002"/>
        <v>-24.544376903161798</v>
      </c>
      <c r="Q3408" s="3">
        <f t="shared" si="1003"/>
        <v>174.75892822294963</v>
      </c>
      <c r="R3408">
        <f t="shared" si="1004"/>
        <v>-5.2410717770503652</v>
      </c>
      <c r="S3408">
        <f t="shared" si="1005"/>
        <v>347.65756823064771</v>
      </c>
      <c r="T3408">
        <f t="shared" si="988"/>
        <v>-24.544376903161798</v>
      </c>
    </row>
    <row r="3409" spans="1:20" x14ac:dyDescent="0.25">
      <c r="A3409">
        <f t="shared" si="989"/>
        <v>2192697.6329502091</v>
      </c>
      <c r="B3409">
        <f t="shared" si="1006"/>
        <v>348978.66698992415</v>
      </c>
      <c r="C3409" t="str">
        <f t="shared" si="990"/>
        <v>-0.0585583897783163+0.00552970495463154i</v>
      </c>
      <c r="D3409" t="str">
        <f t="shared" si="991"/>
        <v>3.0565280483053-1.72111637741003i</v>
      </c>
      <c r="E3409" t="str">
        <f t="shared" si="992"/>
        <v>-4.21761621556859-55.8109112953868i</v>
      </c>
      <c r="F3409" t="str">
        <f t="shared" si="993"/>
        <v>1.43901433925452-0.579439034261441i</v>
      </c>
      <c r="G3409" t="str">
        <f t="shared" si="994"/>
        <v>0.989043911190418-0.10409636366165i</v>
      </c>
      <c r="H3409" t="str">
        <f t="shared" si="995"/>
        <v>0.0494506715425287-45.6974842783629i</v>
      </c>
      <c r="I3409" t="str">
        <f t="shared" si="996"/>
        <v>-0.0744973515997304-0.185590657553465i</v>
      </c>
      <c r="K3409" t="str">
        <f t="shared" si="997"/>
        <v>0.000284163535150267-0.000527510989538728i</v>
      </c>
      <c r="L3409" t="str">
        <f t="shared" si="998"/>
        <v>0.00005-0.000808615660794271i</v>
      </c>
      <c r="M3409" t="str">
        <f t="shared" si="999"/>
        <v>0.00133333333333333-0.000475656271055455i</v>
      </c>
      <c r="N3409">
        <f t="shared" si="1000"/>
        <v>5.3944793922267706</v>
      </c>
      <c r="O3409">
        <f t="shared" si="1001"/>
        <v>24.609662469441204</v>
      </c>
      <c r="P3409" s="3">
        <f t="shared" si="1002"/>
        <v>-24.609662469441204</v>
      </c>
      <c r="Q3409" s="3">
        <f t="shared" si="1003"/>
        <v>174.60552060777323</v>
      </c>
      <c r="R3409">
        <f t="shared" si="1004"/>
        <v>-5.3944793922267706</v>
      </c>
      <c r="S3409">
        <f t="shared" si="1005"/>
        <v>348.97866698992414</v>
      </c>
      <c r="T3409">
        <f t="shared" si="988"/>
        <v>-24.609662469441204</v>
      </c>
    </row>
    <row r="3410" spans="1:20" x14ac:dyDescent="0.25">
      <c r="A3410">
        <f t="shared" si="989"/>
        <v>2201029.88395542</v>
      </c>
      <c r="B3410">
        <f t="shared" si="1006"/>
        <v>350304.78592448588</v>
      </c>
      <c r="C3410" t="str">
        <f t="shared" si="990"/>
        <v>-0.0581045791100958+0.00564415832434054i</v>
      </c>
      <c r="D3410" t="str">
        <f t="shared" si="991"/>
        <v>3.05115981119962-1.72435675811042i</v>
      </c>
      <c r="E3410" t="str">
        <f t="shared" si="992"/>
        <v>-4.23363084549939-55.5723446530457i</v>
      </c>
      <c r="F3410" t="str">
        <f t="shared" si="993"/>
        <v>1.43889430024449-0.578381702517042i</v>
      </c>
      <c r="G3410" t="str">
        <f t="shared" si="994"/>
        <v>0.988961407598383-0.104483213385727i</v>
      </c>
      <c r="H3410" t="str">
        <f t="shared" si="995"/>
        <v>0.0489109381136054-45.523952114816i</v>
      </c>
      <c r="I3410" t="str">
        <f t="shared" si="996"/>
        <v>-0.074080111994904-0.184869756211172i</v>
      </c>
      <c r="K3410" t="str">
        <f t="shared" si="997"/>
        <v>0.000283208850784951-0.000526389642226233i</v>
      </c>
      <c r="L3410" t="str">
        <f t="shared" si="998"/>
        <v>0.00005-0.000805554553491005i</v>
      </c>
      <c r="M3410" t="str">
        <f t="shared" si="999"/>
        <v>0.00133333333333333-0.000473855619700591i</v>
      </c>
      <c r="N3410">
        <f t="shared" si="1000"/>
        <v>5.5481864192369699</v>
      </c>
      <c r="O3410">
        <f t="shared" si="1001"/>
        <v>24.675005876293319</v>
      </c>
      <c r="P3410" s="3">
        <f t="shared" si="1002"/>
        <v>-24.675005876293319</v>
      </c>
      <c r="Q3410" s="3">
        <f t="shared" si="1003"/>
        <v>174.45181358076303</v>
      </c>
      <c r="R3410">
        <f t="shared" si="1004"/>
        <v>-5.5481864192369699</v>
      </c>
      <c r="S3410">
        <f t="shared" si="1005"/>
        <v>350.30478592448588</v>
      </c>
      <c r="T3410">
        <f t="shared" si="988"/>
        <v>-24.675005876293319</v>
      </c>
    </row>
    <row r="3411" spans="1:20" x14ac:dyDescent="0.25">
      <c r="A3411">
        <f t="shared" si="989"/>
        <v>2209393.7975144507</v>
      </c>
      <c r="B3411">
        <f t="shared" si="1006"/>
        <v>351635.94411099894</v>
      </c>
      <c r="C3411" t="str">
        <f t="shared" si="990"/>
        <v>-0.0576534492827784+0.00575680664354953i</v>
      </c>
      <c r="D3411" t="str">
        <f t="shared" si="991"/>
        <v>3.04576973687223-1.72758747526361i</v>
      </c>
      <c r="E3411" t="str">
        <f t="shared" si="992"/>
        <v>-4.24943014392748-55.3349229357595i</v>
      </c>
      <c r="F3411" t="str">
        <f t="shared" si="993"/>
        <v>1.43877336745896-0.57733250000074i</v>
      </c>
      <c r="G3411" t="str">
        <f t="shared" si="994"/>
        <v>0.98887828970863-0.10487143486939i</v>
      </c>
      <c r="H3411" t="str">
        <f t="shared" si="995"/>
        <v>0.0483766568944417-45.3510817851617i</v>
      </c>
      <c r="I3411" t="str">
        <f t="shared" si="996"/>
        <v>-0.0736660031635426-0.1841515575381i</v>
      </c>
      <c r="K3411" t="str">
        <f t="shared" si="997"/>
        <v>0.000282254778206388-0.000525268867019059i</v>
      </c>
      <c r="L3411" t="str">
        <f t="shared" si="998"/>
        <v>0.00005-0.000802505034360437i</v>
      </c>
      <c r="M3411" t="str">
        <f t="shared" si="999"/>
        <v>0.00133333333333333-0.000472061784917903i</v>
      </c>
      <c r="N3411">
        <f t="shared" si="1000"/>
        <v>5.7021917123684034</v>
      </c>
      <c r="O3411">
        <f t="shared" si="1001"/>
        <v>24.740407624867913</v>
      </c>
      <c r="P3411" s="3">
        <f t="shared" si="1002"/>
        <v>-24.740407624867913</v>
      </c>
      <c r="Q3411" s="3">
        <f t="shared" si="1003"/>
        <v>174.2978082876316</v>
      </c>
      <c r="R3411">
        <f t="shared" si="1004"/>
        <v>-5.7021917123684034</v>
      </c>
      <c r="S3411">
        <f t="shared" si="1005"/>
        <v>351.63594411099893</v>
      </c>
      <c r="T3411">
        <f t="shared" si="988"/>
        <v>-24.740407624867913</v>
      </c>
    </row>
    <row r="3412" spans="1:20" x14ac:dyDescent="0.25">
      <c r="A3412">
        <f t="shared" si="989"/>
        <v>2217789.4939450053</v>
      </c>
      <c r="B3412">
        <f t="shared" si="1006"/>
        <v>352972.16069862072</v>
      </c>
      <c r="C3412" t="str">
        <f t="shared" si="990"/>
        <v>-0.057204986712848+0.00586766292762674i</v>
      </c>
      <c r="D3412" t="str">
        <f t="shared" si="991"/>
        <v>3.04035784782711-1.73080836534378i</v>
      </c>
      <c r="E3412" t="str">
        <f t="shared" si="992"/>
        <v>-4.26501709732242-55.098638810332i</v>
      </c>
      <c r="F3412" t="str">
        <f t="shared" si="993"/>
        <v>1.43865153439674-0.57629140948257i</v>
      </c>
      <c r="G3412" t="str">
        <f t="shared" si="994"/>
        <v>0.988794553052869-0.105261032228673i</v>
      </c>
      <c r="H3412" t="str">
        <f t="shared" si="995"/>
        <v>0.0478477794744881-45.1788707381522i</v>
      </c>
      <c r="I3412" t="str">
        <f t="shared" si="996"/>
        <v>-0.0732550011908563-0.183436050815484i</v>
      </c>
      <c r="K3412" t="str">
        <f t="shared" si="997"/>
        <v>0.000281301341943352-0.000524148652290426i</v>
      </c>
      <c r="L3412" t="str">
        <f t="shared" si="998"/>
        <v>0.00005-0.000799467059534209i</v>
      </c>
      <c r="M3412" t="str">
        <f t="shared" si="999"/>
        <v>0.00133333333333333-0.000470274740902475i</v>
      </c>
      <c r="N3412">
        <f t="shared" si="1000"/>
        <v>5.8564941029443673</v>
      </c>
      <c r="O3412">
        <f t="shared" si="1001"/>
        <v>24.805868212650722</v>
      </c>
      <c r="P3412" s="3">
        <f t="shared" si="1002"/>
        <v>-24.805868212650722</v>
      </c>
      <c r="Q3412" s="3">
        <f t="shared" si="1003"/>
        <v>174.14350589705563</v>
      </c>
      <c r="R3412">
        <f t="shared" si="1004"/>
        <v>-5.8564941029443673</v>
      </c>
      <c r="S3412">
        <f t="shared" si="1005"/>
        <v>352.97216069862071</v>
      </c>
      <c r="T3412">
        <f t="shared" si="988"/>
        <v>-24.805868212650722</v>
      </c>
    </row>
    <row r="3413" spans="1:20" x14ac:dyDescent="0.25">
      <c r="A3413">
        <f t="shared" si="989"/>
        <v>2226217.0940219965</v>
      </c>
      <c r="B3413">
        <f t="shared" si="1006"/>
        <v>354313.45490927546</v>
      </c>
      <c r="C3413" t="str">
        <f t="shared" si="990"/>
        <v>-0.0567591779678241+0.0059767401239836i</v>
      </c>
      <c r="D3413" t="str">
        <f t="shared" si="991"/>
        <v>3.03492416801103-1.73401926448315i</v>
      </c>
      <c r="E3413" t="str">
        <f t="shared" si="992"/>
        <v>-4.28039464520186-54.8634850045727i</v>
      </c>
      <c r="F3413" t="str">
        <f t="shared" si="993"/>
        <v>1.43852879451173-0.575258413825733i</v>
      </c>
      <c r="G3413" t="str">
        <f t="shared" si="994"/>
        <v>0.988710193131905-0.105652009583234i</v>
      </c>
      <c r="H3413" t="str">
        <f t="shared" si="995"/>
        <v>0.047324257803787-45.0073164326879i</v>
      </c>
      <c r="I3413" t="str">
        <f t="shared" si="996"/>
        <v>-0.0728470823430312-0.182723225368155i</v>
      </c>
      <c r="K3413" t="str">
        <f t="shared" si="997"/>
        <v>0.000280348566492026-0.000523028986718363i</v>
      </c>
      <c r="L3413" t="str">
        <f t="shared" si="998"/>
        <v>0.00005-0.000796440585310027i</v>
      </c>
      <c r="M3413" t="str">
        <f t="shared" si="999"/>
        <v>0.00133333333333333-0.000468494461947076i</v>
      </c>
      <c r="N3413">
        <f t="shared" si="1000"/>
        <v>6.011092399605019</v>
      </c>
      <c r="O3413">
        <f t="shared" si="1001"/>
        <v>24.871388133459252</v>
      </c>
      <c r="P3413" s="3">
        <f t="shared" si="1002"/>
        <v>-24.871388133459252</v>
      </c>
      <c r="Q3413" s="3">
        <f t="shared" si="1003"/>
        <v>173.98890760039498</v>
      </c>
      <c r="R3413">
        <f t="shared" si="1004"/>
        <v>-6.011092399605019</v>
      </c>
      <c r="S3413">
        <f t="shared" si="1005"/>
        <v>354.31345490927544</v>
      </c>
      <c r="T3413">
        <f t="shared" si="988"/>
        <v>-24.871388133459252</v>
      </c>
    </row>
    <row r="3414" spans="1:20" x14ac:dyDescent="0.25">
      <c r="A3414">
        <f t="shared" si="989"/>
        <v>2234676.71897928</v>
      </c>
      <c r="B3414">
        <f t="shared" si="1006"/>
        <v>355659.84603793069</v>
      </c>
      <c r="C3414" t="str">
        <f t="shared" si="990"/>
        <v>-0.0563160097636939+0.00608405111380591i</v>
      </c>
      <c r="D3414" t="str">
        <f t="shared" si="991"/>
        <v>3.02946872282295-1.7372200084858i</v>
      </c>
      <c r="E3414" t="str">
        <f t="shared" si="992"/>
        <v>-4.29556568091148-54.6294543067029i</v>
      </c>
      <c r="F3414" t="str">
        <f t="shared" si="993"/>
        <v>1.43840514121257-0.574233495986079i</v>
      </c>
      <c r="G3414" t="str">
        <f t="shared" si="994"/>
        <v>0.988625205415449-0.106044371056224i</v>
      </c>
      <c r="H3414" t="str">
        <f t="shared" si="995"/>
        <v>0.0468060441905266-44.8364163377724i</v>
      </c>
      <c r="I3414" t="str">
        <f t="shared" si="996"/>
        <v>-0.0724422230658264-0.182013070564333i</v>
      </c>
      <c r="K3414" t="str">
        <f t="shared" si="997"/>
        <v>0.00027939647631293-0.000521909859284833i</v>
      </c>
      <c r="L3414" t="str">
        <f t="shared" si="998"/>
        <v>0.00005-0.000793425568151058i</v>
      </c>
      <c r="M3414" t="str">
        <f t="shared" si="999"/>
        <v>0.00133333333333333-0.000466720922441798i</v>
      </c>
      <c r="N3414">
        <f t="shared" si="1000"/>
        <v>6.1659853885865061</v>
      </c>
      <c r="O3414">
        <f t="shared" si="1001"/>
        <v>24.936967877439002</v>
      </c>
      <c r="P3414" s="3">
        <f t="shared" si="1002"/>
        <v>-24.936967877439002</v>
      </c>
      <c r="Q3414" s="3">
        <f t="shared" si="1003"/>
        <v>173.83401461141349</v>
      </c>
      <c r="R3414">
        <f t="shared" si="1004"/>
        <v>-6.1659853885865061</v>
      </c>
      <c r="S3414">
        <f t="shared" si="1005"/>
        <v>355.65984603793072</v>
      </c>
      <c r="T3414">
        <f t="shared" si="988"/>
        <v>-24.936967877439002</v>
      </c>
    </row>
    <row r="3415" spans="1:20" x14ac:dyDescent="0.25">
      <c r="A3415">
        <f t="shared" si="989"/>
        <v>2243168.4905114011</v>
      </c>
      <c r="B3415">
        <f t="shared" si="1006"/>
        <v>357011.35345287481</v>
      </c>
      <c r="C3415" t="str">
        <f t="shared" si="990"/>
        <v>-0.0558754689623555+0.00618960871374038i</v>
      </c>
      <c r="D3415" t="str">
        <f t="shared" si="991"/>
        <v>3.02399153912304-1.74041043284172i</v>
      </c>
      <c r="E3415" t="str">
        <f t="shared" si="992"/>
        <v>-4.31053305239323-54.3965395647669i</v>
      </c>
      <c r="F3415" t="str">
        <f t="shared" si="993"/>
        <v>1.43828056786235-0.573216639011617i</v>
      </c>
      <c r="G3415" t="str">
        <f t="shared" si="994"/>
        <v>0.988539585341925-0.106438120774186i</v>
      </c>
      <c r="H3415" t="str">
        <f t="shared" si="995"/>
        <v>0.0462930912986178-44.6661679324678i</v>
      </c>
      <c r="I3415" t="str">
        <f t="shared" si="996"/>
        <v>-0.0720403999831865-0.181305575815414i</v>
      </c>
      <c r="K3415" t="str">
        <f t="shared" si="997"/>
        <v>0.000278445095827833-0.000520791259274757i</v>
      </c>
      <c r="L3415" t="str">
        <f t="shared" si="998"/>
        <v>0.00005-0.000790421964685251i</v>
      </c>
      <c r="M3415" t="str">
        <f t="shared" si="999"/>
        <v>0.00133333333333333-0.000464954096873677i</v>
      </c>
      <c r="N3415">
        <f t="shared" si="1000"/>
        <v>6.3211718340034508</v>
      </c>
      <c r="O3415">
        <f t="shared" si="1001"/>
        <v>25.002607931061455</v>
      </c>
      <c r="P3415" s="3">
        <f t="shared" si="1002"/>
        <v>-25.002607931061455</v>
      </c>
      <c r="Q3415" s="3">
        <f t="shared" si="1003"/>
        <v>173.67882816599655</v>
      </c>
      <c r="R3415">
        <f t="shared" si="1004"/>
        <v>-6.3211718340034508</v>
      </c>
      <c r="S3415">
        <f t="shared" si="1005"/>
        <v>357.0113534528748</v>
      </c>
      <c r="T3415">
        <f t="shared" si="988"/>
        <v>-25.002607931061455</v>
      </c>
    </row>
    <row r="3416" spans="1:20" x14ac:dyDescent="0.25">
      <c r="A3416">
        <f t="shared" si="989"/>
        <v>2251692.5307753445</v>
      </c>
      <c r="B3416">
        <f t="shared" si="1006"/>
        <v>358367.99659599573</v>
      </c>
      <c r="C3416" t="str">
        <f t="shared" si="990"/>
        <v>-0.0554375425691006+0.00629342567752757i</v>
      </c>
      <c r="D3416" t="str">
        <f t="shared" si="991"/>
        <v>3.01849264524183-1.74359037274099i</v>
      </c>
      <c r="E3416" t="str">
        <f t="shared" si="992"/>
        <v>-4.32529956293665-54.1647336860542i</v>
      </c>
      <c r="F3416" t="str">
        <f t="shared" si="993"/>
        <v>1.4381550677784-0.57220782604202i</v>
      </c>
      <c r="G3416" t="str">
        <f t="shared" si="994"/>
        <v>0.988453328318281-0.106833262866927i</v>
      </c>
      <c r="H3416" t="str">
        <f t="shared" si="995"/>
        <v>0.0457853521453049-44.4965687058512i</v>
      </c>
      <c r="I3416" t="str">
        <f t="shared" si="996"/>
        <v>-0.0716415898958648-0.180600730575785i</v>
      </c>
      <c r="K3416" t="str">
        <f t="shared" si="997"/>
        <v>0.000277494449416733-0.000519673176275082i</v>
      </c>
      <c r="L3416" t="str">
        <f t="shared" si="998"/>
        <v>0.00005-0.000787429731704776i</v>
      </c>
      <c r="M3416" t="str">
        <f t="shared" si="999"/>
        <v>0.00133333333333333-0.000463193959826337i</v>
      </c>
      <c r="N3416">
        <f t="shared" si="1000"/>
        <v>6.476650478122167</v>
      </c>
      <c r="O3416">
        <f t="shared" si="1001"/>
        <v>25.068308777119512</v>
      </c>
      <c r="P3416" s="3">
        <f t="shared" si="1002"/>
        <v>-25.068308777119512</v>
      </c>
      <c r="Q3416" s="3">
        <f t="shared" si="1003"/>
        <v>173.52334952187783</v>
      </c>
      <c r="R3416">
        <f t="shared" si="1004"/>
        <v>-6.476650478122167</v>
      </c>
      <c r="S3416">
        <f t="shared" si="1005"/>
        <v>358.36799659599575</v>
      </c>
      <c r="T3416">
        <f t="shared" si="988"/>
        <v>-25.068308777119512</v>
      </c>
    </row>
    <row r="3417" spans="1:20" x14ac:dyDescent="0.25">
      <c r="A3417">
        <f t="shared" si="989"/>
        <v>2260248.9623922906</v>
      </c>
      <c r="B3417">
        <f t="shared" si="1006"/>
        <v>359729.79498306051</v>
      </c>
      <c r="C3417" t="str">
        <f t="shared" si="990"/>
        <v>-0.055002217730104+0.00639551469759148i</v>
      </c>
      <c r="D3417" t="str">
        <f t="shared" si="991"/>
        <v>3.01297207098904-1.74675966308821i</v>
      </c>
      <c r="E3417" t="str">
        <f t="shared" si="992"/>
        <v>-4.3398679719188-53.9340296365228i</v>
      </c>
      <c r="F3417" t="str">
        <f t="shared" si="993"/>
        <v>1.43802863423196-0.571207040308103i</v>
      </c>
      <c r="G3417" t="str">
        <f t="shared" si="994"/>
        <v>0.988366429719797-0.107229801467402i</v>
      </c>
      <c r="H3417" t="str">
        <f t="shared" si="995"/>
        <v>0.0452827800987958-44.3276161569706i</v>
      </c>
      <c r="I3417" t="str">
        <f t="shared" si="996"/>
        <v>-0.0712457697800534-0.17989852434261i</v>
      </c>
      <c r="K3417" t="str">
        <f t="shared" si="997"/>
        <v>0.000276544561414806-0.000518555600173729i</v>
      </c>
      <c r="L3417" t="str">
        <f t="shared" si="998"/>
        <v>0.00005-0.000784448826165346i</v>
      </c>
      <c r="M3417" t="str">
        <f t="shared" si="999"/>
        <v>0.00133333333333333-0.000461440485979614i</v>
      </c>
      <c r="N3417">
        <f t="shared" si="1000"/>
        <v>6.6324200416372605</v>
      </c>
      <c r="O3417">
        <f t="shared" si="1001"/>
        <v>25.134070894725316</v>
      </c>
      <c r="P3417" s="3">
        <f t="shared" si="1002"/>
        <v>-25.134070894725316</v>
      </c>
      <c r="Q3417" s="3">
        <f t="shared" si="1003"/>
        <v>173.36757995836274</v>
      </c>
      <c r="R3417">
        <f t="shared" si="1004"/>
        <v>-6.6324200416372605</v>
      </c>
      <c r="S3417">
        <f t="shared" si="1005"/>
        <v>359.72979498306051</v>
      </c>
      <c r="T3417">
        <f t="shared" si="988"/>
        <v>-25.134070894725316</v>
      </c>
    </row>
    <row r="3418" spans="1:20" x14ac:dyDescent="0.25">
      <c r="A3418">
        <f t="shared" si="989"/>
        <v>2268837.9084493811</v>
      </c>
      <c r="B3418">
        <f t="shared" si="1006"/>
        <v>361096.76820399612</v>
      </c>
      <c r="C3418" t="str">
        <f t="shared" si="990"/>
        <v>-0.054569481729939+0.00649588840658308i</v>
      </c>
      <c r="D3418" t="str">
        <f t="shared" si="991"/>
        <v>3.00742984766232-1.74991813851708i</v>
      </c>
      <c r="E3418" t="str">
        <f t="shared" si="992"/>
        <v>-4.35424099553092-53.7044204402284i</v>
      </c>
      <c r="F3418" t="str">
        <f t="shared" si="993"/>
        <v>1.43790126044791-0.570214265131344i</v>
      </c>
      <c r="G3418" t="str">
        <f t="shared" si="994"/>
        <v>0.988278884889893-0.107627740711597i</v>
      </c>
      <c r="H3418" t="str">
        <f t="shared" si="995"/>
        <v>0.0447853288759159-44.1593077948015i</v>
      </c>
      <c r="I3418" t="str">
        <f t="shared" si="996"/>
        <v>-0.0708529167860298-0.17919894665564i</v>
      </c>
      <c r="K3418" t="str">
        <f t="shared" si="997"/>
        <v>0.000275595456109382-0.000517438521158544i</v>
      </c>
      <c r="L3418" t="str">
        <f t="shared" si="998"/>
        <v>0.00005-0.00078147920518564i</v>
      </c>
      <c r="M3418" t="str">
        <f t="shared" si="999"/>
        <v>0.00133333333333333-0.000459693650109199i</v>
      </c>
      <c r="N3418">
        <f t="shared" si="1000"/>
        <v>6.7884792239468652</v>
      </c>
      <c r="O3418">
        <f t="shared" si="1001"/>
        <v>25.199894759307586</v>
      </c>
      <c r="P3418" s="3">
        <f t="shared" si="1002"/>
        <v>-25.199894759307586</v>
      </c>
      <c r="Q3418" s="3">
        <f t="shared" si="1003"/>
        <v>173.21152077605313</v>
      </c>
      <c r="R3418">
        <f t="shared" si="1004"/>
        <v>-6.7884792239468652</v>
      </c>
      <c r="S3418">
        <f t="shared" si="1005"/>
        <v>361.09676820399613</v>
      </c>
      <c r="T3418">
        <f t="shared" si="988"/>
        <v>-25.199894759307586</v>
      </c>
    </row>
    <row r="3419" spans="1:20" x14ac:dyDescent="0.25">
      <c r="A3419">
        <f t="shared" si="989"/>
        <v>2277459.4925014889</v>
      </c>
      <c r="B3419">
        <f t="shared" si="1006"/>
        <v>362468.93592317129</v>
      </c>
      <c r="C3419" t="str">
        <f t="shared" si="990"/>
        <v>-0.0541393219891157+0.00659455937887579i</v>
      </c>
      <c r="D3419" t="str">
        <f t="shared" si="991"/>
        <v>3.00186600805584-1.75306563340512i</v>
      </c>
      <c r="E3419" t="str">
        <f t="shared" si="992"/>
        <v>-4.36842130749137-53.4758991787598i</v>
      </c>
      <c r="F3419" t="str">
        <f t="shared" si="993"/>
        <v>1.43777293960449-0.569229483923359i</v>
      </c>
      <c r="G3419" t="str">
        <f t="shared" si="994"/>
        <v>0.988190689139933-0.108027084738399i</v>
      </c>
      <c r="H3419" t="str">
        <f t="shared" si="995"/>
        <v>0.0442929525397895-43.9916411382029i</v>
      </c>
      <c r="I3419" t="str">
        <f t="shared" si="996"/>
        <v>-0.0704630082368074-0.178501987097007i</v>
      </c>
      <c r="K3419" t="str">
        <f t="shared" si="997"/>
        <v>0.000274647157736948-0.000516321929716203i</v>
      </c>
      <c r="L3419" t="str">
        <f t="shared" si="998"/>
        <v>0.00005-0.000778520826046662i</v>
      </c>
      <c r="M3419" t="str">
        <f t="shared" si="999"/>
        <v>0.00133333333333333-0.000457953427086271i</v>
      </c>
      <c r="N3419">
        <f t="shared" si="1000"/>
        <v>6.9448267034231606</v>
      </c>
      <c r="O3419">
        <f t="shared" si="1001"/>
        <v>25.265780842608979</v>
      </c>
      <c r="P3419" s="3">
        <f t="shared" si="1002"/>
        <v>-25.265780842608979</v>
      </c>
      <c r="Q3419" s="3">
        <f t="shared" si="1003"/>
        <v>173.05517329657684</v>
      </c>
      <c r="R3419">
        <f t="shared" si="1004"/>
        <v>-6.9448267034231606</v>
      </c>
      <c r="S3419">
        <f t="shared" si="1005"/>
        <v>362.46893592317127</v>
      </c>
      <c r="T3419">
        <f t="shared" si="988"/>
        <v>-25.265780842608979</v>
      </c>
    </row>
    <row r="3420" spans="1:20" x14ac:dyDescent="0.25">
      <c r="A3420">
        <f t="shared" si="989"/>
        <v>2286113.8385729943</v>
      </c>
      <c r="B3420">
        <f t="shared" si="1006"/>
        <v>363846.31787967932</v>
      </c>
      <c r="C3420" t="str">
        <f t="shared" si="990"/>
        <v>-0.0537117260616412+0.00669154013201709i</v>
      </c>
      <c r="D3420" t="str">
        <f t="shared" si="991"/>
        <v>2.99628058646876-1.75620198188865i</v>
      </c>
      <c r="E3420" t="str">
        <f t="shared" si="992"/>
        <v>-4.38241153974602-53.2484589906814i</v>
      </c>
      <c r="F3420" t="str">
        <f t="shared" si="993"/>
        <v>1.43764366483306-0.568252680185407i</v>
      </c>
      <c r="G3420" t="str">
        <f t="shared" si="994"/>
        <v>0.988101837749034-0.108427837689479i</v>
      </c>
      <c r="H3420" t="str">
        <f t="shared" si="995"/>
        <v>0.0438056054975452-43.8246137158752i</v>
      </c>
      <c r="I3420" t="str">
        <f t="shared" si="996"/>
        <v>-0.0700760216268025-0.177807635291038i</v>
      </c>
      <c r="K3420" t="str">
        <f t="shared" si="997"/>
        <v>0.000273699690480157-0.000515205816631061i</v>
      </c>
      <c r="L3420" t="str">
        <f t="shared" si="998"/>
        <v>0.00005-0.000775573646191135i</v>
      </c>
      <c r="M3420" t="str">
        <f t="shared" si="999"/>
        <v>0.00133333333333333-0.000456219791877138i</v>
      </c>
      <c r="N3420">
        <f t="shared" si="1000"/>
        <v>7.1014611376826338</v>
      </c>
      <c r="O3420">
        <f t="shared" si="1001"/>
        <v>25.331729612683581</v>
      </c>
      <c r="P3420" s="3">
        <f t="shared" si="1002"/>
        <v>-25.331729612683581</v>
      </c>
      <c r="Q3420" s="3">
        <f t="shared" si="1003"/>
        <v>172.89853886231737</v>
      </c>
      <c r="R3420">
        <f t="shared" si="1004"/>
        <v>-7.1014611376826338</v>
      </c>
      <c r="S3420">
        <f t="shared" si="1005"/>
        <v>363.8463178796793</v>
      </c>
      <c r="T3420">
        <f t="shared" si="988"/>
        <v>-25.331729612683581</v>
      </c>
    </row>
    <row r="3421" spans="1:20" x14ac:dyDescent="0.25">
      <c r="A3421">
        <f t="shared" si="989"/>
        <v>2294801.0711595714</v>
      </c>
      <c r="B3421">
        <f t="shared" si="1006"/>
        <v>365228.93388762209</v>
      </c>
      <c r="C3421" t="str">
        <f t="shared" si="990"/>
        <v>-0.053286681632595+0.00678684312813701i</v>
      </c>
      <c r="D3421" t="str">
        <f t="shared" si="991"/>
        <v>2.99067361871348-1.75932701787786i</v>
      </c>
      <c r="E3421" t="str">
        <f t="shared" si="992"/>
        <v>-4.39621428315744-53.0220930709745i</v>
      </c>
      <c r="F3421" t="str">
        <f t="shared" si="993"/>
        <v>1.4375134292177-0.567283837507869i</v>
      </c>
      <c r="G3421" t="str">
        <f t="shared" si="994"/>
        <v>0.988012325963869-0.108830003709155i</v>
      </c>
      <c r="H3421" t="str">
        <f t="shared" si="995"/>
        <v>0.0433232424980403-43.6582230663156i</v>
      </c>
      <c r="I3421" t="str">
        <f t="shared" si="996"/>
        <v>-0.0696919346205051-0.177115880904043i</v>
      </c>
      <c r="K3421" t="str">
        <f t="shared" si="997"/>
        <v>0.000272753078464857-0.000514090172983981i</v>
      </c>
      <c r="L3421" t="str">
        <f t="shared" si="998"/>
        <v>0.00005-0.000772637623222888i</v>
      </c>
      <c r="M3421" t="str">
        <f t="shared" si="999"/>
        <v>0.00133333333333333-0.000454492719542875i</v>
      </c>
      <c r="N3421">
        <f t="shared" si="1000"/>
        <v>7.2583811638565692</v>
      </c>
      <c r="O3421">
        <f t="shared" si="1001"/>
        <v>25.397741533895584</v>
      </c>
      <c r="P3421" s="3">
        <f t="shared" si="1002"/>
        <v>-25.397741533895584</v>
      </c>
      <c r="Q3421" s="3">
        <f t="shared" si="1003"/>
        <v>172.74161883614343</v>
      </c>
      <c r="R3421">
        <f t="shared" si="1004"/>
        <v>-7.2583811638565692</v>
      </c>
      <c r="S3421">
        <f t="shared" si="1005"/>
        <v>365.22893388762208</v>
      </c>
      <c r="T3421">
        <f t="shared" si="988"/>
        <v>-25.397741533895584</v>
      </c>
    </row>
    <row r="3422" spans="1:20" x14ac:dyDescent="0.25">
      <c r="A3422">
        <f t="shared" si="989"/>
        <v>2303521.3152299779</v>
      </c>
      <c r="B3422">
        <f t="shared" si="1006"/>
        <v>366616.80383639503</v>
      </c>
      <c r="C3422" t="str">
        <f t="shared" si="990"/>
        <v>-0.0528641765157363+0.0068804807753125i</v>
      </c>
      <c r="D3422" t="str">
        <f t="shared" si="991"/>
        <v>2.98504514212377-1.76244057507216i</v>
      </c>
      <c r="E3422" t="str">
        <f t="shared" si="992"/>
        <v>-4.40983208818005-52.7967946704941i</v>
      </c>
      <c r="F3422" t="str">
        <f t="shared" si="993"/>
        <v>1.43738222579507-0.566322939569754i</v>
      </c>
      <c r="G3422" t="str">
        <f t="shared" si="994"/>
        <v>0.987922148998472-0.109233586944278i</v>
      </c>
      <c r="H3422" t="str">
        <f t="shared" si="995"/>
        <v>0.0428458186296133-43.4924667377778i</v>
      </c>
      <c r="I3422" t="str">
        <f t="shared" si="996"/>
        <v>-0.0693107250511686-0.17642671364414i</v>
      </c>
      <c r="K3422" t="str">
        <f t="shared" si="997"/>
        <v>0.000271807345757126-0.000512974990151101i</v>
      </c>
      <c r="L3422" t="str">
        <f t="shared" si="998"/>
        <v>0.00005-0.000769712714906244i</v>
      </c>
      <c r="M3422" t="str">
        <f t="shared" si="999"/>
        <v>0.00133333333333333-0.000452772185238968i</v>
      </c>
      <c r="N3422">
        <f t="shared" si="1000"/>
        <v>7.4155853988580418</v>
      </c>
      <c r="O3422">
        <f t="shared" si="1001"/>
        <v>25.46381706691658</v>
      </c>
      <c r="P3422" s="3">
        <f t="shared" si="1002"/>
        <v>-25.46381706691658</v>
      </c>
      <c r="Q3422" s="3">
        <f t="shared" si="1003"/>
        <v>172.58441460114196</v>
      </c>
      <c r="R3422">
        <f t="shared" si="1004"/>
        <v>-7.4155853988580418</v>
      </c>
      <c r="S3422">
        <f t="shared" si="1005"/>
        <v>366.61680383639504</v>
      </c>
      <c r="T3422">
        <f t="shared" si="988"/>
        <v>-25.46381706691658</v>
      </c>
    </row>
    <row r="3423" spans="1:20" x14ac:dyDescent="0.25">
      <c r="A3423">
        <f t="shared" si="989"/>
        <v>2312274.6962278518</v>
      </c>
      <c r="B3423">
        <f t="shared" si="1006"/>
        <v>368009.94769097335</v>
      </c>
      <c r="C3423" t="str">
        <f t="shared" si="990"/>
        <v>-0.052444198651126+0.00697246542888727i</v>
      </c>
      <c r="D3423" t="str">
        <f t="shared" si="991"/>
        <v>2.97939519556279-1.7655424869756i</v>
      </c>
      <c r="E3423" t="str">
        <f t="shared" si="992"/>
        <v>-4.42326746552432-52.572557095422i</v>
      </c>
      <c r="F3423" t="str">
        <f t="shared" si="993"/>
        <v>1.43725004755404-0.565369970138182i</v>
      </c>
      <c r="G3423" t="str">
        <f t="shared" si="994"/>
        <v>0.987831302034042-0.109638591544086i</v>
      </c>
      <c r="H3423" t="str">
        <f t="shared" si="995"/>
        <v>0.0423732893178555-43.3273422882271i</v>
      </c>
      <c r="I3423" t="str">
        <f t="shared" si="996"/>
        <v>-0.0689323709195009-0.175740123261052i</v>
      </c>
      <c r="K3423" t="str">
        <f t="shared" si="997"/>
        <v>0.000270862516360349-0.000511860259802584i</v>
      </c>
      <c r="L3423" t="str">
        <f t="shared" si="998"/>
        <v>0.00005-0.000766798879165416i</v>
      </c>
      <c r="M3423" t="str">
        <f t="shared" si="999"/>
        <v>0.00133333333333333-0.000451058164214952i</v>
      </c>
      <c r="N3423">
        <f t="shared" si="1000"/>
        <v>7.5730724396466371</v>
      </c>
      <c r="O3423">
        <f t="shared" si="1001"/>
        <v>25.529956668724246</v>
      </c>
      <c r="P3423" s="3">
        <f t="shared" si="1002"/>
        <v>-25.529956668724246</v>
      </c>
      <c r="Q3423" s="3">
        <f t="shared" si="1003"/>
        <v>172.42692756035336</v>
      </c>
      <c r="R3423">
        <f t="shared" si="1004"/>
        <v>-7.5730724396466371</v>
      </c>
      <c r="S3423">
        <f t="shared" si="1005"/>
        <v>368.00994769097338</v>
      </c>
      <c r="T3423">
        <f t="shared" si="988"/>
        <v>-25.529956668724246</v>
      </c>
    </row>
    <row r="3424" spans="1:20" x14ac:dyDescent="0.25">
      <c r="A3424">
        <f t="shared" si="989"/>
        <v>2321061.3400735175</v>
      </c>
      <c r="B3424">
        <f t="shared" si="1006"/>
        <v>369408.38549219904</v>
      </c>
      <c r="C3424" t="str">
        <f t="shared" si="990"/>
        <v>-0.0520267361027704+0.00706280939275253i</v>
      </c>
      <c r="D3424" t="str">
        <f t="shared" si="991"/>
        <v>2.9737238194308-1.76863258691248i</v>
      </c>
      <c r="E3424" t="str">
        <f t="shared" si="992"/>
        <v>-4.43652288680973-52.3493737067291i</v>
      </c>
      <c r="F3424" t="str">
        <f t="shared" si="993"/>
        <v>1.43711688743538-0.564424913067862i</v>
      </c>
      <c r="G3424" t="str">
        <f t="shared" si="994"/>
        <v>0.987739780218747-0.110045021660086i</v>
      </c>
      <c r="H3424" t="str">
        <f t="shared" si="995"/>
        <v>0.0419056103234059-43.1628472852999i</v>
      </c>
      <c r="I3424" t="str">
        <f t="shared" si="996"/>
        <v>-0.0685568503923705-0.17505609954591i</v>
      </c>
      <c r="K3424" t="str">
        <f t="shared" si="997"/>
        <v>0.000269918614212285-0.000510745973901311i</v>
      </c>
      <c r="L3424" t="str">
        <f t="shared" si="998"/>
        <v>0.00005-0.0007638960740839i</v>
      </c>
      <c r="M3424" t="str">
        <f t="shared" si="999"/>
        <v>0.00133333333333333-0.000449350631814057i</v>
      </c>
      <c r="N3424">
        <f t="shared" si="1000"/>
        <v>7.7308408634944215</v>
      </c>
      <c r="O3424">
        <f t="shared" si="1001"/>
        <v>25.596160792601165</v>
      </c>
      <c r="P3424" s="3">
        <f t="shared" si="1002"/>
        <v>-25.596160792601165</v>
      </c>
      <c r="Q3424" s="3">
        <f t="shared" si="1003"/>
        <v>172.26915913650558</v>
      </c>
      <c r="R3424">
        <f t="shared" si="1004"/>
        <v>-7.7308408634944215</v>
      </c>
      <c r="S3424">
        <f t="shared" si="1005"/>
        <v>369.40838549219905</v>
      </c>
      <c r="T3424">
        <f t="shared" si="988"/>
        <v>-25.596160792601165</v>
      </c>
    </row>
    <row r="3425" spans="1:20" x14ac:dyDescent="0.25">
      <c r="A3425">
        <f t="shared" si="989"/>
        <v>2329881.373165797</v>
      </c>
      <c r="B3425">
        <f t="shared" si="1006"/>
        <v>370812.13735706941</v>
      </c>
      <c r="C3425" t="str">
        <f t="shared" si="990"/>
        <v>-0.0516117770562935+0.00715152492058352i</v>
      </c>
      <c r="D3425" t="str">
        <f t="shared" si="991"/>
        <v>2.96803105567291-1.77171070804325i</v>
      </c>
      <c r="E3425" t="str">
        <f t="shared" si="992"/>
        <v>-4.44960078520448-52.1272379196438i</v>
      </c>
      <c r="F3425" t="str">
        <f t="shared" si="993"/>
        <v>1.43698273833157-0.563487752300595i</v>
      </c>
      <c r="G3425" t="str">
        <f t="shared" si="994"/>
        <v>0.987647578667521-0.110452881445908i</v>
      </c>
      <c r="H3425" t="str">
        <f t="shared" si="995"/>
        <v>0.0414427377397702-42.9989793062613i</v>
      </c>
      <c r="I3425" t="str">
        <f t="shared" si="996"/>
        <v>-0.0681841418015233-0.174374632331079i</v>
      </c>
      <c r="K3425" t="str">
        <f t="shared" si="997"/>
        <v>0.000268975663182181-0.000509632124701545i</v>
      </c>
      <c r="L3425" t="str">
        <f t="shared" si="998"/>
        <v>0.00005-0.000761004257903863i</v>
      </c>
      <c r="M3425" t="str">
        <f t="shared" si="999"/>
        <v>0.00133333333333333-0.00044764956347286i</v>
      </c>
      <c r="N3425">
        <f t="shared" si="1000"/>
        <v>7.888889228247308</v>
      </c>
      <c r="O3425">
        <f t="shared" si="1001"/>
        <v>25.662429888132845</v>
      </c>
      <c r="P3425" s="3">
        <f t="shared" si="1002"/>
        <v>-25.662429888132845</v>
      </c>
      <c r="Q3425" s="3">
        <f t="shared" si="1003"/>
        <v>172.11111077175269</v>
      </c>
      <c r="R3425">
        <f t="shared" si="1004"/>
        <v>-7.888889228247308</v>
      </c>
      <c r="S3425">
        <f t="shared" si="1005"/>
        <v>370.81213735706939</v>
      </c>
      <c r="T3425">
        <f t="shared" si="988"/>
        <v>-25.662429888132845</v>
      </c>
    </row>
    <row r="3426" spans="1:20" x14ac:dyDescent="0.25">
      <c r="A3426">
        <f t="shared" si="989"/>
        <v>2338734.9223838272</v>
      </c>
      <c r="B3426">
        <f t="shared" si="1006"/>
        <v>372221.22347902629</v>
      </c>
      <c r="C3426" t="str">
        <f t="shared" si="990"/>
        <v>-0.0511993098166234+0.00723862421703775i</v>
      </c>
      <c r="D3426" t="str">
        <f t="shared" si="991"/>
        <v>2.96231694778641-1.77477668338043i</v>
      </c>
      <c r="E3426" t="str">
        <f t="shared" si="992"/>
        <v>-4.46250355605574-51.9061432031234i</v>
      </c>
      <c r="F3426" t="str">
        <f t="shared" si="993"/>
        <v>1.43684759308642-0.562558471864744i</v>
      </c>
      <c r="G3426" t="str">
        <f t="shared" si="994"/>
        <v>0.987554692461872-0.110862175057181i</v>
      </c>
      <c r="H3426" t="str">
        <f t="shared" si="995"/>
        <v>0.0409846279911559-42.8357359379631i</v>
      </c>
      <c r="I3426" t="str">
        <f t="shared" si="996"/>
        <v>-0.0678142236423054-0.173695711489955i</v>
      </c>
      <c r="K3426" t="str">
        <f t="shared" si="997"/>
        <v>0.000268033687067883-0.000508518704747553i</v>
      </c>
      <c r="L3426" t="str">
        <f t="shared" si="998"/>
        <v>0.00005-0.000758123389025565i</v>
      </c>
      <c r="M3426" t="str">
        <f t="shared" si="999"/>
        <v>0.00133333333333333-0.000445954934720922i</v>
      </c>
      <c r="N3426">
        <f t="shared" si="1000"/>
        <v>8.0472160725877302</v>
      </c>
      <c r="O3426">
        <f t="shared" si="1001"/>
        <v>25.72876440120719</v>
      </c>
      <c r="P3426" s="3">
        <f t="shared" si="1002"/>
        <v>-25.72876440120719</v>
      </c>
      <c r="Q3426" s="3">
        <f t="shared" si="1003"/>
        <v>171.95278392741227</v>
      </c>
      <c r="R3426">
        <f t="shared" si="1004"/>
        <v>-8.0472160725877302</v>
      </c>
      <c r="S3426">
        <f t="shared" si="1005"/>
        <v>372.22122347902626</v>
      </c>
      <c r="T3426">
        <f t="shared" si="988"/>
        <v>-25.72876440120719</v>
      </c>
    </row>
    <row r="3427" spans="1:20" x14ac:dyDescent="0.25">
      <c r="A3427">
        <f t="shared" si="989"/>
        <v>2347622.1150888857</v>
      </c>
      <c r="B3427">
        <f t="shared" si="1006"/>
        <v>373635.6641282466</v>
      </c>
      <c r="C3427" t="str">
        <f t="shared" si="990"/>
        <v>-0.0507893228057061+0.00732411943890996i</v>
      </c>
      <c r="D3427" t="str">
        <f t="shared" si="991"/>
        <v>2.95658154082818-1.77783034580472i</v>
      </c>
      <c r="E3427" t="str">
        <f t="shared" si="992"/>
        <v>-4.47523355750804-51.6860830793302i</v>
      </c>
      <c r="F3427" t="str">
        <f t="shared" si="993"/>
        <v>1.4367114444948-0.561637055874723i</v>
      </c>
      <c r="G3427" t="str">
        <f t="shared" si="994"/>
        <v>0.98746111664968-0.111272906651384i</v>
      </c>
      <c r="H3427" t="str">
        <f t="shared" si="995"/>
        <v>0.040531237830335-42.6731147768021i</v>
      </c>
      <c r="I3427" t="str">
        <f t="shared" si="996"/>
        <v>-0.0674470745723985-0.173019326936778i</v>
      </c>
      <c r="K3427" t="str">
        <f t="shared" si="997"/>
        <v>0.000267092709592994-0.000507405706872201i</v>
      </c>
      <c r="L3427" t="str">
        <f t="shared" si="998"/>
        <v>0.00005-0.000755253426006741i</v>
      </c>
      <c r="M3427" t="str">
        <f t="shared" si="999"/>
        <v>0.00133333333333333-0.000444266721180436i</v>
      </c>
      <c r="N3427">
        <f t="shared" si="1000"/>
        <v>8.2058199162925689</v>
      </c>
      <c r="O3427">
        <f t="shared" si="1001"/>
        <v>25.795164774013337</v>
      </c>
      <c r="P3427" s="3">
        <f t="shared" si="1002"/>
        <v>-25.795164774013337</v>
      </c>
      <c r="Q3427" s="3">
        <f t="shared" si="1003"/>
        <v>171.79418008370743</v>
      </c>
      <c r="R3427">
        <f t="shared" si="1004"/>
        <v>-8.2058199162925689</v>
      </c>
      <c r="S3427">
        <f t="shared" si="1005"/>
        <v>373.63566412824662</v>
      </c>
      <c r="T3427">
        <f t="shared" si="988"/>
        <v>-25.795164774013337</v>
      </c>
    </row>
    <row r="3428" spans="1:20" x14ac:dyDescent="0.25">
      <c r="A3428">
        <f t="shared" si="989"/>
        <v>2356543.0791262235</v>
      </c>
      <c r="B3428">
        <f t="shared" si="1006"/>
        <v>375055.47965193394</v>
      </c>
      <c r="C3428" t="str">
        <f t="shared" si="990"/>
        <v>-0.0503818045602388+0.00740802269625176i</v>
      </c>
      <c r="D3428" t="str">
        <f t="shared" si="991"/>
        <v>2.95082488142168-1.78087152808144i</v>
      </c>
      <c r="E3428" t="str">
        <f t="shared" si="992"/>
        <v>-4.48779311110987-51.4670511231166i</v>
      </c>
      <c r="F3428" t="str">
        <f t="shared" si="993"/>
        <v>1.4365742853024-0.56072348853048i</v>
      </c>
      <c r="G3428" t="str">
        <f t="shared" si="994"/>
        <v>0.987366846244993-0.111685080387712i</v>
      </c>
      <c r="H3428" t="str">
        <f t="shared" si="995"/>
        <v>0.0400825243365205-42.5111134286795i</v>
      </c>
      <c r="I3428" t="str">
        <f t="shared" si="996"/>
        <v>-0.0670826734105659-0.172345468626454i</v>
      </c>
      <c r="K3428" t="str">
        <f t="shared" si="997"/>
        <v>0.00026615275440401-0.000506293124195477i</v>
      </c>
      <c r="L3428" t="str">
        <f t="shared" si="998"/>
        <v>0.00005-0.000752394327562005i</v>
      </c>
      <c r="M3428" t="str">
        <f t="shared" si="999"/>
        <v>0.00133333333333333-0.000442584898565886i</v>
      </c>
      <c r="N3428">
        <f t="shared" si="1000"/>
        <v>8.3646992604938646</v>
      </c>
      <c r="O3428">
        <f t="shared" si="1001"/>
        <v>25.861631445041095</v>
      </c>
      <c r="P3428" s="3">
        <f t="shared" si="1002"/>
        <v>-25.861631445041095</v>
      </c>
      <c r="Q3428" s="3">
        <f t="shared" si="1003"/>
        <v>171.63530073950614</v>
      </c>
      <c r="R3428">
        <f t="shared" si="1004"/>
        <v>-8.3646992604938646</v>
      </c>
      <c r="S3428">
        <f t="shared" si="1005"/>
        <v>375.05547965193392</v>
      </c>
      <c r="T3428">
        <f t="shared" si="988"/>
        <v>-25.861631445041095</v>
      </c>
    </row>
    <row r="3429" spans="1:20" x14ac:dyDescent="0.25">
      <c r="A3429">
        <f t="shared" si="989"/>
        <v>2365497.9428269034</v>
      </c>
      <c r="B3429">
        <f t="shared" si="1006"/>
        <v>376480.6904746113</v>
      </c>
      <c r="C3429" t="str">
        <f t="shared" si="990"/>
        <v>-0.0499767437294289+0.0074903460534473i</v>
      </c>
      <c r="D3429" t="str">
        <f t="shared" si="991"/>
        <v>2.94504701776401-1.78390006287684i</v>
      </c>
      <c r="E3429" t="str">
        <f t="shared" si="992"/>
        <v>-4.50018450241134-51.2490409615115i</v>
      </c>
      <c r="F3429" t="str">
        <f t="shared" si="993"/>
        <v>1.43643610820536-0.559817754116966i</v>
      </c>
      <c r="G3429" t="str">
        <f t="shared" si="994"/>
        <v>0.987271876227833-0.112098700426934i</v>
      </c>
      <c r="H3429" t="str">
        <f t="shared" si="995"/>
        <v>0.0396384449132707-42.3497295089598i</v>
      </c>
      <c r="I3429" t="str">
        <f t="shared" si="996"/>
        <v>-0.0667209991354056-0.171674126554362i</v>
      </c>
      <c r="K3429" t="str">
        <f t="shared" si="997"/>
        <v>0.000265213845067534-0.000505180950123028i</v>
      </c>
      <c r="L3429" t="str">
        <f t="shared" si="998"/>
        <v>0.00005-0.00074954605256227i</v>
      </c>
      <c r="M3429" t="str">
        <f t="shared" si="999"/>
        <v>0.00133333333333333-0.000440909442683686i</v>
      </c>
      <c r="N3429">
        <f t="shared" si="1000"/>
        <v>8.5238525879322253</v>
      </c>
      <c r="O3429">
        <f t="shared" si="1001"/>
        <v>25.928164849080076</v>
      </c>
      <c r="P3429" s="3">
        <f t="shared" si="1002"/>
        <v>-25.928164849080076</v>
      </c>
      <c r="Q3429" s="3">
        <f t="shared" si="1003"/>
        <v>171.47614741206777</v>
      </c>
      <c r="R3429">
        <f t="shared" si="1004"/>
        <v>-8.5238525879322253</v>
      </c>
      <c r="S3429">
        <f t="shared" si="1005"/>
        <v>376.48069047461132</v>
      </c>
      <c r="T3429">
        <f t="shared" si="988"/>
        <v>-25.928164849080076</v>
      </c>
    </row>
    <row r="3430" spans="1:20" x14ac:dyDescent="0.25">
      <c r="A3430">
        <f t="shared" si="989"/>
        <v>2374486.8350096457</v>
      </c>
      <c r="B3430">
        <f t="shared" si="1006"/>
        <v>377911.31709841482</v>
      </c>
      <c r="C3430" t="str">
        <f t="shared" si="990"/>
        <v>-0.0495741290727695+0.00757110153025627i</v>
      </c>
      <c r="D3430" t="str">
        <f t="shared" si="991"/>
        <v>2.93924799963252-1.78691578277488i</v>
      </c>
      <c r="E3430" t="str">
        <f t="shared" si="992"/>
        <v>-4.51240998155005-51.0320462732118i</v>
      </c>
      <c r="F3430" t="str">
        <f t="shared" si="993"/>
        <v>1.43629690585004-0.558919837003624i</v>
      </c>
      <c r="G3430" t="str">
        <f t="shared" si="994"/>
        <v>0.98717620154399-0.11251377093125i</v>
      </c>
      <c r="H3430" t="str">
        <f t="shared" si="995"/>
        <v>0.0391989572864047-42.1889606424287i</v>
      </c>
      <c r="I3430" t="str">
        <f t="shared" si="996"/>
        <v>-0.0663620308841139-0.171005290756171i</v>
      </c>
      <c r="K3430" t="str">
        <f t="shared" si="997"/>
        <v>0.000264276005067462-0.000504069178344614i</v>
      </c>
      <c r="L3430" t="str">
        <f t="shared" si="998"/>
        <v>0.00005-0.000746708560034138i</v>
      </c>
      <c r="M3430" t="str">
        <f t="shared" si="999"/>
        <v>0.00133333333333333-0.000439240329431846i</v>
      </c>
      <c r="N3430">
        <f t="shared" si="1000"/>
        <v>8.6832783632158339</v>
      </c>
      <c r="O3430">
        <f t="shared" si="1001"/>
        <v>25.99476541721987</v>
      </c>
      <c r="P3430" s="3">
        <f t="shared" si="1002"/>
        <v>-25.99476541721987</v>
      </c>
      <c r="Q3430" s="3">
        <f t="shared" si="1003"/>
        <v>171.31672163678417</v>
      </c>
      <c r="R3430">
        <f t="shared" si="1004"/>
        <v>-8.6832783632158339</v>
      </c>
      <c r="S3430">
        <f t="shared" si="1005"/>
        <v>377.91131709841483</v>
      </c>
      <c r="T3430">
        <f t="shared" si="988"/>
        <v>-25.99476541721987</v>
      </c>
    </row>
    <row r="3431" spans="1:20" x14ac:dyDescent="0.25">
      <c r="A3431">
        <f t="shared" si="989"/>
        <v>2383509.8849826823</v>
      </c>
      <c r="B3431">
        <f t="shared" si="1006"/>
        <v>379347.3801033888</v>
      </c>
      <c r="C3431" t="str">
        <f t="shared" si="990"/>
        <v>-0.0491739494578443+0.00765030110281582i</v>
      </c>
      <c r="D3431" t="str">
        <f t="shared" si="991"/>
        <v>2.93342787839141-1.78991852029402i</v>
      </c>
      <c r="E3431" t="str">
        <f t="shared" si="992"/>
        <v>-4.52447176382711-50.8160607880818i</v>
      </c>
      <c r="F3431" t="str">
        <f t="shared" si="993"/>
        <v>1.43615667083269-0.558029721643868i</v>
      </c>
      <c r="G3431" t="str">
        <f t="shared" si="994"/>
        <v>0.987079817104821-0.11293029606414i</v>
      </c>
      <c r="H3431" t="str">
        <f t="shared" si="995"/>
        <v>0.0387640195019461-42.0288044632539i</v>
      </c>
      <c r="I3431" t="str">
        <f t="shared" si="996"/>
        <v>-0.0660057479512611-0.170338951307658i</v>
      </c>
      <c r="K3431" t="str">
        <f t="shared" si="997"/>
        <v>0.00026333925780223-0.000502957802832557i</v>
      </c>
      <c r="L3431" t="str">
        <f t="shared" si="998"/>
        <v>0.00005-0.000743881809159334i</v>
      </c>
      <c r="M3431" t="str">
        <f t="shared" si="999"/>
        <v>0.00133333333333333-0.000437577534799607i</v>
      </c>
      <c r="N3431">
        <f t="shared" si="1000"/>
        <v>8.842975033072463</v>
      </c>
      <c r="O3431">
        <f t="shared" si="1001"/>
        <v>26.061433576849353</v>
      </c>
      <c r="P3431" s="3">
        <f t="shared" si="1002"/>
        <v>-26.061433576849353</v>
      </c>
      <c r="Q3431" s="3">
        <f t="shared" si="1003"/>
        <v>171.15702496692754</v>
      </c>
      <c r="R3431">
        <f t="shared" si="1004"/>
        <v>-8.842975033072463</v>
      </c>
      <c r="S3431">
        <f t="shared" si="1005"/>
        <v>379.34738010338879</v>
      </c>
      <c r="T3431">
        <f t="shared" si="988"/>
        <v>-26.061433576849353</v>
      </c>
    </row>
    <row r="3432" spans="1:20" x14ac:dyDescent="0.25">
      <c r="A3432">
        <f t="shared" si="989"/>
        <v>2392567.2225456168</v>
      </c>
      <c r="B3432">
        <f t="shared" si="1006"/>
        <v>380788.90014778171</v>
      </c>
      <c r="C3432" t="str">
        <f t="shared" si="990"/>
        <v>-0.0487761938581491+0.00772795670460457i</v>
      </c>
      <c r="D3432" t="str">
        <f t="shared" si="991"/>
        <v>2.92758670699812-1.79290810790405i</v>
      </c>
      <c r="E3432" t="str">
        <f t="shared" si="992"/>
        <v>-4.53637203027256-50.6010782866557i</v>
      </c>
      <c r="F3432" t="str">
        <f t="shared" si="993"/>
        <v>1.43601539569917-0.557147392574535i</v>
      </c>
      <c r="G3432" t="str">
        <f t="shared" si="994"/>
        <v>0.986982717787047-0.113348279990222i</v>
      </c>
      <c r="H3432" t="str">
        <f t="shared" si="995"/>
        <v>0.0383335899240796-41.8692586149444i</v>
      </c>
      <c r="I3432" t="str">
        <f t="shared" si="996"/>
        <v>-0.0656521297875722-0.169675098324527i</v>
      </c>
      <c r="K3432" t="str">
        <f t="shared" si="997"/>
        <v>0.00026240362658205-0.000501846817840127i</v>
      </c>
      <c r="L3432" t="str">
        <f t="shared" si="998"/>
        <v>0.00005-0.00074106575927409i</v>
      </c>
      <c r="M3432" t="str">
        <f t="shared" si="999"/>
        <v>0.00133333333333333-0.000435921034867112i</v>
      </c>
      <c r="N3432">
        <f t="shared" si="1000"/>
        <v>9.0029410266005243</v>
      </c>
      <c r="O3432">
        <f t="shared" si="1001"/>
        <v>26.128169751657154</v>
      </c>
      <c r="P3432" s="3">
        <f t="shared" si="1002"/>
        <v>-26.128169751657154</v>
      </c>
      <c r="Q3432" s="3">
        <f t="shared" si="1003"/>
        <v>170.99705897339948</v>
      </c>
      <c r="R3432">
        <f t="shared" si="1004"/>
        <v>-9.0029410266005243</v>
      </c>
      <c r="S3432">
        <f t="shared" si="1005"/>
        <v>380.7889001477817</v>
      </c>
      <c r="T3432">
        <f t="shared" si="988"/>
        <v>-26.128169751657154</v>
      </c>
    </row>
    <row r="3433" spans="1:20" x14ac:dyDescent="0.25">
      <c r="A3433">
        <f t="shared" si="989"/>
        <v>2401658.9779912899</v>
      </c>
      <c r="B3433">
        <f t="shared" si="1006"/>
        <v>382235.89796834328</v>
      </c>
      <c r="C3433" t="str">
        <f t="shared" si="990"/>
        <v>-0.0483808513509405+0.00780408022737501i</v>
      </c>
      <c r="D3433" t="str">
        <f t="shared" si="991"/>
        <v>2.92172454000945-1.79588437804338i</v>
      </c>
      <c r="E3433" t="str">
        <f t="shared" si="992"/>
        <v>-4.54811292820206-50.3870925996449i</v>
      </c>
      <c r="F3433" t="str">
        <f t="shared" si="993"/>
        <v>1.43587307294466-0.556272834415388i</v>
      </c>
      <c r="G3433" t="str">
        <f t="shared" si="994"/>
        <v>0.986884898432548-0.113767726875099i</v>
      </c>
      <c r="H3433" t="str">
        <f t="shared" si="995"/>
        <v>0.0379076272331298-41.71032075031i</v>
      </c>
      <c r="I3433" t="str">
        <f t="shared" si="996"/>
        <v>-0.0653011559987218-0.169013721962227i</v>
      </c>
      <c r="K3433" t="str">
        <f t="shared" si="997"/>
        <v>0.000261469134626203-0.000500736217899919i</v>
      </c>
      <c r="L3433" t="str">
        <f t="shared" si="998"/>
        <v>0.00005-0.000738260369868589i</v>
      </c>
      <c r="M3433" t="str">
        <f t="shared" si="999"/>
        <v>0.00133333333333333-0.000434270805805053i</v>
      </c>
      <c r="N3433">
        <f t="shared" si="1000"/>
        <v>9.1631747555229879</v>
      </c>
      <c r="O3433">
        <f t="shared" si="1001"/>
        <v>26.194974361631424</v>
      </c>
      <c r="P3433" s="3">
        <f t="shared" si="1002"/>
        <v>-26.194974361631424</v>
      </c>
      <c r="Q3433" s="3">
        <f t="shared" si="1003"/>
        <v>170.83682524447701</v>
      </c>
      <c r="R3433">
        <f t="shared" si="1004"/>
        <v>-9.1631747555229879</v>
      </c>
      <c r="S3433">
        <f t="shared" si="1005"/>
        <v>382.23589796834329</v>
      </c>
      <c r="T3433">
        <f t="shared" si="988"/>
        <v>-26.194974361631424</v>
      </c>
    </row>
    <row r="3434" spans="1:20" x14ac:dyDescent="0.25">
      <c r="A3434">
        <f t="shared" si="989"/>
        <v>2410785.2821076568</v>
      </c>
      <c r="B3434">
        <f t="shared" si="1006"/>
        <v>383688.39438062301</v>
      </c>
      <c r="C3434" t="str">
        <f t="shared" si="990"/>
        <v>-0.0479879111151037+0.00787868352204507i</v>
      </c>
      <c r="D3434" t="str">
        <f t="shared" si="991"/>
        <v>2.91584143358754-1.7988471631362i</v>
      </c>
      <c r="E3434" t="str">
        <f t="shared" si="992"/>
        <v>-4.55969657176251-50.1740976074494i</v>
      </c>
      <c r="F3434" t="str">
        <f t="shared" si="993"/>
        <v>1.43572969501332-0.555406031868556i</v>
      </c>
      <c r="G3434" t="str">
        <f t="shared" si="994"/>
        <v>0.986786353848163-0.114188640885208i</v>
      </c>
      <c r="H3434" t="str">
        <f t="shared" si="995"/>
        <v>0.0374860904235575-41.5519885314211i</v>
      </c>
      <c r="I3434" t="str">
        <f t="shared" si="996"/>
        <v>-0.0649528063441323-0.168354812415768i</v>
      </c>
      <c r="K3434" t="str">
        <f t="shared" si="997"/>
        <v>0.000260535805060344-0.000499625997822184i</v>
      </c>
      <c r="L3434" t="str">
        <f t="shared" si="998"/>
        <v>0.00005-0.000735465600586362i</v>
      </c>
      <c r="M3434" t="str">
        <f t="shared" si="999"/>
        <v>0.00133333333333333-0.000432626823874331i</v>
      </c>
      <c r="N3434">
        <f t="shared" si="1000"/>
        <v>9.323674614434367</v>
      </c>
      <c r="O3434">
        <f t="shared" si="1001"/>
        <v>26.261847823060499</v>
      </c>
      <c r="P3434" s="3">
        <f t="shared" si="1002"/>
        <v>-26.261847823060499</v>
      </c>
      <c r="Q3434" s="3">
        <f t="shared" si="1003"/>
        <v>170.67632538556563</v>
      </c>
      <c r="R3434">
        <f t="shared" si="1004"/>
        <v>-9.323674614434367</v>
      </c>
      <c r="S3434">
        <f t="shared" si="1005"/>
        <v>383.68839438062298</v>
      </c>
      <c r="T3434">
        <f t="shared" si="988"/>
        <v>-26.261847823060499</v>
      </c>
    </row>
    <row r="3435" spans="1:20" x14ac:dyDescent="0.25">
      <c r="A3435">
        <f t="shared" si="989"/>
        <v>2419946.2661796664</v>
      </c>
      <c r="B3435">
        <f t="shared" si="1006"/>
        <v>385146.41027926939</v>
      </c>
      <c r="C3435" t="str">
        <f t="shared" si="990"/>
        <v>-0.0475973624290445+0.00795177839955797i</v>
      </c>
      <c r="D3435" t="str">
        <f t="shared" si="991"/>
        <v>2.90993744550559-1.80179629560993i</v>
      </c>
      <c r="E3435" t="str">
        <f t="shared" si="992"/>
        <v>-4.57112504246881-49.9620872396782i</v>
      </c>
      <c r="F3435" t="str">
        <f t="shared" si="993"/>
        <v>1.43558525429806-0.554546969718027i</v>
      </c>
      <c r="G3435" t="str">
        <f t="shared" si="994"/>
        <v>0.986687078805479-0.114611026187666i</v>
      </c>
      <c r="H3435" t="str">
        <f t="shared" si="995"/>
        <v>0.0370689388019727-41.3942596295698i</v>
      </c>
      <c r="I3435" t="str">
        <f t="shared" si="996"/>
        <v>-0.0646070607357894-0.167698359919553i</v>
      </c>
      <c r="K3435" t="str">
        <f t="shared" si="997"/>
        <v>0.000259603660913814-0.000498516152693107i</v>
      </c>
      <c r="L3435" t="str">
        <f t="shared" si="998"/>
        <v>0.00005-0.000732681411223713i</v>
      </c>
      <c r="M3435" t="str">
        <f t="shared" si="999"/>
        <v>0.00133333333333333-0.000430989065425714i</v>
      </c>
      <c r="N3435">
        <f t="shared" si="1000"/>
        <v>9.4844389810503742</v>
      </c>
      <c r="O3435">
        <f t="shared" si="1001"/>
        <v>26.328790548533402</v>
      </c>
      <c r="P3435" s="3">
        <f t="shared" si="1002"/>
        <v>-26.328790548533402</v>
      </c>
      <c r="Q3435" s="3">
        <f t="shared" si="1003"/>
        <v>170.51556101894963</v>
      </c>
      <c r="R3435">
        <f t="shared" si="1004"/>
        <v>-9.4844389810503742</v>
      </c>
      <c r="S3435">
        <f t="shared" si="1005"/>
        <v>385.14641027926939</v>
      </c>
      <c r="T3435">
        <f t="shared" si="988"/>
        <v>-26.328790548533402</v>
      </c>
    </row>
    <row r="3436" spans="1:20" x14ac:dyDescent="0.25">
      <c r="A3436">
        <f t="shared" si="989"/>
        <v>2429142.0619911486</v>
      </c>
      <c r="B3436">
        <f t="shared" si="1006"/>
        <v>386609.9666383306</v>
      </c>
      <c r="C3436" t="str">
        <f t="shared" si="990"/>
        <v>-0.0472091946686048+0.0080233766317055i</v>
      </c>
      <c r="D3436" t="str">
        <f t="shared" si="991"/>
        <v>2.90401263515352-1.80473160791281i</v>
      </c>
      <c r="E3436" t="str">
        <f t="shared" si="992"/>
        <v>-4.58240038973107-49.7510554746679i</v>
      </c>
      <c r="F3436" t="str">
        <f t="shared" si="993"/>
        <v>1.43543974314019-0.553695632829101i</v>
      </c>
      <c r="G3436" t="str">
        <f t="shared" si="994"/>
        <v>0.986587068040628-0.115034886950113i</v>
      </c>
      <c r="H3436" t="str">
        <f t="shared" si="995"/>
        <v>0.0366561319851692-41.2371317252293i</v>
      </c>
      <c r="I3436" t="str">
        <f t="shared" si="996"/>
        <v>-0.0642638992370584-0.167044354747188i</v>
      </c>
      <c r="K3436" t="str">
        <f t="shared" si="997"/>
        <v>0.000258672725117016-0.00049740667787309i</v>
      </c>
      <c r="L3436" t="str">
        <f t="shared" si="998"/>
        <v>0.00005-0.00072990776172914i</v>
      </c>
      <c r="M3436" t="str">
        <f t="shared" si="999"/>
        <v>0.00133333333333333-0.000429357506899496i</v>
      </c>
      <c r="N3436">
        <f t="shared" si="1000"/>
        <v>9.6454662164532579</v>
      </c>
      <c r="O3436">
        <f t="shared" si="1001"/>
        <v>26.395802946940428</v>
      </c>
      <c r="P3436" s="3">
        <f t="shared" si="1002"/>
        <v>-26.395802946940428</v>
      </c>
      <c r="Q3436" s="3">
        <f t="shared" si="1003"/>
        <v>170.35453378354674</v>
      </c>
      <c r="R3436">
        <f t="shared" si="1004"/>
        <v>-9.6454662164532579</v>
      </c>
      <c r="S3436">
        <f t="shared" si="1005"/>
        <v>386.6099666383306</v>
      </c>
      <c r="T3436">
        <f t="shared" ref="T3436:T3499" si="1007">P3436</f>
        <v>-26.395802946940428</v>
      </c>
    </row>
    <row r="3437" spans="1:20" x14ac:dyDescent="0.25">
      <c r="A3437">
        <f t="shared" ref="A3437:A3500" si="1008">2*PI()*B3437</f>
        <v>2438372.801826715</v>
      </c>
      <c r="B3437">
        <f t="shared" si="1006"/>
        <v>388079.08451155626</v>
      </c>
      <c r="C3437" t="str">
        <f t="shared" ref="C3437:C3500" si="1009">IMPRODUCT(D3437,E3437,$C$40,,K3437,$C$41)</f>
        <v>-0.0468233973049986+0.00809348995191965i</v>
      </c>
      <c r="D3437" t="str">
        <f t="shared" ref="D3437:D3500" si="1010">IMDIV(IMPRODUCT($C$37,$C$38,COMPLEX(1,A3437/$C$38)),IMSUM(-1*A3437*A3437/$C$39,COMPLEX(0,1*A3437)))</f>
        <v>2.89806706354315-1.8076529325316i</v>
      </c>
      <c r="E3437" t="str">
        <f t="shared" ref="E3437:E3500" si="1011">IMDIV(IMPRODUCT(IMSUM(F3437,G3437),$C$29,H3437),IMSUM(1,I3437))</f>
        <v>-4.59352463137272-49.540996339013i</v>
      </c>
      <c r="F3437" t="str">
        <f t="shared" ref="F3437:F3500" si="1012">IMDIV(IMPRODUCT($C$14,$C$15,COMPLEX(1,A3437/$C$15)),IMSUM(-1*A3437*A3437/$C$16,COMPLEX(0,A3437)))</f>
        <v>1.43529315382914-0.552852006147855i</v>
      </c>
      <c r="G3437" t="str">
        <f t="shared" ref="G3437:G3500" si="1013">IMDIV(1,COMPLEX(1,A3437*$C$9*$C$10))</f>
        <v>0.986486316254083-0.115460227340553i</v>
      </c>
      <c r="H3437" t="str">
        <f t="shared" ref="H3437:H3500" si="1014">IMDIV($C$3,IMSUM(K3437,COMPLEX(0,$C$28*A3437)))</f>
        <v>0.0362476298981715-41.0806025080156i</v>
      </c>
      <c r="I3437" t="str">
        <f t="shared" ref="I3437:I3500" si="1015">IMPRODUCT(F3437,$C$29,H3437,$C$31)</f>
        <v>-0.0639233020615158-0.166392787211317i</v>
      </c>
      <c r="K3437" t="str">
        <f t="shared" ref="K3437:K3500" si="1016">IF($C$26&lt;=0,IMDIV(1,IMSUM(IMDIV(1,L3437),1/$C$18)),IMDIV(1,IMSUM(IMDIV(1,L3437),1/$C$18,IMDIV(1,M3437))))</f>
        <v>0.000257743020498777-0.00049629756899496i</v>
      </c>
      <c r="L3437" t="str">
        <f t="shared" ref="L3437:L3500" si="1017">IMSUM($C$21/$C$22,IMDIV(1,COMPLEX(0,$C$20*$C$22*A3437)))</f>
        <v>0.00005-0.00072714461220277i</v>
      </c>
      <c r="M3437" t="str">
        <f t="shared" ref="M3437:M3500" si="1018">IMSUM($C$25/$C$26,IMDIV(1,COMPLEX(0,$C$24*$C$26*A3437)))</f>
        <v>0.00133333333333333-0.00042773212482516i</v>
      </c>
      <c r="N3437">
        <f t="shared" ref="N3437:N3500" si="1019">ABS(R3437)</f>
        <v>9.8067546653387865</v>
      </c>
      <c r="O3437">
        <f t="shared" ref="O3437:O3500" si="1020">ABS(P3437)</f>
        <v>26.462885423474258</v>
      </c>
      <c r="P3437" s="3">
        <f t="shared" ref="P3437:P3500" si="1021">20*LOG10(IMABS(C3437))</f>
        <v>-26.462885423474258</v>
      </c>
      <c r="Q3437" s="3">
        <f t="shared" ref="Q3437:Q3500" si="1022">IMARGUMENT(C3437)*180/PI()</f>
        <v>170.19324533466121</v>
      </c>
      <c r="R3437">
        <f t="shared" ref="R3437:R3500" si="1023">IF(Q3437&lt;0,Q3437+180,Q3437-180)</f>
        <v>-9.8067546653387865</v>
      </c>
      <c r="S3437">
        <f t="shared" ref="S3437:S3500" si="1024">B3437/1000</f>
        <v>388.07908451155623</v>
      </c>
      <c r="T3437">
        <f t="shared" si="1007"/>
        <v>-26.462885423474258</v>
      </c>
    </row>
    <row r="3438" spans="1:20" x14ac:dyDescent="0.25">
      <c r="A3438">
        <f t="shared" si="1008"/>
        <v>2447638.6184736565</v>
      </c>
      <c r="B3438">
        <f t="shared" ref="B3438:B3501" si="1025">B3437*(1+B$42)</f>
        <v>389553.78503270017</v>
      </c>
      <c r="C3438" t="str">
        <f t="shared" si="1009"/>
        <v>-0.0464399599027742+0.00816213005602789i</v>
      </c>
      <c r="D3438" t="str">
        <f t="shared" si="1010"/>
        <v>2.89210079331352-1.81056010200944i</v>
      </c>
      <c r="E3438" t="str">
        <f t="shared" si="1011"/>
        <v>-4.60449975413943-49.3319039070958i</v>
      </c>
      <c r="F3438" t="str">
        <f t="shared" si="1012"/>
        <v>1.43514547860213-0.552016074700615i</v>
      </c>
      <c r="G3438" t="str">
        <f t="shared" si="1013"/>
        <v>0.986384818110447-0.115887051527196i</v>
      </c>
      <c r="H3438" t="str">
        <f t="shared" si="1014"/>
        <v>0.0358433927723038-40.9246696766476i</v>
      </c>
      <c r="I3438" t="str">
        <f t="shared" si="1015"/>
        <v>-0.0635852495717874-0.165743647663436i</v>
      </c>
      <c r="K3438" t="str">
        <f t="shared" si="1016"/>
        <v>0.000256814569783771-0.000495188821962176i</v>
      </c>
      <c r="L3438" t="str">
        <f t="shared" si="1017"/>
        <v>0.00005-0.000724391922895768i</v>
      </c>
      <c r="M3438" t="str">
        <f t="shared" si="1018"/>
        <v>0.00133333333333333-0.00042611289582104i</v>
      </c>
      <c r="N3438">
        <f t="shared" si="1019"/>
        <v>9.9683026562580324</v>
      </c>
      <c r="O3438">
        <f t="shared" si="1020"/>
        <v>26.530038379630696</v>
      </c>
      <c r="P3438" s="3">
        <f t="shared" si="1021"/>
        <v>-26.530038379630696</v>
      </c>
      <c r="Q3438" s="3">
        <f t="shared" si="1022"/>
        <v>170.03169734374197</v>
      </c>
      <c r="R3438">
        <f t="shared" si="1023"/>
        <v>-9.9683026562580324</v>
      </c>
      <c r="S3438">
        <f t="shared" si="1024"/>
        <v>389.55378503270015</v>
      </c>
      <c r="T3438">
        <f t="shared" si="1007"/>
        <v>-26.530038379630696</v>
      </c>
    </row>
    <row r="3439" spans="1:20" x14ac:dyDescent="0.25">
      <c r="A3439">
        <f t="shared" si="1008"/>
        <v>2456939.6452238569</v>
      </c>
      <c r="B3439">
        <f t="shared" si="1025"/>
        <v>391034.08941582445</v>
      </c>
      <c r="C3439" t="str">
        <f t="shared" si="1009"/>
        <v>-0.0460588721177943+0.00822930860297889i</v>
      </c>
      <c r="D3439" t="str">
        <f t="shared" si="1010"/>
        <v>2.88611388873564-1.81345294896387i</v>
      </c>
      <c r="E3439" t="str">
        <f t="shared" si="1011"/>
        <v>-4.61532771419909-49.1237723006236i</v>
      </c>
      <c r="F3439" t="str">
        <f t="shared" si="1012"/>
        <v>1.43499670964393-0.551187823593406i</v>
      </c>
      <c r="G3439" t="str">
        <f t="shared" si="1013"/>
        <v>0.986282568238248-0.116315363678292i</v>
      </c>
      <c r="H3439" t="str">
        <f t="shared" si="1014"/>
        <v>0.0354433811432717-40.7693309389087i</v>
      </c>
      <c r="I3439" t="str">
        <f t="shared" si="1015"/>
        <v>-0.063249722278395-0.165096926493732i</v>
      </c>
      <c r="K3439" t="str">
        <f t="shared" si="1016"/>
        <v>0.00025588739558994-0.000494080432946977i</v>
      </c>
      <c r="L3439" t="str">
        <f t="shared" si="1017"/>
        <v>0.00005-0.000721649654209767i</v>
      </c>
      <c r="M3439" t="str">
        <f t="shared" si="1018"/>
        <v>0.00133333333333333-0.000424499796593983i</v>
      </c>
      <c r="N3439">
        <f t="shared" si="1019"/>
        <v>10.130108501861855</v>
      </c>
      <c r="O3439">
        <f t="shared" si="1020"/>
        <v>26.59726221321041</v>
      </c>
      <c r="P3439" s="3">
        <f t="shared" si="1021"/>
        <v>-26.59726221321041</v>
      </c>
      <c r="Q3439" s="3">
        <f t="shared" si="1022"/>
        <v>169.86989149813814</v>
      </c>
      <c r="R3439">
        <f t="shared" si="1023"/>
        <v>-10.130108501861855</v>
      </c>
      <c r="S3439">
        <f t="shared" si="1024"/>
        <v>391.03408941582444</v>
      </c>
      <c r="T3439">
        <f t="shared" si="1007"/>
        <v>-26.59726221321041</v>
      </c>
    </row>
    <row r="3440" spans="1:20" x14ac:dyDescent="0.25">
      <c r="A3440">
        <f t="shared" si="1008"/>
        <v>2466276.0158757074</v>
      </c>
      <c r="B3440">
        <f t="shared" si="1025"/>
        <v>392520.01895560458</v>
      </c>
      <c r="C3440" t="str">
        <f t="shared" si="1009"/>
        <v>-0.0456801236952452+0.00829503721553389i</v>
      </c>
      <c r="D3440" t="str">
        <f t="shared" si="1010"/>
        <v>2.88010641571727-1.81633130610498i</v>
      </c>
      <c r="E3440" t="str">
        <f t="shared" si="1011"/>
        <v>-4.62601043763363-48.9165956881703i</v>
      </c>
      <c r="F3440" t="str">
        <f t="shared" si="1012"/>
        <v>1.4348468390865-0.550367238011415i</v>
      </c>
      <c r="G3440" t="str">
        <f t="shared" si="1013"/>
        <v>0.986179561229729-0.11674516796197i</v>
      </c>
      <c r="H3440" t="str">
        <f t="shared" si="1014"/>
        <v>0.0350475558492651-40.6145840116077i</v>
      </c>
      <c r="I3440" t="str">
        <f t="shared" si="1015"/>
        <v>-0.0629167008386127-0.164452614130897i</v>
      </c>
      <c r="K3440" t="str">
        <f t="shared" si="1016"/>
        <v>0.000254961520425979-0.000492972398388526i</v>
      </c>
      <c r="L3440" t="str">
        <f t="shared" si="1017"/>
        <v>0.00005-0.000718917766696323i</v>
      </c>
      <c r="M3440" t="str">
        <f t="shared" si="1018"/>
        <v>0.00133333333333333-0.000422892803939014i</v>
      </c>
      <c r="N3440">
        <f t="shared" si="1019"/>
        <v>10.292170499140809</v>
      </c>
      <c r="O3440">
        <f t="shared" si="1020"/>
        <v>26.664557318319776</v>
      </c>
      <c r="P3440" s="3">
        <f t="shared" si="1021"/>
        <v>-26.664557318319776</v>
      </c>
      <c r="Q3440" s="3">
        <f t="shared" si="1022"/>
        <v>169.70782950085919</v>
      </c>
      <c r="R3440">
        <f t="shared" si="1023"/>
        <v>-10.292170499140809</v>
      </c>
      <c r="S3440">
        <f t="shared" si="1024"/>
        <v>392.5200189556046</v>
      </c>
      <c r="T3440">
        <f t="shared" si="1007"/>
        <v>-26.664557318319776</v>
      </c>
    </row>
    <row r="3441" spans="1:20" x14ac:dyDescent="0.25">
      <c r="A3441">
        <f t="shared" si="1008"/>
        <v>2475647.864736035</v>
      </c>
      <c r="B3441">
        <f t="shared" si="1025"/>
        <v>394011.59502763586</v>
      </c>
      <c r="C3441" t="str">
        <f t="shared" si="1009"/>
        <v>-0.0453037044676633+0.0083593274809276i</v>
      </c>
      <c r="D3441" t="str">
        <f t="shared" si="1010"/>
        <v>2.87407844180741-1.81919500625367i</v>
      </c>
      <c r="E3441" t="str">
        <f t="shared" si="1011"/>
        <v>-4.63654982092162-48.710368284721i</v>
      </c>
      <c r="F3441" t="str">
        <f t="shared" si="1012"/>
        <v>1.43469585900867-0.549554303218447i</v>
      </c>
      <c r="G3441" t="str">
        <f t="shared" si="1013"/>
        <v>0.986075791640638-0.117176468546066i</v>
      </c>
      <c r="H3441" t="str">
        <f t="shared" si="1014"/>
        <v>0.0346558780290709-40.4604266205405i</v>
      </c>
      <c r="I3441" t="str">
        <f t="shared" si="1015"/>
        <v>-0.0625861660553324-0.16381070104196i</v>
      </c>
      <c r="K3441" t="str">
        <f t="shared" si="1016"/>
        <v>0.000254036966688805-0.000491864714990995i</v>
      </c>
      <c r="L3441" t="str">
        <f t="shared" si="1017"/>
        <v>0.00005-0.000716196221056312i</v>
      </c>
      <c r="M3441" t="str">
        <f t="shared" si="1018"/>
        <v>0.00133333333333333-0.000421291894739006i</v>
      </c>
      <c r="N3441">
        <f t="shared" si="1019"/>
        <v>10.454486929665677</v>
      </c>
      <c r="O3441">
        <f t="shared" si="1020"/>
        <v>26.731924085372867</v>
      </c>
      <c r="P3441" s="3">
        <f t="shared" si="1021"/>
        <v>-26.731924085372867</v>
      </c>
      <c r="Q3441" s="3">
        <f t="shared" si="1022"/>
        <v>169.54551307033432</v>
      </c>
      <c r="R3441">
        <f t="shared" si="1023"/>
        <v>-10.454486929665677</v>
      </c>
      <c r="S3441">
        <f t="shared" si="1024"/>
        <v>394.01159502763585</v>
      </c>
      <c r="T3441">
        <f t="shared" si="1007"/>
        <v>-26.731924085372867</v>
      </c>
    </row>
    <row r="3442" spans="1:20" x14ac:dyDescent="0.25">
      <c r="A3442">
        <f t="shared" si="1008"/>
        <v>2485055.3266220321</v>
      </c>
      <c r="B3442">
        <f t="shared" si="1025"/>
        <v>395508.83908874088</v>
      </c>
      <c r="C3442" t="str">
        <f t="shared" si="1009"/>
        <v>-0.044929604352988+0.00842219095149696i</v>
      </c>
      <c r="D3442" t="str">
        <f t="shared" si="1010"/>
        <v>2.86803003620051-1.82204388236007i</v>
      </c>
      <c r="E3442" t="str">
        <f t="shared" si="1011"/>
        <v>-4.64694773141229-48.505084351225i</v>
      </c>
      <c r="F3442" t="str">
        <f t="shared" si="1012"/>
        <v>1.43454376143594-0.548749004556385i</v>
      </c>
      <c r="G3442" t="str">
        <f t="shared" si="1013"/>
        <v>0.985971253990023-0.117609269597958i</v>
      </c>
      <c r="H3442" t="str">
        <f t="shared" si="1014"/>
        <v>0.0342683091202067-40.3068565004519i</v>
      </c>
      <c r="I3442" t="str">
        <f t="shared" si="1015"/>
        <v>-0.0622580988759379-0.163171177732126i</v>
      </c>
      <c r="K3442" t="str">
        <f t="shared" si="1016"/>
        <v>0.000253113756661086-0.000490757379721627i</v>
      </c>
      <c r="L3442" t="str">
        <f t="shared" si="1017"/>
        <v>0.00005-0.000713484978139378i</v>
      </c>
      <c r="M3442" t="str">
        <f t="shared" si="1018"/>
        <v>0.00133333333333333-0.000419697045964342i</v>
      </c>
      <c r="N3442">
        <f t="shared" si="1019"/>
        <v>10.61705605982479</v>
      </c>
      <c r="O3442">
        <f t="shared" si="1020"/>
        <v>26.799362901093019</v>
      </c>
      <c r="P3442" s="3">
        <f t="shared" si="1021"/>
        <v>-26.799362901093019</v>
      </c>
      <c r="Q3442" s="3">
        <f t="shared" si="1022"/>
        <v>169.38294394017521</v>
      </c>
      <c r="R3442">
        <f t="shared" si="1023"/>
        <v>-10.61705605982479</v>
      </c>
      <c r="S3442">
        <f t="shared" si="1024"/>
        <v>395.5088390887409</v>
      </c>
      <c r="T3442">
        <f t="shared" si="1007"/>
        <v>-26.799362901093019</v>
      </c>
    </row>
    <row r="3443" spans="1:20" x14ac:dyDescent="0.25">
      <c r="A3443">
        <f t="shared" si="1008"/>
        <v>2494498.5368631957</v>
      </c>
      <c r="B3443">
        <f t="shared" si="1025"/>
        <v>397011.77267727809</v>
      </c>
      <c r="C3443" t="str">
        <f t="shared" si="1009"/>
        <v>-0.0445578133526368+0.00848363914528104i</v>
      </c>
      <c r="D3443" t="str">
        <f t="shared" si="1010"/>
        <v>2.86196126974048-1.8248777675221i</v>
      </c>
      <c r="E3443" t="str">
        <f t="shared" si="1011"/>
        <v>-4.65720600779281-48.3007381941479i</v>
      </c>
      <c r="F3443" t="str">
        <f t="shared" si="1012"/>
        <v>1.43439053834002-0.547951327444623i</v>
      </c>
      <c r="G3443" t="str">
        <f t="shared" si="1013"/>
        <v>0.985865942760016-0.118043575284389i</v>
      </c>
      <c r="H3443" t="str">
        <f t="shared" si="1014"/>
        <v>0.0338848108570713-40.1538713949974i</v>
      </c>
      <c r="I3443" t="str">
        <f t="shared" si="1015"/>
        <v>-0.0619324803911856-0.162534034744589i</v>
      </c>
      <c r="K3443" t="str">
        <f t="shared" si="1016"/>
        <v>0.000252191912508812-0.000489650389808793i</v>
      </c>
      <c r="L3443" t="str">
        <f t="shared" si="1017"/>
        <v>0.00005-0.000710783998943397i</v>
      </c>
      <c r="M3443" t="str">
        <f t="shared" si="1018"/>
        <v>0.00133333333333333-0.000418108234672586i</v>
      </c>
      <c r="N3443">
        <f t="shared" si="1019"/>
        <v>10.779876141062033</v>
      </c>
      <c r="O3443">
        <f t="shared" si="1020"/>
        <v>26.86687414851469</v>
      </c>
      <c r="P3443" s="3">
        <f t="shared" si="1021"/>
        <v>-26.86687414851469</v>
      </c>
      <c r="Q3443" s="3">
        <f t="shared" si="1022"/>
        <v>169.22012385893797</v>
      </c>
      <c r="R3443">
        <f t="shared" si="1023"/>
        <v>-10.779876141062033</v>
      </c>
      <c r="S3443">
        <f t="shared" si="1024"/>
        <v>397.01177267727809</v>
      </c>
      <c r="T3443">
        <f t="shared" si="1007"/>
        <v>-26.86687414851469</v>
      </c>
    </row>
    <row r="3444" spans="1:20" x14ac:dyDescent="0.25">
      <c r="A3444">
        <f t="shared" si="1008"/>
        <v>2503977.6313032759</v>
      </c>
      <c r="B3444">
        <f t="shared" si="1025"/>
        <v>398520.41741345177</v>
      </c>
      <c r="C3444" t="str">
        <f t="shared" si="1009"/>
        <v>-0.0441883215496017+0.00854368354659022i</v>
      </c>
      <c r="D3444" t="str">
        <f t="shared" si="1010"/>
        <v>2.85587221492456-1.82769649500413i</v>
      </c>
      <c r="E3444" t="str">
        <f t="shared" si="1011"/>
        <v>-4.66732646054556-48.0973241650338i</v>
      </c>
      <c r="F3444" t="str">
        <f t="shared" si="1012"/>
        <v>1.43423618163868-0.547161257379546i</v>
      </c>
      <c r="G3444" t="str">
        <f t="shared" si="1013"/>
        <v>0.985759852395625-0.118479389771302i</v>
      </c>
      <c r="H3444" t="str">
        <f t="shared" si="1014"/>
        <v>0.0335053452691001-40.0014690567051i</v>
      </c>
      <c r="I3444" t="str">
        <f t="shared" si="1015"/>
        <v>-0.0616092918340983-0.161899262660379i</v>
      </c>
      <c r="K3444" t="str">
        <f t="shared" si="1016"/>
        <v>0.000251271456278829-0.000488543742739961i</v>
      </c>
      <c r="L3444" t="str">
        <f t="shared" si="1017"/>
        <v>0.00005-0.000708093244613861i</v>
      </c>
      <c r="M3444" t="str">
        <f t="shared" si="1018"/>
        <v>0.00133333333333333-0.000416525438008155i</v>
      </c>
      <c r="N3444">
        <f t="shared" si="1019"/>
        <v>10.942945410113111</v>
      </c>
      <c r="O3444">
        <f t="shared" si="1020"/>
        <v>26.934458206985784</v>
      </c>
      <c r="P3444" s="3">
        <f t="shared" si="1021"/>
        <v>-26.934458206985784</v>
      </c>
      <c r="Q3444" s="3">
        <f t="shared" si="1022"/>
        <v>169.05705458988689</v>
      </c>
      <c r="R3444">
        <f t="shared" si="1023"/>
        <v>-10.942945410113111</v>
      </c>
      <c r="S3444">
        <f t="shared" si="1024"/>
        <v>398.52041741345175</v>
      </c>
      <c r="T3444">
        <f t="shared" si="1007"/>
        <v>-26.934458206985784</v>
      </c>
    </row>
    <row r="3445" spans="1:20" x14ac:dyDescent="0.25">
      <c r="A3445">
        <f t="shared" si="1008"/>
        <v>2513492.7463022284</v>
      </c>
      <c r="B3445">
        <f t="shared" si="1025"/>
        <v>400034.79499962291</v>
      </c>
      <c r="C3445" t="str">
        <f t="shared" si="1009"/>
        <v>-0.0438211191065732+0.00860233560654535i</v>
      </c>
      <c r="D3445" t="str">
        <f t="shared" si="1010"/>
        <v>2.84976294590677-1.83049989825579i</v>
      </c>
      <c r="E3445" t="str">
        <f t="shared" si="1011"/>
        <v>-4.67731087239868-47.8948366600685i</v>
      </c>
      <c r="F3445" t="str">
        <f t="shared" si="1012"/>
        <v>1.43408068319532-0.54637877993395i</v>
      </c>
      <c r="G3445" t="str">
        <f t="shared" si="1013"/>
        <v>0.985652977304525-0.118916717223654i</v>
      </c>
      <c r="H3445" t="str">
        <f t="shared" si="1014"/>
        <v>0.0331298746789527-39.8496472469387i</v>
      </c>
      <c r="I3445" t="str">
        <f t="shared" si="1015"/>
        <v>-0.0612885145788633-0.161266852098185i</v>
      </c>
      <c r="K3445" t="str">
        <f t="shared" si="1016"/>
        <v>0.000250352409896507-0.000487437436259712i</v>
      </c>
      <c r="L3445" t="str">
        <f t="shared" si="1017"/>
        <v>0.00005-0.000705412676443376i</v>
      </c>
      <c r="M3445" t="str">
        <f t="shared" si="1018"/>
        <v>0.00133333333333333-0.000414948633201986i</v>
      </c>
      <c r="N3445">
        <f t="shared" si="1019"/>
        <v>11.106262089238101</v>
      </c>
      <c r="O3445">
        <f t="shared" si="1020"/>
        <v>27.002115452169328</v>
      </c>
      <c r="P3445" s="3">
        <f t="shared" si="1021"/>
        <v>-27.002115452169328</v>
      </c>
      <c r="Q3445" s="3">
        <f t="shared" si="1022"/>
        <v>168.8937379107619</v>
      </c>
      <c r="R3445">
        <f t="shared" si="1023"/>
        <v>-11.106262089238101</v>
      </c>
      <c r="S3445">
        <f t="shared" si="1024"/>
        <v>400.03479499962293</v>
      </c>
      <c r="T3445">
        <f t="shared" si="1007"/>
        <v>-27.002115452169328</v>
      </c>
    </row>
    <row r="3446" spans="1:20" x14ac:dyDescent="0.25">
      <c r="A3446">
        <f t="shared" si="1008"/>
        <v>2523044.0187381771</v>
      </c>
      <c r="B3446">
        <f t="shared" si="1025"/>
        <v>401554.9272206215</v>
      </c>
      <c r="C3446" t="str">
        <f t="shared" si="1009"/>
        <v>-0.0434561962640808+0.00865960674358936i</v>
      </c>
      <c r="D3446" t="str">
        <f t="shared" si="1010"/>
        <v>2.84363353850131-1.83328781093087i</v>
      </c>
      <c r="E3446" t="str">
        <f t="shared" si="1011"/>
        <v>-4.68716099876829-47.693270119648i</v>
      </c>
      <c r="F3446" t="str">
        <f t="shared" si="1012"/>
        <v>1.43392403481873-0.5456038807565i</v>
      </c>
      <c r="G3446" t="str">
        <f t="shared" si="1013"/>
        <v>0.985545311856839-0.119355561805241i</v>
      </c>
      <c r="H3446" t="str">
        <f t="shared" si="1014"/>
        <v>0.0327583617006965-39.698403735859i</v>
      </c>
      <c r="I3446" t="str">
        <f t="shared" si="1015"/>
        <v>-0.0609701301397398-0.160636793714192i</v>
      </c>
      <c r="K3446" t="str">
        <f t="shared" si="1016"/>
        <v>0.000249434795163332-0.000486331468367651i</v>
      </c>
      <c r="L3446" t="str">
        <f t="shared" si="1017"/>
        <v>0.00005-0.000702742255871069i</v>
      </c>
      <c r="M3446" t="str">
        <f t="shared" si="1018"/>
        <v>0.00133333333333333-0.000413377797571217i</v>
      </c>
      <c r="N3446">
        <f t="shared" si="1019"/>
        <v>11.269824386456321</v>
      </c>
      <c r="O3446">
        <f t="shared" si="1020"/>
        <v>27.069846256046532</v>
      </c>
      <c r="P3446" s="3">
        <f t="shared" si="1021"/>
        <v>-27.069846256046532</v>
      </c>
      <c r="Q3446" s="3">
        <f t="shared" si="1022"/>
        <v>168.73017561354368</v>
      </c>
      <c r="R3446">
        <f t="shared" si="1023"/>
        <v>-11.269824386456321</v>
      </c>
      <c r="S3446">
        <f t="shared" si="1024"/>
        <v>401.55492722062149</v>
      </c>
      <c r="T3446">
        <f t="shared" si="1007"/>
        <v>-27.069846256046532</v>
      </c>
    </row>
    <row r="3447" spans="1:20" x14ac:dyDescent="0.25">
      <c r="A3447">
        <f t="shared" si="1008"/>
        <v>2532631.5860093823</v>
      </c>
      <c r="B3447">
        <f t="shared" si="1025"/>
        <v>403080.83594405989</v>
      </c>
      <c r="C3447" t="str">
        <f t="shared" si="1009"/>
        <v>-0.043093543338662+0.00871550834396975i</v>
      </c>
      <c r="D3447" t="str">
        <f t="shared" si="1010"/>
        <v>2.83748407018558-1.8360600669064i</v>
      </c>
      <c r="E3447" t="str">
        <f t="shared" si="1011"/>
        <v>-4.69687856819359-47.492619027951i</v>
      </c>
      <c r="F3447" t="str">
        <f t="shared" si="1012"/>
        <v>1.43376622826277-0.544836545571176i</v>
      </c>
      <c r="G3447" t="str">
        <f t="shared" si="1013"/>
        <v>0.985436850384932-0.119795927678519i</v>
      </c>
      <c r="H3447" t="str">
        <f t="shared" si="1014"/>
        <v>0.0323907692380197-39.5477363023874i</v>
      </c>
      <c r="I3447" t="str">
        <f t="shared" si="1015"/>
        <v>-0.0606541201699776-0.160009078201916i</v>
      </c>
      <c r="K3447" t="str">
        <f t="shared" si="1016"/>
        <v>0.000248518633754616-0.000485225837316344i</v>
      </c>
      <c r="L3447" t="str">
        <f t="shared" si="1017"/>
        <v>0.00005-0.000700081944482037i</v>
      </c>
      <c r="M3447" t="str">
        <f t="shared" si="1018"/>
        <v>0.00133333333333333-0.000411812908518844i</v>
      </c>
      <c r="N3447">
        <f t="shared" si="1019"/>
        <v>11.43363049577718</v>
      </c>
      <c r="O3447">
        <f t="shared" si="1020"/>
        <v>27.137650986918963</v>
      </c>
      <c r="P3447" s="3">
        <f t="shared" si="1021"/>
        <v>-27.137650986918963</v>
      </c>
      <c r="Q3447" s="3">
        <f t="shared" si="1022"/>
        <v>168.56636950422282</v>
      </c>
      <c r="R3447">
        <f t="shared" si="1023"/>
        <v>-11.43363049577718</v>
      </c>
      <c r="S3447">
        <f t="shared" si="1024"/>
        <v>403.08083594405991</v>
      </c>
      <c r="T3447">
        <f t="shared" si="1007"/>
        <v>-27.137650986918963</v>
      </c>
    </row>
    <row r="3448" spans="1:20" x14ac:dyDescent="0.25">
      <c r="A3448">
        <f t="shared" si="1008"/>
        <v>2542255.5860362179</v>
      </c>
      <c r="B3448">
        <f t="shared" si="1025"/>
        <v>404612.54312064731</v>
      </c>
      <c r="C3448" t="str">
        <f t="shared" si="1009"/>
        <v>-0.0427331507210524+0.00877005176219417i</v>
      </c>
      <c r="D3448" t="str">
        <f t="shared" si="1010"/>
        <v>2.83131462010308-1.83881650030175i</v>
      </c>
      <c r="E3448" t="str">
        <f t="shared" si="1011"/>
        <v>-4.70646528276413-47.2928779125178i</v>
      </c>
      <c r="F3448" t="str">
        <f t="shared" si="1012"/>
        <v>1.433607255226-0.5440767601767i</v>
      </c>
      <c r="G3448" t="str">
        <f t="shared" si="1013"/>
        <v>0.985327587183194-0.120237819004419i</v>
      </c>
      <c r="H3448" t="str">
        <f t="shared" si="1014"/>
        <v>0.0320270604824491-39.3976427341688i</v>
      </c>
      <c r="I3448" t="str">
        <f t="shared" si="1015"/>
        <v>-0.0603404664607399-0.159383696292035i</v>
      </c>
      <c r="K3448" t="str">
        <f t="shared" si="1016"/>
        <v>0.000247603947217174-0.0004841205416092i</v>
      </c>
      <c r="L3448" t="str">
        <f t="shared" si="1017"/>
        <v>0.00005-0.000697431704006808i</v>
      </c>
      <c r="M3448" t="str">
        <f t="shared" si="1018"/>
        <v>0.00133333333333333-0.000410253943533417i</v>
      </c>
      <c r="N3448">
        <f t="shared" si="1019"/>
        <v>11.597678597431354</v>
      </c>
      <c r="O3448">
        <f t="shared" si="1020"/>
        <v>27.205530009411298</v>
      </c>
      <c r="P3448" s="3">
        <f t="shared" si="1021"/>
        <v>-27.205530009411298</v>
      </c>
      <c r="Q3448" s="3">
        <f t="shared" si="1022"/>
        <v>168.40232140256865</v>
      </c>
      <c r="R3448">
        <f t="shared" si="1023"/>
        <v>-11.597678597431354</v>
      </c>
      <c r="S3448">
        <f t="shared" si="1024"/>
        <v>404.61254312064733</v>
      </c>
      <c r="T3448">
        <f t="shared" si="1007"/>
        <v>-27.205530009411298</v>
      </c>
    </row>
    <row r="3449" spans="1:20" x14ac:dyDescent="0.25">
      <c r="A3449">
        <f t="shared" si="1008"/>
        <v>2551916.157263156</v>
      </c>
      <c r="B3449">
        <f t="shared" si="1025"/>
        <v>406150.07078450581</v>
      </c>
      <c r="C3449" t="str">
        <f t="shared" si="1009"/>
        <v>-0.0423750088743995+0.00882324832145755i</v>
      </c>
      <c r="D3449" t="str">
        <f t="shared" si="1010"/>
        <v>2.8251252690659-1.84155694549792i</v>
      </c>
      <c r="E3449" t="str">
        <f t="shared" si="1011"/>
        <v>-4.71592281853917-47.0940413438313i</v>
      </c>
      <c r="F3449" t="str">
        <f t="shared" si="1012"/>
        <v>1.43344710735147-0.543324510445992i</v>
      </c>
      <c r="G3449" t="str">
        <f t="shared" si="1013"/>
        <v>0.985217516507826-0.120681239942161i</v>
      </c>
      <c r="H3449" t="str">
        <f t="shared" si="1014"/>
        <v>0.0316671989115863-39.248120827534i</v>
      </c>
      <c r="I3449" t="str">
        <f t="shared" si="1015"/>
        <v>-0.0600291509400382-0.158760638752232i</v>
      </c>
      <c r="K3449" t="str">
        <f t="shared" si="1016"/>
        <v>0.000246690756967086-0.000483015579998344i</v>
      </c>
      <c r="L3449" t="str">
        <f t="shared" si="1017"/>
        <v>0.00005-0.000694791496320791i</v>
      </c>
      <c r="M3449" t="str">
        <f t="shared" si="1018"/>
        <v>0.00133333333333333-0.000408700880188701i</v>
      </c>
      <c r="N3449">
        <f t="shared" si="1019"/>
        <v>11.761966858098873</v>
      </c>
      <c r="O3449">
        <f t="shared" si="1020"/>
        <v>27.273483684474087</v>
      </c>
      <c r="P3449" s="3">
        <f t="shared" si="1021"/>
        <v>-27.273483684474087</v>
      </c>
      <c r="Q3449" s="3">
        <f t="shared" si="1022"/>
        <v>168.23803314190113</v>
      </c>
      <c r="R3449">
        <f t="shared" si="1023"/>
        <v>-11.761966858098873</v>
      </c>
      <c r="S3449">
        <f t="shared" si="1024"/>
        <v>406.15007078450583</v>
      </c>
      <c r="T3449">
        <f t="shared" si="1007"/>
        <v>-27.273483684474087</v>
      </c>
    </row>
    <row r="3450" spans="1:20" x14ac:dyDescent="0.25">
      <c r="A3450">
        <f t="shared" si="1008"/>
        <v>2561613.4386607558</v>
      </c>
      <c r="B3450">
        <f t="shared" si="1025"/>
        <v>407693.44105348695</v>
      </c>
      <c r="C3450" t="str">
        <f t="shared" si="1009"/>
        <v>-0.0420191083324982+0.0088751093140444i</v>
      </c>
      <c r="D3450" t="str">
        <f t="shared" si="1010"/>
        <v>2.8189160995572-1.84428123715695i</v>
      </c>
      <c r="E3450" t="str">
        <f t="shared" si="1011"/>
        <v>-4.72525282596103-46.8961039349029i</v>
      </c>
      <c r="F3450" t="str">
        <f t="shared" si="1012"/>
        <v>1.43328577622635-0.542579782325596i</v>
      </c>
      <c r="G3450" t="str">
        <f t="shared" si="1013"/>
        <v>0.98510663257663-0.121126194649062i</v>
      </c>
      <c r="H3450" t="str">
        <f t="shared" si="1014"/>
        <v>0.0313111482873543-39.0991683874636i</v>
      </c>
      <c r="I3450" t="str">
        <f t="shared" si="1015"/>
        <v>-0.0597201556716727-0.158139896387029i</v>
      </c>
      <c r="K3450" t="str">
        <f t="shared" si="1016"/>
        <v>0.00024577908428744-0.000481910951482433i</v>
      </c>
      <c r="L3450" t="str">
        <f t="shared" si="1017"/>
        <v>0.00005-0.000692161283443703i</v>
      </c>
      <c r="M3450" t="str">
        <f t="shared" si="1018"/>
        <v>0.00133333333333333-0.000407153696143356i</v>
      </c>
      <c r="N3450">
        <f t="shared" si="1019"/>
        <v>11.926493431138539</v>
      </c>
      <c r="O3450">
        <f t="shared" si="1020"/>
        <v>27.341512369386969</v>
      </c>
      <c r="P3450" s="3">
        <f t="shared" si="1021"/>
        <v>-27.341512369386969</v>
      </c>
      <c r="Q3450" s="3">
        <f t="shared" si="1022"/>
        <v>168.07350656886146</v>
      </c>
      <c r="R3450">
        <f t="shared" si="1023"/>
        <v>-11.926493431138539</v>
      </c>
      <c r="S3450">
        <f t="shared" si="1024"/>
        <v>407.69344105348694</v>
      </c>
      <c r="T3450">
        <f t="shared" si="1007"/>
        <v>-27.341512369386969</v>
      </c>
    </row>
    <row r="3451" spans="1:20" x14ac:dyDescent="0.25">
      <c r="A3451">
        <f t="shared" si="1008"/>
        <v>2571347.5697276667</v>
      </c>
      <c r="B3451">
        <f t="shared" si="1025"/>
        <v>409242.6761294902</v>
      </c>
      <c r="C3451" t="str">
        <f t="shared" si="1009"/>
        <v>-0.0416654396980515+0.00892564600170296i</v>
      </c>
      <c r="D3451" t="str">
        <f t="shared" si="1010"/>
        <v>2.81268719573318-1.84698921024136i</v>
      </c>
      <c r="E3451" t="str">
        <f t="shared" si="1011"/>
        <v>-4.73445693026013-46.6990603408634i</v>
      </c>
      <c r="F3451" t="str">
        <f t="shared" si="1012"/>
        <v>1.43312325338161-0.541842561835109i</v>
      </c>
      <c r="G3451" t="str">
        <f t="shared" si="1013"/>
        <v>0.984994929568787-0.121572687280357i</v>
      </c>
      <c r="H3451" t="str">
        <f t="shared" si="1014"/>
        <v>0.0309588726542611-38.9507832275515i</v>
      </c>
      <c r="I3451" t="str">
        <f t="shared" si="1015"/>
        <v>-0.059413462854182-0.157521460037626i</v>
      </c>
      <c r="K3451" t="str">
        <f t="shared" si="1016"/>
        <v>0.000244868950326157-0.000480806655304482i</v>
      </c>
      <c r="L3451" t="str">
        <f t="shared" si="1017"/>
        <v>0.00005-0.000689541027539058i</v>
      </c>
      <c r="M3451" t="str">
        <f t="shared" si="1018"/>
        <v>0.00133333333333333-0.000405612369140621i</v>
      </c>
      <c r="N3451">
        <f t="shared" si="1019"/>
        <v>12.091256456813142</v>
      </c>
      <c r="O3451">
        <f t="shared" si="1020"/>
        <v>27.409616417761651</v>
      </c>
      <c r="P3451" s="3">
        <f t="shared" si="1021"/>
        <v>-27.409616417761651</v>
      </c>
      <c r="Q3451" s="3">
        <f t="shared" si="1022"/>
        <v>167.90874354318686</v>
      </c>
      <c r="R3451">
        <f t="shared" si="1023"/>
        <v>-12.091256456813142</v>
      </c>
      <c r="S3451">
        <f t="shared" si="1024"/>
        <v>409.24267612949018</v>
      </c>
      <c r="T3451">
        <f t="shared" si="1007"/>
        <v>-27.409616417761651</v>
      </c>
    </row>
    <row r="3452" spans="1:20" x14ac:dyDescent="0.25">
      <c r="A3452">
        <f t="shared" si="1008"/>
        <v>2581118.6904926319</v>
      </c>
      <c r="B3452">
        <f t="shared" si="1025"/>
        <v>410797.79829878226</v>
      </c>
      <c r="C3452" t="str">
        <f t="shared" si="1009"/>
        <v>-0.0413139936409511+0.00897486961599552i</v>
      </c>
      <c r="D3452" t="str">
        <f t="shared" si="1010"/>
        <v>2.80643864342487-1.84968070003371i</v>
      </c>
      <c r="E3452" t="str">
        <f t="shared" si="1011"/>
        <v>-4.74353673185384-46.5029052585571i</v>
      </c>
      <c r="F3452" t="str">
        <f t="shared" si="1012"/>
        <v>1.43295953029171-0.541112835066623i</v>
      </c>
      <c r="G3452" t="str">
        <f t="shared" si="1013"/>
        <v>0.984882401624647-0.122020721988991i</v>
      </c>
      <c r="H3452" t="str">
        <f t="shared" si="1014"/>
        <v>0.0306103363376725-38.8029631699683i</v>
      </c>
      <c r="I3452" t="str">
        <f t="shared" si="1015"/>
        <v>-0.0591090548198014-0.156905320581739i</v>
      </c>
      <c r="K3452" t="str">
        <f t="shared" si="1016"/>
        <v>0.000243960376093812-0.000479702690949642i</v>
      </c>
      <c r="L3452" t="str">
        <f t="shared" si="1017"/>
        <v>0.00005-0.000686930690913587i</v>
      </c>
      <c r="M3452" t="str">
        <f t="shared" si="1018"/>
        <v>0.00133333333333333-0.00040407687700799i</v>
      </c>
      <c r="N3452">
        <f t="shared" si="1019"/>
        <v>12.256254062516291</v>
      </c>
      <c r="O3452">
        <f t="shared" si="1020"/>
        <v>27.477796179545656</v>
      </c>
      <c r="P3452" s="3">
        <f t="shared" si="1021"/>
        <v>-27.477796179545656</v>
      </c>
      <c r="Q3452" s="3">
        <f t="shared" si="1022"/>
        <v>167.74374593748371</v>
      </c>
      <c r="R3452">
        <f t="shared" si="1023"/>
        <v>-12.256254062516291</v>
      </c>
      <c r="S3452">
        <f t="shared" si="1024"/>
        <v>410.79779829878225</v>
      </c>
      <c r="T3452">
        <f t="shared" si="1007"/>
        <v>-27.477796179545656</v>
      </c>
    </row>
    <row r="3453" spans="1:20" x14ac:dyDescent="0.25">
      <c r="A3453">
        <f t="shared" si="1008"/>
        <v>2590926.9415165042</v>
      </c>
      <c r="B3453">
        <f t="shared" si="1025"/>
        <v>412358.82993231766</v>
      </c>
      <c r="C3453" t="str">
        <f t="shared" si="1009"/>
        <v>-0.0409647608965873+0.00902279135862238i</v>
      </c>
      <c r="D3453" t="str">
        <f t="shared" si="1010"/>
        <v>2.80017053013991-1.85235554215636i</v>
      </c>
      <c r="E3453" t="str">
        <f t="shared" si="1011"/>
        <v>-4.75249380673807-46.3076334261413i</v>
      </c>
      <c r="F3453" t="str">
        <f t="shared" si="1012"/>
        <v>1.43279459837432-0.540390588184143i</v>
      </c>
      <c r="G3453" t="str">
        <f t="shared" si="1013"/>
        <v>0.984769042845511-0.122470302925433i</v>
      </c>
      <c r="H3453" t="str">
        <f t="shared" si="1014"/>
        <v>0.0302655039421-38.6557060454251i</v>
      </c>
      <c r="I3453" t="str">
        <f t="shared" si="1015"/>
        <v>-0.0588069140334275-0.156291468933444i</v>
      </c>
      <c r="K3453" t="str">
        <f t="shared" si="1016"/>
        <v>0.000243053382461509-0.000478599058142957i</v>
      </c>
      <c r="L3453" t="str">
        <f t="shared" si="1017"/>
        <v>0.00005-0.00068433023601672i</v>
      </c>
      <c r="M3453" t="str">
        <f t="shared" si="1018"/>
        <v>0.00133333333333333-0.000402547197656896i</v>
      </c>
      <c r="N3453">
        <f t="shared" si="1019"/>
        <v>12.421484362994988</v>
      </c>
      <c r="O3453">
        <f t="shared" si="1020"/>
        <v>27.546052001025032</v>
      </c>
      <c r="P3453" s="3">
        <f t="shared" si="1021"/>
        <v>-27.546052001025032</v>
      </c>
      <c r="Q3453" s="3">
        <f t="shared" si="1022"/>
        <v>167.57851563700501</v>
      </c>
      <c r="R3453">
        <f t="shared" si="1023"/>
        <v>-12.421484362994988</v>
      </c>
      <c r="S3453">
        <f t="shared" si="1024"/>
        <v>412.35882993231769</v>
      </c>
      <c r="T3453">
        <f t="shared" si="1007"/>
        <v>-27.546052001025032</v>
      </c>
    </row>
    <row r="3454" spans="1:20" x14ac:dyDescent="0.25">
      <c r="A3454">
        <f t="shared" si="1008"/>
        <v>2600772.4638942666</v>
      </c>
      <c r="B3454">
        <f t="shared" si="1025"/>
        <v>413925.79348606046</v>
      </c>
      <c r="C3454" t="str">
        <f t="shared" si="1009"/>
        <v>-0.0406177322641748+0.00906942240172207i</v>
      </c>
      <c r="D3454" t="str">
        <f t="shared" si="1010"/>
        <v>2.79388294506369-1.85501357259118i</v>
      </c>
      <c r="E3454" t="str">
        <f t="shared" si="1011"/>
        <v>-4.76132970687246-46.1132396226884i</v>
      </c>
      <c r="F3454" t="str">
        <f t="shared" si="1012"/>
        <v>1.43262844898997-0.539675807423017i</v>
      </c>
      <c r="G3454" t="str">
        <f t="shared" si="1013"/>
        <v>0.984654847293414-0.122921434237475i</v>
      </c>
      <c r="H3454" t="str">
        <f t="shared" si="1014"/>
        <v>0.0299243403495007-38.5090096931377i</v>
      </c>
      <c r="I3454" t="str">
        <f t="shared" si="1015"/>
        <v>-0.0585070230915924-0.155679896043016i</v>
      </c>
      <c r="K3454" t="str">
        <f t="shared" si="1016"/>
        <v>0.000242147990158785-0.000477495756847105i</v>
      </c>
      <c r="L3454" t="str">
        <f t="shared" si="1017"/>
        <v>0.00005-0.000681739625440047i</v>
      </c>
      <c r="M3454" t="str">
        <f t="shared" si="1018"/>
        <v>0.00133333333333333-0.000401023309082382i</v>
      </c>
      <c r="N3454">
        <f t="shared" si="1019"/>
        <v>12.586945460573673</v>
      </c>
      <c r="O3454">
        <f t="shared" si="1020"/>
        <v>27.614384224828619</v>
      </c>
      <c r="P3454" s="3">
        <f t="shared" si="1021"/>
        <v>-27.614384224828619</v>
      </c>
      <c r="Q3454" s="3">
        <f t="shared" si="1022"/>
        <v>167.41305453942633</v>
      </c>
      <c r="R3454">
        <f t="shared" si="1023"/>
        <v>-12.586945460573673</v>
      </c>
      <c r="S3454">
        <f t="shared" si="1024"/>
        <v>413.92579348606046</v>
      </c>
      <c r="T3454">
        <f t="shared" si="1007"/>
        <v>-27.614384224828619</v>
      </c>
    </row>
    <row r="3455" spans="1:20" x14ac:dyDescent="0.25">
      <c r="A3455">
        <f t="shared" si="1008"/>
        <v>2610655.3992570648</v>
      </c>
      <c r="B3455">
        <f t="shared" si="1025"/>
        <v>415498.71150130749</v>
      </c>
      <c r="C3455" t="str">
        <f t="shared" si="1009"/>
        <v>-0.0402728986051064+0.00911477388814719i</v>
      </c>
      <c r="D3455" t="str">
        <f t="shared" si="1010"/>
        <v>2.78757597906041-1.85765462769945i</v>
      </c>
      <c r="E3455" t="str">
        <f t="shared" si="1011"/>
        <v>-4.77004596055866-45.9197186677942i</v>
      </c>
      <c r="F3455" t="str">
        <f t="shared" si="1012"/>
        <v>1.43246107344173-0.538968479089369i</v>
      </c>
      <c r="G3455" t="str">
        <f t="shared" si="1013"/>
        <v>0.984539808990908-0.12337412007003i</v>
      </c>
      <c r="H3455" t="str">
        <f t="shared" si="1014"/>
        <v>0.0295868107175898-38.3628719607911i</v>
      </c>
      <c r="I3455" t="str">
        <f t="shared" si="1015"/>
        <v>-0.0582093647214467-0.155070592896771i</v>
      </c>
      <c r="K3455" t="str">
        <f t="shared" si="1016"/>
        <v>0.000241244219771547-0.000476392787260101i</v>
      </c>
      <c r="L3455" t="str">
        <f t="shared" si="1017"/>
        <v>0.00005-0.000679158821916767i</v>
      </c>
      <c r="M3455" t="str">
        <f t="shared" si="1018"/>
        <v>0.00133333333333333-0.000399505189362804i</v>
      </c>
      <c r="N3455">
        <f t="shared" si="1019"/>
        <v>12.752635445375603</v>
      </c>
      <c r="O3455">
        <f t="shared" si="1020"/>
        <v>27.682793189931544</v>
      </c>
      <c r="P3455" s="3">
        <f t="shared" si="1021"/>
        <v>-27.682793189931544</v>
      </c>
      <c r="Q3455" s="3">
        <f t="shared" si="1022"/>
        <v>167.2473645546244</v>
      </c>
      <c r="R3455">
        <f t="shared" si="1023"/>
        <v>-12.752635445375603</v>
      </c>
      <c r="S3455">
        <f t="shared" si="1024"/>
        <v>415.49871150130747</v>
      </c>
      <c r="T3455">
        <f t="shared" si="1007"/>
        <v>-27.682793189931544</v>
      </c>
    </row>
    <row r="3456" spans="1:20" x14ac:dyDescent="0.25">
      <c r="A3456">
        <f t="shared" si="1008"/>
        <v>2620575.889774242</v>
      </c>
      <c r="B3456">
        <f t="shared" si="1025"/>
        <v>417077.60660501249</v>
      </c>
      <c r="C3456" t="str">
        <f t="shared" si="1009"/>
        <v>-0.0399302508413274+0.00915885693171619i</v>
      </c>
      <c r="D3456" t="str">
        <f t="shared" si="1010"/>
        <v>2.78124972467395-1.86027854424176i</v>
      </c>
      <c r="E3456" t="str">
        <f t="shared" si="1011"/>
        <v>-4.77864407281234-45.727065421188i</v>
      </c>
      <c r="F3456" t="str">
        <f t="shared" si="1012"/>
        <v>1.43229246297492-0.538268589559495i</v>
      </c>
      <c r="G3456" t="str">
        <f t="shared" si="1013"/>
        <v>0.984423921920846-0.123828364564933i</v>
      </c>
      <c r="H3456" t="str">
        <f t="shared" si="1014"/>
        <v>0.0292528804781621-38.2172907045038i</v>
      </c>
      <c r="I3456" t="str">
        <f t="shared" si="1015"/>
        <v>-0.0579139217797463-0.154463550516913i</v>
      </c>
      <c r="K3456" t="str">
        <f t="shared" si="1016"/>
        <v>0.000240342091740033-0.000475290149812983i</v>
      </c>
      <c r="L3456" t="str">
        <f t="shared" si="1017"/>
        <v>0.00005-0.000676587788321146i</v>
      </c>
      <c r="M3456" t="str">
        <f t="shared" si="1018"/>
        <v>0.00133333333333333-0.000397992816659498i</v>
      </c>
      <c r="N3456">
        <f t="shared" si="1019"/>
        <v>12.918552395542974</v>
      </c>
      <c r="O3456">
        <f t="shared" si="1020"/>
        <v>27.75127923165936</v>
      </c>
      <c r="P3456" s="3">
        <f t="shared" si="1021"/>
        <v>-27.75127923165936</v>
      </c>
      <c r="Q3456" s="3">
        <f t="shared" si="1022"/>
        <v>167.08144760445703</v>
      </c>
      <c r="R3456">
        <f t="shared" si="1023"/>
        <v>-12.918552395542974</v>
      </c>
      <c r="S3456">
        <f t="shared" si="1024"/>
        <v>417.07760660501248</v>
      </c>
      <c r="T3456">
        <f t="shared" si="1007"/>
        <v>-27.75127923165936</v>
      </c>
    </row>
    <row r="3457" spans="1:20" x14ac:dyDescent="0.25">
      <c r="A3457">
        <f t="shared" si="1008"/>
        <v>2630534.0781553844</v>
      </c>
      <c r="B3457">
        <f t="shared" si="1025"/>
        <v>418662.50151011156</v>
      </c>
      <c r="C3457" t="str">
        <f t="shared" si="1009"/>
        <v>-0.0395897799537354+0.00920168261744338i</v>
      </c>
      <c r="D3457" t="str">
        <f t="shared" si="1010"/>
        <v>2.77490427612831-1.86288515939813i</v>
      </c>
      <c r="E3457" t="str">
        <f t="shared" si="1011"/>
        <v>-4.7871255257284-45.5352747823488i</v>
      </c>
      <c r="F3457" t="str">
        <f t="shared" si="1012"/>
        <v>1.43212260877681-0.537576125279308i</v>
      </c>
      <c r="G3457" t="str">
        <f t="shared" si="1013"/>
        <v>0.984307180026162-0.124284171860728i</v>
      </c>
      <c r="H3457" t="str">
        <f t="shared" si="1014"/>
        <v>0.0289225153354297-38.0722637887918i</v>
      </c>
      <c r="I3457" t="str">
        <f t="shared" si="1015"/>
        <v>-0.0576206772518514-0.153858759961378i</v>
      </c>
      <c r="K3457" t="str">
        <f t="shared" si="1016"/>
        <v>0.000239441626356831-0.000474187845167486i</v>
      </c>
      <c r="L3457" t="str">
        <f t="shared" si="1017"/>
        <v>0.00005-0.000674026487668005i</v>
      </c>
      <c r="M3457" t="str">
        <f t="shared" si="1018"/>
        <v>0.00133333333333333-0.000396486169216475i</v>
      </c>
      <c r="N3457">
        <f t="shared" si="1019"/>
        <v>13.084694377456657</v>
      </c>
      <c r="O3457">
        <f t="shared" si="1020"/>
        <v>27.819842681691838</v>
      </c>
      <c r="P3457" s="3">
        <f t="shared" si="1021"/>
        <v>-27.819842681691838</v>
      </c>
      <c r="Q3457" s="3">
        <f t="shared" si="1022"/>
        <v>166.91530562254334</v>
      </c>
      <c r="R3457">
        <f t="shared" si="1023"/>
        <v>-13.084694377456657</v>
      </c>
      <c r="S3457">
        <f t="shared" si="1024"/>
        <v>418.66250151011155</v>
      </c>
      <c r="T3457">
        <f t="shared" si="1007"/>
        <v>-27.819842681691838</v>
      </c>
    </row>
    <row r="3458" spans="1:20" x14ac:dyDescent="0.25">
      <c r="A3458">
        <f t="shared" si="1008"/>
        <v>2640530.107652375</v>
      </c>
      <c r="B3458">
        <f t="shared" si="1025"/>
        <v>420253.41901585</v>
      </c>
      <c r="C3458" t="str">
        <f t="shared" si="1009"/>
        <v>-0.0392514769806021+0.00924326200174492i</v>
      </c>
      <c r="D3458" t="str">
        <f t="shared" si="1010"/>
        <v>2.76853972932798-1.8654743107881i</v>
      </c>
      <c r="E3458" t="str">
        <f t="shared" si="1011"/>
        <v>-4.79549177884092-45.3443416901233i</v>
      </c>
      <c r="F3458" t="str">
        <f t="shared" si="1012"/>
        <v>1.4319515019762-0.536891072763729i</v>
      </c>
      <c r="G3458" t="str">
        <f t="shared" si="1013"/>
        <v>0.984189577209651-0.124741546092468i</v>
      </c>
      <c r="H3458" t="str">
        <f t="shared" si="1014"/>
        <v>0.0285956812643691-37.927789086534i</v>
      </c>
      <c r="I3458" t="str">
        <f t="shared" si="1015"/>
        <v>-0.0573296142507301-0.153256212323672i</v>
      </c>
      <c r="K3458" t="str">
        <f t="shared" si="1016"/>
        <v>0.000238542843764922-0.000473085874213682i</v>
      </c>
      <c r="L3458" t="str">
        <f t="shared" si="1017"/>
        <v>0.00005-0.00067147488311218i</v>
      </c>
      <c r="M3458" t="str">
        <f t="shared" si="1018"/>
        <v>0.00133333333333333-0.000394985225360106i</v>
      </c>
      <c r="N3458">
        <f t="shared" si="1019"/>
        <v>13.251059445953416</v>
      </c>
      <c r="O3458">
        <f t="shared" si="1020"/>
        <v>27.888483868067162</v>
      </c>
      <c r="P3458" s="3">
        <f t="shared" si="1021"/>
        <v>-27.888483868067162</v>
      </c>
      <c r="Q3458" s="3">
        <f t="shared" si="1022"/>
        <v>166.74894055404658</v>
      </c>
      <c r="R3458">
        <f t="shared" si="1023"/>
        <v>-13.251059445953416</v>
      </c>
      <c r="S3458">
        <f t="shared" si="1024"/>
        <v>420.25341901585</v>
      </c>
      <c r="T3458">
        <f t="shared" si="1007"/>
        <v>-27.888483868067162</v>
      </c>
    </row>
    <row r="3459" spans="1:20" x14ac:dyDescent="0.25">
      <c r="A3459">
        <f t="shared" si="1008"/>
        <v>2650564.1220614538</v>
      </c>
      <c r="B3459">
        <f t="shared" si="1025"/>
        <v>421850.38200811023</v>
      </c>
      <c r="C3459" t="str">
        <f t="shared" si="1009"/>
        <v>-0.0389153330160172+0.00928360611262349i</v>
      </c>
      <c r="D3459" t="str">
        <f t="shared" si="1010"/>
        <v>2.76215618185775-1.86804583649087i</v>
      </c>
      <c r="E3459" t="str">
        <f t="shared" si="1011"/>
        <v>-4.80374426947571-45.1542611223517i</v>
      </c>
      <c r="F3459" t="str">
        <f t="shared" si="1012"/>
        <v>1.43177913364326-0.536213418596127i</v>
      </c>
      <c r="G3459" t="str">
        <f t="shared" si="1013"/>
        <v>0.984071107333755-0.125200491391495i</v>
      </c>
      <c r="H3459" t="str">
        <f t="shared" si="1014"/>
        <v>0.0282723445090786-37.7838644789375i</v>
      </c>
      <c r="I3459" t="str">
        <f t="shared" si="1015"/>
        <v>-0.0570407160159739-0.152655898732731i</v>
      </c>
      <c r="K3459" t="str">
        <f t="shared" si="1016"/>
        <v>0.000237645763955746-0.000471984238067594i</v>
      </c>
      <c r="L3459" t="str">
        <f t="shared" si="1017"/>
        <v>0.00005-0.000668932937947978i</v>
      </c>
      <c r="M3459" t="str">
        <f t="shared" si="1018"/>
        <v>0.00133333333333333-0.000393489963498811i</v>
      </c>
      <c r="N3459">
        <f t="shared" si="1019"/>
        <v>13.417645644543057</v>
      </c>
      <c r="O3459">
        <f t="shared" si="1020"/>
        <v>27.957203115186463</v>
      </c>
      <c r="P3459" s="3">
        <f t="shared" si="1021"/>
        <v>-27.957203115186463</v>
      </c>
      <c r="Q3459" s="3">
        <f t="shared" si="1022"/>
        <v>166.58235435545694</v>
      </c>
      <c r="R3459">
        <f t="shared" si="1023"/>
        <v>-13.417645644543057</v>
      </c>
      <c r="S3459">
        <f t="shared" si="1024"/>
        <v>421.85038200811022</v>
      </c>
      <c r="T3459">
        <f t="shared" si="1007"/>
        <v>-27.957203115186463</v>
      </c>
    </row>
    <row r="3460" spans="1:20" x14ac:dyDescent="0.25">
      <c r="A3460">
        <f t="shared" si="1008"/>
        <v>2660636.2657252871</v>
      </c>
      <c r="B3460">
        <f t="shared" si="1025"/>
        <v>423453.41345974104</v>
      </c>
      <c r="C3460" t="str">
        <f t="shared" si="1009"/>
        <v>-0.0385813392083557+0.00932272594983129i</v>
      </c>
      <c r="D3460" t="str">
        <f t="shared" si="1010"/>
        <v>2.75575373298254-1.87059957506562i</v>
      </c>
      <c r="E3460" t="str">
        <f t="shared" si="1011"/>
        <v>-4.81188441309811-44.9650280954905i</v>
      </c>
      <c r="F3460" t="str">
        <f t="shared" si="1012"/>
        <v>1.43160549478905-0.535543149427694i</v>
      </c>
      <c r="G3460" t="str">
        <f t="shared" si="1013"/>
        <v>0.98395176422034-0.125661011885233i</v>
      </c>
      <c r="H3460" t="str">
        <f t="shared" si="1014"/>
        <v>0.0279524715811487-37.6404878555015i</v>
      </c>
      <c r="I3460" t="str">
        <f t="shared" si="1015"/>
        <v>-0.0567539659128127-0.152057810352752i</v>
      </c>
      <c r="K3460" t="str">
        <f t="shared" si="1016"/>
        <v>0.00023675040676733-0.000470882938068812i</v>
      </c>
      <c r="L3460" t="str">
        <f t="shared" si="1017"/>
        <v>0.00005-0.000666400615608666i</v>
      </c>
      <c r="M3460" t="str">
        <f t="shared" si="1018"/>
        <v>0.00133333333333333-0.000392000362122743i</v>
      </c>
      <c r="N3460">
        <f t="shared" si="1019"/>
        <v>13.584451005624288</v>
      </c>
      <c r="O3460">
        <f t="shared" si="1020"/>
        <v>28.026000743818429</v>
      </c>
      <c r="P3460" s="3">
        <f t="shared" si="1021"/>
        <v>-28.026000743818429</v>
      </c>
      <c r="Q3460" s="3">
        <f t="shared" si="1022"/>
        <v>166.41554899437571</v>
      </c>
      <c r="R3460">
        <f t="shared" si="1023"/>
        <v>-13.584451005624288</v>
      </c>
      <c r="S3460">
        <f t="shared" si="1024"/>
        <v>423.45341345974106</v>
      </c>
      <c r="T3460">
        <f t="shared" si="1007"/>
        <v>-28.026000743818429</v>
      </c>
    </row>
    <row r="3461" spans="1:20" x14ac:dyDescent="0.25">
      <c r="A3461">
        <f t="shared" si="1008"/>
        <v>2670746.6835350436</v>
      </c>
      <c r="B3461">
        <f t="shared" si="1025"/>
        <v>425062.53643088805</v>
      </c>
      <c r="C3461" t="str">
        <f t="shared" si="1009"/>
        <v>-0.0382494867587696+0.00936063248501224i</v>
      </c>
      <c r="D3461" t="str">
        <f t="shared" si="1010"/>
        <v>2.74933248364672-1.87313536557183i</v>
      </c>
      <c r="E3461" t="str">
        <f t="shared" si="1011"/>
        <v>-4.81991360365326-44.7766376642487i</v>
      </c>
      <c r="F3461" t="str">
        <f t="shared" si="1012"/>
        <v>1.43143057636533-0.534880251976884i</v>
      </c>
      <c r="G3461" t="str">
        <f t="shared" si="1013"/>
        <v>0.983831541650474-0.126123111696968i</v>
      </c>
      <c r="H3461" t="str">
        <f t="shared" si="1014"/>
        <v>0.0276360292580398-37.4976571139841i</v>
      </c>
      <c r="I3461" t="str">
        <f t="shared" si="1015"/>
        <v>-0.0564693474311482-0.151461938383058i</v>
      </c>
      <c r="K3461" t="str">
        <f t="shared" si="1016"/>
        <v>0.000235856791882411-0.000469781975778051i</v>
      </c>
      <c r="L3461" t="str">
        <f t="shared" si="1017"/>
        <v>0.00005-0.000663877879665936i</v>
      </c>
      <c r="M3461" t="str">
        <f t="shared" si="1018"/>
        <v>0.00133333333333333-0.000390516399803491i</v>
      </c>
      <c r="N3461">
        <f t="shared" si="1019"/>
        <v>13.751473550699245</v>
      </c>
      <c r="O3461">
        <f t="shared" si="1020"/>
        <v>28.094877071103774</v>
      </c>
      <c r="P3461" s="3">
        <f t="shared" si="1021"/>
        <v>-28.094877071103774</v>
      </c>
      <c r="Q3461" s="3">
        <f t="shared" si="1022"/>
        <v>166.24852644930075</v>
      </c>
      <c r="R3461">
        <f t="shared" si="1023"/>
        <v>-13.751473550699245</v>
      </c>
      <c r="S3461">
        <f t="shared" si="1024"/>
        <v>425.06253643088803</v>
      </c>
      <c r="T3461">
        <f t="shared" si="1007"/>
        <v>-28.094877071103774</v>
      </c>
    </row>
    <row r="3462" spans="1:20" x14ac:dyDescent="0.25">
      <c r="A3462">
        <f t="shared" si="1008"/>
        <v>2680895.5209324765</v>
      </c>
      <c r="B3462">
        <f t="shared" si="1025"/>
        <v>426677.77406932542</v>
      </c>
      <c r="C3462" t="str">
        <f t="shared" si="1009"/>
        <v>-0.0379197669197026+0.00939733666182223i</v>
      </c>
      <c r="D3462" t="str">
        <f t="shared" si="1010"/>
        <v>2.7428925364734-1.87565304758963i</v>
      </c>
      <c r="E3462" t="str">
        <f t="shared" si="1011"/>
        <v>-4.82783321390274-44.5890849212191i</v>
      </c>
      <c r="F3462" t="str">
        <f t="shared" si="1012"/>
        <v>1.43125436926414-0.534224713028789i</v>
      </c>
      <c r="G3462" t="str">
        <f t="shared" si="1013"/>
        <v>0.983710433364211-0.126586794945632i</v>
      </c>
      <c r="H3462" t="str">
        <f t="shared" si="1014"/>
        <v>0.0273229845814766-37.3553701603668i</v>
      </c>
      <c r="I3462" t="str">
        <f t="shared" si="1015"/>
        <v>-0.0561868441845844-0.150868274057934i</v>
      </c>
      <c r="K3462" t="str">
        <f t="shared" si="1016"/>
        <v>0.000234964938826653-0.000468681352974739i</v>
      </c>
      <c r="L3462" t="str">
        <f t="shared" si="1017"/>
        <v>0.00005-0.000661364693829381i</v>
      </c>
      <c r="M3462" t="str">
        <f t="shared" si="1018"/>
        <v>0.00133333333333333-0.000389038055193754i</v>
      </c>
      <c r="N3462">
        <f t="shared" si="1019"/>
        <v>13.918711290585151</v>
      </c>
      <c r="O3462">
        <f t="shared" si="1020"/>
        <v>28.163832410559898</v>
      </c>
      <c r="P3462" s="3">
        <f t="shared" si="1021"/>
        <v>-28.163832410559898</v>
      </c>
      <c r="Q3462" s="3">
        <f t="shared" si="1022"/>
        <v>166.08128870941485</v>
      </c>
      <c r="R3462">
        <f t="shared" si="1023"/>
        <v>-13.918711290585151</v>
      </c>
      <c r="S3462">
        <f t="shared" si="1024"/>
        <v>426.67777406932544</v>
      </c>
      <c r="T3462">
        <f t="shared" si="1007"/>
        <v>-28.163832410559898</v>
      </c>
    </row>
    <row r="3463" spans="1:20" x14ac:dyDescent="0.25">
      <c r="A3463">
        <f t="shared" si="1008"/>
        <v>2691082.9239120199</v>
      </c>
      <c r="B3463">
        <f t="shared" si="1025"/>
        <v>428299.14961078885</v>
      </c>
      <c r="C3463" t="str">
        <f t="shared" si="1009"/>
        <v>-0.0375921709934272+0.00943284939603182i</v>
      </c>
      <c r="D3463" t="str">
        <f t="shared" si="1010"/>
        <v>2.73643399576316-1.8781524612404i</v>
      </c>
      <c r="E3463" t="str">
        <f t="shared" si="1011"/>
        <v>-4.83564459575337-44.4023649965189i</v>
      </c>
      <c r="F3463" t="str">
        <f t="shared" si="1012"/>
        <v>1.43107686431756-0.533576519434569i</v>
      </c>
      <c r="G3463" t="str">
        <f t="shared" si="1013"/>
        <v>0.983588433060368-0.127052065745575i</v>
      </c>
      <c r="H3463" t="str">
        <f t="shared" si="1014"/>
        <v>0.0270133048558476-37.2136249088206i</v>
      </c>
      <c r="I3463" t="str">
        <f t="shared" si="1015"/>
        <v>-0.0559064399094741-0.150276808646486i</v>
      </c>
      <c r="K3463" t="str">
        <f t="shared" si="1016"/>
        <v>0.000234074866966856-0.000467581071654548i</v>
      </c>
      <c r="L3463" t="str">
        <f t="shared" si="1017"/>
        <v>0.00005-0.000658861021945988i</v>
      </c>
      <c r="M3463" t="str">
        <f t="shared" si="1018"/>
        <v>0.00133333333333333-0.000387565307027051i</v>
      </c>
      <c r="N3463">
        <f t="shared" si="1019"/>
        <v>14.086162225628613</v>
      </c>
      <c r="O3463">
        <f t="shared" si="1020"/>
        <v>28.232867072085686</v>
      </c>
      <c r="P3463" s="3">
        <f t="shared" si="1021"/>
        <v>-28.232867072085686</v>
      </c>
      <c r="Q3463" s="3">
        <f t="shared" si="1022"/>
        <v>165.91383777437139</v>
      </c>
      <c r="R3463">
        <f t="shared" si="1023"/>
        <v>-14.086162225628613</v>
      </c>
      <c r="S3463">
        <f t="shared" si="1024"/>
        <v>428.29914961078885</v>
      </c>
      <c r="T3463">
        <f t="shared" si="1007"/>
        <v>-28.232867072085686</v>
      </c>
    </row>
    <row r="3464" spans="1:20" x14ac:dyDescent="0.25">
      <c r="A3464">
        <f t="shared" si="1008"/>
        <v>2701309.0390228857</v>
      </c>
      <c r="B3464">
        <f t="shared" si="1025"/>
        <v>429926.68637930986</v>
      </c>
      <c r="C3464" t="str">
        <f t="shared" si="1009"/>
        <v>-0.0372666903306008+0.00946718157560545i</v>
      </c>
      <c r="D3464" t="str">
        <f t="shared" si="1010"/>
        <v>2.72995696749268-1.88063344720705i</v>
      </c>
      <c r="E3464" t="str">
        <f t="shared" si="1011"/>
        <v>-4.84334908058155-44.2164730574309i</v>
      </c>
      <c r="F3464" t="str">
        <f t="shared" si="1012"/>
        <v>1.43089805229733-0.532935658110817i</v>
      </c>
      <c r="G3464" t="str">
        <f t="shared" si="1013"/>
        <v>0.983465534396305-0.127518928206347i</v>
      </c>
      <c r="H3464" t="str">
        <f t="shared" si="1014"/>
        <v>0.0267069576466135-37.0724192816717i</v>
      </c>
      <c r="I3464" t="str">
        <f t="shared" si="1015"/>
        <v>-0.0556281184639651-0.149687533452487i</v>
      </c>
      <c r="K3464" t="str">
        <f t="shared" si="1016"/>
        <v>0.000233186595509194-0.000466481134026905i</v>
      </c>
      <c r="L3464" t="str">
        <f t="shared" si="1017"/>
        <v>0.00005-0.000656366827999589i</v>
      </c>
      <c r="M3464" t="str">
        <f t="shared" si="1018"/>
        <v>0.00133333333333333-0.000386098134117406i</v>
      </c>
      <c r="N3464">
        <f t="shared" si="1019"/>
        <v>14.253824345914779</v>
      </c>
      <c r="O3464">
        <f t="shared" si="1020"/>
        <v>28.30198136196752</v>
      </c>
      <c r="P3464" s="3">
        <f t="shared" si="1021"/>
        <v>-28.30198136196752</v>
      </c>
      <c r="Q3464" s="3">
        <f t="shared" si="1022"/>
        <v>165.74617565408522</v>
      </c>
      <c r="R3464">
        <f t="shared" si="1023"/>
        <v>-14.253824345914779</v>
      </c>
      <c r="S3464">
        <f t="shared" si="1024"/>
        <v>429.92668637930984</v>
      </c>
      <c r="T3464">
        <f t="shared" si="1007"/>
        <v>-28.30198136196752</v>
      </c>
    </row>
    <row r="3465" spans="1:20" x14ac:dyDescent="0.25">
      <c r="A3465">
        <f t="shared" si="1008"/>
        <v>2711574.0133711724</v>
      </c>
      <c r="B3465">
        <f t="shared" si="1025"/>
        <v>431560.40778755123</v>
      </c>
      <c r="C3465" t="str">
        <f t="shared" si="1009"/>
        <v>-0.0369433163288555+0.00950034406076567i</v>
      </c>
      <c r="D3465" t="str">
        <f t="shared" si="1010"/>
        <v>2.72346155931312-1.88309584675482i</v>
      </c>
      <c r="E3465" t="str">
        <f t="shared" si="1011"/>
        <v>-4.85094797955238-44.0314043080514i</v>
      </c>
      <c r="F3465" t="str">
        <f t="shared" si="1012"/>
        <v>1.43071792391454-0.532302116038985i</v>
      </c>
      <c r="G3465" t="str">
        <f t="shared" si="1013"/>
        <v>0.983341730987701-0.127987386432464i</v>
      </c>
      <c r="H3465" t="str">
        <f t="shared" si="1014"/>
        <v>0.0264039107787345-36.9317512093675i</v>
      </c>
      <c r="I3465" t="str">
        <f t="shared" si="1015"/>
        <v>-0.0553518638270607-0.149100439814228i</v>
      </c>
      <c r="K3465" t="str">
        <f t="shared" si="1016"/>
        <v>0.000232300143497551-0.000465381542512531i</v>
      </c>
      <c r="L3465" t="str">
        <f t="shared" si="1017"/>
        <v>0.00005-0.000653882076110371i</v>
      </c>
      <c r="M3465" t="str">
        <f t="shared" si="1018"/>
        <v>0.00133333333333333-0.000384636515359041i</v>
      </c>
      <c r="N3465">
        <f t="shared" si="1019"/>
        <v>14.421695631477348</v>
      </c>
      <c r="O3465">
        <f t="shared" si="1020"/>
        <v>28.371175582882827</v>
      </c>
      <c r="P3465" s="3">
        <f t="shared" si="1021"/>
        <v>-28.371175582882827</v>
      </c>
      <c r="Q3465" s="3">
        <f t="shared" si="1022"/>
        <v>165.57830436852265</v>
      </c>
      <c r="R3465">
        <f t="shared" si="1023"/>
        <v>-14.421695631477348</v>
      </c>
      <c r="S3465">
        <f t="shared" si="1024"/>
        <v>431.56040778755124</v>
      </c>
      <c r="T3465">
        <f t="shared" si="1007"/>
        <v>-28.371175582882827</v>
      </c>
    </row>
    <row r="3466" spans="1:20" x14ac:dyDescent="0.25">
      <c r="A3466">
        <f t="shared" si="1008"/>
        <v>2721877.9946219833</v>
      </c>
      <c r="B3466">
        <f t="shared" si="1025"/>
        <v>433200.33733714395</v>
      </c>
      <c r="C3466" t="str">
        <f t="shared" si="1009"/>
        <v>-0.0366220404313959+0.00953234768403498i</v>
      </c>
      <c r="D3466" t="str">
        <f t="shared" si="1010"/>
        <v>2.71694788054789-1.88553950175168i</v>
      </c>
      <c r="E3466" t="str">
        <f t="shared" si="1011"/>
        <v>-4.85844258393199-43.8471539889395i</v>
      </c>
      <c r="F3466" t="str">
        <f t="shared" si="1012"/>
        <v>1.43053646981934-0.53167588026475i</v>
      </c>
      <c r="G3466" t="str">
        <f t="shared" si="1013"/>
        <v>0.983217016408334-0.128457444523187i</v>
      </c>
      <c r="H3466" t="str">
        <f t="shared" si="1014"/>
        <v>0.0261041323350949-36.7916186304433i</v>
      </c>
      <c r="I3466" t="str">
        <f t="shared" si="1015"/>
        <v>-0.0550776600976825-0.14851551910438i</v>
      </c>
      <c r="K3466" t="str">
        <f t="shared" si="1016"/>
        <v>0.000231415529811811-0.000464282299740895i</v>
      </c>
      <c r="L3466" t="str">
        <f t="shared" si="1017"/>
        <v>0.00005-0.000651406730534339i</v>
      </c>
      <c r="M3466" t="str">
        <f t="shared" si="1018"/>
        <v>0.00133333333333333-0.000383180429726082i</v>
      </c>
      <c r="N3466">
        <f t="shared" si="1019"/>
        <v>14.589774052507948</v>
      </c>
      <c r="O3466">
        <f t="shared" si="1020"/>
        <v>28.440450033907272</v>
      </c>
      <c r="P3466" s="3">
        <f t="shared" si="1021"/>
        <v>-28.440450033907272</v>
      </c>
      <c r="Q3466" s="3">
        <f t="shared" si="1022"/>
        <v>165.41022594749205</v>
      </c>
      <c r="R3466">
        <f t="shared" si="1023"/>
        <v>-14.589774052507948</v>
      </c>
      <c r="S3466">
        <f t="shared" si="1024"/>
        <v>433.20033733714394</v>
      </c>
      <c r="T3466">
        <f t="shared" si="1007"/>
        <v>-28.440450033907272</v>
      </c>
    </row>
    <row r="3467" spans="1:20" x14ac:dyDescent="0.25">
      <c r="A3467">
        <f t="shared" si="1008"/>
        <v>2732221.131001547</v>
      </c>
      <c r="B3467">
        <f t="shared" si="1025"/>
        <v>434846.49861902511</v>
      </c>
      <c r="C3467" t="str">
        <f t="shared" si="1009"/>
        <v>-0.0363028541256342+0.00956320325026183i</v>
      </c>
      <c r="D3467" t="str">
        <f t="shared" si="1010"/>
        <v>2.7104160421907-1.88796425468913i</v>
      </c>
      <c r="E3467" t="str">
        <f t="shared" si="1011"/>
        <v>-4.86583416539646-43.6637173767698i</v>
      </c>
      <c r="F3467" t="str">
        <f t="shared" si="1012"/>
        <v>1.43035368060056-0.531056937897417i</v>
      </c>
      <c r="G3467" t="str">
        <f t="shared" si="1013"/>
        <v>0.98309138418986-0.128929106572276i</v>
      </c>
      <c r="H3467" t="str">
        <f t="shared" si="1014"/>
        <v>0.0258075906549477-36.6520194914877i</v>
      </c>
      <c r="I3467" t="str">
        <f t="shared" si="1015"/>
        <v>-0.054805491493742-0.147932762729832i</v>
      </c>
      <c r="K3467" t="str">
        <f t="shared" si="1016"/>
        <v>0.000230532773166258-0.000463183408547721i</v>
      </c>
      <c r="L3467" t="str">
        <f t="shared" si="1017"/>
        <v>0.00005-0.000648940755662822i</v>
      </c>
      <c r="M3467" t="str">
        <f t="shared" si="1018"/>
        <v>0.00133333333333333-0.000381729856272248i</v>
      </c>
      <c r="N3467">
        <f t="shared" si="1019"/>
        <v>14.758057569562368</v>
      </c>
      <c r="O3467">
        <f t="shared" si="1020"/>
        <v>28.509805010518722</v>
      </c>
      <c r="P3467" s="3">
        <f t="shared" si="1021"/>
        <v>-28.509805010518722</v>
      </c>
      <c r="Q3467" s="3">
        <f t="shared" si="1022"/>
        <v>165.24194243043763</v>
      </c>
      <c r="R3467">
        <f t="shared" si="1023"/>
        <v>-14.758057569562368</v>
      </c>
      <c r="S3467">
        <f t="shared" si="1024"/>
        <v>434.84649861902511</v>
      </c>
      <c r="T3467">
        <f t="shared" si="1007"/>
        <v>-28.509805010518722</v>
      </c>
    </row>
    <row r="3468" spans="1:20" x14ac:dyDescent="0.25">
      <c r="A3468">
        <f t="shared" si="1008"/>
        <v>2742603.5712993527</v>
      </c>
      <c r="B3468">
        <f t="shared" si="1025"/>
        <v>436498.9153137774</v>
      </c>
      <c r="C3468" t="str">
        <f t="shared" si="1009"/>
        <v>-0.0359857489418387+0.00959292153662741i</v>
      </c>
      <c r="D3468" t="str">
        <f t="shared" si="1010"/>
        <v>2.70386615690267-1.89036994870282i</v>
      </c>
      <c r="E3468" t="str">
        <f t="shared" si="1011"/>
        <v>-4.8731239763334-43.4810897839925i</v>
      </c>
      <c r="F3468" t="str">
        <f t="shared" si="1012"/>
        <v>1.43016954678546-0.530445276109308i</v>
      </c>
      <c r="G3468" t="str">
        <f t="shared" si="1013"/>
        <v>0.982964827821585-0.129402376667766i</v>
      </c>
      <c r="H3468" t="str">
        <f t="shared" si="1014"/>
        <v>0.0255142543323633-36.5129517471101i</v>
      </c>
      <c r="I3468" t="str">
        <f t="shared" si="1015"/>
        <v>-0.0545353423512209-0.147352162131567i</v>
      </c>
      <c r="K3468" t="str">
        <f t="shared" si="1016"/>
        <v>0.000229651892107972-0.000462084871972426i</v>
      </c>
      <c r="L3468" t="str">
        <f t="shared" si="1017"/>
        <v>0.00005-0.00064648411602194i</v>
      </c>
      <c r="M3468" t="str">
        <f t="shared" si="1018"/>
        <v>0.00133333333333333-0.000380284774130551i</v>
      </c>
      <c r="N3468">
        <f t="shared" si="1019"/>
        <v>14.926544133767209</v>
      </c>
      <c r="O3468">
        <f t="shared" si="1020"/>
        <v>28.57924080460354</v>
      </c>
      <c r="P3468" s="3">
        <f t="shared" si="1021"/>
        <v>-28.57924080460354</v>
      </c>
      <c r="Q3468" s="3">
        <f t="shared" si="1022"/>
        <v>165.07345586623279</v>
      </c>
      <c r="R3468">
        <f t="shared" si="1023"/>
        <v>-14.926544133767209</v>
      </c>
      <c r="S3468">
        <f t="shared" si="1024"/>
        <v>436.49891531377739</v>
      </c>
      <c r="T3468">
        <f t="shared" si="1007"/>
        <v>-28.57924080460354</v>
      </c>
    </row>
    <row r="3469" spans="1:20" x14ac:dyDescent="0.25">
      <c r="A3469">
        <f t="shared" si="1008"/>
        <v>2753025.4648702904</v>
      </c>
      <c r="B3469">
        <f t="shared" si="1025"/>
        <v>438157.61119196977</v>
      </c>
      <c r="C3469" t="str">
        <f t="shared" si="1009"/>
        <v>-0.0356707164518074+0.00962151329263596i</v>
      </c>
      <c r="D3469" t="str">
        <f t="shared" si="1010"/>
        <v>2.69729833900972-1.89275642759327i</v>
      </c>
      <c r="E3469" t="str">
        <f t="shared" si="1011"/>
        <v>-4.88031325014077-43.2992665584912i</v>
      </c>
      <c r="F3469" t="str">
        <f t="shared" si="1012"/>
        <v>1.42998405883933-0.529840882135125i</v>
      </c>
      <c r="G3469" t="str">
        <f t="shared" si="1013"/>
        <v>0.98283734075025-0.12987725889172i</v>
      </c>
      <c r="H3469" t="str">
        <f t="shared" si="1014"/>
        <v>0.0252240922146868-36.374413359907i</v>
      </c>
      <c r="I3469" t="str">
        <f t="shared" si="1015"/>
        <v>-0.0542671971232554-0.146773708784496i</v>
      </c>
      <c r="K3469" t="str">
        <f t="shared" si="1016"/>
        <v>0.000228772905015262-0.000460986693255568i</v>
      </c>
      <c r="L3469" t="str">
        <f t="shared" si="1017"/>
        <v>0.00005-0.000644036776272105i</v>
      </c>
      <c r="M3469" t="str">
        <f t="shared" si="1018"/>
        <v>0.00133333333333333-0.000378845162513003i</v>
      </c>
      <c r="N3469">
        <f t="shared" si="1019"/>
        <v>15.095231687025802</v>
      </c>
      <c r="O3469">
        <f t="shared" si="1020"/>
        <v>28.648757704462401</v>
      </c>
      <c r="P3469" s="3">
        <f t="shared" si="1021"/>
        <v>-28.648757704462401</v>
      </c>
      <c r="Q3469" s="3">
        <f t="shared" si="1022"/>
        <v>164.9047683129742</v>
      </c>
      <c r="R3469">
        <f t="shared" si="1023"/>
        <v>-15.095231687025802</v>
      </c>
      <c r="S3469">
        <f t="shared" si="1024"/>
        <v>438.15761119196975</v>
      </c>
      <c r="T3469">
        <f t="shared" si="1007"/>
        <v>-28.648757704462401</v>
      </c>
    </row>
    <row r="3470" spans="1:20" x14ac:dyDescent="0.25">
      <c r="A3470">
        <f t="shared" si="1008"/>
        <v>2763486.9616367975</v>
      </c>
      <c r="B3470">
        <f t="shared" si="1025"/>
        <v>439822.61011449929</v>
      </c>
      <c r="C3470" t="str">
        <f t="shared" si="1009"/>
        <v>-0.0353577482675671+0.0096489892400868i</v>
      </c>
      <c r="D3470" t="str">
        <f t="shared" si="1010"/>
        <v>2.69071270449922-1.89512353584662i</v>
      </c>
      <c r="E3470" t="str">
        <f t="shared" si="1011"/>
        <v>-4.8874032015183-43.1182430832501i</v>
      </c>
      <c r="F3470" t="str">
        <f t="shared" si="1012"/>
        <v>1.42979720716521-0.529243743271351i</v>
      </c>
      <c r="G3470" t="str">
        <f t="shared" si="1013"/>
        <v>0.9827089163798-0.13035375731999i</v>
      </c>
      <c r="H3470" t="str">
        <f t="shared" si="1014"/>
        <v>0.0249370734010089-36.2364023004287i</v>
      </c>
      <c r="I3470" t="str">
        <f t="shared" si="1015"/>
        <v>-0.0540010403792299-0.146197394197329i</v>
      </c>
      <c r="K3470" t="str">
        <f t="shared" si="1016"/>
        <v>0.000227895830096175-0.000459888875836286i</v>
      </c>
      <c r="L3470" t="str">
        <f t="shared" si="1017"/>
        <v>0.00005-0.000641598701207516i</v>
      </c>
      <c r="M3470" t="str">
        <f t="shared" si="1018"/>
        <v>0.00133333333333333-0.000377411000710303i</v>
      </c>
      <c r="N3470">
        <f t="shared" si="1019"/>
        <v>15.2641181622202</v>
      </c>
      <c r="O3470">
        <f t="shared" si="1020"/>
        <v>28.718355994815749</v>
      </c>
      <c r="P3470" s="3">
        <f t="shared" si="1021"/>
        <v>-28.718355994815749</v>
      </c>
      <c r="Q3470" s="3">
        <f t="shared" si="1022"/>
        <v>164.7358818377798</v>
      </c>
      <c r="R3470">
        <f t="shared" si="1023"/>
        <v>-15.2641181622202</v>
      </c>
      <c r="S3470">
        <f t="shared" si="1024"/>
        <v>439.8226101144993</v>
      </c>
      <c r="T3470">
        <f t="shared" si="1007"/>
        <v>-28.718355994815749</v>
      </c>
    </row>
    <row r="3471" spans="1:20" x14ac:dyDescent="0.25">
      <c r="A3471">
        <f t="shared" si="1008"/>
        <v>2773988.2120910175</v>
      </c>
      <c r="B3471">
        <f t="shared" si="1025"/>
        <v>441493.93603293441</v>
      </c>
      <c r="C3471" t="str">
        <f t="shared" si="1009"/>
        <v>-0.0350468360400908+0.00967536007303202i</v>
      </c>
      <c r="D3471" t="str">
        <f t="shared" si="1010"/>
        <v>2.68410937101667-1.89747111865544i</v>
      </c>
      <c r="E3471" t="str">
        <f t="shared" si="1011"/>
        <v>-4.89439502675608-42.9380147760204i</v>
      </c>
      <c r="F3471" t="str">
        <f t="shared" si="1012"/>
        <v>1.42960898210354-0.528653846875611i</v>
      </c>
      <c r="G3471" t="str">
        <f t="shared" si="1013"/>
        <v>0.982579548071166-0.130831876021975i</v>
      </c>
      <c r="H3471" t="str">
        <f t="shared" si="1014"/>
        <v>0.0246531672406405-36.0989165471469i</v>
      </c>
      <c r="I3471" t="str">
        <f t="shared" si="1015"/>
        <v>-0.0537368568038774-0.145623209912425i</v>
      </c>
      <c r="K3471" t="str">
        <f t="shared" si="1016"/>
        <v>0.000227020685386989-0.000458791423349701i</v>
      </c>
      <c r="L3471" t="str">
        <f t="shared" si="1017"/>
        <v>0.00005-0.000639169855755645i</v>
      </c>
      <c r="M3471" t="str">
        <f t="shared" si="1018"/>
        <v>0.00133333333333333-0.000375982268091555i</v>
      </c>
      <c r="N3471">
        <f t="shared" si="1019"/>
        <v>15.433201483416639</v>
      </c>
      <c r="O3471">
        <f t="shared" si="1020"/>
        <v>28.788035956810198</v>
      </c>
      <c r="P3471" s="3">
        <f t="shared" si="1021"/>
        <v>-28.788035956810198</v>
      </c>
      <c r="Q3471" s="3">
        <f t="shared" si="1022"/>
        <v>164.56679851658336</v>
      </c>
      <c r="R3471">
        <f t="shared" si="1023"/>
        <v>-15.433201483416639</v>
      </c>
      <c r="S3471">
        <f t="shared" si="1024"/>
        <v>441.49393603293441</v>
      </c>
      <c r="T3471">
        <f t="shared" si="1007"/>
        <v>-28.788035956810198</v>
      </c>
    </row>
    <row r="3472" spans="1:20" x14ac:dyDescent="0.25">
      <c r="A3472">
        <f t="shared" si="1008"/>
        <v>2784529.3672969635</v>
      </c>
      <c r="B3472">
        <f t="shared" si="1025"/>
        <v>443171.61298985954</v>
      </c>
      <c r="C3472" t="str">
        <f t="shared" si="1009"/>
        <v>-0.0347379714580413+0.00970063645771542i</v>
      </c>
      <c r="D3472" t="str">
        <f t="shared" si="1010"/>
        <v>2.67748845786189-1.89979902193947i</v>
      </c>
      <c r="E3472" t="str">
        <f t="shared" si="1011"/>
        <v>-4.90128990401636-42.7585770889931i</v>
      </c>
      <c r="F3472" t="str">
        <f t="shared" si="1012"/>
        <v>1.42941937393189-0.528071180366054i</v>
      </c>
      <c r="G3472" t="str">
        <f t="shared" si="1013"/>
        <v>0.982449229142037-0.131311619060365i</v>
      </c>
      <c r="H3472" t="str">
        <f t="shared" si="1014"/>
        <v>0.0243723433315978-35.961954086421i</v>
      </c>
      <c r="I3472" t="str">
        <f t="shared" si="1015"/>
        <v>-0.0534746311963852-0.145051147505658i</v>
      </c>
      <c r="K3472" t="str">
        <f t="shared" si="1016"/>
        <v>0.000226147488750786-0.000457694339624329i</v>
      </c>
      <c r="L3472" t="str">
        <f t="shared" si="1017"/>
        <v>0.00005-0.000636750204976731i</v>
      </c>
      <c r="M3472" t="str">
        <f t="shared" si="1018"/>
        <v>0.00133333333333333-0.00037455894410396i</v>
      </c>
      <c r="N3472">
        <f t="shared" si="1019"/>
        <v>15.602479566064517</v>
      </c>
      <c r="O3472">
        <f t="shared" si="1020"/>
        <v>28.857797868024392</v>
      </c>
      <c r="P3472" s="3">
        <f t="shared" si="1021"/>
        <v>-28.857797868024392</v>
      </c>
      <c r="Q3472" s="3">
        <f t="shared" si="1022"/>
        <v>164.39752043393548</v>
      </c>
      <c r="R3472">
        <f t="shared" si="1023"/>
        <v>-15.602479566064517</v>
      </c>
      <c r="S3472">
        <f t="shared" si="1024"/>
        <v>443.17161298985951</v>
      </c>
      <c r="T3472">
        <f t="shared" si="1007"/>
        <v>-28.857797868024392</v>
      </c>
    </row>
    <row r="3473" spans="1:20" x14ac:dyDescent="0.25">
      <c r="A3473">
        <f t="shared" si="1008"/>
        <v>2795110.578892692</v>
      </c>
      <c r="B3473">
        <f t="shared" si="1025"/>
        <v>444855.66511922103</v>
      </c>
      <c r="C3473" t="str">
        <f t="shared" si="1009"/>
        <v>-0.0344311462465352+0.00972482903249811i</v>
      </c>
      <c r="D3473" t="str">
        <f t="shared" si="1010"/>
        <v>2.67085008598496-1.90210709236642i</v>
      </c>
      <c r="E3473" t="str">
        <f t="shared" si="1011"/>
        <v>-4.90808899361266-42.579925508473i</v>
      </c>
      <c r="F3473" t="str">
        <f t="shared" si="1012"/>
        <v>1.42922837286453-0.52749573122071i</v>
      </c>
      <c r="G3473" t="str">
        <f t="shared" si="1013"/>
        <v>0.982317952866639-0.1317929904909i</v>
      </c>
      <c r="H3473" t="str">
        <f t="shared" si="1014"/>
        <v>0.0240945715190984-35.8255129124668i</v>
      </c>
      <c r="I3473" t="str">
        <f t="shared" si="1015"/>
        <v>-0.0532143484695095-0.144481198586266i</v>
      </c>
      <c r="K3473" t="str">
        <f t="shared" si="1016"/>
        <v>0.000225276257876048-0.000456597628679474i</v>
      </c>
      <c r="L3473" t="str">
        <f t="shared" si="1017"/>
        <v>0.00005-0.000634339714063291i</v>
      </c>
      <c r="M3473" t="str">
        <f t="shared" si="1018"/>
        <v>0.00133333333333333-0.000373141008272525i</v>
      </c>
      <c r="N3473">
        <f t="shared" si="1019"/>
        <v>15.771950317198815</v>
      </c>
      <c r="O3473">
        <f t="shared" si="1020"/>
        <v>28.927642002475427</v>
      </c>
      <c r="P3473" s="3">
        <f t="shared" si="1021"/>
        <v>-28.927642002475427</v>
      </c>
      <c r="Q3473" s="3">
        <f t="shared" si="1022"/>
        <v>164.22804968280118</v>
      </c>
      <c r="R3473">
        <f t="shared" si="1023"/>
        <v>-15.771950317198815</v>
      </c>
      <c r="S3473">
        <f t="shared" si="1024"/>
        <v>444.85566511922104</v>
      </c>
      <c r="T3473">
        <f t="shared" si="1007"/>
        <v>-28.927642002475427</v>
      </c>
    </row>
    <row r="3474" spans="1:20" x14ac:dyDescent="0.25">
      <c r="A3474">
        <f t="shared" si="1008"/>
        <v>2805731.9990924839</v>
      </c>
      <c r="B3474">
        <f t="shared" si="1025"/>
        <v>446546.11664667405</v>
      </c>
      <c r="C3474" t="str">
        <f t="shared" si="1009"/>
        <v>-0.0341263521659298+0.00974794840776853i</v>
      </c>
      <c r="D3474" t="str">
        <f t="shared" si="1010"/>
        <v>2.66419437798187-1.90439517737287i</v>
      </c>
      <c r="E3474" t="str">
        <f t="shared" si="1011"/>
        <v>-4.91479343828233-42.4020555545588i</v>
      </c>
      <c r="F3474" t="str">
        <f t="shared" si="1012"/>
        <v>1.42903596905221-0.526927486976871i</v>
      </c>
      <c r="G3474" t="str">
        <f t="shared" si="1013"/>
        <v>0.98218571247551-0.132275994362111i</v>
      </c>
      <c r="H3474" t="str">
        <f t="shared" si="1014"/>
        <v>0.0238198218940601-35.6895910273229i</v>
      </c>
      <c r="I3474" t="str">
        <f t="shared" si="1015"/>
        <v>-0.0529559936486962-0.143913354796719i</v>
      </c>
      <c r="K3474" t="str">
        <f t="shared" si="1016"/>
        <v>0.000224407010275279-0.000455501294722595i</v>
      </c>
      <c r="L3474" t="str">
        <f t="shared" si="1017"/>
        <v>0.00005-0.000631938348339601i</v>
      </c>
      <c r="M3474" t="str">
        <f t="shared" si="1018"/>
        <v>0.00133333333333333-0.000371728440199766i</v>
      </c>
      <c r="N3474">
        <f t="shared" si="1019"/>
        <v>15.941611635640186</v>
      </c>
      <c r="O3474">
        <f t="shared" si="1020"/>
        <v>28.997568630625217</v>
      </c>
      <c r="P3474" s="3">
        <f t="shared" si="1021"/>
        <v>-28.997568630625217</v>
      </c>
      <c r="Q3474" s="3">
        <f t="shared" si="1022"/>
        <v>164.05838836435981</v>
      </c>
      <c r="R3474">
        <f t="shared" si="1023"/>
        <v>-15.941611635640186</v>
      </c>
      <c r="S3474">
        <f t="shared" si="1024"/>
        <v>446.54611664667408</v>
      </c>
      <c r="T3474">
        <f t="shared" si="1007"/>
        <v>-28.997568630625217</v>
      </c>
    </row>
    <row r="3475" spans="1:20" x14ac:dyDescent="0.25">
      <c r="A3475">
        <f t="shared" si="1008"/>
        <v>2816393.7806890355</v>
      </c>
      <c r="B3475">
        <f t="shared" si="1025"/>
        <v>448242.99188993144</v>
      </c>
      <c r="C3475" t="str">
        <f t="shared" si="1009"/>
        <v>-0.0338235810106337+0.00977000516583539i</v>
      </c>
      <c r="D3475" t="str">
        <f t="shared" si="1010"/>
        <v>2.65752145808995-1.90666312518498i</v>
      </c>
      <c r="E3475" t="str">
        <f t="shared" si="1011"/>
        <v>-4.92140436345546-42.224962780823i</v>
      </c>
      <c r="F3475" t="str">
        <f t="shared" si="1012"/>
        <v>1.42884215258177-0.526366435230437i</v>
      </c>
      <c r="G3475" t="str">
        <f t="shared" si="1013"/>
        <v>0.982052501155272-0.132760634715064i</v>
      </c>
      <c r="H3475" t="str">
        <f t="shared" si="1014"/>
        <v>0.0235480647916135-35.5541864408186i</v>
      </c>
      <c r="I3475" t="str">
        <f t="shared" si="1015"/>
        <v>-0.0526995518712062-0.143347607812576i</v>
      </c>
      <c r="K3475" t="str">
        <f t="shared" si="1016"/>
        <v>0.000223539763283696-0.000454405342146691i</v>
      </c>
      <c r="L3475" t="str">
        <f t="shared" si="1017"/>
        <v>0.00005-0.000629546073261207i</v>
      </c>
      <c r="M3475" t="str">
        <f t="shared" si="1018"/>
        <v>0.00133333333333333-0.000370321219565416i</v>
      </c>
      <c r="N3475">
        <f t="shared" si="1019"/>
        <v>16.111461412190437</v>
      </c>
      <c r="O3475">
        <f t="shared" si="1020"/>
        <v>29.067578019386939</v>
      </c>
      <c r="P3475" s="3">
        <f t="shared" si="1021"/>
        <v>-29.067578019386939</v>
      </c>
      <c r="Q3475" s="3">
        <f t="shared" si="1022"/>
        <v>163.88853858780956</v>
      </c>
      <c r="R3475">
        <f t="shared" si="1023"/>
        <v>-16.111461412190437</v>
      </c>
      <c r="S3475">
        <f t="shared" si="1024"/>
        <v>448.24299188993143</v>
      </c>
      <c r="T3475">
        <f t="shared" si="1007"/>
        <v>-29.067578019386939</v>
      </c>
    </row>
    <row r="3476" spans="1:20" x14ac:dyDescent="0.25">
      <c r="A3476">
        <f t="shared" si="1008"/>
        <v>2827096.077055654</v>
      </c>
      <c r="B3476">
        <f t="shared" si="1025"/>
        <v>449946.31525911321</v>
      </c>
      <c r="C3476" t="str">
        <f t="shared" si="1009"/>
        <v>-0.0335228246079376+0.00979100986081044i</v>
      </c>
      <c r="D3476" t="str">
        <f t="shared" si="1010"/>
        <v>2.65083145218281-1.90891078483942i</v>
      </c>
      <c r="E3476" t="str">
        <f t="shared" si="1011"/>
        <v>-4.92792287751938-42.0486427739994i</v>
      </c>
      <c r="F3476" t="str">
        <f t="shared" si="1012"/>
        <v>1.42864691347585-0.525812563635299i</v>
      </c>
      <c r="G3476" t="str">
        <f t="shared" si="1013"/>
        <v>0.981918312048413-0.133246915583096i</v>
      </c>
      <c r="H3476" t="str">
        <f t="shared" si="1014"/>
        <v>0.0232792707896181-35.4192971705422i</v>
      </c>
      <c r="I3476" t="str">
        <f t="shared" si="1015"/>
        <v>-0.0524450083852529-0.14278394934235i</v>
      </c>
      <c r="K3476" t="str">
        <f t="shared" si="1016"/>
        <v>0.000222674534057917-0.00045330977552764i</v>
      </c>
      <c r="L3476" t="str">
        <f t="shared" si="1017"/>
        <v>0.00005-0.000627162854414433i</v>
      </c>
      <c r="M3476" t="str">
        <f t="shared" si="1018"/>
        <v>0.00133333333333333-0.000368919326126137i</v>
      </c>
      <c r="N3476">
        <f t="shared" si="1019"/>
        <v>16.281497529833672</v>
      </c>
      <c r="O3476">
        <f t="shared" si="1020"/>
        <v>29.137670432131731</v>
      </c>
      <c r="P3476" s="3">
        <f t="shared" si="1021"/>
        <v>-29.137670432131731</v>
      </c>
      <c r="Q3476" s="3">
        <f t="shared" si="1022"/>
        <v>163.71850247016633</v>
      </c>
      <c r="R3476">
        <f t="shared" si="1023"/>
        <v>-16.281497529833672</v>
      </c>
      <c r="S3476">
        <f t="shared" si="1024"/>
        <v>449.94631525911319</v>
      </c>
      <c r="T3476">
        <f t="shared" si="1007"/>
        <v>-29.137670432131731</v>
      </c>
    </row>
    <row r="3477" spans="1:20" x14ac:dyDescent="0.25">
      <c r="A3477">
        <f t="shared" si="1008"/>
        <v>2837839.0421484658</v>
      </c>
      <c r="B3477">
        <f t="shared" si="1025"/>
        <v>451656.11125709786</v>
      </c>
      <c r="C3477" t="str">
        <f t="shared" si="1009"/>
        <v>-0.0332240748168685+0.00981097301847275i</v>
      </c>
      <c r="D3477" t="str">
        <f t="shared" si="1010"/>
        <v>2.6441244877651-1.91113800620405i</v>
      </c>
      <c r="E3477" t="str">
        <f t="shared" si="1011"/>
        <v>-4.93435007207825-41.8730911536695i</v>
      </c>
      <c r="F3477" t="str">
        <f t="shared" si="1012"/>
        <v>1.4284502416925-0.525265859902656i</v>
      </c>
      <c r="G3477" t="str">
        <f t="shared" si="1013"/>
        <v>0.981783138253054-0.133734840991563i</v>
      </c>
      <c r="H3477" t="str">
        <f t="shared" si="1014"/>
        <v>0.0230134107071906-35.2849212418087i</v>
      </c>
      <c r="I3477" t="str">
        <f t="shared" si="1015"/>
        <v>-0.0521923485491384-0.142222371127364i</v>
      </c>
      <c r="K3477" t="str">
        <f t="shared" si="1016"/>
        <v>0.000221811339574737-0.000452214599621572i</v>
      </c>
      <c r="L3477" t="str">
        <f t="shared" si="1017"/>
        <v>0.00005-0.000624788657515875i</v>
      </c>
      <c r="M3477" t="str">
        <f t="shared" si="1018"/>
        <v>0.00133333333333333-0.000367522739715219i</v>
      </c>
      <c r="N3477">
        <f t="shared" si="1019"/>
        <v>16.451717863929247</v>
      </c>
      <c r="O3477">
        <f t="shared" si="1020"/>
        <v>29.207846128695664</v>
      </c>
      <c r="P3477" s="3">
        <f t="shared" si="1021"/>
        <v>-29.207846128695664</v>
      </c>
      <c r="Q3477" s="3">
        <f t="shared" si="1022"/>
        <v>163.54828213607075</v>
      </c>
      <c r="R3477">
        <f t="shared" si="1023"/>
        <v>-16.451717863929247</v>
      </c>
      <c r="S3477">
        <f t="shared" si="1024"/>
        <v>451.65611125709785</v>
      </c>
      <c r="T3477">
        <f t="shared" si="1007"/>
        <v>-29.207846128695664</v>
      </c>
    </row>
    <row r="3478" spans="1:20" x14ac:dyDescent="0.25">
      <c r="A3478">
        <f t="shared" si="1008"/>
        <v>2848622.8305086298</v>
      </c>
      <c r="B3478">
        <f t="shared" si="1025"/>
        <v>453372.40447987482</v>
      </c>
      <c r="C3478" t="str">
        <f t="shared" si="1009"/>
        <v>-0.0329273235270668+0.00982990513612343i</v>
      </c>
      <c r="D3478" t="str">
        <f t="shared" si="1010"/>
        <v>2.63740069396699-1.91334463999885i</v>
      </c>
      <c r="E3478" t="str">
        <f t="shared" si="1011"/>
        <v>-4.94068702220856-41.6983035719573i</v>
      </c>
      <c r="F3478" t="str">
        <f t="shared" si="1012"/>
        <v>1.42825212712496-0.524726311800411i</v>
      </c>
      <c r="G3478" t="str">
        <f t="shared" si="1013"/>
        <v>0.981646972822731-0.134224414957561i</v>
      </c>
      <c r="H3478" t="str">
        <f t="shared" si="1014"/>
        <v>0.0227504556032352-35.1510566876281i</v>
      </c>
      <c r="I3478" t="str">
        <f t="shared" si="1015"/>
        <v>-0.0519415578304053-0.141662864941624i</v>
      </c>
      <c r="K3478" t="str">
        <f t="shared" si="1016"/>
        <v>0.000220950196629887-0.00045111981936218i</v>
      </c>
      <c r="L3478" t="str">
        <f t="shared" si="1017"/>
        <v>0.00005-0.000622423448411907i</v>
      </c>
      <c r="M3478" t="str">
        <f t="shared" si="1018"/>
        <v>0.00133333333333333-0.000366131440242299i</v>
      </c>
      <c r="N3478">
        <f t="shared" si="1019"/>
        <v>16.622120282408929</v>
      </c>
      <c r="O3478">
        <f t="shared" si="1020"/>
        <v>29.278105365386317</v>
      </c>
      <c r="P3478" s="3">
        <f t="shared" si="1021"/>
        <v>-29.278105365386317</v>
      </c>
      <c r="Q3478" s="3">
        <f t="shared" si="1022"/>
        <v>163.37787971759107</v>
      </c>
      <c r="R3478">
        <f t="shared" si="1023"/>
        <v>-16.622120282408929</v>
      </c>
      <c r="S3478">
        <f t="shared" si="1024"/>
        <v>453.37240447987483</v>
      </c>
      <c r="T3478">
        <f t="shared" si="1007"/>
        <v>-29.278105365386317</v>
      </c>
    </row>
    <row r="3479" spans="1:20" x14ac:dyDescent="0.25">
      <c r="A3479">
        <f t="shared" si="1008"/>
        <v>2859447.5972645627</v>
      </c>
      <c r="B3479">
        <f t="shared" si="1025"/>
        <v>455095.21961689834</v>
      </c>
      <c r="C3479" t="str">
        <f t="shared" si="1009"/>
        <v>-0.0326325626576851+0.00984781668242449i</v>
      </c>
      <c r="D3479" t="str">
        <f t="shared" si="1010"/>
        <v>2.63066020153832-1.91553053781668i</v>
      </c>
      <c r="E3479" t="str">
        <f t="shared" si="1011"/>
        <v>-4.94693478671022-41.5242757132218i</v>
      </c>
      <c r="F3479" t="str">
        <f t="shared" si="1012"/>
        <v>1.42805255960122-0.524193907152484i</v>
      </c>
      <c r="G3479" t="str">
        <f t="shared" si="1013"/>
        <v>0.981509808766164-0.134715641489664i</v>
      </c>
      <c r="H3479" t="str">
        <f t="shared" si="1014"/>
        <v>0.0224903767749883-35.017701548674i</v>
      </c>
      <c r="I3479" t="str">
        <f t="shared" si="1015"/>
        <v>-0.0516926218049873-0.141105422591676i</v>
      </c>
      <c r="K3479" t="str">
        <f t="shared" si="1016"/>
        <v>0.00022009112183689-0.00045002543985808i</v>
      </c>
      <c r="L3479" t="str">
        <f t="shared" si="1017"/>
        <v>0.00005-0.000620067193078212i</v>
      </c>
      <c r="M3479" t="str">
        <f t="shared" si="1018"/>
        <v>0.00133333333333333-0.000364745407693065i</v>
      </c>
      <c r="N3479">
        <f t="shared" si="1019"/>
        <v>16.792702645969626</v>
      </c>
      <c r="O3479">
        <f t="shared" si="1020"/>
        <v>29.348448394989791</v>
      </c>
      <c r="P3479" s="3">
        <f t="shared" si="1021"/>
        <v>-29.348448394989791</v>
      </c>
      <c r="Q3479" s="3">
        <f t="shared" si="1022"/>
        <v>163.20729735403037</v>
      </c>
      <c r="R3479">
        <f t="shared" si="1023"/>
        <v>-16.792702645969626</v>
      </c>
      <c r="S3479">
        <f t="shared" si="1024"/>
        <v>455.09521961689836</v>
      </c>
      <c r="T3479">
        <f t="shared" si="1007"/>
        <v>-29.348448394989791</v>
      </c>
    </row>
    <row r="3480" spans="1:20" x14ac:dyDescent="0.25">
      <c r="A3480">
        <f t="shared" si="1008"/>
        <v>2870313.4981341679</v>
      </c>
      <c r="B3480">
        <f t="shared" si="1025"/>
        <v>456824.58145144256</v>
      </c>
      <c r="C3480" t="str">
        <f t="shared" si="1009"/>
        <v>-0.032339784156306+0.00986471809722648i</v>
      </c>
      <c r="D3480" t="str">
        <f t="shared" si="1010"/>
        <v>2.62390314284233-1.91769555214398i</v>
      </c>
      <c r="E3480" t="str">
        <f t="shared" si="1011"/>
        <v>-4.95309440835381-41.3510032937569i</v>
      </c>
      <c r="F3480" t="str">
        <f t="shared" si="1012"/>
        <v>1.42785152888375-0.523668633838173i</v>
      </c>
      <c r="G3480" t="str">
        <f t="shared" si="1013"/>
        <v>0.981371639047036-0.135208524587652i</v>
      </c>
      <c r="H3480" t="str">
        <f t="shared" si="1014"/>
        <v>0.022233145756562-34.8848538732512i</v>
      </c>
      <c r="I3480" t="str">
        <f t="shared" si="1015"/>
        <v>-0.05144552615637-0.140550035916473i</v>
      </c>
      <c r="K3480" t="str">
        <f t="shared" si="1016"/>
        <v>0.000219234131625892-0.000448931466390106i</v>
      </c>
      <c r="L3480" t="str">
        <f t="shared" si="1017"/>
        <v>0.00005-0.000617719857619258i</v>
      </c>
      <c r="M3480" t="str">
        <f t="shared" si="1018"/>
        <v>0.00133333333333333-0.000363364622128975i</v>
      </c>
      <c r="N3480">
        <f t="shared" si="1019"/>
        <v>16.96346280826782</v>
      </c>
      <c r="O3480">
        <f t="shared" si="1020"/>
        <v>29.418875466778491</v>
      </c>
      <c r="P3480" s="3">
        <f t="shared" si="1021"/>
        <v>-29.418875466778491</v>
      </c>
      <c r="Q3480" s="3">
        <f t="shared" si="1022"/>
        <v>163.03653719173218</v>
      </c>
      <c r="R3480">
        <f t="shared" si="1023"/>
        <v>-16.96346280826782</v>
      </c>
      <c r="S3480">
        <f t="shared" si="1024"/>
        <v>456.82458145144255</v>
      </c>
      <c r="T3480">
        <f t="shared" si="1007"/>
        <v>-29.418875466778491</v>
      </c>
    </row>
    <row r="3481" spans="1:20" x14ac:dyDescent="0.25">
      <c r="A3481">
        <f t="shared" si="1008"/>
        <v>2881220.6894270778</v>
      </c>
      <c r="B3481">
        <f t="shared" si="1025"/>
        <v>458560.51486095804</v>
      </c>
      <c r="C3481" t="str">
        <f t="shared" si="1009"/>
        <v>-0.0320489799978874+0.00988061979138384i</v>
      </c>
      <c r="D3481" t="str">
        <f t="shared" si="1010"/>
        <v>2.61712965184929-1.91983953638162i</v>
      </c>
      <c r="E3481" t="str">
        <f t="shared" si="1011"/>
        <v>-4.95916691412358-41.1784820614926i</v>
      </c>
      <c r="F3481" t="str">
        <f t="shared" si="1012"/>
        <v>1.42764902466917-0.523150479791495i</v>
      </c>
      <c r="G3481" t="str">
        <f t="shared" si="1013"/>
        <v>0.981232456583764-0.135703068242232i</v>
      </c>
      <c r="H3481" t="str">
        <f t="shared" si="1014"/>
        <v>0.0219787343175039-34.7525117172655i</v>
      </c>
      <c r="I3481" t="str">
        <f t="shared" si="1015"/>
        <v>-0.0512002566747592-0.139996696787241i</v>
      </c>
      <c r="K3481" t="str">
        <f t="shared" si="1016"/>
        <v>0.000218379242242593-0.00044783790440865i</v>
      </c>
      <c r="L3481" t="str">
        <f t="shared" si="1017"/>
        <v>0.00005-0.00061538140826784i</v>
      </c>
      <c r="M3481" t="str">
        <f t="shared" si="1018"/>
        <v>0.00133333333333333-0.000361989063686965i</v>
      </c>
      <c r="N3481">
        <f t="shared" si="1019"/>
        <v>17.134398616110985</v>
      </c>
      <c r="O3481">
        <f t="shared" si="1020"/>
        <v>29.489386826517652</v>
      </c>
      <c r="P3481" s="3">
        <f t="shared" si="1021"/>
        <v>-29.489386826517652</v>
      </c>
      <c r="Q3481" s="3">
        <f t="shared" si="1022"/>
        <v>162.86560138388901</v>
      </c>
      <c r="R3481">
        <f t="shared" si="1023"/>
        <v>-17.134398616110985</v>
      </c>
      <c r="S3481">
        <f t="shared" si="1024"/>
        <v>458.56051486095805</v>
      </c>
      <c r="T3481">
        <f t="shared" si="1007"/>
        <v>-29.489386826517652</v>
      </c>
    </row>
    <row r="3482" spans="1:20" x14ac:dyDescent="0.25">
      <c r="A3482">
        <f t="shared" si="1008"/>
        <v>2892169.3280469007</v>
      </c>
      <c r="B3482">
        <f t="shared" si="1025"/>
        <v>460303.04481742968</v>
      </c>
      <c r="C3482" t="str">
        <f t="shared" si="1009"/>
        <v>-0.0317601421837262+0.00989553214655705i</v>
      </c>
      <c r="D3482" t="str">
        <f t="shared" si="1010"/>
        <v>2.61033986412967-1.92196234486558i</v>
      </c>
      <c r="E3482" t="str">
        <f t="shared" si="1011"/>
        <v>-4.96515331545534-41.0067077957003i</v>
      </c>
      <c r="F3482" t="str">
        <f t="shared" si="1012"/>
        <v>1.42744503658791-0.522639433000518i</v>
      </c>
      <c r="G3482" t="str">
        <f t="shared" si="1013"/>
        <v>0.981092254249274-0.136199276434759i</v>
      </c>
      <c r="H3482" t="str">
        <f t="shared" si="1014"/>
        <v>0.0217271144613575-34.6206731441914i</v>
      </c>
      <c r="I3482" t="str">
        <f t="shared" si="1015"/>
        <v>-0.0509567992562519-0.139445397107346i</v>
      </c>
      <c r="K3482" t="str">
        <f t="shared" si="1016"/>
        <v>0.000217526469747179-0.000446744759530961i</v>
      </c>
      <c r="L3482" t="str">
        <f t="shared" si="1017"/>
        <v>0.00005-0.000613051811384579i</v>
      </c>
      <c r="M3482" t="str">
        <f t="shared" si="1018"/>
        <v>0.00133333333333333-0.000360618712579163i</v>
      </c>
      <c r="N3482">
        <f t="shared" si="1019"/>
        <v>17.305507909647076</v>
      </c>
      <c r="O3482">
        <f t="shared" si="1020"/>
        <v>29.55998271647298</v>
      </c>
      <c r="P3482" s="3">
        <f t="shared" si="1021"/>
        <v>-29.55998271647298</v>
      </c>
      <c r="Q3482" s="3">
        <f t="shared" si="1022"/>
        <v>162.69449209035292</v>
      </c>
      <c r="R3482">
        <f t="shared" si="1023"/>
        <v>-17.305507909647076</v>
      </c>
      <c r="S3482">
        <f t="shared" si="1024"/>
        <v>460.30304481742968</v>
      </c>
      <c r="T3482">
        <f t="shared" si="1007"/>
        <v>-29.55998271647298</v>
      </c>
    </row>
    <row r="3483" spans="1:20" x14ac:dyDescent="0.25">
      <c r="A3483">
        <f t="shared" si="1008"/>
        <v>2903159.571493479</v>
      </c>
      <c r="B3483">
        <f t="shared" si="1025"/>
        <v>462052.19638773589</v>
      </c>
      <c r="C3483" t="str">
        <f t="shared" si="1009"/>
        <v>-0.0314732627404423+0.00990946551500528i</v>
      </c>
      <c r="D3483" t="str">
        <f t="shared" si="1010"/>
        <v>2.603533916847-1.92406383288757i</v>
      </c>
      <c r="E3483" t="str">
        <f t="shared" si="1011"/>
        <v>-4.97105460847256-40.8356763067007i</v>
      </c>
      <c r="F3483" t="str">
        <f t="shared" si="1012"/>
        <v>1.42723955420388-0.522135481506695i</v>
      </c>
      <c r="G3483" t="str">
        <f t="shared" si="1013"/>
        <v>0.980951024870778-0.136697153136957i</v>
      </c>
      <c r="H3483" t="str">
        <f t="shared" si="1014"/>
        <v>0.0214782584242306-34.4893362250422i</v>
      </c>
      <c r="I3483" t="str">
        <f t="shared" si="1015"/>
        <v>-0.0507151399020175-0.138896128812163i</v>
      </c>
      <c r="K3483" t="str">
        <f t="shared" si="1016"/>
        <v>0.000216675830013286-0.000445652037538443i</v>
      </c>
      <c r="L3483" t="str">
        <f t="shared" si="1017"/>
        <v>0.00005-0.000610731033457441i</v>
      </c>
      <c r="M3483" t="str">
        <f t="shared" si="1018"/>
        <v>0.00133333333333333-0.000359253549092611i</v>
      </c>
      <c r="N3483">
        <f t="shared" si="1019"/>
        <v>17.47678852255703</v>
      </c>
      <c r="O3483">
        <f t="shared" si="1020"/>
        <v>29.630663375418536</v>
      </c>
      <c r="P3483" s="3">
        <f t="shared" si="1021"/>
        <v>-29.630663375418536</v>
      </c>
      <c r="Q3483" s="3">
        <f t="shared" si="1022"/>
        <v>162.52321147744297</v>
      </c>
      <c r="R3483">
        <f t="shared" si="1023"/>
        <v>-17.47678852255703</v>
      </c>
      <c r="S3483">
        <f t="shared" si="1024"/>
        <v>462.05219638773588</v>
      </c>
      <c r="T3483">
        <f t="shared" si="1007"/>
        <v>-29.630663375418536</v>
      </c>
    </row>
    <row r="3484" spans="1:20" x14ac:dyDescent="0.25">
      <c r="A3484">
        <f t="shared" si="1008"/>
        <v>2914191.5778651545</v>
      </c>
      <c r="B3484">
        <f t="shared" si="1025"/>
        <v>463807.99473400932</v>
      </c>
      <c r="C3484" t="str">
        <f t="shared" si="1009"/>
        <v>-0.0311883337189885+0.00992243021936615i</v>
      </c>
      <c r="D3484" t="str">
        <f t="shared" si="1010"/>
        <v>2.59671194875054-1.92614385671577i</v>
      </c>
      <c r="E3484" t="str">
        <f t="shared" si="1011"/>
        <v>-4.9768717742164-40.6653834355744i</v>
      </c>
      <c r="F3484" t="str">
        <f t="shared" si="1012"/>
        <v>1.42703256701416-0.521638613404197i</v>
      </c>
      <c r="G3484" t="str">
        <f t="shared" si="1013"/>
        <v>0.980808761229543-0.137196702310631i</v>
      </c>
      <c r="H3484" t="str">
        <f t="shared" si="1014"/>
        <v>0.021232138673374-34.3584990383382i</v>
      </c>
      <c r="I3484" t="str">
        <f t="shared" si="1015"/>
        <v>-0.0504752647174828-0.138348883868941i</v>
      </c>
      <c r="K3484" t="str">
        <f t="shared" si="1016"/>
        <v>0.000215827338727044-0.000444559744373966i</v>
      </c>
      <c r="L3484" t="str">
        <f t="shared" si="1017"/>
        <v>0.00005-0.000608419041101254i</v>
      </c>
      <c r="M3484" t="str">
        <f t="shared" si="1018"/>
        <v>0.00133333333333333-0.000357893553588974i</v>
      </c>
      <c r="N3484">
        <f t="shared" si="1019"/>
        <v>17.648238282241124</v>
      </c>
      <c r="O3484">
        <f t="shared" si="1020"/>
        <v>29.701429038643926</v>
      </c>
      <c r="P3484" s="3">
        <f t="shared" si="1021"/>
        <v>-29.701429038643926</v>
      </c>
      <c r="Q3484" s="3">
        <f t="shared" si="1022"/>
        <v>162.35176171775888</v>
      </c>
      <c r="R3484">
        <f t="shared" si="1023"/>
        <v>-17.648238282241124</v>
      </c>
      <c r="S3484">
        <f t="shared" si="1024"/>
        <v>463.8079947340093</v>
      </c>
      <c r="T3484">
        <f t="shared" si="1007"/>
        <v>-29.701429038643926</v>
      </c>
    </row>
    <row r="3485" spans="1:20" x14ac:dyDescent="0.25">
      <c r="A3485">
        <f t="shared" si="1008"/>
        <v>2925265.5058610421</v>
      </c>
      <c r="B3485">
        <f t="shared" si="1025"/>
        <v>465570.46511399857</v>
      </c>
      <c r="C3485" t="str">
        <f t="shared" si="1009"/>
        <v>-0.0309053471936795+0.009934436552426i</v>
      </c>
      <c r="D3485" t="str">
        <f t="shared" si="1010"/>
        <v>2.58987410016754-1.92820227361538i</v>
      </c>
      <c r="E3485" t="str">
        <f t="shared" si="1011"/>
        <v>-4.98260577887308-40.4958250538768i</v>
      </c>
      <c r="F3485" t="str">
        <f t="shared" si="1012"/>
        <v>1.42682406444864-0.521148816839232i</v>
      </c>
      <c r="G3485" t="str">
        <f t="shared" si="1013"/>
        <v>0.980665456060672-0.137697927907381i</v>
      </c>
      <c r="H3485" t="str">
        <f t="shared" si="1014"/>
        <v>0.0209887279057632-34.2281596700762i</v>
      </c>
      <c r="I3485" t="str">
        <f t="shared" si="1015"/>
        <v>-0.0502371599115235-0.137803654276675i</v>
      </c>
      <c r="K3485" t="str">
        <f t="shared" si="1016"/>
        <v>0.000214981011386124-0.00044346788613916i</v>
      </c>
      <c r="L3485" t="str">
        <f t="shared" si="1017"/>
        <v>0.00005-0.000606115801057237i</v>
      </c>
      <c r="M3485" t="str">
        <f t="shared" si="1018"/>
        <v>0.00133333333333333-0.000356538706504257i</v>
      </c>
      <c r="N3485">
        <f t="shared" si="1019"/>
        <v>17.819855010007473</v>
      </c>
      <c r="O3485">
        <f t="shared" si="1020"/>
        <v>29.772279937962068</v>
      </c>
      <c r="P3485" s="3">
        <f t="shared" si="1021"/>
        <v>-29.772279937962068</v>
      </c>
      <c r="Q3485" s="3">
        <f t="shared" si="1022"/>
        <v>162.18014498999253</v>
      </c>
      <c r="R3485">
        <f t="shared" si="1023"/>
        <v>-17.819855010007473</v>
      </c>
      <c r="S3485">
        <f t="shared" si="1024"/>
        <v>465.57046511399858</v>
      </c>
      <c r="T3485">
        <f t="shared" si="1007"/>
        <v>-29.772279937962068</v>
      </c>
    </row>
    <row r="3486" spans="1:20" x14ac:dyDescent="0.25">
      <c r="A3486">
        <f t="shared" si="1008"/>
        <v>2936381.514783314</v>
      </c>
      <c r="B3486">
        <f t="shared" si="1025"/>
        <v>467339.63288143178</v>
      </c>
      <c r="C3486" t="str">
        <f t="shared" si="1009"/>
        <v>-0.0306242952612395+0.00994549477687972i</v>
      </c>
      <c r="D3486" t="str">
        <f t="shared" si="1010"/>
        <v>2.58302051299516-1.93023894186914i</v>
      </c>
      <c r="E3486" t="str">
        <f t="shared" si="1011"/>
        <v>-4.98825757399747-40.3269970633545i</v>
      </c>
      <c r="F3486" t="str">
        <f t="shared" si="1012"/>
        <v>1.42661403586972-0.520666080009378i</v>
      </c>
      <c r="G3486" t="str">
        <f t="shared" si="1013"/>
        <v>0.980521102052871-0.138200833868305i</v>
      </c>
      <c r="H3486" t="str">
        <f t="shared" si="1014"/>
        <v>0.0207479990466859-34.0983162136993i</v>
      </c>
      <c r="I3486" t="str">
        <f t="shared" si="1015"/>
        <v>-0.050000811795664-0.137260432065973i</v>
      </c>
      <c r="K3486" t="str">
        <f t="shared" si="1016"/>
        <v>0.000214136863298813-0.00044237646909169i</v>
      </c>
      <c r="L3486" t="str">
        <f t="shared" si="1017"/>
        <v>0.00005-0.000603821280192506i</v>
      </c>
      <c r="M3486" t="str">
        <f t="shared" si="1018"/>
        <v>0.00133333333333333-0.000355188988348533i</v>
      </c>
      <c r="N3486">
        <f t="shared" si="1019"/>
        <v>17.991636521260688</v>
      </c>
      <c r="O3486">
        <f t="shared" si="1020"/>
        <v>29.843216301717828</v>
      </c>
      <c r="P3486" s="3">
        <f t="shared" si="1021"/>
        <v>-29.843216301717828</v>
      </c>
      <c r="Q3486" s="3">
        <f t="shared" si="1022"/>
        <v>162.00836347873931</v>
      </c>
      <c r="R3486">
        <f t="shared" si="1023"/>
        <v>-17.991636521260688</v>
      </c>
      <c r="S3486">
        <f t="shared" si="1024"/>
        <v>467.33963288143178</v>
      </c>
      <c r="T3486">
        <f t="shared" si="1007"/>
        <v>-29.843216301717828</v>
      </c>
    </row>
    <row r="3487" spans="1:20" x14ac:dyDescent="0.25">
      <c r="A3487">
        <f t="shared" si="1008"/>
        <v>2947539.7645394905</v>
      </c>
      <c r="B3487">
        <f t="shared" si="1025"/>
        <v>469115.52348638122</v>
      </c>
      <c r="C3487" t="str">
        <f t="shared" si="1009"/>
        <v>-0.0303451700398791+0.0099556151250794i</v>
      </c>
      <c r="D3487" t="str">
        <f t="shared" si="1010"/>
        <v>2.57615133069224-1.93225372079786i</v>
      </c>
      <c r="E3487" t="str">
        <f t="shared" si="1011"/>
        <v>-4.99382809673213-40.1588953956669i</v>
      </c>
      <c r="F3487" t="str">
        <f t="shared" si="1012"/>
        <v>1.42640247057197-0.520190391162888i</v>
      </c>
      <c r="G3487" t="str">
        <f t="shared" si="1013"/>
        <v>0.980375691848227-0.138705424123707i</v>
      </c>
      <c r="H3487" t="str">
        <f t="shared" si="1014"/>
        <v>0.0205099252483413-33.968966770066i</v>
      </c>
      <c r="I3487" t="str">
        <f t="shared" si="1015"/>
        <v>-0.0497662067832803-0.136719209298932i</v>
      </c>
      <c r="K3487" t="str">
        <f t="shared" si="1016"/>
        <v>0.000213294909583182-0.000441285499642562i</v>
      </c>
      <c r="L3487" t="str">
        <f t="shared" si="1017"/>
        <v>0.00005-0.000601535445499608i</v>
      </c>
      <c r="M3487" t="str">
        <f t="shared" si="1018"/>
        <v>0.00133333333333333-0.000353844379705652i</v>
      </c>
      <c r="N3487">
        <f t="shared" si="1019"/>
        <v>18.16358062568338</v>
      </c>
      <c r="O3487">
        <f t="shared" si="1020"/>
        <v>29.914238354794893</v>
      </c>
      <c r="P3487" s="3">
        <f t="shared" si="1021"/>
        <v>-29.914238354794893</v>
      </c>
      <c r="Q3487" s="3">
        <f t="shared" si="1022"/>
        <v>161.83641937431662</v>
      </c>
      <c r="R3487">
        <f t="shared" si="1023"/>
        <v>-18.16358062568338</v>
      </c>
      <c r="S3487">
        <f t="shared" si="1024"/>
        <v>469.11552348638122</v>
      </c>
      <c r="T3487">
        <f t="shared" si="1007"/>
        <v>-29.914238354794893</v>
      </c>
    </row>
    <row r="3488" spans="1:20" x14ac:dyDescent="0.25">
      <c r="A3488">
        <f t="shared" si="1008"/>
        <v>2958740.4156447407</v>
      </c>
      <c r="B3488">
        <f t="shared" si="1025"/>
        <v>470898.16247562948</v>
      </c>
      <c r="C3488" t="str">
        <f t="shared" si="1009"/>
        <v>-0.0300679636683841+0.00996480779877565i</v>
      </c>
      <c r="D3488" t="str">
        <f t="shared" si="1010"/>
        <v>2.56926669827063-1.93424647078087i</v>
      </c>
      <c r="E3488" t="str">
        <f t="shared" si="1011"/>
        <v>-4.99931827002382-39.9915160121074i</v>
      </c>
      <c r="F3488" t="str">
        <f t="shared" si="1012"/>
        <v>1.4261893577818-0.519721738598014i</v>
      </c>
      <c r="G3488" t="str">
        <f t="shared" si="1013"/>
        <v>0.980229218041982-0.1392117025928i</v>
      </c>
      <c r="H3488" t="str">
        <f t="shared" si="1014"/>
        <v>0.0202744798884386-33.8401094474199i</v>
      </c>
      <c r="I3488" t="str">
        <f t="shared" si="1015"/>
        <v>-0.049533331388811-0.136179978069004i</v>
      </c>
      <c r="K3488" t="str">
        <f t="shared" si="1016"/>
        <v>0.000212455165166225-0.000440194984353393i</v>
      </c>
      <c r="L3488" t="str">
        <f t="shared" si="1017"/>
        <v>0.00005-0.000599258264096044i</v>
      </c>
      <c r="M3488" t="str">
        <f t="shared" si="1018"/>
        <v>0.00133333333333333-0.000352504861232966i</v>
      </c>
      <c r="N3488">
        <f t="shared" si="1019"/>
        <v>18.335685127425165</v>
      </c>
      <c r="O3488">
        <f t="shared" si="1020"/>
        <v>29.985346318624902</v>
      </c>
      <c r="P3488" s="3">
        <f t="shared" si="1021"/>
        <v>-29.985346318624902</v>
      </c>
      <c r="Q3488" s="3">
        <f t="shared" si="1022"/>
        <v>161.66431487257483</v>
      </c>
      <c r="R3488">
        <f t="shared" si="1023"/>
        <v>-18.335685127425165</v>
      </c>
      <c r="S3488">
        <f t="shared" si="1024"/>
        <v>470.89816247562948</v>
      </c>
      <c r="T3488">
        <f t="shared" si="1007"/>
        <v>-29.985346318624902</v>
      </c>
    </row>
    <row r="3489" spans="1:20" x14ac:dyDescent="0.25">
      <c r="A3489">
        <f t="shared" si="1008"/>
        <v>2969983.629224191</v>
      </c>
      <c r="B3489">
        <f t="shared" si="1025"/>
        <v>472687.57549303689</v>
      </c>
      <c r="C3489" t="str">
        <f t="shared" si="1009"/>
        <v>-0.0297926683052327+0.00997308296884801i</v>
      </c>
      <c r="D3489" t="str">
        <f t="shared" si="1010"/>
        <v>2.56236676228616-1.93621705327634i</v>
      </c>
      <c r="E3489" t="str">
        <f t="shared" si="1011"/>
        <v>-5.00472900283558-39.8248549033319i</v>
      </c>
      <c r="F3489" t="str">
        <f t="shared" si="1012"/>
        <v>1.42597468665714-0.519260110662311i</v>
      </c>
      <c r="G3489" t="str">
        <f t="shared" si="1013"/>
        <v>0.980081673182308-0.139719673183397i</v>
      </c>
      <c r="H3489" t="str">
        <f t="shared" si="1014"/>
        <v>0.0200416365688086-33.7117423613602i</v>
      </c>
      <c r="I3489" t="str">
        <f t="shared" si="1015"/>
        <v>-0.0493021722269744-0.135642730500871i</v>
      </c>
      <c r="K3489" t="str">
        <f t="shared" si="1016"/>
        <v>0.00021161764478309-0.000439104929933704i</v>
      </c>
      <c r="L3489" t="str">
        <f t="shared" si="1017"/>
        <v>0.00005-0.000596989703223793i</v>
      </c>
      <c r="M3489" t="str">
        <f t="shared" si="1018"/>
        <v>0.00133333333333333-0.000351170413661055i</v>
      </c>
      <c r="N3489">
        <f t="shared" si="1019"/>
        <v>18.507947825283622</v>
      </c>
      <c r="O3489">
        <f t="shared" si="1020"/>
        <v>30.056540411195027</v>
      </c>
      <c r="P3489" s="3">
        <f t="shared" si="1021"/>
        <v>-30.056540411195027</v>
      </c>
      <c r="Q3489" s="3">
        <f t="shared" si="1022"/>
        <v>161.49205217471638</v>
      </c>
      <c r="R3489">
        <f t="shared" si="1023"/>
        <v>-18.507947825283622</v>
      </c>
      <c r="S3489">
        <f t="shared" si="1024"/>
        <v>472.68757549303689</v>
      </c>
      <c r="T3489">
        <f t="shared" si="1007"/>
        <v>-30.056540411195027</v>
      </c>
    </row>
    <row r="3490" spans="1:20" x14ac:dyDescent="0.25">
      <c r="A3490">
        <f t="shared" si="1008"/>
        <v>2981269.5670152428</v>
      </c>
      <c r="B3490">
        <f t="shared" si="1025"/>
        <v>474483.78827991046</v>
      </c>
      <c r="C3490" t="str">
        <f t="shared" si="1009"/>
        <v>-0.0295192761277289+0.00998045077502683i</v>
      </c>
      <c r="D3490" t="str">
        <f t="shared" si="1010"/>
        <v>2.5554516708295-1.93816533084159i</v>
      </c>
      <c r="E3490" t="str">
        <f t="shared" si="1011"/>
        <v>-5.01006119035571-39.6589080890857i</v>
      </c>
      <c r="F3490" t="str">
        <f t="shared" si="1012"/>
        <v>1.42575844628709-0.518805495751941i</v>
      </c>
      <c r="G3490" t="str">
        <f t="shared" si="1013"/>
        <v>0.979933049770078-0.140229339791615i</v>
      </c>
      <c r="H3490" t="str">
        <f t="shared" si="1014"/>
        <v>0.0198113691140144-33.5838636348105i</v>
      </c>
      <c r="I3490" t="str">
        <f t="shared" si="1015"/>
        <v>-0.0490727160119894-0.135107458750318i</v>
      </c>
      <c r="K3490" t="str">
        <f t="shared" si="1016"/>
        <v>0.00021078236297631-0.00043801534323819i</v>
      </c>
      <c r="L3490" t="str">
        <f t="shared" si="1017"/>
        <v>0.00005-0.000594729730248845i</v>
      </c>
      <c r="M3490" t="str">
        <f t="shared" si="1018"/>
        <v>0.00133333333333333-0.000349841017793438i</v>
      </c>
      <c r="N3490">
        <f t="shared" si="1019"/>
        <v>18.680366512887872</v>
      </c>
      <c r="O3490">
        <f t="shared" si="1020"/>
        <v>30.127820847056896</v>
      </c>
      <c r="P3490" s="3">
        <f t="shared" si="1021"/>
        <v>-30.127820847056896</v>
      </c>
      <c r="Q3490" s="3">
        <f t="shared" si="1022"/>
        <v>161.31963348711213</v>
      </c>
      <c r="R3490">
        <f t="shared" si="1023"/>
        <v>-18.680366512887872</v>
      </c>
      <c r="S3490">
        <f t="shared" si="1024"/>
        <v>474.48378827991047</v>
      </c>
      <c r="T3490">
        <f t="shared" si="1007"/>
        <v>-30.127820847056896</v>
      </c>
    </row>
    <row r="3491" spans="1:20" x14ac:dyDescent="0.25">
      <c r="A3491">
        <f t="shared" si="1008"/>
        <v>2992598.3913699007</v>
      </c>
      <c r="B3491">
        <f t="shared" si="1025"/>
        <v>476286.82667537412</v>
      </c>
      <c r="C3491" t="str">
        <f t="shared" si="1009"/>
        <v>-0.0292477793311606+0.00998692132560739i</v>
      </c>
      <c r="D3491" t="str">
        <f t="shared" si="1010"/>
        <v>2.54852157351651-1.94009116715331i</v>
      </c>
      <c r="E3491" t="str">
        <f t="shared" si="1011"/>
        <v>-5.01531571420307-39.4936716179373i</v>
      </c>
      <c r="F3491" t="str">
        <f t="shared" si="1012"/>
        <v>1.42554062569163-0.518357882310983i</v>
      </c>
      <c r="G3491" t="str">
        <f t="shared" si="1013"/>
        <v>0.979783340258642-0.140740706301554i</v>
      </c>
      <c r="H3491" t="str">
        <f t="shared" si="1014"/>
        <v>0.0195836515699756-33.4564713979904i</v>
      </c>
      <c r="I3491" t="str">
        <f t="shared" si="1015"/>
        <v>-0.0488449495568064-0.134574155004108i</v>
      </c>
      <c r="K3491" t="str">
        <f t="shared" si="1016"/>
        <v>0.000209949334095106-0.000436926231264016i</v>
      </c>
      <c r="L3491" t="str">
        <f t="shared" si="1017"/>
        <v>0.00005-0.000592478312660737i</v>
      </c>
      <c r="M3491" t="str">
        <f t="shared" si="1018"/>
        <v>0.00133333333333333-0.000348516654506315i</v>
      </c>
      <c r="N3491">
        <f t="shared" si="1019"/>
        <v>18.852938978879507</v>
      </c>
      <c r="O3491">
        <f t="shared" si="1020"/>
        <v>30.199187837334552</v>
      </c>
      <c r="P3491" s="3">
        <f t="shared" si="1021"/>
        <v>-30.199187837334552</v>
      </c>
      <c r="Q3491" s="3">
        <f t="shared" si="1022"/>
        <v>161.14706102112049</v>
      </c>
      <c r="R3491">
        <f t="shared" si="1023"/>
        <v>-18.852938978879507</v>
      </c>
      <c r="S3491">
        <f t="shared" si="1024"/>
        <v>476.28682667537413</v>
      </c>
      <c r="T3491">
        <f t="shared" si="1007"/>
        <v>-30.199187837334552</v>
      </c>
    </row>
    <row r="3492" spans="1:20" x14ac:dyDescent="0.25">
      <c r="A3492">
        <f t="shared" si="1008"/>
        <v>3003970.2652571066</v>
      </c>
      <c r="B3492">
        <f t="shared" si="1025"/>
        <v>478096.71661674057</v>
      </c>
      <c r="C3492" t="str">
        <f t="shared" si="1009"/>
        <v>-0.0289781701279748+0.00999250469715586i</v>
      </c>
      <c r="D3492" t="str">
        <f t="shared" si="1010"/>
        <v>2.54157662147843-1.94199442702771i</v>
      </c>
      <c r="E3492" t="str">
        <f t="shared" si="1011"/>
        <v>-5.02049344262979-39.329141567012i</v>
      </c>
      <c r="F3492" t="str">
        <f t="shared" si="1012"/>
        <v>1.42532121382123-0.517917258830723i</v>
      </c>
      <c r="G3492" t="str">
        <f t="shared" si="1013"/>
        <v>0.979632537053603-0.141253776584995i</v>
      </c>
      <c r="H3492" t="str">
        <f t="shared" si="1014"/>
        <v>0.0193584582025907-33.3295637883846i</v>
      </c>
      <c r="I3492" t="str">
        <f t="shared" si="1015"/>
        <v>-0.04861885977234-0.134042811479849i</v>
      </c>
      <c r="K3492" t="str">
        <f t="shared" si="1016"/>
        <v>0.000209118572294686-0.000435837601148074i</v>
      </c>
      <c r="L3492" t="str">
        <f t="shared" si="1017"/>
        <v>0.00005-0.000590235418072061i</v>
      </c>
      <c r="M3492" t="str">
        <f t="shared" si="1018"/>
        <v>0.00133333333333333-0.000347197304748272i</v>
      </c>
      <c r="N3492">
        <f t="shared" si="1019"/>
        <v>19.025663007094664</v>
      </c>
      <c r="O3492">
        <f t="shared" si="1020"/>
        <v>30.270641589733515</v>
      </c>
      <c r="P3492" s="3">
        <f t="shared" si="1021"/>
        <v>-30.270641589733515</v>
      </c>
      <c r="Q3492" s="3">
        <f t="shared" si="1022"/>
        <v>160.97433699290534</v>
      </c>
      <c r="R3492">
        <f t="shared" si="1023"/>
        <v>-19.025663007094664</v>
      </c>
      <c r="S3492">
        <f t="shared" si="1024"/>
        <v>478.09671661674059</v>
      </c>
      <c r="T3492">
        <f t="shared" si="1007"/>
        <v>-30.270641589733515</v>
      </c>
    </row>
    <row r="3493" spans="1:20" x14ac:dyDescent="0.25">
      <c r="A3493">
        <f t="shared" si="1008"/>
        <v>3015385.3522650837</v>
      </c>
      <c r="B3493">
        <f t="shared" si="1025"/>
        <v>479913.48413988418</v>
      </c>
      <c r="C3493" t="str">
        <f t="shared" si="1009"/>
        <v>-0.0287104407469771+0.00999721093420661i</v>
      </c>
      <c r="D3493" t="str">
        <f t="shared" si="1010"/>
        <v>2.53461696735162-1.94387497644056i</v>
      </c>
      <c r="E3493" t="str">
        <f t="shared" si="1011"/>
        <v>-5.02559523071863-39.1653140417305i</v>
      </c>
      <c r="F3493" t="str">
        <f t="shared" si="1012"/>
        <v>1.42510019955661-0.517483613848953i</v>
      </c>
      <c r="G3493" t="str">
        <f t="shared" si="1013"/>
        <v>0.979480632512591-0.141768554501079i</v>
      </c>
      <c r="H3493" t="str">
        <f t="shared" si="1014"/>
        <v>0.0191357634963721-33.203138950714i</v>
      </c>
      <c r="I3493" t="str">
        <f t="shared" si="1015"/>
        <v>-0.0483944336667102-0.133513420425886i</v>
      </c>
      <c r="K3493" t="str">
        <f t="shared" si="1016"/>
        <v>0.000208290091535629-0.000434749460164288i</v>
      </c>
      <c r="L3493" t="str">
        <f t="shared" si="1017"/>
        <v>0.00005-0.000588001014218032i</v>
      </c>
      <c r="M3493" t="str">
        <f t="shared" si="1018"/>
        <v>0.00133333333333333-0.00034588294954002i</v>
      </c>
      <c r="N3493">
        <f t="shared" si="1019"/>
        <v>19.198536376741629</v>
      </c>
      <c r="O3493">
        <f t="shared" si="1020"/>
        <v>30.342182308549127</v>
      </c>
      <c r="P3493" s="3">
        <f t="shared" si="1021"/>
        <v>-30.342182308549127</v>
      </c>
      <c r="Q3493" s="3">
        <f t="shared" si="1022"/>
        <v>160.80146362325837</v>
      </c>
      <c r="R3493">
        <f t="shared" si="1023"/>
        <v>-19.198536376741629</v>
      </c>
      <c r="S3493">
        <f t="shared" si="1024"/>
        <v>479.91348413988419</v>
      </c>
      <c r="T3493">
        <f t="shared" si="1007"/>
        <v>-30.342182308549127</v>
      </c>
    </row>
    <row r="3494" spans="1:20" x14ac:dyDescent="0.25">
      <c r="A3494">
        <f t="shared" si="1008"/>
        <v>3026843.8166036913</v>
      </c>
      <c r="B3494">
        <f t="shared" si="1025"/>
        <v>481737.15537961578</v>
      </c>
      <c r="C3494" t="str">
        <f t="shared" si="1009"/>
        <v>-0.0284445834325484+0.010001050048953i</v>
      </c>
      <c r="D3494" t="str">
        <f t="shared" si="1010"/>
        <v>2.52764276526716-1.94573268254711i</v>
      </c>
      <c r="E3494" t="str">
        <f t="shared" si="1011"/>
        <v>-5.03062192057989-39.0021851755485i</v>
      </c>
      <c r="F3494" t="str">
        <f t="shared" si="1012"/>
        <v>1.42487757170832-0.517056935949248i</v>
      </c>
      <c r="G3494" t="str">
        <f t="shared" si="1013"/>
        <v>0.979327618945036-0.142285043895984i</v>
      </c>
      <c r="H3494" t="str">
        <f t="shared" si="1014"/>
        <v>0.0189155421530819-33.0771950369061i</v>
      </c>
      <c r="I3494" t="str">
        <f t="shared" si="1015"/>
        <v>-0.0481716583444875-0.132985974121158i</v>
      </c>
      <c r="K3494" t="str">
        <f t="shared" si="1016"/>
        <v>0.000207463905583269-0.000433661815720877i</v>
      </c>
      <c r="L3494" t="str">
        <f t="shared" si="1017"/>
        <v>0.00005-0.000585775068956001i</v>
      </c>
      <c r="M3494" t="str">
        <f t="shared" si="1018"/>
        <v>0.00133333333333333-0.000344573569974118i</v>
      </c>
      <c r="N3494">
        <f t="shared" si="1019"/>
        <v>19.371556862580235</v>
      </c>
      <c r="O3494">
        <f t="shared" si="1020"/>
        <v>30.413810194675751</v>
      </c>
      <c r="P3494" s="3">
        <f t="shared" si="1021"/>
        <v>-30.413810194675751</v>
      </c>
      <c r="Q3494" s="3">
        <f t="shared" si="1022"/>
        <v>160.62844313741977</v>
      </c>
      <c r="R3494">
        <f t="shared" si="1023"/>
        <v>-19.371556862580235</v>
      </c>
      <c r="S3494">
        <f t="shared" si="1024"/>
        <v>481.73715537961579</v>
      </c>
      <c r="T3494">
        <f t="shared" si="1007"/>
        <v>-30.413810194675751</v>
      </c>
    </row>
    <row r="3495" spans="1:20" x14ac:dyDescent="0.25">
      <c r="A3495">
        <f t="shared" si="1008"/>
        <v>3038345.8231067853</v>
      </c>
      <c r="B3495">
        <f t="shared" si="1025"/>
        <v>483567.75657005835</v>
      </c>
      <c r="C3495" t="str">
        <f t="shared" si="1009"/>
        <v>-0.0281805904438833+0.0100040320209315i</v>
      </c>
      <c r="D3495" t="str">
        <f t="shared" si="1010"/>
        <v>2.52065417083991-1.94756741370198i</v>
      </c>
      <c r="E3495" t="str">
        <f t="shared" si="1011"/>
        <v>-5.0355743415427-38.8397511297004i</v>
      </c>
      <c r="F3495" t="str">
        <f t="shared" si="1012"/>
        <v>1.42465331901648-0.516637213760266i</v>
      </c>
      <c r="G3495" t="str">
        <f t="shared" si="1013"/>
        <v>0.979173488611945-0.142803248602608i</v>
      </c>
      <c r="H3495" t="str">
        <f t="shared" si="1014"/>
        <v>0.0186977690903756-32.9517302060654i</v>
      </c>
      <c r="I3495" t="str">
        <f t="shared" si="1015"/>
        <v>-0.0479505210059459-0.132460464875086i</v>
      </c>
      <c r="K3495" t="str">
        <f t="shared" si="1016"/>
        <v>0.00020664002800713-0.000432574675357644i</v>
      </c>
      <c r="L3495" t="str">
        <f t="shared" si="1017"/>
        <v>0.00005-0.000583557550264992i</v>
      </c>
      <c r="M3495" t="str">
        <f t="shared" si="1018"/>
        <v>0.00133333333333333-0.000343269147214702i</v>
      </c>
      <c r="N3495">
        <f t="shared" si="1019"/>
        <v>19.544722235100721</v>
      </c>
      <c r="O3495">
        <f t="shared" si="1020"/>
        <v>30.485525445615771</v>
      </c>
      <c r="P3495" s="3">
        <f t="shared" si="1021"/>
        <v>-30.485525445615771</v>
      </c>
      <c r="Q3495" s="3">
        <f t="shared" si="1022"/>
        <v>160.45527776489928</v>
      </c>
      <c r="R3495">
        <f t="shared" si="1023"/>
        <v>-19.544722235100721</v>
      </c>
      <c r="S3495">
        <f t="shared" si="1024"/>
        <v>483.56775657005835</v>
      </c>
      <c r="T3495">
        <f t="shared" si="1007"/>
        <v>-30.485525445615771</v>
      </c>
    </row>
    <row r="3496" spans="1:20" x14ac:dyDescent="0.25">
      <c r="A3496">
        <f t="shared" si="1008"/>
        <v>3049891.5372345913</v>
      </c>
      <c r="B3496">
        <f t="shared" si="1025"/>
        <v>485405.31404502457</v>
      </c>
      <c r="C3496" t="str">
        <f t="shared" si="1009"/>
        <v>-0.0279184540542514+0.0100061667966985i</v>
      </c>
      <c r="D3496" t="str">
        <f t="shared" si="1010"/>
        <v>2.51365134115764-1.949379039479i</v>
      </c>
      <c r="E3496" t="str">
        <f t="shared" si="1011"/>
        <v>-5.04045331034432-38.6780080929457i</v>
      </c>
      <c r="F3496" t="str">
        <f t="shared" si="1012"/>
        <v>1.42442743015042-0.516224435955024i</v>
      </c>
      <c r="G3496" t="str">
        <f t="shared" si="1013"/>
        <v>0.979018233725676-0.143323172440238i</v>
      </c>
      <c r="H3496" t="str">
        <f t="shared" si="1014"/>
        <v>0.0184824194404502-32.8267426244447i</v>
      </c>
      <c r="I3496" t="str">
        <f t="shared" si="1015"/>
        <v>-0.0477310089463205-0.131936885027451i</v>
      </c>
      <c r="K3496" t="str">
        <f t="shared" si="1016"/>
        <v>0.000205818472180401-0.000431488046743261i</v>
      </c>
      <c r="L3496" t="str">
        <f t="shared" si="1017"/>
        <v>0.00005-0.000581348426245261i</v>
      </c>
      <c r="M3496" t="str">
        <f t="shared" si="1018"/>
        <v>0.00133333333333333-0.000341969662497212i</v>
      </c>
      <c r="N3496">
        <f t="shared" si="1019"/>
        <v>19.718030260698214</v>
      </c>
      <c r="O3496">
        <f t="shared" si="1020"/>
        <v>30.557328255488034</v>
      </c>
      <c r="P3496" s="3">
        <f t="shared" si="1021"/>
        <v>-30.557328255488034</v>
      </c>
      <c r="Q3496" s="3">
        <f t="shared" si="1022"/>
        <v>160.28196973930179</v>
      </c>
      <c r="R3496">
        <f t="shared" si="1023"/>
        <v>-19.718030260698214</v>
      </c>
      <c r="S3496">
        <f t="shared" si="1024"/>
        <v>485.40531404502457</v>
      </c>
      <c r="T3496">
        <f t="shared" si="1007"/>
        <v>-30.557328255488034</v>
      </c>
    </row>
    <row r="3497" spans="1:20" x14ac:dyDescent="0.25">
      <c r="A3497">
        <f t="shared" si="1008"/>
        <v>3061481.125076083</v>
      </c>
      <c r="B3497">
        <f t="shared" si="1025"/>
        <v>487249.8542383957</v>
      </c>
      <c r="C3497" t="str">
        <f t="shared" si="1009"/>
        <v>-0.0276581665502734+0.0100074642895006i</v>
      </c>
      <c r="D3497" t="str">
        <f t="shared" si="1010"/>
        <v>2.50663443476933-1.95116743069066i</v>
      </c>
      <c r="E3497" t="str">
        <f t="shared" si="1011"/>
        <v>-5.04525963131615-38.5169522813171i</v>
      </c>
      <c r="F3497" t="str">
        <f t="shared" si="1012"/>
        <v>1.42419989370837-0.515818591250163i</v>
      </c>
      <c r="G3497" t="str">
        <f t="shared" si="1013"/>
        <v>0.978861846449713-0.14384481921422i</v>
      </c>
      <c r="H3497" t="str">
        <f t="shared" si="1014"/>
        <v>0.0182694685487002-32.7022304654162i</v>
      </c>
      <c r="I3497" t="str">
        <f t="shared" si="1015"/>
        <v>-0.0475131095550704-0.131415226948268i</v>
      </c>
      <c r="K3497" t="str">
        <f t="shared" si="1016"/>
        <v>0.000204999251279452-0.00043040193767256i</v>
      </c>
      <c r="L3497" t="str">
        <f t="shared" si="1017"/>
        <v>0.00005-0.000579147665117814i</v>
      </c>
      <c r="M3497" t="str">
        <f t="shared" si="1018"/>
        <v>0.00133333333333333-0.000340675097128126i</v>
      </c>
      <c r="N3497">
        <f t="shared" si="1019"/>
        <v>19.891478701849621</v>
      </c>
      <c r="O3497">
        <f t="shared" si="1020"/>
        <v>30.629218815037881</v>
      </c>
      <c r="P3497" s="3">
        <f t="shared" si="1021"/>
        <v>-30.629218815037881</v>
      </c>
      <c r="Q3497" s="3">
        <f t="shared" si="1022"/>
        <v>160.10852129815038</v>
      </c>
      <c r="R3497">
        <f t="shared" si="1023"/>
        <v>-19.891478701849621</v>
      </c>
      <c r="S3497">
        <f t="shared" si="1024"/>
        <v>487.2498542383957</v>
      </c>
      <c r="T3497">
        <f t="shared" si="1007"/>
        <v>-30.629218815037881</v>
      </c>
    </row>
    <row r="3498" spans="1:20" x14ac:dyDescent="0.25">
      <c r="A3498">
        <f t="shared" si="1008"/>
        <v>3073114.7533513717</v>
      </c>
      <c r="B3498">
        <f t="shared" si="1025"/>
        <v>489101.40368450159</v>
      </c>
      <c r="C3498" t="str">
        <f t="shared" si="1009"/>
        <v>-0.0273997202312225+0.0100079343789399i</v>
      </c>
      <c r="D3498" t="str">
        <f t="shared" si="1010"/>
        <v>2.49960361167373-1.95293245940787i</v>
      </c>
      <c r="E3498" t="str">
        <f t="shared" si="1011"/>
        <v>-5.04999409656662-38.3565799378722i</v>
      </c>
      <c r="F3498" t="str">
        <f t="shared" si="1012"/>
        <v>1.42397069821711-0.515419668405236i</v>
      </c>
      <c r="G3498" t="str">
        <f t="shared" si="1013"/>
        <v>0.978704318898445-0.144368192715625i</v>
      </c>
      <c r="H3498" t="str">
        <f t="shared" si="1014"/>
        <v>0.0180588919723747-32.5781919094419i</v>
      </c>
      <c r="I3498" t="str">
        <f t="shared" si="1015"/>
        <v>-0.0472968103151477-0.130895483037667i</v>
      </c>
      <c r="K3498" t="str">
        <f t="shared" si="1016"/>
        <v>0.000204182378283369-0.000429316356063816i</v>
      </c>
      <c r="L3498" t="str">
        <f t="shared" si="1017"/>
        <v>0.00005-0.000576955235223964i</v>
      </c>
      <c r="M3498" t="str">
        <f t="shared" si="1018"/>
        <v>0.00133333333333333-0.000339385432484683i</v>
      </c>
      <c r="N3498">
        <f t="shared" si="1019"/>
        <v>20.065065317287434</v>
      </c>
      <c r="O3498">
        <f t="shared" si="1020"/>
        <v>30.701197311645728</v>
      </c>
      <c r="P3498" s="3">
        <f t="shared" si="1021"/>
        <v>-30.701197311645728</v>
      </c>
      <c r="Q3498" s="3">
        <f t="shared" si="1022"/>
        <v>159.93493468271257</v>
      </c>
      <c r="R3498">
        <f t="shared" si="1023"/>
        <v>-20.065065317287434</v>
      </c>
      <c r="S3498">
        <f t="shared" si="1024"/>
        <v>489.10140368450158</v>
      </c>
      <c r="T3498">
        <f t="shared" si="1007"/>
        <v>-30.701197311645728</v>
      </c>
    </row>
    <row r="3499" spans="1:20" x14ac:dyDescent="0.25">
      <c r="A3499">
        <f t="shared" si="1008"/>
        <v>3084792.5894141071</v>
      </c>
      <c r="B3499">
        <f t="shared" si="1025"/>
        <v>490959.9890185027</v>
      </c>
      <c r="C3499" t="str">
        <f t="shared" si="1009"/>
        <v>-0.0271431074083404+0.0100075869106327i</v>
      </c>
      <c r="D3499" t="str">
        <f t="shared" si="1010"/>
        <v>2.49255903330714-1.95467399897917i</v>
      </c>
      <c r="E3499" t="str">
        <f t="shared" si="1011"/>
        <v>-5.05465748616116-38.1968873324475i</v>
      </c>
      <c r="F3499" t="str">
        <f t="shared" si="1012"/>
        <v>1.42373983213167-0.515027656221963i</v>
      </c>
      <c r="G3499" t="str">
        <f t="shared" si="1013"/>
        <v>0.978545643136939-0.14489329672091i</v>
      </c>
      <c r="H3499" t="str">
        <f t="shared" si="1014"/>
        <v>0.0178506654792427-32.4546251440458i</v>
      </c>
      <c r="I3499" t="str">
        <f t="shared" si="1015"/>
        <v>-0.0470820988022728-0.130377645725772i</v>
      </c>
      <c r="K3499" t="str">
        <f t="shared" si="1016"/>
        <v>0.000203367865973535-0.000428231309956043i</v>
      </c>
      <c r="L3499" t="str">
        <f t="shared" si="1017"/>
        <v>0.00005-0.000574771105024867i</v>
      </c>
      <c r="M3499" t="str">
        <f t="shared" si="1018"/>
        <v>0.00133333333333333-0.000338100650014628i</v>
      </c>
      <c r="N3499">
        <f t="shared" si="1019"/>
        <v>20.238787862174661</v>
      </c>
      <c r="O3499">
        <f t="shared" si="1020"/>
        <v>30.773263929337368</v>
      </c>
      <c r="P3499" s="3">
        <f t="shared" si="1021"/>
        <v>-30.773263929337368</v>
      </c>
      <c r="Q3499" s="3">
        <f t="shared" si="1022"/>
        <v>159.76121213782534</v>
      </c>
      <c r="R3499">
        <f t="shared" si="1023"/>
        <v>-20.238787862174661</v>
      </c>
      <c r="S3499">
        <f t="shared" si="1024"/>
        <v>490.95998901850271</v>
      </c>
      <c r="T3499">
        <f t="shared" si="1007"/>
        <v>-30.773263929337368</v>
      </c>
    </row>
    <row r="3500" spans="1:20" x14ac:dyDescent="0.25">
      <c r="A3500">
        <f t="shared" si="1008"/>
        <v>3096514.8012538808</v>
      </c>
      <c r="B3500">
        <f t="shared" si="1025"/>
        <v>492825.63697677304</v>
      </c>
      <c r="C3500" t="str">
        <f t="shared" si="1009"/>
        <v>-0.0268883204041802+0.0100064316958638i</v>
      </c>
      <c r="D3500" t="str">
        <f t="shared" si="1010"/>
        <v>2.48550086253123-1.95639192405021i</v>
      </c>
      <c r="E3500" t="str">
        <f t="shared" si="1011"/>
        <v>-5.05925056829882-38.0378707614152i</v>
      </c>
      <c r="F3500" t="str">
        <f t="shared" si="1012"/>
        <v>1.42350728383501-0.5146425435435i</v>
      </c>
      <c r="G3500" t="str">
        <f t="shared" si="1013"/>
        <v>0.978385811180716-0.145420134991578i</v>
      </c>
      <c r="H3500" t="str">
        <f t="shared" si="1014"/>
        <v>0.0176447650462646-32.3315283637844i</v>
      </c>
      <c r="I3500" t="str">
        <f t="shared" si="1015"/>
        <v>-0.0468689626842139-0.129861707472587i</v>
      </c>
      <c r="K3500" t="str">
        <f t="shared" si="1016"/>
        <v>0.000202555726933269-0.000427146807506307i</v>
      </c>
      <c r="L3500" t="str">
        <f t="shared" si="1017"/>
        <v>0.00005-0.000572595243101084i</v>
      </c>
      <c r="M3500" t="str">
        <f t="shared" si="1018"/>
        <v>0.00133333333333333-0.000336820731235932i</v>
      </c>
      <c r="N3500">
        <f t="shared" si="1019"/>
        <v>20.412644088275414</v>
      </c>
      <c r="O3500">
        <f t="shared" si="1020"/>
        <v>30.845418848792235</v>
      </c>
      <c r="P3500" s="3">
        <f t="shared" si="1021"/>
        <v>-30.845418848792235</v>
      </c>
      <c r="Q3500" s="3">
        <f t="shared" si="1022"/>
        <v>159.58735591172459</v>
      </c>
      <c r="R3500">
        <f t="shared" si="1023"/>
        <v>-20.412644088275414</v>
      </c>
      <c r="S3500">
        <f t="shared" si="1024"/>
        <v>492.82563697677301</v>
      </c>
      <c r="T3500">
        <f t="shared" ref="T3500:T3563" si="1026">P3500</f>
        <v>-30.845418848792235</v>
      </c>
    </row>
    <row r="3501" spans="1:20" x14ac:dyDescent="0.25">
      <c r="A3501">
        <f t="shared" ref="A3501:A3564" si="1027">2*PI()*B3501</f>
        <v>3108281.5574986455</v>
      </c>
      <c r="B3501">
        <f t="shared" si="1025"/>
        <v>494698.37439728476</v>
      </c>
      <c r="C3501" t="str">
        <f t="shared" ref="C3501:C3564" si="1028">IMPRODUCT(D3501,E3501,$C$40,,K3501,$C$41)</f>
        <v>-0.0266353515519591+0.0100044785112351i</v>
      </c>
      <c r="D3501" t="str">
        <f t="shared" ref="D3501:D3564" si="1029">IMDIV(IMPRODUCT($C$37,$C$38,COMPLEX(1,A3501/$C$38)),IMSUM(-1*A3501*A3501/$C$39,COMPLEX(0,1*A3501)))</f>
        <v>2.47842926362033-1.95808611058278i</v>
      </c>
      <c r="E3501" t="str">
        <f t="shared" ref="E3501:E3564" si="1030">IMDIV(IMPRODUCT(IMSUM(F3501,G3501),$C$29,H3501),IMSUM(1,I3501))</f>
        <v>-5.06377409948697-37.8795265474419i</v>
      </c>
      <c r="F3501" t="str">
        <f t="shared" ref="F3501:F3564" si="1031">IMDIV(IMPRODUCT($C$14,$C$15,COMPLEX(1,A3501/$C$15)),IMSUM(-1*A3501*A3501/$C$16,COMPLEX(0,A3501)))</f>
        <v>1.42327304163764-0.514264319253691i</v>
      </c>
      <c r="G3501" t="str">
        <f t="shared" ref="G3501:G3564" si="1032">IMDIV(1,COMPLEX(1,A3501*$C$9*$C$10))</f>
        <v>0.978224814995529-0.14594871127383i</v>
      </c>
      <c r="H3501" t="str">
        <f t="shared" ref="H3501:H3564" si="1033">IMDIV($C$3,IMSUM(K3501,COMPLEX(0,$C$28*A3501)))</f>
        <v>0.0174411668582642-32.2088997702191i</v>
      </c>
      <c r="I3501" t="str">
        <f t="shared" ref="I3501:I3564" si="1034">IMPRODUCT(F3501,$C$29,H3501,$C$31)</f>
        <v>-0.046657389720073-0.129347660767866i</v>
      </c>
      <c r="K3501" t="str">
        <f t="shared" ref="K3501:K3564" si="1035">IF($C$26&lt;=0,IMDIV(1,IMSUM(IMDIV(1,L3501),1/$C$18)),IMDIV(1,IMSUM(IMDIV(1,L3501),1/$C$18,IMDIV(1,M3501))))</f>
        <v>0.000201745973547449-0.000426062856987002i</v>
      </c>
      <c r="L3501" t="str">
        <f t="shared" ref="L3501:L3564" si="1036">IMSUM($C$21/$C$22,IMDIV(1,COMPLEX(0,$C$20*$C$22*A3501)))</f>
        <v>0.00005-0.000570427618152105i</v>
      </c>
      <c r="M3501" t="str">
        <f t="shared" ref="M3501:M3564" si="1037">IMSUM($C$25/$C$26,IMDIV(1,COMPLEX(0,$C$24*$C$26*A3501)))</f>
        <v>0.00133333333333333-0.000335545657736533i</v>
      </c>
      <c r="N3501">
        <f t="shared" ref="N3501:N3564" si="1038">ABS(R3501)</f>
        <v>20.586631744129676</v>
      </c>
      <c r="O3501">
        <f t="shared" ref="O3501:O3564" si="1039">ABS(P3501)</f>
        <v>30.917662247354613</v>
      </c>
      <c r="P3501" s="3">
        <f t="shared" ref="P3501:P3564" si="1040">20*LOG10(IMABS(C3501))</f>
        <v>-30.917662247354613</v>
      </c>
      <c r="Q3501" s="3">
        <f t="shared" ref="Q3501:Q3564" si="1041">IMARGUMENT(C3501)*180/PI()</f>
        <v>159.41336825587032</v>
      </c>
      <c r="R3501">
        <f t="shared" ref="R3501:R3564" si="1042">IF(Q3501&lt;0,Q3501+180,Q3501-180)</f>
        <v>-20.586631744129676</v>
      </c>
      <c r="S3501">
        <f t="shared" ref="S3501:S3564" si="1043">B3501/1000</f>
        <v>494.69837439728474</v>
      </c>
      <c r="T3501">
        <f t="shared" si="1026"/>
        <v>-30.917662247354613</v>
      </c>
    </row>
    <row r="3502" spans="1:20" x14ac:dyDescent="0.25">
      <c r="A3502">
        <f t="shared" si="1027"/>
        <v>3120093.0274171405</v>
      </c>
      <c r="B3502">
        <f t="shared" ref="B3502:B3565" si="1044">B3501*(1+B$42)</f>
        <v>496578.22821999446</v>
      </c>
      <c r="C3502" t="str">
        <f t="shared" si="1028"/>
        <v>-0.0263841931949412+0.0100017370983097i</v>
      </c>
      <c r="D3502" t="str">
        <f t="shared" si="1029"/>
        <v>2.47134440224853-1.95975643587387i</v>
      </c>
      <c r="E3502" t="str">
        <f t="shared" si="1030"/>
        <v>-5.06822882471193-37.7218510392516i</v>
      </c>
      <c r="F3502" t="str">
        <f t="shared" si="1031"/>
        <v>1.42303709377737-0.513892972276331i</v>
      </c>
      <c r="G3502" t="str">
        <f t="shared" si="1032"/>
        <v>0.978062646497142-0.146479029298219i</v>
      </c>
      <c r="H3502" t="str">
        <f t="shared" si="1033"/>
        <v>0.0172398473066113-32.0867375718871i</v>
      </c>
      <c r="I3502" t="str">
        <f t="shared" si="1034"/>
        <v>-0.0464473677595772-0.128835498131007i</v>
      </c>
      <c r="K3502" t="str">
        <f t="shared" si="1035"/>
        <v>0.000200938618002239-0.000424979466783194i</v>
      </c>
      <c r="L3502" t="str">
        <f t="shared" si="1036"/>
        <v>0.00005-0.000568268198995921i</v>
      </c>
      <c r="M3502" t="str">
        <f t="shared" si="1037"/>
        <v>0.00133333333333333-0.000334275411174072i</v>
      </c>
      <c r="N3502">
        <f t="shared" si="1038"/>
        <v>20.760748575220276</v>
      </c>
      <c r="O3502">
        <f t="shared" si="1039"/>
        <v>30.989994299041964</v>
      </c>
      <c r="P3502" s="3">
        <f t="shared" si="1040"/>
        <v>-30.989994299041964</v>
      </c>
      <c r="Q3502" s="3">
        <f t="shared" si="1041"/>
        <v>159.23925142477972</v>
      </c>
      <c r="R3502">
        <f t="shared" si="1042"/>
        <v>-20.760748575220276</v>
      </c>
      <c r="S3502">
        <f t="shared" si="1043"/>
        <v>496.57822821999446</v>
      </c>
      <c r="T3502">
        <f t="shared" si="1026"/>
        <v>-30.989994299041964</v>
      </c>
    </row>
    <row r="3503" spans="1:20" x14ac:dyDescent="0.25">
      <c r="A3503">
        <f t="shared" si="1027"/>
        <v>3131949.3809213256</v>
      </c>
      <c r="B3503">
        <f t="shared" si="1044"/>
        <v>498465.22548723046</v>
      </c>
      <c r="C3503" t="str">
        <f t="shared" si="1028"/>
        <v>-0.0261348376858305+0.00999821716325163i</v>
      </c>
      <c r="D3503" t="str">
        <f t="shared" si="1029"/>
        <v>2.46424644547649-1.96140277857458i</v>
      </c>
      <c r="E3503" t="str">
        <f t="shared" si="1030"/>
        <v>-5.07261547760753-37.5648406113893i</v>
      </c>
      <c r="F3503" t="str">
        <f t="shared" si="1031"/>
        <v>1.42279942841895-0.513528491574401i</v>
      </c>
      <c r="G3503" t="str">
        <f t="shared" si="1032"/>
        <v>0.977899297551104-0.147011092779292i</v>
      </c>
      <c r="H3503" t="str">
        <f t="shared" si="1033"/>
        <v>0.0170407829879052-31.9650399842738i</v>
      </c>
      <c r="I3503" t="str">
        <f t="shared" si="1034"/>
        <v>-0.0462388847423748-0.12832521211093i</v>
      </c>
      <c r="K3503" t="str">
        <f t="shared" si="1035"/>
        <v>0.000200133672284786-0.000423896645389904i</v>
      </c>
      <c r="L3503" t="str">
        <f t="shared" si="1036"/>
        <v>0.00005-0.00056611695456856i</v>
      </c>
      <c r="M3503" t="str">
        <f t="shared" si="1037"/>
        <v>0.00133333333333333-0.000333009973275624i</v>
      </c>
      <c r="N3503">
        <f t="shared" si="1038"/>
        <v>20.934992324144758</v>
      </c>
      <c r="O3503">
        <f t="shared" si="1039"/>
        <v>31.062415174555909</v>
      </c>
      <c r="P3503" s="3">
        <f t="shared" si="1040"/>
        <v>-31.062415174555909</v>
      </c>
      <c r="Q3503" s="3">
        <f t="shared" si="1041"/>
        <v>159.06500767585524</v>
      </c>
      <c r="R3503">
        <f t="shared" si="1042"/>
        <v>-20.934992324144758</v>
      </c>
      <c r="S3503">
        <f t="shared" si="1043"/>
        <v>498.46522548723044</v>
      </c>
      <c r="T3503">
        <f t="shared" si="1026"/>
        <v>-31.062415174555909</v>
      </c>
    </row>
    <row r="3504" spans="1:20" x14ac:dyDescent="0.25">
      <c r="A3504">
        <f t="shared" si="1027"/>
        <v>3143850.7885688269</v>
      </c>
      <c r="B3504">
        <f t="shared" si="1044"/>
        <v>500359.39334408194</v>
      </c>
      <c r="C3504" t="str">
        <f t="shared" si="1028"/>
        <v>-0.0258872773861892+0.00999392837646273i</v>
      </c>
      <c r="D3504" t="str">
        <f t="shared" si="1029"/>
        <v>2.45713556173794-1.96302501870887i</v>
      </c>
      <c r="E3504" t="str">
        <f t="shared" si="1030"/>
        <v>-5.07693478062121-37.4084916639878i</v>
      </c>
      <c r="F3504" t="str">
        <f t="shared" si="1031"/>
        <v>1.42256003365372-0.513170866149327i</v>
      </c>
      <c r="G3504" t="str">
        <f t="shared" si="1032"/>
        <v>0.977734759972527-0.147544905415238i</v>
      </c>
      <c r="H3504" t="str">
        <f t="shared" si="1033"/>
        <v>0.0168439507026648-31.8438052297844i</v>
      </c>
      <c r="I3504" t="str">
        <f t="shared" si="1034"/>
        <v>-0.0460319286973383-0.127816795285957i</v>
      </c>
      <c r="K3504" t="str">
        <f t="shared" si="1035"/>
        <v>0.000199331148183-0.000422814401409454i</v>
      </c>
      <c r="L3504" t="str">
        <f t="shared" si="1036"/>
        <v>0.00005-0.000563973853923651i</v>
      </c>
      <c r="M3504" t="str">
        <f t="shared" si="1037"/>
        <v>0.00133333333333333-0.000331749325837442i</v>
      </c>
      <c r="N3504">
        <f t="shared" si="1038"/>
        <v>21.109360730784658</v>
      </c>
      <c r="O3504">
        <f t="shared" si="1039"/>
        <v>31.134925041291467</v>
      </c>
      <c r="P3504" s="3">
        <f t="shared" si="1040"/>
        <v>-31.134925041291467</v>
      </c>
      <c r="Q3504" s="3">
        <f t="shared" si="1041"/>
        <v>158.89063926921534</v>
      </c>
      <c r="R3504">
        <f t="shared" si="1042"/>
        <v>-21.109360730784658</v>
      </c>
      <c r="S3504">
        <f t="shared" si="1043"/>
        <v>500.35939334408192</v>
      </c>
      <c r="T3504">
        <f t="shared" si="1026"/>
        <v>-31.134925041291467</v>
      </c>
    </row>
    <row r="3505" spans="1:20" x14ac:dyDescent="0.25">
      <c r="A3505">
        <f t="shared" si="1027"/>
        <v>3155797.4215653888</v>
      </c>
      <c r="B3505">
        <f t="shared" si="1044"/>
        <v>502260.75903878949</v>
      </c>
      <c r="C3505" t="str">
        <f t="shared" si="1028"/>
        <v>-0.0256415046658717+0.00998888037221389i</v>
      </c>
      <c r="D3505" t="str">
        <f t="shared" si="1029"/>
        <v>2.45001192082582-1.96462303769213i</v>
      </c>
      <c r="E3505" t="str">
        <f t="shared" si="1030"/>
        <v>-5.0811874451764-37.2528006225378i</v>
      </c>
      <c r="F3505" t="str">
        <f t="shared" si="1031"/>
        <v>1.42231889749935-0.512820085040208i</v>
      </c>
      <c r="G3505" t="str">
        <f t="shared" si="1032"/>
        <v>0.97756902552587-0.148080470887523i</v>
      </c>
      <c r="H3505" t="str">
        <f t="shared" si="1033"/>
        <v>0.0166493274540234-31.7230315377163i</v>
      </c>
      <c r="I3505" t="str">
        <f t="shared" si="1034"/>
        <v>-0.0458264877418713-0.127310240263704i</v>
      </c>
      <c r="K3505" t="str">
        <f t="shared" si="1035"/>
        <v>0.000198531057285345-0.000421732743548785i</v>
      </c>
      <c r="L3505" t="str">
        <f t="shared" si="1036"/>
        <v>0.00005-0.000561838866231969i</v>
      </c>
      <c r="M3505" t="str">
        <f t="shared" si="1037"/>
        <v>0.00133333333333333-0.000330493450724687i</v>
      </c>
      <c r="N3505">
        <f t="shared" si="1038"/>
        <v>21.283851532471687</v>
      </c>
      <c r="O3505">
        <f t="shared" si="1039"/>
        <v>31.207524063347503</v>
      </c>
      <c r="P3505" s="3">
        <f t="shared" si="1040"/>
        <v>-31.207524063347503</v>
      </c>
      <c r="Q3505" s="3">
        <f t="shared" si="1041"/>
        <v>158.71614846752831</v>
      </c>
      <c r="R3505">
        <f t="shared" si="1042"/>
        <v>-21.283851532471687</v>
      </c>
      <c r="S3505">
        <f t="shared" si="1043"/>
        <v>502.2607590387895</v>
      </c>
      <c r="T3505">
        <f t="shared" si="1026"/>
        <v>-31.207524063347503</v>
      </c>
    </row>
    <row r="3506" spans="1:20" x14ac:dyDescent="0.25">
      <c r="A3506">
        <f t="shared" si="1027"/>
        <v>3167789.451767337</v>
      </c>
      <c r="B3506">
        <f t="shared" si="1044"/>
        <v>504169.34992313688</v>
      </c>
      <c r="C3506" t="str">
        <f t="shared" si="1028"/>
        <v>-0.0253975119024778+0.00998308274827392i</v>
      </c>
      <c r="D3506" t="str">
        <f t="shared" si="1029"/>
        <v>2.44287569387818-1.96619671834957i</v>
      </c>
      <c r="E3506" t="str">
        <f t="shared" si="1030"/>
        <v>-5.08537417183338-37.0977639376594i</v>
      </c>
      <c r="F3506" t="str">
        <f t="shared" si="1031"/>
        <v>1.42207600789946-0.512476137323056i</v>
      </c>
      <c r="G3506" t="str">
        <f t="shared" si="1032"/>
        <v>0.977402085924711-0.148617792860529i</v>
      </c>
      <c r="H3506" t="str">
        <f t="shared" si="1033"/>
        <v>0.0164568904464279-31.6027171442308i</v>
      </c>
      <c r="I3506" t="str">
        <f t="shared" si="1034"/>
        <v>-0.0456225500812206-0.126805539680957i</v>
      </c>
      <c r="K3506" t="str">
        <f t="shared" si="1035"/>
        <v>0.000197733410980674-0.000420651680616795i</v>
      </c>
      <c r="L3506" t="str">
        <f t="shared" si="1036"/>
        <v>0.00005-0.000559711960781001i</v>
      </c>
      <c r="M3506" t="str">
        <f t="shared" si="1037"/>
        <v>0.00133333333333333-0.000329242329871178i</v>
      </c>
      <c r="N3506">
        <f t="shared" si="1038"/>
        <v>21.45846246415536</v>
      </c>
      <c r="O3506">
        <f t="shared" si="1039"/>
        <v>31.280212401537145</v>
      </c>
      <c r="P3506" s="3">
        <f t="shared" si="1040"/>
        <v>-31.280212401537145</v>
      </c>
      <c r="Q3506" s="3">
        <f t="shared" si="1041"/>
        <v>158.54153753584464</v>
      </c>
      <c r="R3506">
        <f t="shared" si="1042"/>
        <v>-21.45846246415536</v>
      </c>
      <c r="S3506">
        <f t="shared" si="1043"/>
        <v>504.16934992313685</v>
      </c>
      <c r="T3506">
        <f t="shared" si="1026"/>
        <v>-31.280212401537145</v>
      </c>
    </row>
    <row r="3507" spans="1:20" x14ac:dyDescent="0.25">
      <c r="A3507">
        <f t="shared" si="1027"/>
        <v>3179827.0516840531</v>
      </c>
      <c r="B3507">
        <f t="shared" si="1044"/>
        <v>506085.1934528448</v>
      </c>
      <c r="C3507" t="str">
        <f t="shared" si="1028"/>
        <v>-0.0251552914808264+0.00997654506553599i</v>
      </c>
      <c r="D3507" t="str">
        <f t="shared" si="1029"/>
        <v>2.43572705336383-1.96774594493461i</v>
      </c>
      <c r="E3507" t="str">
        <f t="shared" si="1030"/>
        <v>-5.08949565044655-36.9433780848764i</v>
      </c>
      <c r="F3507" t="str">
        <f t="shared" si="1031"/>
        <v>1.42183135272335-0.512139012110025i</v>
      </c>
      <c r="G3507" t="str">
        <f t="shared" si="1032"/>
        <v>0.977233932831529-0.149156874981182i</v>
      </c>
      <c r="H3507" t="str">
        <f t="shared" si="1033"/>
        <v>0.0162666170843429-31.4828602923257i</v>
      </c>
      <c r="I3507" t="str">
        <f t="shared" si="1034"/>
        <v>-0.0454201040077951-0.126302686203566i</v>
      </c>
      <c r="K3507" t="str">
        <f t="shared" si="1035"/>
        <v>0.000196938220458094-0.000419571221521687i</v>
      </c>
      <c r="L3507" t="str">
        <f t="shared" si="1036"/>
        <v>0.00005-0.000557593106974497i</v>
      </c>
      <c r="M3507" t="str">
        <f t="shared" si="1037"/>
        <v>0.00133333333333333-0.000327995945279117i</v>
      </c>
      <c r="N3507">
        <f t="shared" si="1038"/>
        <v>21.63319125856907</v>
      </c>
      <c r="O3507">
        <f t="shared" si="1039"/>
        <v>31.352990213397618</v>
      </c>
      <c r="P3507" s="3">
        <f t="shared" si="1040"/>
        <v>-31.352990213397618</v>
      </c>
      <c r="Q3507" s="3">
        <f t="shared" si="1041"/>
        <v>158.36680874143093</v>
      </c>
      <c r="R3507">
        <f t="shared" si="1042"/>
        <v>-21.63319125856907</v>
      </c>
      <c r="S3507">
        <f t="shared" si="1043"/>
        <v>506.08519345284481</v>
      </c>
      <c r="T3507">
        <f t="shared" si="1026"/>
        <v>-31.352990213397618</v>
      </c>
    </row>
    <row r="3508" spans="1:20" x14ac:dyDescent="0.25">
      <c r="A3508">
        <f t="shared" si="1027"/>
        <v>3191910.3944804524</v>
      </c>
      <c r="B3508">
        <f t="shared" si="1044"/>
        <v>508008.31718796561</v>
      </c>
      <c r="C3508" t="str">
        <f t="shared" si="1028"/>
        <v>-0.0249148357924455+0.00996927684763999i</v>
      </c>
      <c r="D3508" t="str">
        <f t="shared" si="1029"/>
        <v>2.42856617306766-1.9692706031469i</v>
      </c>
      <c r="E3508" t="str">
        <f t="shared" si="1030"/>
        <v>-5.09355256032006-36.7896395643933i</v>
      </c>
      <c r="F3508" t="str">
        <f t="shared" si="1031"/>
        <v>1.42158491976562-0.51180869854863i</v>
      </c>
      <c r="G3508" t="str">
        <f t="shared" si="1032"/>
        <v>0.977064557857486-0.149697720878581i</v>
      </c>
      <c r="H3508" t="str">
        <f t="shared" si="1033"/>
        <v>0.0160784849709597-31.3634592318081i</v>
      </c>
      <c r="I3508" t="str">
        <f t="shared" si="1034"/>
        <v>-0.0452191379004884-0.125801672526325i</v>
      </c>
      <c r="K3508" t="str">
        <f t="shared" si="1035"/>
        <v>0.000196145496706873-0.000418491375268322i</v>
      </c>
      <c r="L3508" t="str">
        <f t="shared" si="1036"/>
        <v>0.00005-0.000555482274332039i</v>
      </c>
      <c r="M3508" t="str">
        <f t="shared" si="1037"/>
        <v>0.00133333333333333-0.000326754279018845i</v>
      </c>
      <c r="N3508">
        <f t="shared" si="1038"/>
        <v>21.808035646394529</v>
      </c>
      <c r="O3508">
        <f t="shared" si="1039"/>
        <v>31.425857653201025</v>
      </c>
      <c r="P3508" s="3">
        <f t="shared" si="1040"/>
        <v>-31.425857653201025</v>
      </c>
      <c r="Q3508" s="3">
        <f t="shared" si="1041"/>
        <v>158.19196435360547</v>
      </c>
      <c r="R3508">
        <f t="shared" si="1042"/>
        <v>-21.808035646394529</v>
      </c>
      <c r="S3508">
        <f t="shared" si="1043"/>
        <v>508.00831718796559</v>
      </c>
      <c r="T3508">
        <f t="shared" si="1026"/>
        <v>-31.425857653201025</v>
      </c>
    </row>
    <row r="3509" spans="1:20" x14ac:dyDescent="0.25">
      <c r="A3509">
        <f t="shared" si="1027"/>
        <v>3204039.6539794779</v>
      </c>
      <c r="B3509">
        <f t="shared" si="1044"/>
        <v>509938.74879327987</v>
      </c>
      <c r="C3509" t="str">
        <f t="shared" si="1028"/>
        <v>-0.024676137235081+0.00996128758059289i</v>
      </c>
      <c r="D3509" t="str">
        <f t="shared" si="1029"/>
        <v>2.42139322807561-1.97077058015026i</v>
      </c>
      <c r="E3509" t="str">
        <f t="shared" si="1030"/>
        <v>-5.0975455703601-36.6365449008742i</v>
      </c>
      <c r="F3509" t="str">
        <f t="shared" si="1031"/>
        <v>1.42133669674591-0.511485185820977i</v>
      </c>
      <c r="G3509" t="str">
        <f t="shared" si="1032"/>
        <v>0.976893952562207-0.150240334163619i</v>
      </c>
      <c r="H3509" t="str">
        <f t="shared" si="1033"/>
        <v>0.0158924719069095-31.2445122192666i</v>
      </c>
      <c r="I3509" t="str">
        <f t="shared" si="1034"/>
        <v>-0.0450196402240079-0.125302491372863i</v>
      </c>
      <c r="K3509" t="str">
        <f t="shared" si="1035"/>
        <v>0.000195355250516365-0.000417412150955572i</v>
      </c>
      <c r="L3509" t="str">
        <f t="shared" si="1036"/>
        <v>0.00005-0.000553379432488579i</v>
      </c>
      <c r="M3509" t="str">
        <f t="shared" si="1037"/>
        <v>0.00133333333333333-0.000325517313228577i</v>
      </c>
      <c r="N3509">
        <f t="shared" si="1038"/>
        <v>21.982993356425652</v>
      </c>
      <c r="O3509">
        <f t="shared" si="1039"/>
        <v>31.498814871965028</v>
      </c>
      <c r="P3509" s="3">
        <f t="shared" si="1040"/>
        <v>-31.498814871965028</v>
      </c>
      <c r="Q3509" s="3">
        <f t="shared" si="1041"/>
        <v>158.01700664357435</v>
      </c>
      <c r="R3509">
        <f t="shared" si="1042"/>
        <v>-21.982993356425652</v>
      </c>
      <c r="S3509">
        <f t="shared" si="1043"/>
        <v>509.93874879327984</v>
      </c>
      <c r="T3509">
        <f t="shared" si="1026"/>
        <v>-31.498814871965028</v>
      </c>
    </row>
    <row r="3510" spans="1:20" x14ac:dyDescent="0.25">
      <c r="A3510">
        <f t="shared" si="1027"/>
        <v>3216215.0046646004</v>
      </c>
      <c r="B3510">
        <f t="shared" si="1044"/>
        <v>511876.51603869436</v>
      </c>
      <c r="C3510" t="str">
        <f t="shared" si="1028"/>
        <v>-0.0244391882122257+0.00995258671238781i</v>
      </c>
      <c r="D3510" t="str">
        <f t="shared" si="1029"/>
        <v>2.41420839475946-1.9722457645905i</v>
      </c>
      <c r="E3510" t="str">
        <f t="shared" si="1030"/>
        <v>-5.10147533922524-36.4840906432246i</v>
      </c>
      <c r="F3510" t="str">
        <f t="shared" si="1031"/>
        <v>1.42108667130855-0.511168463142973i</v>
      </c>
      <c r="G3510" t="str">
        <f t="shared" si="1032"/>
        <v>0.976722108453558-0.150784718428607i</v>
      </c>
      <c r="H3510" t="str">
        <f t="shared" si="1033"/>
        <v>0.0157085558889819-31.1260175180438i</v>
      </c>
      <c r="I3510" t="str">
        <f t="shared" si="1034"/>
        <v>-0.0448215995282076-0.124805135495531i</v>
      </c>
      <c r="K3510" t="str">
        <f t="shared" si="1035"/>
        <v>0.000194567492476004-0.000416333557773721i</v>
      </c>
      <c r="L3510" t="str">
        <f t="shared" si="1036"/>
        <v>0.00005-0.000551284551194044i</v>
      </c>
      <c r="M3510" t="str">
        <f t="shared" si="1037"/>
        <v>0.00133333333333333-0.000324285030114143i</v>
      </c>
      <c r="N3510">
        <f t="shared" si="1038"/>
        <v>22.158062115732008</v>
      </c>
      <c r="O3510">
        <f t="shared" si="1039"/>
        <v>31.571862017462937</v>
      </c>
      <c r="P3510" s="3">
        <f t="shared" si="1040"/>
        <v>-31.571862017462937</v>
      </c>
      <c r="Q3510" s="3">
        <f t="shared" si="1041"/>
        <v>157.84193788426799</v>
      </c>
      <c r="R3510">
        <f t="shared" si="1042"/>
        <v>-22.158062115732008</v>
      </c>
      <c r="S3510">
        <f t="shared" si="1043"/>
        <v>511.87651603869438</v>
      </c>
      <c r="T3510">
        <f t="shared" si="1026"/>
        <v>-31.571862017462937</v>
      </c>
    </row>
    <row r="3511" spans="1:20" x14ac:dyDescent="0.25">
      <c r="A3511">
        <f t="shared" si="1027"/>
        <v>3228436.6216823258</v>
      </c>
      <c r="B3511">
        <f t="shared" si="1044"/>
        <v>513821.64679964143</v>
      </c>
      <c r="C3511" t="str">
        <f t="shared" si="1028"/>
        <v>-0.0242039811326619+0.00994318365261927i</v>
      </c>
      <c r="D3511" t="str">
        <f t="shared" si="1029"/>
        <v>2.4070118507613-1.97369604661292i</v>
      </c>
      <c r="E3511" t="str">
        <f t="shared" si="1030"/>
        <v>-5.10534251547431-36.3322733643748i</v>
      </c>
      <c r="F3511" t="str">
        <f t="shared" si="1031"/>
        <v>1.42083483102225-0.510858519763531i</v>
      </c>
      <c r="G3511" t="str">
        <f t="shared" si="1032"/>
        <v>0.976549016987432-0.151330877246885i</v>
      </c>
      <c r="H3511" t="str">
        <f t="shared" si="1033"/>
        <v>0.015526715108846-31.0079733982098i</v>
      </c>
      <c r="I3511" t="str">
        <f t="shared" si="1034"/>
        <v>-0.0446250044474269-0.124309597675287i</v>
      </c>
      <c r="K3511" t="str">
        <f t="shared" si="1035"/>
        <v>0.000193782232975274-0.000415255605001805i</v>
      </c>
      <c r="L3511" t="str">
        <f t="shared" si="1036"/>
        <v>0.00005-0.000549197600312855i</v>
      </c>
      <c r="M3511" t="str">
        <f t="shared" si="1037"/>
        <v>0.00133333333333333-0.000323057411948738i</v>
      </c>
      <c r="N3511">
        <f t="shared" si="1038"/>
        <v>22.333239649820541</v>
      </c>
      <c r="O3511">
        <f t="shared" si="1039"/>
        <v>31.644999234235407</v>
      </c>
      <c r="P3511" s="3">
        <f t="shared" si="1040"/>
        <v>-31.644999234235407</v>
      </c>
      <c r="Q3511" s="3">
        <f t="shared" si="1041"/>
        <v>157.66676035017946</v>
      </c>
      <c r="R3511">
        <f t="shared" si="1042"/>
        <v>-22.333239649820541</v>
      </c>
      <c r="S3511">
        <f t="shared" si="1043"/>
        <v>513.82164679964148</v>
      </c>
      <c r="T3511">
        <f t="shared" si="1026"/>
        <v>-31.644999234235407</v>
      </c>
    </row>
    <row r="3512" spans="1:20" x14ac:dyDescent="0.25">
      <c r="A3512">
        <f t="shared" si="1027"/>
        <v>3240704.6808447186</v>
      </c>
      <c r="B3512">
        <f t="shared" si="1044"/>
        <v>515774.16905748006</v>
      </c>
      <c r="C3512" t="str">
        <f t="shared" si="1028"/>
        <v>-0.0239705084100276+0.0099330877720991i</v>
      </c>
      <c r="D3512" t="str">
        <f t="shared" si="1029"/>
        <v>2.39980377497769-1.9751213178798i</v>
      </c>
      <c r="E3512" t="str">
        <f t="shared" si="1030"/>
        <v>-5.1091477377114-36.1810896610671i</v>
      </c>
      <c r="F3512" t="str">
        <f t="shared" si="1031"/>
        <v>1.42058116337979-0.510555344963786i</v>
      </c>
      <c r="G3512" t="str">
        <f t="shared" si="1032"/>
        <v>0.976374669567532-0.151878814172434i</v>
      </c>
      <c r="H3512" t="str">
        <f t="shared" si="1033"/>
        <v>0.0153469279517791-30.8903781365346i</v>
      </c>
      <c r="I3512" t="str">
        <f t="shared" si="1034"/>
        <v>-0.0444298436998352-0.123815870721592i</v>
      </c>
      <c r="K3512" t="str">
        <f t="shared" si="1035"/>
        <v>0.000192999482203775-0.000414178302005043i</v>
      </c>
      <c r="L3512" t="str">
        <f t="shared" si="1036"/>
        <v>0.00005-0.000547118549823525i</v>
      </c>
      <c r="M3512" t="str">
        <f t="shared" si="1037"/>
        <v>0.00133333333333333-0.000321834441072661i</v>
      </c>
      <c r="N3512">
        <f t="shared" si="1038"/>
        <v>22.508523682796778</v>
      </c>
      <c r="O3512">
        <f t="shared" si="1039"/>
        <v>31.718226663600277</v>
      </c>
      <c r="P3512" s="3">
        <f t="shared" si="1040"/>
        <v>-31.718226663600277</v>
      </c>
      <c r="Q3512" s="3">
        <f t="shared" si="1041"/>
        <v>157.49147631720322</v>
      </c>
      <c r="R3512">
        <f t="shared" si="1042"/>
        <v>-22.508523682796778</v>
      </c>
      <c r="S3512">
        <f t="shared" si="1043"/>
        <v>515.77416905748009</v>
      </c>
      <c r="T3512">
        <f t="shared" si="1026"/>
        <v>-31.718226663600277</v>
      </c>
    </row>
    <row r="3513" spans="1:20" x14ac:dyDescent="0.25">
      <c r="A3513">
        <f t="shared" si="1027"/>
        <v>3253019.3586319289</v>
      </c>
      <c r="B3513">
        <f t="shared" si="1044"/>
        <v>517734.11089989851</v>
      </c>
      <c r="C3513" t="str">
        <f t="shared" si="1028"/>
        <v>-0.0237387624623949+0.00992230840246871i</v>
      </c>
      <c r="D3513" t="str">
        <f t="shared" si="1029"/>
        <v>2.39258434754356-1.97652147158748i</v>
      </c>
      <c r="E3513" t="str">
        <f t="shared" si="1030"/>
        <v>-5.11289163472933-36.0305361536427i</v>
      </c>
      <c r="F3513" t="str">
        <f t="shared" si="1031"/>
        <v>1.42032565579767-0.51025892805628i</v>
      </c>
      <c r="G3513" t="str">
        <f t="shared" si="1032"/>
        <v>0.976199057545148-0.152428532739486i</v>
      </c>
      <c r="H3513" t="str">
        <f t="shared" si="1033"/>
        <v>0.015169172995397-30.7732300164616i</v>
      </c>
      <c r="I3513" t="str">
        <f t="shared" si="1034"/>
        <v>-0.0442361060867792-0.123323947472292i</v>
      </c>
      <c r="K3513" t="str">
        <f t="shared" si="1035"/>
        <v>0.000192219250151282-0.000413101658232225i</v>
      </c>
      <c r="L3513" t="str">
        <f t="shared" si="1036"/>
        <v>0.00005-0.000545047369818215i</v>
      </c>
      <c r="M3513" t="str">
        <f t="shared" si="1037"/>
        <v>0.00133333333333333-0.000320616099893068i</v>
      </c>
      <c r="N3513">
        <f t="shared" si="1038"/>
        <v>22.683911937524471</v>
      </c>
      <c r="O3513">
        <f t="shared" si="1039"/>
        <v>31.791544443664431</v>
      </c>
      <c r="P3513" s="3">
        <f t="shared" si="1040"/>
        <v>-31.791544443664431</v>
      </c>
      <c r="Q3513" s="3">
        <f t="shared" si="1041"/>
        <v>157.31608806247553</v>
      </c>
      <c r="R3513">
        <f t="shared" si="1042"/>
        <v>-22.683911937524471</v>
      </c>
      <c r="S3513">
        <f t="shared" si="1043"/>
        <v>517.7341108998985</v>
      </c>
      <c r="T3513">
        <f t="shared" si="1026"/>
        <v>-31.791544443664431</v>
      </c>
    </row>
    <row r="3514" spans="1:20" x14ac:dyDescent="0.25">
      <c r="A3514">
        <f t="shared" si="1027"/>
        <v>3265380.8321947302</v>
      </c>
      <c r="B3514">
        <f t="shared" si="1044"/>
        <v>519701.50052131811</v>
      </c>
      <c r="C3514" t="str">
        <f t="shared" si="1028"/>
        <v>-0.0235087357118689+0.00991085483581217i</v>
      </c>
      <c r="D3514" t="str">
        <f t="shared" si="1029"/>
        <v>2.38535374981588-1.97789640248348i</v>
      </c>
      <c r="E3514" t="str">
        <f t="shared" si="1030"/>
        <v>-5.11657482564998-35.880609485833i</v>
      </c>
      <c r="F3514" t="str">
        <f t="shared" si="1031"/>
        <v>1.42006829561586-0.50996925838417i</v>
      </c>
      <c r="G3514" t="str">
        <f t="shared" si="1032"/>
        <v>0.976022172218951-0.15298003646212i</v>
      </c>
      <c r="H3514" t="str">
        <f t="shared" si="1033"/>
        <v>0.0149934290083897-30.6565273280802i</v>
      </c>
      <c r="I3514" t="str">
        <f t="shared" si="1034"/>
        <v>-0.0440437804921376-0.122833820793514i</v>
      </c>
      <c r="K3514" t="str">
        <f t="shared" si="1035"/>
        <v>0.000191441546607844-0.000412025683213128i</v>
      </c>
      <c r="L3514" t="str">
        <f t="shared" si="1036"/>
        <v>0.00005-0.000542984030502306i</v>
      </c>
      <c r="M3514" t="str">
        <f t="shared" si="1037"/>
        <v>0.00133333333333333-0.00031940237088371i</v>
      </c>
      <c r="N3514">
        <f t="shared" si="1038"/>
        <v>22.8594021357857</v>
      </c>
      <c r="O3514">
        <f t="shared" si="1039"/>
        <v>31.864952709334567</v>
      </c>
      <c r="P3514" s="3">
        <f t="shared" si="1040"/>
        <v>-31.864952709334567</v>
      </c>
      <c r="Q3514" s="3">
        <f t="shared" si="1041"/>
        <v>157.1405978642143</v>
      </c>
      <c r="R3514">
        <f t="shared" si="1042"/>
        <v>-22.8594021357857</v>
      </c>
      <c r="S3514">
        <f t="shared" si="1043"/>
        <v>519.70150052131817</v>
      </c>
      <c r="T3514">
        <f t="shared" si="1026"/>
        <v>-31.864952709334567</v>
      </c>
    </row>
    <row r="3515" spans="1:20" x14ac:dyDescent="0.25">
      <c r="A3515">
        <f t="shared" si="1027"/>
        <v>3277789.2793570701</v>
      </c>
      <c r="B3515">
        <f t="shared" si="1044"/>
        <v>521676.36622329912</v>
      </c>
      <c r="C3515" t="str">
        <f t="shared" si="1028"/>
        <v>-0.023280420584204+0.00989873632426738i</v>
      </c>
      <c r="D3515" t="str">
        <f t="shared" si="1029"/>
        <v>2.37811216435697-1.97924600688322i</v>
      </c>
      <c r="E3515" t="str">
        <f t="shared" si="1030"/>
        <v>-5.12019792006303-35.7313063245543i</v>
      </c>
      <c r="F3515" t="str">
        <f t="shared" si="1031"/>
        <v>1.41980907009743-0.50968632532041i</v>
      </c>
      <c r="G3515" t="str">
        <f t="shared" si="1032"/>
        <v>0.975844004834769-0.153533328833869i</v>
      </c>
      <c r="H3515" t="str">
        <f t="shared" si="1033"/>
        <v>0.0148196749492625-30.5402683681002i</v>
      </c>
      <c r="I3515" t="str">
        <f t="shared" si="1034"/>
        <v>-0.0438528558816803-0.122345483579554i</v>
      </c>
      <c r="K3515" t="str">
        <f t="shared" si="1035"/>
        <v>0.000190666381163928-0.000410950386555944i</v>
      </c>
      <c r="L3515" t="str">
        <f t="shared" si="1036"/>
        <v>0.00005-0.000540928502193969i</v>
      </c>
      <c r="M3515" t="str">
        <f t="shared" si="1037"/>
        <v>0.00133333333333333-0.000318193236584688i</v>
      </c>
      <c r="N3515">
        <f t="shared" si="1038"/>
        <v>23.034991998438016</v>
      </c>
      <c r="O3515">
        <f t="shared" si="1039"/>
        <v>31.938451592328253</v>
      </c>
      <c r="P3515" s="3">
        <f t="shared" si="1040"/>
        <v>-31.938451592328253</v>
      </c>
      <c r="Q3515" s="3">
        <f t="shared" si="1041"/>
        <v>156.96500800156198</v>
      </c>
      <c r="R3515">
        <f t="shared" si="1042"/>
        <v>-23.034991998438016</v>
      </c>
      <c r="S3515">
        <f t="shared" si="1043"/>
        <v>521.67636622329917</v>
      </c>
      <c r="T3515">
        <f t="shared" si="1026"/>
        <v>-31.938451592328253</v>
      </c>
    </row>
    <row r="3516" spans="1:20" x14ac:dyDescent="0.25">
      <c r="A3516">
        <f t="shared" si="1027"/>
        <v>3290244.8786186269</v>
      </c>
      <c r="B3516">
        <f t="shared" si="1044"/>
        <v>523658.73641494766</v>
      </c>
      <c r="C3516" t="str">
        <f t="shared" si="1028"/>
        <v>-0.0230538095084355+0.00988596207963707i</v>
      </c>
      <c r="D3516" t="str">
        <f t="shared" si="1029"/>
        <v>2.37085977491761-1.98057018268666i</v>
      </c>
      <c r="E3516" t="str">
        <f t="shared" si="1030"/>
        <v>-5.12376151816194-35.5826233597003i</v>
      </c>
      <c r="F3516" t="str">
        <f t="shared" si="1031"/>
        <v>1.41954796642827-0.509410118266939i</v>
      </c>
      <c r="G3516" t="str">
        <f t="shared" si="1032"/>
        <v>0.975664546585377-0.15408841332731i</v>
      </c>
      <c r="H3516" t="str">
        <f t="shared" si="1033"/>
        <v>0.0146478899650791-30.4244514398242i</v>
      </c>
      <c r="I3516" t="str">
        <f t="shared" si="1034"/>
        <v>-0.0436633213024311-0.121858928752773i</v>
      </c>
      <c r="K3516" t="str">
        <f t="shared" si="1035"/>
        <v>0.000189893763210581-0.000409875777944725i</v>
      </c>
      <c r="L3516" t="str">
        <f t="shared" si="1036"/>
        <v>0.00005-0.000538880755323738i</v>
      </c>
      <c r="M3516" t="str">
        <f t="shared" si="1037"/>
        <v>0.00133333333333333-0.0003169886796022i</v>
      </c>
      <c r="N3516">
        <f t="shared" si="1038"/>
        <v>23.210679245572294</v>
      </c>
      <c r="O3516">
        <f t="shared" si="1039"/>
        <v>32.012041221185527</v>
      </c>
      <c r="P3516" s="3">
        <f t="shared" si="1040"/>
        <v>-32.012041221185527</v>
      </c>
      <c r="Q3516" s="3">
        <f t="shared" si="1041"/>
        <v>156.78932075442771</v>
      </c>
      <c r="R3516">
        <f t="shared" si="1042"/>
        <v>-23.210679245572294</v>
      </c>
      <c r="S3516">
        <f t="shared" si="1043"/>
        <v>523.65873641494761</v>
      </c>
      <c r="T3516">
        <f t="shared" si="1026"/>
        <v>-32.012041221185527</v>
      </c>
    </row>
    <row r="3517" spans="1:20" x14ac:dyDescent="0.25">
      <c r="A3517">
        <f t="shared" si="1027"/>
        <v>3302747.8091573776</v>
      </c>
      <c r="B3517">
        <f t="shared" si="1044"/>
        <v>525648.63961332443</v>
      </c>
      <c r="C3517" t="str">
        <f t="shared" si="1028"/>
        <v>-0.0228288949165288+0.00987254127299942i</v>
      </c>
      <c r="D3517" t="str">
        <f t="shared" si="1029"/>
        <v>2.36359676641987-1.98186882939465i</v>
      </c>
      <c r="E3517" t="str">
        <f t="shared" si="1030"/>
        <v>-5.1272662108783-35.4345573039404i</v>
      </c>
      <c r="F3517" t="str">
        <f t="shared" si="1031"/>
        <v>1.41928497171676-0.509140626653856i</v>
      </c>
      <c r="G3517" t="str">
        <f t="shared" si="1032"/>
        <v>0.975483788610285-0.154645293393655i</v>
      </c>
      <c r="H3517" t="str">
        <f t="shared" si="1033"/>
        <v>0.0144780533902113-30.3090748531216i</v>
      </c>
      <c r="I3517" t="str">
        <f t="shared" si="1034"/>
        <v>-0.0434751658820363-0.121374149263482i</v>
      </c>
      <c r="K3517" t="str">
        <f t="shared" si="1035"/>
        <v>0.000189123701939628-0.000408801867136832i</v>
      </c>
      <c r="L3517" t="str">
        <f t="shared" si="1036"/>
        <v>0.00005-0.00053684076043409i</v>
      </c>
      <c r="M3517" t="str">
        <f t="shared" si="1037"/>
        <v>0.00133333333333333-0.000315788682608289i</v>
      </c>
      <c r="N3517">
        <f t="shared" si="1038"/>
        <v>23.386461596669591</v>
      </c>
      <c r="O3517">
        <f t="shared" si="1039"/>
        <v>32.08572172128045</v>
      </c>
      <c r="P3517" s="3">
        <f t="shared" si="1040"/>
        <v>-32.08572172128045</v>
      </c>
      <c r="Q3517" s="3">
        <f t="shared" si="1041"/>
        <v>156.61353840333041</v>
      </c>
      <c r="R3517">
        <f t="shared" si="1042"/>
        <v>-23.386461596669591</v>
      </c>
      <c r="S3517">
        <f t="shared" si="1043"/>
        <v>525.64863961332446</v>
      </c>
      <c r="T3517">
        <f t="shared" si="1026"/>
        <v>-32.08572172128045</v>
      </c>
    </row>
    <row r="3518" spans="1:20" x14ac:dyDescent="0.25">
      <c r="A3518">
        <f t="shared" si="1027"/>
        <v>3315298.2508321758</v>
      </c>
      <c r="B3518">
        <f t="shared" si="1044"/>
        <v>527646.10444385512</v>
      </c>
      <c r="C3518" t="str">
        <f t="shared" si="1028"/>
        <v>-0.0226056692430474+0.009858483034319i</v>
      </c>
      <c r="D3518" t="str">
        <f t="shared" si="1029"/>
        <v>2.35632332493964-1.98314184812516i</v>
      </c>
      <c r="E3518" t="str">
        <f t="shared" si="1030"/>
        <v>-5.13071258001319-35.2871048925207i</v>
      </c>
      <c r="F3518" t="str">
        <f t="shared" si="1031"/>
        <v>1.41902007299348-0.508877839938597i</v>
      </c>
      <c r="G3518" t="str">
        <f t="shared" si="1032"/>
        <v>0.975301721995524-0.155203972462337i</v>
      </c>
      <c r="H3518" t="str">
        <f t="shared" si="1033"/>
        <v>0.0143101447450918-30.1941369244025i</v>
      </c>
      <c r="I3518" t="str">
        <f t="shared" si="1034"/>
        <v>-0.043288378828139-0.120891138089845i</v>
      </c>
      <c r="K3518" t="str">
        <f t="shared" si="1035"/>
        <v>0.000188356206343909-0.000407728663960402i</v>
      </c>
      <c r="L3518" t="str">
        <f t="shared" si="1036"/>
        <v>0.00005-0.000534808488179009i</v>
      </c>
      <c r="M3518" t="str">
        <f t="shared" si="1037"/>
        <v>0.00133333333333333-0.000314593228340594i</v>
      </c>
      <c r="N3518">
        <f t="shared" si="1038"/>
        <v>23.562336770755195</v>
      </c>
      <c r="O3518">
        <f t="shared" si="1039"/>
        <v>32.159493214832096</v>
      </c>
      <c r="P3518" s="3">
        <f t="shared" si="1040"/>
        <v>-32.159493214832096</v>
      </c>
      <c r="Q3518" s="3">
        <f t="shared" si="1041"/>
        <v>156.43766322924481</v>
      </c>
      <c r="R3518">
        <f t="shared" si="1042"/>
        <v>-23.562336770755195</v>
      </c>
      <c r="S3518">
        <f t="shared" si="1043"/>
        <v>527.64610444385517</v>
      </c>
      <c r="T3518">
        <f t="shared" si="1026"/>
        <v>-32.159493214832096</v>
      </c>
    </row>
    <row r="3519" spans="1:20" x14ac:dyDescent="0.25">
      <c r="A3519">
        <f t="shared" si="1027"/>
        <v>3327896.3841853379</v>
      </c>
      <c r="B3519">
        <f t="shared" si="1044"/>
        <v>529651.15964074177</v>
      </c>
      <c r="C3519" t="str">
        <f t="shared" si="1028"/>
        <v>-0.0223841249248339+0.00984379645205726i</v>
      </c>
      <c r="D3519" t="str">
        <f t="shared" si="1029"/>
        <v>2.34903963768896-1.98438914162913i</v>
      </c>
      <c r="E3519" t="str">
        <f t="shared" si="1030"/>
        <v>-5.13410119836755-35.1402628830639i</v>
      </c>
      <c r="F3519" t="str">
        <f t="shared" si="1031"/>
        <v>1.41875325721089-0.508621747605099i</v>
      </c>
      <c r="G3519" t="str">
        <f t="shared" si="1032"/>
        <v>0.975118337773432-0.155764453940593i</v>
      </c>
      <c r="H3519" t="str">
        <f t="shared" si="1033"/>
        <v>0.0141441437349714-30.0796359765913i</v>
      </c>
      <c r="I3519" t="str">
        <f t="shared" si="1034"/>
        <v>-0.0431029494277563-0.120409888237762i</v>
      </c>
      <c r="K3519" t="str">
        <f t="shared" si="1035"/>
        <v>0.000187591285217533-0.000406656178311831i</v>
      </c>
      <c r="L3519" t="str">
        <f t="shared" si="1036"/>
        <v>0.00005-0.00053278390932358i</v>
      </c>
      <c r="M3519" t="str">
        <f t="shared" si="1037"/>
        <v>0.00133333333333333-0.000313402299602106i</v>
      </c>
      <c r="N3519">
        <f t="shared" si="1038"/>
        <v>23.738302486554147</v>
      </c>
      <c r="O3519">
        <f t="shared" si="1039"/>
        <v>32.233355820916799</v>
      </c>
      <c r="P3519" s="3">
        <f t="shared" si="1040"/>
        <v>-32.233355820916799</v>
      </c>
      <c r="Q3519" s="3">
        <f t="shared" si="1041"/>
        <v>156.26169751344585</v>
      </c>
      <c r="R3519">
        <f t="shared" si="1042"/>
        <v>-23.738302486554147</v>
      </c>
      <c r="S3519">
        <f t="shared" si="1043"/>
        <v>529.65115964074175</v>
      </c>
      <c r="T3519">
        <f t="shared" si="1026"/>
        <v>-32.233355820916799</v>
      </c>
    </row>
    <row r="3520" spans="1:20" x14ac:dyDescent="0.25">
      <c r="A3520">
        <f t="shared" si="1027"/>
        <v>3340542.3904452426</v>
      </c>
      <c r="B3520">
        <f t="shared" si="1044"/>
        <v>531663.83404737664</v>
      </c>
      <c r="C3520" t="str">
        <f t="shared" si="1028"/>
        <v>-0.0221642544007098+0.00982849057278399i</v>
      </c>
      <c r="D3520" t="str">
        <f t="shared" si="1029"/>
        <v>2.341745892998-1.98561061430625i</v>
      </c>
      <c r="E3520" t="str">
        <f t="shared" si="1030"/>
        <v>-5.1374326298695-34.9940280553737i</v>
      </c>
      <c r="F3520" t="str">
        <f t="shared" si="1031"/>
        <v>1.41848451124303-0.50837233916297i</v>
      </c>
      <c r="G3520" t="str">
        <f t="shared" si="1032"/>
        <v>0.974933626922449-0.156326741213039i</v>
      </c>
      <c r="H3520" t="str">
        <f t="shared" si="1033"/>
        <v>0.0139800302486803-29.9655703391009i</v>
      </c>
      <c r="I3520" t="str">
        <f t="shared" si="1034"/>
        <v>-0.0429188670466632-0.119930392740775i</v>
      </c>
      <c r="K3520" t="str">
        <f t="shared" si="1035"/>
        <v>0.00018682894715618-0.000405584420153267i</v>
      </c>
      <c r="L3520" t="str">
        <f t="shared" si="1036"/>
        <v>0.00005-0.000530766994743554i</v>
      </c>
      <c r="M3520" t="str">
        <f t="shared" si="1037"/>
        <v>0.00133333333333333-0.000312215879260914i</v>
      </c>
      <c r="N3520">
        <f t="shared" si="1038"/>
        <v>23.91435646264415</v>
      </c>
      <c r="O3520">
        <f t="shared" si="1039"/>
        <v>32.307309655479692</v>
      </c>
      <c r="P3520" s="3">
        <f t="shared" si="1040"/>
        <v>-32.307309655479692</v>
      </c>
      <c r="Q3520" s="3">
        <f t="shared" si="1041"/>
        <v>156.08564353735585</v>
      </c>
      <c r="R3520">
        <f t="shared" si="1042"/>
        <v>-23.91435646264415</v>
      </c>
      <c r="S3520">
        <f t="shared" si="1043"/>
        <v>531.66383404737667</v>
      </c>
      <c r="T3520">
        <f t="shared" si="1026"/>
        <v>-32.307309655479692</v>
      </c>
    </row>
    <row r="3521" spans="1:20" x14ac:dyDescent="0.25">
      <c r="A3521">
        <f t="shared" si="1027"/>
        <v>3353236.4515289348</v>
      </c>
      <c r="B3521">
        <f t="shared" si="1044"/>
        <v>533684.15661675669</v>
      </c>
      <c r="C3521" t="str">
        <f t="shared" si="1028"/>
        <v>-0.0219460501111907+0.00981257440078962i</v>
      </c>
      <c r="D3521" t="str">
        <f t="shared" si="1029"/>
        <v>2.33444228029692-1.98680617222046i</v>
      </c>
      <c r="E3521" t="str">
        <f t="shared" si="1030"/>
        <v>-5.14070742970004-34.8483972112405i</v>
      </c>
      <c r="F3521" t="str">
        <f t="shared" si="1031"/>
        <v>1.41821382188518-0.508129604146633i</v>
      </c>
      <c r="G3521" t="str">
        <f t="shared" si="1032"/>
        <v>0.974747580366903-0.156890837641245i</v>
      </c>
      <c r="H3521" t="str">
        <f t="shared" si="1033"/>
        <v>0.0138177843573937-29.8519383478061i</v>
      </c>
      <c r="I3521" t="str">
        <f t="shared" si="1034"/>
        <v>-0.0427361211287788-0.11945264465995i</v>
      </c>
      <c r="K3521" t="str">
        <f t="shared" si="1035"/>
        <v>0.00018606920055741-0.000404513399510116i</v>
      </c>
      <c r="L3521" t="str">
        <f t="shared" si="1036"/>
        <v>0.00005-0.000528757715424939i</v>
      </c>
      <c r="M3521" t="str">
        <f t="shared" si="1037"/>
        <v>0.00133333333333333-0.000311033950249965i</v>
      </c>
      <c r="N3521">
        <f t="shared" si="1038"/>
        <v>24.090496417608819</v>
      </c>
      <c r="O3521">
        <f t="shared" si="1039"/>
        <v>32.38135483134662</v>
      </c>
      <c r="P3521" s="3">
        <f t="shared" si="1040"/>
        <v>-32.38135483134662</v>
      </c>
      <c r="Q3521" s="3">
        <f t="shared" si="1041"/>
        <v>155.90950358239118</v>
      </c>
      <c r="R3521">
        <f t="shared" si="1042"/>
        <v>-24.090496417608819</v>
      </c>
      <c r="S3521">
        <f t="shared" si="1043"/>
        <v>533.6841566167567</v>
      </c>
      <c r="T3521">
        <f t="shared" si="1026"/>
        <v>-32.38135483134662</v>
      </c>
    </row>
    <row r="3522" spans="1:20" x14ac:dyDescent="0.25">
      <c r="A3522">
        <f t="shared" si="1027"/>
        <v>3365978.7500447449</v>
      </c>
      <c r="B3522">
        <f t="shared" si="1044"/>
        <v>535712.15641190042</v>
      </c>
      <c r="C3522" t="str">
        <f t="shared" si="1028"/>
        <v>-0.0217295044982184+0.00979605689769795i</v>
      </c>
      <c r="D3522" t="str">
        <f t="shared" si="1029"/>
        <v>2.32712899009738-1.98797572311517i</v>
      </c>
      <c r="E3522" t="str">
        <f t="shared" si="1030"/>
        <v>-5.14392614441675-34.7033671742503i</v>
      </c>
      <c r="F3522" t="str">
        <f t="shared" si="1031"/>
        <v>1.41794117585364-0.507893532114496i</v>
      </c>
      <c r="G3522" t="str">
        <f t="shared" si="1032"/>
        <v>0.974560188976803-0.157456746563305i</v>
      </c>
      <c r="H3522" t="str">
        <f t="shared" si="1033"/>
        <v>0.013657386313402-29.7387383450187i</v>
      </c>
      <c r="I3522" t="str">
        <f t="shared" si="1034"/>
        <v>-0.0425547011955607-0.118976637083786i</v>
      </c>
      <c r="K3522" t="str">
        <f t="shared" si="1035"/>
        <v>0.00018531205362103-0.000403443126468569i</v>
      </c>
      <c r="L3522" t="str">
        <f t="shared" si="1036"/>
        <v>0.00005-0.000526756042463577i</v>
      </c>
      <c r="M3522" t="str">
        <f t="shared" si="1037"/>
        <v>0.00133333333333333-0.000309856495566811i</v>
      </c>
      <c r="N3522">
        <f t="shared" si="1038"/>
        <v>24.266720070187745</v>
      </c>
      <c r="O3522">
        <f t="shared" si="1039"/>
        <v>32.455491458235912</v>
      </c>
      <c r="P3522" s="3">
        <f t="shared" si="1040"/>
        <v>-32.455491458235912</v>
      </c>
      <c r="Q3522" s="3">
        <f t="shared" si="1041"/>
        <v>155.73327992981226</v>
      </c>
      <c r="R3522">
        <f t="shared" si="1042"/>
        <v>-24.266720070187745</v>
      </c>
      <c r="S3522">
        <f t="shared" si="1043"/>
        <v>535.71215641190042</v>
      </c>
      <c r="T3522">
        <f t="shared" si="1026"/>
        <v>-32.455491458235912</v>
      </c>
    </row>
    <row r="3523" spans="1:20" x14ac:dyDescent="0.25">
      <c r="A3523">
        <f t="shared" si="1027"/>
        <v>3378769.4692949154</v>
      </c>
      <c r="B3523">
        <f t="shared" si="1044"/>
        <v>537747.8626062657</v>
      </c>
      <c r="C3523" t="str">
        <f t="shared" si="1028"/>
        <v>-0.0215146100049068+0.00977894698208065i</v>
      </c>
      <c r="D3523" t="str">
        <f t="shared" si="1029"/>
        <v>2.31980621397379-1.98911917642827i</v>
      </c>
      <c r="E3523" t="str">
        <f t="shared" si="1030"/>
        <v>-5.14708931207542-34.5589347895937i</v>
      </c>
      <c r="F3523" t="str">
        <f t="shared" si="1031"/>
        <v>1.41766655978534-0.507664112648079i</v>
      </c>
      <c r="G3523" t="str">
        <f t="shared" si="1032"/>
        <v>0.974371443567635-0.158024471293399i</v>
      </c>
      <c r="H3523" t="str">
        <f t="shared" si="1033"/>
        <v>0.013498816548884-29.625968679461i</v>
      </c>
      <c r="I3523" t="str">
        <f t="shared" si="1034"/>
        <v>-0.0423745968454003-0.1185023631281i</v>
      </c>
      <c r="K3523" t="str">
        <f t="shared" si="1035"/>
        <v>0.000184557514349469-0.000402373611173146i</v>
      </c>
      <c r="L3523" t="str">
        <f t="shared" si="1036"/>
        <v>0.00005-0.000524761947064733i</v>
      </c>
      <c r="M3523" t="str">
        <f t="shared" si="1037"/>
        <v>0.00133333333333333-0.000308683498273371i</v>
      </c>
      <c r="N3523">
        <f t="shared" si="1038"/>
        <v>24.443025139428869</v>
      </c>
      <c r="O3523">
        <f t="shared" si="1039"/>
        <v>32.529719642770814</v>
      </c>
      <c r="P3523" s="3">
        <f t="shared" si="1040"/>
        <v>-32.529719642770814</v>
      </c>
      <c r="Q3523" s="3">
        <f t="shared" si="1041"/>
        <v>155.55697486057113</v>
      </c>
      <c r="R3523">
        <f t="shared" si="1042"/>
        <v>-24.443025139428869</v>
      </c>
      <c r="S3523">
        <f t="shared" si="1043"/>
        <v>537.7478626062657</v>
      </c>
      <c r="T3523">
        <f t="shared" si="1026"/>
        <v>-32.529719642770814</v>
      </c>
    </row>
    <row r="3524" spans="1:20" x14ac:dyDescent="0.25">
      <c r="A3524">
        <f t="shared" si="1027"/>
        <v>3391608.7932782359</v>
      </c>
      <c r="B3524">
        <f t="shared" si="1044"/>
        <v>539791.30448416946</v>
      </c>
      <c r="C3524" t="str">
        <f t="shared" si="1028"/>
        <v>-0.0213013590753047+0.00976125352907257i</v>
      </c>
      <c r="D3524" t="str">
        <f t="shared" si="1029"/>
        <v>2.31247414454436-1.99023644330691i</v>
      </c>
      <c r="E3524" t="str">
        <f t="shared" si="1030"/>
        <v>-5.1501974623498-34.4150969238783i</v>
      </c>
      <c r="F3524" t="str">
        <f t="shared" si="1031"/>
        <v>1.4173899602376-0.507441335351175i</v>
      </c>
      <c r="G3524" t="str">
        <f t="shared" si="1032"/>
        <v>0.974181334900149-0.158594015121354i</v>
      </c>
      <c r="H3524" t="str">
        <f t="shared" si="1033"/>
        <v>0.0133420556746856-29.5136277062408i</v>
      </c>
      <c r="I3524" t="str">
        <f t="shared" si="1034"/>
        <v>-0.0421957977530263-0.118029815935935i</v>
      </c>
      <c r="K3524" t="str">
        <f t="shared" si="1035"/>
        <v>0.000183805590548186-0.000401304863824235i</v>
      </c>
      <c r="L3524" t="str">
        <f t="shared" si="1036"/>
        <v>0.00005-0.000522775400542671i</v>
      </c>
      <c r="M3524" t="str">
        <f t="shared" si="1037"/>
        <v>0.00133333333333333-0.000307514941495688i</v>
      </c>
      <c r="N3524">
        <f t="shared" si="1038"/>
        <v>24.619409344837436</v>
      </c>
      <c r="O3524">
        <f t="shared" si="1039"/>
        <v>32.604039488491694</v>
      </c>
      <c r="P3524" s="3">
        <f t="shared" si="1040"/>
        <v>-32.604039488491694</v>
      </c>
      <c r="Q3524" s="3">
        <f t="shared" si="1041"/>
        <v>155.38059065516256</v>
      </c>
      <c r="R3524">
        <f t="shared" si="1042"/>
        <v>-24.619409344837436</v>
      </c>
      <c r="S3524">
        <f t="shared" si="1043"/>
        <v>539.79130448416947</v>
      </c>
      <c r="T3524">
        <f t="shared" si="1026"/>
        <v>-32.604039488491694</v>
      </c>
    </row>
    <row r="3525" spans="1:20" x14ac:dyDescent="0.25">
      <c r="A3525">
        <f t="shared" si="1027"/>
        <v>3404496.9066926935</v>
      </c>
      <c r="B3525">
        <f t="shared" si="1044"/>
        <v>541842.51144120935</v>
      </c>
      <c r="C3525" t="str">
        <f t="shared" si="1028"/>
        <v>-0.0210897441541756+0.00974298536998978i</v>
      </c>
      <c r="D3525" t="str">
        <f t="shared" si="1029"/>
        <v>2.30513297545198-1.99132743662206i</v>
      </c>
      <c r="E3525" t="str">
        <f t="shared" si="1030"/>
        <v>-5.15325111664936-34.2718504649437i</v>
      </c>
      <c r="F3525" t="str">
        <f t="shared" si="1031"/>
        <v>1.41711136368781-0.507225189848967i</v>
      </c>
      <c r="G3525" t="str">
        <f t="shared" si="1032"/>
        <v>0.973989853680162-0.1591653813122i</v>
      </c>
      <c r="H3525" t="str">
        <f t="shared" si="1033"/>
        <v>0.0131870844791015-29.4017137868257i</v>
      </c>
      <c r="I3525" t="str">
        <f t="shared" si="1034"/>
        <v>-0.0420182936689092-0.117558988677448i</v>
      </c>
      <c r="K3525" t="str">
        <f t="shared" si="1035"/>
        <v>0.00018305628982612-0.000400236894675683i</v>
      </c>
      <c r="L3525" t="str">
        <f t="shared" si="1036"/>
        <v>0.00005-0.000520796374320253i</v>
      </c>
      <c r="M3525" t="str">
        <f t="shared" si="1037"/>
        <v>0.00133333333333333-0.000306350808423679i</v>
      </c>
      <c r="N3525">
        <f t="shared" si="1038"/>
        <v>24.795870406524358</v>
      </c>
      <c r="O3525">
        <f t="shared" si="1039"/>
        <v>32.6784510958677</v>
      </c>
      <c r="P3525" s="3">
        <f t="shared" si="1040"/>
        <v>-32.6784510958677</v>
      </c>
      <c r="Q3525" s="3">
        <f t="shared" si="1041"/>
        <v>155.20412959347564</v>
      </c>
      <c r="R3525">
        <f t="shared" si="1042"/>
        <v>-24.795870406524358</v>
      </c>
      <c r="S3525">
        <f t="shared" si="1043"/>
        <v>541.84251144120935</v>
      </c>
      <c r="T3525">
        <f t="shared" si="1026"/>
        <v>-32.6784510958677</v>
      </c>
    </row>
    <row r="3526" spans="1:20" x14ac:dyDescent="0.25">
      <c r="A3526">
        <f t="shared" si="1027"/>
        <v>3417433.9949381258</v>
      </c>
      <c r="B3526">
        <f t="shared" si="1044"/>
        <v>543901.51298468595</v>
      </c>
      <c r="C3526" t="str">
        <f t="shared" si="1028"/>
        <v>-0.0208797576867882+0.00972415129194774i</v>
      </c>
      <c r="D3526" t="str">
        <f t="shared" si="1029"/>
        <v>2.29778290134466-1.99239207098267i</v>
      </c>
      <c r="E3526" t="str">
        <f t="shared" si="1030"/>
        <v>-5.15625078823542-34.1291923216754i</v>
      </c>
      <c r="F3526" t="str">
        <f t="shared" si="1031"/>
        <v>1.41683075653309-0.50701566578716i</v>
      </c>
      <c r="G3526" t="str">
        <f t="shared" si="1032"/>
        <v>0.973796990558349-0.159738573105722i</v>
      </c>
      <c r="H3526" t="str">
        <f t="shared" si="1033"/>
        <v>0.0130338839266617-29.2902252890174i</v>
      </c>
      <c r="I3526" t="str">
        <f t="shared" si="1034"/>
        <v>-0.0418420744186726-0.117089874549809i</v>
      </c>
      <c r="K3526" t="str">
        <f t="shared" si="1035"/>
        <v>0.000182309619596155-0.000399169714032374i</v>
      </c>
      <c r="L3526" t="str">
        <f t="shared" si="1036"/>
        <v>0.00005-0.000518824839928525i</v>
      </c>
      <c r="M3526" t="str">
        <f t="shared" si="1037"/>
        <v>0.00133333333333333-0.000305191082310896i</v>
      </c>
      <c r="N3526">
        <f t="shared" si="1038"/>
        <v>24.972406045354774</v>
      </c>
      <c r="O3526">
        <f t="shared" si="1039"/>
        <v>32.752954562310236</v>
      </c>
      <c r="P3526" s="3">
        <f t="shared" si="1040"/>
        <v>-32.752954562310236</v>
      </c>
      <c r="Q3526" s="3">
        <f t="shared" si="1041"/>
        <v>155.02759395464523</v>
      </c>
      <c r="R3526">
        <f t="shared" si="1042"/>
        <v>-24.972406045354774</v>
      </c>
      <c r="S3526">
        <f t="shared" si="1043"/>
        <v>543.90151298468595</v>
      </c>
      <c r="T3526">
        <f t="shared" si="1026"/>
        <v>-32.752954562310236</v>
      </c>
    </row>
    <row r="3527" spans="1:20" x14ac:dyDescent="0.25">
      <c r="A3527">
        <f t="shared" si="1027"/>
        <v>3430420.2441188907</v>
      </c>
      <c r="B3527">
        <f t="shared" si="1044"/>
        <v>545968.33873402781</v>
      </c>
      <c r="C3527" t="str">
        <f t="shared" si="1028"/>
        <v>-0.0206713921187271+0.00970476003748348i</v>
      </c>
      <c r="D3527" t="str">
        <f t="shared" si="1029"/>
        <v>2.29042411785598-1.99343026274979i</v>
      </c>
      <c r="E3527" t="str">
        <f t="shared" si="1030"/>
        <v>-5.15919698233496-33.9871194238255i</v>
      </c>
      <c r="F3527" t="str">
        <f t="shared" si="1031"/>
        <v>1.41654812509011-0.506812752831121i</v>
      </c>
      <c r="G3527" t="str">
        <f t="shared" si="1032"/>
        <v>0.973602736130041-0.160313593716002i</v>
      </c>
      <c r="H3527" t="str">
        <f t="shared" si="1033"/>
        <v>0.0128824351569219-29.1791605869272i</v>
      </c>
      <c r="I3527" t="str">
        <f t="shared" si="1034"/>
        <v>-0.0416671299025102-0.116622466777111i</v>
      </c>
      <c r="K3527" t="str">
        <f t="shared" si="1035"/>
        <v>0.000181565587075613-0.00039810333224783i</v>
      </c>
      <c r="L3527" t="str">
        <f t="shared" si="1036"/>
        <v>0.00005-0.000516860769006302i</v>
      </c>
      <c r="M3527" t="str">
        <f t="shared" si="1037"/>
        <v>0.00133333333333333-0.000304035746474295i</v>
      </c>
      <c r="N3527">
        <f t="shared" si="1038"/>
        <v>25.149013983094335</v>
      </c>
      <c r="O3527">
        <f t="shared" si="1039"/>
        <v>32.827549982184557</v>
      </c>
      <c r="P3527" s="3">
        <f t="shared" si="1040"/>
        <v>-32.827549982184557</v>
      </c>
      <c r="Q3527" s="3">
        <f t="shared" si="1041"/>
        <v>154.85098601690567</v>
      </c>
      <c r="R3527">
        <f t="shared" si="1042"/>
        <v>-25.149013983094335</v>
      </c>
      <c r="S3527">
        <f t="shared" si="1043"/>
        <v>545.96833873402784</v>
      </c>
      <c r="T3527">
        <f t="shared" si="1026"/>
        <v>-32.827549982184557</v>
      </c>
    </row>
    <row r="3528" spans="1:20" x14ac:dyDescent="0.25">
      <c r="A3528">
        <f t="shared" si="1027"/>
        <v>3443455.8410465424</v>
      </c>
      <c r="B3528">
        <f t="shared" si="1044"/>
        <v>548043.0184212171</v>
      </c>
      <c r="C3528" t="str">
        <f t="shared" si="1028"/>
        <v>-0.0204646398957144+0.0096848203041784i</v>
      </c>
      <c r="D3528" t="str">
        <f t="shared" si="1029"/>
        <v>2.28305682158512-1.99444193005022i</v>
      </c>
      <c r="E3528" t="str">
        <f t="shared" si="1030"/>
        <v>-5.16209019625309-33.8456287218308i</v>
      </c>
      <c r="F3528" t="str">
        <f t="shared" si="1031"/>
        <v>1.41626345559466-0.506616440664972i</v>
      </c>
      <c r="G3528" t="str">
        <f t="shared" si="1032"/>
        <v>0.973407080935027-0.160890446330965i</v>
      </c>
      <c r="H3528" t="str">
        <f t="shared" si="1033"/>
        <v>0.0127327194832573-29.0685180609503i</v>
      </c>
      <c r="I3528" t="str">
        <f t="shared" si="1034"/>
        <v>-0.0414934500946033-0.116156758610256i</v>
      </c>
      <c r="K3528" t="str">
        <f t="shared" si="1035"/>
        <v>0.000180824199286783-0.000397037759721835i</v>
      </c>
      <c r="L3528" t="str">
        <f t="shared" si="1036"/>
        <v>0.00005-0.000514904133299761i</v>
      </c>
      <c r="M3528" t="str">
        <f t="shared" si="1037"/>
        <v>0.00133333333333333-0.000302884784293977i</v>
      </c>
      <c r="N3528">
        <f t="shared" si="1038"/>
        <v>25.325691942554869</v>
      </c>
      <c r="O3528">
        <f t="shared" si="1039"/>
        <v>32.902237446823001</v>
      </c>
      <c r="P3528" s="3">
        <f t="shared" si="1040"/>
        <v>-32.902237446823001</v>
      </c>
      <c r="Q3528" s="3">
        <f t="shared" si="1041"/>
        <v>154.67430805744513</v>
      </c>
      <c r="R3528">
        <f t="shared" si="1042"/>
        <v>-25.325691942554869</v>
      </c>
      <c r="S3528">
        <f t="shared" si="1043"/>
        <v>548.04301842121708</v>
      </c>
      <c r="T3528">
        <f t="shared" si="1026"/>
        <v>-32.902237446823001</v>
      </c>
    </row>
    <row r="3529" spans="1:20" x14ac:dyDescent="0.25">
      <c r="A3529">
        <f t="shared" si="1027"/>
        <v>3456540.9732425194</v>
      </c>
      <c r="B3529">
        <f t="shared" si="1044"/>
        <v>550125.58189121773</v>
      </c>
      <c r="C3529" t="str">
        <f t="shared" si="1028"/>
        <v>-0.0202594934634481+0.00966434074428526i</v>
      </c>
      <c r="D3529" t="str">
        <f t="shared" si="1029"/>
        <v>2.27568121007677-1.99542699279006i</v>
      </c>
      <c r="E3529" t="str">
        <f t="shared" si="1030"/>
        <v>-5.16493091948374-33.7047171866354i</v>
      </c>
      <c r="F3529" t="str">
        <f t="shared" si="1031"/>
        <v>1.41597673420146-0.506426718990722i</v>
      </c>
      <c r="G3529" t="str">
        <f t="shared" si="1032"/>
        <v>0.973210015457352-0.161469134111919i</v>
      </c>
      <c r="H3529" t="str">
        <f t="shared" si="1033"/>
        <v>0.0125847183916616-28.9582960977409i</v>
      </c>
      <c r="I3529" t="str">
        <f t="shared" si="1034"/>
        <v>-0.0413210250425469-0.115692743326861i</v>
      </c>
      <c r="K3529" t="str">
        <f t="shared" si="1035"/>
        <v>0.000180085463057475-0.00039597300689808i</v>
      </c>
      <c r="L3529" t="str">
        <f t="shared" si="1036"/>
        <v>0.00005-0.000512954904662046i</v>
      </c>
      <c r="M3529" t="str">
        <f t="shared" si="1037"/>
        <v>0.00133333333333333-0.000301738179212968i</v>
      </c>
      <c r="N3529">
        <f t="shared" si="1038"/>
        <v>25.502437647740351</v>
      </c>
      <c r="O3529">
        <f t="shared" si="1039"/>
        <v>32.977017044537384</v>
      </c>
      <c r="P3529" s="3">
        <f t="shared" si="1040"/>
        <v>-32.977017044537384</v>
      </c>
      <c r="Q3529" s="3">
        <f t="shared" si="1041"/>
        <v>154.49756235225965</v>
      </c>
      <c r="R3529">
        <f t="shared" si="1042"/>
        <v>-25.502437647740351</v>
      </c>
      <c r="S3529">
        <f t="shared" si="1043"/>
        <v>550.12558189121773</v>
      </c>
      <c r="T3529">
        <f t="shared" si="1026"/>
        <v>-32.977017044537384</v>
      </c>
    </row>
    <row r="3530" spans="1:20" x14ac:dyDescent="0.25">
      <c r="A3530">
        <f t="shared" si="1027"/>
        <v>3469675.8289408414</v>
      </c>
      <c r="B3530">
        <f t="shared" si="1044"/>
        <v>552216.0591024044</v>
      </c>
      <c r="C3530" t="str">
        <f t="shared" si="1028"/>
        <v>-0.0200559452674543+0.00964332996435643i</v>
      </c>
      <c r="D3530" t="str">
        <f t="shared" si="1029"/>
        <v>2.2682974818008-1.99638537266789i</v>
      </c>
      <c r="E3530" t="str">
        <f t="shared" si="1030"/>
        <v>-5.16771963381796-33.564381809515i</v>
      </c>
      <c r="F3530" t="str">
        <f t="shared" si="1031"/>
        <v>1.41568794698384-0.506243577527363i</v>
      </c>
      <c r="G3530" t="str">
        <f t="shared" si="1032"/>
        <v>0.973011530125119-0.162049660193081i</v>
      </c>
      <c r="H3530" t="str">
        <f t="shared" si="1033"/>
        <v>0.0124384135395494-28.8484930901873i</v>
      </c>
      <c r="I3530" t="str">
        <f t="shared" si="1034"/>
        <v>-0.0411498448667775-0.115230414231161i</v>
      </c>
      <c r="K3530" t="str">
        <f t="shared" si="1035"/>
        <v>0.000179349385021595-0.000394909084261813i</v>
      </c>
      <c r="L3530" t="str">
        <f t="shared" si="1036"/>
        <v>0.00005-0.000511013055052846i</v>
      </c>
      <c r="M3530" t="str">
        <f t="shared" si="1037"/>
        <v>0.00133333333333333-0.000300595914736967i</v>
      </c>
      <c r="N3530">
        <f t="shared" si="1038"/>
        <v>25.679248823989781</v>
      </c>
      <c r="O3530">
        <f t="shared" si="1039"/>
        <v>33.051888860631834</v>
      </c>
      <c r="P3530" s="3">
        <f t="shared" si="1040"/>
        <v>-33.051888860631834</v>
      </c>
      <c r="Q3530" s="3">
        <f t="shared" si="1041"/>
        <v>154.32075117601022</v>
      </c>
      <c r="R3530">
        <f t="shared" si="1042"/>
        <v>-25.679248823989781</v>
      </c>
      <c r="S3530">
        <f t="shared" si="1043"/>
        <v>552.21605910240442</v>
      </c>
      <c r="T3530">
        <f t="shared" si="1026"/>
        <v>-33.051888860631834</v>
      </c>
    </row>
    <row r="3531" spans="1:20" x14ac:dyDescent="0.25">
      <c r="A3531">
        <f t="shared" si="1027"/>
        <v>3482860.5970908161</v>
      </c>
      <c r="B3531">
        <f t="shared" si="1044"/>
        <v>554314.4801269935</v>
      </c>
      <c r="C3531" t="str">
        <f t="shared" si="1028"/>
        <v>-0.0198539877529524+0.00962179652487555i</v>
      </c>
      <c r="D3531" t="str">
        <f t="shared" si="1029"/>
        <v>2.26090583613169-1.99731699318768i</v>
      </c>
      <c r="E3531" t="str">
        <f t="shared" si="1030"/>
        <v>-5.17045681345142-33.4246196019016i</v>
      </c>
      <c r="F3531" t="str">
        <f t="shared" si="1031"/>
        <v>1.41539707993344-0.506067006009972i</v>
      </c>
      <c r="G3531" t="str">
        <f t="shared" si="1032"/>
        <v>0.972811615310295-0.162632027681112i</v>
      </c>
      <c r="H3531" t="str">
        <f t="shared" si="1033"/>
        <v>0.0122937867545623-28.7391074373873i</v>
      </c>
      <c r="I3531" t="str">
        <f t="shared" si="1034"/>
        <v>-0.0409798997600066-0.114769764653907i</v>
      </c>
      <c r="K3531" t="str">
        <f t="shared" si="1035"/>
        <v>0.000178615971619752-0.000393846002337512i</v>
      </c>
      <c r="L3531" t="str">
        <f t="shared" si="1036"/>
        <v>0.00005-0.000509078556538001i</v>
      </c>
      <c r="M3531" t="str">
        <f t="shared" si="1037"/>
        <v>0.00133333333333333-0.000299457974434117i</v>
      </c>
      <c r="N3531">
        <f t="shared" si="1038"/>
        <v>25.856123198120798</v>
      </c>
      <c r="O3531">
        <f t="shared" si="1039"/>
        <v>33.126852977416192</v>
      </c>
      <c r="P3531" s="3">
        <f t="shared" si="1040"/>
        <v>-33.126852977416192</v>
      </c>
      <c r="Q3531" s="3">
        <f t="shared" si="1041"/>
        <v>154.1438768018792</v>
      </c>
      <c r="R3531">
        <f t="shared" si="1042"/>
        <v>-25.856123198120798</v>
      </c>
      <c r="S3531">
        <f t="shared" si="1043"/>
        <v>554.31448012699354</v>
      </c>
      <c r="T3531">
        <f t="shared" si="1026"/>
        <v>-33.126852977416192</v>
      </c>
    </row>
    <row r="3532" spans="1:20" x14ac:dyDescent="0.25">
      <c r="A3532">
        <f t="shared" si="1027"/>
        <v>3496095.4673597617</v>
      </c>
      <c r="B3532">
        <f t="shared" si="1044"/>
        <v>556420.87515147612</v>
      </c>
      <c r="C3532" t="str">
        <f t="shared" si="1028"/>
        <v>-0.0196536133647367+0.00959974893989289i</v>
      </c>
      <c r="D3532" t="str">
        <f t="shared" si="1029"/>
        <v>2.25350647332775-1.99822177967146i</v>
      </c>
      <c r="E3532" t="str">
        <f t="shared" si="1030"/>
        <v>-5.17314292508961-33.285427595212i</v>
      </c>
      <c r="F3532" t="str">
        <f t="shared" si="1031"/>
        <v>1.41510411895995-0.505896994188811i</v>
      </c>
      <c r="G3532" t="str">
        <f t="shared" si="1032"/>
        <v>0.972610261328509-0.163216239654634i</v>
      </c>
      <c r="H3532" t="str">
        <f t="shared" si="1033"/>
        <v>0.0121508200333802-28.6301375446233i</v>
      </c>
      <c r="I3532" t="str">
        <f t="shared" si="1034"/>
        <v>-0.0408111799866589-0.114310787952269i</v>
      </c>
      <c r="K3532" t="str">
        <f t="shared" si="1035"/>
        <v>0.000177885229099893-0.000392783771686588i</v>
      </c>
      <c r="L3532" t="str">
        <f t="shared" si="1036"/>
        <v>0.00005-0.000507151381289101i</v>
      </c>
      <c r="M3532" t="str">
        <f t="shared" si="1037"/>
        <v>0.00133333333333333-0.000298324341934766i</v>
      </c>
      <c r="N3532">
        <f t="shared" si="1038"/>
        <v>26.033058498571734</v>
      </c>
      <c r="O3532">
        <f t="shared" si="1039"/>
        <v>33.201909474218482</v>
      </c>
      <c r="P3532" s="3">
        <f t="shared" si="1040"/>
        <v>-33.201909474218482</v>
      </c>
      <c r="Q3532" s="3">
        <f t="shared" si="1041"/>
        <v>153.96694150142827</v>
      </c>
      <c r="R3532">
        <f t="shared" si="1042"/>
        <v>-26.033058498571734</v>
      </c>
      <c r="S3532">
        <f t="shared" si="1043"/>
        <v>556.42087515147614</v>
      </c>
      <c r="T3532">
        <f t="shared" si="1026"/>
        <v>-33.201909474218482</v>
      </c>
    </row>
    <row r="3533" spans="1:20" x14ac:dyDescent="0.25">
      <c r="A3533">
        <f t="shared" si="1027"/>
        <v>3509380.6301357294</v>
      </c>
      <c r="B3533">
        <f t="shared" si="1044"/>
        <v>558535.2744770518</v>
      </c>
      <c r="C3533" t="str">
        <f t="shared" si="1028"/>
        <v>-0.0194548145470696+0.00957719567666336i</v>
      </c>
      <c r="D3533" t="str">
        <f t="shared" si="1029"/>
        <v>2.2460995945102-1.99909965927174i</v>
      </c>
      <c r="E3533" t="str">
        <f t="shared" si="1030"/>
        <v>-5.1757784280515-33.1468028406765i</v>
      </c>
      <c r="F3533" t="str">
        <f t="shared" si="1031"/>
        <v>1.41480904989078-0.505733531828401i</v>
      </c>
      <c r="G3533" t="str">
        <f t="shared" si="1032"/>
        <v>0.972407458438865-0.163802299163754i</v>
      </c>
      <c r="H3533" t="str">
        <f t="shared" si="1033"/>
        <v>0.012009495540535-28.5215818233378i</v>
      </c>
      <c r="I3533" t="str">
        <f t="shared" si="1034"/>
        <v>-0.0406436758823124-0.113853477509736i</v>
      </c>
      <c r="K3533" t="str">
        <f t="shared" si="1035"/>
        <v>0.000177157163517954-0.000391722402905086i</v>
      </c>
      <c r="L3533" t="str">
        <f t="shared" si="1036"/>
        <v>0.00005-0.000505231501583086i</v>
      </c>
      <c r="M3533" t="str">
        <f t="shared" si="1037"/>
        <v>0.00133333333333333-0.000297195000931227i</v>
      </c>
      <c r="N3533">
        <f t="shared" si="1038"/>
        <v>26.210052455542836</v>
      </c>
      <c r="O3533">
        <f t="shared" si="1039"/>
        <v>33.277058427398394</v>
      </c>
      <c r="P3533" s="3">
        <f t="shared" si="1040"/>
        <v>-33.277058427398394</v>
      </c>
      <c r="Q3533" s="3">
        <f t="shared" si="1041"/>
        <v>153.78994754445716</v>
      </c>
      <c r="R3533">
        <f t="shared" si="1042"/>
        <v>-26.210052455542836</v>
      </c>
      <c r="S3533">
        <f t="shared" si="1043"/>
        <v>558.53527447705176</v>
      </c>
      <c r="T3533">
        <f t="shared" si="1026"/>
        <v>-33.277058427398394</v>
      </c>
    </row>
    <row r="3534" spans="1:20" x14ac:dyDescent="0.25">
      <c r="A3534">
        <f t="shared" si="1027"/>
        <v>3522716.2765302449</v>
      </c>
      <c r="B3534">
        <f t="shared" si="1044"/>
        <v>560657.7085200646</v>
      </c>
      <c r="C3534" t="str">
        <f t="shared" si="1028"/>
        <v>-0.0192575837435895+0.00955414515528783i</v>
      </c>
      <c r="D3534" t="str">
        <f t="shared" si="1029"/>
        <v>2.23868540164192-1.99995056098349i</v>
      </c>
      <c r="E3534" t="str">
        <f t="shared" si="1030"/>
        <v>-5.17836377437159-33.0087424091708i</v>
      </c>
      <c r="F3534" t="str">
        <f t="shared" si="1031"/>
        <v>1.41451185847086-0.505576608706621i</v>
      </c>
      <c r="G3534" t="str">
        <f t="shared" si="1032"/>
        <v>0.972203196843748-0.164390209229578i</v>
      </c>
      <c r="H3534" t="str">
        <f t="shared" si="1033"/>
        <v>0.01186979560723-28.4134386911088i</v>
      </c>
      <c r="I3534" t="str">
        <f t="shared" si="1034"/>
        <v>-0.0404773778531462-0.113397826736026i</v>
      </c>
      <c r="K3534" t="str">
        <f t="shared" si="1035"/>
        <v>0.000176431780738554-0.000390661906621426i</v>
      </c>
      <c r="L3534" t="str">
        <f t="shared" si="1036"/>
        <v>0.00005-0.000503318889801839i</v>
      </c>
      <c r="M3534" t="str">
        <f t="shared" si="1037"/>
        <v>0.00133333333333333-0.000296069935177552i</v>
      </c>
      <c r="N3534">
        <f t="shared" si="1038"/>
        <v>26.387102801135683</v>
      </c>
      <c r="O3534">
        <f t="shared" si="1039"/>
        <v>33.352299910360543</v>
      </c>
      <c r="P3534" s="3">
        <f t="shared" si="1040"/>
        <v>-33.352299910360543</v>
      </c>
      <c r="Q3534" s="3">
        <f t="shared" si="1041"/>
        <v>153.61289719886432</v>
      </c>
      <c r="R3534">
        <f t="shared" si="1042"/>
        <v>-26.387102801135683</v>
      </c>
      <c r="S3534">
        <f t="shared" si="1043"/>
        <v>560.6577085200646</v>
      </c>
      <c r="T3534">
        <f t="shared" si="1026"/>
        <v>-33.352299910360543</v>
      </c>
    </row>
    <row r="3535" spans="1:20" x14ac:dyDescent="0.25">
      <c r="A3535">
        <f t="shared" si="1027"/>
        <v>3536102.5983810597</v>
      </c>
      <c r="B3535">
        <f t="shared" si="1044"/>
        <v>562788.20781244081</v>
      </c>
      <c r="C3535" t="str">
        <f t="shared" si="1028"/>
        <v>-0.0190619133972315+0.00953060574835886i</v>
      </c>
      <c r="D3535" t="str">
        <f t="shared" si="1029"/>
        <v>2.23126409750612-2.00077441565599i</v>
      </c>
      <c r="E3535" t="str">
        <f t="shared" si="1030"/>
        <v>-5.18089940890049-32.8712433910486i</v>
      </c>
      <c r="F3535" t="str">
        <f t="shared" si="1031"/>
        <v>1.41421253036229-0.505426214613772i</v>
      </c>
      <c r="G3535" t="str">
        <f t="shared" si="1032"/>
        <v>0.971997466688631-0.164979972843719i</v>
      </c>
      <c r="H3535" t="str">
        <f t="shared" si="1033"/>
        <v>0.0117317027301622-28.3057065716257i</v>
      </c>
      <c r="I3535" t="str">
        <f t="shared" si="1034"/>
        <v>-0.0403122763753899-0.112943829066983i</v>
      </c>
      <c r="K3535" t="str">
        <f t="shared" si="1035"/>
        <v>0.000175709086435689-0.000389602293494145i</v>
      </c>
      <c r="L3535" t="str">
        <f t="shared" si="1036"/>
        <v>0.00005-0.000501413518431798i</v>
      </c>
      <c r="M3535" t="str">
        <f t="shared" si="1037"/>
        <v>0.00133333333333333-0.000294949128489293i</v>
      </c>
      <c r="N3535">
        <f t="shared" si="1038"/>
        <v>26.564207269493124</v>
      </c>
      <c r="O3535">
        <f t="shared" si="1039"/>
        <v>33.427633993567852</v>
      </c>
      <c r="P3535" s="3">
        <f t="shared" si="1040"/>
        <v>-33.427633993567852</v>
      </c>
      <c r="Q3535" s="3">
        <f t="shared" si="1041"/>
        <v>153.43579273050688</v>
      </c>
      <c r="R3535">
        <f t="shared" si="1042"/>
        <v>-26.564207269493124</v>
      </c>
      <c r="S3535">
        <f t="shared" si="1043"/>
        <v>562.78820781244076</v>
      </c>
      <c r="T3535">
        <f t="shared" si="1026"/>
        <v>-33.427633993567852</v>
      </c>
    </row>
    <row r="3536" spans="1:20" x14ac:dyDescent="0.25">
      <c r="A3536">
        <f t="shared" si="1027"/>
        <v>3549539.7882549083</v>
      </c>
      <c r="B3536">
        <f t="shared" si="1044"/>
        <v>564926.80300212814</v>
      </c>
      <c r="C3536" t="str">
        <f t="shared" si="1028"/>
        <v>-0.0188677959501622+0.00950658578061004i</v>
      </c>
      <c r="D3536" t="str">
        <f t="shared" si="1029"/>
        <v>2.22383588568477-2.00157115600437i</v>
      </c>
      <c r="E3536" t="str">
        <f t="shared" si="1030"/>
        <v>-5.18338576940364-32.7343028959772i</v>
      </c>
      <c r="F3536" t="str">
        <f t="shared" si="1031"/>
        <v>1.4139110511441-0.505282339351656i</v>
      </c>
      <c r="G3536" t="str">
        <f t="shared" si="1032"/>
        <v>0.97179025806189-0.165571592967801i</v>
      </c>
      <c r="H3536" t="str">
        <f t="shared" si="1033"/>
        <v>0.0115951995703489-28.1983838946651i</v>
      </c>
      <c r="I3536" t="str">
        <f t="shared" si="1034"/>
        <v>-0.0401483619947796-0.112491477964487i</v>
      </c>
      <c r="K3536" t="str">
        <f t="shared" si="1035"/>
        <v>0.000174989086093475-0.00038854357420967i</v>
      </c>
      <c r="L3536" t="str">
        <f t="shared" si="1036"/>
        <v>0.00005-0.000499515360063556i</v>
      </c>
      <c r="M3536" t="str">
        <f t="shared" si="1037"/>
        <v>0.00133333333333333-0.000293832564743268i</v>
      </c>
      <c r="N3536">
        <f t="shared" si="1038"/>
        <v>26.741363596937305</v>
      </c>
      <c r="O3536">
        <f t="shared" si="1039"/>
        <v>33.503060744554787</v>
      </c>
      <c r="P3536" s="3">
        <f t="shared" si="1040"/>
        <v>-33.503060744554787</v>
      </c>
      <c r="Q3536" s="3">
        <f t="shared" si="1041"/>
        <v>153.2586364030627</v>
      </c>
      <c r="R3536">
        <f t="shared" si="1042"/>
        <v>-26.741363596937305</v>
      </c>
      <c r="S3536">
        <f t="shared" si="1043"/>
        <v>564.92680300212817</v>
      </c>
      <c r="T3536">
        <f t="shared" si="1026"/>
        <v>-33.503060744554787</v>
      </c>
    </row>
    <row r="3537" spans="1:20" x14ac:dyDescent="0.25">
      <c r="A3537">
        <f t="shared" si="1027"/>
        <v>3563028.0394502771</v>
      </c>
      <c r="B3537">
        <f t="shared" si="1044"/>
        <v>567073.52485353628</v>
      </c>
      <c r="C3537" t="str">
        <f t="shared" si="1028"/>
        <v>-0.0186752238437254+0.00948209352856901i</v>
      </c>
      <c r="D3537" t="str">
        <f t="shared" si="1029"/>
        <v>2.21640097053682-2.00234071662075i</v>
      </c>
      <c r="E3537" t="str">
        <f t="shared" si="1030"/>
        <v>-5.18582328665873-32.5979180527727i</v>
      </c>
      <c r="F3537" t="str">
        <f t="shared" si="1031"/>
        <v>1.41360740631198-0.505144972732629i</v>
      </c>
      <c r="G3537" t="str">
        <f t="shared" si="1032"/>
        <v>0.971581560994613-0.16616507253296i</v>
      </c>
      <c r="H3537" t="str">
        <f t="shared" si="1033"/>
        <v>0.0114602689519581-28.091469096066i</v>
      </c>
      <c r="I3537" t="str">
        <f t="shared" si="1034"/>
        <v>-0.0399856253260143-0.112040766916354i</v>
      </c>
      <c r="K3537" t="str">
        <f t="shared" si="1035"/>
        <v>0.000174271785006897-0.00038748575948011i</v>
      </c>
      <c r="L3537" t="str">
        <f t="shared" si="1036"/>
        <v>0.00005-0.000497624387391468i</v>
      </c>
      <c r="M3537" t="str">
        <f t="shared" si="1037"/>
        <v>0.00133333333333333-0.000292720227877334i</v>
      </c>
      <c r="N3537">
        <f t="shared" si="1038"/>
        <v>26.918569522107788</v>
      </c>
      <c r="O3537">
        <f t="shared" si="1039"/>
        <v>33.578580227941465</v>
      </c>
      <c r="P3537" s="3">
        <f t="shared" si="1040"/>
        <v>-33.578580227941465</v>
      </c>
      <c r="Q3537" s="3">
        <f t="shared" si="1041"/>
        <v>153.08143047789221</v>
      </c>
      <c r="R3537">
        <f t="shared" si="1042"/>
        <v>-26.918569522107788</v>
      </c>
      <c r="S3537">
        <f t="shared" si="1043"/>
        <v>567.07352485353624</v>
      </c>
      <c r="T3537">
        <f t="shared" si="1026"/>
        <v>-33.578580227941465</v>
      </c>
    </row>
    <row r="3538" spans="1:20" x14ac:dyDescent="0.25">
      <c r="A3538">
        <f t="shared" si="1027"/>
        <v>3576567.5460001882</v>
      </c>
      <c r="B3538">
        <f t="shared" si="1044"/>
        <v>569228.40424797975</v>
      </c>
      <c r="C3538" t="str">
        <f t="shared" si="1028"/>
        <v>-0.0184841895184041+0.00945713722021492i</v>
      </c>
      <c r="D3538" t="str">
        <f t="shared" si="1029"/>
        <v>2.2089595571763-2.00308303398515i</v>
      </c>
      <c r="E3538" t="str">
        <f t="shared" si="1030"/>
        <v>-5.1882123845517-32.4620860092398i</v>
      </c>
      <c r="F3538" t="str">
        <f t="shared" si="1031"/>
        <v>1.41330158127799-0.505014104578672i</v>
      </c>
      <c r="G3538" t="str">
        <f t="shared" si="1032"/>
        <v>0.971371365460418-0.166760414439342i</v>
      </c>
      <c r="H3538" t="str">
        <f t="shared" si="1033"/>
        <v>0.0113268938611447-27.9849606177066i</v>
      </c>
      <c r="I3538" t="str">
        <f t="shared" si="1034"/>
        <v>-0.0398240570522212-0.111591689436243i</v>
      </c>
      <c r="K3538" t="str">
        <f t="shared" si="1035"/>
        <v>0.000173557188282602-0.000386428860041066i</v>
      </c>
      <c r="L3538" t="str">
        <f t="shared" si="1036"/>
        <v>0.00005-0.000495740573213258i</v>
      </c>
      <c r="M3538" t="str">
        <f t="shared" si="1037"/>
        <v>0.00133333333333333-0.000291612101890152i</v>
      </c>
      <c r="N3538">
        <f t="shared" si="1038"/>
        <v>27.095822786095226</v>
      </c>
      <c r="O3538">
        <f t="shared" si="1039"/>
        <v>33.654192505446559</v>
      </c>
      <c r="P3538" s="3">
        <f t="shared" si="1040"/>
        <v>-33.654192505446559</v>
      </c>
      <c r="Q3538" s="3">
        <f t="shared" si="1041"/>
        <v>152.90417721390477</v>
      </c>
      <c r="R3538">
        <f t="shared" si="1042"/>
        <v>-27.095822786095226</v>
      </c>
      <c r="S3538">
        <f t="shared" si="1043"/>
        <v>569.22840424797971</v>
      </c>
      <c r="T3538">
        <f t="shared" si="1026"/>
        <v>-33.654192505446559</v>
      </c>
    </row>
    <row r="3539" spans="1:20" x14ac:dyDescent="0.25">
      <c r="A3539">
        <f t="shared" si="1027"/>
        <v>3590158.5026749889</v>
      </c>
      <c r="B3539">
        <f t="shared" si="1044"/>
        <v>571391.47218412207</v>
      </c>
      <c r="C3539" t="str">
        <f t="shared" si="1028"/>
        <v>-0.0182946854137905+0.00943172503464035i</v>
      </c>
      <c r="D3539" t="str">
        <f t="shared" si="1029"/>
        <v>2.20151185145011-2.00379804647607i</v>
      </c>
      <c r="E3539" t="str">
        <f t="shared" si="1030"/>
        <v>-5.19055348017054-32.3268039320115i</v>
      </c>
      <c r="F3539" t="str">
        <f t="shared" si="1031"/>
        <v>1.41299356137032-0.504889724720429i</v>
      </c>
      <c r="G3539" t="str">
        <f t="shared" si="1032"/>
        <v>0.971159661375268-0.167357621555586i</v>
      </c>
      <c r="H3539" t="str">
        <f t="shared" si="1033"/>
        <v>0.0111950574448874-27.87885690748i</v>
      </c>
      <c r="I3539" t="str">
        <f t="shared" si="1034"/>
        <v>-0.0396636479244219-0.111144239063567i</v>
      </c>
      <c r="K3539" t="str">
        <f t="shared" si="1035"/>
        <v>0.000172845300839687-0.00038537288664946i</v>
      </c>
      <c r="L3539" t="str">
        <f t="shared" si="1036"/>
        <v>0.00005-0.000493863890429627i</v>
      </c>
      <c r="M3539" t="str">
        <f t="shared" si="1037"/>
        <v>0.00133333333333333-0.000290508170840956i</v>
      </c>
      <c r="N3539">
        <f t="shared" si="1038"/>
        <v>27.273121132579718</v>
      </c>
      <c r="O3539">
        <f t="shared" si="1039"/>
        <v>33.729897635901914</v>
      </c>
      <c r="P3539" s="3">
        <f t="shared" si="1040"/>
        <v>-33.729897635901914</v>
      </c>
      <c r="Q3539" s="3">
        <f t="shared" si="1041"/>
        <v>152.72687886742028</v>
      </c>
      <c r="R3539">
        <f t="shared" si="1042"/>
        <v>-27.273121132579718</v>
      </c>
      <c r="S3539">
        <f t="shared" si="1043"/>
        <v>571.39147218412211</v>
      </c>
      <c r="T3539">
        <f t="shared" si="1026"/>
        <v>-33.729897635901914</v>
      </c>
    </row>
    <row r="3540" spans="1:20" x14ac:dyDescent="0.25">
      <c r="A3540">
        <f t="shared" si="1027"/>
        <v>3603801.1049851538</v>
      </c>
      <c r="B3540">
        <f t="shared" si="1044"/>
        <v>573562.75977842172</v>
      </c>
      <c r="C3540" t="str">
        <f t="shared" si="1028"/>
        <v>-0.0181067039685718+0.00940586510171781i</v>
      </c>
      <c r="D3540" t="str">
        <f t="shared" si="1029"/>
        <v>2.19405805991584-2.00448569438085i</v>
      </c>
      <c r="E3540" t="str">
        <f t="shared" si="1030"/>
        <v>-5.19284698389878-32.1920690063901i</v>
      </c>
      <c r="F3540" t="str">
        <f t="shared" si="1031"/>
        <v>1.41268333183299-0.504771822996264i</v>
      </c>
      <c r="G3540" t="str">
        <f t="shared" si="1032"/>
        <v>0.97094643859729-0.167956696718319i</v>
      </c>
      <c r="H3540" t="str">
        <f t="shared" si="1033"/>
        <v>0.0110647430098324-27.7731564192703i</v>
      </c>
      <c r="I3540" t="str">
        <f t="shared" si="1034"/>
        <v>-0.0395043887610035-0.110698409363393i</v>
      </c>
      <c r="K3540" t="str">
        <f t="shared" si="1035"/>
        <v>0.000172136127410529-0.000384317850081378i</v>
      </c>
      <c r="L3540" t="str">
        <f t="shared" si="1036"/>
        <v>0.00005-0.000491994312043859i</v>
      </c>
      <c r="M3540" t="str">
        <f t="shared" si="1037"/>
        <v>0.00133333333333333-0.000289408418849329i</v>
      </c>
      <c r="N3540">
        <f t="shared" si="1038"/>
        <v>27.450462307964017</v>
      </c>
      <c r="O3540">
        <f t="shared" si="1039"/>
        <v>33.805695675266044</v>
      </c>
      <c r="P3540" s="3">
        <f t="shared" si="1040"/>
        <v>-33.805695675266044</v>
      </c>
      <c r="Q3540" s="3">
        <f t="shared" si="1041"/>
        <v>152.54953769203598</v>
      </c>
      <c r="R3540">
        <f t="shared" si="1042"/>
        <v>-27.450462307964017</v>
      </c>
      <c r="S3540">
        <f t="shared" si="1043"/>
        <v>573.56275977842176</v>
      </c>
      <c r="T3540">
        <f t="shared" si="1026"/>
        <v>-33.805695675266044</v>
      </c>
    </row>
    <row r="3541" spans="1:20" x14ac:dyDescent="0.25">
      <c r="A3541">
        <f t="shared" si="1027"/>
        <v>3617495.5491840974</v>
      </c>
      <c r="B3541">
        <f t="shared" si="1044"/>
        <v>575742.29826557974</v>
      </c>
      <c r="C3541" t="str">
        <f t="shared" si="1028"/>
        <v>-0.017920237620527+0.00937956550177054i</v>
      </c>
      <c r="D3541" t="str">
        <f t="shared" si="1029"/>
        <v>2.18659838981924-2.00514591990556i</v>
      </c>
      <c r="E3541" t="str">
        <f t="shared" si="1030"/>
        <v>-5.19509329950632-32.0578784361915i</v>
      </c>
      <c r="F3541" t="str">
        <f t="shared" si="1031"/>
        <v>1.41237087782563-0.504660389251287i</v>
      </c>
      <c r="G3541" t="str">
        <f t="shared" si="1032"/>
        <v>0.970731686926594-0.168557642731629i</v>
      </c>
      <c r="H3541" t="str">
        <f t="shared" si="1033"/>
        <v>0.0109359340211404-27.6678576129289i</v>
      </c>
      <c r="I3541" t="str">
        <f t="shared" si="1034"/>
        <v>-0.0393462704471938-0.110254193926352i</v>
      </c>
      <c r="K3541" t="str">
        <f t="shared" si="1035"/>
        <v>0.000171429672541642-0.000383263761129958i</v>
      </c>
      <c r="L3541" t="str">
        <f t="shared" si="1036"/>
        <v>0.00005-0.000490131811161446i</v>
      </c>
      <c r="M3541" t="str">
        <f t="shared" si="1037"/>
        <v>0.00133333333333333-0.000288312830094968i</v>
      </c>
      <c r="N3541">
        <f t="shared" si="1038"/>
        <v>27.627844061506238</v>
      </c>
      <c r="O3541">
        <f t="shared" si="1039"/>
        <v>33.881586676638101</v>
      </c>
      <c r="P3541" s="3">
        <f t="shared" si="1040"/>
        <v>-33.881586676638101</v>
      </c>
      <c r="Q3541" s="3">
        <f t="shared" si="1041"/>
        <v>152.37215593849376</v>
      </c>
      <c r="R3541">
        <f t="shared" si="1042"/>
        <v>-27.627844061506238</v>
      </c>
      <c r="S3541">
        <f t="shared" si="1043"/>
        <v>575.74229826557973</v>
      </c>
      <c r="T3541">
        <f t="shared" si="1026"/>
        <v>-33.881586676638101</v>
      </c>
    </row>
    <row r="3542" spans="1:20" x14ac:dyDescent="0.25">
      <c r="A3542">
        <f t="shared" si="1027"/>
        <v>3631242.0322709973</v>
      </c>
      <c r="B3542">
        <f t="shared" si="1044"/>
        <v>577930.118998989</v>
      </c>
      <c r="C3542" t="str">
        <f t="shared" si="1028"/>
        <v>-0.0177352788065358+0.00935283426524877i</v>
      </c>
      <c r="D3542" t="str">
        <f t="shared" si="1029"/>
        <v>2.17913304907159-2.00577866718472i</v>
      </c>
      <c r="E3542" t="str">
        <f t="shared" si="1030"/>
        <v>-5.19729282423967-31.9242294435906i</v>
      </c>
      <c r="F3542" t="str">
        <f t="shared" si="1031"/>
        <v>1.41205618442318-0.504555413336401i</v>
      </c>
      <c r="G3542" t="str">
        <f t="shared" si="1032"/>
        <v>0.970515396105098-0.169160462366543i</v>
      </c>
      <c r="H3542" t="str">
        <f t="shared" si="1033"/>
        <v>0.0108086141013376-27.562958954251i</v>
      </c>
      <c r="I3542" t="str">
        <f t="shared" si="1034"/>
        <v>-0.0391892839345413-0.10981158636855i</v>
      </c>
      <c r="K3542" t="str">
        <f t="shared" si="1035"/>
        <v>0.000170725940594543-0.000382210630603272i</v>
      </c>
      <c r="L3542" t="str">
        <f t="shared" si="1036"/>
        <v>0.00005-0.000488276360989686i</v>
      </c>
      <c r="M3542" t="str">
        <f t="shared" si="1037"/>
        <v>0.00133333333333333-0.000287221388817462i</v>
      </c>
      <c r="N3542">
        <f t="shared" si="1038"/>
        <v>27.805264145452554</v>
      </c>
      <c r="O3542">
        <f t="shared" si="1039"/>
        <v>33.95757069027183</v>
      </c>
      <c r="P3542" s="3">
        <f t="shared" si="1040"/>
        <v>-33.95757069027183</v>
      </c>
      <c r="Q3542" s="3">
        <f t="shared" si="1041"/>
        <v>152.19473585454745</v>
      </c>
      <c r="R3542">
        <f t="shared" si="1042"/>
        <v>-27.805264145452554</v>
      </c>
      <c r="S3542">
        <f t="shared" si="1043"/>
        <v>577.93011899898897</v>
      </c>
      <c r="T3542">
        <f t="shared" si="1026"/>
        <v>-33.95757069027183</v>
      </c>
    </row>
    <row r="3543" spans="1:20" x14ac:dyDescent="0.25">
      <c r="A3543">
        <f t="shared" si="1027"/>
        <v>3645040.7519936273</v>
      </c>
      <c r="B3543">
        <f t="shared" si="1044"/>
        <v>580126.25345118518</v>
      </c>
      <c r="C3543" t="str">
        <f t="shared" si="1028"/>
        <v>-0.0175518199625975+0.00932567937241029i</v>
      </c>
      <c r="D3543" t="str">
        <f t="shared" si="1029"/>
        <v>2.1716622462269-2.00638388229059i</v>
      </c>
      <c r="E3543" t="str">
        <f t="shared" si="1030"/>
        <v>-5.1994459489106-31.7911192689673i</v>
      </c>
      <c r="F3543" t="str">
        <f t="shared" si="1031"/>
        <v>1.41173923661568-0.504456885107317i</v>
      </c>
      <c r="G3543" t="str">
        <f t="shared" si="1032"/>
        <v>0.970297555816352-0.1697651583605i</v>
      </c>
      <c r="H3543" t="str">
        <f t="shared" si="1033"/>
        <v>0.0106827670291701-27.4584589149521i</v>
      </c>
      <c r="I3543" t="str">
        <f t="shared" si="1034"/>
        <v>-0.039033420240398-0.109370580331471i</v>
      </c>
      <c r="K3543" t="str">
        <f t="shared" si="1035"/>
        <v>0.00017002493574664-0.00038115846932224i</v>
      </c>
      <c r="L3543" t="str">
        <f t="shared" si="1036"/>
        <v>0.00005-0.000486427934837302i</v>
      </c>
      <c r="M3543" t="str">
        <f t="shared" si="1037"/>
        <v>0.00133333333333333-0.000286134079316061i</v>
      </c>
      <c r="N3543">
        <f t="shared" si="1038"/>
        <v>27.982720315169814</v>
      </c>
      <c r="O3543">
        <f t="shared" si="1039"/>
        <v>34.033647763590388</v>
      </c>
      <c r="P3543" s="3">
        <f t="shared" si="1040"/>
        <v>-34.033647763590388</v>
      </c>
      <c r="Q3543" s="3">
        <f t="shared" si="1041"/>
        <v>152.01727968483019</v>
      </c>
      <c r="R3543">
        <f t="shared" si="1042"/>
        <v>-27.982720315169814</v>
      </c>
      <c r="S3543">
        <f t="shared" si="1043"/>
        <v>580.12625345118522</v>
      </c>
      <c r="T3543">
        <f t="shared" si="1026"/>
        <v>-34.033647763590388</v>
      </c>
    </row>
    <row r="3544" spans="1:20" x14ac:dyDescent="0.25">
      <c r="A3544">
        <f t="shared" si="1027"/>
        <v>3658891.9068512032</v>
      </c>
      <c r="B3544">
        <f t="shared" si="1044"/>
        <v>582330.73321429966</v>
      </c>
      <c r="C3544" t="str">
        <f t="shared" si="1028"/>
        <v>-0.0173698535238645+0.00929810875300687i</v>
      </c>
      <c r="D3544" t="str">
        <f t="shared" si="1029"/>
        <v>2.16418619045902-2.00696151324225i</v>
      </c>
      <c r="E3544" t="str">
        <f t="shared" si="1030"/>
        <v>-5.20155305798301-31.6585451707558i</v>
      </c>
      <c r="F3544" t="str">
        <f t="shared" si="1031"/>
        <v>1.41142001930798-0.504364794423578i</v>
      </c>
      <c r="G3544" t="str">
        <f t="shared" si="1032"/>
        <v>0.97007815568536-0.170371733416815i</v>
      </c>
      <c r="H3544" t="str">
        <f t="shared" si="1033"/>
        <v>0.0105583767384633-27.3543559726446i</v>
      </c>
      <c r="I3544" t="str">
        <f t="shared" si="1034"/>
        <v>-0.0388786704474072-0.108931169481894i</v>
      </c>
      <c r="K3544" t="str">
        <f t="shared" si="1035"/>
        <v>0.000169326661992149-0.000380107288118571i</v>
      </c>
      <c r="L3544" t="str">
        <f t="shared" si="1036"/>
        <v>0.00005-0.000484586506114069i</v>
      </c>
      <c r="M3544" t="str">
        <f t="shared" si="1037"/>
        <v>0.00133333333333333-0.000285050885949453i</v>
      </c>
      <c r="N3544">
        <f t="shared" si="1038"/>
        <v>28.160210329274406</v>
      </c>
      <c r="O3544">
        <f t="shared" si="1039"/>
        <v>34.109817941199893</v>
      </c>
      <c r="P3544" s="3">
        <f t="shared" si="1040"/>
        <v>-34.109817941199893</v>
      </c>
      <c r="Q3544" s="3">
        <f t="shared" si="1041"/>
        <v>151.83978967072559</v>
      </c>
      <c r="R3544">
        <f t="shared" si="1042"/>
        <v>-28.160210329274406</v>
      </c>
      <c r="S3544">
        <f t="shared" si="1043"/>
        <v>582.3307332142997</v>
      </c>
      <c r="T3544">
        <f t="shared" si="1026"/>
        <v>-34.109817941199893</v>
      </c>
    </row>
    <row r="3545" spans="1:20" x14ac:dyDescent="0.25">
      <c r="A3545">
        <f t="shared" si="1027"/>
        <v>3672795.696097238</v>
      </c>
      <c r="B3545">
        <f t="shared" si="1044"/>
        <v>584543.59000051406</v>
      </c>
      <c r="C3545" t="str">
        <f t="shared" si="1028"/>
        <v>-0.0171893719246839+0.00927013028597497i</v>
      </c>
      <c r="D3545" t="str">
        <f t="shared" si="1029"/>
        <v>2.15670509153851-2.00751151001425i</v>
      </c>
      <c r="E3545" t="str">
        <f t="shared" si="1030"/>
        <v>-5.20361452965909-31.5265044252934i</v>
      </c>
      <c r="F3545" t="str">
        <f t="shared" si="1031"/>
        <v>1.4110985173195-0.504279131147569i</v>
      </c>
      <c r="G3545" t="str">
        <f t="shared" si="1032"/>
        <v>0.969857185278417-0.170980190204138i</v>
      </c>
      <c r="H3545" t="str">
        <f t="shared" si="1033"/>
        <v>0.0104354273169852-27.2506486108139i</v>
      </c>
      <c r="I3545" t="str">
        <f t="shared" si="1034"/>
        <v>-0.0387250257029934-0.108493347511791i</v>
      </c>
      <c r="K3545" t="str">
        <f t="shared" si="1035"/>
        <v>0.000168631123143031-0.000379057097832715i</v>
      </c>
      <c r="L3545" t="str">
        <f t="shared" si="1036"/>
        <v>0.00005-0.000482752048330415i</v>
      </c>
      <c r="M3545" t="str">
        <f t="shared" si="1037"/>
        <v>0.00133333333333333-0.000283971793135538i</v>
      </c>
      <c r="N3545">
        <f t="shared" si="1038"/>
        <v>28.337731949762144</v>
      </c>
      <c r="O3545">
        <f t="shared" si="1039"/>
        <v>34.186081264904502</v>
      </c>
      <c r="P3545" s="3">
        <f t="shared" si="1040"/>
        <v>-34.186081264904502</v>
      </c>
      <c r="Q3545" s="3">
        <f t="shared" si="1041"/>
        <v>151.66226805023786</v>
      </c>
      <c r="R3545">
        <f t="shared" si="1042"/>
        <v>-28.337731949762144</v>
      </c>
      <c r="S3545">
        <f t="shared" si="1043"/>
        <v>584.54359000051409</v>
      </c>
      <c r="T3545">
        <f t="shared" si="1026"/>
        <v>-34.186081264904502</v>
      </c>
    </row>
    <row r="3546" spans="1:20" x14ac:dyDescent="0.25">
      <c r="A3546">
        <f t="shared" si="1027"/>
        <v>3686752.3197424076</v>
      </c>
      <c r="B3546">
        <f t="shared" si="1044"/>
        <v>586764.85564251605</v>
      </c>
      <c r="C3546" t="str">
        <f t="shared" si="1028"/>
        <v>-0.0170103675986521+0.00924175179913315i</v>
      </c>
      <c r="D3546" t="str">
        <f t="shared" si="1029"/>
        <v>2.14921915980938-2.00803382454499i</v>
      </c>
      <c r="E3546" t="str">
        <f t="shared" si="1030"/>
        <v>-5.20563073596375-31.3949943266739i</v>
      </c>
      <c r="F3546" t="str">
        <f t="shared" si="1031"/>
        <v>1.41077471538399-0.504199885143528i</v>
      </c>
      <c r="G3546" t="str">
        <f t="shared" si="1032"/>
        <v>0.969634634102932-0.171590531355916i</v>
      </c>
      <c r="H3546" t="str">
        <f t="shared" si="1033"/>
        <v>0.0103139030053133-27.1473353187963i</v>
      </c>
      <c r="I3546" t="str">
        <f t="shared" si="1034"/>
        <v>-0.0385724772188599-0.108057108138249i</v>
      </c>
      <c r="K3546" t="str">
        <f t="shared" si="1035"/>
        <v>0.000167938322829937-0.000378007909311842i</v>
      </c>
      <c r="L3546" t="str">
        <f t="shared" si="1036"/>
        <v>0.00005-0.000480924535097045i</v>
      </c>
      <c r="M3546" t="str">
        <f t="shared" si="1037"/>
        <v>0.00133333333333333-0.000282896785351203i</v>
      </c>
      <c r="N3546">
        <f t="shared" si="1038"/>
        <v>28.515282942137475</v>
      </c>
      <c r="O3546">
        <f t="shared" si="1039"/>
        <v>34.262437773720571</v>
      </c>
      <c r="P3546" s="3">
        <f t="shared" si="1040"/>
        <v>-34.262437773720571</v>
      </c>
      <c r="Q3546" s="3">
        <f t="shared" si="1041"/>
        <v>151.48471705786253</v>
      </c>
      <c r="R3546">
        <f t="shared" si="1042"/>
        <v>-28.515282942137475</v>
      </c>
      <c r="S3546">
        <f t="shared" si="1043"/>
        <v>586.76485564251607</v>
      </c>
      <c r="T3546">
        <f t="shared" si="1026"/>
        <v>-34.262437773720571</v>
      </c>
    </row>
    <row r="3547" spans="1:20" x14ac:dyDescent="0.25">
      <c r="A3547">
        <f t="shared" si="1027"/>
        <v>3700761.9785574293</v>
      </c>
      <c r="B3547">
        <f t="shared" si="1044"/>
        <v>588994.56209395768</v>
      </c>
      <c r="C3547" t="str">
        <f t="shared" si="1028"/>
        <v>-0.0168328329786804+0.00921298106888409i</v>
      </c>
      <c r="D3547" t="str">
        <f t="shared" si="1029"/>
        <v>2.1417286061658-2.00852841074482i</v>
      </c>
      <c r="E3547" t="str">
        <f t="shared" si="1030"/>
        <v>-5.20760204282753-31.2640121866i</v>
      </c>
      <c r="F3547" t="str">
        <f t="shared" si="1031"/>
        <v>1.41044859814931-0.504127046276545i</v>
      </c>
      <c r="G3547" t="str">
        <f t="shared" si="1032"/>
        <v>0.969410491607266-0.172202759469832i</v>
      </c>
      <c r="H3547" t="str">
        <f t="shared" si="1033"/>
        <v>0.0101937881957067-27.0444145917551i</v>
      </c>
      <c r="I3547" t="str">
        <f t="shared" si="1034"/>
        <v>-0.0384210162704863-0.107622445103379i</v>
      </c>
      <c r="K3547" t="str">
        <f t="shared" si="1035"/>
        <v>0.000167248264503197-0.000376959733407851i</v>
      </c>
      <c r="L3547" t="str">
        <f t="shared" si="1036"/>
        <v>0.00005-0.000479103940124572i</v>
      </c>
      <c r="M3547" t="str">
        <f t="shared" si="1037"/>
        <v>0.00133333333333333-0.000281825847132101i</v>
      </c>
      <c r="N3547">
        <f t="shared" si="1038"/>
        <v>28.692861075539355</v>
      </c>
      <c r="O3547">
        <f t="shared" si="1039"/>
        <v>34.338887503890987</v>
      </c>
      <c r="P3547" s="3">
        <f t="shared" si="1040"/>
        <v>-34.338887503890987</v>
      </c>
      <c r="Q3547" s="3">
        <f t="shared" si="1041"/>
        <v>151.30713892446065</v>
      </c>
      <c r="R3547">
        <f t="shared" si="1042"/>
        <v>-28.692861075539355</v>
      </c>
      <c r="S3547">
        <f t="shared" si="1043"/>
        <v>588.99456209395771</v>
      </c>
      <c r="T3547">
        <f t="shared" si="1026"/>
        <v>-34.338887503890987</v>
      </c>
    </row>
    <row r="3548" spans="1:20" x14ac:dyDescent="0.25">
      <c r="A3548">
        <f t="shared" si="1027"/>
        <v>3714824.8740759478</v>
      </c>
      <c r="B3548">
        <f t="shared" si="1044"/>
        <v>591232.74142991472</v>
      </c>
      <c r="C3548" t="str">
        <f t="shared" si="1028"/>
        <v>-0.0166567604970684+0.00918382581992238i</v>
      </c>
      <c r="D3548" t="str">
        <f t="shared" si="1029"/>
        <v>2.13423364202849-2.00899522450367i</v>
      </c>
      <c r="E3548" t="str">
        <f t="shared" si="1030"/>
        <v>-5.20952881016906-31.1335553342374i</v>
      </c>
      <c r="F3548" t="str">
        <f t="shared" si="1031"/>
        <v>1.41012015017713-0.504060604411549i</v>
      </c>
      <c r="G3548" t="str">
        <f t="shared" si="1032"/>
        <v>0.969184747180567-0.172816877107266i</v>
      </c>
      <c r="H3548" t="str">
        <f t="shared" si="1033"/>
        <v>0.0100750674309801-26.9418849306575i</v>
      </c>
      <c r="I3548" t="str">
        <f t="shared" si="1034"/>
        <v>-0.0382706341966308-0.107189352174217i</v>
      </c>
      <c r="K3548" t="str">
        <f t="shared" si="1035"/>
        <v>0.000166560951433798-0.000375912580975382i</v>
      </c>
      <c r="L3548" t="str">
        <f t="shared" si="1036"/>
        <v>0.00005-0.000477290237223125i</v>
      </c>
      <c r="M3548" t="str">
        <f t="shared" si="1037"/>
        <v>0.00133333333333333-0.000280758963072426i</v>
      </c>
      <c r="N3548">
        <f t="shared" si="1038"/>
        <v>28.870464122870061</v>
      </c>
      <c r="O3548">
        <f t="shared" si="1039"/>
        <v>34.415430488900768</v>
      </c>
      <c r="P3548" s="3">
        <f t="shared" si="1040"/>
        <v>-34.415430488900768</v>
      </c>
      <c r="Q3548" s="3">
        <f t="shared" si="1041"/>
        <v>151.12953587712994</v>
      </c>
      <c r="R3548">
        <f t="shared" si="1042"/>
        <v>-28.870464122870061</v>
      </c>
      <c r="S3548">
        <f t="shared" si="1043"/>
        <v>591.23274142991477</v>
      </c>
      <c r="T3548">
        <f t="shared" si="1026"/>
        <v>-34.415430488900768</v>
      </c>
    </row>
    <row r="3549" spans="1:20" x14ac:dyDescent="0.25">
      <c r="A3549">
        <f t="shared" si="1027"/>
        <v>3728941.2085974361</v>
      </c>
      <c r="B3549">
        <f t="shared" si="1044"/>
        <v>593479.42584734841</v>
      </c>
      <c r="C3549" t="str">
        <f t="shared" si="1028"/>
        <v>-0.016482142585592+0.00915429372494848i</v>
      </c>
      <c r="D3549" t="str">
        <f t="shared" si="1029"/>
        <v>2.12673447932118-2.00943422369847i</v>
      </c>
      <c r="E3549" t="str">
        <f t="shared" si="1030"/>
        <v>-5.21141139197535-31.0036211160726i</v>
      </c>
      <c r="F3549" t="str">
        <f t="shared" si="1031"/>
        <v>1.40978935594275-0.504000549412305i</v>
      </c>
      <c r="G3549" t="str">
        <f t="shared" si="1032"/>
        <v>0.968957390152605-0.173432886792723i</v>
      </c>
      <c r="H3549" t="str">
        <f t="shared" si="1033"/>
        <v>0.00995772540338507-26.8397448422524i</v>
      </c>
      <c r="I3549" t="str">
        <f t="shared" si="1034"/>
        <v>-0.0381213223988393-0.106757823142648i</v>
      </c>
      <c r="K3549" t="str">
        <f t="shared" si="1035"/>
        <v>0.000165876386714405-0.000374866462869869i</v>
      </c>
      <c r="L3549" t="str">
        <f t="shared" si="1036"/>
        <v>0.00005-0.000475483400301977i</v>
      </c>
      <c r="M3549" t="str">
        <f t="shared" si="1037"/>
        <v>0.00133333333333333-0.000279696117824692i</v>
      </c>
      <c r="N3549">
        <f t="shared" si="1038"/>
        <v>29.048089860917997</v>
      </c>
      <c r="O3549">
        <f t="shared" si="1039"/>
        <v>34.492066759490953</v>
      </c>
      <c r="P3549" s="3">
        <f t="shared" si="1040"/>
        <v>-34.492066759490953</v>
      </c>
      <c r="Q3549" s="3">
        <f t="shared" si="1041"/>
        <v>150.951910139082</v>
      </c>
      <c r="R3549">
        <f t="shared" si="1042"/>
        <v>-29.048089860917997</v>
      </c>
      <c r="S3549">
        <f t="shared" si="1043"/>
        <v>593.47942584734835</v>
      </c>
      <c r="T3549">
        <f t="shared" si="1026"/>
        <v>-34.492066759490953</v>
      </c>
    </row>
    <row r="3550" spans="1:20" x14ac:dyDescent="0.25">
      <c r="A3550">
        <f t="shared" si="1027"/>
        <v>3743111.1851901067</v>
      </c>
      <c r="B3550">
        <f t="shared" si="1044"/>
        <v>595734.64766556839</v>
      </c>
      <c r="C3550" t="str">
        <f t="shared" si="1028"/>
        <v>-0.0163089716755984+0.00912439240438848i</v>
      </c>
      <c r="D3550" t="str">
        <f t="shared" si="1029"/>
        <v>2.11923133044681-2.00984536820021i</v>
      </c>
      <c r="E3550" t="str">
        <f t="shared" si="1030"/>
        <v>-5.21325013638109-30.8742068957704i</v>
      </c>
      <c r="F3550" t="str">
        <f t="shared" si="1031"/>
        <v>1.40945619983486-0.503946871140387i</v>
      </c>
      <c r="G3550" t="str">
        <f t="shared" si="1032"/>
        <v>0.968728409793617-0.174050791013276i</v>
      </c>
      <c r="H3550" t="str">
        <f t="shared" si="1033"/>
        <v>0.00984174695349264-26.7379928390468i</v>
      </c>
      <c r="I3550" t="str">
        <f t="shared" si="1034"/>
        <v>-0.0379730723409541-0.106327851825317i</v>
      </c>
      <c r="K3550" t="str">
        <f t="shared" si="1035"/>
        <v>0.000165194573260395-0.00037382138994561i</v>
      </c>
      <c r="L3550" t="str">
        <f t="shared" si="1036"/>
        <v>0.00005-0.000473683403369174i</v>
      </c>
      <c r="M3550" t="str">
        <f t="shared" si="1037"/>
        <v>0.00133333333333333-0.000278637296099514i</v>
      </c>
      <c r="N3550">
        <f t="shared" si="1038"/>
        <v>29.225736070483663</v>
      </c>
      <c r="O3550">
        <f t="shared" si="1039"/>
        <v>34.568796343673839</v>
      </c>
      <c r="P3550" s="3">
        <f t="shared" si="1040"/>
        <v>-34.568796343673839</v>
      </c>
      <c r="Q3550" s="3">
        <f t="shared" si="1041"/>
        <v>150.77426392951634</v>
      </c>
      <c r="R3550">
        <f t="shared" si="1042"/>
        <v>-29.225736070483663</v>
      </c>
      <c r="S3550">
        <f t="shared" si="1043"/>
        <v>595.73464766556845</v>
      </c>
      <c r="T3550">
        <f t="shared" si="1026"/>
        <v>-34.568796343673839</v>
      </c>
    </row>
    <row r="3551" spans="1:20" x14ac:dyDescent="0.25">
      <c r="A3551">
        <f t="shared" si="1027"/>
        <v>3757335.0076938295</v>
      </c>
      <c r="B3551">
        <f t="shared" si="1044"/>
        <v>597998.43932669761</v>
      </c>
      <c r="C3551" t="str">
        <f t="shared" si="1028"/>
        <v>-0.0161372401981113+0.00909412942611945i</v>
      </c>
      <c r="D3551" t="str">
        <f t="shared" si="1029"/>
        <v>2.11172440826364-2.01022861988059i</v>
      </c>
      <c r="E3551" t="str">
        <f t="shared" si="1030"/>
        <v>-5.2150453857473-30.7453100540321i</v>
      </c>
      <c r="F3551" t="str">
        <f t="shared" si="1031"/>
        <v>1.40912066615527-0.503899559454152i</v>
      </c>
      <c r="G3551" t="str">
        <f t="shared" si="1032"/>
        <v>0.968497795314147-0.174670592217991i</v>
      </c>
      <c r="H3551" t="str">
        <f t="shared" si="1033"/>
        <v>0.00972711706908148-26.6366274392836i</v>
      </c>
      <c r="I3551" t="str">
        <f t="shared" si="1034"/>
        <v>-0.0378258755486289-0.105899432063534i</v>
      </c>
      <c r="K3551" t="str">
        <f t="shared" si="1035"/>
        <v>0.000164515513810895-0.00037277737305385i</v>
      </c>
      <c r="L3551" t="str">
        <f t="shared" si="1036"/>
        <v>0.00005-0.000471890220531155i</v>
      </c>
      <c r="M3551" t="str">
        <f t="shared" si="1037"/>
        <v>0.00133333333333333-0.000277582482665386i</v>
      </c>
      <c r="N3551">
        <f t="shared" si="1038"/>
        <v>29.403400536503455</v>
      </c>
      <c r="O3551">
        <f t="shared" si="1039"/>
        <v>34.64561926674844</v>
      </c>
      <c r="P3551" s="3">
        <f t="shared" si="1040"/>
        <v>-34.64561926674844</v>
      </c>
      <c r="Q3551" s="3">
        <f t="shared" si="1041"/>
        <v>150.59659946349655</v>
      </c>
      <c r="R3551">
        <f t="shared" si="1042"/>
        <v>-29.403400536503455</v>
      </c>
      <c r="S3551">
        <f t="shared" si="1043"/>
        <v>597.99843932669762</v>
      </c>
      <c r="T3551">
        <f t="shared" si="1026"/>
        <v>-34.64561926674844</v>
      </c>
    </row>
    <row r="3552" spans="1:20" x14ac:dyDescent="0.25">
      <c r="A3552">
        <f t="shared" si="1027"/>
        <v>3771612.8807230666</v>
      </c>
      <c r="B3552">
        <f t="shared" si="1044"/>
        <v>600270.83339613909</v>
      </c>
      <c r="C3552" t="str">
        <f t="shared" si="1028"/>
        <v>-0.0159669405839479+0.00906351230520146i</v>
      </c>
      <c r="D3552" t="str">
        <f t="shared" si="1029"/>
        <v>2.10421392606135-2.01058394261843i</v>
      </c>
      <c r="E3552" t="str">
        <f t="shared" si="1030"/>
        <v>-5.21679747673791-30.616927988458i</v>
      </c>
      <c r="F3552" t="str">
        <f t="shared" si="1031"/>
        <v>1.40878273911874-0.503858604207707i</v>
      </c>
      <c r="G3552" t="str">
        <f t="shared" si="1032"/>
        <v>0.968265535864892-0.175292292817356i</v>
      </c>
      <c r="H3552" t="str">
        <f t="shared" si="1033"/>
        <v>0.00961382088403022-26.5356471669187i</v>
      </c>
      <c r="I3552" t="str">
        <f t="shared" si="1034"/>
        <v>-0.0376797236088467-0.105472557723195i</v>
      </c>
      <c r="K3552" t="str">
        <f t="shared" si="1035"/>
        <v>0.000163839210929862-0.000371734423040901i</v>
      </c>
      <c r="L3552" t="str">
        <f t="shared" si="1036"/>
        <v>0.00005-0.000470103825992384i</v>
      </c>
      <c r="M3552" t="str">
        <f t="shared" si="1037"/>
        <v>0.00133333333333333-0.000276531662348461i</v>
      </c>
      <c r="N3552">
        <f t="shared" si="1038"/>
        <v>29.581081048170404</v>
      </c>
      <c r="O3552">
        <f t="shared" si="1039"/>
        <v>34.722535551314948</v>
      </c>
      <c r="P3552" s="3">
        <f t="shared" si="1040"/>
        <v>-34.722535551314948</v>
      </c>
      <c r="Q3552" s="3">
        <f t="shared" si="1041"/>
        <v>150.4189189518296</v>
      </c>
      <c r="R3552">
        <f t="shared" si="1042"/>
        <v>-29.581081048170404</v>
      </c>
      <c r="S3552">
        <f t="shared" si="1043"/>
        <v>600.2708333961391</v>
      </c>
      <c r="T3552">
        <f t="shared" si="1026"/>
        <v>-34.722535551314948</v>
      </c>
    </row>
    <row r="3553" spans="1:20" x14ac:dyDescent="0.25">
      <c r="A3553">
        <f t="shared" si="1027"/>
        <v>3785945.0096698143</v>
      </c>
      <c r="B3553">
        <f t="shared" si="1044"/>
        <v>602551.86256304441</v>
      </c>
      <c r="C3553" t="str">
        <f t="shared" si="1028"/>
        <v>-0.0157980652638433+0.00903254850361587i</v>
      </c>
      <c r="D3553" t="str">
        <f t="shared" si="1029"/>
        <v>2.09670009753684-2.01091130230565i</v>
      </c>
      <c r="E3553" t="str">
        <f t="shared" si="1030"/>
        <v>-5.21850674039579-30.4890581134097i</v>
      </c>
      <c r="F3553" t="str">
        <f t="shared" si="1031"/>
        <v>1.40844240285273-0.503823995249874i</v>
      </c>
      <c r="G3553" t="str">
        <f t="shared" si="1032"/>
        <v>0.96803162053655-0.175915895182701i</v>
      </c>
      <c r="H3553" t="str">
        <f t="shared" si="1033"/>
        <v>0.00950184367721337-26.4350505515989i</v>
      </c>
      <c r="I3553" t="str">
        <f t="shared" si="1034"/>
        <v>-0.0375346081694429-0.105047222694697i</v>
      </c>
      <c r="K3553" t="str">
        <f t="shared" si="1035"/>
        <v>0.000163165667007157-0.000370692550746276i</v>
      </c>
      <c r="L3553" t="str">
        <f t="shared" si="1036"/>
        <v>0.00005-0.000468324194054974i</v>
      </c>
      <c r="M3553" t="str">
        <f t="shared" si="1037"/>
        <v>0.00133333333333333-0.000275484820032338i</v>
      </c>
      <c r="N3553">
        <f t="shared" si="1038"/>
        <v>29.758775399057072</v>
      </c>
      <c r="O3553">
        <f t="shared" si="1039"/>
        <v>34.79954521729028</v>
      </c>
      <c r="P3553" s="3">
        <f t="shared" si="1040"/>
        <v>-34.79954521729028</v>
      </c>
      <c r="Q3553" s="3">
        <f t="shared" si="1041"/>
        <v>150.24122460094293</v>
      </c>
      <c r="R3553">
        <f t="shared" si="1042"/>
        <v>-29.758775399057072</v>
      </c>
      <c r="S3553">
        <f t="shared" si="1043"/>
        <v>602.55186256304444</v>
      </c>
      <c r="T3553">
        <f t="shared" si="1026"/>
        <v>-34.79954521729028</v>
      </c>
    </row>
    <row r="3554" spans="1:20" x14ac:dyDescent="0.25">
      <c r="A3554">
        <f t="shared" si="1027"/>
        <v>3800331.6007065596</v>
      </c>
      <c r="B3554">
        <f t="shared" si="1044"/>
        <v>604841.55964078405</v>
      </c>
      <c r="C3554" t="str">
        <f t="shared" si="1028"/>
        <v>-0.0156306066685851+0.00900124543000945i</v>
      </c>
      <c r="D3554" t="str">
        <f t="shared" si="1029"/>
        <v>2.08918313677013-2.01121066685297i</v>
      </c>
      <c r="E3554" t="str">
        <f t="shared" si="1030"/>
        <v>-5.22017350221733-30.3616978598731i</v>
      </c>
      <c r="F3554" t="str">
        <f t="shared" si="1031"/>
        <v>1.40809964139718-0.503795722423132i</v>
      </c>
      <c r="G3554" t="str">
        <f t="shared" si="1032"/>
        <v>0.967796038359672-0.17654140164561i</v>
      </c>
      <c r="H3554" t="str">
        <f t="shared" si="1033"/>
        <v>0.00939117087140222-26.3348361286389i</v>
      </c>
      <c r="I3554" t="str">
        <f t="shared" si="1034"/>
        <v>-0.0373905209386292-0.104623420892847i</v>
      </c>
      <c r="K3554" t="str">
        <f t="shared" si="1035"/>
        <v>0.000162494884259655-0.000369651767000852i</v>
      </c>
      <c r="L3554" t="str">
        <f t="shared" si="1036"/>
        <v>0.00005-0.000466551299118325i</v>
      </c>
      <c r="M3554" t="str">
        <f t="shared" si="1037"/>
        <v>0.00133333333333333-0.000274441940657839i</v>
      </c>
      <c r="N3554">
        <f t="shared" si="1038"/>
        <v>29.936481387235233</v>
      </c>
      <c r="O3554">
        <f t="shared" si="1039"/>
        <v>34.876648281923373</v>
      </c>
      <c r="P3554" s="3">
        <f t="shared" si="1040"/>
        <v>-34.876648281923373</v>
      </c>
      <c r="Q3554" s="3">
        <f t="shared" si="1041"/>
        <v>150.06351861276477</v>
      </c>
      <c r="R3554">
        <f t="shared" si="1042"/>
        <v>-29.936481387235233</v>
      </c>
      <c r="S3554">
        <f t="shared" si="1043"/>
        <v>604.841559640784</v>
      </c>
      <c r="T3554">
        <f t="shared" si="1026"/>
        <v>-34.876648281923373</v>
      </c>
    </row>
    <row r="3555" spans="1:20" x14ac:dyDescent="0.25">
      <c r="A3555">
        <f t="shared" si="1027"/>
        <v>3814772.860789245</v>
      </c>
      <c r="B3555">
        <f t="shared" si="1044"/>
        <v>607139.95756741904</v>
      </c>
      <c r="C3555" t="str">
        <f t="shared" si="1028"/>
        <v>-0.0154645572291571+0.00896961043944561i</v>
      </c>
      <c r="D3555" t="str">
        <f t="shared" si="1029"/>
        <v>2.08166325820011-2.01148200619526i</v>
      </c>
      <c r="E3555" t="str">
        <f t="shared" si="1030"/>
        <v>-5.22179808222594-30.2348446753241i</v>
      </c>
      <c r="F3555" t="str">
        <f t="shared" si="1031"/>
        <v>1.40775443870432-0.503773775562576i</v>
      </c>
      <c r="G3555" t="str">
        <f t="shared" si="1032"/>
        <v>0.967558778304513-0.177168814497334i</v>
      </c>
      <c r="H3555" t="str">
        <f t="shared" si="1033"/>
        <v>0.00928178803216866-26.2350024389992i</v>
      </c>
      <c r="I3555" t="str">
        <f t="shared" si="1034"/>
        <v>-0.0372474536845236-0.104201146256783i</v>
      </c>
      <c r="K3555" t="str">
        <f t="shared" si="1035"/>
        <v>0.000161826864732351-0.000368612082625049i</v>
      </c>
      <c r="L3555" t="str">
        <f t="shared" si="1036"/>
        <v>0.00005-0.000464785115678747i</v>
      </c>
      <c r="M3555" t="str">
        <f t="shared" si="1037"/>
        <v>0.00133333333333333-0.000273403009222792i</v>
      </c>
      <c r="N3555">
        <f t="shared" si="1038"/>
        <v>30.11419681539553</v>
      </c>
      <c r="O3555">
        <f t="shared" si="1039"/>
        <v>34.953844759810444</v>
      </c>
      <c r="P3555" s="3">
        <f t="shared" si="1040"/>
        <v>-34.953844759810444</v>
      </c>
      <c r="Q3555" s="3">
        <f t="shared" si="1041"/>
        <v>149.88580318460447</v>
      </c>
      <c r="R3555">
        <f t="shared" si="1042"/>
        <v>-30.11419681539553</v>
      </c>
      <c r="S3555">
        <f t="shared" si="1043"/>
        <v>607.13995756741906</v>
      </c>
      <c r="T3555">
        <f t="shared" si="1026"/>
        <v>-34.953844759810444</v>
      </c>
    </row>
    <row r="3556" spans="1:20" x14ac:dyDescent="0.25">
      <c r="A3556">
        <f t="shared" si="1027"/>
        <v>3829268.9976602443</v>
      </c>
      <c r="B3556">
        <f t="shared" si="1044"/>
        <v>609447.08940617531</v>
      </c>
      <c r="C3556" t="str">
        <f t="shared" si="1028"/>
        <v>-0.0152999093768911+0.00893765083316133i</v>
      </c>
      <c r="D3556" t="str">
        <f t="shared" si="1029"/>
        <v>2.07414067660007-2.01172529229644i</v>
      </c>
      <c r="E3556" t="str">
        <f t="shared" si="1030"/>
        <v>-5.22338079504458-30.1084960235958i</v>
      </c>
      <c r="F3556" t="str">
        <f t="shared" si="1031"/>
        <v>1.40740677863842-0.503758144494841i</v>
      </c>
      <c r="G3556" t="str">
        <f t="shared" si="1032"/>
        <v>0.967319829280894-0.177798135988192i</v>
      </c>
      <c r="H3556" t="str">
        <f t="shared" si="1033"/>
        <v>0.00917368086679501-26.1355480292642i</v>
      </c>
      <c r="I3556" t="str">
        <f t="shared" si="1034"/>
        <v>-0.0371053982346834-0.103780392749885i</v>
      </c>
      <c r="K3556" t="str">
        <f t="shared" si="1035"/>
        <v>0.000161161610299504-0.000367573508427035i</v>
      </c>
      <c r="L3556" t="str">
        <f t="shared" si="1036"/>
        <v>0.00005-0.000463025618329095i</v>
      </c>
      <c r="M3556" t="str">
        <f t="shared" si="1037"/>
        <v>0.00133333333333333-0.000272368010781821i</v>
      </c>
      <c r="N3556">
        <f t="shared" si="1038"/>
        <v>30.291919490965569</v>
      </c>
      <c r="O3556">
        <f t="shared" si="1039"/>
        <v>35.031134662910937</v>
      </c>
      <c r="P3556" s="3">
        <f t="shared" si="1040"/>
        <v>-35.031134662910937</v>
      </c>
      <c r="Q3556" s="3">
        <f t="shared" si="1041"/>
        <v>149.70808050903443</v>
      </c>
      <c r="R3556">
        <f t="shared" si="1042"/>
        <v>-30.291919490965569</v>
      </c>
      <c r="S3556">
        <f t="shared" si="1043"/>
        <v>609.44708940617534</v>
      </c>
      <c r="T3556">
        <f t="shared" si="1026"/>
        <v>-35.031134662910937</v>
      </c>
    </row>
    <row r="3557" spans="1:20" x14ac:dyDescent="0.25">
      <c r="A3557">
        <f t="shared" si="1027"/>
        <v>3843820.2198513537</v>
      </c>
      <c r="B3557">
        <f t="shared" si="1044"/>
        <v>611762.98834591883</v>
      </c>
      <c r="C3557" t="str">
        <f t="shared" si="1028"/>
        <v>-0.0151366555436293+0.00890537385833182i</v>
      </c>
      <c r="D3557" t="str">
        <f t="shared" si="1029"/>
        <v>2.06661560705334-2.01194049915418i</v>
      </c>
      <c r="E3557" t="str">
        <f t="shared" si="1030"/>
        <v>-5.22492194996691-29.9826493847466i</v>
      </c>
      <c r="F3557" t="str">
        <f t="shared" si="1031"/>
        <v>1.40705664497564-0.503748819037053i</v>
      </c>
      <c r="G3557" t="str">
        <f t="shared" si="1032"/>
        <v>0.967079180138055-0.178429368326972i</v>
      </c>
      <c r="H3557" t="str">
        <f t="shared" si="1033"/>
        <v>0.00906683522318688-26.0364714516196i</v>
      </c>
      <c r="I3557" t="str">
        <f t="shared" si="1034"/>
        <v>-0.036964346475642-0.103361154359696i</v>
      </c>
      <c r="K3557" t="str">
        <f t="shared" si="1035"/>
        <v>0.000160499122665784-0.000366536055200964i</v>
      </c>
      <c r="L3557" t="str">
        <f t="shared" si="1036"/>
        <v>0.00005-0.000461272781758414i</v>
      </c>
      <c r="M3557" t="str">
        <f t="shared" si="1037"/>
        <v>0.00133333333333333-0.000271336930446125i</v>
      </c>
      <c r="N3557">
        <f t="shared" si="1038"/>
        <v>30.46964722622667</v>
      </c>
      <c r="O3557">
        <f t="shared" si="1039"/>
        <v>35.108518000562384</v>
      </c>
      <c r="P3557" s="3">
        <f t="shared" si="1040"/>
        <v>-35.108518000562384</v>
      </c>
      <c r="Q3557" s="3">
        <f t="shared" si="1041"/>
        <v>149.53035277377333</v>
      </c>
      <c r="R3557">
        <f t="shared" si="1042"/>
        <v>-30.46964722622667</v>
      </c>
      <c r="S3557">
        <f t="shared" si="1043"/>
        <v>611.76298834591887</v>
      </c>
      <c r="T3557">
        <f t="shared" si="1026"/>
        <v>-35.108518000562384</v>
      </c>
    </row>
    <row r="3558" spans="1:20" x14ac:dyDescent="0.25">
      <c r="A3558">
        <f t="shared" si="1027"/>
        <v>3858426.736686789</v>
      </c>
      <c r="B3558">
        <f t="shared" si="1044"/>
        <v>614087.68770163332</v>
      </c>
      <c r="C3558" t="str">
        <f t="shared" si="1028"/>
        <v>-0.0149747881618918+0.00887278670784075i</v>
      </c>
      <c r="D3558" t="str">
        <f t="shared" si="1029"/>
        <v>2.05908826492874-2.01212760280416i</v>
      </c>
      <c r="E3558" t="str">
        <f t="shared" si="1030"/>
        <v>-5.22642185102756-29.8573022549285i</v>
      </c>
      <c r="F3558" t="str">
        <f t="shared" si="1031"/>
        <v>1.40670402140378-0.503745788995736i</v>
      </c>
      <c r="G3558" t="str">
        <f t="shared" si="1032"/>
        <v>0.966836819664519-0.179062513680327i</v>
      </c>
      <c r="H3558" t="str">
        <f t="shared" si="1033"/>
        <v>0.00896123708879016-25.9377712638304i</v>
      </c>
      <c r="I3558" t="str">
        <f t="shared" si="1034"/>
        <v>-0.036824290352448-0.102943425097837i</v>
      </c>
      <c r="K3558" t="str">
        <f t="shared" si="1035"/>
        <v>0.000159839403367428-0.000365499733725217i</v>
      </c>
      <c r="L3558" t="str">
        <f t="shared" si="1036"/>
        <v>0.00005-0.000459526580751557i</v>
      </c>
      <c r="M3558" t="str">
        <f t="shared" si="1037"/>
        <v>0.00133333333333333-0.000270309753383269i</v>
      </c>
      <c r="N3558">
        <f t="shared" si="1038"/>
        <v>30.647377838431737</v>
      </c>
      <c r="O3558">
        <f t="shared" si="1039"/>
        <v>35.185994779497122</v>
      </c>
      <c r="P3558" s="3">
        <f t="shared" si="1040"/>
        <v>-35.185994779497122</v>
      </c>
      <c r="Q3558" s="3">
        <f t="shared" si="1041"/>
        <v>149.35262216156826</v>
      </c>
      <c r="R3558">
        <f t="shared" si="1042"/>
        <v>-30.647377838431737</v>
      </c>
      <c r="S3558">
        <f t="shared" si="1043"/>
        <v>614.08768770163329</v>
      </c>
      <c r="T3558">
        <f t="shared" si="1026"/>
        <v>-35.185994779497122</v>
      </c>
    </row>
    <row r="3559" spans="1:20" x14ac:dyDescent="0.25">
      <c r="A3559">
        <f t="shared" si="1027"/>
        <v>3873088.7582861981</v>
      </c>
      <c r="B3559">
        <f t="shared" si="1044"/>
        <v>616421.22091489949</v>
      </c>
      <c r="C3559" t="str">
        <f t="shared" si="1028"/>
        <v>-0.0148142996650573+0.00883989652005845i</v>
      </c>
      <c r="D3559" t="str">
        <f t="shared" si="1029"/>
        <v>2.051558865856-2.01228658132396i</v>
      </c>
      <c r="E3559" t="str">
        <f t="shared" si="1030"/>
        <v>-5.22788079707131-29.7324521462612i</v>
      </c>
      <c r="F3559" t="str">
        <f t="shared" si="1031"/>
        <v>1.40634889152212-0.503749044165744i</v>
      </c>
      <c r="G3559" t="str">
        <f t="shared" si="1032"/>
        <v>0.966592736587961-0.179697574172157i</v>
      </c>
      <c r="H3559" t="str">
        <f t="shared" si="1033"/>
        <v>0.00885687258951371-25.8394460292196i</v>
      </c>
      <c r="I3559" t="str">
        <f t="shared" si="1034"/>
        <v>-0.0366852218682103-0.102527198999924i</v>
      </c>
      <c r="K3559" t="str">
        <f t="shared" si="1035"/>
        <v>0.000159182453773432-0.000364464554760692i</v>
      </c>
      <c r="L3559" t="str">
        <f t="shared" si="1036"/>
        <v>0.00005-0.000457786990188839i</v>
      </c>
      <c r="M3559" t="str">
        <f t="shared" si="1037"/>
        <v>0.00133333333333333-0.000269286464816965i</v>
      </c>
      <c r="N3559">
        <f t="shared" si="1038"/>
        <v>30.825109149917296</v>
      </c>
      <c r="O3559">
        <f t="shared" si="1039"/>
        <v>35.263565003856698</v>
      </c>
      <c r="P3559" s="3">
        <f t="shared" si="1040"/>
        <v>-35.263565003856698</v>
      </c>
      <c r="Q3559" s="3">
        <f t="shared" si="1041"/>
        <v>149.1748908500827</v>
      </c>
      <c r="R3559">
        <f t="shared" si="1042"/>
        <v>-30.825109149917296</v>
      </c>
      <c r="S3559">
        <f t="shared" si="1043"/>
        <v>616.42122091489944</v>
      </c>
      <c r="T3559">
        <f t="shared" si="1026"/>
        <v>-35.263565003856698</v>
      </c>
    </row>
    <row r="3560" spans="1:20" x14ac:dyDescent="0.25">
      <c r="A3560">
        <f t="shared" si="1027"/>
        <v>3887806.4955676859</v>
      </c>
      <c r="B3560">
        <f t="shared" si="1044"/>
        <v>618763.62155437609</v>
      </c>
      <c r="C3560" t="str">
        <f t="shared" si="1028"/>
        <v>-0.0146551824875455+0.00880671037862587i</v>
      </c>
      <c r="D3560" t="str">
        <f t="shared" si="1029"/>
        <v>2.04402762570108-2.01241741483669i</v>
      </c>
      <c r="E3560" t="str">
        <f t="shared" si="1030"/>
        <v>-5.2292990818211-29.6080965867009i</v>
      </c>
      <c r="F3560" t="str">
        <f t="shared" si="1031"/>
        <v>1.40599123884121-0.503758574329162i</v>
      </c>
      <c r="G3560" t="str">
        <f t="shared" si="1032"/>
        <v>0.966346919575072-0.180334551882998i</v>
      </c>
      <c r="H3560" t="str">
        <f t="shared" si="1033"/>
        <v>0.00875372798865437-25.7414943166452i</v>
      </c>
      <c r="I3560" t="str">
        <f t="shared" si="1034"/>
        <v>-0.0365471330836436-0.102112470125487i</v>
      </c>
      <c r="K3560" t="str">
        <f t="shared" si="1035"/>
        <v>0.000158528275086733-0.000363430529049093i</v>
      </c>
      <c r="L3560" t="str">
        <f t="shared" si="1036"/>
        <v>0.00005-0.000456053985045668i</v>
      </c>
      <c r="M3560" t="str">
        <f t="shared" si="1037"/>
        <v>0.00133333333333333-0.000268267050026863i</v>
      </c>
      <c r="N3560">
        <f t="shared" si="1038"/>
        <v>31.002838988221839</v>
      </c>
      <c r="O3560">
        <f t="shared" si="1039"/>
        <v>35.341228675209301</v>
      </c>
      <c r="P3560" s="3">
        <f t="shared" si="1040"/>
        <v>-35.341228675209301</v>
      </c>
      <c r="Q3560" s="3">
        <f t="shared" si="1041"/>
        <v>148.99716101177816</v>
      </c>
      <c r="R3560">
        <f t="shared" si="1042"/>
        <v>-31.002838988221839</v>
      </c>
      <c r="S3560">
        <f t="shared" si="1043"/>
        <v>618.76362155437607</v>
      </c>
      <c r="T3560">
        <f t="shared" si="1026"/>
        <v>-35.341228675209301</v>
      </c>
    </row>
    <row r="3561" spans="1:20" x14ac:dyDescent="0.25">
      <c r="A3561">
        <f t="shared" si="1027"/>
        <v>3902580.1602508426</v>
      </c>
      <c r="B3561">
        <f t="shared" si="1044"/>
        <v>621114.92331628269</v>
      </c>
      <c r="C3561" t="str">
        <f t="shared" si="1028"/>
        <v>-0.0144974290650131+0.00877323531224621i</v>
      </c>
      <c r="D3561" t="str">
        <f t="shared" si="1029"/>
        <v>2.03649476054153-2.01252008551416i</v>
      </c>
      <c r="E3561" t="str">
        <f t="shared" si="1030"/>
        <v>-5.2306769939453-29.4842331199162i</v>
      </c>
      <c r="F3561" t="str">
        <f t="shared" si="1031"/>
        <v>1.40563104678267-0.50377436925422i</v>
      </c>
      <c r="G3561" t="str">
        <f t="shared" si="1032"/>
        <v>0.966099357231432-0.180973448849399i</v>
      </c>
      <c r="H3561" t="str">
        <f t="shared" si="1033"/>
        <v>0.00865178968582796-25.6439147004794i</v>
      </c>
      <c r="I3561" t="str">
        <f t="shared" si="1034"/>
        <v>-0.0364100161166208-0.101699232557887i</v>
      </c>
      <c r="K3561" t="str">
        <f t="shared" si="1035"/>
        <v>0.000157876868345421-0.000362397667311258i</v>
      </c>
      <c r="L3561" t="str">
        <f t="shared" si="1036"/>
        <v>0.00005-0.000454327540392178i</v>
      </c>
      <c r="M3561" t="str">
        <f t="shared" si="1037"/>
        <v>0.00133333333333333-0.000267251494348339i</v>
      </c>
      <c r="N3561">
        <f t="shared" si="1038"/>
        <v>31.180565186195167</v>
      </c>
      <c r="O3561">
        <f t="shared" si="1039"/>
        <v>35.418985792564698</v>
      </c>
      <c r="P3561" s="3">
        <f t="shared" si="1040"/>
        <v>-35.418985792564698</v>
      </c>
      <c r="Q3561" s="3">
        <f t="shared" si="1041"/>
        <v>148.81943481380483</v>
      </c>
      <c r="R3561">
        <f t="shared" si="1042"/>
        <v>-31.180565186195167</v>
      </c>
      <c r="S3561">
        <f t="shared" si="1043"/>
        <v>621.11492331628267</v>
      </c>
      <c r="T3561">
        <f t="shared" si="1026"/>
        <v>-35.418985792564698</v>
      </c>
    </row>
    <row r="3562" spans="1:20" x14ac:dyDescent="0.25">
      <c r="A3562">
        <f t="shared" si="1027"/>
        <v>3917409.9648597962</v>
      </c>
      <c r="B3562">
        <f t="shared" si="1044"/>
        <v>623475.16002488462</v>
      </c>
      <c r="C3562" t="str">
        <f t="shared" si="1028"/>
        <v>-0.014341031834554+0.00873947829448324i</v>
      </c>
      <c r="D3562" t="str">
        <f t="shared" si="1029"/>
        <v>2.02896048664161-2.01259457757971i</v>
      </c>
      <c r="E3562" t="str">
        <f t="shared" si="1030"/>
        <v>-5.23201481712351-29.3608593051629i</v>
      </c>
      <c r="F3562" t="str">
        <f t="shared" si="1031"/>
        <v>1.40526829867904-0.503796418694175i</v>
      </c>
      <c r="G3562" t="str">
        <f t="shared" si="1032"/>
        <v>0.965850038101386-0.181614267063292i</v>
      </c>
      <c r="H3562" t="str">
        <f t="shared" si="1033"/>
        <v>0.00855104421590388-25.5467057605868i</v>
      </c>
      <c r="I3562" t="str">
        <f t="shared" si="1034"/>
        <v>-0.0362738631417259-0.101287480404239i</v>
      </c>
      <c r="K3562" t="str">
        <f t="shared" si="1035"/>
        <v>0.000157228234423958-0.000361365980245508i</v>
      </c>
      <c r="L3562" t="str">
        <f t="shared" si="1036"/>
        <v>0.00005-0.000452607631392884i</v>
      </c>
      <c r="M3562" t="str">
        <f t="shared" si="1037"/>
        <v>0.00133333333333333-0.000266239783172285i</v>
      </c>
      <c r="N3562">
        <f t="shared" si="1038"/>
        <v>31.35828558211179</v>
      </c>
      <c r="O3562">
        <f t="shared" si="1039"/>
        <v>35.496836352390737</v>
      </c>
      <c r="P3562" s="3">
        <f t="shared" si="1040"/>
        <v>-35.496836352390737</v>
      </c>
      <c r="Q3562" s="3">
        <f t="shared" si="1041"/>
        <v>148.64171441788821</v>
      </c>
      <c r="R3562">
        <f t="shared" si="1042"/>
        <v>-31.35828558211179</v>
      </c>
      <c r="S3562">
        <f t="shared" si="1043"/>
        <v>623.47516002488464</v>
      </c>
      <c r="T3562">
        <f t="shared" si="1026"/>
        <v>-35.496836352390737</v>
      </c>
    </row>
    <row r="3563" spans="1:20" x14ac:dyDescent="0.25">
      <c r="A3563">
        <f t="shared" si="1027"/>
        <v>3932296.1227262635</v>
      </c>
      <c r="B3563">
        <f t="shared" si="1044"/>
        <v>625844.3656329792</v>
      </c>
      <c r="C3563" t="str">
        <f t="shared" si="1028"/>
        <v>-0.014185983234908+0.00870544624356727i</v>
      </c>
      <c r="D3563" t="str">
        <f t="shared" si="1029"/>
        <v>2.0214250204276-2.0126408773108i</v>
      </c>
      <c r="E3563" t="str">
        <f t="shared" si="1030"/>
        <v>-5.23331283011189-29.2379727171598i</v>
      </c>
      <c r="F3563" t="str">
        <f t="shared" si="1031"/>
        <v>1.4049029777736-0.503824712386226i</v>
      </c>
      <c r="G3563" t="str">
        <f t="shared" si="1032"/>
        <v>0.965598950667922-0.182257008471361i</v>
      </c>
      <c r="H3563" t="str">
        <f t="shared" si="1033"/>
        <v>0.00845147824794397-25.449866082302i</v>
      </c>
      <c r="I3563" t="str">
        <f t="shared" si="1034"/>
        <v>-0.0361386663898127-0.100877207795327i</v>
      </c>
      <c r="K3563" t="str">
        <f t="shared" si="1035"/>
        <v>0.000156582374034413-0.00036033547852602i</v>
      </c>
      <c r="L3563" t="str">
        <f t="shared" si="1036"/>
        <v>0.00005-0.00045089423330632i</v>
      </c>
      <c r="M3563" t="str">
        <f t="shared" si="1037"/>
        <v>0.00133333333333333-0.000265231901944894i</v>
      </c>
      <c r="N3563">
        <f t="shared" si="1038"/>
        <v>31.53599801978271</v>
      </c>
      <c r="O3563">
        <f t="shared" si="1039"/>
        <v>35.574780348629346</v>
      </c>
      <c r="P3563" s="3">
        <f t="shared" si="1040"/>
        <v>-35.574780348629346</v>
      </c>
      <c r="Q3563" s="3">
        <f t="shared" si="1041"/>
        <v>148.46400198021729</v>
      </c>
      <c r="R3563">
        <f t="shared" si="1042"/>
        <v>-31.53599801978271</v>
      </c>
      <c r="S3563">
        <f t="shared" si="1043"/>
        <v>625.84436563297925</v>
      </c>
      <c r="T3563">
        <f t="shared" si="1026"/>
        <v>-35.574780348629346</v>
      </c>
    </row>
    <row r="3564" spans="1:20" x14ac:dyDescent="0.25">
      <c r="A3564">
        <f t="shared" si="1027"/>
        <v>3947238.8479926232</v>
      </c>
      <c r="B3564">
        <f t="shared" si="1044"/>
        <v>628222.57422238449</v>
      </c>
      <c r="C3564" t="str">
        <f t="shared" si="1028"/>
        <v>-0.0140322757066765+0.00867114602220733i</v>
      </c>
      <c r="D3564" t="str">
        <f t="shared" si="1029"/>
        <v>2.01388857846286-2.01265897304105i</v>
      </c>
      <c r="E3564" t="str">
        <f t="shared" si="1030"/>
        <v>-5.2345713068071-29.1155709459672i</v>
      </c>
      <c r="F3564" t="str">
        <f t="shared" si="1031"/>
        <v>1.40453506722015-0.503859240050367i</v>
      </c>
      <c r="G3564" t="str">
        <f t="shared" si="1032"/>
        <v>0.96534608335255-0.182901674974402i</v>
      </c>
      <c r="H3564" t="str">
        <f t="shared" si="1033"/>
        <v>0.00835307858414644-25.3533942564094i</v>
      </c>
      <c r="I3564" t="str">
        <f t="shared" si="1034"/>
        <v>-0.0360044181475653-0.100468408885527i</v>
      </c>
      <c r="K3564" t="str">
        <f t="shared" si="1035"/>
        <v>0.000155939287727706-0.000359306172801218i</v>
      </c>
      <c r="L3564" t="str">
        <f t="shared" si="1036"/>
        <v>0.00005-0.000449187321484678i</v>
      </c>
      <c r="M3564" t="str">
        <f t="shared" si="1037"/>
        <v>0.00133333333333333-0.000264227836167457i</v>
      </c>
      <c r="N3564">
        <f t="shared" si="1038"/>
        <v>31.71370034866365</v>
      </c>
      <c r="O3564">
        <f t="shared" si="1039"/>
        <v>35.652817772712993</v>
      </c>
      <c r="P3564" s="3">
        <f t="shared" si="1040"/>
        <v>-35.652817772712993</v>
      </c>
      <c r="Q3564" s="3">
        <f t="shared" si="1041"/>
        <v>148.28629965133635</v>
      </c>
      <c r="R3564">
        <f t="shared" si="1042"/>
        <v>-31.71370034866365</v>
      </c>
      <c r="S3564">
        <f t="shared" si="1043"/>
        <v>628.22257422238454</v>
      </c>
      <c r="T3564">
        <f t="shared" ref="T3564:T3627" si="1045">P3564</f>
        <v>-35.652817772712993</v>
      </c>
    </row>
    <row r="3565" spans="1:20" x14ac:dyDescent="0.25">
      <c r="A3565">
        <f t="shared" ref="A3565:A3628" si="1046">2*PI()*B3565</f>
        <v>3962238.3556149951</v>
      </c>
      <c r="B3565">
        <f t="shared" si="1044"/>
        <v>630609.82000442955</v>
      </c>
      <c r="C3565" t="str">
        <f t="shared" ref="C3565:C3628" si="1047">IMPRODUCT(D3565,E3565,$C$40,,K3565,$C$41)</f>
        <v>-0.0138799016925451+0.00863658443741124i</v>
      </c>
      <c r="D3565" t="str">
        <f t="shared" ref="D3565:D3628" si="1048">IMDIV(IMPRODUCT($C$37,$C$38,COMPLEX(1,A3565/$C$38)),IMSUM(-1*A3565*A3565/$C$39,COMPLEX(0,1*A3565)))</f>
        <v>2.00635137742303-2.01264885516209i</v>
      </c>
      <c r="E3565" t="str">
        <f t="shared" ref="E3565:E3628" si="1049">IMDIV(IMPRODUCT(IMSUM(F3565,G3565),$C$29,H3565),IMSUM(1,I3565))</f>
        <v>-5.2357905163094-28.9936515968657i</v>
      </c>
      <c r="F3565" t="str">
        <f t="shared" ref="F3565:F3628" si="1050">IMDIV(IMPRODUCT($C$14,$C$15,COMPLEX(1,A3565/$C$15)),IMSUM(-1*A3565*A3565/$C$16,COMPLEX(0,A3565)))</f>
        <v>1.40416455008291-0.503899991388285i</v>
      </c>
      <c r="G3565" t="str">
        <f t="shared" ref="G3565:G3628" si="1051">IMDIV(1,COMPLEX(1,A3565*$C$9*$C$10))</f>
        <v>0.965091424515188-0.183548268426681i</v>
      </c>
      <c r="H3565" t="str">
        <f t="shared" ref="H3565:H3628" si="1052">IMDIV($C$3,IMSUM(K3565,COMPLEX(0,$C$28*A3565)))</f>
        <v>0.00825583215879325-25.2572888791207i</v>
      </c>
      <c r="I3565" t="str">
        <f t="shared" ref="I3565:I3628" si="1053">IMPRODUCT(F3565,$C$29,H3565,$C$31)</f>
        <v>-0.0358711107570627-0.100061077852729i</v>
      </c>
      <c r="K3565" t="str">
        <f t="shared" ref="K3565:K3628" si="1054">IF($C$26&lt;=0,IMDIV(1,IMSUM(IMDIV(1,L3565),1/$C$18)),IMDIV(1,IMSUM(IMDIV(1,L3565),1/$C$18,IMDIV(1,M3565))))</f>
        <v>0.000155298975894867-0.00035827807369219i</v>
      </c>
      <c r="L3565" t="str">
        <f t="shared" ref="L3565:L3628" si="1055">IMSUM($C$21/$C$22,IMDIV(1,COMPLEX(0,$C$20*$C$22*A3565)))</f>
        <v>0.00005-0.000447486871373458i</v>
      </c>
      <c r="M3565" t="str">
        <f t="shared" ref="M3565:M3628" si="1056">IMSUM($C$25/$C$26,IMDIV(1,COMPLEX(0,$C$24*$C$26*A3565)))</f>
        <v>0.00133333333333333-0.000263227571396152i</v>
      </c>
      <c r="N3565">
        <f t="shared" ref="N3565:N3628" si="1057">ABS(R3565)</f>
        <v>31.891390423964424</v>
      </c>
      <c r="O3565">
        <f t="shared" ref="O3565:O3628" si="1058">ABS(P3565)</f>
        <v>35.730948613580942</v>
      </c>
      <c r="P3565" s="3">
        <f t="shared" ref="P3565:P3628" si="1059">20*LOG10(IMABS(C3565))</f>
        <v>-35.730948613580942</v>
      </c>
      <c r="Q3565" s="3">
        <f t="shared" ref="Q3565:Q3628" si="1060">IMARGUMENT(C3565)*180/PI()</f>
        <v>148.10860957603558</v>
      </c>
      <c r="R3565">
        <f t="shared" ref="R3565:R3628" si="1061">IF(Q3565&lt;0,Q3565+180,Q3565-180)</f>
        <v>-31.891390423964424</v>
      </c>
      <c r="S3565">
        <f t="shared" ref="S3565:S3628" si="1062">B3565/1000</f>
        <v>630.60982000442959</v>
      </c>
      <c r="T3565">
        <f t="shared" si="1045"/>
        <v>-35.730948613580942</v>
      </c>
    </row>
    <row r="3566" spans="1:20" x14ac:dyDescent="0.25">
      <c r="A3566">
        <f t="shared" si="1046"/>
        <v>3977294.8613663325</v>
      </c>
      <c r="B3566">
        <f t="shared" ref="B3566:B3629" si="1063">B3565*(1+B$42)</f>
        <v>633006.13732044643</v>
      </c>
      <c r="C3566" t="str">
        <f t="shared" si="1047"/>
        <v>-0.0137288536375132+0.00860176824031329i</v>
      </c>
      <c r="D3566" t="str">
        <f t="shared" si="1048"/>
        <v>1.99881363407106-2.01261051612498i</v>
      </c>
      <c r="E3566" t="str">
        <f t="shared" si="1049"/>
        <v>-5.23697072298514-28.8722122902358i</v>
      </c>
      <c r="F3566" t="str">
        <f t="shared" si="1050"/>
        <v>1.4037914093363-0.503946956082221i</v>
      </c>
      <c r="G3566" t="str">
        <f t="shared" si="1051"/>
        <v>0.964834962454053-0.184196790635284i</v>
      </c>
      <c r="H3566" t="str">
        <f t="shared" si="1052"/>
        <v>0.00815972603720273-25.1615485520542i</v>
      </c>
      <c r="I3566" t="str">
        <f t="shared" si="1053"/>
        <v>-0.0357387366153471-0.0996552088982523i</v>
      </c>
      <c r="K3566" t="str">
        <f t="shared" si="1054"/>
        <v>0.000154661438768308-0.000357251191791146i</v>
      </c>
      <c r="L3566" t="str">
        <f t="shared" si="1055"/>
        <v>0.00005-0.000445792858511117i</v>
      </c>
      <c r="M3566" t="str">
        <f t="shared" si="1056"/>
        <v>0.00133333333333333-0.000262231093241833i</v>
      </c>
      <c r="N3566">
        <f t="shared" si="1057"/>
        <v>32.069066106757759</v>
      </c>
      <c r="O3566">
        <f t="shared" si="1058"/>
        <v>35.809172857695586</v>
      </c>
      <c r="P3566" s="3">
        <f t="shared" si="1059"/>
        <v>-35.809172857695586</v>
      </c>
      <c r="Q3566" s="3">
        <f t="shared" si="1060"/>
        <v>147.93093389324224</v>
      </c>
      <c r="R3566">
        <f t="shared" si="1061"/>
        <v>-32.069066106757759</v>
      </c>
      <c r="S3566">
        <f t="shared" si="1062"/>
        <v>633.00613732044644</v>
      </c>
      <c r="T3566">
        <f t="shared" si="1045"/>
        <v>-35.809172857695586</v>
      </c>
    </row>
    <row r="3567" spans="1:20" x14ac:dyDescent="0.25">
      <c r="A3567">
        <f t="shared" si="1046"/>
        <v>3992408.5818395251</v>
      </c>
      <c r="B3567">
        <f t="shared" si="1063"/>
        <v>635411.5606422642</v>
      </c>
      <c r="C3567" t="str">
        <f t="shared" si="1047"/>
        <v>-0.0135791239891299+0.00856670412600781i</v>
      </c>
      <c r="D3567" t="str">
        <f t="shared" si="1048"/>
        <v>1.99127556523231-2.01254395044122i</v>
      </c>
      <c r="E3567" t="str">
        <f t="shared" si="1049"/>
        <v>-5.23811218652751-28.751250661441i</v>
      </c>
      <c r="F3567" t="str">
        <f t="shared" si="1050"/>
        <v>1.40341562786483-0.504000123793824i</v>
      </c>
      <c r="G3567" t="str">
        <f t="shared" si="1051"/>
        <v>0.964576685405551-0.184847243359461i</v>
      </c>
      <c r="H3567" t="str">
        <f t="shared" si="1052"/>
        <v>0.00806474741468628-25.0661718822133i</v>
      </c>
      <c r="I3567" t="str">
        <f t="shared" si="1053"/>
        <v>-0.0356072881739943-0.099250796246776i</v>
      </c>
      <c r="K3567" t="str">
        <f t="shared" si="1054"/>
        <v>0.000154026676423101-0.000356225537659863i</v>
      </c>
      <c r="L3567" t="str">
        <f t="shared" si="1055"/>
        <v>0.00005-0.000444105258528707i</v>
      </c>
      <c r="M3567" t="str">
        <f t="shared" si="1056"/>
        <v>0.00133333333333333-0.000261238387369827i</v>
      </c>
      <c r="N3567">
        <f t="shared" si="1057"/>
        <v>32.246725264082926</v>
      </c>
      <c r="O3567">
        <f t="shared" si="1058"/>
        <v>35.887490489059218</v>
      </c>
      <c r="P3567" s="3">
        <f t="shared" si="1059"/>
        <v>-35.887490489059218</v>
      </c>
      <c r="Q3567" s="3">
        <f t="shared" si="1060"/>
        <v>147.75327473591707</v>
      </c>
      <c r="R3567">
        <f t="shared" si="1061"/>
        <v>-32.246725264082926</v>
      </c>
      <c r="S3567">
        <f t="shared" si="1062"/>
        <v>635.41156064226425</v>
      </c>
      <c r="T3567">
        <f t="shared" si="1045"/>
        <v>-35.887490489059218</v>
      </c>
    </row>
    <row r="3568" spans="1:20" x14ac:dyDescent="0.25">
      <c r="A3568">
        <f t="shared" si="1046"/>
        <v>4007579.7344505149</v>
      </c>
      <c r="B3568">
        <f t="shared" si="1063"/>
        <v>637826.12457270478</v>
      </c>
      <c r="C3568" t="str">
        <f t="shared" si="1047"/>
        <v>-0.0134307051977362+0.00853139873339218i</v>
      </c>
      <c r="D3568" t="str">
        <f t="shared" si="1048"/>
        <v>1.98373738776958-2.01244915468352i</v>
      </c>
      <c r="E3568" t="str">
        <f t="shared" si="1049"/>
        <v>-5.23921516201748-28.6307643607094i</v>
      </c>
      <c r="F3568" t="str">
        <f t="shared" si="1050"/>
        <v>1.40303718846291-0.504059484163022i</v>
      </c>
      <c r="G3568" t="str">
        <f t="shared" si="1051"/>
        <v>0.96431658154417-0.185499628309969i</v>
      </c>
      <c r="H3568" t="str">
        <f t="shared" si="1052"/>
        <v>0.00797088361550956-24.9711574819656i</v>
      </c>
      <c r="I3568" t="str">
        <f t="shared" si="1053"/>
        <v>-0.03547675793869-0.0988478341462543i</v>
      </c>
      <c r="K3568" t="str">
        <f t="shared" si="1054"/>
        <v>0.000153394688778274-0.000355201121828199i</v>
      </c>
      <c r="L3568" t="str">
        <f t="shared" si="1055"/>
        <v>0.00005-0.000442424047149539i</v>
      </c>
      <c r="M3568" t="str">
        <f t="shared" si="1056"/>
        <v>0.00133333333333333-0.000260249439499729i</v>
      </c>
      <c r="N3568">
        <f t="shared" si="1057"/>
        <v>32.424365769055072</v>
      </c>
      <c r="O3568">
        <f t="shared" si="1058"/>
        <v>35.965901489230411</v>
      </c>
      <c r="P3568" s="3">
        <f t="shared" si="1059"/>
        <v>-35.965901489230411</v>
      </c>
      <c r="Q3568" s="3">
        <f t="shared" si="1060"/>
        <v>147.57563423094493</v>
      </c>
      <c r="R3568">
        <f t="shared" si="1061"/>
        <v>-32.424365769055072</v>
      </c>
      <c r="S3568">
        <f t="shared" si="1062"/>
        <v>637.82612457270477</v>
      </c>
      <c r="T3568">
        <f t="shared" si="1045"/>
        <v>-35.965901489230411</v>
      </c>
    </row>
    <row r="3569" spans="1:20" x14ac:dyDescent="0.25">
      <c r="A3569">
        <f t="shared" si="1046"/>
        <v>4022808.5374414274</v>
      </c>
      <c r="B3569">
        <f t="shared" si="1063"/>
        <v>640249.86384608108</v>
      </c>
      <c r="C3569" t="str">
        <f t="shared" si="1047"/>
        <v>-0.013283589716713+0.00849585864501504i</v>
      </c>
      <c r="D3569" t="str">
        <f t="shared" si="1048"/>
        <v>1.97619931855815-2.01232612748606i</v>
      </c>
      <c r="E3569" t="str">
        <f t="shared" si="1049"/>
        <v>-5.24027989998271-28.5107510530183i</v>
      </c>
      <c r="F3569" t="str">
        <f t="shared" si="1050"/>
        <v>1.40265607383473-0.504125026806846i</v>
      </c>
      <c r="G3569" t="str">
        <f t="shared" si="1051"/>
        <v>0.964054638982384-0.186153947148401i</v>
      </c>
      <c r="H3569" t="str">
        <f t="shared" si="1052"/>
        <v>0.00787812209185793-24.8765039690216i</v>
      </c>
      <c r="I3569" t="str">
        <f t="shared" si="1053"/>
        <v>-0.0353471384688055-0.0984463168678426i</v>
      </c>
      <c r="K3569" t="str">
        <f t="shared" si="1054"/>
        <v>0.000152765475598105-0.000354177954792588i</v>
      </c>
      <c r="L3569" t="str">
        <f t="shared" si="1055"/>
        <v>0.00005-0.000440749200188822i</v>
      </c>
      <c r="M3569" t="str">
        <f t="shared" si="1056"/>
        <v>0.00133333333333333-0.000259264235405189i</v>
      </c>
      <c r="N3569">
        <f t="shared" si="1057"/>
        <v>32.601985500966748</v>
      </c>
      <c r="O3569">
        <f t="shared" si="1058"/>
        <v>36.044405837341223</v>
      </c>
      <c r="P3569" s="3">
        <f t="shared" si="1059"/>
        <v>-36.044405837341223</v>
      </c>
      <c r="Q3569" s="3">
        <f t="shared" si="1060"/>
        <v>147.39801449903325</v>
      </c>
      <c r="R3569">
        <f t="shared" si="1061"/>
        <v>-32.601985500966748</v>
      </c>
      <c r="S3569">
        <f t="shared" si="1062"/>
        <v>640.2498638460811</v>
      </c>
      <c r="T3569">
        <f t="shared" si="1045"/>
        <v>-36.044405837341223</v>
      </c>
    </row>
    <row r="3570" spans="1:20" x14ac:dyDescent="0.25">
      <c r="A3570">
        <f t="shared" si="1046"/>
        <v>4038095.2098837048</v>
      </c>
      <c r="B3570">
        <f t="shared" si="1063"/>
        <v>642682.81332869618</v>
      </c>
      <c r="C3570" t="str">
        <f t="shared" si="1047"/>
        <v>-0.0131377700027366+0.00846009038693393i</v>
      </c>
      <c r="D3570" t="str">
        <f t="shared" si="1048"/>
        <v>1.96866157446091-2.01217486954459i</v>
      </c>
      <c r="E3570" t="str">
        <f t="shared" si="1049"/>
        <v>-5.24130664645659-28.3912084179796i</v>
      </c>
      <c r="F3570" t="str">
        <f t="shared" si="1050"/>
        <v>1.40227226659409-0.504196741318293i</v>
      </c>
      <c r="G3570" t="str">
        <f t="shared" si="1051"/>
        <v>0.963790845770554-0.18681020148652i</v>
      </c>
      <c r="H3570" t="str">
        <f t="shared" si="1052"/>
        <v>0.00778645042280742-24.7822099664139i</v>
      </c>
      <c r="I3570" t="str">
        <f t="shared" si="1053"/>
        <v>-0.035218422376981-0.0980462387058188i</v>
      </c>
      <c r="K3570" t="str">
        <f t="shared" si="1054"/>
        <v>0.000152139036493454-0.000353156047014596i</v>
      </c>
      <c r="L3570" t="str">
        <f t="shared" si="1055"/>
        <v>0.00005-0.000439080693553319i</v>
      </c>
      <c r="M3570" t="str">
        <f t="shared" si="1056"/>
        <v>0.00133333333333333-0.000258282760913717i</v>
      </c>
      <c r="N3570">
        <f t="shared" si="1057"/>
        <v>32.779582345391873</v>
      </c>
      <c r="O3570">
        <f t="shared" si="1058"/>
        <v>36.123003510113215</v>
      </c>
      <c r="P3570" s="3">
        <f t="shared" si="1059"/>
        <v>-36.123003510113215</v>
      </c>
      <c r="Q3570" s="3">
        <f t="shared" si="1060"/>
        <v>147.22041765460813</v>
      </c>
      <c r="R3570">
        <f t="shared" si="1061"/>
        <v>-32.779582345391873</v>
      </c>
      <c r="S3570">
        <f t="shared" si="1062"/>
        <v>642.68281332869617</v>
      </c>
      <c r="T3570">
        <f t="shared" si="1045"/>
        <v>-36.123003510113215</v>
      </c>
    </row>
    <row r="3571" spans="1:20" x14ac:dyDescent="0.25">
      <c r="A3571">
        <f t="shared" si="1046"/>
        <v>4053439.9716812628</v>
      </c>
      <c r="B3571">
        <f t="shared" si="1063"/>
        <v>645125.00801934523</v>
      </c>
      <c r="C3571" t="str">
        <f t="shared" si="1047"/>
        <v>-0.0129932385160373+0.00842410042857887i</v>
      </c>
      <c r="D3571" t="str">
        <f t="shared" si="1048"/>
        <v>1.96112437230329-2.01199538361591i</v>
      </c>
      <c r="E3571" t="str">
        <f t="shared" si="1049"/>
        <v>-5.24229564303561-28.2721341497264i</v>
      </c>
      <c r="F3571" t="str">
        <f t="shared" si="1050"/>
        <v>1.40188574926431-0.504274617265138i</v>
      </c>
      <c r="G3571" t="str">
        <f t="shared" si="1051"/>
        <v>0.963525189896835-0.187468392885582i</v>
      </c>
      <c r="H3571" t="str">
        <f t="shared" si="1052"/>
        <v>0.0076958563132984-24.6882741024762i</v>
      </c>
      <c r="I3571" t="str">
        <f t="shared" si="1053"/>
        <v>-0.0350906023287085-0.09764759397751i</v>
      </c>
      <c r="K3571" t="str">
        <f t="shared" si="1054"/>
        <v>0.00015151537092306-0.000352135408919469i</v>
      </c>
      <c r="L3571" t="str">
        <f t="shared" si="1055"/>
        <v>0.00005-0.000437418503241003i</v>
      </c>
      <c r="M3571" t="str">
        <f t="shared" si="1056"/>
        <v>0.00133333333333333-0.000257305001906472i</v>
      </c>
      <c r="N3571">
        <f t="shared" si="1057"/>
        <v>32.957154194288449</v>
      </c>
      <c r="O3571">
        <f t="shared" si="1058"/>
        <v>36.201694481875229</v>
      </c>
      <c r="P3571" s="3">
        <f t="shared" si="1059"/>
        <v>-36.201694481875229</v>
      </c>
      <c r="Q3571" s="3">
        <f t="shared" si="1060"/>
        <v>147.04284580571155</v>
      </c>
      <c r="R3571">
        <f t="shared" si="1061"/>
        <v>-32.957154194288449</v>
      </c>
      <c r="S3571">
        <f t="shared" si="1062"/>
        <v>645.12500801934527</v>
      </c>
      <c r="T3571">
        <f t="shared" si="1045"/>
        <v>-36.201694481875229</v>
      </c>
    </row>
    <row r="3572" spans="1:20" x14ac:dyDescent="0.25">
      <c r="A3572">
        <f t="shared" si="1046"/>
        <v>4068843.0435736519</v>
      </c>
      <c r="B3572">
        <f t="shared" si="1063"/>
        <v>647576.48304981878</v>
      </c>
      <c r="C3572" t="str">
        <f t="shared" si="1047"/>
        <v>-0.0128499877206661+0.00838789518262459i</v>
      </c>
      <c r="D3572" t="str">
        <f t="shared" si="1048"/>
        <v>1.95358792884834-2.01178767451723i</v>
      </c>
      <c r="E3572" t="str">
        <f t="shared" si="1049"/>
        <v>-5.24324712693641-28.1535259568008i</v>
      </c>
      <c r="F3572" t="str">
        <f t="shared" si="1050"/>
        <v>1.40149650427806-0.504358644188771i</v>
      </c>
      <c r="G3572" t="str">
        <f t="shared" si="1051"/>
        <v>0.963257659287089-0.188128522855647i</v>
      </c>
      <c r="H3572" t="str">
        <f t="shared" si="1052"/>
        <v>0.00760632759311611-24.594695010823i</v>
      </c>
      <c r="I3572" t="str">
        <f t="shared" si="1053"/>
        <v>-0.0349636710419212-0.0972503770232157i</v>
      </c>
      <c r="K3572" t="str">
        <f t="shared" si="1054"/>
        <v>0.000150894478194899-0.000351116050894733i</v>
      </c>
      <c r="L3572" t="str">
        <f t="shared" si="1055"/>
        <v>0.00005-0.000435762605340708i</v>
      </c>
      <c r="M3572" t="str">
        <f t="shared" si="1056"/>
        <v>0.00133333333333333-0.000256330944318063i</v>
      </c>
      <c r="N3572">
        <f t="shared" si="1057"/>
        <v>33.134698946098979</v>
      </c>
      <c r="O3572">
        <f t="shared" si="1058"/>
        <v>36.280478724579687</v>
      </c>
      <c r="P3572" s="3">
        <f t="shared" si="1059"/>
        <v>-36.280478724579687</v>
      </c>
      <c r="Q3572" s="3">
        <f t="shared" si="1060"/>
        <v>146.86530105390102</v>
      </c>
      <c r="R3572">
        <f t="shared" si="1061"/>
        <v>-33.134698946098979</v>
      </c>
      <c r="S3572">
        <f t="shared" si="1062"/>
        <v>647.57648304981876</v>
      </c>
      <c r="T3572">
        <f t="shared" si="1045"/>
        <v>-36.280478724579687</v>
      </c>
    </row>
    <row r="3573" spans="1:20" x14ac:dyDescent="0.25">
      <c r="A3573">
        <f t="shared" si="1046"/>
        <v>4084304.6471392312</v>
      </c>
      <c r="B3573">
        <f t="shared" si="1063"/>
        <v>650037.27368540806</v>
      </c>
      <c r="C3573" t="str">
        <f t="shared" si="1047"/>
        <v>-0.0127080100847653+0.00835148100486977i</v>
      </c>
      <c r="D3573" t="str">
        <f t="shared" si="1048"/>
        <v>1.94605246077189-2.01155174912503i</v>
      </c>
      <c r="E3573" t="str">
        <f t="shared" si="1049"/>
        <v>-5.24416133105175-28.0353815620429i</v>
      </c>
      <c r="F3573" t="str">
        <f t="shared" si="1050"/>
        <v>1.40110451397725-0.504448811603009i</v>
      </c>
      <c r="G3573" t="str">
        <f t="shared" si="1051"/>
        <v>0.962988241804795-0.1887905928549i</v>
      </c>
      <c r="H3573" t="str">
        <f t="shared" si="1052"/>
        <v>0.00751785221587319-24.5014713303281i</v>
      </c>
      <c r="I3573" t="str">
        <f t="shared" si="1053"/>
        <v>-0.0348376212865826-0.0968545822061306i</v>
      </c>
      <c r="K3573" t="str">
        <f t="shared" si="1054"/>
        <v>0.000150276357467504-0.0003500979832888i</v>
      </c>
      <c r="L3573" t="str">
        <f t="shared" si="1055"/>
        <v>0.00005-0.000434112976031787i</v>
      </c>
      <c r="M3573" t="str">
        <f t="shared" si="1056"/>
        <v>0.00133333333333333-0.000255360574136345i</v>
      </c>
      <c r="N3573">
        <f t="shared" si="1057"/>
        <v>33.312214505850335</v>
      </c>
      <c r="O3573">
        <f t="shared" si="1058"/>
        <v>36.359356207819815</v>
      </c>
      <c r="P3573" s="3">
        <f t="shared" si="1059"/>
        <v>-36.359356207819815</v>
      </c>
      <c r="Q3573" s="3">
        <f t="shared" si="1060"/>
        <v>146.68778549414967</v>
      </c>
      <c r="R3573">
        <f t="shared" si="1061"/>
        <v>-33.312214505850335</v>
      </c>
      <c r="S3573">
        <f t="shared" si="1062"/>
        <v>650.03727368540808</v>
      </c>
      <c r="T3573">
        <f t="shared" si="1045"/>
        <v>-36.359356207819815</v>
      </c>
    </row>
    <row r="3574" spans="1:20" x14ac:dyDescent="0.25">
      <c r="A3574">
        <f t="shared" si="1046"/>
        <v>4099825.0047983606</v>
      </c>
      <c r="B3574">
        <f t="shared" si="1063"/>
        <v>652507.41532541264</v>
      </c>
      <c r="C3574" t="str">
        <f t="shared" si="1047"/>
        <v>-0.0125672980808435+0.00831486419412373i</v>
      </c>
      <c r="D3574" t="str">
        <f t="shared" si="1048"/>
        <v>1.93851818463752-2.01128761637363i</v>
      </c>
      <c r="E3574" t="str">
        <f t="shared" si="1049"/>
        <v>-5.24503848400575-27.9176987024801i</v>
      </c>
      <c r="F3574" t="str">
        <f t="shared" si="1050"/>
        <v>1.4007097606129-0.504545108992905i</v>
      </c>
      <c r="G3574" t="str">
        <f t="shared" si="1051"/>
        <v>0.962716925250975-0.189454604288954i</v>
      </c>
      <c r="H3574" t="str">
        <f t="shared" si="1052"/>
        <v>0.00743041825799931-24.4086017051046i</v>
      </c>
      <c r="I3574" t="str">
        <f t="shared" si="1053"/>
        <v>-0.0347124458842821-0.0964602039122717i</v>
      </c>
      <c r="K3574" t="str">
        <f t="shared" si="1054"/>
        <v>0.000149661007751329-0.0003490812164096i</v>
      </c>
      <c r="L3574" t="str">
        <f t="shared" si="1055"/>
        <v>0.00005-0.000432469591583768i</v>
      </c>
      <c r="M3574" t="str">
        <f t="shared" si="1056"/>
        <v>0.00133333333333333-0.000254393877402217i</v>
      </c>
      <c r="N3574">
        <f t="shared" si="1057"/>
        <v>33.489698785254205</v>
      </c>
      <c r="O3574">
        <f t="shared" si="1058"/>
        <v>36.438326898847343</v>
      </c>
      <c r="P3574" s="3">
        <f t="shared" si="1059"/>
        <v>-36.438326898847343</v>
      </c>
      <c r="Q3574" s="3">
        <f t="shared" si="1060"/>
        <v>146.51030121474579</v>
      </c>
      <c r="R3574">
        <f t="shared" si="1061"/>
        <v>-33.489698785254205</v>
      </c>
      <c r="S3574">
        <f t="shared" si="1062"/>
        <v>652.50741532541269</v>
      </c>
      <c r="T3574">
        <f t="shared" si="1045"/>
        <v>-36.438326898847343</v>
      </c>
    </row>
    <row r="3575" spans="1:20" x14ac:dyDescent="0.25">
      <c r="A3575">
        <f t="shared" si="1046"/>
        <v>4115404.3398165945</v>
      </c>
      <c r="B3575">
        <f t="shared" si="1063"/>
        <v>654986.94350364921</v>
      </c>
      <c r="C3575" t="str">
        <f t="shared" si="1047"/>
        <v>-0.0124278441860585+0.00827805099210116i</v>
      </c>
      <c r="D3575" t="str">
        <f t="shared" si="1048"/>
        <v>1.93098531687175-2.01099528725332i</v>
      </c>
      <c r="E3575" t="str">
        <f t="shared" si="1049"/>
        <v>-5.2458788102081-27.8004751292208i</v>
      </c>
      <c r="F3575" t="str">
        <f t="shared" si="1050"/>
        <v>1.40031222634508-0.504647525813556i</v>
      </c>
      <c r="G3575" t="str">
        <f t="shared" si="1051"/>
        <v>0.962443697364111-0.190120558510147i</v>
      </c>
      <c r="H3575" t="str">
        <f t="shared" si="1052"/>
        <v>0.00734401391773354-24.3160847844842i</v>
      </c>
      <c r="I3575" t="str">
        <f t="shared" si="1053"/>
        <v>-0.034588137707832-0.0960672365504069i</v>
      </c>
      <c r="K3575" t="str">
        <f t="shared" si="1054"/>
        <v>0.000149048427910102-0.000348065760523243i</v>
      </c>
      <c r="L3575" t="str">
        <f t="shared" si="1055"/>
        <v>0.00005-0.000430832428356016i</v>
      </c>
      <c r="M3575" t="str">
        <f t="shared" si="1056"/>
        <v>0.00133333333333333-0.000253430840209421i</v>
      </c>
      <c r="N3575">
        <f t="shared" si="1057"/>
        <v>33.66714970280097</v>
      </c>
      <c r="O3575">
        <f t="shared" si="1058"/>
        <v>36.517390762588697</v>
      </c>
      <c r="P3575" s="3">
        <f t="shared" si="1059"/>
        <v>-36.517390762588697</v>
      </c>
      <c r="Q3575" s="3">
        <f t="shared" si="1060"/>
        <v>146.33285029719903</v>
      </c>
      <c r="R3575">
        <f t="shared" si="1061"/>
        <v>-33.66714970280097</v>
      </c>
      <c r="S3575">
        <f t="shared" si="1062"/>
        <v>654.98694350364917</v>
      </c>
      <c r="T3575">
        <f t="shared" si="1045"/>
        <v>-36.517390762588697</v>
      </c>
    </row>
    <row r="3576" spans="1:20" x14ac:dyDescent="0.25">
      <c r="A3576">
        <f t="shared" si="1046"/>
        <v>4131042.8763078973</v>
      </c>
      <c r="B3576">
        <f t="shared" si="1063"/>
        <v>657475.89388896304</v>
      </c>
      <c r="C3576" t="str">
        <f t="shared" si="1047"/>
        <v>-0.0122896408825008+0.00824104758332408i</v>
      </c>
      <c r="D3576" t="str">
        <f t="shared" si="1048"/>
        <v>1.92345407373917-2.01067477480818i</v>
      </c>
      <c r="E3576" t="str">
        <f t="shared" si="1049"/>
        <v>-5.24668252990789-27.6837086073441i</v>
      </c>
      <c r="F3576" t="str">
        <f t="shared" si="1050"/>
        <v>1.39991189324273-0.504756051488888i</v>
      </c>
      <c r="G3576" t="str">
        <f t="shared" si="1051"/>
        <v>0.96216854582008-0.190788456816843i</v>
      </c>
      <c r="H3576" t="str">
        <f t="shared" si="1052"/>
        <v>0.00725862751412223-24.2239192229967i</v>
      </c>
      <c r="I3576" t="str">
        <f t="shared" si="1053"/>
        <v>-0.0344646896808673-0.0956756745519759i</v>
      </c>
      <c r="K3576" t="str">
        <f t="shared" si="1054"/>
        <v>0.000148438616662188-0.000347051625852707i</v>
      </c>
      <c r="L3576" t="str">
        <f t="shared" si="1055"/>
        <v>0.00005-0.000429201462797387i</v>
      </c>
      <c r="M3576" t="str">
        <f t="shared" si="1056"/>
        <v>0.00133333333333333-0.000252471448704345i</v>
      </c>
      <c r="N3576">
        <f t="shared" si="1057"/>
        <v>33.844565183860141</v>
      </c>
      <c r="O3576">
        <f t="shared" si="1058"/>
        <v>36.596547761663373</v>
      </c>
      <c r="P3576" s="3">
        <f t="shared" si="1059"/>
        <v>-36.596547761663373</v>
      </c>
      <c r="Q3576" s="3">
        <f t="shared" si="1060"/>
        <v>146.15543481613986</v>
      </c>
      <c r="R3576">
        <f t="shared" si="1061"/>
        <v>-33.844565183860141</v>
      </c>
      <c r="S3576">
        <f t="shared" si="1062"/>
        <v>657.47589388896301</v>
      </c>
      <c r="T3576">
        <f t="shared" si="1045"/>
        <v>-36.596547761663373</v>
      </c>
    </row>
    <row r="3577" spans="1:20" x14ac:dyDescent="0.25">
      <c r="A3577">
        <f t="shared" si="1046"/>
        <v>4146740.8392378674</v>
      </c>
      <c r="B3577">
        <f t="shared" si="1063"/>
        <v>659974.30228574108</v>
      </c>
      <c r="C3577" t="str">
        <f t="shared" si="1047"/>
        <v>-0.0121526806574849+0.00820386009503173i</v>
      </c>
      <c r="D3577" t="str">
        <f t="shared" si="1048"/>
        <v>1.91592467131765-2.01032609413362i</v>
      </c>
      <c r="E3577" t="str">
        <f t="shared" si="1049"/>
        <v>-5.2474498592464-27.5673969157954i</v>
      </c>
      <c r="F3577" t="str">
        <f t="shared" si="1050"/>
        <v>1.39950874328361-0.504870675410455i</v>
      </c>
      <c r="G3577" t="str">
        <f t="shared" si="1051"/>
        <v>0.961891458232078-0.191458300452721i</v>
      </c>
      <c r="H3577" t="str">
        <f t="shared" si="1052"/>
        <v>0.00717424748602124-24.1321036803499i</v>
      </c>
      <c r="I3577" t="str">
        <f t="shared" si="1053"/>
        <v>-0.0343420947774508-0.0952855123710216i</v>
      </c>
      <c r="K3577" t="str">
        <f t="shared" si="1054"/>
        <v>0.000147831572581964-0.000346038822576527i</v>
      </c>
      <c r="L3577" t="str">
        <f t="shared" si="1055"/>
        <v>0.00005-0.000427576671445891i</v>
      </c>
      <c r="M3577" t="str">
        <f t="shared" si="1056"/>
        <v>0.00133333333333333-0.000251515689085818i</v>
      </c>
      <c r="N3577">
        <f t="shared" si="1057"/>
        <v>34.021943160773617</v>
      </c>
      <c r="O3577">
        <f t="shared" si="1058"/>
        <v>36.675797856400777</v>
      </c>
      <c r="P3577" s="3">
        <f t="shared" si="1059"/>
        <v>-36.675797856400777</v>
      </c>
      <c r="Q3577" s="3">
        <f t="shared" si="1060"/>
        <v>145.97805683922638</v>
      </c>
      <c r="R3577">
        <f t="shared" si="1061"/>
        <v>-34.021943160773617</v>
      </c>
      <c r="S3577">
        <f t="shared" si="1062"/>
        <v>659.97430228574103</v>
      </c>
      <c r="T3577">
        <f t="shared" si="1045"/>
        <v>-36.675797856400777</v>
      </c>
    </row>
    <row r="3578" spans="1:20" x14ac:dyDescent="0.25">
      <c r="A3578">
        <f t="shared" si="1046"/>
        <v>4162498.4544269708</v>
      </c>
      <c r="B3578">
        <f t="shared" si="1063"/>
        <v>662482.20463442686</v>
      </c>
      <c r="C3578" t="str">
        <f t="shared" si="1047"/>
        <v>-0.0120169560038436+0.00816649459709822i</v>
      </c>
      <c r="D3578" t="str">
        <f t="shared" si="1048"/>
        <v>1.90839732547353-2.0099492623734i</v>
      </c>
      <c r="E3578" t="str">
        <f t="shared" si="1049"/>
        <v>-5.24818101030901-27.4515378472804i</v>
      </c>
      <c r="F3578" t="str">
        <f t="shared" si="1050"/>
        <v>1.3991027583542-0.50499138693621i</v>
      </c>
      <c r="G3578" t="str">
        <f t="shared" si="1051"/>
        <v>0.961612422150562-0.192130090606056i</v>
      </c>
      <c r="H3578" t="str">
        <f t="shared" si="1052"/>
        <v>0.00709086239110337-24.0406368214091i</v>
      </c>
      <c r="I3578" t="str">
        <f t="shared" si="1053"/>
        <v>-0.0342203460216785-0.0948967444841162i</v>
      </c>
      <c r="K3578" t="str">
        <f t="shared" si="1054"/>
        <v>0.000147227294101205-0.000345027360827553i</v>
      </c>
      <c r="L3578" t="str">
        <f t="shared" si="1055"/>
        <v>0.00005-0.000425958030928364i</v>
      </c>
      <c r="M3578" t="str">
        <f t="shared" si="1056"/>
        <v>0.00133333333333333-0.00025056354760492i</v>
      </c>
      <c r="N3578">
        <f t="shared" si="1057"/>
        <v>34.199281572950724</v>
      </c>
      <c r="O3578">
        <f t="shared" si="1058"/>
        <v>36.755141004857634</v>
      </c>
      <c r="P3578" s="3">
        <f t="shared" si="1059"/>
        <v>-36.755141004857634</v>
      </c>
      <c r="Q3578" s="3">
        <f t="shared" si="1060"/>
        <v>145.80071842704928</v>
      </c>
      <c r="R3578">
        <f t="shared" si="1061"/>
        <v>-34.199281572950724</v>
      </c>
      <c r="S3578">
        <f t="shared" si="1062"/>
        <v>662.48220463442681</v>
      </c>
      <c r="T3578">
        <f t="shared" si="1045"/>
        <v>-36.755141004857634</v>
      </c>
    </row>
    <row r="3579" spans="1:20" x14ac:dyDescent="0.25">
      <c r="A3579">
        <f t="shared" si="1046"/>
        <v>4178315.9485537931</v>
      </c>
      <c r="B3579">
        <f t="shared" si="1063"/>
        <v>664999.63701203768</v>
      </c>
      <c r="C3579" t="str">
        <f t="shared" si="1047"/>
        <v>-0.0118824594202262+0.00812895710195708i</v>
      </c>
      <c r="D3579" t="str">
        <f t="shared" si="1048"/>
        <v>1.90087225183698-2.00954429871641i</v>
      </c>
      <c r="E3579" t="str">
        <f t="shared" si="1049"/>
        <v>-5.24887619117652-27.3361292081609i</v>
      </c>
      <c r="F3579" t="str">
        <f t="shared" si="1050"/>
        <v>1.3986939202496-0.50511817538928i</v>
      </c>
      <c r="G3579" t="str">
        <f t="shared" si="1051"/>
        <v>0.96133142506319-0.192803828408999i</v>
      </c>
      <c r="H3579" t="str">
        <f t="shared" si="1052"/>
        <v>0.00700846090486917-23.9495173161765i</v>
      </c>
      <c r="I3579" t="str">
        <f t="shared" si="1053"/>
        <v>-0.0340994364872896-0.094509365390286i</v>
      </c>
      <c r="K3579" t="str">
        <f t="shared" si="1054"/>
        <v>0.000146625779510458-0.00034401725069168i</v>
      </c>
      <c r="L3579" t="str">
        <f t="shared" si="1055"/>
        <v>0.00005-0.000424345517960115i</v>
      </c>
      <c r="M3579" t="str">
        <f t="shared" si="1056"/>
        <v>0.00133333333333333-0.000249615010564774i</v>
      </c>
      <c r="N3579">
        <f t="shared" si="1057"/>
        <v>34.376578366960445</v>
      </c>
      <c r="O3579">
        <f t="shared" si="1058"/>
        <v>36.83457716283597</v>
      </c>
      <c r="P3579" s="3">
        <f t="shared" si="1059"/>
        <v>-36.83457716283597</v>
      </c>
      <c r="Q3579" s="3">
        <f t="shared" si="1060"/>
        <v>145.62342163303956</v>
      </c>
      <c r="R3579">
        <f t="shared" si="1061"/>
        <v>-34.376578366960445</v>
      </c>
      <c r="S3579">
        <f t="shared" si="1062"/>
        <v>664.99963701203774</v>
      </c>
      <c r="T3579">
        <f t="shared" si="1045"/>
        <v>-36.83457716283597</v>
      </c>
    </row>
    <row r="3580" spans="1:20" x14ac:dyDescent="0.25">
      <c r="A3580">
        <f t="shared" si="1046"/>
        <v>4194193.5491582975</v>
      </c>
      <c r="B3580">
        <f t="shared" si="1063"/>
        <v>667526.63563268341</v>
      </c>
      <c r="C3580" t="str">
        <f t="shared" si="1047"/>
        <v>-0.0117491834114012+0.00809125356453435i</v>
      </c>
      <c r="D3580" t="str">
        <f t="shared" si="1048"/>
        <v>1.89334966577728-2.00911122439306i</v>
      </c>
      <c r="E3580" t="str">
        <f t="shared" si="1049"/>
        <v>-5.24953560597588-27.2211688183522i</v>
      </c>
      <c r="F3580" t="str">
        <f t="shared" si="1050"/>
        <v>1.39828221067346-0.50525103005673i</v>
      </c>
      <c r="G3580" t="str">
        <f t="shared" si="1051"/>
        <v>0.961048454394764-0.193479514936851i</v>
      </c>
      <c r="H3580" t="str">
        <f t="shared" si="1052"/>
        <v>0.00692703181966432-23.8587438397722i</v>
      </c>
      <c r="I3580" t="str">
        <f t="shared" si="1053"/>
        <v>-0.0339793592972802-0.0941233696109455i</v>
      </c>
      <c r="K3580" t="str">
        <f t="shared" si="1054"/>
        <v>0.000146027026960448-0.000343008502206635i</v>
      </c>
      <c r="L3580" t="str">
        <f t="shared" si="1055"/>
        <v>0.00005-0.000422739109344606i</v>
      </c>
      <c r="M3580" t="str">
        <f t="shared" si="1056"/>
        <v>0.00133333333333333-0.000248670064320356i</v>
      </c>
      <c r="N3580">
        <f t="shared" si="1057"/>
        <v>34.5538314966239</v>
      </c>
      <c r="O3580">
        <f t="shared" si="1058"/>
        <v>36.91410628390048</v>
      </c>
      <c r="P3580" s="3">
        <f t="shared" si="1059"/>
        <v>-36.91410628390048</v>
      </c>
      <c r="Q3580" s="3">
        <f t="shared" si="1060"/>
        <v>145.4461685033761</v>
      </c>
      <c r="R3580">
        <f t="shared" si="1061"/>
        <v>-34.5538314966239</v>
      </c>
      <c r="S3580">
        <f t="shared" si="1062"/>
        <v>667.52663563268345</v>
      </c>
      <c r="T3580">
        <f t="shared" si="1045"/>
        <v>-36.91410628390048</v>
      </c>
    </row>
    <row r="3581" spans="1:20" x14ac:dyDescent="0.25">
      <c r="A3581">
        <f t="shared" si="1046"/>
        <v>4210131.4846450994</v>
      </c>
      <c r="B3581">
        <f t="shared" si="1063"/>
        <v>670063.23684808763</v>
      </c>
      <c r="C3581" t="str">
        <f t="shared" si="1047"/>
        <v>-0.0116171204885632+0.0080533898821892i</v>
      </c>
      <c r="D3581" t="str">
        <f t="shared" si="1048"/>
        <v>1.88582978237827-2.00865006267133i</v>
      </c>
      <c r="E3581" t="str">
        <f t="shared" si="1049"/>
        <v>-5.25015945492983-27.1066545112219i</v>
      </c>
      <c r="F3581" t="str">
        <f t="shared" si="1050"/>
        <v>1.39786761123793-0.505389940188326i</v>
      </c>
      <c r="G3581" t="str">
        <f t="shared" si="1051"/>
        <v>0.960763497507185-0.194157151207332i</v>
      </c>
      <c r="H3581" t="str">
        <f t="shared" si="1052"/>
        <v>0.00684656404370037-23.7683150724133i</v>
      </c>
      <c r="I3581" t="str">
        <f t="shared" si="1053"/>
        <v>-0.033860107623519-0.0937387516898237i</v>
      </c>
      <c r="K3581" t="str">
        <f t="shared" si="1054"/>
        <v>0.000145431034463474-0.000342001125360782i</v>
      </c>
      <c r="L3581" t="str">
        <f t="shared" si="1055"/>
        <v>0.00005-0.000421138781973108i</v>
      </c>
      <c r="M3581" t="str">
        <f t="shared" si="1056"/>
        <v>0.00133333333333333-0.000247728695278299i</v>
      </c>
      <c r="N3581">
        <f t="shared" si="1057"/>
        <v>34.731038923104109</v>
      </c>
      <c r="O3581">
        <f t="shared" si="1058"/>
        <v>36.993728319395899</v>
      </c>
      <c r="P3581" s="3">
        <f t="shared" si="1059"/>
        <v>-36.993728319395899</v>
      </c>
      <c r="Q3581" s="3">
        <f t="shared" si="1060"/>
        <v>145.26896107689589</v>
      </c>
      <c r="R3581">
        <f t="shared" si="1061"/>
        <v>-34.731038923104109</v>
      </c>
      <c r="S3581">
        <f t="shared" si="1062"/>
        <v>670.06323684808763</v>
      </c>
      <c r="T3581">
        <f t="shared" si="1045"/>
        <v>-36.993728319395899</v>
      </c>
    </row>
    <row r="3582" spans="1:20" x14ac:dyDescent="0.25">
      <c r="A3582">
        <f t="shared" si="1046"/>
        <v>4226129.9842867507</v>
      </c>
      <c r="B3582">
        <f t="shared" si="1063"/>
        <v>672609.4771481104</v>
      </c>
      <c r="C3582" t="str">
        <f t="shared" si="1047"/>
        <v>-0.0114862631696409+0.00801537189466132i</v>
      </c>
      <c r="D3582" t="str">
        <f t="shared" si="1048"/>
        <v>1.87831281641382-2.00816083885243i</v>
      </c>
      <c r="E3582" t="str">
        <f t="shared" si="1049"/>
        <v>-5.25074793440609-26.9925841334866i</v>
      </c>
      <c r="F3582" t="str">
        <f t="shared" si="1050"/>
        <v>1.39745010346355-0.505534894995274i</v>
      </c>
      <c r="G3582" t="str">
        <f t="shared" si="1051"/>
        <v>0.960476541699404-0.194836738179835i</v>
      </c>
      <c r="H3582" t="str">
        <f t="shared" si="1052"/>
        <v>0.00676704660008026-23.678229699394i</v>
      </c>
      <c r="I3582" t="str">
        <f t="shared" si="1053"/>
        <v>-0.0337416746863652-0.0933555061928909i</v>
      </c>
      <c r="K3582" t="str">
        <f t="shared" si="1054"/>
        <v>0.000144837799894805-0.000340995130091938i</v>
      </c>
      <c r="L3582" t="str">
        <f t="shared" si="1055"/>
        <v>0.00005-0.000419544512824375i</v>
      </c>
      <c r="M3582" t="str">
        <f t="shared" si="1056"/>
        <v>0.00133333333333333-0.000246790889896691i</v>
      </c>
      <c r="N3582">
        <f t="shared" si="1057"/>
        <v>34.908198614997247</v>
      </c>
      <c r="O3582">
        <f t="shared" si="1058"/>
        <v>37.073443218465897</v>
      </c>
      <c r="P3582" s="3">
        <f t="shared" si="1059"/>
        <v>-37.073443218465897</v>
      </c>
      <c r="Q3582" s="3">
        <f t="shared" si="1060"/>
        <v>145.09180138500275</v>
      </c>
      <c r="R3582">
        <f t="shared" si="1061"/>
        <v>-34.908198614997247</v>
      </c>
      <c r="S3582">
        <f t="shared" si="1062"/>
        <v>672.60947714811039</v>
      </c>
      <c r="T3582">
        <f t="shared" si="1045"/>
        <v>-37.073443218465897</v>
      </c>
    </row>
    <row r="3583" spans="1:20" x14ac:dyDescent="0.25">
      <c r="A3583">
        <f t="shared" si="1046"/>
        <v>4242189.2782270405</v>
      </c>
      <c r="B3583">
        <f t="shared" si="1063"/>
        <v>675165.39316127321</v>
      </c>
      <c r="C3583" t="str">
        <f t="shared" si="1047"/>
        <v>-0.0113566039796124+0.00797720538402778i</v>
      </c>
      <c r="D3583" t="str">
        <f t="shared" si="1048"/>
        <v>1.87079898232338-2.00764358026617i</v>
      </c>
      <c r="E3583" t="str">
        <f t="shared" si="1049"/>
        <v>-5.25130123696576-26.8789555451154i</v>
      </c>
      <c r="F3583" t="str">
        <f t="shared" si="1050"/>
        <v>1.39702966877921-0.505685883648972i</v>
      </c>
      <c r="G3583" t="str">
        <f t="shared" si="1051"/>
        <v>0.960187574207384-0.195518276754691i</v>
      </c>
      <c r="H3583" t="str">
        <f t="shared" si="1052"/>
        <v>0.00668846862582954-23.5884864110662i</v>
      </c>
      <c r="I3583" t="str">
        <f t="shared" si="1053"/>
        <v>-0.0336240537542923-0.0929736277082917i</v>
      </c>
      <c r="K3583" t="str">
        <f t="shared" si="1054"/>
        <v>0.000144247320994103-0.000339990526286237i</v>
      </c>
      <c r="L3583" t="str">
        <f t="shared" si="1055"/>
        <v>0.00005-0.000417956278964311i</v>
      </c>
      <c r="M3583" t="str">
        <f t="shared" si="1056"/>
        <v>0.00133333333333333-0.000245856634684889i</v>
      </c>
      <c r="N3583">
        <f t="shared" si="1057"/>
        <v>35.08530854841959</v>
      </c>
      <c r="O3583">
        <f t="shared" si="1058"/>
        <v>37.153250928069482</v>
      </c>
      <c r="P3583" s="3">
        <f t="shared" si="1059"/>
        <v>-37.153250928069482</v>
      </c>
      <c r="Q3583" s="3">
        <f t="shared" si="1060"/>
        <v>144.91469145158041</v>
      </c>
      <c r="R3583">
        <f t="shared" si="1061"/>
        <v>-35.08530854841959</v>
      </c>
      <c r="S3583">
        <f t="shared" si="1062"/>
        <v>675.16539316127319</v>
      </c>
      <c r="T3583">
        <f t="shared" si="1045"/>
        <v>-37.153250928069482</v>
      </c>
    </row>
    <row r="3584" spans="1:20" x14ac:dyDescent="0.25">
      <c r="A3584">
        <f t="shared" si="1046"/>
        <v>4258309.5974843036</v>
      </c>
      <c r="B3584">
        <f t="shared" si="1063"/>
        <v>677731.02165528608</v>
      </c>
      <c r="C3584" t="str">
        <f t="shared" si="1047"/>
        <v>-0.0112281354508202+0.00793889607466523i</v>
      </c>
      <c r="D3584" t="str">
        <f t="shared" si="1048"/>
        <v>1.86328849418761-2.00709831626587i</v>
      </c>
      <c r="E3584" t="str">
        <f t="shared" si="1049"/>
        <v>-5.25181955141107-26.7657666192294i</v>
      </c>
      <c r="F3584" t="str">
        <f t="shared" si="1050"/>
        <v>1.39660628852213-0.505842895279739i</v>
      </c>
      <c r="G3584" t="str">
        <f t="shared" si="1051"/>
        <v>0.959896582204064-0.196201767772414i</v>
      </c>
      <c r="H3584" t="str">
        <f t="shared" si="1052"/>
        <v>0.00661081937093151-23.4990839028195i</v>
      </c>
      <c r="I3584" t="str">
        <f t="shared" si="1053"/>
        <v>-0.0335072381435116-0.0925931108462761i</v>
      </c>
      <c r="K3584" t="str">
        <f t="shared" si="1054"/>
        <v>0.000143659595366829-0.000338987323776982i</v>
      </c>
      <c r="L3584" t="str">
        <f t="shared" si="1055"/>
        <v>0.00005-0.000416374057545637i</v>
      </c>
      <c r="M3584" t="str">
        <f t="shared" si="1056"/>
        <v>0.00133333333333333-0.000244925916203316i</v>
      </c>
      <c r="N3584">
        <f t="shared" si="1057"/>
        <v>35.262366707093861</v>
      </c>
      <c r="O3584">
        <f t="shared" si="1058"/>
        <v>37.233151393000085</v>
      </c>
      <c r="P3584" s="3">
        <f t="shared" si="1059"/>
        <v>-37.233151393000085</v>
      </c>
      <c r="Q3584" s="3">
        <f t="shared" si="1060"/>
        <v>144.73763329290614</v>
      </c>
      <c r="R3584">
        <f t="shared" si="1061"/>
        <v>-35.262366707093861</v>
      </c>
      <c r="S3584">
        <f t="shared" si="1062"/>
        <v>677.7310216552861</v>
      </c>
      <c r="T3584">
        <f t="shared" si="1045"/>
        <v>-37.233151393000085</v>
      </c>
    </row>
    <row r="3585" spans="1:20" x14ac:dyDescent="0.25">
      <c r="A3585">
        <f t="shared" si="1046"/>
        <v>4274491.1739547439</v>
      </c>
      <c r="B3585">
        <f t="shared" si="1063"/>
        <v>680306.39953757613</v>
      </c>
      <c r="C3585" t="str">
        <f t="shared" si="1047"/>
        <v>-0.0111008501232905+0.00790044963322187i</v>
      </c>
      <c r="D3585" t="str">
        <f t="shared" si="1048"/>
        <v>1.85578156570413-2.0065250782231i</v>
      </c>
      <c r="E3585" t="str">
        <f t="shared" si="1049"/>
        <v>-5.25230306283231-26.6530152420039i</v>
      </c>
      <c r="F3585" t="str">
        <f t="shared" si="1050"/>
        <v>1.39617994393777-0.506005918975544i</v>
      </c>
      <c r="G3585" t="str">
        <f t="shared" si="1051"/>
        <v>0.959603552799333-0.196887212012946i</v>
      </c>
      <c r="H3585" t="str">
        <f t="shared" si="1052"/>
        <v>0.00653408819736729-23.4100208750612i</v>
      </c>
      <c r="I3585" t="str">
        <f t="shared" si="1053"/>
        <v>-0.0333912212176006-0.0922139502391264i</v>
      </c>
      <c r="K3585" t="str">
        <f t="shared" si="1054"/>
        <v>0.000143074620485663-0.000337985532343555i</v>
      </c>
      <c r="L3585" t="str">
        <f t="shared" si="1055"/>
        <v>0.00005-0.000414797825807568i</v>
      </c>
      <c r="M3585" t="str">
        <f t="shared" si="1056"/>
        <v>0.00133333333333333-0.000243998721063276i</v>
      </c>
      <c r="N3585">
        <f t="shared" si="1057"/>
        <v>35.439371082438043</v>
      </c>
      <c r="O3585">
        <f t="shared" si="1058"/>
        <v>37.313144555903236</v>
      </c>
      <c r="P3585" s="3">
        <f t="shared" si="1059"/>
        <v>-37.313144555903236</v>
      </c>
      <c r="Q3585" s="3">
        <f t="shared" si="1060"/>
        <v>144.56062891756196</v>
      </c>
      <c r="R3585">
        <f t="shared" si="1061"/>
        <v>-35.439371082438043</v>
      </c>
      <c r="S3585">
        <f t="shared" si="1062"/>
        <v>680.30639953757611</v>
      </c>
      <c r="T3585">
        <f t="shared" si="1045"/>
        <v>-37.313144555903236</v>
      </c>
    </row>
    <row r="3586" spans="1:20" x14ac:dyDescent="0.25">
      <c r="A3586">
        <f t="shared" si="1046"/>
        <v>4290734.2404157715</v>
      </c>
      <c r="B3586">
        <f t="shared" si="1063"/>
        <v>682891.56385581894</v>
      </c>
      <c r="C3586" t="str">
        <f t="shared" si="1047"/>
        <v>-0.0109747405450562+0.00786187166859574i</v>
      </c>
      <c r="D3586" t="str">
        <f t="shared" si="1048"/>
        <v>1.84827841016329-2.00592389952188i</v>
      </c>
      <c r="E3586" t="str">
        <f t="shared" si="1049"/>
        <v>-5.25275195265435-26.5406993125728i</v>
      </c>
      <c r="F3586" t="str">
        <f t="shared" si="1050"/>
        <v>1.39575061617982-0.506174943780725i</v>
      </c>
      <c r="G3586" t="str">
        <f t="shared" si="1051"/>
        <v>0.959308473039998-0.197574610194897i</v>
      </c>
      <c r="H3586" t="str">
        <f t="shared" si="1052"/>
        <v>0.0064582645781613-23.3212960331973i</v>
      </c>
      <c r="I3586" t="str">
        <f t="shared" si="1053"/>
        <v>-0.0332759963871343-0.0918361405410926i</v>
      </c>
      <c r="K3586" t="str">
        <f t="shared" si="1054"/>
        <v>0.000142492393691934-0.000336985161710332i</v>
      </c>
      <c r="L3586" t="str">
        <f t="shared" si="1055"/>
        <v>0.00005-0.000413227561075483i</v>
      </c>
      <c r="M3586" t="str">
        <f t="shared" si="1056"/>
        <v>0.00133333333333333-0.000243075035926754i</v>
      </c>
      <c r="N3586">
        <f t="shared" si="1057"/>
        <v>35.616319673646814</v>
      </c>
      <c r="O3586">
        <f t="shared" si="1058"/>
        <v>37.39323035729435</v>
      </c>
      <c r="P3586" s="3">
        <f t="shared" si="1059"/>
        <v>-37.39323035729435</v>
      </c>
      <c r="Q3586" s="3">
        <f t="shared" si="1060"/>
        <v>144.38368032635319</v>
      </c>
      <c r="R3586">
        <f t="shared" si="1061"/>
        <v>-35.616319673646814</v>
      </c>
      <c r="S3586">
        <f t="shared" si="1062"/>
        <v>682.89156385581896</v>
      </c>
      <c r="T3586">
        <f t="shared" si="1045"/>
        <v>-37.39323035729435</v>
      </c>
    </row>
    <row r="3587" spans="1:20" x14ac:dyDescent="0.25">
      <c r="A3587">
        <f t="shared" si="1046"/>
        <v>4307039.0305293519</v>
      </c>
      <c r="B3587">
        <f t="shared" si="1063"/>
        <v>685486.55179847102</v>
      </c>
      <c r="C3587" t="str">
        <f t="shared" si="1047"/>
        <v>-0.0108497992724809+0.00782316773192125i</v>
      </c>
      <c r="D3587" t="str">
        <f t="shared" si="1048"/>
        <v>1.84077924042415-2.00529481555264i</v>
      </c>
      <c r="E3587" t="str">
        <f t="shared" si="1049"/>
        <v>-5.25316639868233-26.4288167429327i</v>
      </c>
      <c r="F3587" t="str">
        <f t="shared" si="1050"/>
        <v>1.39531828631016-0.5063499586947i</v>
      </c>
      <c r="G3587" t="str">
        <f t="shared" si="1051"/>
        <v>0.95901132990977-0.19826396297478i</v>
      </c>
      <c r="H3587" t="str">
        <f t="shared" si="1052"/>
        <v>0.00638333809643061-23.2329080876125i</v>
      </c>
      <c r="I3587" t="str">
        <f t="shared" si="1053"/>
        <v>-0.0331615571093184-0.0914596764283216i</v>
      </c>
      <c r="K3587" t="str">
        <f t="shared" si="1054"/>
        <v>0.000141912912197034-0.000335986221545623i</v>
      </c>
      <c r="L3587" t="str">
        <f t="shared" si="1055"/>
        <v>0.00005-0.000411663240760593i</v>
      </c>
      <c r="M3587" t="str">
        <f t="shared" si="1056"/>
        <v>0.00133333333333333-0.000242154847506231i</v>
      </c>
      <c r="N3587">
        <f t="shared" si="1057"/>
        <v>35.793210487777259</v>
      </c>
      <c r="O3587">
        <f t="shared" si="1058"/>
        <v>37.473408735577237</v>
      </c>
      <c r="P3587" s="3">
        <f t="shared" si="1059"/>
        <v>-37.473408735577237</v>
      </c>
      <c r="Q3587" s="3">
        <f t="shared" si="1060"/>
        <v>144.20678951222274</v>
      </c>
      <c r="R3587">
        <f t="shared" si="1061"/>
        <v>-35.793210487777259</v>
      </c>
      <c r="S3587">
        <f t="shared" si="1062"/>
        <v>685.48655179847106</v>
      </c>
      <c r="T3587">
        <f t="shared" si="1045"/>
        <v>-37.473408735577237</v>
      </c>
    </row>
    <row r="3588" spans="1:20" x14ac:dyDescent="0.25">
      <c r="A3588">
        <f t="shared" si="1046"/>
        <v>4323405.7788453633</v>
      </c>
      <c r="B3588">
        <f t="shared" si="1063"/>
        <v>688091.4006953052</v>
      </c>
      <c r="C3588" t="str">
        <f t="shared" si="1047"/>
        <v>-0.0107260188705863+0.00778434331656283i</v>
      </c>
      <c r="D3588" t="str">
        <f t="shared" si="1048"/>
        <v>1.83328426889044-2.00463786370589i</v>
      </c>
      <c r="E3588" t="str">
        <f t="shared" si="1049"/>
        <v>-5.25354657514657-26.3173654578481i</v>
      </c>
      <c r="F3588" t="str">
        <f t="shared" si="1050"/>
        <v>1.39488293529886-0.506530952670672i</v>
      </c>
      <c r="G3588" t="str">
        <f t="shared" si="1051"/>
        <v>0.958712110329247-0.198955270946232i</v>
      </c>
      <c r="H3588" t="str">
        <f t="shared" si="1052"/>
        <v>0.00630929844444024-23.1448557536509i</v>
      </c>
      <c r="I3588" t="str">
        <f t="shared" si="1053"/>
        <v>-0.0330478968876263-0.0910845525987913i</v>
      </c>
      <c r="K3588" t="str">
        <f t="shared" si="1054"/>
        <v>0.000141336173083867-0.000334988721460633i</v>
      </c>
      <c r="L3588" t="str">
        <f t="shared" si="1055"/>
        <v>0.00005-0.000410104842359626i</v>
      </c>
      <c r="M3588" t="str">
        <f t="shared" si="1056"/>
        <v>0.00133333333333333-0.000241238142564486i</v>
      </c>
      <c r="N3588">
        <f t="shared" si="1057"/>
        <v>35.970041539830135</v>
      </c>
      <c r="O3588">
        <f t="shared" si="1058"/>
        <v>37.553679627062309</v>
      </c>
      <c r="P3588" s="3">
        <f t="shared" si="1059"/>
        <v>-37.553679627062309</v>
      </c>
      <c r="Q3588" s="3">
        <f t="shared" si="1060"/>
        <v>144.02995846016987</v>
      </c>
      <c r="R3588">
        <f t="shared" si="1061"/>
        <v>-35.970041539830135</v>
      </c>
      <c r="S3588">
        <f t="shared" si="1062"/>
        <v>688.0914006953052</v>
      </c>
      <c r="T3588">
        <f t="shared" si="1045"/>
        <v>-37.553679627062309</v>
      </c>
    </row>
    <row r="3589" spans="1:20" x14ac:dyDescent="0.25">
      <c r="A3589">
        <f t="shared" si="1046"/>
        <v>4339834.7208049754</v>
      </c>
      <c r="B3589">
        <f t="shared" si="1063"/>
        <v>690706.14801794733</v>
      </c>
      <c r="C3589" t="str">
        <f t="shared" si="1047"/>
        <v>-0.0106033919133816+0.00774540385811679i</v>
      </c>
      <c r="D3589" t="str">
        <f t="shared" si="1048"/>
        <v>1.82579370748671-2.00395308336535i</v>
      </c>
      <c r="E3589" t="str">
        <f t="shared" si="1049"/>
        <v>-5.25389265274718-26.2063433947582i</v>
      </c>
      <c r="F3589" t="str">
        <f t="shared" si="1050"/>
        <v>1.39444454402414-0.506717914614321i</v>
      </c>
      <c r="G3589" t="str">
        <f t="shared" si="1051"/>
        <v>0.958410801155909-0.199648534639245i</v>
      </c>
      <c r="H3589" t="str">
        <f t="shared" si="1052"/>
        <v>0.00623613542266211-23.0571377515967i</v>
      </c>
      <c r="I3589" t="str">
        <f t="shared" si="1053"/>
        <v>-0.0329350092714382-0.0907107637722421i</v>
      </c>
      <c r="K3589" t="str">
        <f t="shared" si="1054"/>
        <v>0.000140762173308262-0.000333992671008461i</v>
      </c>
      <c r="L3589" t="str">
        <f t="shared" si="1055"/>
        <v>0.00005-0.000408552343454498i</v>
      </c>
      <c r="M3589" t="str">
        <f t="shared" si="1056"/>
        <v>0.00133333333333333-0.000240324907914411i</v>
      </c>
      <c r="N3589">
        <f t="shared" si="1057"/>
        <v>36.146810852832033</v>
      </c>
      <c r="O3589">
        <f t="shared" si="1058"/>
        <v>37.634042965984818</v>
      </c>
      <c r="P3589" s="3">
        <f t="shared" si="1059"/>
        <v>-37.634042965984818</v>
      </c>
      <c r="Q3589" s="3">
        <f t="shared" si="1060"/>
        <v>143.85318914716797</v>
      </c>
      <c r="R3589">
        <f t="shared" si="1061"/>
        <v>-36.146810852832033</v>
      </c>
      <c r="S3589">
        <f t="shared" si="1062"/>
        <v>690.70614801794738</v>
      </c>
      <c r="T3589">
        <f t="shared" si="1045"/>
        <v>-37.634042965984818</v>
      </c>
    </row>
    <row r="3590" spans="1:20" x14ac:dyDescent="0.25">
      <c r="A3590">
        <f t="shared" si="1046"/>
        <v>4356326.0927440347</v>
      </c>
      <c r="B3590">
        <f t="shared" si="1063"/>
        <v>693330.83138041559</v>
      </c>
      <c r="C3590" t="str">
        <f t="shared" si="1047"/>
        <v>-0.0104819109841957+0.0077063547344202i</v>
      </c>
      <c r="D3590" t="str">
        <f t="shared" si="1048"/>
        <v>1.8183077676346-2.003240515901i</v>
      </c>
      <c r="E3590" t="str">
        <f t="shared" si="1049"/>
        <v>-5.25420479869792-26.0957485036844i</v>
      </c>
      <c r="F3590" t="str">
        <f t="shared" si="1050"/>
        <v>1.39400309327238-0.506910833382508i</v>
      </c>
      <c r="G3590" t="str">
        <f t="shared" si="1051"/>
        <v>0.95810738918411-0.200343754519373i</v>
      </c>
      <c r="H3590" t="str">
        <f t="shared" si="1052"/>
        <v>0.00616383893884044-22.9697528066547i</v>
      </c>
      <c r="I3590" t="str">
        <f t="shared" si="1053"/>
        <v>-0.0328228878556847-0.09033830469011i</v>
      </c>
      <c r="K3590" t="str">
        <f t="shared" si="1054"/>
        <v>0.000140190909700432-0.0003329980796831i</v>
      </c>
      <c r="L3590" t="str">
        <f t="shared" si="1055"/>
        <v>0.00005-0.000407005721711992i</v>
      </c>
      <c r="M3590" t="str">
        <f t="shared" si="1056"/>
        <v>0.00133333333333333-0.000239415130418819i</v>
      </c>
      <c r="N3590">
        <f t="shared" si="1057"/>
        <v>36.323516457913229</v>
      </c>
      <c r="O3590">
        <f t="shared" si="1058"/>
        <v>37.714498684522944</v>
      </c>
      <c r="P3590" s="3">
        <f t="shared" si="1059"/>
        <v>-37.714498684522944</v>
      </c>
      <c r="Q3590" s="3">
        <f t="shared" si="1060"/>
        <v>143.67648354208677</v>
      </c>
      <c r="R3590">
        <f t="shared" si="1061"/>
        <v>-36.323516457913229</v>
      </c>
      <c r="S3590">
        <f t="shared" si="1062"/>
        <v>693.33083138041559</v>
      </c>
      <c r="T3590">
        <f t="shared" si="1045"/>
        <v>-37.714498684522944</v>
      </c>
    </row>
    <row r="3591" spans="1:20" x14ac:dyDescent="0.25">
      <c r="A3591">
        <f t="shared" si="1046"/>
        <v>4372880.1318964614</v>
      </c>
      <c r="B3591">
        <f t="shared" si="1063"/>
        <v>695965.48853966116</v>
      </c>
      <c r="C3591" t="str">
        <f t="shared" si="1047"/>
        <v>-0.0103615686760098+0.0076672012655674i</v>
      </c>
      <c r="D3591" t="str">
        <f t="shared" si="1048"/>
        <v>1.81082666022919-2.00250020466158i</v>
      </c>
      <c r="E3591" t="str">
        <f t="shared" si="1049"/>
        <v>-5.25448317676917-25.9855787471383i</v>
      </c>
      <c r="F3591" t="str">
        <f t="shared" si="1050"/>
        <v>1.39355856373811-0.507109697781929i</v>
      </c>
      <c r="G3591" t="str">
        <f t="shared" si="1051"/>
        <v>0.957801861145082-0.201040930986949i</v>
      </c>
      <c r="H3591" t="str">
        <f t="shared" si="1052"/>
        <v>0.00609239900706026-22.8826996489313i</v>
      </c>
      <c r="I3591" t="str">
        <f t="shared" si="1053"/>
        <v>-0.0327115262804904-0.0899671701154606i</v>
      </c>
      <c r="K3591" t="str">
        <f t="shared" si="1054"/>
        <v>0.000139622378966395-0.000332004956918475i</v>
      </c>
      <c r="L3591" t="str">
        <f t="shared" si="1055"/>
        <v>0.00005-0.000405464954883436i</v>
      </c>
      <c r="M3591" t="str">
        <f t="shared" si="1056"/>
        <v>0.00133333333333333-0.000238508796990256i</v>
      </c>
      <c r="N3591">
        <f t="shared" si="1057"/>
        <v>36.500156394388085</v>
      </c>
      <c r="O3591">
        <f t="shared" si="1058"/>
        <v>37.795046712816756</v>
      </c>
      <c r="P3591" s="3">
        <f t="shared" si="1059"/>
        <v>-37.795046712816756</v>
      </c>
      <c r="Q3591" s="3">
        <f t="shared" si="1060"/>
        <v>143.49984360561191</v>
      </c>
      <c r="R3591">
        <f t="shared" si="1061"/>
        <v>-36.500156394388085</v>
      </c>
      <c r="S3591">
        <f t="shared" si="1062"/>
        <v>695.96548853966112</v>
      </c>
      <c r="T3591">
        <f t="shared" si="1045"/>
        <v>-37.795046712816756</v>
      </c>
    </row>
    <row r="3592" spans="1:20" x14ac:dyDescent="0.25">
      <c r="A3592">
        <f t="shared" si="1046"/>
        <v>4389497.0763976686</v>
      </c>
      <c r="B3592">
        <f t="shared" si="1063"/>
        <v>698610.15739611187</v>
      </c>
      <c r="C3592" t="str">
        <f t="shared" si="1047"/>
        <v>-0.0102423575917932+0.00762794871393463i</v>
      </c>
      <c r="D3592" t="str">
        <f t="shared" si="1048"/>
        <v>1.80335059561546-2.00173219496688i</v>
      </c>
      <c r="E3592" t="str">
        <f t="shared" si="1049"/>
        <v>-5.25472794733075-25.8758321000324i</v>
      </c>
      <c r="F3592" t="str">
        <f t="shared" si="1050"/>
        <v>1.39311093602407-0.507314496567818i</v>
      </c>
      <c r="G3592" t="str">
        <f t="shared" si="1051"/>
        <v>0.957494203706944-0.201740064376288i</v>
      </c>
      <c r="H3592" t="str">
        <f t="shared" si="1052"/>
        <v>0.006021805746822-22.7959770134153i</v>
      </c>
      <c r="I3592" t="str">
        <f t="shared" si="1053"/>
        <v>-0.0326009182308238-0.0895973548329258i</v>
      </c>
      <c r="K3592" t="str">
        <f t="shared" si="1054"/>
        <v>0.000139056577689418-0.000331013312087498i</v>
      </c>
      <c r="L3592" t="str">
        <f t="shared" si="1055"/>
        <v>0.00005-0.00040393002080438i</v>
      </c>
      <c r="M3592" t="str">
        <f t="shared" si="1056"/>
        <v>0.00133333333333333-0.000237605894590811i</v>
      </c>
      <c r="N3592">
        <f t="shared" si="1057"/>
        <v>36.676728709833043</v>
      </c>
      <c r="O3592">
        <f t="shared" si="1058"/>
        <v>37.875686978986195</v>
      </c>
      <c r="P3592" s="3">
        <f t="shared" si="1059"/>
        <v>-37.875686978986195</v>
      </c>
      <c r="Q3592" s="3">
        <f t="shared" si="1060"/>
        <v>143.32327129016696</v>
      </c>
      <c r="R3592">
        <f t="shared" si="1061"/>
        <v>-36.676728709833043</v>
      </c>
      <c r="S3592">
        <f t="shared" si="1062"/>
        <v>698.61015739611184</v>
      </c>
      <c r="T3592">
        <f t="shared" si="1045"/>
        <v>-37.875686978986195</v>
      </c>
    </row>
    <row r="3593" spans="1:20" x14ac:dyDescent="0.25">
      <c r="A3593">
        <f t="shared" si="1046"/>
        <v>4406177.1652879799</v>
      </c>
      <c r="B3593">
        <f t="shared" si="1063"/>
        <v>701264.87599421712</v>
      </c>
      <c r="C3593" t="str">
        <f t="shared" si="1047"/>
        <v>-0.01012427034484+0.00758860228421048i</v>
      </c>
      <c r="D3593" t="str">
        <f t="shared" si="1048"/>
        <v>1.79587978356496-2.0009365340996i</v>
      </c>
      <c r="E3593" t="str">
        <f t="shared" si="1049"/>
        <v>-5.25493926739395-25.7665065495887i</v>
      </c>
      <c r="F3593" t="str">
        <f t="shared" si="1050"/>
        <v>1.39266019064114-0.507525218442593i</v>
      </c>
      <c r="G3593" t="str">
        <f t="shared" si="1051"/>
        <v>0.957184403474717-0.202441154954884i</v>
      </c>
      <c r="H3593" t="str">
        <f t="shared" si="1052"/>
        <v>0.00595204938212126-22.7095836399588i</v>
      </c>
      <c r="I3593" t="str">
        <f t="shared" si="1053"/>
        <v>-0.0324910574361467-0.0892288536486329i</v>
      </c>
      <c r="K3593" t="str">
        <f t="shared" si="1054"/>
        <v>0.000138493502331475-0.000330023154501141i</v>
      </c>
      <c r="L3593" t="str">
        <f t="shared" si="1055"/>
        <v>0.00005-0.000402400897394281i</v>
      </c>
      <c r="M3593" t="str">
        <f t="shared" si="1056"/>
        <v>0.00133333333333333-0.00023670641023193i</v>
      </c>
      <c r="N3593">
        <f t="shared" si="1057"/>
        <v>36.853231460158923</v>
      </c>
      <c r="O3593">
        <f t="shared" si="1058"/>
        <v>37.956419409150172</v>
      </c>
      <c r="P3593" s="3">
        <f t="shared" si="1059"/>
        <v>-37.956419409150172</v>
      </c>
      <c r="Q3593" s="3">
        <f t="shared" si="1060"/>
        <v>143.14676853984108</v>
      </c>
      <c r="R3593">
        <f t="shared" si="1061"/>
        <v>-36.853231460158923</v>
      </c>
      <c r="S3593">
        <f t="shared" si="1062"/>
        <v>701.26487599421716</v>
      </c>
      <c r="T3593">
        <f t="shared" si="1045"/>
        <v>-37.956419409150172</v>
      </c>
    </row>
    <row r="3594" spans="1:20" x14ac:dyDescent="0.25">
      <c r="A3594">
        <f t="shared" si="1046"/>
        <v>4422920.638516074</v>
      </c>
      <c r="B3594">
        <f t="shared" si="1063"/>
        <v>703929.68252299516</v>
      </c>
      <c r="C3594" t="str">
        <f t="shared" si="1047"/>
        <v>-0.0100072995591074+0.00754916712343648i</v>
      </c>
      <c r="D3594" t="str">
        <f t="shared" si="1048"/>
        <v>1.7884144332526-2.00011327129705i</v>
      </c>
      <c r="E3594" t="str">
        <f t="shared" si="1049"/>
        <v>-5.25511729065279-25.6576000952519i</v>
      </c>
      <c r="F3594" t="str">
        <f t="shared" si="1050"/>
        <v>1.39220630800847-0.507741852054521i</v>
      </c>
      <c r="G3594" t="str">
        <f t="shared" si="1051"/>
        <v>0.956872446990338-0.203144202922606i</v>
      </c>
      <c r="H3594" t="str">
        <f t="shared" si="1052"/>
        <v>0.00588312024053219-22.6235182732585i</v>
      </c>
      <c r="I3594" t="str">
        <f t="shared" si="1053"/>
        <v>-0.0323819376700691-0.0888616613901468i</v>
      </c>
      <c r="K3594" t="str">
        <f t="shared" si="1054"/>
        <v>0.000137933149234667-0.000329034493407548i</v>
      </c>
      <c r="L3594" t="str">
        <f t="shared" si="1055"/>
        <v>0.00005-0.000400877562656187i</v>
      </c>
      <c r="M3594" t="str">
        <f t="shared" si="1056"/>
        <v>0.00133333333333333-0.000235810330974228i</v>
      </c>
      <c r="N3594">
        <f t="shared" si="1057"/>
        <v>37.029662709691593</v>
      </c>
      <c r="O3594">
        <f t="shared" si="1058"/>
        <v>38.0372439274445</v>
      </c>
      <c r="P3594" s="3">
        <f t="shared" si="1059"/>
        <v>-38.0372439274445</v>
      </c>
      <c r="Q3594" s="3">
        <f t="shared" si="1060"/>
        <v>142.97033729030841</v>
      </c>
      <c r="R3594">
        <f t="shared" si="1061"/>
        <v>-37.029662709691593</v>
      </c>
      <c r="S3594">
        <f t="shared" si="1062"/>
        <v>703.92968252299511</v>
      </c>
      <c r="T3594">
        <f t="shared" si="1045"/>
        <v>-38.0372439274445</v>
      </c>
    </row>
    <row r="3595" spans="1:20" x14ac:dyDescent="0.25">
      <c r="A3595">
        <f t="shared" si="1046"/>
        <v>4439727.7369424356</v>
      </c>
      <c r="B3595">
        <f t="shared" si="1063"/>
        <v>706604.61531658261</v>
      </c>
      <c r="C3595" t="str">
        <f t="shared" si="1047"/>
        <v>-0.00989143786955506+0.0075096483210519i</v>
      </c>
      <c r="D3595" t="str">
        <f t="shared" si="1048"/>
        <v>1.78095475323347-1.99926245774227i</v>
      </c>
      <c r="E3595" t="str">
        <f t="shared" si="1049"/>
        <v>-5.255262167525-25.5491107485998i</v>
      </c>
      <c r="F3595" t="str">
        <f t="shared" si="1050"/>
        <v>1.39174926845342-0.507964385996366i</v>
      </c>
      <c r="G3595" t="str">
        <f t="shared" si="1051"/>
        <v>0.956558320732694-0.203849208410881i</v>
      </c>
      <c r="H3595" t="str">
        <f t="shared" si="1052"/>
        <v>0.00581500875229738-22.537779662836i</v>
      </c>
      <c r="I3595" t="str">
        <f t="shared" si="1053"/>
        <v>-0.0322735527500042-0.0884957729063967i</v>
      </c>
      <c r="K3595" t="str">
        <f t="shared" si="1054"/>
        <v>0.000137375514622692-0.000328047337991149i</v>
      </c>
      <c r="L3595" t="str">
        <f t="shared" si="1055"/>
        <v>0.00005-0.000399359994676417i</v>
      </c>
      <c r="M3595" t="str">
        <f t="shared" si="1056"/>
        <v>0.00133333333333333-0.000234917643927304i</v>
      </c>
      <c r="N3595">
        <f t="shared" si="1057"/>
        <v>37.206020531239858</v>
      </c>
      <c r="O3595">
        <f t="shared" si="1058"/>
        <v>38.118160456041352</v>
      </c>
      <c r="P3595" s="3">
        <f t="shared" si="1059"/>
        <v>-38.118160456041352</v>
      </c>
      <c r="Q3595" s="3">
        <f t="shared" si="1060"/>
        <v>142.79397946876014</v>
      </c>
      <c r="R3595">
        <f t="shared" si="1061"/>
        <v>-37.206020531239858</v>
      </c>
      <c r="S3595">
        <f t="shared" si="1062"/>
        <v>706.60461531658257</v>
      </c>
      <c r="T3595">
        <f t="shared" si="1045"/>
        <v>-38.118160456041352</v>
      </c>
    </row>
    <row r="3596" spans="1:20" x14ac:dyDescent="0.25">
      <c r="A3596">
        <f t="shared" si="1046"/>
        <v>4456598.7023428166</v>
      </c>
      <c r="B3596">
        <f t="shared" si="1063"/>
        <v>709289.71285478561</v>
      </c>
      <c r="C3596" t="str">
        <f t="shared" si="1047"/>
        <v>-0.00977667792248627+0.00747005090894902i</v>
      </c>
      <c r="D3596" t="str">
        <f t="shared" si="1048"/>
        <v>1.77350095141999-1.99838414655513i</v>
      </c>
      <c r="E3596" t="str">
        <f t="shared" si="1049"/>
        <v>-5.25537404519237-25.441036533259i</v>
      </c>
      <c r="F3596" t="str">
        <f t="shared" si="1050"/>
        <v>1.39128905221171-0.508192808804041i</v>
      </c>
      <c r="G3596" t="str">
        <f t="shared" si="1051"/>
        <v>0.956242011117646-0.204556171481884i</v>
      </c>
      <c r="H3596" t="str">
        <f t="shared" si="1052"/>
        <v>0.00574770544942176-22.45236656302i</v>
      </c>
      <c r="I3596" t="str">
        <f t="shared" si="1053"/>
        <v>-0.0321658965368294-0.0881311830676225i</v>
      </c>
      <c r="K3596" t="str">
        <f t="shared" si="1054"/>
        <v>0.000136820594602279-0.000327061697371809i</v>
      </c>
      <c r="L3596" t="str">
        <f t="shared" si="1055"/>
        <v>0.00005-0.000397848171624244i</v>
      </c>
      <c r="M3596" t="str">
        <f t="shared" si="1056"/>
        <v>0.00133333333333333-0.000234028336249556i</v>
      </c>
      <c r="N3596">
        <f t="shared" si="1057"/>
        <v>37.382303006172066</v>
      </c>
      <c r="O3596">
        <f t="shared" si="1058"/>
        <v>38.199168915166986</v>
      </c>
      <c r="P3596" s="3">
        <f t="shared" si="1059"/>
        <v>-38.199168915166986</v>
      </c>
      <c r="Q3596" s="3">
        <f t="shared" si="1060"/>
        <v>142.61769699382793</v>
      </c>
      <c r="R3596">
        <f t="shared" si="1061"/>
        <v>-37.382303006172066</v>
      </c>
      <c r="S3596">
        <f t="shared" si="1062"/>
        <v>709.28971285478565</v>
      </c>
      <c r="T3596">
        <f t="shared" si="1045"/>
        <v>-38.199168915166986</v>
      </c>
    </row>
    <row r="3597" spans="1:20" x14ac:dyDescent="0.25">
      <c r="A3597">
        <f t="shared" si="1046"/>
        <v>4473533.7774117189</v>
      </c>
      <c r="B3597">
        <f t="shared" si="1063"/>
        <v>711985.01376363379</v>
      </c>
      <c r="C3597" t="str">
        <f t="shared" si="1047"/>
        <v>-0.00966301237588823+0.00743037986153287i</v>
      </c>
      <c r="D3597" t="str">
        <f t="shared" si="1048"/>
        <v>1.76605323505906-1.99747839278277i</v>
      </c>
      <c r="E3597" t="str">
        <f t="shared" si="1049"/>
        <v>-5.25545306764051-25.3333754848164i</v>
      </c>
      <c r="F3597" t="str">
        <f t="shared" si="1050"/>
        <v>1.39082563942738-0.508427108955231i</v>
      </c>
      <c r="G3597" t="str">
        <f t="shared" si="1051"/>
        <v>0.955923504498072-0.205265092127708i</v>
      </c>
      <c r="H3597" t="str">
        <f t="shared" si="1052"/>
        <v>0.00568120096477145-22.367277732927i</v>
      </c>
      <c r="I3597" t="str">
        <f t="shared" si="1053"/>
        <v>-0.0320589629345472-0.087767886765303i</v>
      </c>
      <c r="K3597" t="str">
        <f t="shared" si="1054"/>
        <v>0.000136268385164631-0.000326077580603991i</v>
      </c>
      <c r="L3597" t="str">
        <f t="shared" si="1055"/>
        <v>0.00005-0.000396342071751589i</v>
      </c>
      <c r="M3597" t="str">
        <f t="shared" si="1056"/>
        <v>0.00133333333333333-0.000233142395147993i</v>
      </c>
      <c r="N3597">
        <f t="shared" si="1057"/>
        <v>37.558508224485365</v>
      </c>
      <c r="O3597">
        <f t="shared" si="1058"/>
        <v>38.280269223121842</v>
      </c>
      <c r="P3597" s="3">
        <f t="shared" si="1059"/>
        <v>-38.280269223121842</v>
      </c>
      <c r="Q3597" s="3">
        <f t="shared" si="1060"/>
        <v>142.44149177551463</v>
      </c>
      <c r="R3597">
        <f t="shared" si="1061"/>
        <v>-37.558508224485365</v>
      </c>
      <c r="S3597">
        <f t="shared" si="1062"/>
        <v>711.98501376363379</v>
      </c>
      <c r="T3597">
        <f t="shared" si="1045"/>
        <v>-38.280269223121842</v>
      </c>
    </row>
    <row r="3598" spans="1:20" x14ac:dyDescent="0.25">
      <c r="A3598">
        <f t="shared" si="1046"/>
        <v>4490533.2057658844</v>
      </c>
      <c r="B3598">
        <f t="shared" si="1063"/>
        <v>714690.55681593565</v>
      </c>
      <c r="C3598" t="str">
        <f t="shared" si="1047"/>
        <v>-0.00955043389977561+0.00739064009579042i</v>
      </c>
      <c r="D3598" t="str">
        <f t="shared" si="1048"/>
        <v>1.75861181070943-1.99654525339004i</v>
      </c>
      <c r="E3598" t="str">
        <f t="shared" si="1049"/>
        <v>-5.25549937569795-25.2261256507364i</v>
      </c>
      <c r="F3598" t="str">
        <f t="shared" si="1050"/>
        <v>1.3903590101529-0.508667274868026i</v>
      </c>
      <c r="G3598" t="str">
        <f t="shared" si="1051"/>
        <v>0.955602787163911-0.205975970269534i</v>
      </c>
      <c r="H3598" t="str">
        <f t="shared" si="1052"/>
        <v>0.00561548603117853-22.2825119364426i</v>
      </c>
      <c r="I3598" t="str">
        <f t="shared" si="1053"/>
        <v>-0.0319527458899497-0.0874058789120962i</v>
      </c>
      <c r="K3598" t="str">
        <f t="shared" si="1054"/>
        <v>0.000135718882186887-0.000325094996675948i</v>
      </c>
      <c r="L3598" t="str">
        <f t="shared" si="1055"/>
        <v>0.00005-0.000394841673392696i</v>
      </c>
      <c r="M3598" t="str">
        <f t="shared" si="1056"/>
        <v>0.00133333333333333-0.000232259807878057i</v>
      </c>
      <c r="N3598">
        <f t="shared" si="1057"/>
        <v>37.734634284875256</v>
      </c>
      <c r="O3598">
        <f t="shared" si="1058"/>
        <v>38.36146129629828</v>
      </c>
      <c r="P3598" s="3">
        <f t="shared" si="1059"/>
        <v>-38.36146129629828</v>
      </c>
      <c r="Q3598" s="3">
        <f t="shared" si="1060"/>
        <v>142.26536571512474</v>
      </c>
      <c r="R3598">
        <f t="shared" si="1061"/>
        <v>-37.734634284875256</v>
      </c>
      <c r="S3598">
        <f t="shared" si="1062"/>
        <v>714.69055681593568</v>
      </c>
      <c r="T3598">
        <f t="shared" si="1045"/>
        <v>-38.36146129629828</v>
      </c>
    </row>
    <row r="3599" spans="1:20" x14ac:dyDescent="0.25">
      <c r="A3599">
        <f t="shared" si="1046"/>
        <v>4507597.2319477946</v>
      </c>
      <c r="B3599">
        <f t="shared" si="1063"/>
        <v>717406.3809318362</v>
      </c>
      <c r="C3599" t="str">
        <f t="shared" si="1047"/>
        <v>-0.00943893517653288+0.00735083647136605i</v>
      </c>
      <c r="D3599" t="str">
        <f t="shared" si="1048"/>
        <v>1.75117688421932-1.99558478724945i</v>
      </c>
      <c r="E3599" t="str">
        <f t="shared" si="1049"/>
        <v>-5.25551310707496-25.1192850902757i</v>
      </c>
      <c r="F3599" t="str">
        <f t="shared" si="1050"/>
        <v>1.38988914434925-0.50891329489954i</v>
      </c>
      <c r="G3599" t="str">
        <f t="shared" si="1051"/>
        <v>0.95527984534221-0.206688805756803i</v>
      </c>
      <c r="H3599" t="str">
        <f t="shared" si="1052"/>
        <v>0.00555055148054966-22.198067942203i</v>
      </c>
      <c r="I3599" t="str">
        <f t="shared" si="1053"/>
        <v>-0.0318472393922861-0.0870451544417766i</v>
      </c>
      <c r="K3599" t="str">
        <f t="shared" si="1054"/>
        <v>0.000135172081433555-0.000324113954508934i</v>
      </c>
      <c r="L3599" t="str">
        <f t="shared" si="1055"/>
        <v>0.00005-0.000393346954963833i</v>
      </c>
      <c r="M3599" t="str">
        <f t="shared" si="1056"/>
        <v>0.00133333333333333-0.000231380561743431i</v>
      </c>
      <c r="N3599">
        <f t="shared" si="1057"/>
        <v>37.910679294805192</v>
      </c>
      <c r="O3599">
        <f t="shared" si="1058"/>
        <v>38.442745049199871</v>
      </c>
      <c r="P3599" s="3">
        <f t="shared" si="1059"/>
        <v>-38.442745049199871</v>
      </c>
      <c r="Q3599" s="3">
        <f t="shared" si="1060"/>
        <v>142.08932070519481</v>
      </c>
      <c r="R3599">
        <f t="shared" si="1061"/>
        <v>-37.910679294805192</v>
      </c>
      <c r="S3599">
        <f t="shared" si="1062"/>
        <v>717.40638093183622</v>
      </c>
      <c r="T3599">
        <f t="shared" si="1045"/>
        <v>-38.442745049199871</v>
      </c>
    </row>
    <row r="3600" spans="1:20" x14ac:dyDescent="0.25">
      <c r="A3600">
        <f t="shared" si="1046"/>
        <v>4524726.1014291961</v>
      </c>
      <c r="B3600">
        <f t="shared" si="1063"/>
        <v>720132.52517937717</v>
      </c>
      <c r="C3600" t="str">
        <f t="shared" si="1047"/>
        <v>-0.00932850890125752+0.00731097379064404i</v>
      </c>
      <c r="D3600" t="str">
        <f t="shared" si="1048"/>
        <v>1.74374866070398-1.99459705513079i</v>
      </c>
      <c r="E3600" t="str">
        <f t="shared" si="1049"/>
        <v>-5.25549439640165-25.0128518744011i</v>
      </c>
      <c r="F3600" t="str">
        <f t="shared" si="1050"/>
        <v>1.389416021886-0.509165157344529i</v>
      </c>
      <c r="G3600" t="str">
        <f t="shared" si="1051"/>
        <v>0.954954665197186-0.207403598366365i</v>
      </c>
      <c r="H3600" t="str">
        <f t="shared" si="1052"/>
        <v>0.00548638824298056-22.1139445235766i</v>
      </c>
      <c r="I3600" t="str">
        <f t="shared" si="1053"/>
        <v>-0.0317424374729333-0.0866857083091742i</v>
      </c>
      <c r="K3600" t="str">
        <f t="shared" si="1054"/>
        <v>0.000134627978557967-0.000323134462956433i</v>
      </c>
      <c r="L3600" t="str">
        <f t="shared" si="1055"/>
        <v>0.00005-0.000391857894962974i</v>
      </c>
      <c r="M3600" t="str">
        <f t="shared" si="1056"/>
        <v>0.00133333333333333-0.000230504644095868i</v>
      </c>
      <c r="N3600">
        <f t="shared" si="1057"/>
        <v>38.08664137057329</v>
      </c>
      <c r="O3600">
        <f t="shared" si="1058"/>
        <v>38.524120394460503</v>
      </c>
      <c r="P3600" s="3">
        <f t="shared" si="1059"/>
        <v>-38.524120394460503</v>
      </c>
      <c r="Q3600" s="3">
        <f t="shared" si="1060"/>
        <v>141.91335862942671</v>
      </c>
      <c r="R3600">
        <f t="shared" si="1061"/>
        <v>-38.08664137057329</v>
      </c>
      <c r="S3600">
        <f t="shared" si="1062"/>
        <v>720.13252517937713</v>
      </c>
      <c r="T3600">
        <f t="shared" si="1045"/>
        <v>-38.524120394460503</v>
      </c>
    </row>
    <row r="3601" spans="1:20" x14ac:dyDescent="0.25">
      <c r="A3601">
        <f t="shared" si="1046"/>
        <v>4541920.0606146269</v>
      </c>
      <c r="B3601">
        <f t="shared" si="1063"/>
        <v>722869.0287750588</v>
      </c>
      <c r="C3601" t="str">
        <f t="shared" si="1047"/>
        <v>-0.00921914778210374+0.00727105679883853i</v>
      </c>
      <c r="D3601" t="str">
        <f t="shared" si="1048"/>
        <v>1.7363273445237-1.99358211969056i</v>
      </c>
      <c r="E3601" t="str">
        <f t="shared" si="1049"/>
        <v>-5.25544337526583-24.9068240857057i</v>
      </c>
      <c r="F3601" t="str">
        <f t="shared" si="1050"/>
        <v>1.38893962254136-0.50942285043399i</v>
      </c>
      <c r="G3601" t="str">
        <f t="shared" si="1051"/>
        <v>0.954627232830286-0.208120347801643i</v>
      </c>
      <c r="H3601" t="str">
        <f t="shared" si="1052"/>
        <v>0.00542298734587545-22.0301404586453i</v>
      </c>
      <c r="I3601" t="str">
        <f t="shared" si="1053"/>
        <v>-0.0316383342050681-0.0863275354901084i</v>
      </c>
      <c r="K3601" t="str">
        <f t="shared" si="1054"/>
        <v>0.000134086569103728-0.000322156530803416i</v>
      </c>
      <c r="L3601" t="str">
        <f t="shared" si="1055"/>
        <v>0.00005-0.00039037447196949i</v>
      </c>
      <c r="M3601" t="str">
        <f t="shared" si="1056"/>
        <v>0.00133333333333333-0.000229632042334995i</v>
      </c>
      <c r="N3601">
        <f t="shared" si="1057"/>
        <v>38.262518637378406</v>
      </c>
      <c r="O3601">
        <f t="shared" si="1058"/>
        <v>38.605587242863329</v>
      </c>
      <c r="P3601" s="3">
        <f t="shared" si="1059"/>
        <v>-38.605587242863329</v>
      </c>
      <c r="Q3601" s="3">
        <f t="shared" si="1060"/>
        <v>141.73748136262159</v>
      </c>
      <c r="R3601">
        <f t="shared" si="1061"/>
        <v>-38.262518637378406</v>
      </c>
      <c r="S3601">
        <f t="shared" si="1062"/>
        <v>722.86902877505884</v>
      </c>
      <c r="T3601">
        <f t="shared" si="1045"/>
        <v>-38.605587242863329</v>
      </c>
    </row>
    <row r="3602" spans="1:20" x14ac:dyDescent="0.25">
      <c r="A3602">
        <f t="shared" si="1046"/>
        <v>4559179.3568449626</v>
      </c>
      <c r="B3602">
        <f t="shared" si="1063"/>
        <v>725615.931084404</v>
      </c>
      <c r="C3602" t="str">
        <f t="shared" si="1047"/>
        <v>-0.00911084454062678+0.00723109018409077i</v>
      </c>
      <c r="D3602" t="str">
        <f t="shared" si="1048"/>
        <v>1.72891313926181-1.99254004546102i</v>
      </c>
      <c r="E3602" t="str">
        <f t="shared" si="1049"/>
        <v>-5.25536017224987-24.8011998183301i</v>
      </c>
      <c r="F3602" t="str">
        <f t="shared" si="1050"/>
        <v>1.38845992600236-0.509686362333759i</v>
      </c>
      <c r="G3602" t="str">
        <f t="shared" si="1051"/>
        <v>0.954297534280261-0.208839053691773i</v>
      </c>
      <c r="H3602" t="str">
        <f t="shared" si="1052"/>
        <v>0.005360339913071-21.9466545301865i</v>
      </c>
      <c r="I3602" t="str">
        <f t="shared" si="1053"/>
        <v>-0.0315349237033427-0.0859706309813337i</v>
      </c>
      <c r="K3602" t="str">
        <f t="shared" si="1054"/>
        <v>0.000133547848506154-0.000321180166765611i</v>
      </c>
      <c r="L3602" t="str">
        <f t="shared" si="1055"/>
        <v>0.00005-0.000388896664643844i</v>
      </c>
      <c r="M3602" t="str">
        <f t="shared" si="1056"/>
        <v>0.00133333333333333-0.000228762743908143i</v>
      </c>
      <c r="N3602">
        <f t="shared" si="1057"/>
        <v>38.438309229384373</v>
      </c>
      <c r="O3602">
        <f t="shared" si="1058"/>
        <v>38.687145503359346</v>
      </c>
      <c r="P3602" s="3">
        <f t="shared" si="1059"/>
        <v>-38.687145503359346</v>
      </c>
      <c r="Q3602" s="3">
        <f t="shared" si="1060"/>
        <v>141.56169077061563</v>
      </c>
      <c r="R3602">
        <f t="shared" si="1061"/>
        <v>-38.438309229384373</v>
      </c>
      <c r="S3602">
        <f t="shared" si="1062"/>
        <v>725.615931084404</v>
      </c>
      <c r="T3602">
        <f t="shared" si="1045"/>
        <v>-38.687145503359346</v>
      </c>
    </row>
    <row r="3603" spans="1:20" x14ac:dyDescent="0.25">
      <c r="A3603">
        <f t="shared" si="1046"/>
        <v>4576504.2384009734</v>
      </c>
      <c r="B3603">
        <f t="shared" si="1063"/>
        <v>728373.27162252471</v>
      </c>
      <c r="C3603" t="str">
        <f t="shared" si="1047"/>
        <v>-0.00900359191212556+0.0071910785775726i</v>
      </c>
      <c r="D3603" t="str">
        <f t="shared" si="1048"/>
        <v>1.72150624770288-1.99147089883892i</v>
      </c>
      <c r="E3603" t="str">
        <f t="shared" si="1049"/>
        <v>-5.25524491296754-24.6959771778792i</v>
      </c>
      <c r="F3603" t="str">
        <f t="shared" si="1050"/>
        <v>1.38797691186489-0.5099556811431i</v>
      </c>
      <c r="G3603" t="str">
        <f t="shared" si="1051"/>
        <v>0.953965555523239-0.209559715590751i</v>
      </c>
      <c r="H3603" t="str">
        <f t="shared" si="1052"/>
        <v>0.0052984371639658-21.8634855256542i</v>
      </c>
      <c r="I3603" t="str">
        <f t="shared" si="1053"/>
        <v>-0.0314322001235618-0.0856149898004716i</v>
      </c>
      <c r="K3603" t="str">
        <f t="shared" si="1054"/>
        <v>0.000133011812093721-0.000320205379488803i</v>
      </c>
      <c r="L3603" t="str">
        <f t="shared" si="1055"/>
        <v>0.00005-0.00038742445172728i</v>
      </c>
      <c r="M3603" t="str">
        <f t="shared" si="1056"/>
        <v>0.00133333333333333-0.000227896736310165i</v>
      </c>
      <c r="N3603">
        <f t="shared" si="1057"/>
        <v>38.614011289784997</v>
      </c>
      <c r="O3603">
        <f t="shared" si="1058"/>
        <v>38.768795083087426</v>
      </c>
      <c r="P3603" s="3">
        <f t="shared" si="1059"/>
        <v>-38.768795083087426</v>
      </c>
      <c r="Q3603" s="3">
        <f t="shared" si="1060"/>
        <v>141.385988710215</v>
      </c>
      <c r="R3603">
        <f t="shared" si="1061"/>
        <v>-38.614011289784997</v>
      </c>
      <c r="S3603">
        <f t="shared" si="1062"/>
        <v>728.37327162252473</v>
      </c>
      <c r="T3603">
        <f t="shared" si="1045"/>
        <v>-38.768795083087426</v>
      </c>
    </row>
    <row r="3604" spans="1:20" x14ac:dyDescent="0.25">
      <c r="A3604">
        <f t="shared" si="1046"/>
        <v>4593894.9545068974</v>
      </c>
      <c r="B3604">
        <f t="shared" si="1063"/>
        <v>731141.09005469037</v>
      </c>
      <c r="C3604" t="str">
        <f t="shared" si="1047"/>
        <v>-0.0088973826459877+0.00715102655359763i</v>
      </c>
      <c r="D3604" t="str">
        <f t="shared" si="1048"/>
        <v>1.71410687181126-1.99037474807398i</v>
      </c>
      <c r="E3604" t="str">
        <f t="shared" si="1049"/>
        <v>-5.25509772010017-24.5911542813445i</v>
      </c>
      <c r="F3604" t="str">
        <f t="shared" si="1050"/>
        <v>1.38749055963387-0.510230794893288i</v>
      </c>
      <c r="G3604" t="str">
        <f t="shared" si="1051"/>
        <v>0.953631282472816-0.210282332976567i</v>
      </c>
      <c r="H3604" t="str">
        <f t="shared" si="1052"/>
        <v>0.00523727041265525-21.7806322371614i</v>
      </c>
      <c r="I3604" t="str">
        <f t="shared" si="1053"/>
        <v>-0.0313301576623644-0.0852606069859561i</v>
      </c>
      <c r="K3604" t="str">
        <f t="shared" si="1054"/>
        <v>0.000132478455089513-0.00031923217754815i</v>
      </c>
      <c r="L3604" t="str">
        <f t="shared" si="1055"/>
        <v>0.00005-0.000385957812041522i</v>
      </c>
      <c r="M3604" t="str">
        <f t="shared" si="1056"/>
        <v>0.00133333333333333-0.000227034007083249i</v>
      </c>
      <c r="N3604">
        <f t="shared" si="1057"/>
        <v>38.789622970863149</v>
      </c>
      <c r="O3604">
        <f t="shared" si="1058"/>
        <v>38.850535887392482</v>
      </c>
      <c r="P3604" s="3">
        <f t="shared" si="1059"/>
        <v>-38.850535887392482</v>
      </c>
      <c r="Q3604" s="3">
        <f t="shared" si="1060"/>
        <v>141.21037702913685</v>
      </c>
      <c r="R3604">
        <f t="shared" si="1061"/>
        <v>-38.789622970863149</v>
      </c>
      <c r="S3604">
        <f t="shared" si="1062"/>
        <v>731.14109005469038</v>
      </c>
      <c r="T3604">
        <f t="shared" si="1045"/>
        <v>-38.850535887392482</v>
      </c>
    </row>
    <row r="3605" spans="1:20" x14ac:dyDescent="0.25">
      <c r="A3605">
        <f t="shared" si="1046"/>
        <v>4611351.7553340234</v>
      </c>
      <c r="B3605">
        <f t="shared" si="1063"/>
        <v>733919.42619689822</v>
      </c>
      <c r="C3605" t="str">
        <f t="shared" si="1047"/>
        <v>-0.00879220950603169+0.00711093862973918i</v>
      </c>
      <c r="D3605" t="str">
        <f t="shared" si="1048"/>
        <v>1.7067152127096-1.98925166325707i</v>
      </c>
      <c r="E3605" t="str">
        <f t="shared" si="1049"/>
        <v>-5.25491871343252-24.4867292570246i</v>
      </c>
      <c r="F3605" t="str">
        <f t="shared" si="1050"/>
        <v>1.38700084872336-0.510511691546189i</v>
      </c>
      <c r="G3605" t="str">
        <f t="shared" si="1051"/>
        <v>0.95329470098014-0.211006905250339i</v>
      </c>
      <c r="H3605" t="str">
        <f t="shared" si="1052"/>
        <v>0.00517683106707048-21.6980934614618i</v>
      </c>
      <c r="I3605" t="str">
        <f t="shared" si="1053"/>
        <v>-0.0312287905569067-0.0849074775969711i</v>
      </c>
      <c r="K3605" t="str">
        <f t="shared" si="1054"/>
        <v>0.000131947772612652-0.000318260569447517i</v>
      </c>
      <c r="L3605" t="str">
        <f t="shared" si="1055"/>
        <v>0.00005-0.000384496724488466i</v>
      </c>
      <c r="M3605" t="str">
        <f t="shared" si="1056"/>
        <v>0.00133333333333333-0.000226174543816745i</v>
      </c>
      <c r="N3605">
        <f t="shared" si="1057"/>
        <v>38.965142434055451</v>
      </c>
      <c r="O3605">
        <f t="shared" si="1058"/>
        <v>38.932367819845297</v>
      </c>
      <c r="P3605" s="3">
        <f t="shared" si="1059"/>
        <v>-38.932367819845297</v>
      </c>
      <c r="Q3605" s="3">
        <f t="shared" si="1060"/>
        <v>141.03485756594455</v>
      </c>
      <c r="R3605">
        <f t="shared" si="1061"/>
        <v>-38.965142434055451</v>
      </c>
      <c r="S3605">
        <f t="shared" si="1062"/>
        <v>733.91942619689826</v>
      </c>
      <c r="T3605">
        <f t="shared" si="1045"/>
        <v>-38.932367819845297</v>
      </c>
    </row>
    <row r="3606" spans="1:20" x14ac:dyDescent="0.25">
      <c r="A3606">
        <f t="shared" si="1046"/>
        <v>4628874.8920042925</v>
      </c>
      <c r="B3606">
        <f t="shared" si="1063"/>
        <v>736708.32001644641</v>
      </c>
      <c r="C3606" t="str">
        <f t="shared" si="1047"/>
        <v>-0.00868806527085052+0.00707081926695468i</v>
      </c>
      <c r="D3606" t="str">
        <f t="shared" si="1048"/>
        <v>1.69933147065772-1.98810171630808i</v>
      </c>
      <c r="E3606" t="str">
        <f t="shared" si="1049"/>
        <v>-5.25470800988779-24.3827002444474i</v>
      </c>
      <c r="F3606" t="str">
        <f t="shared" si="1050"/>
        <v>1.3865077584567-0.510798358992821i</v>
      </c>
      <c r="G3606" t="str">
        <f t="shared" si="1051"/>
        <v>0.952955796834013-0.211733431735435i</v>
      </c>
      <c r="H3606" t="str">
        <f t="shared" si="1052"/>
        <v>0.00511711062812342-21.6158679999314i</v>
      </c>
      <c r="I3606" t="str">
        <f t="shared" si="1053"/>
        <v>-0.0311280930845473-0.0845555967133902i</v>
      </c>
      <c r="K3606" t="str">
        <f t="shared" si="1054"/>
        <v>0.000131419759679749-0.000317290563618837i</v>
      </c>
      <c r="L3606" t="str">
        <f t="shared" si="1055"/>
        <v>0.00005-0.000383041168049877i</v>
      </c>
      <c r="M3606" t="str">
        <f t="shared" si="1056"/>
        <v>0.00133333333333333-0.000225318334146986i</v>
      </c>
      <c r="N3606">
        <f t="shared" si="1057"/>
        <v>39.140567850008722</v>
      </c>
      <c r="O3606">
        <f t="shared" si="1058"/>
        <v>39.014290782261476</v>
      </c>
      <c r="P3606" s="3">
        <f t="shared" si="1059"/>
        <v>-39.014290782261476</v>
      </c>
      <c r="Q3606" s="3">
        <f t="shared" si="1060"/>
        <v>140.85943214999128</v>
      </c>
      <c r="R3606">
        <f t="shared" si="1061"/>
        <v>-39.140567850008722</v>
      </c>
      <c r="S3606">
        <f t="shared" si="1062"/>
        <v>736.70832001644635</v>
      </c>
      <c r="T3606">
        <f t="shared" si="1045"/>
        <v>-39.014290782261476</v>
      </c>
    </row>
    <row r="3607" spans="1:20" x14ac:dyDescent="0.25">
      <c r="A3607">
        <f t="shared" si="1046"/>
        <v>4646464.6165939085</v>
      </c>
      <c r="B3607">
        <f t="shared" si="1063"/>
        <v>739507.81163250888</v>
      </c>
      <c r="C3607" t="str">
        <f t="shared" si="1047"/>
        <v>-0.00858494273415368+0.00703067286971701i</v>
      </c>
      <c r="D3607" t="str">
        <f t="shared" si="1048"/>
        <v>1.69195584503165-1.98692498096349i</v>
      </c>
      <c r="E3607" t="str">
        <f t="shared" si="1049"/>
        <v>-5.2544657235625-24.2790653942924i</v>
      </c>
      <c r="F3607" t="str">
        <f t="shared" si="1050"/>
        <v>1.38601126806668-0.511090785051909i</v>
      </c>
      <c r="G3607" t="str">
        <f t="shared" si="1051"/>
        <v>0.952614555760998-0.212461911676599i</v>
      </c>
      <c r="H3607" t="str">
        <f t="shared" si="1052"/>
        <v>0.00505810068885656-21.5339546585506i</v>
      </c>
      <c r="I3607" t="str">
        <f t="shared" si="1053"/>
        <v>-0.031028059562535-0.0842049594357187i</v>
      </c>
      <c r="K3607" t="str">
        <f t="shared" si="1054"/>
        <v>0.000130894411206338-0.00031632216842149i</v>
      </c>
      <c r="L3607" t="str">
        <f t="shared" si="1055"/>
        <v>0.00005-0.000381591121787086i</v>
      </c>
      <c r="M3607" t="str">
        <f t="shared" si="1056"/>
        <v>0.00133333333333333-0.000224465365757109i</v>
      </c>
      <c r="N3607">
        <f t="shared" si="1057"/>
        <v>39.315897398638896</v>
      </c>
      <c r="O3607">
        <f t="shared" si="1058"/>
        <v>39.096304674720926</v>
      </c>
      <c r="P3607" s="3">
        <f t="shared" si="1059"/>
        <v>-39.096304674720926</v>
      </c>
      <c r="Q3607" s="3">
        <f t="shared" si="1060"/>
        <v>140.6841026013611</v>
      </c>
      <c r="R3607">
        <f t="shared" si="1061"/>
        <v>-39.315897398638896</v>
      </c>
      <c r="S3607">
        <f t="shared" si="1062"/>
        <v>739.50781163250883</v>
      </c>
      <c r="T3607">
        <f t="shared" si="1045"/>
        <v>-39.096304674720926</v>
      </c>
    </row>
    <row r="3608" spans="1:20" x14ac:dyDescent="0.25">
      <c r="A3608">
        <f t="shared" si="1046"/>
        <v>4664121.1821369659</v>
      </c>
      <c r="B3608">
        <f t="shared" si="1063"/>
        <v>742317.94131671241</v>
      </c>
      <c r="C3608" t="str">
        <f t="shared" si="1047"/>
        <v>-0.00848283470510891+0.00699050378615302i</v>
      </c>
      <c r="D3608" t="str">
        <f t="shared" si="1048"/>
        <v>1.68458853430282-1.98572153276372i</v>
      </c>
      <c r="E3608" t="str">
        <f t="shared" si="1049"/>
        <v>-5.25419196576091-24.1758228683159i</v>
      </c>
      <c r="F3608" t="str">
        <f t="shared" si="1050"/>
        <v>1.3855113566957-0.51138895746845i</v>
      </c>
      <c r="G3608" t="str">
        <f t="shared" si="1051"/>
        <v>0.952270963425529-0.213192344239055i</v>
      </c>
      <c r="H3608" t="str">
        <f t="shared" si="1052"/>
        <v>0.00499979293359753-21.4523522478868i</v>
      </c>
      <c r="I3608" t="str">
        <f t="shared" si="1053"/>
        <v>-0.0309286843477014-0.083855560885037i</v>
      </c>
      <c r="K3608" t="str">
        <f t="shared" si="1054"/>
        <v>0.000130371722008304-0.000315355392141695i</v>
      </c>
      <c r="L3608" t="str">
        <f t="shared" si="1055"/>
        <v>0.00005-0.000380146564840691i</v>
      </c>
      <c r="M3608" t="str">
        <f t="shared" si="1056"/>
        <v>0.00133333333333333-0.000223615626376877i</v>
      </c>
      <c r="N3608">
        <f t="shared" si="1057"/>
        <v>39.491129269189258</v>
      </c>
      <c r="O3608">
        <f t="shared" si="1058"/>
        <v>39.178409395586911</v>
      </c>
      <c r="P3608" s="3">
        <f t="shared" si="1059"/>
        <v>-39.178409395586911</v>
      </c>
      <c r="Q3608" s="3">
        <f t="shared" si="1060"/>
        <v>140.50887073081074</v>
      </c>
      <c r="R3608">
        <f t="shared" si="1061"/>
        <v>-39.491129269189258</v>
      </c>
      <c r="S3608">
        <f t="shared" si="1062"/>
        <v>742.31794131671245</v>
      </c>
      <c r="T3608">
        <f t="shared" si="1045"/>
        <v>-39.178409395586911</v>
      </c>
    </row>
    <row r="3609" spans="1:20" x14ac:dyDescent="0.25">
      <c r="A3609">
        <f t="shared" si="1046"/>
        <v>4681844.8426290862</v>
      </c>
      <c r="B3609">
        <f t="shared" si="1063"/>
        <v>745138.74949371594</v>
      </c>
      <c r="C3609" t="str">
        <f t="shared" si="1047"/>
        <v>-0.00838173400868297+0.00695031630818782i</v>
      </c>
      <c r="D3609" t="str">
        <f t="shared" si="1048"/>
        <v>1.67722973601751-1.9844914490401i</v>
      </c>
      <c r="E3609" t="str">
        <f t="shared" si="1049"/>
        <v>-5.25388684502885-24.0729708392739i</v>
      </c>
      <c r="F3609" t="str">
        <f t="shared" si="1050"/>
        <v>1.38500800339595-0.511692863912248i</v>
      </c>
      <c r="G3609" t="str">
        <f t="shared" si="1051"/>
        <v>0.951925005430035-0.213924728507629i</v>
      </c>
      <c r="H3609" t="str">
        <f t="shared" si="1052"/>
        <v>0.00494217913711957-21.3710595830757i</v>
      </c>
      <c r="I3609" t="str">
        <f t="shared" si="1053"/>
        <v>-0.0308299618361523-0.0835073962029393i</v>
      </c>
      <c r="K3609" t="str">
        <f t="shared" si="1054"/>
        <v>0.00012985168680333-0.000314390242991941i</v>
      </c>
      <c r="L3609" t="str">
        <f t="shared" si="1055"/>
        <v>0.00005-0.000378707476430257i</v>
      </c>
      <c r="M3609" t="str">
        <f t="shared" si="1056"/>
        <v>0.00133333333333333-0.000222769103782504i</v>
      </c>
      <c r="N3609">
        <f t="shared" si="1057"/>
        <v>39.666261660283993</v>
      </c>
      <c r="O3609">
        <f t="shared" si="1058"/>
        <v>39.260604841525641</v>
      </c>
      <c r="P3609" s="3">
        <f t="shared" si="1059"/>
        <v>-39.260604841525641</v>
      </c>
      <c r="Q3609" s="3">
        <f t="shared" si="1060"/>
        <v>140.33373833971601</v>
      </c>
      <c r="R3609">
        <f t="shared" si="1061"/>
        <v>-39.666261660283993</v>
      </c>
      <c r="S3609">
        <f t="shared" si="1062"/>
        <v>745.13874949371598</v>
      </c>
      <c r="T3609">
        <f t="shared" si="1045"/>
        <v>-39.260604841525641</v>
      </c>
    </row>
    <row r="3610" spans="1:20" x14ac:dyDescent="0.25">
      <c r="A3610">
        <f t="shared" si="1046"/>
        <v>4699635.8530310774</v>
      </c>
      <c r="B3610">
        <f t="shared" si="1063"/>
        <v>747970.2767417921</v>
      </c>
      <c r="C3610" t="str">
        <f t="shared" si="1047"/>
        <v>-0.00828163348598169+0.00691011467169638i</v>
      </c>
      <c r="D3610" t="str">
        <f t="shared" si="1048"/>
        <v>1.66987964677659-1.98323480890169i</v>
      </c>
      <c r="E3610" t="str">
        <f t="shared" si="1049"/>
        <v>-5.2535504671872-23.9705074908488i</v>
      </c>
      <c r="F3610" t="str">
        <f t="shared" si="1050"/>
        <v>1.38450118712957-0.512002491976456i</v>
      </c>
      <c r="G3610" t="str">
        <f t="shared" si="1051"/>
        <v>0.951576667315065-0.214659063485842i</v>
      </c>
      <c r="H3610" t="str">
        <f t="shared" si="1052"/>
        <v>0.00488525116380618-21.2900754838041i</v>
      </c>
      <c r="I3610" t="str">
        <f t="shared" si="1053"/>
        <v>-0.030731886462965-0.0831604605514767i</v>
      </c>
      <c r="K3610" t="str">
        <f t="shared" si="1054"/>
        <v>0.000129334300212311-0.00031342672911041i</v>
      </c>
      <c r="L3610" t="str">
        <f t="shared" si="1055"/>
        <v>0.00005-0.00037727383585401i</v>
      </c>
      <c r="M3610" t="str">
        <f t="shared" si="1056"/>
        <v>0.00133333333333333-0.000221925785796477i</v>
      </c>
      <c r="N3610">
        <f t="shared" si="1057"/>
        <v>39.841292779982979</v>
      </c>
      <c r="O3610">
        <f t="shared" si="1058"/>
        <v>39.342890907525373</v>
      </c>
      <c r="P3610" s="3">
        <f t="shared" si="1059"/>
        <v>-39.342890907525373</v>
      </c>
      <c r="Q3610" s="3">
        <f t="shared" si="1060"/>
        <v>140.15870722001702</v>
      </c>
      <c r="R3610">
        <f t="shared" si="1061"/>
        <v>-39.841292779982979</v>
      </c>
      <c r="S3610">
        <f t="shared" si="1062"/>
        <v>747.97027674179208</v>
      </c>
      <c r="T3610">
        <f t="shared" si="1045"/>
        <v>-39.342890907525373</v>
      </c>
    </row>
    <row r="3611" spans="1:20" x14ac:dyDescent="0.25">
      <c r="A3611">
        <f t="shared" si="1046"/>
        <v>4717494.4692725949</v>
      </c>
      <c r="B3611">
        <f t="shared" si="1063"/>
        <v>750812.5637934109</v>
      </c>
      <c r="C3611" t="str">
        <f t="shared" si="1047"/>
        <v>-0.00818252599458832+0.00686990305666147i</v>
      </c>
      <c r="D3611" t="str">
        <f t="shared" si="1048"/>
        <v>1.66253846221527-1.98195169322173i</v>
      </c>
      <c r="E3611" t="str">
        <f t="shared" si="1049"/>
        <v>-5.25318293536497-23.8684310175746i</v>
      </c>
      <c r="F3611" t="str">
        <f t="shared" si="1050"/>
        <v>1.3839908867689-0.5123178291761i</v>
      </c>
      <c r="G3611" t="str">
        <f t="shared" si="1051"/>
        <v>0.951225934559427-0.215395348095013i</v>
      </c>
      <c r="H3611" t="str">
        <f t="shared" si="1052"/>
        <v>0.00482900096682183-21.2093987742921i</v>
      </c>
      <c r="I3611" t="str">
        <f t="shared" si="1053"/>
        <v>-0.0306344527018854-0.0828147491131028i</v>
      </c>
      <c r="K3611" t="str">
        <f t="shared" si="1054"/>
        <v>0.000128819556760792-0.000312464858560454i</v>
      </c>
      <c r="L3611" t="str">
        <f t="shared" si="1055"/>
        <v>0.00005-0.000375845622488555i</v>
      </c>
      <c r="M3611" t="str">
        <f t="shared" si="1056"/>
        <v>0.00133333333333333-0.000221085660287385i</v>
      </c>
      <c r="N3611">
        <f t="shared" si="1057"/>
        <v>40.016220845836244</v>
      </c>
      <c r="O3611">
        <f t="shared" si="1058"/>
        <v>39.425267486915999</v>
      </c>
      <c r="P3611" s="3">
        <f t="shared" si="1059"/>
        <v>-39.425267486915999</v>
      </c>
      <c r="Q3611" s="3">
        <f t="shared" si="1060"/>
        <v>139.98377915416376</v>
      </c>
      <c r="R3611">
        <f t="shared" si="1061"/>
        <v>-40.016220845836244</v>
      </c>
      <c r="S3611">
        <f t="shared" si="1062"/>
        <v>750.81256379341085</v>
      </c>
      <c r="T3611">
        <f t="shared" si="1045"/>
        <v>-39.425267486915999</v>
      </c>
    </row>
    <row r="3612" spans="1:20" x14ac:dyDescent="0.25">
      <c r="A3612">
        <f t="shared" si="1046"/>
        <v>4735420.9482558314</v>
      </c>
      <c r="B3612">
        <f t="shared" si="1063"/>
        <v>753665.65153582592</v>
      </c>
      <c r="C3612" t="str">
        <f t="shared" si="1047"/>
        <v>-0.0080844044089008+0.00682968558733706i</v>
      </c>
      <c r="D3612" t="str">
        <f t="shared" si="1048"/>
        <v>1.6552063769833-1.98064218462381i</v>
      </c>
      <c r="E3612" t="str">
        <f t="shared" si="1049"/>
        <v>-5.25278435003196-23.7667396247637i</v>
      </c>
      <c r="F3612" t="str">
        <f t="shared" si="1050"/>
        <v>1.3834770810966-0.512638862946608i</v>
      </c>
      <c r="G3612" t="str">
        <f t="shared" si="1051"/>
        <v>0.950872792580328-0.216133581173348i</v>
      </c>
      <c r="H3612" t="str">
        <f t="shared" si="1052"/>
        <v>0.00477342058728708-21.1290282832752i</v>
      </c>
      <c r="I3612" t="str">
        <f t="shared" si="1053"/>
        <v>-0.0305376550650298-0.0824702570906103i</v>
      </c>
      <c r="K3612" t="str">
        <f t="shared" si="1054"/>
        <v>0.000128307450880384-0.000311504639330049i</v>
      </c>
      <c r="L3612" t="str">
        <f t="shared" si="1055"/>
        <v>0.00005-0.000374422815788558i</v>
      </c>
      <c r="M3612" t="str">
        <f t="shared" si="1056"/>
        <v>0.00133333333333333-0.00022024871516974i</v>
      </c>
      <c r="N3612">
        <f t="shared" si="1057"/>
        <v>40.191044084932997</v>
      </c>
      <c r="O3612">
        <f t="shared" si="1058"/>
        <v>39.507734471389014</v>
      </c>
      <c r="P3612" s="3">
        <f t="shared" si="1059"/>
        <v>-39.507734471389014</v>
      </c>
      <c r="Q3612" s="3">
        <f t="shared" si="1060"/>
        <v>139.808955915067</v>
      </c>
      <c r="R3612">
        <f t="shared" si="1061"/>
        <v>-40.191044084932997</v>
      </c>
      <c r="S3612">
        <f t="shared" si="1062"/>
        <v>753.66565153582587</v>
      </c>
      <c r="T3612">
        <f t="shared" si="1045"/>
        <v>-39.507734471389014</v>
      </c>
    </row>
    <row r="3613" spans="1:20" x14ac:dyDescent="0.25">
      <c r="A3613">
        <f t="shared" si="1046"/>
        <v>4753415.5478592031</v>
      </c>
      <c r="B3613">
        <f t="shared" si="1063"/>
        <v>756529.58101166203</v>
      </c>
      <c r="C3613" t="str">
        <f t="shared" si="1047"/>
        <v>-0.0079872616204688+0.00678946633242023i</v>
      </c>
      <c r="D3613" t="str">
        <f t="shared" si="1048"/>
        <v>1.64788358472529-1.97930636746794i</v>
      </c>
      <c r="E3613" t="str">
        <f t="shared" si="1049"/>
        <v>-5.25235480903083-23.6654315284359i</v>
      </c>
      <c r="F3613" t="str">
        <f t="shared" si="1050"/>
        <v>1.38295974880599-0.512965580642322i</v>
      </c>
      <c r="G3613" t="str">
        <f t="shared" si="1051"/>
        <v>0.95051722673353-0.216873761475032i</v>
      </c>
      <c r="H3613" t="str">
        <f t="shared" si="1052"/>
        <v>0.00471850215345924-21.0489628439869i</v>
      </c>
      <c r="I3613" t="str">
        <f t="shared" si="1053"/>
        <v>-0.0304414881025874-0.0821269797070828i</v>
      </c>
      <c r="K3613" t="str">
        <f t="shared" si="1054"/>
        <v>0.000127797976910184-0.000310546079331317i</v>
      </c>
      <c r="L3613" t="str">
        <f t="shared" si="1055"/>
        <v>0.00005-0.000373005395286469i</v>
      </c>
      <c r="M3613" t="str">
        <f t="shared" si="1056"/>
        <v>0.00133333333333333-0.000219414938403806i</v>
      </c>
      <c r="N3613">
        <f t="shared" si="1057"/>
        <v>40.365760733953977</v>
      </c>
      <c r="O3613">
        <f t="shared" si="1058"/>
        <v>39.590291751015762</v>
      </c>
      <c r="P3613" s="3">
        <f t="shared" si="1059"/>
        <v>-39.590291751015762</v>
      </c>
      <c r="Q3613" s="3">
        <f t="shared" si="1060"/>
        <v>139.63423926604602</v>
      </c>
      <c r="R3613">
        <f t="shared" si="1061"/>
        <v>-40.365760733953977</v>
      </c>
      <c r="S3613">
        <f t="shared" si="1062"/>
        <v>756.529581011662</v>
      </c>
      <c r="T3613">
        <f t="shared" si="1045"/>
        <v>-39.590291751015762</v>
      </c>
    </row>
    <row r="3614" spans="1:20" x14ac:dyDescent="0.25">
      <c r="A3614">
        <f t="shared" si="1046"/>
        <v>4771478.5269410685</v>
      </c>
      <c r="B3614">
        <f t="shared" si="1063"/>
        <v>759404.39341950638</v>
      </c>
      <c r="C3614" t="str">
        <f t="shared" si="1047"/>
        <v>-0.00789109053832764+0.00674924930522696i</v>
      </c>
      <c r="D3614" t="str">
        <f t="shared" si="1048"/>
        <v>1.64057027806124-1.97794432783614i</v>
      </c>
      <c r="E3614" t="str">
        <f t="shared" si="1049"/>
        <v>-5.25189440760921-23.5645049552458i</v>
      </c>
      <c r="F3614" t="str">
        <f t="shared" si="1050"/>
        <v>1.38243886850118-0.51329796953501i</v>
      </c>
      <c r="G3614" t="str">
        <f t="shared" si="1051"/>
        <v>0.950159222313505-0.217615887669308i</v>
      </c>
      <c r="H3614" t="str">
        <f t="shared" si="1052"/>
        <v>0.00466423787991831-20.9692012941413i</v>
      </c>
      <c r="I3614" t="str">
        <f t="shared" si="1053"/>
        <v>-0.0303459464025268-0.0817849122058327i</v>
      </c>
      <c r="K3614" t="str">
        <f t="shared" si="1054"/>
        <v>0.000127291129098197-0.000309589186400025i</v>
      </c>
      <c r="L3614" t="str">
        <f t="shared" si="1055"/>
        <v>0.00005-0.000371593340592219i</v>
      </c>
      <c r="M3614" t="str">
        <f t="shared" si="1056"/>
        <v>0.00133333333333333-0.000218584317995423i</v>
      </c>
      <c r="N3614">
        <f t="shared" si="1057"/>
        <v>40.540369039218518</v>
      </c>
      <c r="O3614">
        <f t="shared" si="1058"/>
        <v>39.672939214267956</v>
      </c>
      <c r="P3614" s="3">
        <f t="shared" si="1059"/>
        <v>-39.672939214267956</v>
      </c>
      <c r="Q3614" s="3">
        <f t="shared" si="1060"/>
        <v>139.45963096078148</v>
      </c>
      <c r="R3614">
        <f t="shared" si="1061"/>
        <v>-40.540369039218518</v>
      </c>
      <c r="S3614">
        <f t="shared" si="1062"/>
        <v>759.40439341950639</v>
      </c>
      <c r="T3614">
        <f t="shared" si="1045"/>
        <v>-39.672939214267956</v>
      </c>
    </row>
    <row r="3615" spans="1:20" x14ac:dyDescent="0.25">
      <c r="A3615">
        <f t="shared" si="1046"/>
        <v>4789610.1453434443</v>
      </c>
      <c r="B3615">
        <f t="shared" si="1063"/>
        <v>762290.13011450053</v>
      </c>
      <c r="C3615" t="str">
        <f t="shared" si="1047"/>
        <v>-0.00779588408933126+0.00670903846387549i</v>
      </c>
      <c r="D3615" t="str">
        <f t="shared" si="1048"/>
        <v>1.63326664856739-1.97655615351793i</v>
      </c>
      <c r="E3615" t="str">
        <f t="shared" si="1049"/>
        <v>-5.25140323845084-23.4639581424118i</v>
      </c>
      <c r="F3615" t="str">
        <f t="shared" si="1050"/>
        <v>1.38191441869736-0.513636016812358i</v>
      </c>
      <c r="G3615" t="str">
        <f t="shared" si="1051"/>
        <v>0.949798764553606-0.218359958339549i</v>
      </c>
      <c r="H3615" t="str">
        <f t="shared" si="1052"/>
        <v>0.00461062006675753-20.8897424759154i</v>
      </c>
      <c r="I3615" t="str">
        <f t="shared" si="1053"/>
        <v>-0.0302510245903034-0.0814440498503474i</v>
      </c>
      <c r="K3615" t="str">
        <f t="shared" si="1054"/>
        <v>0.000126786901602737-0.000308633968295127i</v>
      </c>
      <c r="L3615" t="str">
        <f t="shared" si="1055"/>
        <v>0.00005-0.000370186631392926i</v>
      </c>
      <c r="M3615" t="str">
        <f t="shared" si="1056"/>
        <v>0.00133333333333333-0.000217756841995838i</v>
      </c>
      <c r="N3615">
        <f t="shared" si="1057"/>
        <v>40.714867256733726</v>
      </c>
      <c r="O3615">
        <f t="shared" si="1058"/>
        <v>39.755676748037061</v>
      </c>
      <c r="P3615" s="3">
        <f t="shared" si="1059"/>
        <v>-39.755676748037061</v>
      </c>
      <c r="Q3615" s="3">
        <f t="shared" si="1060"/>
        <v>139.28513274326627</v>
      </c>
      <c r="R3615">
        <f t="shared" si="1061"/>
        <v>-40.714867256733726</v>
      </c>
      <c r="S3615">
        <f t="shared" si="1062"/>
        <v>762.29013011450047</v>
      </c>
      <c r="T3615">
        <f t="shared" si="1045"/>
        <v>-39.755676748037061</v>
      </c>
    </row>
    <row r="3616" spans="1:20" x14ac:dyDescent="0.25">
      <c r="A3616">
        <f t="shared" si="1046"/>
        <v>4807810.6638957504</v>
      </c>
      <c r="B3616">
        <f t="shared" si="1063"/>
        <v>765186.83260893566</v>
      </c>
      <c r="C3616" t="str">
        <f t="shared" si="1047"/>
        <v>-0.00770163521848394+0.00666883771147548i</v>
      </c>
      <c r="D3616" t="str">
        <f t="shared" si="1048"/>
        <v>1.62597288675721-1.97514193399549i</v>
      </c>
      <c r="E3616" t="str">
        <f t="shared" si="1049"/>
        <v>-5.25088139170682-23.3637893376473i</v>
      </c>
      <c r="F3616" t="str">
        <f t="shared" si="1050"/>
        <v>1.38138637782107-0.513979709576472i</v>
      </c>
      <c r="G3616" t="str">
        <f t="shared" si="1051"/>
        <v>0.949435838626243-0.219105971982339i</v>
      </c>
      <c r="H3616" t="str">
        <f t="shared" si="1052"/>
        <v>0.00455764109877969-20.8105852359321i</v>
      </c>
      <c r="I3616" t="str">
        <f t="shared" si="1053"/>
        <v>-0.0301567173285703-0.0811043879242368i</v>
      </c>
      <c r="K3616" t="str">
        <f t="shared" si="1054"/>
        <v>0.000126285288493841-0.000307680432698314i</v>
      </c>
      <c r="L3616" t="str">
        <f t="shared" si="1055"/>
        <v>0.00005-0.000368785247452606i</v>
      </c>
      <c r="M3616" t="str">
        <f t="shared" si="1056"/>
        <v>0.00133333333333333-0.000216932498501533i</v>
      </c>
      <c r="N3616">
        <f t="shared" si="1057"/>
        <v>40.889253652239006</v>
      </c>
      <c r="O3616">
        <f t="shared" si="1058"/>
        <v>39.838504237653609</v>
      </c>
      <c r="P3616" s="3">
        <f t="shared" si="1059"/>
        <v>-39.838504237653609</v>
      </c>
      <c r="Q3616" s="3">
        <f t="shared" si="1060"/>
        <v>139.11074634776099</v>
      </c>
      <c r="R3616">
        <f t="shared" si="1061"/>
        <v>-40.889253652239006</v>
      </c>
      <c r="S3616">
        <f t="shared" si="1062"/>
        <v>765.18683260893567</v>
      </c>
      <c r="T3616">
        <f t="shared" si="1045"/>
        <v>-39.838504237653609</v>
      </c>
    </row>
    <row r="3617" spans="1:20" x14ac:dyDescent="0.25">
      <c r="A3617">
        <f t="shared" si="1046"/>
        <v>4826080.3444185546</v>
      </c>
      <c r="B3617">
        <f t="shared" si="1063"/>
        <v>768094.54257284966</v>
      </c>
      <c r="C3617" t="str">
        <f t="shared" si="1047"/>
        <v>-0.00760833688926972+0.00662865089632347i</v>
      </c>
      <c r="D3617" t="str">
        <f t="shared" si="1048"/>
        <v>1.61868918206272-1.97370176042867i</v>
      </c>
      <c r="E3617" t="str">
        <f t="shared" si="1049"/>
        <v>-5.25032895502615-23.2639967990905i</v>
      </c>
      <c r="F3617" t="str">
        <f t="shared" si="1050"/>
        <v>1.38085472421041-0.51432903484236i</v>
      </c>
      <c r="G3617" t="str">
        <f t="shared" si="1051"/>
        <v>0.949070429643067-0.219853927006526i</v>
      </c>
      <c r="H3617" t="str">
        <f t="shared" si="1052"/>
        <v>0.00450529344469838-20.7317284252424i</v>
      </c>
      <c r="I3617" t="str">
        <f t="shared" si="1053"/>
        <v>-0.0300630193168913-0.0807659217311723i</v>
      </c>
      <c r="K3617" t="str">
        <f t="shared" si="1054"/>
        <v>0.000125786283754671-0.000306728587213597i</v>
      </c>
      <c r="L3617" t="str">
        <f t="shared" si="1055"/>
        <v>0.00005-0.000367389168611881i</v>
      </c>
      <c r="M3617" t="str">
        <f t="shared" si="1056"/>
        <v>0.00133333333333333-0.000216111275654047i</v>
      </c>
      <c r="N3617">
        <f t="shared" si="1057"/>
        <v>41.063526501252596</v>
      </c>
      <c r="O3617">
        <f t="shared" si="1058"/>
        <v>39.921421566906695</v>
      </c>
      <c r="P3617" s="3">
        <f t="shared" si="1059"/>
        <v>-39.921421566906695</v>
      </c>
      <c r="Q3617" s="3">
        <f t="shared" si="1060"/>
        <v>138.9364734987474</v>
      </c>
      <c r="R3617">
        <f t="shared" si="1061"/>
        <v>-41.063526501252596</v>
      </c>
      <c r="S3617">
        <f t="shared" si="1062"/>
        <v>768.09454257284972</v>
      </c>
      <c r="T3617">
        <f t="shared" si="1045"/>
        <v>-39.921421566906695</v>
      </c>
    </row>
    <row r="3618" spans="1:20" x14ac:dyDescent="0.25">
      <c r="A3618">
        <f t="shared" si="1046"/>
        <v>4844419.4497273443</v>
      </c>
      <c r="B3618">
        <f t="shared" si="1063"/>
        <v>771013.30183462647</v>
      </c>
      <c r="C3618" t="str">
        <f t="shared" si="1047"/>
        <v>-0.00751598208397956+0.00658848181210347i</v>
      </c>
      <c r="D3618" t="str">
        <f t="shared" si="1048"/>
        <v>1.61141572281604-1.97223572563965i</v>
      </c>
      <c r="E3618" t="str">
        <f t="shared" si="1049"/>
        <v>-5.24974601358609-23.1645787952356i</v>
      </c>
      <c r="F3618" t="str">
        <f t="shared" si="1050"/>
        <v>1.3803194361154-0.514683979536413i</v>
      </c>
      <c r="G3618" t="str">
        <f t="shared" si="1051"/>
        <v>0.948702522655163-0.220603821732292i</v>
      </c>
      <c r="H3618" t="str">
        <f t="shared" si="1052"/>
        <v>0.00445356965634417-20.6531708993085i</v>
      </c>
      <c r="I3618" t="str">
        <f t="shared" si="1053"/>
        <v>-0.0299699252914556-0.0804286465948396i</v>
      </c>
      <c r="K3618" t="str">
        <f t="shared" si="1054"/>
        <v>0.000125289881282908-0.000305778439366884i</v>
      </c>
      <c r="L3618" t="str">
        <f t="shared" si="1055"/>
        <v>0.00005-0.000365998374787688i</v>
      </c>
      <c r="M3618" t="str">
        <f t="shared" si="1056"/>
        <v>0.00133333333333333-0.000215293161639816i</v>
      </c>
      <c r="N3618">
        <f t="shared" si="1057"/>
        <v>41.237684089113742</v>
      </c>
      <c r="O3618">
        <f t="shared" si="1058"/>
        <v>40.004428618064068</v>
      </c>
      <c r="P3618" s="3">
        <f t="shared" si="1059"/>
        <v>-40.004428618064068</v>
      </c>
      <c r="Q3618" s="3">
        <f t="shared" si="1060"/>
        <v>138.76231591088626</v>
      </c>
      <c r="R3618">
        <f t="shared" si="1061"/>
        <v>-41.237684089113742</v>
      </c>
      <c r="S3618">
        <f t="shared" si="1062"/>
        <v>771.01330183462642</v>
      </c>
      <c r="T3618">
        <f t="shared" si="1045"/>
        <v>-40.004428618064068</v>
      </c>
    </row>
    <row r="3619" spans="1:20" x14ac:dyDescent="0.25">
      <c r="A3619">
        <f t="shared" si="1046"/>
        <v>4862828.2436363082</v>
      </c>
      <c r="B3619">
        <f t="shared" si="1063"/>
        <v>773943.15238159802</v>
      </c>
      <c r="C3619" t="str">
        <f t="shared" si="1047"/>
        <v>-0.00742456380403754+0.0065483341980945i</v>
      </c>
      <c r="D3619" t="str">
        <f t="shared" si="1048"/>
        <v>1.60415269623113-1.97074392409739i</v>
      </c>
      <c r="E3619" t="str">
        <f t="shared" si="1049"/>
        <v>-5.24913265012215-23.0655336048667i</v>
      </c>
      <c r="F3619" t="str">
        <f t="shared" si="1050"/>
        <v>1.3797804916982-0.515044530494875i</v>
      </c>
      <c r="G3619" t="str">
        <f t="shared" si="1051"/>
        <v>0.948332102653251-0.221355654390203i</v>
      </c>
      <c r="H3619" t="str">
        <f t="shared" si="1052"/>
        <v>0.00440246236787649-20.5749115179869i</v>
      </c>
      <c r="I3619" t="str">
        <f t="shared" si="1053"/>
        <v>-0.0298774300247968-0.0800925578588802i</v>
      </c>
      <c r="K3619" t="str">
        <f t="shared" si="1054"/>
        <v>0.000124796074892149-0.000304829996605601i</v>
      </c>
      <c r="L3619" t="str">
        <f t="shared" si="1055"/>
        <v>0.00005-0.00036461284597299i</v>
      </c>
      <c r="M3619" t="str">
        <f t="shared" si="1056"/>
        <v>0.00133333333333333-0.000214478144689994i</v>
      </c>
      <c r="N3619">
        <f t="shared" si="1057"/>
        <v>41.411724711024675</v>
      </c>
      <c r="O3619">
        <f t="shared" si="1058"/>
        <v>40.087525271891089</v>
      </c>
      <c r="P3619" s="3">
        <f t="shared" si="1059"/>
        <v>-40.087525271891089</v>
      </c>
      <c r="Q3619" s="3">
        <f t="shared" si="1060"/>
        <v>138.58827528897532</v>
      </c>
      <c r="R3619">
        <f t="shared" si="1061"/>
        <v>-41.411724711024675</v>
      </c>
      <c r="S3619">
        <f t="shared" si="1062"/>
        <v>773.943152381598</v>
      </c>
      <c r="T3619">
        <f t="shared" si="1045"/>
        <v>-40.087525271891089</v>
      </c>
    </row>
    <row r="3620" spans="1:20" x14ac:dyDescent="0.25">
      <c r="A3620">
        <f t="shared" si="1046"/>
        <v>4881306.9909621263</v>
      </c>
      <c r="B3620">
        <f t="shared" si="1063"/>
        <v>776884.13636064809</v>
      </c>
      <c r="C3620" t="str">
        <f t="shared" si="1047"/>
        <v>-0.00733407507032329+0.00650821173938297i</v>
      </c>
      <c r="D3620" t="str">
        <f t="shared" si="1048"/>
        <v>1.59690028838585-1.96922645190196i</v>
      </c>
      <c r="E3620" t="str">
        <f t="shared" si="1049"/>
        <v>-5.2484889449576-22.9668595169883i</v>
      </c>
      <c r="F3620" t="str">
        <f t="shared" si="1050"/>
        <v>1.37923786903347-0.51541067446231i</v>
      </c>
      <c r="G3620" t="str">
        <f t="shared" si="1051"/>
        <v>0.947959154567896-0.222109423120263i</v>
      </c>
      <c r="H3620" t="str">
        <f t="shared" si="1052"/>
        <v>0.00435196429500025-20.4969491455107i</v>
      </c>
      <c r="I3620" t="str">
        <f t="shared" si="1053"/>
        <v>-0.0297855283255116-0.0797576508868396i</v>
      </c>
      <c r="K3620" t="str">
        <f t="shared" si="1054"/>
        <v>0.000124304858313294-0.00030388326629831i</v>
      </c>
      <c r="L3620" t="str">
        <f t="shared" si="1055"/>
        <v>0.00005-0.000363232562236491i</v>
      </c>
      <c r="M3620" t="str">
        <f t="shared" si="1056"/>
        <v>0.00133333333333333-0.000213666213080289i</v>
      </c>
      <c r="N3620">
        <f t="shared" si="1057"/>
        <v>41.585646672092736</v>
      </c>
      <c r="O3620">
        <f t="shared" si="1058"/>
        <v>40.170711407671043</v>
      </c>
      <c r="P3620" s="3">
        <f t="shared" si="1059"/>
        <v>-40.170711407671043</v>
      </c>
      <c r="Q3620" s="3">
        <f t="shared" si="1060"/>
        <v>138.41435332790726</v>
      </c>
      <c r="R3620">
        <f t="shared" si="1061"/>
        <v>-41.585646672092736</v>
      </c>
      <c r="S3620">
        <f t="shared" si="1062"/>
        <v>776.88413636064809</v>
      </c>
      <c r="T3620">
        <f t="shared" si="1045"/>
        <v>-40.170711407671043</v>
      </c>
    </row>
    <row r="3621" spans="1:20" x14ac:dyDescent="0.25">
      <c r="A3621">
        <f t="shared" si="1046"/>
        <v>4899855.9575277828</v>
      </c>
      <c r="B3621">
        <f t="shared" si="1063"/>
        <v>779836.29607881862</v>
      </c>
      <c r="C3621" t="str">
        <f t="shared" si="1047"/>
        <v>-0.00724450892349374+0.00646811806708149i</v>
      </c>
      <c r="D3621" t="str">
        <f t="shared" si="1048"/>
        <v>1.58965868420426-1.96768340676845i</v>
      </c>
      <c r="E3621" t="str">
        <f t="shared" si="1049"/>
        <v>-5.24781497603269-22.868554830761i</v>
      </c>
      <c r="F3621" t="str">
        <f t="shared" si="1050"/>
        <v>1.37869154610866-0.515782398090061i</v>
      </c>
      <c r="G3621" t="str">
        <f t="shared" si="1051"/>
        <v>0.94758366326973-0.222865125970953i</v>
      </c>
      <c r="H3621" t="str">
        <f t="shared" si="1052"/>
        <v>0.00430206823418777-20.4192826504729i</v>
      </c>
      <c r="I3621" t="str">
        <f t="shared" si="1053"/>
        <v>-0.0296942150379829-0.0794239210621135i</v>
      </c>
      <c r="K3621" t="str">
        <f t="shared" si="1054"/>
        <v>0.000123816225195925-0.000302938255734364i</v>
      </c>
      <c r="L3621" t="str">
        <f t="shared" si="1055"/>
        <v>0.00005-0.000361857503722346i</v>
      </c>
      <c r="M3621" t="str">
        <f t="shared" si="1056"/>
        <v>0.00133333333333333-0.000212857355130792i</v>
      </c>
      <c r="N3621">
        <f t="shared" si="1057"/>
        <v>41.759448287368485</v>
      </c>
      <c r="O3621">
        <f t="shared" si="1058"/>
        <v>40.253986903224266</v>
      </c>
      <c r="P3621" s="3">
        <f t="shared" si="1059"/>
        <v>-40.253986903224266</v>
      </c>
      <c r="Q3621" s="3">
        <f t="shared" si="1060"/>
        <v>138.24055171263151</v>
      </c>
      <c r="R3621">
        <f t="shared" si="1061"/>
        <v>-41.759448287368485</v>
      </c>
      <c r="S3621">
        <f t="shared" si="1062"/>
        <v>779.83629607881858</v>
      </c>
      <c r="T3621">
        <f t="shared" si="1045"/>
        <v>-40.253986903224266</v>
      </c>
    </row>
    <row r="3622" spans="1:20" x14ac:dyDescent="0.25">
      <c r="A3622">
        <f t="shared" si="1046"/>
        <v>4918475.4101663884</v>
      </c>
      <c r="B3622">
        <f t="shared" si="1063"/>
        <v>782799.67400391819</v>
      </c>
      <c r="C3622" t="str">
        <f t="shared" si="1047"/>
        <v>-0.00715585842430161+0.0064280567585528i</v>
      </c>
      <c r="D3622" t="str">
        <f t="shared" si="1048"/>
        <v>1.58242806743918-1.96611488801083i</v>
      </c>
      <c r="E3622" t="str">
        <f t="shared" si="1049"/>
        <v>-5.24711081893362-22.7706178554352i</v>
      </c>
      <c r="F3622" t="str">
        <f t="shared" si="1050"/>
        <v>1.37814150082435-0.516159687934698i</v>
      </c>
      <c r="G3622" t="str">
        <f t="shared" si="1051"/>
        <v>0.947205613569679-0.223622760898274i</v>
      </c>
      <c r="H3622" t="str">
        <f t="shared" si="1052"/>
        <v>0.00425276706190593-20.3419109058097i</v>
      </c>
      <c r="I3622" t="str">
        <f t="shared" si="1053"/>
        <v>-0.0296034850421045-0.0790913637878964i</v>
      </c>
      <c r="K3622" t="str">
        <f t="shared" si="1054"/>
        <v>0.000123330169109686-0.000301994972123561i</v>
      </c>
      <c r="L3622" t="str">
        <f t="shared" si="1055"/>
        <v>0.00005-0.000360487650649877i</v>
      </c>
      <c r="M3622" t="str">
        <f t="shared" si="1056"/>
        <v>0.00133333333333333-0.00021205155920581i</v>
      </c>
      <c r="N3622">
        <f t="shared" si="1057"/>
        <v>41.933127881883763</v>
      </c>
      <c r="O3622">
        <f t="shared" si="1058"/>
        <v>40.337351634927963</v>
      </c>
      <c r="P3622" s="3">
        <f t="shared" si="1059"/>
        <v>-40.337351634927963</v>
      </c>
      <c r="Q3622" s="3">
        <f t="shared" si="1060"/>
        <v>138.06687211811624</v>
      </c>
      <c r="R3622">
        <f t="shared" si="1061"/>
        <v>-41.933127881883763</v>
      </c>
      <c r="S3622">
        <f t="shared" si="1062"/>
        <v>782.7996740039182</v>
      </c>
      <c r="T3622">
        <f t="shared" si="1045"/>
        <v>-40.337351634927963</v>
      </c>
    </row>
    <row r="3623" spans="1:20" x14ac:dyDescent="0.25">
      <c r="A3623">
        <f t="shared" si="1046"/>
        <v>4937165.616725021</v>
      </c>
      <c r="B3623">
        <f t="shared" si="1063"/>
        <v>785774.3127651331</v>
      </c>
      <c r="C3623" t="str">
        <f t="shared" si="1047"/>
        <v>-0.00706811665391139+0.00638803133763936i</v>
      </c>
      <c r="D3623" t="str">
        <f t="shared" si="1048"/>
        <v>1.57520862065497-1.96452099652551i</v>
      </c>
      <c r="E3623" t="str">
        <f t="shared" si="1049"/>
        <v>-5.24637654692097-22.6730469102857i</v>
      </c>
      <c r="F3623" t="str">
        <f t="shared" si="1050"/>
        <v>1.3775877109946-0.516542530456463i</v>
      </c>
      <c r="G3623" t="str">
        <f t="shared" si="1051"/>
        <v>0.9468249902192-0.22438232576478i</v>
      </c>
      <c r="H3623" t="str">
        <f t="shared" si="1052"/>
        <v>0.00420405373384863-20.264832788783i</v>
      </c>
      <c r="I3623" t="str">
        <f t="shared" si="1053"/>
        <v>-0.0295133332530076-0.0787599744871273i</v>
      </c>
      <c r="K3623" t="str">
        <f t="shared" si="1054"/>
        <v>0.000122846683545657-0.000301053422595829i</v>
      </c>
      <c r="L3623" t="str">
        <f t="shared" si="1055"/>
        <v>0.00005-0.000359122983313287i</v>
      </c>
      <c r="M3623" t="str">
        <f t="shared" si="1056"/>
        <v>0.00133333333333333-0.000211248813713698i</v>
      </c>
      <c r="N3623">
        <f t="shared" si="1057"/>
        <v>42.106683790688777</v>
      </c>
      <c r="O3623">
        <f t="shared" si="1058"/>
        <v>40.420805477736053</v>
      </c>
      <c r="P3623" s="3">
        <f t="shared" si="1059"/>
        <v>-40.420805477736053</v>
      </c>
      <c r="Q3623" s="3">
        <f t="shared" si="1060"/>
        <v>137.89331620931122</v>
      </c>
      <c r="R3623">
        <f t="shared" si="1061"/>
        <v>-42.106683790688777</v>
      </c>
      <c r="S3623">
        <f t="shared" si="1062"/>
        <v>785.77431276513312</v>
      </c>
      <c r="T3623">
        <f t="shared" si="1045"/>
        <v>-40.420805477736053</v>
      </c>
    </row>
    <row r="3624" spans="1:20" x14ac:dyDescent="0.25">
      <c r="A3624">
        <f t="shared" si="1046"/>
        <v>4955926.846068576</v>
      </c>
      <c r="B3624">
        <f t="shared" si="1063"/>
        <v>788760.25515364064</v>
      </c>
      <c r="C3624" t="str">
        <f t="shared" si="1047"/>
        <v>-0.0069812767142131+0.00634804527489854i</v>
      </c>
      <c r="D3624" t="str">
        <f t="shared" si="1048"/>
        <v>1.56800052521069-1.96290183477471i</v>
      </c>
      <c r="E3624" t="str">
        <f t="shared" si="1049"/>
        <v>-5.24561223095806-22.5758403245478i</v>
      </c>
      <c r="F3624" t="str">
        <f t="shared" si="1050"/>
        <v>1.3770301543473-0.51693091201771i</v>
      </c>
      <c r="G3624" t="str">
        <f t="shared" si="1051"/>
        <v>0.946441777910527-0.225143818338608i</v>
      </c>
      <c r="H3624" t="str">
        <f t="shared" si="1052"/>
        <v>0.00415592128417398-20.1880471809641i</v>
      </c>
      <c r="I3624" t="str">
        <f t="shared" si="1053"/>
        <v>-0.0294237546207909-0.0784297486024394i</v>
      </c>
      <c r="K3624" t="str">
        <f t="shared" si="1054"/>
        <v>0.00012236576191771-0.000300113614200921i</v>
      </c>
      <c r="L3624" t="str">
        <f t="shared" si="1055"/>
        <v>0.00005-0.000357763482081377i</v>
      </c>
      <c r="M3624" t="str">
        <f t="shared" si="1056"/>
        <v>0.00133333333333333-0.000210449107106692i</v>
      </c>
      <c r="N3624">
        <f t="shared" si="1057"/>
        <v>42.280114358887715</v>
      </c>
      <c r="O3624">
        <f t="shared" si="1058"/>
        <v>40.50434830519869</v>
      </c>
      <c r="P3624" s="3">
        <f t="shared" si="1059"/>
        <v>-40.50434830519869</v>
      </c>
      <c r="Q3624" s="3">
        <f t="shared" si="1060"/>
        <v>137.71988564111228</v>
      </c>
      <c r="R3624">
        <f t="shared" si="1061"/>
        <v>-42.280114358887715</v>
      </c>
      <c r="S3624">
        <f t="shared" si="1062"/>
        <v>788.76025515364063</v>
      </c>
      <c r="T3624">
        <f t="shared" si="1045"/>
        <v>-40.50434830519869</v>
      </c>
    </row>
    <row r="3625" spans="1:20" x14ac:dyDescent="0.25">
      <c r="A3625">
        <f t="shared" si="1046"/>
        <v>4974759.3680836372</v>
      </c>
      <c r="B3625">
        <f t="shared" si="1063"/>
        <v>791757.54412322445</v>
      </c>
      <c r="C3625" t="str">
        <f t="shared" si="1047"/>
        <v>-0.00689533172813333+0.00630810198784307i</v>
      </c>
      <c r="D3625" t="str">
        <f t="shared" si="1048"/>
        <v>1.56080396124339-1.96125750676961i</v>
      </c>
      <c r="E3625" t="str">
        <f t="shared" si="1049"/>
        <v>-5.24481793973881-22.4789964373538i</v>
      </c>
      <c r="F3625" t="str">
        <f t="shared" si="1050"/>
        <v>1.37646880852454-0.517324818881335i</v>
      </c>
      <c r="G3625" t="str">
        <f t="shared" si="1051"/>
        <v>0.946055961276928-0.225907236292501i</v>
      </c>
      <c r="H3625" t="str">
        <f t="shared" si="1052"/>
        <v>0.00410836282474728-20.1115529682167i</v>
      </c>
      <c r="I3625" t="str">
        <f t="shared" si="1053"/>
        <v>-0.0293347441302514-0.0781006815961074i</v>
      </c>
      <c r="K3625" t="str">
        <f t="shared" si="1054"/>
        <v>0.000121887397563878-0.000299175553908137i</v>
      </c>
      <c r="L3625" t="str">
        <f t="shared" si="1055"/>
        <v>0.00005-0.000356409127397268i</v>
      </c>
      <c r="M3625" t="str">
        <f t="shared" si="1056"/>
        <v>0.00133333333333333-0.000209652427880746i</v>
      </c>
      <c r="N3625">
        <f t="shared" si="1057"/>
        <v>42.453417941672143</v>
      </c>
      <c r="O3625">
        <f t="shared" si="1058"/>
        <v>40.587979989481838</v>
      </c>
      <c r="P3625" s="3">
        <f t="shared" si="1059"/>
        <v>-40.587979989481838</v>
      </c>
      <c r="Q3625" s="3">
        <f t="shared" si="1060"/>
        <v>137.54658205832786</v>
      </c>
      <c r="R3625">
        <f t="shared" si="1061"/>
        <v>-42.453417941672143</v>
      </c>
      <c r="S3625">
        <f t="shared" si="1062"/>
        <v>791.75754412322442</v>
      </c>
      <c r="T3625">
        <f t="shared" si="1045"/>
        <v>-40.587979989481838</v>
      </c>
    </row>
    <row r="3626" spans="1:20" x14ac:dyDescent="0.25">
      <c r="A3626">
        <f t="shared" si="1046"/>
        <v>4993663.4536823547</v>
      </c>
      <c r="B3626">
        <f t="shared" si="1063"/>
        <v>794766.2227908927</v>
      </c>
      <c r="C3626" t="str">
        <f t="shared" si="1047"/>
        <v>-0.00681027483994341+0.00626820484118632i</v>
      </c>
      <c r="D3626" t="str">
        <f t="shared" si="1048"/>
        <v>1.55361910765177-1.95958811805329i</v>
      </c>
      <c r="E3626" t="str">
        <f t="shared" si="1049"/>
        <v>-5.24399373971529-22.3825135976705i</v>
      </c>
      <c r="F3626" t="str">
        <f t="shared" si="1050"/>
        <v>1.37590365108302-0.517724237209198i</v>
      </c>
      <c r="G3626" t="str">
        <f t="shared" si="1051"/>
        <v>0.945667524892971-0.226672577202829i</v>
      </c>
      <c r="H3626" t="str">
        <f t="shared" si="1052"/>
        <v>0.00406137154438882-20.0353490406805i</v>
      </c>
      <c r="I3626" t="str">
        <f t="shared" si="1053"/>
        <v>-0.0292462968006195-0.077772768949999i</v>
      </c>
      <c r="K3626" t="str">
        <f t="shared" si="1054"/>
        <v>0.000121411583747705-0.000298239248606039i</v>
      </c>
      <c r="L3626" t="str">
        <f t="shared" si="1055"/>
        <v>0.00005-0.00035505989977811i</v>
      </c>
      <c r="M3626" t="str">
        <f t="shared" si="1056"/>
        <v>0.00133333333333333-0.000208858764575359i</v>
      </c>
      <c r="N3626">
        <f t="shared" si="1057"/>
        <v>42.626592904352265</v>
      </c>
      <c r="O3626">
        <f t="shared" si="1058"/>
        <v>40.671700401387255</v>
      </c>
      <c r="P3626" s="3">
        <f t="shared" si="1059"/>
        <v>-40.671700401387255</v>
      </c>
      <c r="Q3626" s="3">
        <f t="shared" si="1060"/>
        <v>137.37340709564774</v>
      </c>
      <c r="R3626">
        <f t="shared" si="1061"/>
        <v>-42.626592904352265</v>
      </c>
      <c r="S3626">
        <f t="shared" si="1062"/>
        <v>794.7662227908927</v>
      </c>
      <c r="T3626">
        <f t="shared" si="1045"/>
        <v>-40.671700401387255</v>
      </c>
    </row>
    <row r="3627" spans="1:20" x14ac:dyDescent="0.25">
      <c r="A3627">
        <f t="shared" si="1046"/>
        <v>5012639.3748063473</v>
      </c>
      <c r="B3627">
        <f t="shared" si="1063"/>
        <v>797786.33443749812</v>
      </c>
      <c r="C3627" t="str">
        <f t="shared" si="1047"/>
        <v>-0.00672609921556455+0.00622835714709376i</v>
      </c>
      <c r="D3627" t="str">
        <f t="shared" si="1048"/>
        <v>1.54644614208009-1.95789377568356i</v>
      </c>
      <c r="E3627" t="str">
        <f t="shared" si="1049"/>
        <v>-5.24313969512497-22.2863901642359i</v>
      </c>
      <c r="F3627" t="str">
        <f t="shared" si="1050"/>
        <v>1.37533465949442-0.518129153060537i</v>
      </c>
      <c r="G3627" t="str">
        <f t="shared" si="1051"/>
        <v>0.9452764532748-0.227439838548603i</v>
      </c>
      <c r="H3627" t="str">
        <f t="shared" si="1052"/>
        <v>0.00401494070812669-19.959434292754i</v>
      </c>
      <c r="I3627" t="str">
        <f t="shared" si="1053"/>
        <v>-0.0291584076852929-0.07744600616552i</v>
      </c>
      <c r="K3627" t="str">
        <f t="shared" si="1054"/>
        <v>0.000120938313659588-0.000297304705102219i</v>
      </c>
      <c r="L3627" t="str">
        <f t="shared" si="1055"/>
        <v>0.00005-0.000353715779814814i</v>
      </c>
      <c r="M3627" t="str">
        <f t="shared" si="1056"/>
        <v>0.00133333333333333-0.00020806810577342i</v>
      </c>
      <c r="N3627">
        <f t="shared" si="1057"/>
        <v>42.799637622391401</v>
      </c>
      <c r="O3627">
        <f t="shared" si="1058"/>
        <v>40.755509410371857</v>
      </c>
      <c r="P3627" s="3">
        <f t="shared" si="1059"/>
        <v>-40.755509410371857</v>
      </c>
      <c r="Q3627" s="3">
        <f t="shared" si="1060"/>
        <v>137.2003623776086</v>
      </c>
      <c r="R3627">
        <f t="shared" si="1061"/>
        <v>-42.799637622391401</v>
      </c>
      <c r="S3627">
        <f t="shared" si="1062"/>
        <v>797.78633443749811</v>
      </c>
      <c r="T3627">
        <f t="shared" si="1045"/>
        <v>-40.755509410371857</v>
      </c>
    </row>
    <row r="3628" spans="1:20" x14ac:dyDescent="0.25">
      <c r="A3628">
        <f t="shared" si="1046"/>
        <v>5031687.404430612</v>
      </c>
      <c r="B3628">
        <f t="shared" si="1063"/>
        <v>800817.92250836059</v>
      </c>
      <c r="C3628" t="str">
        <f t="shared" si="1047"/>
        <v>-0.00664279804287053+0.00618856216543823i</v>
      </c>
      <c r="D3628" t="str">
        <f t="shared" si="1048"/>
        <v>1.53928524090232-1.95617458821542i</v>
      </c>
      <c r="E3628" t="str">
        <f t="shared" si="1049"/>
        <v>-5.24225586801787-22.1906245054988i</v>
      </c>
      <c r="F3628" t="str">
        <f t="shared" si="1050"/>
        <v>1.37476181114583-0.518539552390392i</v>
      </c>
      <c r="G3628" t="str">
        <f t="shared" si="1051"/>
        <v>0.944882730880418-0.228209017710479i</v>
      </c>
      <c r="H3628" t="str">
        <f t="shared" si="1052"/>
        <v>0.00396906365645548-19.8838076230787i</v>
      </c>
      <c r="I3628" t="str">
        <f t="shared" si="1053"/>
        <v>-0.0290710718715779-0.0771203887635681i</v>
      </c>
      <c r="K3628" t="str">
        <f t="shared" si="1054"/>
        <v>0.000120467580418127-0.00029637193012305i</v>
      </c>
      <c r="L3628" t="str">
        <f t="shared" si="1055"/>
        <v>0.00005-0.000352376748171762i</v>
      </c>
      <c r="M3628" t="str">
        <f t="shared" si="1056"/>
        <v>0.00133333333333333-0.000207280440101036i</v>
      </c>
      <c r="N3628">
        <f t="shared" si="1057"/>
        <v>42.972550481431938</v>
      </c>
      <c r="O3628">
        <f t="shared" si="1058"/>
        <v>40.839406884567651</v>
      </c>
      <c r="P3628" s="3">
        <f t="shared" si="1059"/>
        <v>-40.839406884567651</v>
      </c>
      <c r="Q3628" s="3">
        <f t="shared" si="1060"/>
        <v>137.02744951856806</v>
      </c>
      <c r="R3628">
        <f t="shared" si="1061"/>
        <v>-42.972550481431938</v>
      </c>
      <c r="S3628">
        <f t="shared" si="1062"/>
        <v>800.81792250836054</v>
      </c>
      <c r="T3628">
        <f t="shared" ref="T3628:T3691" si="1064">P3628</f>
        <v>-40.839406884567651</v>
      </c>
    </row>
    <row r="3629" spans="1:20" x14ac:dyDescent="0.25">
      <c r="A3629">
        <f t="shared" ref="A3629:A3692" si="1065">2*PI()*B3629</f>
        <v>5050807.816567448</v>
      </c>
      <c r="B3629">
        <f t="shared" si="1063"/>
        <v>803861.03061389236</v>
      </c>
      <c r="C3629" t="str">
        <f t="shared" ref="C3629:C3692" si="1066">IMPRODUCT(D3629,E3629,$C$40,,K3629,$C$41)</f>
        <v>-0.00656036453198676+0.00614882310406111i</v>
      </c>
      <c r="D3629" t="str">
        <f t="shared" ref="D3629:D3692" si="1067">IMDIV(IMPRODUCT($C$37,$C$38,COMPLEX(1,A3629/$C$38)),IMSUM(-1*A3629*A3629/$C$39,COMPLEX(0,1*A3629)))</f>
        <v>1.53213657920663-1.95443066568352i</v>
      </c>
      <c r="E3629" t="str">
        <f t="shared" ref="E3629:E3692" si="1068">IMDIV(IMPRODUCT(IMSUM(F3629,G3629),$C$29,H3629),IMSUM(1,I3629))</f>
        <v>-5.241342318283-22.0952149995572i</v>
      </c>
      <c r="F3629" t="str">
        <f t="shared" ref="F3629:F3692" si="1069">IMDIV(IMPRODUCT($C$14,$C$15,COMPLEX(1,A3629/$C$15)),IMSUM(-1*A3629*A3629/$C$16,COMPLEX(0,A3629)))</f>
        <v>1.3741850833402-0.518955421047992i</v>
      </c>
      <c r="G3629" t="str">
        <f t="shared" ref="G3629:G3692" si="1070">IMDIV(1,COMPLEX(1,A3629*$C$9*$C$10))</f>
        <v>0.94448634210998-0.228980111969774i</v>
      </c>
      <c r="H3629" t="str">
        <f t="shared" ref="H3629:H3692" si="1071">IMDIV($C$3,IMSUM(K3629,COMPLEX(0,$C$28*A3629)))</f>
        <v>0.00392373380459913-19.8084679345219i</v>
      </c>
      <c r="I3629" t="str">
        <f t="shared" ref="I3629:I3692" si="1072">IMPRODUCT(F3629,$C$29,H3629,$C$31)</f>
        <v>-0.0289842844804272-0.0767959122844812i</v>
      </c>
      <c r="K3629" t="str">
        <f t="shared" ref="K3629:K3692" si="1073">IF($C$26&lt;=0,IMDIV(1,IMSUM(IMDIV(1,L3629),1/$C$18)),IMDIV(1,IMSUM(IMDIV(1,L3629),1/$C$18,IMDIV(1,M3629))))</f>
        <v>0.000119999377071448-0.00029544093031347i</v>
      </c>
      <c r="L3629" t="str">
        <f t="shared" ref="L3629:L3692" si="1074">IMSUM($C$21/$C$22,IMDIV(1,COMPLEX(0,$C$20*$C$22*A3629)))</f>
        <v>0.00005-0.000351042785586533i</v>
      </c>
      <c r="M3629" t="str">
        <f t="shared" ref="M3629:M3692" si="1075">IMSUM($C$25/$C$26,IMDIV(1,COMPLEX(0,$C$24*$C$26*A3629)))</f>
        <v>0.00133333333333333-0.000206495756227372i</v>
      </c>
      <c r="N3629">
        <f t="shared" ref="N3629:N3692" si="1076">ABS(R3629)</f>
        <v>43.145329877326333</v>
      </c>
      <c r="O3629">
        <f t="shared" ref="O3629:O3692" si="1077">ABS(P3629)</f>
        <v>40.923392690801421</v>
      </c>
      <c r="P3629" s="3">
        <f t="shared" ref="P3629:P3692" si="1078">20*LOG10(IMABS(C3629))</f>
        <v>-40.923392690801421</v>
      </c>
      <c r="Q3629" s="3">
        <f t="shared" ref="Q3629:Q3692" si="1079">IMARGUMENT(C3629)*180/PI()</f>
        <v>136.85467012267367</v>
      </c>
      <c r="R3629">
        <f t="shared" ref="R3629:R3692" si="1080">IF(Q3629&lt;0,Q3629+180,Q3629-180)</f>
        <v>-43.145329877326333</v>
      </c>
      <c r="S3629">
        <f t="shared" ref="S3629:S3692" si="1081">B3629/1000</f>
        <v>803.86103061389235</v>
      </c>
      <c r="T3629">
        <f t="shared" si="1064"/>
        <v>-40.923392690801421</v>
      </c>
    </row>
    <row r="3630" spans="1:20" x14ac:dyDescent="0.25">
      <c r="A3630">
        <f t="shared" si="1065"/>
        <v>5070000.8862704048</v>
      </c>
      <c r="B3630">
        <f t="shared" ref="B3630:B3693" si="1082">B3629*(1+B$42)</f>
        <v>806915.70253022516</v>
      </c>
      <c r="C3630" t="str">
        <f t="shared" si="1066"/>
        <v>-0.00647879191558675+0.00610914311903805i</v>
      </c>
      <c r="D3630" t="str">
        <f t="shared" si="1067"/>
        <v>1.52500033078016-1.95266211958436i</v>
      </c>
      <c r="E3630" t="str">
        <f t="shared" si="1068"/>
        <v>-5.24039910367499-22.000160034098i</v>
      </c>
      <c r="F3630" t="str">
        <f t="shared" si="1069"/>
        <v>1.37360445329672-0.519376744775172i</v>
      </c>
      <c r="G3630" t="str">
        <f t="shared" si="1070"/>
        <v>0.944087271306104-0.22975311850745i</v>
      </c>
      <c r="H3630" t="str">
        <f t="shared" si="1071"/>
        <v>0.00387894464177994-19.7334141341608i</v>
      </c>
      <c r="I3630" t="str">
        <f t="shared" si="1072"/>
        <v>-0.0288980406661851-0.0764725722879863i</v>
      </c>
      <c r="K3630" t="str">
        <f t="shared" si="1073"/>
        <v>0.000119533696598537-0.000294511712236779i</v>
      </c>
      <c r="L3630" t="str">
        <f t="shared" si="1074"/>
        <v>0.00005-0.000349713872869628i</v>
      </c>
      <c r="M3630" t="str">
        <f t="shared" si="1075"/>
        <v>0.00133333333333333-0.000205714042864487i</v>
      </c>
      <c r="N3630">
        <f t="shared" si="1076"/>
        <v>43.317974216163037</v>
      </c>
      <c r="O3630">
        <f t="shared" si="1077"/>
        <v>41.007466694614259</v>
      </c>
      <c r="P3630" s="3">
        <f t="shared" si="1078"/>
        <v>-41.007466694614259</v>
      </c>
      <c r="Q3630" s="3">
        <f t="shared" si="1079"/>
        <v>136.68202578383696</v>
      </c>
      <c r="R3630">
        <f t="shared" si="1080"/>
        <v>-43.317974216163037</v>
      </c>
      <c r="S3630">
        <f t="shared" si="1081"/>
        <v>806.91570253022519</v>
      </c>
      <c r="T3630">
        <f t="shared" si="1064"/>
        <v>-41.007466694614259</v>
      </c>
    </row>
    <row r="3631" spans="1:20" x14ac:dyDescent="0.25">
      <c r="A3631">
        <f t="shared" si="1065"/>
        <v>5089266.8896382321</v>
      </c>
      <c r="B3631">
        <f t="shared" si="1082"/>
        <v>809981.98219984001</v>
      </c>
      <c r="C3631" t="str">
        <f t="shared" si="1066"/>
        <v>-0.00639807344918527+0.00606952531494965i</v>
      </c>
      <c r="D3631" t="str">
        <f t="shared" si="1067"/>
        <v>1.51787666809397-1.95086906285826i</v>
      </c>
      <c r="E3631" t="str">
        <f t="shared" si="1068"/>
        <v>-5.23942627983994-21.9054580063386i</v>
      </c>
      <c r="F3631" t="str">
        <f t="shared" si="1069"/>
        <v>1.37301989815136-0.51980350920474i</v>
      </c>
      <c r="G3631" t="str">
        <f t="shared" si="1070"/>
        <v>0.943685502754182-0.230528034403126i</v>
      </c>
      <c r="H3631" t="str">
        <f t="shared" si="1071"/>
        <v>0.00383468973049204-19.6586451332659i</v>
      </c>
      <c r="I3631" t="str">
        <f t="shared" si="1072"/>
        <v>-0.0288123356163304-0.0761503643531543i</v>
      </c>
      <c r="K3631" t="str">
        <f t="shared" si="1073"/>
        <v>0.000119070531910555-0.000293584282374456i</v>
      </c>
      <c r="L3631" t="str">
        <f t="shared" si="1074"/>
        <v>0.00005-0.000348389990904193i</v>
      </c>
      <c r="M3631" t="str">
        <f t="shared" si="1075"/>
        <v>0.00133333333333333-0.000204935288767172i</v>
      </c>
      <c r="N3631">
        <f t="shared" si="1076"/>
        <v>43.490481914292502</v>
      </c>
      <c r="O3631">
        <f t="shared" si="1077"/>
        <v>41.091628760281068</v>
      </c>
      <c r="P3631" s="3">
        <f t="shared" si="1078"/>
        <v>-41.091628760281068</v>
      </c>
      <c r="Q3631" s="3">
        <f t="shared" si="1079"/>
        <v>136.5095180857075</v>
      </c>
      <c r="R3631">
        <f t="shared" si="1080"/>
        <v>-43.490481914292502</v>
      </c>
      <c r="S3631">
        <f t="shared" si="1081"/>
        <v>809.98198219983999</v>
      </c>
      <c r="T3631">
        <f t="shared" si="1064"/>
        <v>-41.091628760281068</v>
      </c>
    </row>
    <row r="3632" spans="1:20" x14ac:dyDescent="0.25">
      <c r="A3632">
        <f t="shared" si="1065"/>
        <v>5108606.1038188571</v>
      </c>
      <c r="B3632">
        <f t="shared" si="1082"/>
        <v>813059.91373219946</v>
      </c>
      <c r="C3632" t="str">
        <f t="shared" si="1066"/>
        <v>-0.00631820241142756+0.00602997274515614i</v>
      </c>
      <c r="D3632" t="str">
        <f t="shared" si="1067"/>
        <v>1.51076576228844-1.94905160987124i</v>
      </c>
      <c r="E3632" t="str">
        <f t="shared" si="1068"/>
        <v>-5.23842390034154-21.8111073229658i</v>
      </c>
      <c r="F3632" t="str">
        <f t="shared" si="1069"/>
        <v>1.37243139495727-0.52023569985889i</v>
      </c>
      <c r="G3632" t="str">
        <f t="shared" si="1070"/>
        <v>0.943281020682703-0.231304856634055i</v>
      </c>
      <c r="H3632" t="str">
        <f t="shared" si="1071"/>
        <v>0.0037909627057804-19.5841598472848i</v>
      </c>
      <c r="I3632" t="str">
        <f t="shared" si="1072"/>
        <v>-0.0287271645512255-0.075829284078347i</v>
      </c>
      <c r="K3632" t="str">
        <f t="shared" si="1073"/>
        <v>0.000118609875852152-0.000292658647125976i</v>
      </c>
      <c r="L3632" t="str">
        <f t="shared" si="1074"/>
        <v>0.00005-0.000347071120645738i</v>
      </c>
      <c r="M3632" t="str">
        <f t="shared" si="1075"/>
        <v>0.00133333333333333-0.000204159482732787i</v>
      </c>
      <c r="N3632">
        <f t="shared" si="1076"/>
        <v>43.662851398351279</v>
      </c>
      <c r="O3632">
        <f t="shared" si="1077"/>
        <v>41.175878750831046</v>
      </c>
      <c r="P3632" s="3">
        <f t="shared" si="1078"/>
        <v>-41.175878750831046</v>
      </c>
      <c r="Q3632" s="3">
        <f t="shared" si="1079"/>
        <v>136.33714860164872</v>
      </c>
      <c r="R3632">
        <f t="shared" si="1080"/>
        <v>-43.662851398351279</v>
      </c>
      <c r="S3632">
        <f t="shared" si="1081"/>
        <v>813.05991373219945</v>
      </c>
      <c r="T3632">
        <f t="shared" si="1064"/>
        <v>-41.175878750831046</v>
      </c>
    </row>
    <row r="3633" spans="1:20" x14ac:dyDescent="0.25">
      <c r="A3633">
        <f t="shared" si="1065"/>
        <v>5128018.8070133692</v>
      </c>
      <c r="B3633">
        <f t="shared" si="1082"/>
        <v>816149.54140438186</v>
      </c>
      <c r="C3633" t="str">
        <f t="shared" si="1066"/>
        <v>-0.0062391721043766+0.00599048841207798i</v>
      </c>
      <c r="D3633" t="str">
        <f t="shared" si="1067"/>
        <v>1.50366778315884-1.94720987639674i</v>
      </c>
      <c r="E3633" t="str">
        <f t="shared" si="1068"/>
        <v>-5.23739201668639-21.7171064000794i</v>
      </c>
      <c r="F3633" t="str">
        <f t="shared" si="1069"/>
        <v>1.37183892068532-0.520673302147565i</v>
      </c>
      <c r="G3633" t="str">
        <f t="shared" si="1070"/>
        <v>0.942873809263596-0.232083582074115i</v>
      </c>
      <c r="H3633" t="str">
        <f t="shared" si="1071"/>
        <v>0.00374775727452497-19.5099571958258i</v>
      </c>
      <c r="I3633" t="str">
        <f t="shared" si="1072"/>
        <v>-0.0286425227238644-0.0755093270811715i</v>
      </c>
      <c r="K3633" t="str">
        <f t="shared" si="1073"/>
        <v>0.000118151721202775-0.000291734812808667i</v>
      </c>
      <c r="L3633" t="str">
        <f t="shared" si="1074"/>
        <v>0.00005-0.000345757243121875i</v>
      </c>
      <c r="M3633" t="str">
        <f t="shared" si="1075"/>
        <v>0.00133333333333333-0.000203386613601103i</v>
      </c>
      <c r="N3633">
        <f t="shared" si="1076"/>
        <v>43.8350811052849</v>
      </c>
      <c r="O3633">
        <f t="shared" si="1077"/>
        <v>41.260216528066195</v>
      </c>
      <c r="P3633" s="3">
        <f t="shared" si="1078"/>
        <v>-41.260216528066195</v>
      </c>
      <c r="Q3633" s="3">
        <f t="shared" si="1079"/>
        <v>136.1649188947151</v>
      </c>
      <c r="R3633">
        <f t="shared" si="1080"/>
        <v>-43.8350811052849</v>
      </c>
      <c r="S3633">
        <f t="shared" si="1081"/>
        <v>816.14954140438181</v>
      </c>
      <c r="T3633">
        <f t="shared" si="1064"/>
        <v>-41.260216528066195</v>
      </c>
    </row>
    <row r="3634" spans="1:20" x14ac:dyDescent="0.25">
      <c r="A3634">
        <f t="shared" si="1065"/>
        <v>5147505.2784800204</v>
      </c>
      <c r="B3634">
        <f t="shared" si="1082"/>
        <v>819250.90966171853</v>
      </c>
      <c r="C3634" t="str">
        <f t="shared" si="1066"/>
        <v>-0.00616097585379549+0.00595107526747945i</v>
      </c>
      <c r="D3634" t="str">
        <f t="shared" si="1067"/>
        <v>1.49658289914122-1.94534397959705i</v>
      </c>
      <c r="E3634" t="str">
        <f t="shared" si="1068"/>
        <v>-5.23633067834932-21.6234536631336i</v>
      </c>
      <c r="F3634" t="str">
        <f t="shared" si="1069"/>
        <v>1.37124245222459-0.521116301366824i</v>
      </c>
      <c r="G3634" t="str">
        <f t="shared" si="1070"/>
        <v>0.942463852612566-0.23286420749279i</v>
      </c>
      <c r="H3634" t="str">
        <f t="shared" si="1071"/>
        <v>0.00370506721472975-19.436036102642i</v>
      </c>
      <c r="I3634" t="str">
        <f t="shared" si="1072"/>
        <v>-0.0285584054196247-0.075190488998432i</v>
      </c>
      <c r="K3634" t="str">
        <f t="shared" si="1073"/>
        <v>0.000117696060677961-0.000290812785657559i</v>
      </c>
      <c r="L3634" t="str">
        <f t="shared" si="1074"/>
        <v>0.00005-0.000344448339432034i</v>
      </c>
      <c r="M3634" t="str">
        <f t="shared" si="1075"/>
        <v>0.00133333333333333-0.000202616670254138i</v>
      </c>
      <c r="N3634">
        <f t="shared" si="1076"/>
        <v>44.007169482368766</v>
      </c>
      <c r="O3634">
        <f t="shared" si="1077"/>
        <v>41.34464195258191</v>
      </c>
      <c r="P3634" s="3">
        <f t="shared" si="1078"/>
        <v>-41.34464195258191</v>
      </c>
      <c r="Q3634" s="3">
        <f t="shared" si="1079"/>
        <v>135.99283051763123</v>
      </c>
      <c r="R3634">
        <f t="shared" si="1080"/>
        <v>-44.007169482368766</v>
      </c>
      <c r="S3634">
        <f t="shared" si="1081"/>
        <v>819.25090966171854</v>
      </c>
      <c r="T3634">
        <f t="shared" si="1064"/>
        <v>-41.34464195258191</v>
      </c>
    </row>
    <row r="3635" spans="1:20" x14ac:dyDescent="0.25">
      <c r="A3635">
        <f t="shared" si="1065"/>
        <v>5167065.7985382453</v>
      </c>
      <c r="B3635">
        <f t="shared" si="1082"/>
        <v>822364.06311843311</v>
      </c>
      <c r="C3635" t="str">
        <f t="shared" si="1066"/>
        <v>-0.00608360700942709+0.00591173621275788i</v>
      </c>
      <c r="D3635" t="str">
        <f t="shared" si="1067"/>
        <v>1.4895112772986-1.94345403800479i</v>
      </c>
      <c r="E3635" t="str">
        <f t="shared" si="1068"/>
        <v>-5.2352399327986-21.5301475468797i</v>
      </c>
      <c r="F3635" t="str">
        <f t="shared" si="1069"/>
        <v>1.37064196638286-0.521564682697231i</v>
      </c>
      <c r="G3635" t="str">
        <f t="shared" si="1070"/>
        <v>0.942051134789461-0.233646729554149i</v>
      </c>
      <c r="H3635" t="str">
        <f t="shared" si="1071"/>
        <v>0.0036628863748173-19.3623954956149i</v>
      </c>
      <c r="I3635" t="str">
        <f t="shared" si="1072"/>
        <v>-0.0284748079560217-0.0748727654860797i</v>
      </c>
      <c r="K3635" t="str">
        <f t="shared" si="1073"/>
        <v>0.00011724288693063-0.000289892571825261i</v>
      </c>
      <c r="L3635" t="str">
        <f t="shared" si="1074"/>
        <v>0.00005-0.000343144390747194i</v>
      </c>
      <c r="M3635" t="str">
        <f t="shared" si="1075"/>
        <v>0.00133333333333333-0.000201849641615997i</v>
      </c>
      <c r="N3635">
        <f t="shared" si="1076"/>
        <v>44.179114987230207</v>
      </c>
      <c r="O3635">
        <f t="shared" si="1077"/>
        <v>41.429154883786204</v>
      </c>
      <c r="P3635" s="3">
        <f t="shared" si="1078"/>
        <v>-41.429154883786204</v>
      </c>
      <c r="Q3635" s="3">
        <f t="shared" si="1079"/>
        <v>135.82088501276979</v>
      </c>
      <c r="R3635">
        <f t="shared" si="1080"/>
        <v>-44.179114987230207</v>
      </c>
      <c r="S3635">
        <f t="shared" si="1081"/>
        <v>822.36406311843314</v>
      </c>
      <c r="T3635">
        <f t="shared" si="1064"/>
        <v>-41.429154883786204</v>
      </c>
    </row>
    <row r="3636" spans="1:20" x14ac:dyDescent="0.25">
      <c r="A3636">
        <f t="shared" si="1065"/>
        <v>5186700.6485726899</v>
      </c>
      <c r="B3636">
        <f t="shared" si="1082"/>
        <v>825489.04655828315</v>
      </c>
      <c r="C3636" t="str">
        <f t="shared" si="1066"/>
        <v>-0.00600705894527034+0.0058724740992365i</v>
      </c>
      <c r="D3636" t="str">
        <f t="shared" si="1067"/>
        <v>1.4824530833075-1.94154017150406i</v>
      </c>
      <c r="E3636" t="str">
        <f t="shared" si="1068"/>
        <v>-5.23411982552046-21.4371864953106i</v>
      </c>
      <c r="F3636" t="str">
        <f t="shared" si="1069"/>
        <v>1.3700374398872-0.522018431202194i</v>
      </c>
      <c r="G3636" t="str">
        <f t="shared" si="1070"/>
        <v>0.941635639798633-0.234431144815811i</v>
      </c>
      <c r="H3636" t="str">
        <f t="shared" si="1071"/>
        <v>0.00362120867292809-19.2890343067388i</v>
      </c>
      <c r="I3636" t="str">
        <f t="shared" si="1072"/>
        <v>-0.0283917256824636-0.0745561522191701i</v>
      </c>
      <c r="K3636" t="str">
        <f t="shared" si="1073"/>
        <v>0.000116792192552364-0.000288974177381849i</v>
      </c>
      <c r="L3636" t="str">
        <f t="shared" si="1074"/>
        <v>0.00005-0.000341845378309617i</v>
      </c>
      <c r="M3636" t="str">
        <f t="shared" si="1075"/>
        <v>0.00133333333333333-0.000201085516652716i</v>
      </c>
      <c r="N3636">
        <f t="shared" si="1076"/>
        <v>44.350916087864647</v>
      </c>
      <c r="O3636">
        <f t="shared" si="1077"/>
        <v>41.51375517991913</v>
      </c>
      <c r="P3636" s="3">
        <f t="shared" si="1078"/>
        <v>-41.51375517991913</v>
      </c>
      <c r="Q3636" s="3">
        <f t="shared" si="1079"/>
        <v>135.64908391213535</v>
      </c>
      <c r="R3636">
        <f t="shared" si="1080"/>
        <v>-44.350916087864647</v>
      </c>
      <c r="S3636">
        <f t="shared" si="1081"/>
        <v>825.48904655828312</v>
      </c>
      <c r="T3636">
        <f t="shared" si="1064"/>
        <v>-41.51375517991913</v>
      </c>
    </row>
    <row r="3637" spans="1:20" x14ac:dyDescent="0.25">
      <c r="A3637">
        <f t="shared" si="1065"/>
        <v>5206410.1110372664</v>
      </c>
      <c r="B3637">
        <f t="shared" si="1082"/>
        <v>828625.90493520466</v>
      </c>
      <c r="C3637" t="str">
        <f t="shared" si="1066"/>
        <v>-0.00593132505985214+0.00583329172846157i</v>
      </c>
      <c r="D3637" t="str">
        <f t="shared" si="1067"/>
        <v>1.47540848144466-1.9396025013115i</v>
      </c>
      <c r="E3637" t="str">
        <f t="shared" si="1068"/>
        <v>-5.23297040004383-21.3445689616036i</v>
      </c>
      <c r="F3637" t="str">
        <f t="shared" si="1069"/>
        <v>1.36942884938446-0.522477531826332i</v>
      </c>
      <c r="G3637" t="str">
        <f t="shared" si="1070"/>
        <v>0.941217351589319-0.235217449727921i</v>
      </c>
      <c r="H3637" t="str">
        <f t="shared" si="1071"/>
        <v>0.00358002809622549-19.2159514721044i</v>
      </c>
      <c r="I3637" t="str">
        <f t="shared" si="1072"/>
        <v>-0.0283091539800101-0.0742406448918111i</v>
      </c>
      <c r="K3637" t="str">
        <f t="shared" si="1073"/>
        <v>0.00011634397007469-0.000288057608314774i</v>
      </c>
      <c r="L3637" t="str">
        <f t="shared" si="1074"/>
        <v>0.00005-0.000340551283432574i</v>
      </c>
      <c r="M3637" t="str">
        <f t="shared" si="1075"/>
        <v>0.00133333333333333-0.000200324284372102i</v>
      </c>
      <c r="N3637">
        <f t="shared" si="1076"/>
        <v>44.522571262654566</v>
      </c>
      <c r="O3637">
        <f t="shared" si="1077"/>
        <v>41.598442698072809</v>
      </c>
      <c r="P3637" s="3">
        <f t="shared" si="1078"/>
        <v>-41.598442698072809</v>
      </c>
      <c r="Q3637" s="3">
        <f t="shared" si="1079"/>
        <v>135.47742873734543</v>
      </c>
      <c r="R3637">
        <f t="shared" si="1080"/>
        <v>-44.522571262654566</v>
      </c>
      <c r="S3637">
        <f t="shared" si="1081"/>
        <v>828.62590493520463</v>
      </c>
      <c r="T3637">
        <f t="shared" si="1064"/>
        <v>-41.598442698072809</v>
      </c>
    </row>
    <row r="3638" spans="1:20" x14ac:dyDescent="0.25">
      <c r="A3638">
        <f t="shared" si="1065"/>
        <v>5226194.4694592087</v>
      </c>
      <c r="B3638">
        <f t="shared" si="1082"/>
        <v>831774.68337395845</v>
      </c>
      <c r="C3638" t="str">
        <f t="shared" si="1066"/>
        <v>-0.00585639877649611+0.00579419185250382i</v>
      </c>
      <c r="D3638" t="str">
        <f t="shared" si="1067"/>
        <v>1.46837763457417-1.93764114995728i</v>
      </c>
      <c r="E3638" t="str">
        <f t="shared" si="1068"/>
        <v>-5.23179169796446-21.2522934080657i</v>
      </c>
      <c r="F3638" t="str">
        <f t="shared" si="1069"/>
        <v>1.36881617144188-0.522941969393826i</v>
      </c>
      <c r="G3638" t="str">
        <f t="shared" si="1070"/>
        <v>0.940796254056031-0.236005640632107i</v>
      </c>
      <c r="H3638" t="str">
        <f t="shared" si="1071"/>
        <v>0.00353933870020508-19.1431459318829i</v>
      </c>
      <c r="I3638" t="str">
        <f t="shared" si="1072"/>
        <v>-0.0282270882611316-0.0739262392171191i</v>
      </c>
      <c r="K3638" t="str">
        <f t="shared" si="1073"/>
        <v>0.000115898211970335-0.00028714287052877i</v>
      </c>
      <c r="L3638" t="str">
        <f t="shared" si="1074"/>
        <v>0.00005-0.000339262087500074i</v>
      </c>
      <c r="M3638" t="str">
        <f t="shared" si="1075"/>
        <v>0.00133333333333333-0.000199565933823573i</v>
      </c>
      <c r="N3638">
        <f t="shared" si="1076"/>
        <v>44.694079000385443</v>
      </c>
      <c r="O3638">
        <f t="shared" si="1077"/>
        <v>41.683217294210834</v>
      </c>
      <c r="P3638" s="3">
        <f t="shared" si="1078"/>
        <v>-41.683217294210834</v>
      </c>
      <c r="Q3638" s="3">
        <f t="shared" si="1079"/>
        <v>135.30592099961456</v>
      </c>
      <c r="R3638">
        <f t="shared" si="1080"/>
        <v>-44.694079000385443</v>
      </c>
      <c r="S3638">
        <f t="shared" si="1081"/>
        <v>831.77468337395851</v>
      </c>
      <c r="T3638">
        <f t="shared" si="1064"/>
        <v>-41.683217294210834</v>
      </c>
    </row>
    <row r="3639" spans="1:20" x14ac:dyDescent="0.25">
      <c r="A3639">
        <f t="shared" si="1065"/>
        <v>5246054.0084431535</v>
      </c>
      <c r="B3639">
        <f t="shared" si="1082"/>
        <v>834935.42717077956</v>
      </c>
      <c r="C3639" t="str">
        <f t="shared" si="1066"/>
        <v>-0.00578227354358756+0.00575517717426375i</v>
      </c>
      <c r="D3639" t="str">
        <f t="shared" si="1067"/>
        <v>1.46136070413481-1.93565624126585i</v>
      </c>
      <c r="E3639" t="str">
        <f t="shared" si="1068"/>
        <v>-5.23058375896906-21.1603583060793i</v>
      </c>
      <c r="F3639" t="str">
        <f t="shared" si="1069"/>
        <v>1.36819938254767-0.523411728606754i</v>
      </c>
      <c r="G3639" t="str">
        <f t="shared" si="1070"/>
        <v>0.940372331038954-0.236795713760444i</v>
      </c>
      <c r="H3639" t="str">
        <f t="shared" si="1071"/>
        <v>0.00349913460800988-19.0706166303105i</v>
      </c>
      <c r="I3639" t="str">
        <f t="shared" si="1072"/>
        <v>-0.0281455239694724-0.0736129309271736i</v>
      </c>
      <c r="K3639" t="str">
        <f t="shared" si="1073"/>
        <v>0.000115454910654491-0.00028622996984579i</v>
      </c>
      <c r="L3639" t="str">
        <f t="shared" si="1074"/>
        <v>0.00005-0.0003379777719666i</v>
      </c>
      <c r="M3639" t="str">
        <f t="shared" si="1075"/>
        <v>0.00133333333333333-0.000198810454098i</v>
      </c>
      <c r="N3639">
        <f t="shared" si="1076"/>
        <v>44.865437800259599</v>
      </c>
      <c r="O3639">
        <f t="shared" si="1077"/>
        <v>41.76807882318775</v>
      </c>
      <c r="P3639" s="3">
        <f t="shared" si="1078"/>
        <v>-41.76807882318775</v>
      </c>
      <c r="Q3639" s="3">
        <f t="shared" si="1079"/>
        <v>135.1345621997404</v>
      </c>
      <c r="R3639">
        <f t="shared" si="1080"/>
        <v>-44.865437800259599</v>
      </c>
      <c r="S3639">
        <f t="shared" si="1081"/>
        <v>834.93542717077958</v>
      </c>
      <c r="T3639">
        <f t="shared" si="1064"/>
        <v>-41.76807882318775</v>
      </c>
    </row>
    <row r="3640" spans="1:20" x14ac:dyDescent="0.25">
      <c r="A3640">
        <f t="shared" si="1065"/>
        <v>5265989.0136752371</v>
      </c>
      <c r="B3640">
        <f t="shared" si="1082"/>
        <v>838108.1817940285</v>
      </c>
      <c r="C3640" t="str">
        <f t="shared" si="1066"/>
        <v>-0.00570894283483471+0.00571625034778111i</v>
      </c>
      <c r="D3640" t="str">
        <f t="shared" si="1067"/>
        <v>1.45435785012778-1.93364790033663i</v>
      </c>
      <c r="E3640" t="str">
        <f t="shared" si="1068"/>
        <v>-5.22934662085912-21.0687621360475i</v>
      </c>
      <c r="F3640" t="str">
        <f t="shared" si="1069"/>
        <v>1.36757845911157-0.523886794043437i</v>
      </c>
      <c r="G3640" t="str">
        <f t="shared" si="1070"/>
        <v>0.939945566324361-0.237587665234408i</v>
      </c>
      <c r="H3640" t="str">
        <f t="shared" si="1071"/>
        <v>0.00345941000975041-18.9983625156725i</v>
      </c>
      <c r="I3640" t="str">
        <f t="shared" si="1072"/>
        <v>-0.0280644565796144-0.0733007157729693i</v>
      </c>
      <c r="K3640" t="str">
        <f t="shared" si="1073"/>
        <v>0.000115014058486069-0.00028531891200496i</v>
      </c>
      <c r="L3640" t="str">
        <f t="shared" si="1074"/>
        <v>0.00005-0.000336698318356845i</v>
      </c>
      <c r="M3640" t="str">
        <f t="shared" si="1075"/>
        <v>0.00133333333333333-0.000198057834327556i</v>
      </c>
      <c r="N3640">
        <f t="shared" si="1076"/>
        <v>45.036646171909808</v>
      </c>
      <c r="O3640">
        <f t="shared" si="1077"/>
        <v>41.853027138768297</v>
      </c>
      <c r="P3640" s="3">
        <f t="shared" si="1078"/>
        <v>-41.853027138768297</v>
      </c>
      <c r="Q3640" s="3">
        <f t="shared" si="1079"/>
        <v>134.96335382809019</v>
      </c>
      <c r="R3640">
        <f t="shared" si="1080"/>
        <v>-45.036646171909808</v>
      </c>
      <c r="S3640">
        <f t="shared" si="1081"/>
        <v>838.1081817940285</v>
      </c>
      <c r="T3640">
        <f t="shared" si="1064"/>
        <v>-41.853027138768297</v>
      </c>
    </row>
    <row r="3641" spans="1:20" x14ac:dyDescent="0.25">
      <c r="A3641">
        <f t="shared" si="1065"/>
        <v>5285999.7719272031</v>
      </c>
      <c r="B3641">
        <f t="shared" si="1082"/>
        <v>841292.99288484582</v>
      </c>
      <c r="C3641" t="str">
        <f t="shared" si="1066"/>
        <v>-0.00563640014952529+0.0056774139785474i</v>
      </c>
      <c r="D3641" t="str">
        <f t="shared" si="1067"/>
        <v>1.44736923110461-1.93161625352453i</v>
      </c>
      <c r="E3641" t="str">
        <f t="shared" si="1068"/>
        <v>-5.22808031957436-20.9775033873405i</v>
      </c>
      <c r="F3641" t="str">
        <f t="shared" si="1069"/>
        <v>1.36695337746553-0.524367150156772i</v>
      </c>
      <c r="G3641" t="str">
        <f t="shared" si="1070"/>
        <v>0.939515943645038-0.238381491063823i</v>
      </c>
      <c r="H3641" t="str">
        <f t="shared" si="1071"/>
        <v>0.00342015916182954-18.9263825402872i</v>
      </c>
      <c r="I3641" t="str">
        <f t="shared" si="1072"/>
        <v>-0.0279838815968435-0.0729895895243722i</v>
      </c>
      <c r="K3641" t="str">
        <f t="shared" si="1073"/>
        <v>0.000114575647768932-0.00028440970266252i</v>
      </c>
      <c r="L3641" t="str">
        <f t="shared" si="1074"/>
        <v>0.00005-0.000335423708265436i</v>
      </c>
      <c r="M3641" t="str">
        <f t="shared" si="1075"/>
        <v>0.00133333333333333-0.000197308063685551i</v>
      </c>
      <c r="N3641">
        <f t="shared" si="1076"/>
        <v>45.207702635411295</v>
      </c>
      <c r="O3641">
        <f t="shared" si="1077"/>
        <v>41.938062093647773</v>
      </c>
      <c r="P3641" s="3">
        <f t="shared" si="1078"/>
        <v>-41.938062093647773</v>
      </c>
      <c r="Q3641" s="3">
        <f t="shared" si="1079"/>
        <v>134.79229736458871</v>
      </c>
      <c r="R3641">
        <f t="shared" si="1080"/>
        <v>-45.207702635411295</v>
      </c>
      <c r="S3641">
        <f t="shared" si="1081"/>
        <v>841.29299288484583</v>
      </c>
      <c r="T3641">
        <f t="shared" si="1064"/>
        <v>-41.938062093647773</v>
      </c>
    </row>
    <row r="3642" spans="1:20" x14ac:dyDescent="0.25">
      <c r="A3642">
        <f t="shared" si="1065"/>
        <v>5306086.5710605262</v>
      </c>
      <c r="B3642">
        <f t="shared" si="1082"/>
        <v>844489.90625780821</v>
      </c>
      <c r="C3642" t="str">
        <f t="shared" si="1066"/>
        <v>-0.0055646390127806+0.00563867062382329i</v>
      </c>
      <c r="D3642" t="str">
        <f t="shared" si="1067"/>
        <v>1.44039500415553-1.9295614284204i</v>
      </c>
      <c r="E3642" t="str">
        <f t="shared" si="1068"/>
        <v>-5.22678488921626-20.8865805582431i</v>
      </c>
      <c r="F3642" t="str">
        <f t="shared" si="1069"/>
        <v>1.36632411386428-0.524852781272555i</v>
      </c>
      <c r="G3642" t="str">
        <f t="shared" si="1070"/>
        <v>0.939083446680716-0.239177187145813i</v>
      </c>
      <c r="H3642" t="str">
        <f t="shared" si="1071"/>
        <v>0.00338137638627309-18.8546756604909i</v>
      </c>
      <c r="I3642" t="str">
        <f t="shared" si="1072"/>
        <v>-0.0279037945569182-0.0726795479700739i</v>
      </c>
      <c r="K3642" t="str">
        <f t="shared" si="1073"/>
        <v>0.000114139670753139-0.000283502347391817i</v>
      </c>
      <c r="L3642" t="str">
        <f t="shared" si="1074"/>
        <v>0.00005-0.00033415392335668i</v>
      </c>
      <c r="M3642" t="str">
        <f t="shared" si="1075"/>
        <v>0.00133333333333333-0.000196561131386283i</v>
      </c>
      <c r="N3642">
        <f t="shared" si="1076"/>
        <v>45.378605721291365</v>
      </c>
      <c r="O3642">
        <f t="shared" si="1077"/>
        <v>42.023183539470409</v>
      </c>
      <c r="P3642" s="3">
        <f t="shared" si="1078"/>
        <v>-42.023183539470409</v>
      </c>
      <c r="Q3642" s="3">
        <f t="shared" si="1079"/>
        <v>134.62139427870864</v>
      </c>
      <c r="R3642">
        <f t="shared" si="1080"/>
        <v>-45.378605721291365</v>
      </c>
      <c r="S3642">
        <f t="shared" si="1081"/>
        <v>844.48990625780823</v>
      </c>
      <c r="T3642">
        <f t="shared" si="1064"/>
        <v>-42.023183539470409</v>
      </c>
    </row>
    <row r="3643" spans="1:20" x14ac:dyDescent="0.25">
      <c r="A3643">
        <f t="shared" si="1065"/>
        <v>5326249.7000305569</v>
      </c>
      <c r="B3643">
        <f t="shared" si="1082"/>
        <v>847698.96790158795</v>
      </c>
      <c r="C3643" t="str">
        <f t="shared" si="1066"/>
        <v>-0.00549365297580415+0.0056000227929587i</v>
      </c>
      <c r="D3643" t="str">
        <f t="shared" si="1067"/>
        <v>1.433435324898-1.92748355383134i</v>
      </c>
      <c r="E3643" t="str">
        <f t="shared" si="1068"/>
        <v>-5.22546036207109-20.7959921559018i</v>
      </c>
      <c r="F3643" t="str">
        <f t="shared" si="1069"/>
        <v>1.36569064448604-0.525343671587812i</v>
      </c>
      <c r="G3643" t="str">
        <f t="shared" si="1070"/>
        <v>0.938648059058515-0.239974749263745i</v>
      </c>
      <c r="H3643" t="str">
        <f t="shared" si="1071"/>
        <v>0.00334305607006471-18.7832408366216i</v>
      </c>
      <c r="I3643" t="str">
        <f t="shared" si="1072"/>
        <v>-0.0278241910258399-0.0723705869175473i</v>
      </c>
      <c r="K3643" t="str">
        <f t="shared" si="1073"/>
        <v>0.00011370611963616-0.00028259685168328i</v>
      </c>
      <c r="L3643" t="str">
        <f t="shared" si="1074"/>
        <v>0.00005-0.000332888945364297i</v>
      </c>
      <c r="M3643" t="str">
        <f t="shared" si="1075"/>
        <v>0.00133333333333333-0.00019581702668488i</v>
      </c>
      <c r="N3643">
        <f t="shared" si="1076"/>
        <v>45.549353970540182</v>
      </c>
      <c r="O3643">
        <f t="shared" si="1077"/>
        <v>42.10839132684945</v>
      </c>
      <c r="P3643" s="3">
        <f t="shared" si="1078"/>
        <v>-42.10839132684945</v>
      </c>
      <c r="Q3643" s="3">
        <f t="shared" si="1079"/>
        <v>134.45064602945982</v>
      </c>
      <c r="R3643">
        <f t="shared" si="1080"/>
        <v>-45.549353970540182</v>
      </c>
      <c r="S3643">
        <f t="shared" si="1081"/>
        <v>847.69896790158793</v>
      </c>
      <c r="T3643">
        <f t="shared" si="1064"/>
        <v>-42.10839132684945</v>
      </c>
    </row>
    <row r="3644" spans="1:20" x14ac:dyDescent="0.25">
      <c r="A3644">
        <f t="shared" si="1065"/>
        <v>5346489.448890673</v>
      </c>
      <c r="B3644">
        <f t="shared" si="1082"/>
        <v>850920.22397961398</v>
      </c>
      <c r="C3644" t="str">
        <f t="shared" si="1066"/>
        <v>-0.00542343561612701+0.00556147294771648i</v>
      </c>
      <c r="D3644" t="str">
        <f t="shared" si="1067"/>
        <v>1.42649034746562-1.92538275976088i</v>
      </c>
      <c r="E3644" t="str">
        <f t="shared" si="1068"/>
        <v>-5.22410676863292-20.705736696273i</v>
      </c>
      <c r="F3644" t="str">
        <f t="shared" si="1069"/>
        <v>1.36505294543312-0.525839805169104i</v>
      </c>
      <c r="G3644" t="str">
        <f t="shared" si="1070"/>
        <v>0.938209764353414-0.240774173086163i</v>
      </c>
      <c r="H3644" t="str">
        <f t="shared" si="1071"/>
        <v>0.00330519266448659-18.7120770330041i</v>
      </c>
      <c r="I3644" t="str">
        <f t="shared" si="1072"/>
        <v>-0.0277450665996257-0.0720627021930009i</v>
      </c>
      <c r="K3644" t="str">
        <f t="shared" si="1073"/>
        <v>0.000113274986564098-0.000281693220944414i</v>
      </c>
      <c r="L3644" t="str">
        <f t="shared" si="1074"/>
        <v>0.00005-0.00033162875609115i</v>
      </c>
      <c r="M3644" t="str">
        <f t="shared" si="1075"/>
        <v>0.00133333333333333-0.000195075738877147i</v>
      </c>
      <c r="N3644">
        <f t="shared" si="1076"/>
        <v>45.719945934616987</v>
      </c>
      <c r="O3644">
        <f t="shared" si="1077"/>
        <v>42.19368530538673</v>
      </c>
      <c r="P3644" s="3">
        <f t="shared" si="1078"/>
        <v>-42.19368530538673</v>
      </c>
      <c r="Q3644" s="3">
        <f t="shared" si="1079"/>
        <v>134.28005406538301</v>
      </c>
      <c r="R3644">
        <f t="shared" si="1080"/>
        <v>-45.719945934616987</v>
      </c>
      <c r="S3644">
        <f t="shared" si="1081"/>
        <v>850.92022397961398</v>
      </c>
      <c r="T3644">
        <f t="shared" si="1064"/>
        <v>-42.19368530538673</v>
      </c>
    </row>
    <row r="3645" spans="1:20" x14ac:dyDescent="0.25">
      <c r="A3645">
        <f t="shared" si="1065"/>
        <v>5366806.1087964578</v>
      </c>
      <c r="B3645">
        <f t="shared" si="1082"/>
        <v>854153.72083073657</v>
      </c>
      <c r="C3645" t="str">
        <f t="shared" si="1066"/>
        <v>-0.0053539805378495+0.00552302350260016i</v>
      </c>
      <c r="D3645" t="str">
        <f t="shared" si="1067"/>
        <v>1.41956022449735-1.92325917738908i</v>
      </c>
      <c r="E3645" t="str">
        <f t="shared" si="1068"/>
        <v>-5.22272413762619-20.6158127040723i</v>
      </c>
      <c r="F3645" t="str">
        <f t="shared" si="1069"/>
        <v>1.36441099273267-0.526341165950846i</v>
      </c>
      <c r="G3645" t="str">
        <f t="shared" si="1070"/>
        <v>0.937768546088708-0.24157545416573i</v>
      </c>
      <c r="H3645" t="str">
        <f t="shared" si="1071"/>
        <v>0.00326778068446487-18.6411832179342i</v>
      </c>
      <c r="I3645" t="str">
        <f t="shared" si="1072"/>
        <v>-0.0276664169040824-0.0717558896413373i</v>
      </c>
      <c r="K3645" t="str">
        <f t="shared" si="1073"/>
        <v>0.0001128462636329-0.00028079146049983i</v>
      </c>
      <c r="L3645" t="str">
        <f t="shared" si="1074"/>
        <v>0.00005-0.000330373337408996i</v>
      </c>
      <c r="M3645" t="str">
        <f t="shared" si="1075"/>
        <v>0.00133333333333333-0.000194337257299409i</v>
      </c>
      <c r="N3645">
        <f t="shared" si="1076"/>
        <v>45.890380175456016</v>
      </c>
      <c r="O3645">
        <f t="shared" si="1077"/>
        <v>42.279065323691157</v>
      </c>
      <c r="P3645" s="3">
        <f t="shared" si="1078"/>
        <v>-42.279065323691157</v>
      </c>
      <c r="Q3645" s="3">
        <f t="shared" si="1079"/>
        <v>134.10961982454398</v>
      </c>
      <c r="R3645">
        <f t="shared" si="1080"/>
        <v>-45.890380175456016</v>
      </c>
      <c r="S3645">
        <f t="shared" si="1081"/>
        <v>854.15372083073657</v>
      </c>
      <c r="T3645">
        <f t="shared" si="1064"/>
        <v>-42.279065323691157</v>
      </c>
    </row>
    <row r="3646" spans="1:20" x14ac:dyDescent="0.25">
      <c r="A3646">
        <f t="shared" si="1065"/>
        <v>5387199.9720098851</v>
      </c>
      <c r="B3646">
        <f t="shared" si="1082"/>
        <v>857399.50496989337</v>
      </c>
      <c r="C3646" t="str">
        <f t="shared" si="1066"/>
        <v>-0.00528528137187734+0.0054846768251842i</v>
      </c>
      <c r="D3646" t="str">
        <f t="shared" si="1067"/>
        <v>1.41264510712701-1.92111293905259i</v>
      </c>
      <c r="E3646" t="str">
        <f t="shared" si="1068"/>
        <v>-5.22131249602844-20.5262187127221i</v>
      </c>
      <c r="F3646" t="str">
        <f t="shared" si="1069"/>
        <v>1.36376476233734-0.526847737733624i</v>
      </c>
      <c r="G3646" t="str">
        <f t="shared" si="1070"/>
        <v>0.937324387736501-0.242378587938156i</v>
      </c>
      <c r="H3646" t="str">
        <f t="shared" si="1071"/>
        <v>0.00323081470791995-18.570558363663i</v>
      </c>
      <c r="I3646" t="str">
        <f t="shared" si="1072"/>
        <v>-0.0275882375945835-0.0714501451261058i</v>
      </c>
      <c r="K3646" t="str">
        <f t="shared" si="1073"/>
        <v>0.000112419942889548-0.000279891575591253i</v>
      </c>
      <c r="L3646" t="str">
        <f t="shared" si="1074"/>
        <v>0.00005-0.000329122671258215i</v>
      </c>
      <c r="M3646" t="str">
        <f t="shared" si="1075"/>
        <v>0.00133333333333333-0.000193601571328361i</v>
      </c>
      <c r="N3646">
        <f t="shared" si="1076"/>
        <v>46.060655265474026</v>
      </c>
      <c r="O3646">
        <f t="shared" si="1077"/>
        <v>42.36453122939912</v>
      </c>
      <c r="P3646" s="3">
        <f t="shared" si="1078"/>
        <v>-42.36453122939912</v>
      </c>
      <c r="Q3646" s="3">
        <f t="shared" si="1079"/>
        <v>133.93934473452597</v>
      </c>
      <c r="R3646">
        <f t="shared" si="1080"/>
        <v>-46.060655265474026</v>
      </c>
      <c r="S3646">
        <f t="shared" si="1081"/>
        <v>857.39950496989343</v>
      </c>
      <c r="T3646">
        <f t="shared" si="1064"/>
        <v>-42.36453122939912</v>
      </c>
    </row>
    <row r="3647" spans="1:20" x14ac:dyDescent="0.25">
      <c r="A3647">
        <f t="shared" si="1065"/>
        <v>5407671.3319035228</v>
      </c>
      <c r="B3647">
        <f t="shared" si="1082"/>
        <v>860657.62308877904</v>
      </c>
      <c r="C3647" t="str">
        <f t="shared" si="1066"/>
        <v>-0.00521733177615538+0.00544643523644814i</v>
      </c>
      <c r="D3647" t="str">
        <f t="shared" si="1067"/>
        <v>1.40574514497307-1.91894417822449i</v>
      </c>
      <c r="E3647" t="str">
        <f t="shared" si="1068"/>
        <v>-5.21987186909253-20.4369532643036i</v>
      </c>
      <c r="F3647" t="str">
        <f t="shared" si="1069"/>
        <v>1.36311423012602-0.527359504182485i</v>
      </c>
      <c r="G3647" t="str">
        <f t="shared" si="1070"/>
        <v>0.936877272718197-0.243183569721127i</v>
      </c>
      <c r="H3647" t="str">
        <f t="shared" si="1071"/>
        <v>0.0031942893751223-18.5002014463824i</v>
      </c>
      <c r="I3647" t="str">
        <f t="shared" si="1072"/>
        <v>-0.0275105243558484-0.0711454645294635i</v>
      </c>
      <c r="K3647" t="str">
        <f t="shared" si="1073"/>
        <v>0.000111996016333256-0.000278993571377569i</v>
      </c>
      <c r="L3647" t="str">
        <f t="shared" si="1074"/>
        <v>0.00005-0.000327876739647553i</v>
      </c>
      <c r="M3647" t="str">
        <f t="shared" si="1075"/>
        <v>0.00133333333333333-0.000192868670380914i</v>
      </c>
      <c r="N3647">
        <f t="shared" si="1076"/>
        <v>46.230769787571489</v>
      </c>
      <c r="O3647">
        <f t="shared" si="1077"/>
        <v>42.450082869192727</v>
      </c>
      <c r="P3647" s="3">
        <f t="shared" si="1078"/>
        <v>-42.450082869192727</v>
      </c>
      <c r="Q3647" s="3">
        <f t="shared" si="1079"/>
        <v>133.76923021242851</v>
      </c>
      <c r="R3647">
        <f t="shared" si="1080"/>
        <v>-46.230769787571489</v>
      </c>
      <c r="S3647">
        <f t="shared" si="1081"/>
        <v>860.65762308877902</v>
      </c>
      <c r="T3647">
        <f t="shared" si="1064"/>
        <v>-42.450082869192727</v>
      </c>
    </row>
    <row r="3648" spans="1:20" x14ac:dyDescent="0.25">
      <c r="A3648">
        <f t="shared" si="1065"/>
        <v>5428220.4829647569</v>
      </c>
      <c r="B3648">
        <f t="shared" si="1082"/>
        <v>863928.12205651647</v>
      </c>
      <c r="C3648" t="str">
        <f t="shared" si="1066"/>
        <v>-0.00515012543589581+0.00540830101111305i</v>
      </c>
      <c r="D3648" t="str">
        <f t="shared" si="1067"/>
        <v>1.39886048612883-1.91675302949411i</v>
      </c>
      <c r="E3648" t="str">
        <f t="shared" si="1068"/>
        <v>-5.21840228036867-20.3480149095052i</v>
      </c>
      <c r="F3648" t="str">
        <f t="shared" si="1069"/>
        <v>1.36245937190458-0.527876448825237i</v>
      </c>
      <c r="G3648" t="str">
        <f t="shared" si="1070"/>
        <v>0.936427184405008-0.243990394713229i</v>
      </c>
      <c r="H3648" t="str">
        <f t="shared" si="1071"/>
        <v>0.00315819938805295-18.4301114462088i</v>
      </c>
      <c r="I3648" t="str">
        <f t="shared" si="1072"/>
        <v>-0.0274332729017214-0.0708418437521286i</v>
      </c>
      <c r="K3648" t="str">
        <f t="shared" si="1073"/>
        <v>0.000111574475916651-0.000278097452934873i</v>
      </c>
      <c r="L3648" t="str">
        <f t="shared" si="1074"/>
        <v>0.00005-0.000326635524653869i</v>
      </c>
      <c r="M3648" t="str">
        <f t="shared" si="1075"/>
        <v>0.00133333333333333-0.00019213854391404i</v>
      </c>
      <c r="N3648">
        <f t="shared" si="1076"/>
        <v>46.400722335134333</v>
      </c>
      <c r="O3648">
        <f t="shared" si="1077"/>
        <v>42.535720088819872</v>
      </c>
      <c r="P3648" s="3">
        <f t="shared" si="1078"/>
        <v>-42.535720088819872</v>
      </c>
      <c r="Q3648" s="3">
        <f t="shared" si="1079"/>
        <v>133.59927766486567</v>
      </c>
      <c r="R3648">
        <f t="shared" si="1080"/>
        <v>-46.400722335134333</v>
      </c>
      <c r="S3648">
        <f t="shared" si="1081"/>
        <v>863.92812205651649</v>
      </c>
      <c r="T3648">
        <f t="shared" si="1064"/>
        <v>-42.535720088819872</v>
      </c>
    </row>
    <row r="3649" spans="1:20" x14ac:dyDescent="0.25">
      <c r="A3649">
        <f t="shared" si="1065"/>
        <v>5448847.7208000226</v>
      </c>
      <c r="B3649">
        <f t="shared" si="1082"/>
        <v>867211.04892033129</v>
      </c>
      <c r="C3649" t="str">
        <f t="shared" si="1066"/>
        <v>-0.00508365606380253+0.00537027637798202i</v>
      </c>
      <c r="D3649" t="str">
        <f t="shared" si="1067"/>
        <v>1.39199127715278-1.91453962854686i</v>
      </c>
      <c r="E3649" t="str">
        <f t="shared" si="1068"/>
        <v>-5.21690375172656-20.2594022075742i</v>
      </c>
      <c r="F3649" t="str">
        <f t="shared" si="1069"/>
        <v>1.36180016340661-0.528398555050751i</v>
      </c>
      <c r="G3649" t="str">
        <f t="shared" si="1070"/>
        <v>0.935974106118475-0.244799057992871i</v>
      </c>
      <c r="H3649" t="str">
        <f t="shared" si="1071"/>
        <v>0.00312253950976903-18.3602873471686i</v>
      </c>
      <c r="I3649" t="str">
        <f t="shared" si="1072"/>
        <v>-0.0273564789749559-0.0705392787133392i</v>
      </c>
      <c r="K3649" t="str">
        <f t="shared" si="1073"/>
        <v>0.000111155313546941-0.000277203225256527i</v>
      </c>
      <c r="L3649" t="str">
        <f t="shared" si="1074"/>
        <v>0.00005-0.000325399008421866i</v>
      </c>
      <c r="M3649" t="str">
        <f t="shared" si="1075"/>
        <v>0.00133333333333333-0.000191411181424627i</v>
      </c>
      <c r="N3649">
        <f t="shared" si="1076"/>
        <v>46.570511512038109</v>
      </c>
      <c r="O3649">
        <f t="shared" si="1077"/>
        <v>42.621442733112914</v>
      </c>
      <c r="P3649" s="3">
        <f t="shared" si="1078"/>
        <v>-42.621442733112914</v>
      </c>
      <c r="Q3649" s="3">
        <f t="shared" si="1079"/>
        <v>133.42948848796189</v>
      </c>
      <c r="R3649">
        <f t="shared" si="1080"/>
        <v>-46.570511512038109</v>
      </c>
      <c r="S3649">
        <f t="shared" si="1081"/>
        <v>867.21104892033134</v>
      </c>
      <c r="T3649">
        <f t="shared" si="1064"/>
        <v>-42.621442733112914</v>
      </c>
    </row>
    <row r="3650" spans="1:20" x14ac:dyDescent="0.25">
      <c r="A3650">
        <f t="shared" si="1065"/>
        <v>5469553.3421390634</v>
      </c>
      <c r="B3650">
        <f t="shared" si="1082"/>
        <v>870506.45090622862</v>
      </c>
      <c r="C3650" t="str">
        <f t="shared" si="1066"/>
        <v>-0.00501791740029157+0.00533236352028265i</v>
      </c>
      <c r="D3650" t="str">
        <f t="shared" si="1067"/>
        <v>1.38513766305943-1.91230411214379i</v>
      </c>
      <c r="E3650" t="str">
        <f t="shared" si="1068"/>
        <v>-5.21537630337708-20.1711137262681i</v>
      </c>
      <c r="F3650" t="str">
        <f t="shared" si="1069"/>
        <v>1.3611365802942-0.528925806107243i</v>
      </c>
      <c r="G3650" t="str">
        <f t="shared" si="1070"/>
        <v>0.935518021130999-0.245609554517202i</v>
      </c>
      <c r="H3650" t="str">
        <f t="shared" si="1071"/>
        <v>0.00308730456377443-18.2907281371829i</v>
      </c>
      <c r="I3650" t="str">
        <f t="shared" si="1072"/>
        <v>-0.0272801383469981-0.0702377653508114i</v>
      </c>
      <c r="K3650" t="str">
        <f t="shared" si="1073"/>
        <v>0.00011073852108708-0.000276310893253239i</v>
      </c>
      <c r="L3650" t="str">
        <f t="shared" si="1074"/>
        <v>0.00005-0.000324167173163843i</v>
      </c>
      <c r="M3650" t="str">
        <f t="shared" si="1075"/>
        <v>0.00133333333333333-0.00019068657244932i</v>
      </c>
      <c r="N3650">
        <f t="shared" si="1076"/>
        <v>46.740135932644023</v>
      </c>
      <c r="O3650">
        <f t="shared" si="1077"/>
        <v>42.707250646007935</v>
      </c>
      <c r="P3650" s="3">
        <f t="shared" si="1078"/>
        <v>-42.707250646007935</v>
      </c>
      <c r="Q3650" s="3">
        <f t="shared" si="1079"/>
        <v>133.25986406735598</v>
      </c>
      <c r="R3650">
        <f t="shared" si="1080"/>
        <v>-46.740135932644023</v>
      </c>
      <c r="S3650">
        <f t="shared" si="1081"/>
        <v>870.50645090622868</v>
      </c>
      <c r="T3650">
        <f t="shared" si="1064"/>
        <v>-42.707250646007935</v>
      </c>
    </row>
    <row r="3651" spans="1:20" x14ac:dyDescent="0.25">
      <c r="A3651">
        <f t="shared" si="1065"/>
        <v>5490337.6448391918</v>
      </c>
      <c r="B3651">
        <f t="shared" si="1082"/>
        <v>873814.37541967235</v>
      </c>
      <c r="C3651" t="str">
        <f t="shared" si="1066"/>
        <v>-0.00495290321370659+0.00529456457601286i</v>
      </c>
      <c r="D3651" t="str">
        <f t="shared" si="1067"/>
        <v>1.37829978731026-1.91004661810123i</v>
      </c>
      <c r="E3651" t="str">
        <f t="shared" si="1068"/>
        <v>-5.21381995389376-20.0831480418061i</v>
      </c>
      <c r="F3651" t="str">
        <f t="shared" si="1069"/>
        <v>1.36046859815876-0.529458185100563i</v>
      </c>
      <c r="G3651" t="str">
        <f t="shared" si="1070"/>
        <v>0.935058912666392-0.246421879121025i</v>
      </c>
      <c r="H3651" t="str">
        <f t="shared" si="1071"/>
        <v>0.00305248943339548-18.221432808052i</v>
      </c>
      <c r="I3651" t="str">
        <f t="shared" si="1072"/>
        <v>-0.0272042468177737-0.0699372996206963i</v>
      </c>
      <c r="K3651" t="str">
        <f t="shared" si="1073"/>
        <v>0.000110324090356925-0.000275420461753148i</v>
      </c>
      <c r="L3651" t="str">
        <f t="shared" si="1074"/>
        <v>0.00005-0.000322940001159438i</v>
      </c>
      <c r="M3651" t="str">
        <f t="shared" si="1075"/>
        <v>0.00133333333333333-0.000189964706564375i</v>
      </c>
      <c r="N3651">
        <f t="shared" si="1076"/>
        <v>46.909594221799324</v>
      </c>
      <c r="O3651">
        <f t="shared" si="1077"/>
        <v>42.793143670563936</v>
      </c>
      <c r="P3651" s="3">
        <f t="shared" si="1078"/>
        <v>-42.793143670563936</v>
      </c>
      <c r="Q3651" s="3">
        <f t="shared" si="1079"/>
        <v>133.09040577820068</v>
      </c>
      <c r="R3651">
        <f t="shared" si="1080"/>
        <v>-46.909594221799324</v>
      </c>
      <c r="S3651">
        <f t="shared" si="1081"/>
        <v>873.81437541967239</v>
      </c>
      <c r="T3651">
        <f t="shared" si="1064"/>
        <v>-42.793143670563936</v>
      </c>
    </row>
    <row r="3652" spans="1:20" x14ac:dyDescent="0.25">
      <c r="A3652">
        <f t="shared" si="1065"/>
        <v>5511200.9278895818</v>
      </c>
      <c r="B3652">
        <f t="shared" si="1082"/>
        <v>877134.87004626717</v>
      </c>
      <c r="C3652" t="str">
        <f t="shared" si="1066"/>
        <v>-0.00488860730053052+0.00525688163828925i</v>
      </c>
      <c r="D3652" t="str">
        <f t="shared" si="1067"/>
        <v>1.37147779180516-1.90776728527035i</v>
      </c>
      <c r="E3652" t="str">
        <f t="shared" si="1068"/>
        <v>-5.21223472023434-19.9955037388216i</v>
      </c>
      <c r="F3652" t="str">
        <f t="shared" si="1069"/>
        <v>1.35979619252179-0.529995674992478i</v>
      </c>
      <c r="G3652" t="str">
        <f t="shared" si="1070"/>
        <v>0.934596763900426-0.24723602651571i</v>
      </c>
      <c r="H3652" t="str">
        <f t="shared" si="1071"/>
        <v>0.00301808906116144-18.1524003554407i</v>
      </c>
      <c r="I3652" t="str">
        <f t="shared" si="1072"/>
        <v>-0.0271288002154764-0.0696378774975382i</v>
      </c>
      <c r="K3652" t="str">
        <f t="shared" si="1073"/>
        <v>0.000109912013134378-0.000274531935501918i</v>
      </c>
      <c r="L3652" t="str">
        <f t="shared" si="1074"/>
        <v>0.00005-0.000321717474755367i</v>
      </c>
      <c r="M3652" t="str">
        <f t="shared" si="1075"/>
        <v>0.00133333333333333-0.00018924557338551i</v>
      </c>
      <c r="N3652">
        <f t="shared" si="1076"/>
        <v>47.07888501483302</v>
      </c>
      <c r="O3652">
        <f t="shared" si="1077"/>
        <v>42.879121648981695</v>
      </c>
      <c r="P3652" s="3">
        <f t="shared" si="1078"/>
        <v>-42.879121648981695</v>
      </c>
      <c r="Q3652" s="3">
        <f t="shared" si="1079"/>
        <v>132.92111498516698</v>
      </c>
      <c r="R3652">
        <f t="shared" si="1080"/>
        <v>-47.07888501483302</v>
      </c>
      <c r="S3652">
        <f t="shared" si="1081"/>
        <v>877.13487004626722</v>
      </c>
      <c r="T3652">
        <f t="shared" si="1064"/>
        <v>-42.879121648981695</v>
      </c>
    </row>
    <row r="3653" spans="1:20" x14ac:dyDescent="0.25">
      <c r="A3653">
        <f t="shared" si="1065"/>
        <v>5532143.4914155621</v>
      </c>
      <c r="B3653">
        <f t="shared" si="1082"/>
        <v>880467.98255244305</v>
      </c>
      <c r="C3653" t="str">
        <f t="shared" si="1066"/>
        <v>-0.00482502348559257+0.005219316755698i</v>
      </c>
      <c r="D3653" t="str">
        <f t="shared" si="1067"/>
        <v>1.3646718168741-1.90546625351656i</v>
      </c>
      <c r="E3653" t="str">
        <f t="shared" si="1068"/>
        <v>-5.21062061776197-19.908179410315i</v>
      </c>
      <c r="F3653" t="str">
        <f t="shared" si="1069"/>
        <v>1.35911933883575-0.530538258598945i</v>
      </c>
      <c r="G3653" t="str">
        <f t="shared" si="1070"/>
        <v>0.934131557961417-0.248051991288102i</v>
      </c>
      <c r="H3653" t="str">
        <f t="shared" si="1071"/>
        <v>0.00298409844819013-18.0836297788633i</v>
      </c>
      <c r="I3653" t="str">
        <f t="shared" si="1072"/>
        <v>-0.0270537943963583-0.0693394949742344i</v>
      </c>
      <c r="K3653" t="str">
        <f t="shared" si="1073"/>
        <v>0.000109502281156521-0.000273645319162848i</v>
      </c>
      <c r="L3653" t="str">
        <f t="shared" si="1074"/>
        <v>0.00005-0.000320499576365179i</v>
      </c>
      <c r="M3653" t="str">
        <f t="shared" si="1075"/>
        <v>0.00133333333333333-0.000188529162567752i</v>
      </c>
      <c r="N3653">
        <f t="shared" si="1076"/>
        <v>47.248006957551326</v>
      </c>
      <c r="O3653">
        <f t="shared" si="1077"/>
        <v>42.965184422622912</v>
      </c>
      <c r="P3653" s="3">
        <f t="shared" si="1078"/>
        <v>-42.965184422622912</v>
      </c>
      <c r="Q3653" s="3">
        <f t="shared" si="1079"/>
        <v>132.75199304244867</v>
      </c>
      <c r="R3653">
        <f t="shared" si="1080"/>
        <v>-47.248006957551326</v>
      </c>
      <c r="S3653">
        <f t="shared" si="1081"/>
        <v>880.467982552443</v>
      </c>
      <c r="T3653">
        <f t="shared" si="1064"/>
        <v>-42.965184422622912</v>
      </c>
    </row>
    <row r="3654" spans="1:20" x14ac:dyDescent="0.25">
      <c r="A3654">
        <f t="shared" si="1065"/>
        <v>5553165.6366829416</v>
      </c>
      <c r="B3654">
        <f t="shared" si="1082"/>
        <v>883813.76088614238</v>
      </c>
      <c r="C3654" t="str">
        <f t="shared" si="1066"/>
        <v>-0.00476214562227087+0.0051818719326487i</v>
      </c>
      <c r="D3654" t="str">
        <f t="shared" si="1067"/>
        <v>1.357882001269-1.90314366369897i</v>
      </c>
      <c r="E3654" t="str">
        <f t="shared" si="1068"/>
        <v>-5.20897766026621-19.8211736576075i</v>
      </c>
      <c r="F3654" t="str">
        <f t="shared" si="1069"/>
        <v>1.3584380124849-0.531085918588388i</v>
      </c>
      <c r="G3654" t="str">
        <f t="shared" si="1070"/>
        <v>0.933663277930799-0.248869767899427i</v>
      </c>
      <c r="H3654" t="str">
        <f t="shared" si="1071"/>
        <v>0.0029505126535784-18.0151200816686i</v>
      </c>
      <c r="I3654" t="str">
        <f t="shared" si="1072"/>
        <v>-0.0269792252445227-0.0690421480619941i</v>
      </c>
      <c r="K3654" t="str">
        <f t="shared" si="1073"/>
        <v>0.000109094886120745-0.000272760617316997i</v>
      </c>
      <c r="L3654" t="str">
        <f t="shared" si="1074"/>
        <v>0.00005-0.000319286288468997i</v>
      </c>
      <c r="M3654" t="str">
        <f t="shared" si="1075"/>
        <v>0.00133333333333333-0.000187815463805292i</v>
      </c>
      <c r="N3654">
        <f t="shared" si="1076"/>
        <v>47.416958706233231</v>
      </c>
      <c r="O3654">
        <f t="shared" si="1077"/>
        <v>43.051331832028794</v>
      </c>
      <c r="P3654" s="3">
        <f t="shared" si="1078"/>
        <v>-43.051331832028794</v>
      </c>
      <c r="Q3654" s="3">
        <f t="shared" si="1079"/>
        <v>132.58304129376677</v>
      </c>
      <c r="R3654">
        <f t="shared" si="1080"/>
        <v>-47.416958706233231</v>
      </c>
      <c r="S3654">
        <f t="shared" si="1081"/>
        <v>883.8137608861424</v>
      </c>
      <c r="T3654">
        <f t="shared" si="1064"/>
        <v>-43.051331832028794</v>
      </c>
    </row>
    <row r="3655" spans="1:20" x14ac:dyDescent="0.25">
      <c r="A3655">
        <f t="shared" si="1065"/>
        <v>5574267.6661023377</v>
      </c>
      <c r="B3655">
        <f t="shared" si="1082"/>
        <v>887172.25317750976</v>
      </c>
      <c r="C3655" t="str">
        <f t="shared" si="1066"/>
        <v>-0.00469996759269071+0.00514454912972985i</v>
      </c>
      <c r="D3655" t="str">
        <f t="shared" si="1067"/>
        <v>1.35110848215618-1.90079965764974i</v>
      </c>
      <c r="E3655" t="str">
        <f t="shared" si="1068"/>
        <v>-5.20730585998405-19.7344850902944i</v>
      </c>
      <c r="F3655" t="str">
        <f t="shared" si="1069"/>
        <v>1.35775218878615-0.53163863747997i</v>
      </c>
      <c r="G3655" t="str">
        <f t="shared" si="1070"/>
        <v>0.933191906843729-0.249689350684194i</v>
      </c>
      <c r="H3655" t="str">
        <f t="shared" si="1071"/>
        <v>0.00291732679379755-17.946870271025i</v>
      </c>
      <c r="I3655" t="str">
        <f t="shared" si="1072"/>
        <v>-0.0269050886717177-0.0687458327902959i</v>
      </c>
      <c r="K3655" t="str">
        <f t="shared" si="1073"/>
        <v>0.000108689819685861-0.000271877834463301i</v>
      </c>
      <c r="L3655" t="str">
        <f t="shared" si="1074"/>
        <v>0.00005-0.000318077593613266i</v>
      </c>
      <c r="M3655" t="str">
        <f t="shared" si="1075"/>
        <v>0.00133333333333333-0.000187104466831333i</v>
      </c>
      <c r="N3655">
        <f t="shared" si="1076"/>
        <v>47.585738927621065</v>
      </c>
      <c r="O3655">
        <f t="shared" si="1077"/>
        <v>43.137563716939283</v>
      </c>
      <c r="P3655" s="3">
        <f t="shared" si="1078"/>
        <v>-43.137563716939283</v>
      </c>
      <c r="Q3655" s="3">
        <f t="shared" si="1079"/>
        <v>132.41426107237893</v>
      </c>
      <c r="R3655">
        <f t="shared" si="1080"/>
        <v>-47.585738927621065</v>
      </c>
      <c r="S3655">
        <f t="shared" si="1081"/>
        <v>887.17225317750979</v>
      </c>
      <c r="T3655">
        <f t="shared" si="1064"/>
        <v>-43.137563716939283</v>
      </c>
    </row>
    <row r="3656" spans="1:20" x14ac:dyDescent="0.25">
      <c r="A3656">
        <f t="shared" si="1065"/>
        <v>5595449.8832335267</v>
      </c>
      <c r="B3656">
        <f t="shared" si="1082"/>
        <v>890543.50773958431</v>
      </c>
      <c r="C3656" t="str">
        <f t="shared" si="1066"/>
        <v>-0.00463848330791807+0.00510735026406731i</v>
      </c>
      <c r="D3656" t="str">
        <f t="shared" si="1067"/>
        <v>1.34435139510881-1.89843437815336i</v>
      </c>
      <c r="E3656" t="str">
        <f t="shared" si="1068"/>
        <v>-5.20560522762067-19.6481123261992i</v>
      </c>
      <c r="F3656" t="str">
        <f t="shared" si="1069"/>
        <v>1.35706184298996-0.532196397641859i</v>
      </c>
      <c r="G3656" t="str">
        <f t="shared" si="1070"/>
        <v>0.932717427689696-0.250510733849097i</v>
      </c>
      <c r="H3656" t="str">
        <f t="shared" si="1071"/>
        <v>0.00288453604209381-17.8788793579057i</v>
      </c>
      <c r="I3656" t="str">
        <f t="shared" si="1072"/>
        <v>-0.0268313806171331-0.0684505452068479i</v>
      </c>
      <c r="K3656" t="str">
        <f t="shared" si="1073"/>
        <v>0.000108287073473214-0.00027099697501873i</v>
      </c>
      <c r="L3656" t="str">
        <f t="shared" si="1074"/>
        <v>0.00005-0.000316873474410506i</v>
      </c>
      <c r="M3656" t="str">
        <f t="shared" si="1075"/>
        <v>0.00133333333333333-0.000186396161417945i</v>
      </c>
      <c r="N3656">
        <f t="shared" si="1076"/>
        <v>47.754346298914129</v>
      </c>
      <c r="O3656">
        <f t="shared" si="1077"/>
        <v>43.223879916311873</v>
      </c>
      <c r="P3656" s="3">
        <f t="shared" si="1078"/>
        <v>-43.223879916311873</v>
      </c>
      <c r="Q3656" s="3">
        <f t="shared" si="1079"/>
        <v>132.24565370108587</v>
      </c>
      <c r="R3656">
        <f t="shared" si="1080"/>
        <v>-47.754346298914129</v>
      </c>
      <c r="S3656">
        <f t="shared" si="1081"/>
        <v>890.54350773958436</v>
      </c>
      <c r="T3656">
        <f t="shared" si="1064"/>
        <v>-43.223879916311873</v>
      </c>
    </row>
    <row r="3657" spans="1:20" x14ac:dyDescent="0.25">
      <c r="A3657">
        <f t="shared" si="1065"/>
        <v>5616712.5927898139</v>
      </c>
      <c r="B3657">
        <f t="shared" si="1082"/>
        <v>893927.5730689948</v>
      </c>
      <c r="C3657" t="str">
        <f t="shared" si="1066"/>
        <v>-0.00457768670814939+0.00507027720968488i</v>
      </c>
      <c r="D3657" t="str">
        <f t="shared" si="1067"/>
        <v>1.33761087409993-1.89604796892602i</v>
      </c>
      <c r="E3657" t="str">
        <f t="shared" si="1068"/>
        <v>-5.2038757723699-19.562053991329i</v>
      </c>
      <c r="F3657" t="str">
        <f t="shared" si="1069"/>
        <v>1.35636695028129-0.532759181289488i</v>
      </c>
      <c r="G3657" t="str">
        <f t="shared" si="1070"/>
        <v>0.932239823413149-0.25133391147191i</v>
      </c>
      <c r="H3657" t="str">
        <f t="shared" si="1071"/>
        <v>0.00285213562789357-17.8111463570738i</v>
      </c>
      <c r="I3657" t="str">
        <f t="shared" si="1072"/>
        <v>-0.0267580970471977-0.0681562813775496i</v>
      </c>
      <c r="K3657" t="str">
        <f t="shared" si="1073"/>
        <v>0.00010788663906778-0.000270118043318431i</v>
      </c>
      <c r="L3657" t="str">
        <f t="shared" si="1074"/>
        <v>0.00005-0.000315673913539059i</v>
      </c>
      <c r="M3657" t="str">
        <f t="shared" si="1075"/>
        <v>0.00133333333333333-0.000185690537375917i</v>
      </c>
      <c r="N3657">
        <f t="shared" si="1076"/>
        <v>47.922779507756445</v>
      </c>
      <c r="O3657">
        <f t="shared" si="1077"/>
        <v>43.310280268339724</v>
      </c>
      <c r="P3657" s="3">
        <f t="shared" si="1078"/>
        <v>-43.310280268339724</v>
      </c>
      <c r="Q3657" s="3">
        <f t="shared" si="1079"/>
        <v>132.07722049224355</v>
      </c>
      <c r="R3657">
        <f t="shared" si="1080"/>
        <v>-47.922779507756445</v>
      </c>
      <c r="S3657">
        <f t="shared" si="1081"/>
        <v>893.92757306899477</v>
      </c>
      <c r="T3657">
        <f t="shared" si="1064"/>
        <v>-43.310280268339724</v>
      </c>
    </row>
    <row r="3658" spans="1:20" x14ac:dyDescent="0.25">
      <c r="A3658">
        <f t="shared" si="1065"/>
        <v>5638056.1006424148</v>
      </c>
      <c r="B3658">
        <f t="shared" si="1082"/>
        <v>897324.49784665694</v>
      </c>
      <c r="C3658" t="str">
        <f t="shared" si="1066"/>
        <v>-0.00451757176289565+0.00503333179786666i</v>
      </c>
      <c r="D3658" t="str">
        <f t="shared" si="1067"/>
        <v>1.33088705149556-1.89364057459473i</v>
      </c>
      <c r="E3658" t="str">
        <f t="shared" si="1068"/>
        <v>-5.2021175019349-19.4763087198299i</v>
      </c>
      <c r="F3658" t="str">
        <f t="shared" si="1069"/>
        <v>1.35566748578048-0.533326970483819i</v>
      </c>
      <c r="G3658" t="str">
        <f t="shared" si="1070"/>
        <v>0.931759076914135-0.252158877500385i</v>
      </c>
      <c r="H3658" t="str">
        <f t="shared" si="1071"/>
        <v>0.00282012083621338-17.7436702870682i</v>
      </c>
      <c r="I3658" t="str">
        <f t="shared" si="1072"/>
        <v>-0.0266852339553806-0.0678630373864511i</v>
      </c>
      <c r="K3658" t="str">
        <f t="shared" si="1073"/>
        <v>0.000107488508019243-0.000269241043615885i</v>
      </c>
      <c r="L3658" t="str">
        <f t="shared" si="1074"/>
        <v>0.00005-0.000314478893742836i</v>
      </c>
      <c r="M3658" t="str">
        <f t="shared" si="1075"/>
        <v>0.00133333333333333-0.000184987584554609i</v>
      </c>
      <c r="N3658">
        <f t="shared" si="1076"/>
        <v>48.091037252228375</v>
      </c>
      <c r="O3658">
        <f t="shared" si="1077"/>
        <v>43.396764610471152</v>
      </c>
      <c r="P3658" s="3">
        <f t="shared" si="1078"/>
        <v>-43.396764610471152</v>
      </c>
      <c r="Q3658" s="3">
        <f t="shared" si="1079"/>
        <v>131.90896274777162</v>
      </c>
      <c r="R3658">
        <f t="shared" si="1080"/>
        <v>-48.091037252228375</v>
      </c>
      <c r="S3658">
        <f t="shared" si="1081"/>
        <v>897.32449784665698</v>
      </c>
      <c r="T3658">
        <f t="shared" si="1064"/>
        <v>-43.396764610471152</v>
      </c>
    </row>
    <row r="3659" spans="1:20" x14ac:dyDescent="0.25">
      <c r="A3659">
        <f t="shared" si="1065"/>
        <v>5659480.713824857</v>
      </c>
      <c r="B3659">
        <f t="shared" si="1082"/>
        <v>900734.33093847428</v>
      </c>
      <c r="C3659" t="str">
        <f t="shared" si="1066"/>
        <v>-0.00445813247116303+0.00499651581752177i</v>
      </c>
      <c r="D3659" t="str">
        <f t="shared" si="1067"/>
        <v>1.32418005804828-1.89121234067661i</v>
      </c>
      <c r="E3659" t="str">
        <f t="shared" si="1068"/>
        <v>-5.20033042254826-19.3908751539417i</v>
      </c>
      <c r="F3659" t="str">
        <f t="shared" si="1069"/>
        <v>1.35496342454419-0.533899747129597i</v>
      </c>
      <c r="G3659" t="str">
        <f t="shared" si="1070"/>
        <v>0.931275171048952-0.252985625751143i</v>
      </c>
      <c r="H3659" t="str">
        <f t="shared" si="1071"/>
        <v>0.00278848700707532-17.676450170188i</v>
      </c>
      <c r="I3659" t="str">
        <f t="shared" si="1072"/>
        <v>-0.0266127873619915-0.06757080933571i</v>
      </c>
      <c r="K3659" t="str">
        <f t="shared" si="1073"/>
        <v>0.00010709267184309-0.000268365980083093i</v>
      </c>
      <c r="L3659" t="str">
        <f t="shared" si="1074"/>
        <v>0.00005-0.000313288397831077i</v>
      </c>
      <c r="M3659" t="str">
        <f t="shared" si="1075"/>
        <v>0.00133333333333333-0.00018428729284181i</v>
      </c>
      <c r="N3659">
        <f t="shared" si="1076"/>
        <v>48.259118240831839</v>
      </c>
      <c r="O3659">
        <f t="shared" si="1077"/>
        <v>43.483332779427741</v>
      </c>
      <c r="P3659" s="3">
        <f t="shared" si="1078"/>
        <v>-43.483332779427741</v>
      </c>
      <c r="Q3659" s="3">
        <f t="shared" si="1079"/>
        <v>131.74088175916816</v>
      </c>
      <c r="R3659">
        <f t="shared" si="1080"/>
        <v>-48.259118240831839</v>
      </c>
      <c r="S3659">
        <f t="shared" si="1081"/>
        <v>900.73433093847427</v>
      </c>
      <c r="T3659">
        <f t="shared" si="1064"/>
        <v>-43.483332779427741</v>
      </c>
    </row>
    <row r="3660" spans="1:20" x14ac:dyDescent="0.25">
      <c r="A3660">
        <f t="shared" si="1065"/>
        <v>5680986.740537391</v>
      </c>
      <c r="B3660">
        <f t="shared" si="1082"/>
        <v>904157.12139604054</v>
      </c>
      <c r="C3660" t="str">
        <f t="shared" si="1066"/>
        <v>-0.00439936286162862+0.00495983101555104i</v>
      </c>
      <c r="D3660" t="str">
        <f t="shared" si="1067"/>
        <v>1.31749002289109-1.88876341355809i</v>
      </c>
      <c r="E3660" t="str">
        <f t="shared" si="1068"/>
        <v>-5.19851453899239-19.3057519439551i</v>
      </c>
      <c r="F3660" t="str">
        <f t="shared" si="1069"/>
        <v>1.35425474156646-0.534477492973621i</v>
      </c>
      <c r="G3660" t="str">
        <f t="shared" si="1070"/>
        <v>0.930788088630816-0.253814149908567i</v>
      </c>
      <c r="H3660" t="str">
        <f t="shared" si="1071"/>
        <v>0.00275722953492664-17.6094850324786i</v>
      </c>
      <c r="I3660" t="str">
        <f t="shared" si="1072"/>
        <v>-0.026540753313986-0.0672795933455586i</v>
      </c>
      <c r="K3660" t="str">
        <f t="shared" si="1073"/>
        <v>0.000106699122021668-0.000267492856810748i</v>
      </c>
      <c r="L3660" t="str">
        <f t="shared" si="1074"/>
        <v>0.00005-0.0003121024086781i</v>
      </c>
      <c r="M3660" t="str">
        <f t="shared" si="1075"/>
        <v>0.00133333333333333-0.000183589652163589i</v>
      </c>
      <c r="N3660">
        <f t="shared" si="1076"/>
        <v>48.427021192477156</v>
      </c>
      <c r="O3660">
        <f t="shared" si="1077"/>
        <v>43.569984611222679</v>
      </c>
      <c r="P3660" s="3">
        <f t="shared" si="1078"/>
        <v>-43.569984611222679</v>
      </c>
      <c r="Q3660" s="3">
        <f t="shared" si="1079"/>
        <v>131.57297880752284</v>
      </c>
      <c r="R3660">
        <f t="shared" si="1080"/>
        <v>-48.427021192477156</v>
      </c>
      <c r="S3660">
        <f t="shared" si="1081"/>
        <v>904.15712139604057</v>
      </c>
      <c r="T3660">
        <f t="shared" si="1064"/>
        <v>-43.569984611222679</v>
      </c>
    </row>
    <row r="3661" spans="1:20" x14ac:dyDescent="0.25">
      <c r="A3661">
        <f t="shared" si="1065"/>
        <v>5702574.4901514342</v>
      </c>
      <c r="B3661">
        <f t="shared" si="1082"/>
        <v>907592.91845734557</v>
      </c>
      <c r="C3661" t="str">
        <f t="shared" si="1066"/>
        <v>-0.00434125699281125+0.00492327909721518i</v>
      </c>
      <c r="D3661" t="str">
        <f t="shared" si="1067"/>
        <v>1.31081707353143-1.886293940474i</v>
      </c>
      <c r="E3661" t="str">
        <f t="shared" si="1068"/>
        <v>-5.19666985461944-19.2209377481681i</v>
      </c>
      <c r="F3661" t="str">
        <f t="shared" si="1069"/>
        <v>1.35354141177958-0.535060189602969i</v>
      </c>
      <c r="G3661" t="str">
        <f t="shared" si="1070"/>
        <v>0.930297812430545-0.254644443523685i</v>
      </c>
      <c r="H3661" t="str">
        <f t="shared" si="1071"/>
        <v>0.00272634386806463-17.5427739037172i</v>
      </c>
      <c r="I3661" t="str">
        <f t="shared" si="1072"/>
        <v>-0.0264691278847705-0.0669893855542598i</v>
      </c>
      <c r="K3661" t="str">
        <f t="shared" si="1073"/>
        <v>0.000106307850005248-0.00026662167780843i</v>
      </c>
      <c r="L3661" t="str">
        <f t="shared" si="1074"/>
        <v>0.00005-0.000310920909223053i</v>
      </c>
      <c r="M3661" t="str">
        <f t="shared" si="1075"/>
        <v>0.00133333333333333-0.000182894652484149i</v>
      </c>
      <c r="N3661">
        <f t="shared" si="1076"/>
        <v>48.594744836468351</v>
      </c>
      <c r="O3661">
        <f t="shared" si="1077"/>
        <v>43.656719941179674</v>
      </c>
      <c r="P3661" s="3">
        <f t="shared" si="1078"/>
        <v>-43.656719941179674</v>
      </c>
      <c r="Q3661" s="3">
        <f t="shared" si="1079"/>
        <v>131.40525516353165</v>
      </c>
      <c r="R3661">
        <f t="shared" si="1080"/>
        <v>-48.594744836468351</v>
      </c>
      <c r="S3661">
        <f t="shared" si="1081"/>
        <v>907.5929184573456</v>
      </c>
      <c r="T3661">
        <f t="shared" si="1064"/>
        <v>-43.656719941179674</v>
      </c>
    </row>
    <row r="3662" spans="1:20" x14ac:dyDescent="0.25">
      <c r="A3662">
        <f t="shared" si="1065"/>
        <v>5724244.2732140096</v>
      </c>
      <c r="B3662">
        <f t="shared" si="1082"/>
        <v>911041.77154748351</v>
      </c>
      <c r="C3662" t="str">
        <f t="shared" si="1066"/>
        <v>-0.00428380895323823+0.00488686172650498i</v>
      </c>
      <c r="D3662" t="str">
        <f t="shared" si="1067"/>
        <v>1.30416133584573-1.8838040694868i</v>
      </c>
      <c r="E3662" t="str">
        <f t="shared" si="1068"/>
        <v>-5.19479637137122-19.1364312328428i</v>
      </c>
      <c r="F3662" t="str">
        <f t="shared" si="1069"/>
        <v>1.35282341005519-0.535647818443269i</v>
      </c>
      <c r="G3662" t="str">
        <f t="shared" si="1070"/>
        <v>0.929804325177254-0.255476500013064i</v>
      </c>
      <c r="H3662" t="str">
        <f t="shared" si="1071"/>
        <v>0.00269582550806614-17.476315817398i</v>
      </c>
      <c r="I3662" t="str">
        <f t="shared" si="1072"/>
        <v>-0.0263979071740097-0.0667001821180706i</v>
      </c>
      <c r="K3662" t="str">
        <f t="shared" si="1073"/>
        <v>0.000105918847213071-0.000265752447004805i</v>
      </c>
      <c r="L3662" t="str">
        <f t="shared" si="1074"/>
        <v>0.00005-0.000309743882469668i</v>
      </c>
      <c r="M3662" t="str">
        <f t="shared" si="1075"/>
        <v>0.00133333333333333-0.000182202283805687i</v>
      </c>
      <c r="N3662">
        <f t="shared" si="1076"/>
        <v>48.7622879124863</v>
      </c>
      <c r="O3662">
        <f t="shared" si="1077"/>
        <v>43.743538603951045</v>
      </c>
      <c r="P3662" s="3">
        <f t="shared" si="1078"/>
        <v>-43.743538603951045</v>
      </c>
      <c r="Q3662" s="3">
        <f t="shared" si="1079"/>
        <v>131.2377120875137</v>
      </c>
      <c r="R3662">
        <f t="shared" si="1080"/>
        <v>-48.7622879124863</v>
      </c>
      <c r="S3662">
        <f t="shared" si="1081"/>
        <v>911.04177154748356</v>
      </c>
      <c r="T3662">
        <f t="shared" si="1064"/>
        <v>-43.743538603951045</v>
      </c>
    </row>
    <row r="3663" spans="1:20" x14ac:dyDescent="0.25">
      <c r="A3663">
        <f t="shared" si="1065"/>
        <v>5745996.4014522228</v>
      </c>
      <c r="B3663">
        <f t="shared" si="1082"/>
        <v>914503.73027936392</v>
      </c>
      <c r="C3663" t="str">
        <f t="shared" si="1066"/>
        <v>-0.00422701286160723+0.00485058052651307i</v>
      </c>
      <c r="D3663" t="str">
        <f t="shared" si="1067"/>
        <v>1.29752293407409-1.88129394946568i</v>
      </c>
      <c r="E3663" t="str">
        <f t="shared" si="1068"/>
        <v>-5.19289408979902-19.052231072163i</v>
      </c>
      <c r="F3663" t="str">
        <f t="shared" si="1069"/>
        <v>1.3521007112053-0.536240360756943i</v>
      </c>
      <c r="G3663" t="str">
        <f t="shared" si="1070"/>
        <v>0.929307609559063-0.25631031265769i</v>
      </c>
      <c r="H3663" t="str">
        <f t="shared" si="1071"/>
        <v>0.00266567000922198-17.4101098107177i</v>
      </c>
      <c r="I3663" t="str">
        <f t="shared" si="1072"/>
        <v>-0.0263270873074362-0.0664119792112034i</v>
      </c>
      <c r="K3663" t="str">
        <f t="shared" si="1073"/>
        <v>0.000105532105034391-0.000264885168247839i</v>
      </c>
      <c r="L3663" t="str">
        <f t="shared" si="1074"/>
        <v>0.00005-0.000308571311486022i</v>
      </c>
      <c r="M3663" t="str">
        <f t="shared" si="1075"/>
        <v>0.00133333333333333-0.000181512536168248i</v>
      </c>
      <c r="N3663">
        <f t="shared" si="1076"/>
        <v>48.929649170571025</v>
      </c>
      <c r="O3663">
        <f t="shared" si="1077"/>
        <v>43.830440433536133</v>
      </c>
      <c r="P3663" s="3">
        <f t="shared" si="1078"/>
        <v>-43.830440433536133</v>
      </c>
      <c r="Q3663" s="3">
        <f t="shared" si="1079"/>
        <v>131.07035082942897</v>
      </c>
      <c r="R3663">
        <f t="shared" si="1080"/>
        <v>-48.929649170571025</v>
      </c>
      <c r="S3663">
        <f t="shared" si="1081"/>
        <v>914.50373027936394</v>
      </c>
      <c r="T3663">
        <f t="shared" si="1064"/>
        <v>-43.830440433536133</v>
      </c>
    </row>
    <row r="3664" spans="1:20" x14ac:dyDescent="0.25">
      <c r="A3664">
        <f t="shared" si="1065"/>
        <v>5767831.1877777409</v>
      </c>
      <c r="B3664">
        <f t="shared" si="1082"/>
        <v>917978.8444544255</v>
      </c>
      <c r="C3664" t="str">
        <f t="shared" si="1066"/>
        <v>-0.00417086286694384+0.0048144370798073i</v>
      </c>
      <c r="D3664" t="str">
        <f t="shared" si="1067"/>
        <v>1.29090199081536-1.8787637300657i</v>
      </c>
      <c r="E3664" t="str">
        <f t="shared" si="1068"/>
        <v>-5.19096300908328-18.968335948193i</v>
      </c>
      <c r="F3664" t="str">
        <f t="shared" si="1069"/>
        <v>1.35137328998332-0.536837797641448i</v>
      </c>
      <c r="G3664" t="str">
        <f t="shared" si="1070"/>
        <v>0.928807648223827-0.257145874601851i</v>
      </c>
      <c r="H3664" t="str">
        <f t="shared" si="1071"/>
        <v>0.00263587297797603-17.3441549245618i</v>
      </c>
      <c r="I3664" t="str">
        <f t="shared" si="1072"/>
        <v>-0.0262566644366618-0.0661247730257889i</v>
      </c>
      <c r="K3664" t="str">
        <f t="shared" si="1073"/>
        <v>0.0001051476148295-0.000264019845305014i</v>
      </c>
      <c r="L3664" t="str">
        <f t="shared" si="1074"/>
        <v>0.00005-0.000307403179404285i</v>
      </c>
      <c r="M3664" t="str">
        <f t="shared" si="1075"/>
        <v>0.00133333333333333-0.000180825399649579i</v>
      </c>
      <c r="N3664">
        <f t="shared" si="1076"/>
        <v>49.096827371102052</v>
      </c>
      <c r="O3664">
        <f t="shared" si="1077"/>
        <v>43.917425263299251</v>
      </c>
      <c r="P3664" s="3">
        <f t="shared" si="1078"/>
        <v>-43.917425263299251</v>
      </c>
      <c r="Q3664" s="3">
        <f t="shared" si="1079"/>
        <v>130.90317262889795</v>
      </c>
      <c r="R3664">
        <f t="shared" si="1080"/>
        <v>-49.096827371102052</v>
      </c>
      <c r="S3664">
        <f t="shared" si="1081"/>
        <v>917.97884445442548</v>
      </c>
      <c r="T3664">
        <f t="shared" si="1064"/>
        <v>-43.917425263299251</v>
      </c>
    </row>
    <row r="3665" spans="1:20" x14ac:dyDescent="0.25">
      <c r="A3665">
        <f t="shared" si="1065"/>
        <v>5789748.9462912967</v>
      </c>
      <c r="B3665">
        <f t="shared" si="1082"/>
        <v>921467.16406335239</v>
      </c>
      <c r="C3665" t="str">
        <f t="shared" si="1066"/>
        <v>-0.00411535314875393+0.00477843292880541i</v>
      </c>
      <c r="D3665" t="str">
        <f t="shared" si="1067"/>
        <v>1.28429862702244-1.87621356170695i</v>
      </c>
      <c r="E3665" t="str">
        <f t="shared" si="1068"/>
        <v>-5.18900312705312-18.8847445508344i</v>
      </c>
      <c r="F3665" t="str">
        <f t="shared" si="1069"/>
        <v>1.35064112108513-0.537440110027519i</v>
      </c>
      <c r="G3665" t="str">
        <f t="shared" si="1070"/>
        <v>0.928304423779871-0.257983178852019i</v>
      </c>
      <c r="H3665" t="str">
        <f t="shared" si="1071"/>
        <v>0.00260643007236923-17.2784502034895i</v>
      </c>
      <c r="I3665" t="str">
        <f t="shared" si="1072"/>
        <v>-0.0261866347389899-0.0658385597718349i</v>
      </c>
      <c r="K3665" t="str">
        <f t="shared" si="1073"/>
        <v>0.000104765367930751-0.000263156481863562i</v>
      </c>
      <c r="L3665" t="str">
        <f t="shared" si="1074"/>
        <v>0.00005-0.000306239469420487i</v>
      </c>
      <c r="M3665" t="str">
        <f t="shared" si="1075"/>
        <v>0.00133333333333333-0.000180140864364992i</v>
      </c>
      <c r="N3665">
        <f t="shared" si="1076"/>
        <v>49.263821284780278</v>
      </c>
      <c r="O3665">
        <f t="shared" si="1077"/>
        <v>44.00449292598833</v>
      </c>
      <c r="P3665" s="3">
        <f t="shared" si="1078"/>
        <v>-44.00449292598833</v>
      </c>
      <c r="Q3665" s="3">
        <f t="shared" si="1079"/>
        <v>130.73617871521972</v>
      </c>
      <c r="R3665">
        <f t="shared" si="1080"/>
        <v>-49.263821284780278</v>
      </c>
      <c r="S3665">
        <f t="shared" si="1081"/>
        <v>921.46716406335236</v>
      </c>
      <c r="T3665">
        <f t="shared" si="1064"/>
        <v>-44.00449292598833</v>
      </c>
    </row>
    <row r="3666" spans="1:20" x14ac:dyDescent="0.25">
      <c r="A3666">
        <f t="shared" si="1065"/>
        <v>5811749.9922872037</v>
      </c>
      <c r="B3666">
        <f t="shared" si="1082"/>
        <v>924968.73928679316</v>
      </c>
      <c r="C3666" t="str">
        <f t="shared" si="1066"/>
        <v>-0.00406047791717244+0.00474256957615128i</v>
      </c>
      <c r="D3666" t="str">
        <f t="shared" si="1067"/>
        <v>1.27771296199799-1.87364359555367i</v>
      </c>
      <c r="E3666" t="str">
        <f t="shared" si="1068"/>
        <v>-5.1870144402058-18.8014555777865i</v>
      </c>
      <c r="F3666" t="str">
        <f t="shared" si="1069"/>
        <v>1.34990417915022-0.538047278677425i</v>
      </c>
      <c r="G3666" t="str">
        <f t="shared" si="1070"/>
        <v>0.927797918796748-0.258822218275732i</v>
      </c>
      <c r="H3666" t="str">
        <f t="shared" si="1071"/>
        <v>0.00257733700148838-17.21299469572i</v>
      </c>
      <c r="I3666" t="str">
        <f t="shared" si="1072"/>
        <v>-0.0261169944172315-0.0655533356771933i</v>
      </c>
      <c r="K3666" t="str">
        <f t="shared" si="1073"/>
        <v>0.000104385355643572-0.0002622950815307i</v>
      </c>
      <c r="L3666" t="str">
        <f t="shared" si="1074"/>
        <v>0.00005-0.000305080164794269i</v>
      </c>
      <c r="M3666" t="str">
        <f t="shared" si="1075"/>
        <v>0.00133333333333333-0.000179458920467217i</v>
      </c>
      <c r="N3666">
        <f t="shared" si="1076"/>
        <v>49.430629692602764</v>
      </c>
      <c r="O3666">
        <f t="shared" si="1077"/>
        <v>44.091643253752267</v>
      </c>
      <c r="P3666" s="3">
        <f t="shared" si="1078"/>
        <v>-44.091643253752267</v>
      </c>
      <c r="Q3666" s="3">
        <f t="shared" si="1079"/>
        <v>130.56937030739724</v>
      </c>
      <c r="R3666">
        <f t="shared" si="1080"/>
        <v>-49.430629692602764</v>
      </c>
      <c r="S3666">
        <f t="shared" si="1081"/>
        <v>924.96873928679315</v>
      </c>
      <c r="T3666">
        <f t="shared" si="1064"/>
        <v>-44.091643253752267</v>
      </c>
    </row>
    <row r="3667" spans="1:20" x14ac:dyDescent="0.25">
      <c r="A3667">
        <f t="shared" si="1065"/>
        <v>5833834.6422578963</v>
      </c>
      <c r="B3667">
        <f t="shared" si="1082"/>
        <v>928483.62049608305</v>
      </c>
      <c r="C3667" t="str">
        <f t="shared" si="1066"/>
        <v>-0.00400623141310649+0.00470684848509232i</v>
      </c>
      <c r="D3667" t="str">
        <f t="shared" si="1067"/>
        <v>1.27114511339035-1.87105398349343i</v>
      </c>
      <c r="E3667" t="str">
        <f t="shared" si="1068"/>
        <v>-5.18499694372599-18.7184677345051i</v>
      </c>
      <c r="F3667" t="str">
        <f t="shared" si="1069"/>
        <v>1.3491624387628-0.538659284183188i</v>
      </c>
      <c r="G3667" t="str">
        <f t="shared" si="1070"/>
        <v>0.927288115806009-0.259662985600471i</v>
      </c>
      <c r="H3667" t="str">
        <f t="shared" si="1071"/>
        <v>0.00254858952491922-17.1477874531182i</v>
      </c>
      <c r="I3667" t="str">
        <f t="shared" si="1072"/>
        <v>-0.0260477396995208-0.0652690969875209i</v>
      </c>
      <c r="K3667" t="str">
        <f t="shared" si="1073"/>
        <v>0.000104007569247454-0.000261435647833872i</v>
      </c>
      <c r="L3667" t="str">
        <f t="shared" si="1074"/>
        <v>0.00005-0.000303925248848644i</v>
      </c>
      <c r="M3667" t="str">
        <f t="shared" si="1075"/>
        <v>0.00133333333333333-0.000178779558146261i</v>
      </c>
      <c r="N3667">
        <f t="shared" si="1076"/>
        <v>49.597251385842782</v>
      </c>
      <c r="O3667">
        <f t="shared" si="1077"/>
        <v>44.178876078159341</v>
      </c>
      <c r="P3667" s="3">
        <f t="shared" si="1078"/>
        <v>-44.178876078159341</v>
      </c>
      <c r="Q3667" s="3">
        <f t="shared" si="1079"/>
        <v>130.40274861415722</v>
      </c>
      <c r="R3667">
        <f t="shared" si="1080"/>
        <v>-49.597251385842782</v>
      </c>
      <c r="S3667">
        <f t="shared" si="1081"/>
        <v>928.48362049608306</v>
      </c>
      <c r="T3667">
        <f t="shared" si="1064"/>
        <v>-44.178876078159341</v>
      </c>
    </row>
    <row r="3668" spans="1:20" x14ac:dyDescent="0.25">
      <c r="A3668">
        <f t="shared" si="1065"/>
        <v>5856003.2138984762</v>
      </c>
      <c r="B3668">
        <f t="shared" si="1082"/>
        <v>932011.85825396818</v>
      </c>
      <c r="C3668" t="str">
        <f t="shared" si="1066"/>
        <v>-0.00395260790837432+0.00467127107985794i</v>
      </c>
      <c r="D3668" t="str">
        <f t="shared" si="1067"/>
        <v>1.26459519718977-1.86844487811625i</v>
      </c>
      <c r="E3668" t="str">
        <f t="shared" si="1068"/>
        <v>-5.18295063150503-18.6357797341613i</v>
      </c>
      <c r="F3668" t="str">
        <f t="shared" si="1069"/>
        <v>1.34841587445289-0.539276106964847i</v>
      </c>
      <c r="G3668" t="str">
        <f t="shared" si="1070"/>
        <v>0.926774997301986-0.260505473412537i</v>
      </c>
      <c r="H3668" t="str">
        <f t="shared" si="1071"/>
        <v>0.00252018345220488-17.0828275311802i</v>
      </c>
      <c r="I3668" t="str">
        <f t="shared" si="1072"/>
        <v>-0.0259788668391343-0.0649858399662397i</v>
      </c>
      <c r="K3668" t="str">
        <f t="shared" si="1073"/>
        <v>0.000103631999996951-0.000260578184221013i</v>
      </c>
      <c r="L3668" t="str">
        <f t="shared" si="1074"/>
        <v>0.00005-0.000302774704969759i</v>
      </c>
      <c r="M3668" t="str">
        <f t="shared" si="1075"/>
        <v>0.00133333333333333-0.00017810276762927i</v>
      </c>
      <c r="N3668">
        <f t="shared" si="1076"/>
        <v>49.763685166025255</v>
      </c>
      <c r="O3668">
        <f t="shared" si="1077"/>
        <v>44.266191230215171</v>
      </c>
      <c r="P3668" s="3">
        <f t="shared" si="1078"/>
        <v>-44.266191230215171</v>
      </c>
      <c r="Q3668" s="3">
        <f t="shared" si="1079"/>
        <v>130.23631483397475</v>
      </c>
      <c r="R3668">
        <f t="shared" si="1080"/>
        <v>-49.763685166025255</v>
      </c>
      <c r="S3668">
        <f t="shared" si="1081"/>
        <v>932.01185825396817</v>
      </c>
      <c r="T3668">
        <f t="shared" si="1064"/>
        <v>-44.266191230215171</v>
      </c>
    </row>
    <row r="3669" spans="1:20" x14ac:dyDescent="0.25">
      <c r="A3669">
        <f t="shared" si="1065"/>
        <v>5878256.0261112908</v>
      </c>
      <c r="B3669">
        <f t="shared" si="1082"/>
        <v>935553.50331533328</v>
      </c>
      <c r="C3669" t="str">
        <f t="shared" si="1066"/>
        <v>-0.00389960170584+0.0046358387460395i</v>
      </c>
      <c r="D3669" t="str">
        <f t="shared" si="1067"/>
        <v>1.25806332772497-1.86581643269386i</v>
      </c>
      <c r="E3669" t="str">
        <f t="shared" si="1068"/>
        <v>-5.18087549616007-18.5533902976032i</v>
      </c>
      <c r="F3669" t="str">
        <f t="shared" si="1069"/>
        <v>1.34766446069756-0.539897727268677i</v>
      </c>
      <c r="G3669" t="str">
        <f t="shared" si="1070"/>
        <v>0.926258545742594-0.261349674155927i</v>
      </c>
      <c r="H3669" t="str">
        <f t="shared" si="1071"/>
        <v>0.0024921146423086-17.01811398902i</v>
      </c>
      <c r="I3669" t="str">
        <f t="shared" si="1072"/>
        <v>-0.025910372114311-0.064703560894506i</v>
      </c>
      <c r="K3669" t="str">
        <f t="shared" si="1073"/>
        <v>0.000103258639122658-0.000259722694060802i</v>
      </c>
      <c r="L3669" t="str">
        <f t="shared" si="1074"/>
        <v>0.00005-0.000301628516606653i</v>
      </c>
      <c r="M3669" t="str">
        <f t="shared" si="1075"/>
        <v>0.00133333333333333-0.000177428539180384i</v>
      </c>
      <c r="N3669">
        <f t="shared" si="1076"/>
        <v>49.929929844900329</v>
      </c>
      <c r="O3669">
        <f t="shared" si="1077"/>
        <v>44.35358854037996</v>
      </c>
      <c r="P3669" s="3">
        <f t="shared" si="1078"/>
        <v>-44.35358854037996</v>
      </c>
      <c r="Q3669" s="3">
        <f t="shared" si="1079"/>
        <v>130.07007015509967</v>
      </c>
      <c r="R3669">
        <f t="shared" si="1080"/>
        <v>-49.929929844900329</v>
      </c>
      <c r="S3669">
        <f t="shared" si="1081"/>
        <v>935.55350331533327</v>
      </c>
      <c r="T3669">
        <f t="shared" si="1064"/>
        <v>-44.35358854037996</v>
      </c>
    </row>
    <row r="3670" spans="1:20" x14ac:dyDescent="0.25">
      <c r="A3670">
        <f t="shared" si="1065"/>
        <v>5900593.3990105139</v>
      </c>
      <c r="B3670">
        <f t="shared" si="1082"/>
        <v>939108.60662793159</v>
      </c>
      <c r="C3670" t="str">
        <f t="shared" si="1066"/>
        <v>-0.003847207139543+0.00460055283097065i</v>
      </c>
      <c r="D3670" t="str">
        <f t="shared" si="1067"/>
        <v>1.25154961766002-1.8631688011588i</v>
      </c>
      <c r="E3670" t="str">
        <f t="shared" si="1068"/>
        <v>-5.17877152905297-18.4712981533151i</v>
      </c>
      <c r="F3670" t="str">
        <f t="shared" si="1069"/>
        <v>1.34690817192206-0.540524125165438i</v>
      </c>
      <c r="G3670" t="str">
        <f t="shared" si="1070"/>
        <v>0.925738743550145-0.262195580131213i</v>
      </c>
      <c r="H3670" t="str">
        <f t="shared" si="1071"/>
        <v>0.00246437900308125-16.9536458893547i</v>
      </c>
      <c r="I3670" t="str">
        <f t="shared" si="1072"/>
        <v>-0.0258422518280743-0.0644222560711682i</v>
      </c>
      <c r="K3670" t="str">
        <f t="shared" si="1073"/>
        <v>0.000102887477832182-0.000258869180642942i</v>
      </c>
      <c r="L3670" t="str">
        <f t="shared" si="1074"/>
        <v>0.00005-0.000300486667271024i</v>
      </c>
      <c r="M3670" t="str">
        <f t="shared" si="1075"/>
        <v>0.00133333333333333-0.000176756863100602i</v>
      </c>
      <c r="N3670">
        <f t="shared" si="1076"/>
        <v>50.095984244415689</v>
      </c>
      <c r="O3670">
        <f t="shared" si="1077"/>
        <v>44.441067838586648</v>
      </c>
      <c r="P3670" s="3">
        <f t="shared" si="1078"/>
        <v>-44.441067838586648</v>
      </c>
      <c r="Q3670" s="3">
        <f t="shared" si="1079"/>
        <v>129.90401575558431</v>
      </c>
      <c r="R3670">
        <f t="shared" si="1080"/>
        <v>-50.095984244415689</v>
      </c>
      <c r="S3670">
        <f t="shared" si="1081"/>
        <v>939.10860662793164</v>
      </c>
      <c r="T3670">
        <f t="shared" si="1064"/>
        <v>-44.441067838586648</v>
      </c>
    </row>
    <row r="3671" spans="1:20" x14ac:dyDescent="0.25">
      <c r="A3671">
        <f t="shared" si="1065"/>
        <v>5923015.6539267534</v>
      </c>
      <c r="B3671">
        <f t="shared" si="1082"/>
        <v>942677.21933311771</v>
      </c>
      <c r="C3671" t="str">
        <f t="shared" si="1066"/>
        <v>-0.00379541857482307+0.00456541464410926i</v>
      </c>
      <c r="D3671" t="str">
        <f t="shared" si="1067"/>
        <v>1.2450541779914-1.86050213808378i</v>
      </c>
      <c r="E3671" t="str">
        <f t="shared" si="1068"/>
        <v>-5.17663872030932-18.389502037379i</v>
      </c>
      <c r="F3671" t="str">
        <f t="shared" si="1069"/>
        <v>1.34614698250106-0.54115528054861i</v>
      </c>
      <c r="G3671" t="str">
        <f t="shared" si="1070"/>
        <v>0.925215573112185-0.263043183494414i</v>
      </c>
      <c r="H3671" t="str">
        <f t="shared" si="1071"/>
        <v>0.00243697249073331-16.8894222984908i</v>
      </c>
      <c r="I3671" t="str">
        <f t="shared" si="1072"/>
        <v>-0.0257745023080557-0.0641419218127336i</v>
      </c>
      <c r="K3671" t="str">
        <f t="shared" si="1073"/>
        <v>0.000102518507311093-0.00025801764717843i</v>
      </c>
      <c r="L3671" t="str">
        <f t="shared" si="1074"/>
        <v>0.00005-0.000299349140536983i</v>
      </c>
      <c r="M3671" t="str">
        <f t="shared" si="1075"/>
        <v>0.00133333333333333-0.000176087729727637i</v>
      </c>
      <c r="N3671">
        <f t="shared" si="1076"/>
        <v>50.261847196692798</v>
      </c>
      <c r="O3671">
        <f t="shared" si="1077"/>
        <v>44.528628954258416</v>
      </c>
      <c r="P3671" s="3">
        <f t="shared" si="1078"/>
        <v>-44.528628954258416</v>
      </c>
      <c r="Q3671" s="3">
        <f t="shared" si="1079"/>
        <v>129.7381528033072</v>
      </c>
      <c r="R3671">
        <f t="shared" si="1080"/>
        <v>-50.261847196692798</v>
      </c>
      <c r="S3671">
        <f t="shared" si="1081"/>
        <v>942.6772193331177</v>
      </c>
      <c r="T3671">
        <f t="shared" si="1064"/>
        <v>-44.528628954258416</v>
      </c>
    </row>
    <row r="3672" spans="1:20" x14ac:dyDescent="0.25">
      <c r="A3672">
        <f t="shared" si="1065"/>
        <v>5945523.1134116752</v>
      </c>
      <c r="B3672">
        <f t="shared" si="1082"/>
        <v>946259.39276658359</v>
      </c>
      <c r="C3672" t="str">
        <f t="shared" si="1066"/>
        <v>-0.00374423040844118+0.00453042545741959i</v>
      </c>
      <c r="D3672" t="str">
        <f t="shared" si="1067"/>
        <v>1.23857711804549-1.85781659866087i</v>
      </c>
      <c r="E3672" t="str">
        <f t="shared" si="1068"/>
        <v>-5.17447705883719-18.3080006934355i</v>
      </c>
      <c r="F3672" t="str">
        <f t="shared" si="1069"/>
        <v>1.34538086675988-0.541791173132626i</v>
      </c>
      <c r="G3672" t="str">
        <f t="shared" si="1070"/>
        <v>0.924689016782334-0.263892476255869i</v>
      </c>
      <c r="H3672" t="str">
        <f t="shared" si="1071"/>
        <v>0.0024098911093119-16.8254422863106i</v>
      </c>
      <c r="I3672" t="str">
        <f t="shared" si="1072"/>
        <v>-0.025707119906321-0.0638625544533328i</v>
      </c>
      <c r="K3672" t="str">
        <f t="shared" si="1073"/>
        <v>0.000102151718723889-0.000257168096799851i</v>
      </c>
      <c r="L3672" t="str">
        <f t="shared" si="1074"/>
        <v>0.00005-0.000298215920040828i</v>
      </c>
      <c r="M3672" t="str">
        <f t="shared" si="1075"/>
        <v>0.00133333333333333-0.000175421129435781i</v>
      </c>
      <c r="N3672">
        <f t="shared" si="1076"/>
        <v>50.427517543993218</v>
      </c>
      <c r="O3672">
        <f t="shared" si="1077"/>
        <v>44.616271716326033</v>
      </c>
      <c r="P3672" s="3">
        <f t="shared" si="1078"/>
        <v>-44.616271716326033</v>
      </c>
      <c r="Q3672" s="3">
        <f t="shared" si="1079"/>
        <v>129.57248245600678</v>
      </c>
      <c r="R3672">
        <f t="shared" si="1080"/>
        <v>-50.427517543993218</v>
      </c>
      <c r="S3672">
        <f t="shared" si="1081"/>
        <v>946.25939276658357</v>
      </c>
      <c r="T3672">
        <f t="shared" si="1064"/>
        <v>-44.616271716326033</v>
      </c>
    </row>
    <row r="3673" spans="1:20" x14ac:dyDescent="0.25">
      <c r="A3673">
        <f t="shared" si="1065"/>
        <v>5968116.1012426391</v>
      </c>
      <c r="B3673">
        <f t="shared" si="1082"/>
        <v>949855.17845909658</v>
      </c>
      <c r="C3673" t="str">
        <f t="shared" si="1066"/>
        <v>-0.00369363706869531+0.00449558650575572i</v>
      </c>
      <c r="D3673" t="str">
        <f t="shared" si="1067"/>
        <v>1.23211854547625-1.85511233868084i</v>
      </c>
      <c r="E3673" t="str">
        <f t="shared" si="1068"/>
        <v>-5.17228653234596-18.2267928726464i</v>
      </c>
      <c r="F3673" t="str">
        <f t="shared" si="1069"/>
        <v>1.34460979897573-0.542431782451122i</v>
      </c>
      <c r="G3673" t="str">
        <f t="shared" si="1070"/>
        <v>0.924159056881152-0.264743450279118i</v>
      </c>
      <c r="H3673" t="str">
        <f t="shared" si="1071"/>
        <v>0.00238313091018199-16.7617049262579i</v>
      </c>
      <c r="I3673" t="str">
        <f t="shared" si="1072"/>
        <v>-0.0256401009991974-0.063584150344682i</v>
      </c>
      <c r="K3673" t="str">
        <f t="shared" si="1073"/>
        <v>0.000101787103214922-0.000256320532561669i</v>
      </c>
      <c r="L3673" t="str">
        <f t="shared" si="1074"/>
        <v>0.00005-0.000297086989480801i</v>
      </c>
      <c r="M3673" t="str">
        <f t="shared" si="1075"/>
        <v>0.00133333333333333-0.000174757052635765i</v>
      </c>
      <c r="N3673">
        <f t="shared" si="1076"/>
        <v>50.592994138690955</v>
      </c>
      <c r="O3673">
        <f t="shared" si="1077"/>
        <v>44.703995953245141</v>
      </c>
      <c r="P3673" s="3">
        <f t="shared" si="1078"/>
        <v>-44.703995953245141</v>
      </c>
      <c r="Q3673" s="3">
        <f t="shared" si="1079"/>
        <v>129.40700586130905</v>
      </c>
      <c r="R3673">
        <f t="shared" si="1080"/>
        <v>-50.592994138690955</v>
      </c>
      <c r="S3673">
        <f t="shared" si="1081"/>
        <v>949.85517845909658</v>
      </c>
      <c r="T3673">
        <f t="shared" si="1064"/>
        <v>-44.703995953245141</v>
      </c>
    </row>
    <row r="3674" spans="1:20" x14ac:dyDescent="0.25">
      <c r="A3674">
        <f t="shared" si="1065"/>
        <v>5990794.9424273614</v>
      </c>
      <c r="B3674">
        <f t="shared" si="1082"/>
        <v>953464.62813724112</v>
      </c>
      <c r="C3674" t="str">
        <f t="shared" si="1066"/>
        <v>-0.00364363301553181+0.00446089898724498i</v>
      </c>
      <c r="D3674" t="str">
        <f t="shared" si="1067"/>
        <v>1.22567856626327-1.85238951451249i</v>
      </c>
      <c r="E3674" t="str">
        <f t="shared" si="1068"/>
        <v>-5.17006712736485-18.1458773336555i</v>
      </c>
      <c r="F3674" t="str">
        <f t="shared" si="1069"/>
        <v>1.343833753379-0.543077087855157i</v>
      </c>
      <c r="G3674" t="str">
        <f t="shared" si="1070"/>
        <v>0.923625675697021-0.265596097279765i</v>
      </c>
      <c r="H3674" t="str">
        <f t="shared" si="1071"/>
        <v>0.00235668799151257-16.6982092953245i</v>
      </c>
      <c r="I3674" t="str">
        <f t="shared" si="1072"/>
        <v>-0.0255734419871023-0.0633067058560491i</v>
      </c>
      <c r="K3674" t="str">
        <f t="shared" si="1073"/>
        <v>0.000101424651909341-0.000255474957440527i</v>
      </c>
      <c r="L3674" t="str">
        <f t="shared" si="1074"/>
        <v>0.00005-0.000295962332616857i</v>
      </c>
      <c r="M3674" t="str">
        <f t="shared" si="1075"/>
        <v>0.00133333333333333-0.000174095489774622i</v>
      </c>
      <c r="N3674">
        <f t="shared" si="1076"/>
        <v>50.758275843238664</v>
      </c>
      <c r="O3674">
        <f t="shared" si="1077"/>
        <v>44.791801493013885</v>
      </c>
      <c r="P3674" s="3">
        <f t="shared" si="1078"/>
        <v>-44.791801493013885</v>
      </c>
      <c r="Q3674" s="3">
        <f t="shared" si="1079"/>
        <v>129.24172415676134</v>
      </c>
      <c r="R3674">
        <f t="shared" si="1080"/>
        <v>-50.758275843238664</v>
      </c>
      <c r="S3674">
        <f t="shared" si="1081"/>
        <v>953.46462813724111</v>
      </c>
      <c r="T3674">
        <f t="shared" si="1064"/>
        <v>-44.791801493013885</v>
      </c>
    </row>
    <row r="3675" spans="1:20" x14ac:dyDescent="0.25">
      <c r="A3675">
        <f t="shared" si="1065"/>
        <v>6013559.963208585</v>
      </c>
      <c r="B3675">
        <f t="shared" si="1082"/>
        <v>957087.79372416262</v>
      </c>
      <c r="C3675" t="str">
        <f t="shared" si="1066"/>
        <v>-0.0035942127406521+0.00442636406367269i</v>
      </c>
      <c r="D3675" t="str">
        <f t="shared" si="1067"/>
        <v>1.21925728471001-1.84964828308208i</v>
      </c>
      <c r="E3675" t="str">
        <f t="shared" si="1068"/>
        <v>-5.1678188292615-18.065252842552i</v>
      </c>
      <c r="F3675" t="str">
        <f t="shared" si="1069"/>
        <v>1.34305270415456-0.54372706851146i</v>
      </c>
      <c r="G3675" t="str">
        <f t="shared" si="1070"/>
        <v>0.923088855487036-0.266450408824362i</v>
      </c>
      <c r="H3675" t="str">
        <f t="shared" si="1071"/>
        <v>0.00233055849776696-16.6349544740361i</v>
      </c>
      <c r="I3675" t="str">
        <f t="shared" si="1072"/>
        <v>-0.0255071392943743-0.0630302173742167i</v>
      </c>
      <c r="K3675" t="str">
        <f t="shared" si="1073"/>
        <v>0.000101064355914-0.000254631374335558i</v>
      </c>
      <c r="L3675" t="str">
        <f t="shared" si="1074"/>
        <v>0.00005-0.000294841933270429i</v>
      </c>
      <c r="M3675" t="str">
        <f t="shared" si="1075"/>
        <v>0.00133333333333333-0.000173436431335547i</v>
      </c>
      <c r="N3675">
        <f t="shared" si="1076"/>
        <v>50.923361530137811</v>
      </c>
      <c r="O3675">
        <f t="shared" si="1077"/>
        <v>44.879688163189861</v>
      </c>
      <c r="P3675" s="3">
        <f t="shared" si="1078"/>
        <v>-44.879688163189861</v>
      </c>
      <c r="Q3675" s="3">
        <f t="shared" si="1079"/>
        <v>129.07663846986219</v>
      </c>
      <c r="R3675">
        <f t="shared" si="1080"/>
        <v>-50.923361530137811</v>
      </c>
      <c r="S3675">
        <f t="shared" si="1081"/>
        <v>957.08779372416257</v>
      </c>
      <c r="T3675">
        <f t="shared" si="1064"/>
        <v>-44.879688163189861</v>
      </c>
    </row>
    <row r="3676" spans="1:20" x14ac:dyDescent="0.25">
      <c r="A3676">
        <f t="shared" si="1065"/>
        <v>6036411.4910687776</v>
      </c>
      <c r="B3676">
        <f t="shared" si="1082"/>
        <v>960724.72734031442</v>
      </c>
      <c r="C3676" t="str">
        <f t="shared" si="1066"/>
        <v>-0.00354537076761521+0.00439198286086688i</v>
      </c>
      <c r="D3676" t="str">
        <f t="shared" si="1067"/>
        <v>1.21285480344244-1.84688880185276i</v>
      </c>
      <c r="E3676" t="str">
        <f t="shared" si="1068"/>
        <v>-5.16554162226061-17.9849181728334i</v>
      </c>
      <c r="F3676" t="str">
        <f t="shared" si="1069"/>
        <v>1.3422666254431-0.544381703400673i</v>
      </c>
      <c r="G3676" t="str">
        <f t="shared" si="1070"/>
        <v>0.92254857847792-0.267306376329277i</v>
      </c>
      <c r="H3676" t="str">
        <f t="shared" si="1071"/>
        <v>0.00230473861919813-16.5719395464393i</v>
      </c>
      <c r="I3676" t="str">
        <f t="shared" si="1072"/>
        <v>-0.0254411893691067-0.0627546813034508i</v>
      </c>
      <c r="K3676" t="str">
        <f t="shared" si="1073"/>
        <v>0.000100706206318378-0.000253789786068699i</v>
      </c>
      <c r="L3676" t="str">
        <f t="shared" si="1074"/>
        <v>0.00005-0.000293725775324197i</v>
      </c>
      <c r="M3676" t="str">
        <f t="shared" si="1075"/>
        <v>0.00133333333333333-0.000172779867837763i</v>
      </c>
      <c r="N3676">
        <f t="shared" si="1076"/>
        <v>51.088250081901322</v>
      </c>
      <c r="O3676">
        <f t="shared" si="1077"/>
        <v>44.967655790906953</v>
      </c>
      <c r="P3676" s="3">
        <f t="shared" si="1078"/>
        <v>-44.967655790906953</v>
      </c>
      <c r="Q3676" s="3">
        <f t="shared" si="1079"/>
        <v>128.91174991809868</v>
      </c>
      <c r="R3676">
        <f t="shared" si="1080"/>
        <v>-51.088250081901322</v>
      </c>
      <c r="S3676">
        <f t="shared" si="1081"/>
        <v>960.72472734031442</v>
      </c>
      <c r="T3676">
        <f t="shared" si="1064"/>
        <v>-44.967655790906953</v>
      </c>
    </row>
    <row r="3677" spans="1:20" x14ac:dyDescent="0.25">
      <c r="A3677">
        <f t="shared" si="1065"/>
        <v>6059349.8547348389</v>
      </c>
      <c r="B3677">
        <f t="shared" si="1082"/>
        <v>964375.48130420758</v>
      </c>
      <c r="C3677" t="str">
        <f t="shared" si="1066"/>
        <v>-0.00349710165193492+0.00435775646908338i</v>
      </c>
      <c r="D3677" t="str">
        <f t="shared" si="1067"/>
        <v>1.20647122340785-1.84411122880404i</v>
      </c>
      <c r="E3677" t="str">
        <f t="shared" si="1068"/>
        <v>-5.16323548946209-17.9048721053676i</v>
      </c>
      <c r="F3677" t="str">
        <f t="shared" si="1069"/>
        <v>1.34147549134245-0.545040971315583i</v>
      </c>
      <c r="G3677" t="str">
        <f t="shared" si="1070"/>
        <v>0.922004826866948-0.268163991059571i</v>
      </c>
      <c r="H3677" t="str">
        <f t="shared" si="1071"/>
        <v>0.00227922459134815-16.5091636000869i</v>
      </c>
      <c r="I3677" t="str">
        <f t="shared" si="1072"/>
        <v>-0.0253755886829802-0.0624800940654603i</v>
      </c>
      <c r="K3677" t="str">
        <f t="shared" si="1073"/>
        <v>0.00010035019419547-0.000252950195385017i</v>
      </c>
      <c r="L3677" t="str">
        <f t="shared" si="1074"/>
        <v>0.00005-0.000292613842721854i</v>
      </c>
      <c r="M3677" t="str">
        <f t="shared" si="1075"/>
        <v>0.00133333333333333-0.000172125789836385i</v>
      </c>
      <c r="N3677">
        <f t="shared" si="1076"/>
        <v>51.252940391021497</v>
      </c>
      <c r="O3677">
        <f t="shared" si="1077"/>
        <v>45.05570420289299</v>
      </c>
      <c r="P3677" s="3">
        <f t="shared" si="1078"/>
        <v>-45.05570420289299</v>
      </c>
      <c r="Q3677" s="3">
        <f t="shared" si="1079"/>
        <v>128.7470596089785</v>
      </c>
      <c r="R3677">
        <f t="shared" si="1080"/>
        <v>-51.252940391021497</v>
      </c>
      <c r="S3677">
        <f t="shared" si="1081"/>
        <v>964.3754813042076</v>
      </c>
      <c r="T3677">
        <f t="shared" si="1064"/>
        <v>-45.05570420289299</v>
      </c>
    </row>
    <row r="3678" spans="1:20" x14ac:dyDescent="0.25">
      <c r="A3678">
        <f t="shared" si="1065"/>
        <v>6082375.3841828313</v>
      </c>
      <c r="B3678">
        <f t="shared" si="1082"/>
        <v>968040.10813316365</v>
      </c>
      <c r="C3678" t="str">
        <f t="shared" si="1066"/>
        <v>-0.00344939998117346+0.00432368594339158i</v>
      </c>
      <c r="D3678" t="str">
        <f t="shared" si="1067"/>
        <v>1.20010664387402-1.84131572241139i</v>
      </c>
      <c r="E3678" t="str">
        <f t="shared" si="1068"/>
        <v>-5.1609004128596-17.8251134283583i</v>
      </c>
      <c r="F3678" t="str">
        <f t="shared" si="1069"/>
        <v>1.34067927590899-0.545704850859356i</v>
      </c>
      <c r="G3678" t="str">
        <f t="shared" si="1070"/>
        <v>0.921457582822895-0.269023244127868i</v>
      </c>
      <c r="H3678" t="str">
        <f t="shared" si="1071"/>
        <v>0.00225401269455247-16.4466257260256i</v>
      </c>
      <c r="I3678" t="str">
        <f t="shared" si="1072"/>
        <v>-0.0253103337311007-0.062206452099369i</v>
      </c>
      <c r="K3678" t="str">
        <f t="shared" si="1073"/>
        <v>0.0000999963106026852-0.000252112604953029i</v>
      </c>
      <c r="L3678" t="str">
        <f t="shared" si="1074"/>
        <v>0.00005-0.000291506119467876i</v>
      </c>
      <c r="M3678" t="str">
        <f t="shared" si="1075"/>
        <v>0.00133333333333333-0.00017147418792228i</v>
      </c>
      <c r="N3678">
        <f t="shared" si="1076"/>
        <v>51.417431359930561</v>
      </c>
      <c r="O3678">
        <f t="shared" si="1077"/>
        <v>45.143833225485878</v>
      </c>
      <c r="P3678" s="3">
        <f t="shared" si="1078"/>
        <v>-45.143833225485878</v>
      </c>
      <c r="Q3678" s="3">
        <f t="shared" si="1079"/>
        <v>128.58256864006944</v>
      </c>
      <c r="R3678">
        <f t="shared" si="1080"/>
        <v>-51.417431359930561</v>
      </c>
      <c r="S3678">
        <f t="shared" si="1081"/>
        <v>968.0401081331637</v>
      </c>
      <c r="T3678">
        <f t="shared" si="1064"/>
        <v>-45.143833225485878</v>
      </c>
    </row>
    <row r="3679" spans="1:20" x14ac:dyDescent="0.25">
      <c r="A3679">
        <f t="shared" si="1065"/>
        <v>6105488.4106427263</v>
      </c>
      <c r="B3679">
        <f t="shared" si="1082"/>
        <v>971718.66054406972</v>
      </c>
      <c r="C3679" t="str">
        <f t="shared" si="1066"/>
        <v>-0.0034022603750298+0.00428977230406023i</v>
      </c>
      <c r="D3679" t="str">
        <f t="shared" si="1067"/>
        <v>1.19376116242868-1.8385024416259i</v>
      </c>
      <c r="E3679" t="str">
        <f t="shared" si="1068"/>
        <v>-5.15853637335871-17.745640937307i</v>
      </c>
      <c r="F3679" t="str">
        <f t="shared" si="1069"/>
        <v>1.33987795315901-0.546373320443795i</v>
      </c>
      <c r="G3679" t="str">
        <f t="shared" si="1070"/>
        <v>0.920906828486997-0.269884126493237i</v>
      </c>
      <c r="H3679" t="str">
        <f t="shared" si="1071"/>
        <v>0.00222909925344845-16.3843250187812i</v>
      </c>
      <c r="I3679" t="str">
        <f t="shared" si="1072"/>
        <v>-0.0252454210318355-0.0619337518616749i</v>
      </c>
      <c r="K3679" t="str">
        <f t="shared" si="1073"/>
        <v>0.0000996445465827224-0.000251277017365051i</v>
      </c>
      <c r="L3679" t="str">
        <f t="shared" si="1074"/>
        <v>0.00005-0.000290402589627292i</v>
      </c>
      <c r="M3679" t="str">
        <f t="shared" si="1075"/>
        <v>0.00133333333333333-0.000170825052721937i</v>
      </c>
      <c r="N3679">
        <f t="shared" si="1076"/>
        <v>51.581721900965505</v>
      </c>
      <c r="O3679">
        <f t="shared" si="1077"/>
        <v>45.232042684650544</v>
      </c>
      <c r="P3679" s="3">
        <f t="shared" si="1078"/>
        <v>-45.232042684650544</v>
      </c>
      <c r="Q3679" s="3">
        <f t="shared" si="1079"/>
        <v>128.4182780990345</v>
      </c>
      <c r="R3679">
        <f t="shared" si="1080"/>
        <v>-51.581721900965505</v>
      </c>
      <c r="S3679">
        <f t="shared" si="1081"/>
        <v>971.71866054406973</v>
      </c>
      <c r="T3679">
        <f t="shared" si="1064"/>
        <v>-45.232042684650544</v>
      </c>
    </row>
    <row r="3680" spans="1:20" x14ac:dyDescent="0.25">
      <c r="A3680">
        <f t="shared" si="1065"/>
        <v>6128689.266603169</v>
      </c>
      <c r="B3680">
        <f t="shared" si="1082"/>
        <v>975411.19145413721</v>
      </c>
      <c r="C3680" t="str">
        <f t="shared" si="1066"/>
        <v>-0.00335567748542377+0.0042560165369432i</v>
      </c>
      <c r="D3680" t="str">
        <f t="shared" si="1067"/>
        <v>1.18743487497913-1.83567154585388i</v>
      </c>
      <c r="E3680" t="str">
        <f t="shared" si="1068"/>
        <v>-5.1561433507952-17.6664534349787i</v>
      </c>
      <c r="F3680" t="str">
        <f t="shared" si="1069"/>
        <v>1.33907149707017-0.547046358287573i</v>
      </c>
      <c r="G3680" t="str">
        <f t="shared" si="1070"/>
        <v>0.920352545973927-0.270746628960063i</v>
      </c>
      <c r="H3680" t="str">
        <f t="shared" si="1071"/>
        <v>0.00220448063648848-16.3222605763461i</v>
      </c>
      <c r="I3680" t="str">
        <f t="shared" si="1072"/>
        <v>-0.0251808471266541-0.0616619898262212i</v>
      </c>
      <c r="K3680" t="str">
        <f t="shared" si="1073"/>
        <v>0.0000992948931644427-0.000250443435137528i</v>
      </c>
      <c r="L3680" t="str">
        <f t="shared" si="1074"/>
        <v>0.00005-0.000289303237325456i</v>
      </c>
      <c r="M3680" t="str">
        <f t="shared" si="1075"/>
        <v>0.00133333333333333-0.000170178374897327i</v>
      </c>
      <c r="N3680">
        <f t="shared" si="1076"/>
        <v>51.74581093632824</v>
      </c>
      <c r="O3680">
        <f t="shared" si="1077"/>
        <v>45.320332405995821</v>
      </c>
      <c r="P3680" s="3">
        <f t="shared" si="1078"/>
        <v>-45.320332405995821</v>
      </c>
      <c r="Q3680" s="3">
        <f t="shared" si="1079"/>
        <v>128.25418906367176</v>
      </c>
      <c r="R3680">
        <f t="shared" si="1080"/>
        <v>-51.74581093632824</v>
      </c>
      <c r="S3680">
        <f t="shared" si="1081"/>
        <v>975.41119145413722</v>
      </c>
      <c r="T3680">
        <f t="shared" si="1064"/>
        <v>-45.320332405995821</v>
      </c>
    </row>
    <row r="3681" spans="1:20" x14ac:dyDescent="0.25">
      <c r="A3681">
        <f t="shared" si="1065"/>
        <v>6151978.2858162615</v>
      </c>
      <c r="B3681">
        <f t="shared" si="1082"/>
        <v>979117.75398166291</v>
      </c>
      <c r="C3681" t="str">
        <f t="shared" si="1066"/>
        <v>-0.0033096459965758+0.00422241959386557i</v>
      </c>
      <c r="D3681" t="str">
        <f t="shared" si="1067"/>
        <v>1.18112787575229-1.83282319493667i</v>
      </c>
      <c r="E3681" t="str">
        <f t="shared" si="1068"/>
        <v>-5.15372132395304-17.5875497313661i</v>
      </c>
      <c r="F3681" t="str">
        <f t="shared" si="1069"/>
        <v>1.33825988158293-0.54772394241448i</v>
      </c>
      <c r="G3681" t="str">
        <f t="shared" si="1070"/>
        <v>0.91979471737279-0.271610742176924i</v>
      </c>
      <c r="H3681" t="str">
        <f t="shared" si="1071"/>
        <v>0.00218015325545741-16.2604315001653i</v>
      </c>
      <c r="I3681" t="str">
        <f t="shared" si="1072"/>
        <v>-0.0251166085799686-0.0613911624841596i</v>
      </c>
      <c r="K3681" t="str">
        <f t="shared" si="1073"/>
        <v>0.0000989473413637261-0.000249611860711388i</v>
      </c>
      <c r="L3681" t="str">
        <f t="shared" si="1074"/>
        <v>0.00005-0.000288208046747814i</v>
      </c>
      <c r="M3681" t="str">
        <f t="shared" si="1075"/>
        <v>0.00133333333333333-0.000169534145145773i</v>
      </c>
      <c r="N3681">
        <f t="shared" si="1076"/>
        <v>51.90969739804504</v>
      </c>
      <c r="O3681">
        <f t="shared" si="1077"/>
        <v>45.408702214790715</v>
      </c>
      <c r="P3681" s="3">
        <f t="shared" si="1078"/>
        <v>-45.408702214790715</v>
      </c>
      <c r="Q3681" s="3">
        <f t="shared" si="1079"/>
        <v>128.09030260195496</v>
      </c>
      <c r="R3681">
        <f t="shared" si="1080"/>
        <v>-51.90969739804504</v>
      </c>
      <c r="S3681">
        <f t="shared" si="1081"/>
        <v>979.11775398166287</v>
      </c>
      <c r="T3681">
        <f t="shared" si="1064"/>
        <v>-45.408702214790715</v>
      </c>
    </row>
    <row r="3682" spans="1:20" x14ac:dyDescent="0.25">
      <c r="A3682">
        <f t="shared" si="1065"/>
        <v>6175355.8033023626</v>
      </c>
      <c r="B3682">
        <f t="shared" si="1082"/>
        <v>982838.40144679323</v>
      </c>
      <c r="C3682" t="str">
        <f t="shared" si="1066"/>
        <v>-0.00326416062508205+0.00418898239300982i</v>
      </c>
      <c r="D3682" t="str">
        <f t="shared" si="1067"/>
        <v>1.17484025729493-1.82995754913055i</v>
      </c>
      <c r="E3682" t="str">
        <f t="shared" si="1068"/>
        <v>-5.15127027058261-17.5089286436545i</v>
      </c>
      <c r="F3682" t="str">
        <f t="shared" si="1069"/>
        <v>1.33744308060202-0.548406050651669i</v>
      </c>
      <c r="G3682" t="str">
        <f t="shared" si="1070"/>
        <v>0.919233324748138-0.272476456635472i</v>
      </c>
      <c r="H3682" t="str">
        <f t="shared" si="1071"/>
        <v>0.00215611356499455-16.1988368951233i</v>
      </c>
      <c r="I3682" t="str">
        <f t="shared" si="1072"/>
        <v>-0.0250527019789766-0.0611212663439174i</v>
      </c>
      <c r="K3682" t="str">
        <f t="shared" si="1073"/>
        <v>0.0000986018821843255-0.000248782296452395i</v>
      </c>
      <c r="L3682" t="str">
        <f t="shared" si="1074"/>
        <v>0.00005-0.000287117002139684i</v>
      </c>
      <c r="M3682" t="str">
        <f t="shared" si="1075"/>
        <v>0.00133333333333333-0.000168892354199814i</v>
      </c>
      <c r="N3682">
        <f t="shared" si="1076"/>
        <v>52.073380227926933</v>
      </c>
      <c r="O3682">
        <f t="shared" si="1077"/>
        <v>45.49715193598054</v>
      </c>
      <c r="P3682" s="3">
        <f t="shared" si="1078"/>
        <v>-45.49715193598054</v>
      </c>
      <c r="Q3682" s="3">
        <f t="shared" si="1079"/>
        <v>127.92661977207307</v>
      </c>
      <c r="R3682">
        <f t="shared" si="1080"/>
        <v>-52.073380227926933</v>
      </c>
      <c r="S3682">
        <f t="shared" si="1081"/>
        <v>982.83840144679323</v>
      </c>
      <c r="T3682">
        <f t="shared" si="1064"/>
        <v>-45.49715193598054</v>
      </c>
    </row>
    <row r="3683" spans="1:20" x14ac:dyDescent="0.25">
      <c r="A3683">
        <f t="shared" si="1065"/>
        <v>6198822.1553549124</v>
      </c>
      <c r="B3683">
        <f t="shared" si="1082"/>
        <v>986573.18737229111</v>
      </c>
      <c r="C3683" t="str">
        <f t="shared" si="1066"/>
        <v>-0.00321921611998487+0.00415570581930132i</v>
      </c>
      <c r="D3683" t="str">
        <f t="shared" si="1067"/>
        <v>1.16857211047415-1.82707476908651i</v>
      </c>
      <c r="E3683" t="str">
        <f t="shared" si="1068"/>
        <v>-5.14879016741865-17.4305889961871i</v>
      </c>
      <c r="F3683" t="str">
        <f t="shared" si="1069"/>
        <v>1.33662106799793-0.549092660627907i</v>
      </c>
      <c r="G3683" t="str">
        <f t="shared" si="1070"/>
        <v>0.918668350140995-0.273343762669313i</v>
      </c>
      <c r="H3683" t="str">
        <f t="shared" si="1071"/>
        <v>0.00213235806211993-16.1374758695307i</v>
      </c>
      <c r="I3683" t="str">
        <f t="shared" si="1072"/>
        <v>-0.024989123933506-0.0608522979311634i</v>
      </c>
      <c r="K3683" t="str">
        <f t="shared" si="1073"/>
        <v>0.0000982585066187032-0.000247954744651508i</v>
      </c>
      <c r="L3683" t="str">
        <f t="shared" si="1074"/>
        <v>0.00005-0.000286030087806021i</v>
      </c>
      <c r="M3683" t="str">
        <f t="shared" si="1075"/>
        <v>0.00133333333333333-0.000168252992827071i</v>
      </c>
      <c r="N3683">
        <f t="shared" si="1076"/>
        <v>52.236858377526787</v>
      </c>
      <c r="O3683">
        <f t="shared" si="1077"/>
        <v>45.585681394203988</v>
      </c>
      <c r="P3683" s="3">
        <f t="shared" si="1078"/>
        <v>-45.585681394203988</v>
      </c>
      <c r="Q3683" s="3">
        <f t="shared" si="1079"/>
        <v>127.76314162247321</v>
      </c>
      <c r="R3683">
        <f t="shared" si="1080"/>
        <v>-52.236858377526787</v>
      </c>
      <c r="S3683">
        <f t="shared" si="1081"/>
        <v>986.57318737229116</v>
      </c>
      <c r="T3683">
        <f t="shared" si="1064"/>
        <v>-45.585681394203988</v>
      </c>
    </row>
    <row r="3684" spans="1:20" x14ac:dyDescent="0.25">
      <c r="A3684">
        <f t="shared" si="1065"/>
        <v>6222377.679545261</v>
      </c>
      <c r="B3684">
        <f t="shared" si="1082"/>
        <v>990322.16548430582</v>
      </c>
      <c r="C3684" t="str">
        <f t="shared" si="1066"/>
        <v>-0.00317480726283941+0.00412259072479442i</v>
      </c>
      <c r="D3684" t="str">
        <f t="shared" si="1067"/>
        <v>1.16232352447822-1.82417501583038i</v>
      </c>
      <c r="E3684" t="str">
        <f t="shared" si="1068"/>
        <v>-5.14628099019823-17.3525296204309i</v>
      </c>
      <c r="F3684" t="str">
        <f t="shared" si="1069"/>
        <v>1.33579381760847-0.549783749771832i</v>
      </c>
      <c r="G3684" t="str">
        <f t="shared" si="1070"/>
        <v>0.918099775569906-0.274212650452881i</v>
      </c>
      <c r="H3684" t="str">
        <f t="shared" si="1071"/>
        <v>0.00210888328576501-16.0763475351108i</v>
      </c>
      <c r="I3684" t="str">
        <f t="shared" si="1072"/>
        <v>-0.0249258710758614-0.060584253788776i</v>
      </c>
      <c r="K3684" t="str">
        <f t="shared" si="1073"/>
        <v>0.0000979172056488645-0.000247129207525246i</v>
      </c>
      <c r="L3684" t="str">
        <f t="shared" si="1074"/>
        <v>0.00005-0.000284947288111198i</v>
      </c>
      <c r="M3684" t="str">
        <f t="shared" si="1075"/>
        <v>0.00133333333333333-0.000167616051830116i</v>
      </c>
      <c r="N3684">
        <f t="shared" si="1076"/>
        <v>52.400130808095184</v>
      </c>
      <c r="O3684">
        <f t="shared" si="1077"/>
        <v>45.67429041380845</v>
      </c>
      <c r="P3684" s="3">
        <f t="shared" si="1078"/>
        <v>-45.67429041380845</v>
      </c>
      <c r="Q3684" s="3">
        <f t="shared" si="1079"/>
        <v>127.59986919190482</v>
      </c>
      <c r="R3684">
        <f t="shared" si="1080"/>
        <v>-52.400130808095184</v>
      </c>
      <c r="S3684">
        <f t="shared" si="1081"/>
        <v>990.32216548430586</v>
      </c>
      <c r="T3684">
        <f t="shared" si="1064"/>
        <v>-45.67429041380845</v>
      </c>
    </row>
    <row r="3685" spans="1:20" x14ac:dyDescent="0.25">
      <c r="A3685">
        <f t="shared" si="1065"/>
        <v>6246022.714727534</v>
      </c>
      <c r="B3685">
        <f t="shared" si="1082"/>
        <v>994085.38971314626</v>
      </c>
      <c r="C3685" t="str">
        <f t="shared" si="1066"/>
        <v>-0.00313092886777535+0.00408963792905795i</v>
      </c>
      <c r="D3685" t="str">
        <f t="shared" si="1067"/>
        <v>1.15609458681761-1.82125845074289i</v>
      </c>
      <c r="E3685" t="str">
        <f t="shared" si="1068"/>
        <v>-5.14374271367871-17.2747493549426i</v>
      </c>
      <c r="F3685" t="str">
        <f t="shared" si="1069"/>
        <v>1.33496130324025-0.550479295310198i</v>
      </c>
      <c r="G3685" t="str">
        <f t="shared" si="1070"/>
        <v>0.917527583032001-0.275083110000333i</v>
      </c>
      <c r="H3685" t="str">
        <f t="shared" si="1071"/>
        <v>0.00208568581630774-16.0154510069867i</v>
      </c>
      <c r="I3685" t="str">
        <f t="shared" si="1072"/>
        <v>-0.0248629400606711-0.0603171304768079i</v>
      </c>
      <c r="K3685" t="str">
        <f t="shared" si="1073"/>
        <v>0.0000975779702471779-0.000246305687216065i</v>
      </c>
      <c r="L3685" t="str">
        <f t="shared" si="1074"/>
        <v>0.00005-0.000283868587478778i</v>
      </c>
      <c r="M3685" t="str">
        <f t="shared" si="1075"/>
        <v>0.00133333333333333-0.00016698152204634i</v>
      </c>
      <c r="N3685">
        <f t="shared" si="1076"/>
        <v>52.563196490537337</v>
      </c>
      <c r="O3685">
        <f t="shared" si="1077"/>
        <v>45.762978818866216</v>
      </c>
      <c r="P3685" s="3">
        <f t="shared" si="1078"/>
        <v>-45.762978818866216</v>
      </c>
      <c r="Q3685" s="3">
        <f t="shared" si="1079"/>
        <v>127.43680350946266</v>
      </c>
      <c r="R3685">
        <f t="shared" si="1080"/>
        <v>-52.563196490537337</v>
      </c>
      <c r="S3685">
        <f t="shared" si="1081"/>
        <v>994.08538971314624</v>
      </c>
      <c r="T3685">
        <f t="shared" si="1064"/>
        <v>-45.762978818866216</v>
      </c>
    </row>
    <row r="3686" spans="1:20" x14ac:dyDescent="0.25">
      <c r="A3686">
        <f t="shared" si="1065"/>
        <v>6269757.6010434981</v>
      </c>
      <c r="B3686">
        <f t="shared" si="1082"/>
        <v>997862.91419405618</v>
      </c>
      <c r="C3686" t="str">
        <f t="shared" si="1066"/>
        <v>-0.00308757578155436+0.00405684821956014i</v>
      </c>
      <c r="D3686" t="str">
        <f t="shared" si="1067"/>
        <v>1.1498853833263-1.81832523553979i</v>
      </c>
      <c r="E3686" t="str">
        <f t="shared" si="1068"/>
        <v>-5.14117531165549-17.1972470453351i</v>
      </c>
      <c r="F3686" t="str">
        <f t="shared" si="1069"/>
        <v>1.33412349867034-0.551179274266146i</v>
      </c>
      <c r="G3686" t="str">
        <f t="shared" si="1070"/>
        <v>0.916951754504076-0.275955131164421i</v>
      </c>
      <c r="H3686" t="str">
        <f t="shared" si="1071"/>
        <v>0.0020627622751118-15.9547854036678i</v>
      </c>
      <c r="I3686" t="str">
        <f t="shared" si="1072"/>
        <v>-0.0248003275647378-0.0600509245724557i</v>
      </c>
      <c r="K3686" t="str">
        <f t="shared" si="1073"/>
        <v>0.0000972407913771818-0.000245484185792725i</v>
      </c>
      <c r="L3686" t="str">
        <f t="shared" si="1074"/>
        <v>0.00005-0.000282793970391292i</v>
      </c>
      <c r="M3686" t="str">
        <f t="shared" si="1075"/>
        <v>0.00133333333333333-0.000166349394347819i</v>
      </c>
      <c r="N3686">
        <f t="shared" si="1076"/>
        <v>52.726054405365872</v>
      </c>
      <c r="O3686">
        <f t="shared" si="1077"/>
        <v>45.851746433190698</v>
      </c>
      <c r="P3686" s="3">
        <f t="shared" si="1078"/>
        <v>-45.851746433190698</v>
      </c>
      <c r="Q3686" s="3">
        <f t="shared" si="1079"/>
        <v>127.27394559463413</v>
      </c>
      <c r="R3686">
        <f t="shared" si="1080"/>
        <v>-52.726054405365872</v>
      </c>
      <c r="S3686">
        <f t="shared" si="1081"/>
        <v>997.8629141940562</v>
      </c>
      <c r="T3686">
        <f t="shared" si="1064"/>
        <v>-45.851746433190698</v>
      </c>
    </row>
    <row r="3687" spans="1:20" x14ac:dyDescent="0.25">
      <c r="A3687">
        <f t="shared" si="1065"/>
        <v>6293582.6799274636</v>
      </c>
      <c r="B3687">
        <f t="shared" si="1082"/>
        <v>1001654.7932679936</v>
      </c>
      <c r="C3687" t="str">
        <f t="shared" si="1066"/>
        <v>-0.00304474288362327+0.00402422235205374i</v>
      </c>
      <c r="D3687" t="str">
        <f t="shared" si="1067"/>
        <v>1.14369599816336-1.81537553225221i</v>
      </c>
      <c r="E3687" t="str">
        <f t="shared" si="1068"/>
        <v>-5.13857875698-17.1200215442439i</v>
      </c>
      <c r="F3687" t="str">
        <f t="shared" si="1069"/>
        <v>1.33328037764781-0.551883663457464i</v>
      </c>
      <c r="G3687" t="str">
        <f t="shared" si="1070"/>
        <v>0.91637227194369-0.276828703635388i</v>
      </c>
      <c r="H3687" t="str">
        <f t="shared" si="1071"/>
        <v>0.0020401093240703-15.8943498470369i</v>
      </c>
      <c r="I3687" t="str">
        <f t="shared" si="1072"/>
        <v>-0.024738030286889-0.0597856326700259i</v>
      </c>
      <c r="K3687" t="str">
        <f t="shared" si="1073"/>
        <v>0.0000969056599943891-0.00024466470525068i</v>
      </c>
      <c r="L3687" t="str">
        <f t="shared" si="1074"/>
        <v>0.00005-0.00028172342139001i</v>
      </c>
      <c r="M3687" t="str">
        <f t="shared" si="1075"/>
        <v>0.00133333333333333-0.000165719659641182i</v>
      </c>
      <c r="N3687">
        <f t="shared" si="1076"/>
        <v>52.88870354265589</v>
      </c>
      <c r="O3687">
        <f t="shared" si="1077"/>
        <v>45.940593080351732</v>
      </c>
      <c r="P3687" s="3">
        <f t="shared" si="1078"/>
        <v>-45.940593080351732</v>
      </c>
      <c r="Q3687" s="3">
        <f t="shared" si="1079"/>
        <v>127.11129645734411</v>
      </c>
      <c r="R3687">
        <f t="shared" si="1080"/>
        <v>-52.88870354265589</v>
      </c>
      <c r="S3687">
        <f t="shared" si="1081"/>
        <v>1001.6547932679936</v>
      </c>
      <c r="T3687">
        <f t="shared" si="1064"/>
        <v>-45.940593080351732</v>
      </c>
    </row>
    <row r="3688" spans="1:20" x14ac:dyDescent="0.25">
      <c r="A3688">
        <f t="shared" si="1065"/>
        <v>6317498.2941111885</v>
      </c>
      <c r="B3688">
        <f t="shared" si="1082"/>
        <v>1005461.0814824121</v>
      </c>
      <c r="C3688" t="str">
        <f t="shared" si="1066"/>
        <v>-0.00300242508616278+0.00399176105096i</v>
      </c>
      <c r="D3688" t="str">
        <f t="shared" si="1067"/>
        <v>1.13752651381477-1.81240950320697i</v>
      </c>
      <c r="E3688" t="str">
        <f t="shared" si="1068"/>
        <v>-5.1359530215773-17.0430717112942i</v>
      </c>
      <c r="F3688" t="str">
        <f t="shared" si="1069"/>
        <v>1.33243191389532-0.552592439494833i</v>
      </c>
      <c r="G3688" t="str">
        <f t="shared" si="1070"/>
        <v>0.915789117290286-0.277703816939855i</v>
      </c>
      <c r="H3688" t="str">
        <f t="shared" si="1071"/>
        <v>0.00201772366515369-15.8341434623372i</v>
      </c>
      <c r="I3688" t="str">
        <f t="shared" si="1072"/>
        <v>-0.0246760449478299-0.0595212513809004i</v>
      </c>
      <c r="K3688" t="str">
        <f t="shared" si="1073"/>
        <v>0.0000965725670470746-0.000243847247512456i</v>
      </c>
      <c r="L3688" t="str">
        <f t="shared" si="1074"/>
        <v>0.00005-0.000280656925074726i</v>
      </c>
      <c r="M3688" t="str">
        <f t="shared" si="1075"/>
        <v>0.00133333333333333-0.000165092308867486i</v>
      </c>
      <c r="N3688">
        <f t="shared" si="1076"/>
        <v>53.051142901995831</v>
      </c>
      <c r="O3688">
        <f t="shared" si="1077"/>
        <v>46.029518583691839</v>
      </c>
      <c r="P3688" s="3">
        <f t="shared" si="1078"/>
        <v>-46.029518583691839</v>
      </c>
      <c r="Q3688" s="3">
        <f t="shared" si="1079"/>
        <v>126.94885709800417</v>
      </c>
      <c r="R3688">
        <f t="shared" si="1080"/>
        <v>-53.051142901995831</v>
      </c>
      <c r="S3688">
        <f t="shared" si="1081"/>
        <v>1005.4610814824121</v>
      </c>
      <c r="T3688">
        <f t="shared" si="1064"/>
        <v>-46.029518583691839</v>
      </c>
    </row>
    <row r="3689" spans="1:20" x14ac:dyDescent="0.25">
      <c r="A3689">
        <f t="shared" si="1065"/>
        <v>6341504.7876288109</v>
      </c>
      <c r="B3689">
        <f t="shared" si="1082"/>
        <v>1009281.8335920452</v>
      </c>
      <c r="C3689" t="str">
        <f t="shared" si="1066"/>
        <v>-0.00296061733413212+0.00395946500975282i</v>
      </c>
      <c r="D3689" t="str">
        <f t="shared" si="1067"/>
        <v>1.13137701109552-1.8094273110071i</v>
      </c>
      <c r="E3689" t="str">
        <f t="shared" si="1068"/>
        <v>-5.13329807646397-16.9663964130681i</v>
      </c>
      <c r="F3689" t="str">
        <f t="shared" si="1069"/>
        <v>1.33157808111091-0.553305578780142i</v>
      </c>
      <c r="G3689" t="str">
        <f t="shared" si="1070"/>
        <v>0.915202272466323-0.27858046043971i</v>
      </c>
      <c r="H3689" t="str">
        <f t="shared" si="1071"/>
        <v>0.00199560203996192-15.7741653781589i</v>
      </c>
      <c r="I3689" t="str">
        <f t="shared" si="1072"/>
        <v>-0.0246143682899983-0.059257777333509i</v>
      </c>
      <c r="K3689" t="str">
        <f t="shared" si="1073"/>
        <v>0.0000962415034770593-0.000243031814428053i</v>
      </c>
      <c r="L3689" t="str">
        <f t="shared" si="1074"/>
        <v>0.00005-0.000279594466103532i</v>
      </c>
      <c r="M3689" t="str">
        <f t="shared" si="1075"/>
        <v>0.00133333333333333-0.000164467333002078i</v>
      </c>
      <c r="N3689">
        <f t="shared" si="1076"/>
        <v>53.213371492439634</v>
      </c>
      <c r="O3689">
        <f t="shared" si="1077"/>
        <v>46.118522766341037</v>
      </c>
      <c r="P3689" s="3">
        <f t="shared" si="1078"/>
        <v>-46.118522766341037</v>
      </c>
      <c r="Q3689" s="3">
        <f t="shared" si="1079"/>
        <v>126.78662850756037</v>
      </c>
      <c r="R3689">
        <f t="shared" si="1080"/>
        <v>-53.213371492439634</v>
      </c>
      <c r="S3689">
        <f t="shared" si="1081"/>
        <v>1009.2818335920452</v>
      </c>
      <c r="T3689">
        <f t="shared" si="1064"/>
        <v>-46.118522766341037</v>
      </c>
    </row>
    <row r="3690" spans="1:20" x14ac:dyDescent="0.25">
      <c r="A3690">
        <f t="shared" si="1065"/>
        <v>6365602.5058217999</v>
      </c>
      <c r="B3690">
        <f t="shared" si="1082"/>
        <v>1013117.104559695</v>
      </c>
      <c r="C3690" t="str">
        <f t="shared" si="1066"/>
        <v>-0.00291931460530939+0.00392733489134178i</v>
      </c>
      <c r="D3690" t="str">
        <f t="shared" si="1067"/>
        <v>1.12524756915199-1.80642911851241i</v>
      </c>
      <c r="E3690" t="str">
        <f t="shared" si="1068"/>
        <v>-5.13061389176566-16.8899945230726i</v>
      </c>
      <c r="F3690" t="str">
        <f t="shared" si="1069"/>
        <v>1.33071885296952-0.554023057504713i</v>
      </c>
      <c r="G3690" t="str">
        <f t="shared" si="1070"/>
        <v>0.91461171937843-0.279458623331007i</v>
      </c>
      <c r="H3690" t="str">
        <f t="shared" si="1071"/>
        <v>0.00197374122928081-15.7144147264267i</v>
      </c>
      <c r="I3690" t="str">
        <f t="shared" si="1072"/>
        <v>-0.0245529970774201-0.058995207173292i</v>
      </c>
      <c r="K3690" t="str">
        <f t="shared" si="1073"/>
        <v>0.0000959124602204805-0.000242218407775334i</v>
      </c>
      <c r="L3690" t="str">
        <f t="shared" si="1074"/>
        <v>0.00005-0.000278536029192601i</v>
      </c>
      <c r="M3690" t="str">
        <f t="shared" si="1075"/>
        <v>0.00133333333333333-0.000163844723054471i</v>
      </c>
      <c r="N3690">
        <f t="shared" si="1076"/>
        <v>53.375388332454492</v>
      </c>
      <c r="O3690">
        <f t="shared" si="1077"/>
        <v>46.207605451232332</v>
      </c>
      <c r="P3690" s="3">
        <f t="shared" si="1078"/>
        <v>-46.207605451232332</v>
      </c>
      <c r="Q3690" s="3">
        <f t="shared" si="1079"/>
        <v>126.62461166754551</v>
      </c>
      <c r="R3690">
        <f t="shared" si="1080"/>
        <v>-53.375388332454492</v>
      </c>
      <c r="S3690">
        <f t="shared" si="1081"/>
        <v>1013.117104559695</v>
      </c>
      <c r="T3690">
        <f t="shared" si="1064"/>
        <v>-46.207605451232332</v>
      </c>
    </row>
    <row r="3691" spans="1:20" x14ac:dyDescent="0.25">
      <c r="A3691">
        <f t="shared" si="1065"/>
        <v>6389791.7953439234</v>
      </c>
      <c r="B3691">
        <f t="shared" si="1082"/>
        <v>1016966.9495570218</v>
      </c>
      <c r="C3691" t="str">
        <f t="shared" si="1066"/>
        <v>-0.00287851191032709+0.00389537132845458i</v>
      </c>
      <c r="D3691" t="str">
        <f t="shared" si="1067"/>
        <v>1.11913826546442-1.80341508882014i</v>
      </c>
      <c r="E3691" t="str">
        <f t="shared" si="1068"/>
        <v>-5.12790043673487-16.8138649217068i</v>
      </c>
      <c r="F3691" t="str">
        <f t="shared" si="1069"/>
        <v>1.32985420312477-0.554744851647612i</v>
      </c>
      <c r="G3691" t="str">
        <f t="shared" si="1070"/>
        <v>0.914017439918576-0.280338294642862i</v>
      </c>
      <c r="H3691" t="str">
        <f t="shared" si="1071"/>
        <v>0.0019521380526426-15.6548906423866i</v>
      </c>
      <c r="I3691" t="str">
        <f t="shared" si="1072"/>
        <v>-0.0244919280955672-0.05873353756267i</v>
      </c>
      <c r="K3691" t="str">
        <f t="shared" si="1073"/>
        <v>0.0000955854282085489-0.000241407029260428i</v>
      </c>
      <c r="L3691" t="str">
        <f t="shared" si="1074"/>
        <v>0.00005-0.00027748159911596i</v>
      </c>
      <c r="M3691" t="str">
        <f t="shared" si="1075"/>
        <v>0.00133333333333333-0.000163224470068212i</v>
      </c>
      <c r="N3691">
        <f t="shared" si="1076"/>
        <v>53.537192449873885</v>
      </c>
      <c r="O3691">
        <f t="shared" si="1077"/>
        <v>46.296766461117542</v>
      </c>
      <c r="P3691" s="3">
        <f t="shared" si="1078"/>
        <v>-46.296766461117542</v>
      </c>
      <c r="Q3691" s="3">
        <f t="shared" si="1079"/>
        <v>126.46280755012612</v>
      </c>
      <c r="R3691">
        <f t="shared" si="1080"/>
        <v>-53.537192449873885</v>
      </c>
      <c r="S3691">
        <f t="shared" si="1081"/>
        <v>1016.9669495570218</v>
      </c>
      <c r="T3691">
        <f t="shared" si="1064"/>
        <v>-46.296766461117542</v>
      </c>
    </row>
    <row r="3692" spans="1:20" x14ac:dyDescent="0.25">
      <c r="A3692">
        <f t="shared" si="1065"/>
        <v>6414073.0041662296</v>
      </c>
      <c r="B3692">
        <f t="shared" si="1082"/>
        <v>1020831.4239653385</v>
      </c>
      <c r="C3692" t="str">
        <f t="shared" si="1066"/>
        <v>-0.00283820429270449+0.00386357492401898i</v>
      </c>
      <c r="D3692" t="str">
        <f t="shared" si="1067"/>
        <v>1.11304917584987-1.8003853852458i</v>
      </c>
      <c r="E3692" t="str">
        <f t="shared" si="1068"/>
        <v>-5.1251576797686-16.738006496231i</v>
      </c>
      <c r="F3692" t="str">
        <f t="shared" si="1069"/>
        <v>1.32898410521072-0.555470936973932i</v>
      </c>
      <c r="G3692" t="str">
        <f t="shared" si="1070"/>
        <v>0.91341941596526-0.281219463236355i</v>
      </c>
      <c r="H3692" t="str">
        <f t="shared" si="1071"/>
        <v>0.00193078936789079-15.5955922645933i</v>
      </c>
      <c r="I3692" t="str">
        <f t="shared" si="1072"/>
        <v>-0.0244311581512174-0.058472765181015i</v>
      </c>
      <c r="K3692" t="str">
        <f t="shared" si="1073"/>
        <v>0.0000952603983683073-0.000240597680518136i</v>
      </c>
      <c r="L3692" t="str">
        <f t="shared" si="1074"/>
        <v>0.00005-0.00027643116070528i</v>
      </c>
      <c r="M3692" t="str">
        <f t="shared" si="1075"/>
        <v>0.00133333333333333-0.000162606565120753i</v>
      </c>
      <c r="N3692">
        <f t="shared" si="1076"/>
        <v>53.698782881841026</v>
      </c>
      <c r="O3692">
        <f t="shared" si="1077"/>
        <v>46.386005618581585</v>
      </c>
      <c r="P3692" s="3">
        <f t="shared" si="1078"/>
        <v>-46.386005618581585</v>
      </c>
      <c r="Q3692" s="3">
        <f t="shared" si="1079"/>
        <v>126.30121711815897</v>
      </c>
      <c r="R3692">
        <f t="shared" si="1080"/>
        <v>-53.698782881841026</v>
      </c>
      <c r="S3692">
        <f t="shared" si="1081"/>
        <v>1020.8314239653384</v>
      </c>
      <c r="T3692">
        <f t="shared" ref="T3692:T3755" si="1083">P3692</f>
        <v>-46.386005618581585</v>
      </c>
    </row>
    <row r="3693" spans="1:20" x14ac:dyDescent="0.25">
      <c r="A3693">
        <f t="shared" ref="A3693:A3756" si="1084">2*PI()*B3693</f>
        <v>6438446.4815820614</v>
      </c>
      <c r="B3693">
        <f t="shared" si="1082"/>
        <v>1024710.5833764068</v>
      </c>
      <c r="C3693" t="str">
        <f t="shared" ref="C3693:C3756" si="1085">IMPRODUCT(D3693,E3693,$C$40,,K3693,$C$41)</f>
        <v>-0.00279838682887479+0.00383194625154372i</v>
      </c>
      <c r="D3693" t="str">
        <f t="shared" ref="D3693:D3756" si="1086">IMDIV(IMPRODUCT($C$37,$C$38,COMPLEX(1,A3693/$C$38)),IMSUM(-1*A3693*A3693/$C$39,COMPLEX(0,1*A3693)))</f>
        <v>1.10698037446522-1.79734017130412i</v>
      </c>
      <c r="E3693" t="str">
        <f t="shared" ref="E3693:E3756" si="1087">IMDIV(IMPRODUCT(IMSUM(F3693,G3693),$C$29,H3693),IMSUM(1,I3693))</f>
        <v>-5.12238558842586-16.6624181407343i</v>
      </c>
      <c r="F3693" t="str">
        <f t="shared" ref="F3693:F3756" si="1088">IMDIV(IMPRODUCT($C$14,$C$15,COMPLEX(1,A3693/$C$15)),IMSUM(-1*A3693*A3693/$C$16,COMPLEX(0,A3693)))</f>
        <v>1.32810853284354-0.556201289033073i</v>
      </c>
      <c r="G3693" t="str">
        <f t="shared" ref="G3693:G3756" si="1089">IMDIV(1,COMPLEX(1,A3693*$C$9*$C$10))</f>
        <v>0.91281762938472-0.28210211780343i</v>
      </c>
      <c r="H3693" t="str">
        <f t="shared" ref="H3693:H3756" si="1090">IMDIV($C$3,IMSUM(K3693,COMPLEX(0,$C$28*A3693)))</f>
        <v>0.00190969207074889-15.5365187348971i</v>
      </c>
      <c r="I3693" t="str">
        <f t="shared" ref="I3693:I3756" si="1091">IMPRODUCT(F3693,$C$29,H3693,$C$31)</f>
        <v>-0.0243706840723146-0.058212886724613i</v>
      </c>
      <c r="K3693" t="str">
        <f t="shared" ref="K3693:K3756" si="1092">IF($C$26&lt;=0,IMDIV(1,IMSUM(IMDIV(1,L3693),1/$C$18)),IMDIV(1,IMSUM(IMDIV(1,L3693),1/$C$18,IMDIV(1,M3693))))</f>
        <v>0.0000949373616233663-0.00023979036311234i</v>
      </c>
      <c r="L3693" t="str">
        <f t="shared" ref="L3693:L3756" si="1093">IMSUM($C$21/$C$22,IMDIV(1,COMPLEX(0,$C$20*$C$22*A3693)))</f>
        <v>0.00005-0.000275384698849651i</v>
      </c>
      <c r="M3693" t="str">
        <f t="shared" ref="M3693:M3756" si="1094">IMSUM($C$25/$C$26,IMDIV(1,COMPLEX(0,$C$24*$C$26*A3693)))</f>
        <v>0.00133333333333333-0.000161990999323324i</v>
      </c>
      <c r="N3693">
        <f t="shared" ref="N3693:N3756" si="1095">ABS(R3693)</f>
        <v>53.860158674759916</v>
      </c>
      <c r="O3693">
        <f t="shared" ref="O3693:O3756" si="1096">ABS(P3693)</f>
        <v>46.475322746057905</v>
      </c>
      <c r="P3693" s="3">
        <f t="shared" ref="P3693:P3756" si="1097">20*LOG10(IMABS(C3693))</f>
        <v>-46.475322746057905</v>
      </c>
      <c r="Q3693" s="3">
        <f t="shared" ref="Q3693:Q3756" si="1098">IMARGUMENT(C3693)*180/PI()</f>
        <v>126.13984132524008</v>
      </c>
      <c r="R3693">
        <f t="shared" ref="R3693:R3756" si="1099">IF(Q3693&lt;0,Q3693+180,Q3693-180)</f>
        <v>-53.860158674759916</v>
      </c>
      <c r="S3693">
        <f t="shared" ref="S3693:S3756" si="1100">B3693/1000</f>
        <v>1024.7105833764067</v>
      </c>
      <c r="T3693">
        <f t="shared" si="1083"/>
        <v>-46.475322746057905</v>
      </c>
    </row>
    <row r="3694" spans="1:20" x14ac:dyDescent="0.25">
      <c r="A3694">
        <f t="shared" si="1084"/>
        <v>6462912.578212074</v>
      </c>
      <c r="B3694">
        <f t="shared" ref="B3694:B3757" si="1101">B3693*(1+B$42)</f>
        <v>1028604.4835932372</v>
      </c>
      <c r="C3694" t="str">
        <f t="shared" si="1085"/>
        <v>-0.00275905462820883+0.00380048585549846i</v>
      </c>
      <c r="D3694" t="str">
        <f t="shared" si="1086"/>
        <v>1.10093193381053-1.79427961069i</v>
      </c>
      <c r="E3694" t="str">
        <f t="shared" si="1087"/>
        <v>-5.11958412944522-16.5870987561037i</v>
      </c>
      <c r="F3694" t="str">
        <f t="shared" si="1088"/>
        <v>1.32722745962337-0.556935883157041i</v>
      </c>
      <c r="G3694" t="str">
        <f t="shared" si="1089"/>
        <v>0.912212062032156-0.282986246865811i</v>
      </c>
      <c r="H3694" t="str">
        <f t="shared" si="1090"/>
        <v>0.00188884309439367-15.4776691984312i</v>
      </c>
      <c r="I3694" t="str">
        <f t="shared" si="1091"/>
        <v>-0.0243105027078311-0.057953898906636i</v>
      </c>
      <c r="K3694" t="str">
        <f t="shared" si="1092"/>
        <v>0.0000946163088946417-0.000238985078536417i</v>
      </c>
      <c r="L3694" t="str">
        <f t="shared" si="1093"/>
        <v>0.00005-0.000274342198495369i</v>
      </c>
      <c r="M3694" t="str">
        <f t="shared" si="1094"/>
        <v>0.00133333333333333-0.000161377763820805i</v>
      </c>
      <c r="N3694">
        <f t="shared" si="1095"/>
        <v>54.021318884237473</v>
      </c>
      <c r="O3694">
        <f t="shared" si="1096"/>
        <v>46.564717665843318</v>
      </c>
      <c r="P3694" s="3">
        <f t="shared" si="1097"/>
        <v>-46.564717665843318</v>
      </c>
      <c r="Q3694" s="3">
        <f t="shared" si="1098"/>
        <v>125.97868111576253</v>
      </c>
      <c r="R3694">
        <f t="shared" si="1099"/>
        <v>-54.021318884237473</v>
      </c>
      <c r="S3694">
        <f t="shared" si="1100"/>
        <v>1028.6044835932373</v>
      </c>
      <c r="T3694">
        <f t="shared" si="1083"/>
        <v>-46.564717665843318</v>
      </c>
    </row>
    <row r="3695" spans="1:20" x14ac:dyDescent="0.25">
      <c r="A3695">
        <f t="shared" si="1084"/>
        <v>6487471.6460092803</v>
      </c>
      <c r="B3695">
        <f t="shared" si="1101"/>
        <v>1032513.1806308916</v>
      </c>
      <c r="C3695" t="str">
        <f t="shared" si="1085"/>
        <v>-0.00272020283303441+0.00376919425169323i</v>
      </c>
      <c r="D3695" t="str">
        <f t="shared" si="1086"/>
        <v>1.09490392473257-1.79120386725973i</v>
      </c>
      <c r="E3695" t="str">
        <f t="shared" si="1087"/>
        <v>-5.11675326876255-16.5120472499938i</v>
      </c>
      <c r="F3695" t="str">
        <f t="shared" si="1088"/>
        <v>1.32634085913609-0.557674694458754i</v>
      </c>
      <c r="G3695" t="str">
        <f t="shared" si="1089"/>
        <v>0.91160269575298-0.283871838773908i</v>
      </c>
      <c r="H3695" t="str">
        <f t="shared" si="1090"/>
        <v>0.00186823940903201-15.4190428035993i</v>
      </c>
      <c r="I3695" t="str">
        <f t="shared" si="1091"/>
        <v>-0.0242506109276326-0.0576957984571103i</v>
      </c>
      <c r="K3695" t="str">
        <f t="shared" si="1092"/>
        <v>0.0000942972311010697-0.000238181828213658i</v>
      </c>
      <c r="L3695" t="str">
        <f t="shared" si="1093"/>
        <v>0.00005-0.000273303644645715i</v>
      </c>
      <c r="M3695" t="str">
        <f t="shared" si="1094"/>
        <v>0.00133333333333333-0.000160766849791597i</v>
      </c>
      <c r="N3695">
        <f t="shared" si="1095"/>
        <v>54.182262575031146</v>
      </c>
      <c r="O3695">
        <f t="shared" si="1096"/>
        <v>46.654190200112197</v>
      </c>
      <c r="P3695" s="3">
        <f t="shared" si="1097"/>
        <v>-46.654190200112197</v>
      </c>
      <c r="Q3695" s="3">
        <f t="shared" si="1098"/>
        <v>125.81773742496885</v>
      </c>
      <c r="R3695">
        <f t="shared" si="1099"/>
        <v>-54.182262575031146</v>
      </c>
      <c r="S3695">
        <f t="shared" si="1100"/>
        <v>1032.5131806308916</v>
      </c>
      <c r="T3695">
        <f t="shared" si="1083"/>
        <v>-46.654190200112197</v>
      </c>
    </row>
    <row r="3696" spans="1:20" x14ac:dyDescent="0.25">
      <c r="A3696">
        <f t="shared" si="1084"/>
        <v>6512124.0382641153</v>
      </c>
      <c r="B3696">
        <f t="shared" si="1101"/>
        <v>1036436.730717289</v>
      </c>
      <c r="C3696" t="str">
        <f t="shared" si="1085"/>
        <v>-0.00268182661865153+0.00373807192765634i</v>
      </c>
      <c r="D3696" t="str">
        <f t="shared" si="1086"/>
        <v>1.08889641642863-1.78811310501228i</v>
      </c>
      <c r="E3696" t="str">
        <f t="shared" si="1087"/>
        <v>-5.11389297152841-16.4372625367953i</v>
      </c>
      <c r="F3696" t="str">
        <f t="shared" si="1088"/>
        <v>1.32544870495521-0.558417697830362i</v>
      </c>
      <c r="G3696" t="str">
        <f t="shared" si="1089"/>
        <v>0.910989512384074-0.284758881705736i</v>
      </c>
      <c r="H3696" t="str">
        <f t="shared" si="1090"/>
        <v>0.00184787802148233-15.3606387020626i</v>
      </c>
      <c r="I3696" t="str">
        <f t="shared" si="1091"/>
        <v>-0.0241910056223439-0.0574385821228856i</v>
      </c>
      <c r="K3696" t="str">
        <f t="shared" si="1092"/>
        <v>0.0000939801191603285-0.000237380613497687i</v>
      </c>
      <c r="L3696" t="str">
        <f t="shared" si="1093"/>
        <v>0.00005-0.000272269022360744i</v>
      </c>
      <c r="M3696" t="str">
        <f t="shared" si="1094"/>
        <v>0.00133333333333333-0.000160158248447497i</v>
      </c>
      <c r="N3696">
        <f t="shared" si="1095"/>
        <v>54.342988820991167</v>
      </c>
      <c r="O3696">
        <f t="shared" si="1096"/>
        <v>46.743740170931417</v>
      </c>
      <c r="P3696" s="3">
        <f t="shared" si="1097"/>
        <v>-46.743740170931417</v>
      </c>
      <c r="Q3696" s="3">
        <f t="shared" si="1098"/>
        <v>125.65701117900883</v>
      </c>
      <c r="R3696">
        <f t="shared" si="1099"/>
        <v>-54.342988820991167</v>
      </c>
      <c r="S3696">
        <f t="shared" si="1100"/>
        <v>1036.436730717289</v>
      </c>
      <c r="T3696">
        <f t="shared" si="1083"/>
        <v>-46.743740170931417</v>
      </c>
    </row>
    <row r="3697" spans="1:20" x14ac:dyDescent="0.25">
      <c r="A3697">
        <f t="shared" si="1084"/>
        <v>6536870.1096095191</v>
      </c>
      <c r="B3697">
        <f t="shared" si="1101"/>
        <v>1040375.1902940148</v>
      </c>
      <c r="C3697" t="str">
        <f t="shared" si="1085"/>
        <v>-0.00264392119334354+0.00370711934301148i</v>
      </c>
      <c r="D3697" t="str">
        <f t="shared" si="1086"/>
        <v>1.08290947645049-1.78500748807063i</v>
      </c>
      <c r="E3697" t="str">
        <f t="shared" si="1087"/>
        <v>-5.11100320212553-16.362743537605i</v>
      </c>
      <c r="F3697" t="str">
        <f t="shared" si="1088"/>
        <v>1.32455097064365-0.559164867941534i</v>
      </c>
      <c r="G3697" t="str">
        <f t="shared" si="1089"/>
        <v>0.910372493755074-0.285647363665835i</v>
      </c>
      <c r="H3697" t="str">
        <f t="shared" si="1090"/>
        <v>0.00182775597475973-15.3024560487273i</v>
      </c>
      <c r="I3697" t="str">
        <f t="shared" si="1091"/>
        <v>-0.0241316837032149-0.0571822466676008i</v>
      </c>
      <c r="K3697" t="str">
        <f t="shared" si="1092"/>
        <v>0.0000936649639895351-0.000236581435672891i</v>
      </c>
      <c r="L3697" t="str">
        <f t="shared" si="1093"/>
        <v>0.00005-0.000271238316757067i</v>
      </c>
      <c r="M3697" t="str">
        <f t="shared" si="1094"/>
        <v>0.00133333333333333-0.000159551951033569i</v>
      </c>
      <c r="N3697">
        <f t="shared" si="1095"/>
        <v>54.503496705004764</v>
      </c>
      <c r="O3697">
        <f t="shared" si="1096"/>
        <v>46.833367400274817</v>
      </c>
      <c r="P3697" s="3">
        <f t="shared" si="1097"/>
        <v>-46.833367400274817</v>
      </c>
      <c r="Q3697" s="3">
        <f t="shared" si="1098"/>
        <v>125.49650329499524</v>
      </c>
      <c r="R3697">
        <f t="shared" si="1099"/>
        <v>-54.503496705004764</v>
      </c>
      <c r="S3697">
        <f t="shared" si="1100"/>
        <v>1040.3751902940148</v>
      </c>
      <c r="T3697">
        <f t="shared" si="1083"/>
        <v>-46.833367400274817</v>
      </c>
    </row>
    <row r="3698" spans="1:20" x14ac:dyDescent="0.25">
      <c r="A3698">
        <f t="shared" si="1084"/>
        <v>6561710.2160260361</v>
      </c>
      <c r="B3698">
        <f t="shared" si="1101"/>
        <v>1044328.6160171321</v>
      </c>
      <c r="C3698" t="str">
        <f t="shared" si="1085"/>
        <v>-0.00260648179838458+0.00367633692985375i</v>
      </c>
      <c r="D3698" t="str">
        <f t="shared" si="1086"/>
        <v>1.07694317070876-1.78188718066341i</v>
      </c>
      <c r="E3698" t="str">
        <f t="shared" si="1087"/>
        <v>-5.10808392418636-16.2884891801955i</v>
      </c>
      <c r="F3698" t="str">
        <f t="shared" si="1088"/>
        <v>1.3236476297557-0.559916179237802i</v>
      </c>
      <c r="G3698" t="str">
        <f t="shared" si="1089"/>
        <v>0.909751621689674-0.286537272484195i</v>
      </c>
      <c r="H3698" t="str">
        <f t="shared" si="1090"/>
        <v>0.00180787034766528-15.244494001732i</v>
      </c>
      <c r="I3698" t="str">
        <f t="shared" si="1091"/>
        <v>-0.0240726421019901-0.0569267888716554i</v>
      </c>
      <c r="K3698" t="str">
        <f t="shared" si="1092"/>
        <v>0.0000933517565059429-0.000235784295954846i</v>
      </c>
      <c r="L3698" t="str">
        <f t="shared" si="1093"/>
        <v>0.00005-0.000270211513007638i</v>
      </c>
      <c r="M3698" t="str">
        <f t="shared" si="1094"/>
        <v>0.00133333333333333-0.000158947948828022i</v>
      </c>
      <c r="N3698">
        <f t="shared" si="1095"/>
        <v>54.663785318936192</v>
      </c>
      <c r="O3698">
        <f t="shared" si="1096"/>
        <v>46.923071710037014</v>
      </c>
      <c r="P3698" s="3">
        <f t="shared" si="1097"/>
        <v>-46.923071710037014</v>
      </c>
      <c r="Q3698" s="3">
        <f t="shared" si="1098"/>
        <v>125.33621468106381</v>
      </c>
      <c r="R3698">
        <f t="shared" si="1099"/>
        <v>-54.663785318936192</v>
      </c>
      <c r="S3698">
        <f t="shared" si="1100"/>
        <v>1044.3286160171322</v>
      </c>
      <c r="T3698">
        <f t="shared" si="1083"/>
        <v>-46.923071710037014</v>
      </c>
    </row>
    <row r="3699" spans="1:20" x14ac:dyDescent="0.25">
      <c r="A3699">
        <f t="shared" si="1084"/>
        <v>6586644.7148469351</v>
      </c>
      <c r="B3699">
        <f t="shared" si="1101"/>
        <v>1048297.0647579972</v>
      </c>
      <c r="C3699" t="str">
        <f t="shared" si="1085"/>
        <v>-0.00256950370804273+0.00364572509312454i</v>
      </c>
      <c r="D3699" t="str">
        <f t="shared" si="1086"/>
        <v>1.07099756347727-1.77875234710654i</v>
      </c>
      <c r="E3699" t="str">
        <f t="shared" si="1087"/>
        <v>-5.1051351006107-16.2144983989861i</v>
      </c>
      <c r="F3699" t="str">
        <f t="shared" si="1088"/>
        <v>1.32273865583893-0.5606716059389i</v>
      </c>
      <c r="G3699" t="str">
        <f t="shared" si="1089"/>
        <v>0.909126878006945-0.287428595815188i</v>
      </c>
      <c r="H3699" t="str">
        <f t="shared" si="1090"/>
        <v>0.00178821825437929-15.1867517224355i</v>
      </c>
      <c r="I3699" t="str">
        <f t="shared" si="1091"/>
        <v>-0.0240138777707804-0.0566722055321793i</v>
      </c>
      <c r="K3699" t="str">
        <f t="shared" si="1092"/>
        <v>0.0000930404876276242-0.000234989195490749i</v>
      </c>
      <c r="L3699" t="str">
        <f t="shared" si="1093"/>
        <v>0.00005-0.00026918859634154i</v>
      </c>
      <c r="M3699" t="str">
        <f t="shared" si="1094"/>
        <v>0.00133333333333333-0.000158346233142083i</v>
      </c>
      <c r="N3699">
        <f t="shared" si="1095"/>
        <v>54.823853763569772</v>
      </c>
      <c r="O3699">
        <f t="shared" si="1096"/>
        <v>47.012852922047472</v>
      </c>
      <c r="P3699" s="3">
        <f t="shared" si="1097"/>
        <v>-47.012852922047472</v>
      </c>
      <c r="Q3699" s="3">
        <f t="shared" si="1098"/>
        <v>125.17614623643023</v>
      </c>
      <c r="R3699">
        <f t="shared" si="1099"/>
        <v>-54.823853763569772</v>
      </c>
      <c r="S3699">
        <f t="shared" si="1100"/>
        <v>1048.2970647579971</v>
      </c>
      <c r="T3699">
        <f t="shared" si="1083"/>
        <v>-47.012852922047472</v>
      </c>
    </row>
    <row r="3700" spans="1:20" x14ac:dyDescent="0.25">
      <c r="A3700">
        <f t="shared" si="1084"/>
        <v>6611673.9647633536</v>
      </c>
      <c r="B3700">
        <f t="shared" si="1101"/>
        <v>1052280.5936040776</v>
      </c>
      <c r="C3700" t="str">
        <f t="shared" si="1085"/>
        <v>-0.00253298222957922+0.00361528421098472i</v>
      </c>
      <c r="D3700" t="str">
        <f t="shared" si="1086"/>
        <v>1.06507271739782-1.77560315178501i</v>
      </c>
      <c r="E3700" t="str">
        <f t="shared" si="1087"/>
        <v>-5.1021566935829-16.1407701350118i</v>
      </c>
      <c r="F3700" t="str">
        <f t="shared" si="1088"/>
        <v>1.32182402243613-0.561431122037084i</v>
      </c>
      <c r="G3700" t="str">
        <f t="shared" si="1089"/>
        <v>0.90849824452267-0.2883213211365i</v>
      </c>
      <c r="H3700" t="str">
        <f t="shared" si="1090"/>
        <v>0.00176879684405852-15.1292283754038i</v>
      </c>
      <c r="I3700" t="str">
        <f t="shared" si="1091"/>
        <v>-0.0239553876819329-0.0564184934629994i</v>
      </c>
      <c r="K3700" t="str">
        <f t="shared" si="1092"/>
        <v>0.0000927311482741441-0.000234196135359859i</v>
      </c>
      <c r="L3700" t="str">
        <f t="shared" si="1093"/>
        <v>0.00005-0.000268169552043774i</v>
      </c>
      <c r="M3700" t="str">
        <f t="shared" si="1094"/>
        <v>0.00133333333333333-0.000157746795319867i</v>
      </c>
      <c r="N3700">
        <f t="shared" si="1095"/>
        <v>54.983701148548818</v>
      </c>
      <c r="O3700">
        <f t="shared" si="1096"/>
        <v>47.102710858085011</v>
      </c>
      <c r="P3700" s="3">
        <f t="shared" si="1097"/>
        <v>-47.102710858085011</v>
      </c>
      <c r="Q3700" s="3">
        <f t="shared" si="1098"/>
        <v>125.01629885145118</v>
      </c>
      <c r="R3700">
        <f t="shared" si="1099"/>
        <v>-54.983701148548818</v>
      </c>
      <c r="S3700">
        <f t="shared" si="1100"/>
        <v>1052.2805936040777</v>
      </c>
      <c r="T3700">
        <f t="shared" si="1083"/>
        <v>-47.102710858085011</v>
      </c>
    </row>
    <row r="3701" spans="1:20" x14ac:dyDescent="0.25">
      <c r="A3701">
        <f t="shared" si="1084"/>
        <v>6636798.3258294547</v>
      </c>
      <c r="B3701">
        <f t="shared" si="1101"/>
        <v>1056279.2598597731</v>
      </c>
      <c r="C3701" t="str">
        <f t="shared" si="1085"/>
        <v>-0.00249691270324414+0.00358501463518709i</v>
      </c>
      <c r="D3701" t="str">
        <f t="shared" si="1086"/>
        <v>1.05916869348507-1.77243975913484i</v>
      </c>
      <c r="E3701" t="str">
        <f t="shared" si="1087"/>
        <v>-5.09914866458943-16.0673033358956i</v>
      </c>
      <c r="F3701" t="str">
        <f t="shared" si="1088"/>
        <v>1.32090370308729-0.562194701295481i</v>
      </c>
      <c r="G3701" t="str">
        <f t="shared" si="1089"/>
        <v>0.90786570305071-0.289215435748077i</v>
      </c>
      <c r="H3701" t="str">
        <f t="shared" si="1090"/>
        <v>0.00174960330043741-15.0719231283981i</v>
      </c>
      <c r="I3701" t="str">
        <f t="shared" si="1091"/>
        <v>-0.0238971688279054-0.0561656494946106i</v>
      </c>
      <c r="K3701" t="str">
        <f t="shared" si="1092"/>
        <v>0.0000924237293672295-0.00023340511657393i</v>
      </c>
      <c r="L3701" t="str">
        <f t="shared" si="1093"/>
        <v>0.00005-0.000267154365455045i</v>
      </c>
      <c r="M3701" t="str">
        <f t="shared" si="1094"/>
        <v>0.00133333333333333-0.000157149626738262i</v>
      </c>
      <c r="N3701">
        <f t="shared" si="1095"/>
        <v>55.143326592313585</v>
      </c>
      <c r="O3701">
        <f t="shared" si="1096"/>
        <v>47.192645339890959</v>
      </c>
      <c r="P3701" s="3">
        <f t="shared" si="1097"/>
        <v>-47.192645339890959</v>
      </c>
      <c r="Q3701" s="3">
        <f t="shared" si="1098"/>
        <v>124.85667340768642</v>
      </c>
      <c r="R3701">
        <f t="shared" si="1099"/>
        <v>-55.143326592313585</v>
      </c>
      <c r="S3701">
        <f t="shared" si="1100"/>
        <v>1056.279259859773</v>
      </c>
      <c r="T3701">
        <f t="shared" si="1083"/>
        <v>-47.192645339890959</v>
      </c>
    </row>
    <row r="3702" spans="1:20" x14ac:dyDescent="0.25">
      <c r="A3702">
        <f t="shared" si="1084"/>
        <v>6662018.1594676059</v>
      </c>
      <c r="B3702">
        <f t="shared" si="1101"/>
        <v>1060293.1210472402</v>
      </c>
      <c r="C3702" t="str">
        <f t="shared" si="1085"/>
        <v>-0.00246129050226781+0.00355491669144718i</v>
      </c>
      <c r="D3702" t="str">
        <f t="shared" si="1086"/>
        <v>1.05328555113169-1.76926233362522i</v>
      </c>
      <c r="E3702" t="str">
        <f t="shared" si="1087"/>
        <v>-5.09611097443638-15.9940969558182i</v>
      </c>
      <c r="F3702" t="str">
        <f t="shared" si="1088"/>
        <v>1.31997767133159-0.562962317246448i</v>
      </c>
      <c r="G3702" t="str">
        <f t="shared" si="1089"/>
        <v>0.907229235404377-0.290110926771066i</v>
      </c>
      <c r="H3702" t="str">
        <f t="shared" si="1090"/>
        <v>0.00173063484143317-15.0148351523623i</v>
      </c>
      <c r="I3702" t="str">
        <f t="shared" si="1091"/>
        <v>-0.023839218221141-0.055913670474144i</v>
      </c>
      <c r="K3702" t="str">
        <f t="shared" si="1092"/>
        <v>0.0000921182218314202-0.000232616140077655i</v>
      </c>
      <c r="L3702" t="str">
        <f t="shared" si="1093"/>
        <v>0.00005-0.000266143021971553i</v>
      </c>
      <c r="M3702" t="str">
        <f t="shared" si="1094"/>
        <v>0.00133333333333333-0.000156554718806796i</v>
      </c>
      <c r="N3702">
        <f t="shared" si="1095"/>
        <v>55.302729222041307</v>
      </c>
      <c r="O3702">
        <f t="shared" si="1096"/>
        <v>47.282656189183008</v>
      </c>
      <c r="P3702" s="3">
        <f t="shared" si="1097"/>
        <v>-47.282656189183008</v>
      </c>
      <c r="Q3702" s="3">
        <f t="shared" si="1098"/>
        <v>124.69727077795869</v>
      </c>
      <c r="R3702">
        <f t="shared" si="1099"/>
        <v>-55.302729222041307</v>
      </c>
      <c r="S3702">
        <f t="shared" si="1100"/>
        <v>1060.2931210472402</v>
      </c>
      <c r="T3702">
        <f t="shared" si="1083"/>
        <v>-47.282656189183008</v>
      </c>
    </row>
    <row r="3703" spans="1:20" x14ac:dyDescent="0.25">
      <c r="A3703">
        <f t="shared" si="1084"/>
        <v>6687333.8284735829</v>
      </c>
      <c r="B3703">
        <f t="shared" si="1101"/>
        <v>1064322.2349072197</v>
      </c>
      <c r="C3703" t="str">
        <f t="shared" si="1085"/>
        <v>-0.00242611103284861+0.00352499067981274i</v>
      </c>
      <c r="D3703" t="str">
        <f t="shared" si="1086"/>
        <v>1.04742334811364-1.76607103974069i</v>
      </c>
      <c r="E3703" t="str">
        <f t="shared" si="1087"/>
        <v>-5.09304358326694-15.9211499554901i</v>
      </c>
      <c r="F3703" t="str">
        <f t="shared" si="1088"/>
        <v>1.31904590070946-0.563733943189951i</v>
      </c>
      <c r="G3703" t="str">
        <f t="shared" si="1089"/>
        <v>0.906588823397832-0.291007781146771i</v>
      </c>
      <c r="H3703" t="str">
        <f t="shared" si="1090"/>
        <v>0.00171188871875477-14.9579636214108i</v>
      </c>
      <c r="I3703" t="str">
        <f t="shared" si="1091"/>
        <v>-0.0237815328939461-0.0556625532653379i</v>
      </c>
      <c r="K3703" t="str">
        <f t="shared" si="1092"/>
        <v>0.0000918146165947209-0.000231829206749116i</v>
      </c>
      <c r="L3703" t="str">
        <f t="shared" si="1093"/>
        <v>0.00005-0.000265135507044783i</v>
      </c>
      <c r="M3703" t="str">
        <f t="shared" si="1094"/>
        <v>0.00133333333333333-0.000155962062967519i</v>
      </c>
      <c r="N3703">
        <f t="shared" si="1095"/>
        <v>55.461908173583481</v>
      </c>
      <c r="O3703">
        <f t="shared" si="1096"/>
        <v>47.372743227668586</v>
      </c>
      <c r="P3703" s="3">
        <f t="shared" si="1097"/>
        <v>-47.372743227668586</v>
      </c>
      <c r="Q3703" s="3">
        <f t="shared" si="1098"/>
        <v>124.53809182641652</v>
      </c>
      <c r="R3703">
        <f t="shared" si="1099"/>
        <v>-55.461908173583481</v>
      </c>
      <c r="S3703">
        <f t="shared" si="1100"/>
        <v>1064.3222349072196</v>
      </c>
      <c r="T3703">
        <f t="shared" si="1083"/>
        <v>-47.372743227668586</v>
      </c>
    </row>
    <row r="3704" spans="1:20" x14ac:dyDescent="0.25">
      <c r="A3704">
        <f t="shared" si="1084"/>
        <v>6712745.6970217824</v>
      </c>
      <c r="B3704">
        <f t="shared" si="1101"/>
        <v>1068366.6593998671</v>
      </c>
      <c r="C3704" t="str">
        <f t="shared" si="1085"/>
        <v>-0.00239136973413715+0.00349523687503149i</v>
      </c>
      <c r="D3704" t="str">
        <f t="shared" si="1086"/>
        <v>1.04158214059587-1.76286604196353i</v>
      </c>
      <c r="E3704" t="str">
        <f t="shared" si="1087"/>
        <v>-5.08994645057868-15.8484613021222i</v>
      </c>
      <c r="F3704" t="str">
        <f t="shared" si="1088"/>
        <v>1.31810836476462-0.564509552191909i</v>
      </c>
      <c r="G3704" t="str">
        <f t="shared" si="1089"/>
        <v>0.905944448847504-0.291905985635609i</v>
      </c>
      <c r="H3704" t="str">
        <f t="shared" si="1090"/>
        <v>0.00169336221751582-14.901307712816i</v>
      </c>
      <c r="I3704" t="str">
        <f t="shared" si="1091"/>
        <v>-0.0237241098983662-0.055412294748505i</v>
      </c>
      <c r="K3704" t="str">
        <f t="shared" si="1092"/>
        <v>0.0000915129045892359-0.000231044317400226i</v>
      </c>
      <c r="L3704" t="str">
        <f t="shared" si="1093"/>
        <v>0.00005-0.000264131806181294i</v>
      </c>
      <c r="M3704" t="str">
        <f t="shared" si="1094"/>
        <v>0.00133333333333333-0.000155371650694879i</v>
      </c>
      <c r="N3704">
        <f t="shared" si="1095"/>
        <v>55.620862591398591</v>
      </c>
      <c r="O3704">
        <f t="shared" si="1096"/>
        <v>47.462906277058266</v>
      </c>
      <c r="P3704" s="3">
        <f t="shared" si="1097"/>
        <v>-47.462906277058266</v>
      </c>
      <c r="Q3704" s="3">
        <f t="shared" si="1098"/>
        <v>124.37913740860141</v>
      </c>
      <c r="R3704">
        <f t="shared" si="1099"/>
        <v>-55.620862591398591</v>
      </c>
      <c r="S3704">
        <f t="shared" si="1100"/>
        <v>1068.3666593998671</v>
      </c>
      <c r="T3704">
        <f t="shared" si="1083"/>
        <v>-47.462906277058266</v>
      </c>
    </row>
    <row r="3705" spans="1:20" x14ac:dyDescent="0.25">
      <c r="A3705">
        <f t="shared" si="1084"/>
        <v>6738254.1306704646</v>
      </c>
      <c r="B3705">
        <f t="shared" si="1101"/>
        <v>1072426.4527055866</v>
      </c>
      <c r="C3705" t="str">
        <f t="shared" si="1085"/>
        <v>-0.00235706207821621+0.0034656555269178i</v>
      </c>
      <c r="D3705" t="str">
        <f t="shared" si="1086"/>
        <v>1.0357619831379-1.75964750475635i</v>
      </c>
      <c r="E3705" t="str">
        <f t="shared" si="1087"/>
        <v>-5.08681953524114-15.7760299693979i</v>
      </c>
      <c r="F3705" t="str">
        <f t="shared" si="1088"/>
        <v>1.31716503704616-0.565289117082606i</v>
      </c>
      <c r="G3705" t="str">
        <f t="shared" si="1089"/>
        <v>0.905296093573524-0.292805526816078i</v>
      </c>
      <c r="H3705" t="str">
        <f t="shared" si="1090"/>
        <v>0.00167505265585126-14.8448666069963i</v>
      </c>
      <c r="I3705" t="str">
        <f t="shared" si="1091"/>
        <v>-0.0236669463060677-0.0551628918205034i</v>
      </c>
      <c r="K3705" t="str">
        <f t="shared" si="1092"/>
        <v>0.0000912130767517954-0.000230261472777184i</v>
      </c>
      <c r="L3705" t="str">
        <f t="shared" si="1093"/>
        <v>0.00005-0.000263131904942512i</v>
      </c>
      <c r="M3705" t="str">
        <f t="shared" si="1094"/>
        <v>0.00133333333333333-0.000154783473495595i</v>
      </c>
      <c r="N3705">
        <f t="shared" si="1095"/>
        <v>55.77959162849335</v>
      </c>
      <c r="O3705">
        <f t="shared" si="1096"/>
        <v>47.553145159078895</v>
      </c>
      <c r="P3705" s="3">
        <f t="shared" si="1097"/>
        <v>-47.553145159078895</v>
      </c>
      <c r="Q3705" s="3">
        <f t="shared" si="1098"/>
        <v>124.22040837150665</v>
      </c>
      <c r="R3705">
        <f t="shared" si="1099"/>
        <v>-55.77959162849335</v>
      </c>
      <c r="S3705">
        <f t="shared" si="1100"/>
        <v>1072.4264527055866</v>
      </c>
      <c r="T3705">
        <f t="shared" si="1083"/>
        <v>-47.553145159078895</v>
      </c>
    </row>
    <row r="3706" spans="1:20" x14ac:dyDescent="0.25">
      <c r="A3706">
        <f t="shared" si="1084"/>
        <v>6763859.4963670131</v>
      </c>
      <c r="B3706">
        <f t="shared" si="1101"/>
        <v>1076501.6732258678</v>
      </c>
      <c r="C3706" t="str">
        <f t="shared" si="1085"/>
        <v>-0.00232318357007774+0.00343624686071743i</v>
      </c>
      <c r="D3706" t="str">
        <f t="shared" si="1086"/>
        <v>1.0299629286999-1.75641559254467i</v>
      </c>
      <c r="E3706" t="str">
        <f t="shared" si="1087"/>
        <v>-5.08366279551323-15.7038549374454i</v>
      </c>
      <c r="F3706" t="str">
        <f t="shared" si="1088"/>
        <v>1.31621589111073-0.566072610455069i</v>
      </c>
      <c r="G3706" t="str">
        <f t="shared" si="1089"/>
        <v>0.904643739401183-0.293706391083728i</v>
      </c>
      <c r="H3706" t="str">
        <f t="shared" si="1090"/>
        <v>0.00165695738453794-14.7886394875039i</v>
      </c>
      <c r="I3706" t="str">
        <f t="shared" si="1091"/>
        <v>-0.0236100392082175-0.054914341394708i</v>
      </c>
      <c r="K3706" t="str">
        <f t="shared" si="1092"/>
        <v>0.0000909151240245801-0.000229480673560928i</v>
      </c>
      <c r="L3706" t="str">
        <f t="shared" si="1093"/>
        <v>0.00005-0.000262135788944523i</v>
      </c>
      <c r="M3706" t="str">
        <f t="shared" si="1094"/>
        <v>0.00133333333333333-0.000154197522908543i</v>
      </c>
      <c r="N3706">
        <f t="shared" si="1095"/>
        <v>55.93809444635167</v>
      </c>
      <c r="O3706">
        <f t="shared" si="1096"/>
        <v>47.643459695486222</v>
      </c>
      <c r="P3706" s="3">
        <f t="shared" si="1097"/>
        <v>-47.643459695486222</v>
      </c>
      <c r="Q3706" s="3">
        <f t="shared" si="1098"/>
        <v>124.06190555364833</v>
      </c>
      <c r="R3706">
        <f t="shared" si="1099"/>
        <v>-55.93809444635167</v>
      </c>
      <c r="S3706">
        <f t="shared" si="1100"/>
        <v>1076.5016732258678</v>
      </c>
      <c r="T3706">
        <f t="shared" si="1083"/>
        <v>-47.643459695486222</v>
      </c>
    </row>
    <row r="3707" spans="1:20" x14ac:dyDescent="0.25">
      <c r="A3707">
        <f t="shared" si="1084"/>
        <v>6789562.1624532081</v>
      </c>
      <c r="B3707">
        <f t="shared" si="1101"/>
        <v>1080592.3795841262</v>
      </c>
      <c r="C3707" t="str">
        <f t="shared" si="1085"/>
        <v>-0.00228972974759552+0.00340701107747073i</v>
      </c>
      <c r="D3707" t="str">
        <f t="shared" si="1086"/>
        <v>1.02418502864883-1.75317046969988i</v>
      </c>
      <c r="E3707" t="str">
        <f t="shared" si="1087"/>
        <v>-5.08047618906061-15.6319351928091i</v>
      </c>
      <c r="F3707" t="str">
        <f t="shared" si="1088"/>
        <v>1.31526090052458-0.566860004663478i</v>
      </c>
      <c r="G3707" t="str">
        <f t="shared" si="1089"/>
        <v>0.903987368162406-0.294608564650134i</v>
      </c>
      <c r="H3707" t="str">
        <f t="shared" si="1090"/>
        <v>0.00163907378661884-14.7326255410125i</v>
      </c>
      <c r="I3707" t="str">
        <f t="shared" si="1091"/>
        <v>-0.0235533857153664-0.0546666404009758i</v>
      </c>
      <c r="K3707" t="str">
        <f t="shared" si="1092"/>
        <v>0.000090619037355725-0.000228701920367587i</v>
      </c>
      <c r="L3707" t="str">
        <f t="shared" si="1093"/>
        <v>0.00005-0.000261143443857863i</v>
      </c>
      <c r="M3707" t="str">
        <f t="shared" si="1094"/>
        <v>0.00133333333333333-0.000153613790504625i</v>
      </c>
      <c r="N3707">
        <f t="shared" si="1095"/>
        <v>56.096370214871428</v>
      </c>
      <c r="O3707">
        <f t="shared" si="1096"/>
        <v>47.733849708078182</v>
      </c>
      <c r="P3707" s="3">
        <f t="shared" si="1097"/>
        <v>-47.733849708078182</v>
      </c>
      <c r="Q3707" s="3">
        <f t="shared" si="1098"/>
        <v>123.90362978512857</v>
      </c>
      <c r="R3707">
        <f t="shared" si="1099"/>
        <v>-56.096370214871428</v>
      </c>
      <c r="S3707">
        <f t="shared" si="1100"/>
        <v>1080.5923795841261</v>
      </c>
      <c r="T3707">
        <f t="shared" si="1083"/>
        <v>-47.733849708078182</v>
      </c>
    </row>
    <row r="3708" spans="1:20" x14ac:dyDescent="0.25">
      <c r="A3708">
        <f t="shared" si="1084"/>
        <v>6815362.4986705305</v>
      </c>
      <c r="B3708">
        <f t="shared" si="1101"/>
        <v>1084698.630626546</v>
      </c>
      <c r="C3708" t="str">
        <f t="shared" si="1085"/>
        <v>-0.00225669618149461+0.00337794835437419i</v>
      </c>
      <c r="D3708" t="str">
        <f t="shared" si="1086"/>
        <v>1.01842833276478-1.74991230052213i</v>
      </c>
      <c r="E3708" t="str">
        <f t="shared" si="1087"/>
        <v>-5.07725967297323-15.5602697284221i</v>
      </c>
      <c r="F3708" t="str">
        <f t="shared" si="1088"/>
        <v>1.31430003886582-0.56765127182158i</v>
      </c>
      <c r="G3708" t="str">
        <f t="shared" si="1089"/>
        <v>0.903326961697251-0.295512033541892i</v>
      </c>
      <c r="H3708" t="str">
        <f t="shared" si="1090"/>
        <v>0.0016213992770313-14.6768239573054i</v>
      </c>
      <c r="I3708" t="str">
        <f t="shared" si="1091"/>
        <v>-0.0234969829573329-0.0544197857856197i</v>
      </c>
      <c r="K3708" t="str">
        <f t="shared" si="1092"/>
        <v>0.0000903248076999264-0.000227925213748944i</v>
      </c>
      <c r="L3708" t="str">
        <f t="shared" si="1093"/>
        <v>0.00005-0.000260154855407315i</v>
      </c>
      <c r="M3708" t="str">
        <f t="shared" si="1094"/>
        <v>0.00133333333333333-0.000153032267886656i</v>
      </c>
      <c r="N3708">
        <f t="shared" si="1095"/>
        <v>56.254418112296065</v>
      </c>
      <c r="O3708">
        <f t="shared" si="1096"/>
        <v>47.82431501870736</v>
      </c>
      <c r="P3708" s="3">
        <f t="shared" si="1097"/>
        <v>-47.82431501870736</v>
      </c>
      <c r="Q3708" s="3">
        <f t="shared" si="1098"/>
        <v>123.74558188770393</v>
      </c>
      <c r="R3708">
        <f t="shared" si="1099"/>
        <v>-56.254418112296065</v>
      </c>
      <c r="S3708">
        <f t="shared" si="1100"/>
        <v>1084.698630626546</v>
      </c>
      <c r="T3708">
        <f t="shared" si="1083"/>
        <v>-47.82431501870736</v>
      </c>
    </row>
    <row r="3709" spans="1:20" x14ac:dyDescent="0.25">
      <c r="A3709">
        <f t="shared" si="1084"/>
        <v>6841260.8761654794</v>
      </c>
      <c r="B3709">
        <f t="shared" si="1101"/>
        <v>1088820.485422927</v>
      </c>
      <c r="C3709" t="str">
        <f t="shared" si="1085"/>
        <v>-0.00222407847531714+0.00334905884514043i</v>
      </c>
      <c r="D3709" t="str">
        <f t="shared" si="1086"/>
        <v>1.01269288924751-1.74664124922356i</v>
      </c>
      <c r="E3709" t="str">
        <f t="shared" si="1087"/>
        <v>-5.07401320378282-15.4888575435795i</v>
      </c>
      <c r="F3709" t="str">
        <f t="shared" si="1088"/>
        <v>1.31333327972657-0.568446383801115i</v>
      </c>
      <c r="G3709" t="str">
        <f t="shared" si="1089"/>
        <v>0.902662501855418-0.296416783599606i</v>
      </c>
      <c r="H3709" t="str">
        <f t="shared" si="1090"/>
        <v>0.00160393130223868-14.6212339292637i</v>
      </c>
      <c r="I3709" t="str">
        <f t="shared" si="1091"/>
        <v>-0.0234408280830893-0.0541737745113766i</v>
      </c>
      <c r="K3709" t="str">
        <f t="shared" si="1092"/>
        <v>0.0000900324260190272-0.000227150554192896i</v>
      </c>
      <c r="L3709" t="str">
        <f t="shared" si="1093"/>
        <v>0.00005-0.000259170009371703i</v>
      </c>
      <c r="M3709" t="str">
        <f t="shared" si="1094"/>
        <v>0.00133333333333333-0.000152452946689237i</v>
      </c>
      <c r="N3709">
        <f t="shared" si="1095"/>
        <v>56.41223732514797</v>
      </c>
      <c r="O3709">
        <f t="shared" si="1096"/>
        <v>47.914855449293164</v>
      </c>
      <c r="P3709" s="3">
        <f t="shared" si="1097"/>
        <v>-47.914855449293164</v>
      </c>
      <c r="Q3709" s="3">
        <f t="shared" si="1098"/>
        <v>123.58776267485203</v>
      </c>
      <c r="R3709">
        <f t="shared" si="1099"/>
        <v>-56.41223732514797</v>
      </c>
      <c r="S3709">
        <f t="shared" si="1100"/>
        <v>1088.820485422927</v>
      </c>
      <c r="T3709">
        <f t="shared" si="1083"/>
        <v>-47.914855449293164</v>
      </c>
    </row>
    <row r="3710" spans="1:20" x14ac:dyDescent="0.25">
      <c r="A3710">
        <f t="shared" si="1084"/>
        <v>6867257.667494908</v>
      </c>
      <c r="B3710">
        <f t="shared" si="1101"/>
        <v>1092958.0032675341</v>
      </c>
      <c r="C3710" t="str">
        <f t="shared" si="1085"/>
        <v>-0.0021918722653845+0.00332034268035594i</v>
      </c>
      <c r="D3710" t="str">
        <f t="shared" si="1086"/>
        <v>1.00697874472321-1.74335747991154i</v>
      </c>
      <c r="E3710" t="str">
        <f t="shared" si="1087"/>
        <v>-5.07073673748018-15.4176976439101i</v>
      </c>
      <c r="F3710" t="str">
        <f t="shared" si="1088"/>
        <v>1.31236059671526-0.569245312230261i</v>
      </c>
      <c r="G3710" t="str">
        <f t="shared" si="1089"/>
        <v>0.901993970497794-0.297322800476888i</v>
      </c>
      <c r="H3710" t="str">
        <f t="shared" si="1090"/>
        <v>0.001586667339866-14.5658546528537i</v>
      </c>
      <c r="I3710" t="str">
        <f t="shared" si="1091"/>
        <v>-0.0233849182606484-0.0539286035573779i</v>
      </c>
      <c r="K3710" t="str">
        <f t="shared" si="1092"/>
        <v>0.0000897418832826054-0.000226377942123914i</v>
      </c>
      <c r="L3710" t="str">
        <f t="shared" si="1093"/>
        <v>0.00005-0.000258188891583685i</v>
      </c>
      <c r="M3710" t="str">
        <f t="shared" si="1094"/>
        <v>0.00133333333333333-0.000151875818578638i</v>
      </c>
      <c r="N3710">
        <f t="shared" si="1095"/>
        <v>56.569827048158089</v>
      </c>
      <c r="O3710">
        <f t="shared" si="1096"/>
        <v>48.005470821834777</v>
      </c>
      <c r="P3710" s="3">
        <f t="shared" si="1097"/>
        <v>-48.005470821834777</v>
      </c>
      <c r="Q3710" s="3">
        <f t="shared" si="1098"/>
        <v>123.43017295184191</v>
      </c>
      <c r="R3710">
        <f t="shared" si="1099"/>
        <v>-56.569827048158089</v>
      </c>
      <c r="S3710">
        <f t="shared" si="1100"/>
        <v>1092.958003267534</v>
      </c>
      <c r="T3710">
        <f t="shared" si="1083"/>
        <v>-48.005470821834777</v>
      </c>
    </row>
    <row r="3711" spans="1:20" x14ac:dyDescent="0.25">
      <c r="A3711">
        <f t="shared" si="1084"/>
        <v>6893353.2466313886</v>
      </c>
      <c r="B3711">
        <f t="shared" si="1101"/>
        <v>1097111.2436799507</v>
      </c>
      <c r="C3711" t="str">
        <f t="shared" si="1085"/>
        <v>-0.00216007322075636+0.00329179996783754i</v>
      </c>
      <c r="D3711" t="str">
        <f t="shared" si="1086"/>
        <v>1.00128594425143-1.74006115657222i</v>
      </c>
      <c r="E3711" t="str">
        <f t="shared" si="1087"/>
        <v>-5.06743022953274-15.3467890413503i</v>
      </c>
      <c r="F3711" t="str">
        <f t="shared" si="1088"/>
        <v>1.3113819634588-0.570048028492069i</v>
      </c>
      <c r="G3711" t="str">
        <f t="shared" si="1089"/>
        <v>0.901321349498-0.298230069639371i</v>
      </c>
      <c r="H3711" t="str">
        <f t="shared" si="1090"/>
        <v>0.00156960489833913-14.5106853271154i</v>
      </c>
      <c r="I3711" t="str">
        <f t="shared" si="1091"/>
        <v>-0.0233292506769514-0.0536842699191171i</v>
      </c>
      <c r="K3711" t="str">
        <f t="shared" si="1092"/>
        <v>0.0000894531704685462-0.000225607377903509i</v>
      </c>
      <c r="L3711" t="str">
        <f t="shared" si="1093"/>
        <v>0.00005-0.000257211487929553i</v>
      </c>
      <c r="M3711" t="str">
        <f t="shared" si="1094"/>
        <v>0.00133333333333333-0.000151300875252678i</v>
      </c>
      <c r="N3711">
        <f t="shared" si="1095"/>
        <v>56.727186484195741</v>
      </c>
      <c r="O3711">
        <f t="shared" si="1096"/>
        <v>48.096160958422672</v>
      </c>
      <c r="P3711" s="3">
        <f t="shared" si="1097"/>
        <v>-48.096160958422672</v>
      </c>
      <c r="Q3711" s="3">
        <f t="shared" si="1098"/>
        <v>123.27281351580426</v>
      </c>
      <c r="R3711">
        <f t="shared" si="1099"/>
        <v>-56.727186484195741</v>
      </c>
      <c r="S3711">
        <f t="shared" si="1100"/>
        <v>1097.1112436799508</v>
      </c>
      <c r="T3711">
        <f t="shared" si="1083"/>
        <v>-48.096160958422672</v>
      </c>
    </row>
    <row r="3712" spans="1:20" x14ac:dyDescent="0.25">
      <c r="A3712">
        <f t="shared" si="1084"/>
        <v>6919547.9889685875</v>
      </c>
      <c r="B3712">
        <f t="shared" si="1101"/>
        <v>1101280.2664059345</v>
      </c>
      <c r="C3712" t="str">
        <f t="shared" si="1085"/>
        <v>-0.00212867704318576+0.00326343079298671i</v>
      </c>
      <c r="D3712" t="str">
        <f t="shared" si="1086"/>
        <v>0.995614531332158-1.73675244305412i</v>
      </c>
      <c r="E3712" t="str">
        <f t="shared" si="1087"/>
        <v>-5.06409363490222-15.2761307541169i</v>
      </c>
      <c r="F3712" t="str">
        <f t="shared" si="1088"/>
        <v>1.31039735360497-0.570854503722949i</v>
      </c>
      <c r="G3712" t="str">
        <f t="shared" si="1089"/>
        <v>0.900644620743973-0.299138576363728i</v>
      </c>
      <c r="H3712" t="str">
        <f t="shared" si="1090"/>
        <v>0.00155274151652762-14.4557251541508i</v>
      </c>
      <c r="I3712" t="str">
        <f t="shared" si="1091"/>
        <v>-0.02327382253776-0.0534407706084247i</v>
      </c>
      <c r="K3712" t="str">
        <f t="shared" si="1092"/>
        <v>0.0000891662785636041-0.000224838861830699i</v>
      </c>
      <c r="L3712" t="str">
        <f t="shared" si="1093"/>
        <v>0.00005-0.000256237784349026i</v>
      </c>
      <c r="M3712" t="str">
        <f t="shared" si="1094"/>
        <v>0.00133333333333333-0.000150728108440604i</v>
      </c>
      <c r="N3712">
        <f t="shared" si="1095"/>
        <v>56.884314844201256</v>
      </c>
      <c r="O3712">
        <f t="shared" si="1096"/>
        <v>48.186925681250941</v>
      </c>
      <c r="P3712" s="3">
        <f t="shared" si="1097"/>
        <v>-48.186925681250941</v>
      </c>
      <c r="Q3712" s="3">
        <f t="shared" si="1098"/>
        <v>123.11568515579874</v>
      </c>
      <c r="R3712">
        <f t="shared" si="1099"/>
        <v>-56.884314844201256</v>
      </c>
      <c r="S3712">
        <f t="shared" si="1100"/>
        <v>1101.2802664059345</v>
      </c>
      <c r="T3712">
        <f t="shared" si="1083"/>
        <v>-48.186925681250941</v>
      </c>
    </row>
    <row r="3713" spans="1:20" x14ac:dyDescent="0.25">
      <c r="A3713">
        <f t="shared" si="1084"/>
        <v>6945842.2713266686</v>
      </c>
      <c r="B3713">
        <f t="shared" si="1101"/>
        <v>1105465.131418277</v>
      </c>
      <c r="C3713" t="str">
        <f t="shared" si="1085"/>
        <v>-0.0020976794670714+0.00323523521914196i</v>
      </c>
      <c r="D3713" t="str">
        <f t="shared" si="1086"/>
        <v>0.989964547913126-1.73343150305194i</v>
      </c>
      <c r="E3713" t="str">
        <f t="shared" si="1087"/>
        <v>-5.06072690806185-15.2057218066807i</v>
      </c>
      <c r="F3713" t="str">
        <f t="shared" si="1088"/>
        <v>1.30940674082467-0.571664708811131i</v>
      </c>
      <c r="G3713" t="str">
        <f t="shared" si="1089"/>
        <v>0.899963766139558-0.300048305736695i</v>
      </c>
      <c r="H3713" t="str">
        <f t="shared" si="1090"/>
        <v>0.00153607476339128-14.4009733391115i</v>
      </c>
      <c r="I3713" t="str">
        <f t="shared" si="1091"/>
        <v>-0.0232186310675456-0.0531981026534329i</v>
      </c>
      <c r="K3713" t="str">
        <f t="shared" si="1092"/>
        <v>0.0000888811985639649-0.000224072394142478i</v>
      </c>
      <c r="L3713" t="str">
        <f t="shared" si="1093"/>
        <v>0.00005-0.000255267766835053i</v>
      </c>
      <c r="M3713" t="str">
        <f t="shared" si="1094"/>
        <v>0.00133333333333333-0.000150157509902972i</v>
      </c>
      <c r="N3713">
        <f t="shared" si="1095"/>
        <v>57.04121134711076</v>
      </c>
      <c r="O3713">
        <f t="shared" si="1096"/>
        <v>48.277764812628931</v>
      </c>
      <c r="P3713" s="3">
        <f t="shared" si="1097"/>
        <v>-48.277764812628931</v>
      </c>
      <c r="Q3713" s="3">
        <f t="shared" si="1098"/>
        <v>122.95878865288924</v>
      </c>
      <c r="R3713">
        <f t="shared" si="1099"/>
        <v>-57.04121134711076</v>
      </c>
      <c r="S3713">
        <f t="shared" si="1100"/>
        <v>1105.465131418277</v>
      </c>
      <c r="T3713">
        <f t="shared" si="1083"/>
        <v>-48.277764812628931</v>
      </c>
    </row>
    <row r="3714" spans="1:20" x14ac:dyDescent="0.25">
      <c r="A3714">
        <f t="shared" si="1084"/>
        <v>6972236.4719577106</v>
      </c>
      <c r="B3714">
        <f t="shared" si="1101"/>
        <v>1109665.8989176666</v>
      </c>
      <c r="C3714" t="str">
        <f t="shared" si="1085"/>
        <v>-0.00206707625940612+0.00320721328792949i</v>
      </c>
      <c r="D3714" t="str">
        <f t="shared" si="1086"/>
        <v>0.984336034397278-1.73009850009058i</v>
      </c>
      <c r="E3714" t="str">
        <f t="shared" si="1087"/>
        <v>-5.05733000301415-15.13556122974i</v>
      </c>
      <c r="F3714" t="str">
        <f t="shared" si="1088"/>
        <v>1.30841009881432-0.572478614395163i</v>
      </c>
      <c r="G3714" t="str">
        <f t="shared" si="1089"/>
        <v>0.899278767606124-0.300959242654109i</v>
      </c>
      <c r="H3714" t="str">
        <f t="shared" si="1090"/>
        <v>0.00151960223763027-14.3464290901875i</v>
      </c>
      <c r="I3714" t="str">
        <f t="shared" si="1091"/>
        <v>-0.0231636735093842-0.0529562630985495i</v>
      </c>
      <c r="K3714" t="str">
        <f t="shared" si="1092"/>
        <v>0.0000885979214757888-0.000223307975014286i</v>
      </c>
      <c r="L3714" t="str">
        <f t="shared" si="1093"/>
        <v>0.00005-0.000254301421433605i</v>
      </c>
      <c r="M3714" t="str">
        <f t="shared" si="1094"/>
        <v>0.00133333333333333-0.000149589071431533i</v>
      </c>
      <c r="N3714">
        <f t="shared" si="1095"/>
        <v>57.197875219787832</v>
      </c>
      <c r="O3714">
        <f t="shared" si="1096"/>
        <v>48.368678174992766</v>
      </c>
      <c r="P3714" s="3">
        <f t="shared" si="1097"/>
        <v>-48.368678174992766</v>
      </c>
      <c r="Q3714" s="3">
        <f t="shared" si="1098"/>
        <v>122.80212478021217</v>
      </c>
      <c r="R3714">
        <f t="shared" si="1099"/>
        <v>-57.197875219787832</v>
      </c>
      <c r="S3714">
        <f t="shared" si="1100"/>
        <v>1109.6658989176667</v>
      </c>
      <c r="T3714">
        <f t="shared" si="1083"/>
        <v>-48.368678174992766</v>
      </c>
    </row>
    <row r="3715" spans="1:20" x14ac:dyDescent="0.25">
      <c r="A3715">
        <f t="shared" si="1084"/>
        <v>6998730.9705511509</v>
      </c>
      <c r="B3715">
        <f t="shared" si="1101"/>
        <v>1113882.6293335538</v>
      </c>
      <c r="C3715" t="str">
        <f t="shared" si="1085"/>
        <v>-0.00203686321972233+0.00317936501961142i</v>
      </c>
      <c r="D3715" t="str">
        <f t="shared" si="1086"/>
        <v>0.978729029650376-1.72675359750923i</v>
      </c>
      <c r="E3715" t="str">
        <f t="shared" si="1087"/>
        <v>-5.05390287330813-15.0656480601941i</v>
      </c>
      <c r="F3715" t="str">
        <f t="shared" si="1088"/>
        <v>1.3074074012982-0.573296190862403i</v>
      </c>
      <c r="G3715" t="str">
        <f t="shared" si="1089"/>
        <v>0.898589607084206-0.30187137181995i</v>
      </c>
      <c r="H3715" t="str">
        <f t="shared" si="1090"/>
        <v>0.00150332156733876-14.2920916185948i</v>
      </c>
      <c r="I3715" t="str">
        <f t="shared" si="1091"/>
        <v>-0.023108947124849-0.0527152490044245i</v>
      </c>
      <c r="K3715" t="str">
        <f t="shared" si="1092"/>
        <v>0.0000883164383157515-0.000222545604560477i</v>
      </c>
      <c r="L3715" t="str">
        <f t="shared" si="1093"/>
        <v>0.00005-0.00025333873424348i</v>
      </c>
      <c r="M3715" t="str">
        <f t="shared" si="1094"/>
        <v>0.00133333333333333-0.000149022784849106i</v>
      </c>
      <c r="N3715">
        <f t="shared" si="1095"/>
        <v>57.354305696947847</v>
      </c>
      <c r="O3715">
        <f t="shared" si="1096"/>
        <v>48.459665590917361</v>
      </c>
      <c r="P3715" s="3">
        <f t="shared" si="1097"/>
        <v>-48.459665590917361</v>
      </c>
      <c r="Q3715" s="3">
        <f t="shared" si="1098"/>
        <v>122.64569430305215</v>
      </c>
      <c r="R3715">
        <f t="shared" si="1099"/>
        <v>-57.354305696947847</v>
      </c>
      <c r="S3715">
        <f t="shared" si="1100"/>
        <v>1113.8826293335537</v>
      </c>
      <c r="T3715">
        <f t="shared" si="1083"/>
        <v>-48.459665590917361</v>
      </c>
    </row>
    <row r="3716" spans="1:20" x14ac:dyDescent="0.25">
      <c r="A3716">
        <f t="shared" si="1084"/>
        <v>7025326.1482392456</v>
      </c>
      <c r="B3716">
        <f t="shared" si="1101"/>
        <v>1118115.3833250215</v>
      </c>
      <c r="C3716" t="str">
        <f t="shared" si="1085"/>
        <v>-0.00200703618003427+0.0031516904134326i</v>
      </c>
      <c r="D3716" t="str">
        <f t="shared" si="1086"/>
        <v>0.973143571008849-1.72339695844571i</v>
      </c>
      <c r="E3716" t="str">
        <f t="shared" si="1087"/>
        <v>-5.05044547205725-14.9959813411182i</v>
      </c>
      <c r="F3716" t="str">
        <f t="shared" si="1088"/>
        <v>1.30639862203088-0.574117408347549i</v>
      </c>
      <c r="G3716" t="str">
        <f t="shared" si="1089"/>
        <v>0.897896266535154-0.302784677745399i</v>
      </c>
      <c r="H3716" t="str">
        <f t="shared" si="1090"/>
        <v>0.00148723040966219-14.2379601385645i</v>
      </c>
      <c r="I3716" t="str">
        <f t="shared" si="1091"/>
        <v>-0.0230544491939078-0.0524750574479235i</v>
      </c>
      <c r="K3716" t="str">
        <f t="shared" si="1092"/>
        <v>0.0000880367401115712-0.000221785282834797i</v>
      </c>
      <c r="L3716" t="str">
        <f t="shared" si="1093"/>
        <v>0.00005-0.000252379691416099i</v>
      </c>
      <c r="M3716" t="str">
        <f t="shared" si="1094"/>
        <v>0.00133333333333333-0.00014845864200947i</v>
      </c>
      <c r="N3716">
        <f t="shared" si="1095"/>
        <v>57.510502021085998</v>
      </c>
      <c r="O3716">
        <f t="shared" si="1096"/>
        <v>48.550726883126821</v>
      </c>
      <c r="P3716" s="3">
        <f t="shared" si="1097"/>
        <v>-48.550726883126821</v>
      </c>
      <c r="Q3716" s="3">
        <f t="shared" si="1098"/>
        <v>122.489497978914</v>
      </c>
      <c r="R3716">
        <f t="shared" si="1099"/>
        <v>-57.510502021085998</v>
      </c>
      <c r="S3716">
        <f t="shared" si="1100"/>
        <v>1118.1153833250214</v>
      </c>
      <c r="T3716">
        <f t="shared" si="1083"/>
        <v>-48.550726883126821</v>
      </c>
    </row>
    <row r="3717" spans="1:20" x14ac:dyDescent="0.25">
      <c r="A3717">
        <f t="shared" si="1084"/>
        <v>7052022.3876025556</v>
      </c>
      <c r="B3717">
        <f t="shared" si="1101"/>
        <v>1122364.2217816566</v>
      </c>
      <c r="C3717" t="str">
        <f t="shared" si="1085"/>
        <v>-0.0019775910047768+0.00312418944796475i</v>
      </c>
      <c r="D3717" t="str">
        <f t="shared" si="1086"/>
        <v>0.967579694287681-1.72002874582095i</v>
      </c>
      <c r="E3717" t="str">
        <f t="shared" si="1087"/>
        <v>-5.04695775195662-14.9265601217367i</v>
      </c>
      <c r="F3717" t="str">
        <f t="shared" si="1088"/>
        <v>1.30538373479968-0.574942236731174i</v>
      </c>
      <c r="G3717" t="str">
        <f t="shared" si="1089"/>
        <v>0.897198727942818-0.303699144747902i</v>
      </c>
      <c r="H3717" t="str">
        <f t="shared" si="1090"/>
        <v>0.00147132645045809-14.1840338673303i</v>
      </c>
      <c r="I3717" t="str">
        <f t="shared" si="1091"/>
        <v>-0.0230001770148195-0.0522356855220952i</v>
      </c>
      <c r="K3717" t="str">
        <f t="shared" si="1092"/>
        <v>0.0000877588179025359-0.000221027009830856i</v>
      </c>
      <c r="L3717" t="str">
        <f t="shared" si="1093"/>
        <v>0.00005-0.000251424279155309i</v>
      </c>
      <c r="M3717" t="str">
        <f t="shared" si="1094"/>
        <v>0.00133333333333333-0.00014789663479724i</v>
      </c>
      <c r="N3717">
        <f t="shared" si="1095"/>
        <v>57.6664634424029</v>
      </c>
      <c r="O3717">
        <f t="shared" si="1096"/>
        <v>48.641861874506333</v>
      </c>
      <c r="P3717" s="3">
        <f t="shared" si="1097"/>
        <v>-48.641861874506333</v>
      </c>
      <c r="Q3717" s="3">
        <f t="shared" si="1098"/>
        <v>122.3335365575971</v>
      </c>
      <c r="R3717">
        <f t="shared" si="1099"/>
        <v>-57.6664634424029</v>
      </c>
      <c r="S3717">
        <f t="shared" si="1100"/>
        <v>1122.3642217816566</v>
      </c>
      <c r="T3717">
        <f t="shared" si="1083"/>
        <v>-48.641861874506333</v>
      </c>
    </row>
    <row r="3718" spans="1:20" x14ac:dyDescent="0.25">
      <c r="A3718">
        <f t="shared" si="1084"/>
        <v>7078820.0726754442</v>
      </c>
      <c r="B3718">
        <f t="shared" si="1101"/>
        <v>1126629.2058244268</v>
      </c>
      <c r="C3718" t="str">
        <f t="shared" si="1085"/>
        <v>-0.00194852359074134+0.00309686208144892i</v>
      </c>
      <c r="D3718" t="str">
        <f t="shared" si="1086"/>
        <v>0.962037433788625-1.71664912232367i</v>
      </c>
      <c r="E3718" t="str">
        <f t="shared" si="1087"/>
        <v>-5.04343966530096-14.8573834573981i</v>
      </c>
      <c r="F3718" t="str">
        <f t="shared" si="1088"/>
        <v>1.30436271342712-0.575770645638272i</v>
      </c>
      <c r="G3718" t="str">
        <f t="shared" si="1089"/>
        <v>0.896496973315239-0.304614756950241i</v>
      </c>
      <c r="H3718" t="str">
        <f t="shared" si="1090"/>
        <v>0.00145560740396032-14.1303120251177i</v>
      </c>
      <c r="I3718" t="str">
        <f t="shared" si="1091"/>
        <v>-0.0229461279040336-0.051997130336144i</v>
      </c>
      <c r="K3718" t="str">
        <f t="shared" si="1092"/>
        <v>0.0000874826627400103-0.000220270785482604i</v>
      </c>
      <c r="L3718" t="str">
        <f t="shared" si="1093"/>
        <v>0.00005-0.000250472483717183i</v>
      </c>
      <c r="M3718" t="str">
        <f t="shared" si="1094"/>
        <v>0.00133333333333333-0.000147336755127755i</v>
      </c>
      <c r="N3718">
        <f t="shared" si="1095"/>
        <v>57.822189218729534</v>
      </c>
      <c r="O3718">
        <f t="shared" si="1096"/>
        <v>48.733070388112552</v>
      </c>
      <c r="P3718" s="3">
        <f t="shared" si="1097"/>
        <v>-48.733070388112552</v>
      </c>
      <c r="Q3718" s="3">
        <f t="shared" si="1098"/>
        <v>122.17781078127047</v>
      </c>
      <c r="R3718">
        <f t="shared" si="1099"/>
        <v>-57.822189218729534</v>
      </c>
      <c r="S3718">
        <f t="shared" si="1100"/>
        <v>1126.6292058244269</v>
      </c>
      <c r="T3718">
        <f t="shared" si="1083"/>
        <v>-48.733070388112552</v>
      </c>
    </row>
    <row r="3719" spans="1:20" x14ac:dyDescent="0.25">
      <c r="A3719">
        <f t="shared" si="1084"/>
        <v>7105719.5889516119</v>
      </c>
      <c r="B3719">
        <f t="shared" si="1101"/>
        <v>1130910.3968065598</v>
      </c>
      <c r="C3719" t="str">
        <f t="shared" si="1085"/>
        <v>-0.00191982986700855+0.00306970825213558i</v>
      </c>
      <c r="D3719" t="str">
        <f t="shared" si="1086"/>
        <v>0.956516822308431-1.71325825039521i</v>
      </c>
      <c r="E3719" t="str">
        <f t="shared" si="1087"/>
        <v>-5.0398911640019-14.7884504095494i</v>
      </c>
      <c r="F3719" t="str">
        <f t="shared" si="1088"/>
        <v>1.30333553177342-0.576602604436822i</v>
      </c>
      <c r="G3719" t="str">
        <f t="shared" si="1089"/>
        <v>0.895790984686371-0.305531498279625i</v>
      </c>
      <c r="H3719" t="str">
        <f t="shared" si="1090"/>
        <v>0.00144007101244679-14.0767938351318i</v>
      </c>
      <c r="I3719" t="str">
        <f t="shared" si="1091"/>
        <v>-0.0228922991960895-0.0517593890153974i</v>
      </c>
      <c r="K3719" t="str">
        <f t="shared" si="1092"/>
        <v>0.000087208265687946-0.000219516609664808i</v>
      </c>
      <c r="L3719" t="str">
        <f t="shared" si="1093"/>
        <v>0.00005-0.000249524291409826i</v>
      </c>
      <c r="M3719" t="str">
        <f t="shared" si="1094"/>
        <v>0.00133333333333333-0.000146778994946956i</v>
      </c>
      <c r="N3719">
        <f t="shared" si="1095"/>
        <v>57.977678615451566</v>
      </c>
      <c r="O3719">
        <f t="shared" si="1096"/>
        <v>48.824352247184549</v>
      </c>
      <c r="P3719" s="3">
        <f t="shared" si="1097"/>
        <v>-48.824352247184549</v>
      </c>
      <c r="Q3719" s="3">
        <f t="shared" si="1098"/>
        <v>122.02232138454843</v>
      </c>
      <c r="R3719">
        <f t="shared" si="1099"/>
        <v>-57.977678615451566</v>
      </c>
      <c r="S3719">
        <f t="shared" si="1100"/>
        <v>1130.9103968065597</v>
      </c>
      <c r="T3719">
        <f t="shared" si="1083"/>
        <v>-48.824352247184549</v>
      </c>
    </row>
    <row r="3720" spans="1:20" x14ac:dyDescent="0.25">
      <c r="A3720">
        <f t="shared" si="1084"/>
        <v>7132721.323389628</v>
      </c>
      <c r="B3720">
        <f t="shared" si="1101"/>
        <v>1135207.8563144247</v>
      </c>
      <c r="C3720" t="str">
        <f t="shared" si="1085"/>
        <v>-0.00189150579487799+0.00304272787862254i</v>
      </c>
      <c r="D3720" t="str">
        <f t="shared" si="1086"/>
        <v>0.951017891147327-1.70985629221455i</v>
      </c>
      <c r="E3720" t="str">
        <f t="shared" si="1087"/>
        <v>-5.03631219960569-14.7197600457105i</v>
      </c>
      <c r="F3720" t="str">
        <f t="shared" si="1088"/>
        <v>1.302302163739-0.577438082236346i</v>
      </c>
      <c r="G3720" t="str">
        <f t="shared" si="1089"/>
        <v>0.89508074411782-0.306449352466782i</v>
      </c>
      <c r="H3720" t="str">
        <f t="shared" si="1090"/>
        <v>0.00142471504591073-14.0234785235461i</v>
      </c>
      <c r="I3720" t="str">
        <f t="shared" si="1091"/>
        <v>-0.0228386882435178-0.0515224587012759i</v>
      </c>
      <c r="K3720" t="str">
        <f t="shared" si="1092"/>
        <v>0.0000869356178233729-0.00021876448219353i</v>
      </c>
      <c r="L3720" t="str">
        <f t="shared" si="1093"/>
        <v>0.00005-0.000248579688593172i</v>
      </c>
      <c r="M3720" t="str">
        <f t="shared" si="1094"/>
        <v>0.00133333333333333-0.000146223346231278i</v>
      </c>
      <c r="N3720">
        <f t="shared" si="1095"/>
        <v>58.132930905432843</v>
      </c>
      <c r="O3720">
        <f t="shared" si="1096"/>
        <v>48.915707275154418</v>
      </c>
      <c r="P3720" s="3">
        <f t="shared" si="1097"/>
        <v>-48.915707275154418</v>
      </c>
      <c r="Q3720" s="3">
        <f t="shared" si="1098"/>
        <v>121.86706909456716</v>
      </c>
      <c r="R3720">
        <f t="shared" si="1099"/>
        <v>-58.132930905432843</v>
      </c>
      <c r="S3720">
        <f t="shared" si="1100"/>
        <v>1135.2078563144246</v>
      </c>
      <c r="T3720">
        <f t="shared" si="1083"/>
        <v>-48.915707275154418</v>
      </c>
    </row>
    <row r="3721" spans="1:20" x14ac:dyDescent="0.25">
      <c r="A3721">
        <f t="shared" si="1084"/>
        <v>7159825.6644185083</v>
      </c>
      <c r="B3721">
        <f t="shared" si="1101"/>
        <v>1139521.6461684194</v>
      </c>
      <c r="C3721" t="str">
        <f t="shared" si="1085"/>
        <v>-0.00186354736779475+0.00301592086019074i</v>
      </c>
      <c r="D3721" t="str">
        <f t="shared" si="1086"/>
        <v>0.945540670117566-1.70644340968349i</v>
      </c>
      <c r="E3721" t="str">
        <f t="shared" si="1087"/>
        <v>-5.03270272331106-14.6513114394496i</v>
      </c>
      <c r="F3721" t="str">
        <f t="shared" si="1088"/>
        <v>1.30126258326708-0.57827704788655i</v>
      </c>
      <c r="G3721" t="str">
        <f t="shared" si="1089"/>
        <v>0.8943662337006-0.307368303045066i</v>
      </c>
      <c r="H3721" t="str">
        <f t="shared" si="1090"/>
        <v>0.00140953730173523-13.970365319491i</v>
      </c>
      <c r="I3721" t="str">
        <f t="shared" si="1091"/>
        <v>-0.0227852924167446-0.051286336551265i</v>
      </c>
      <c r="K3721" t="str">
        <f t="shared" si="1092"/>
        <v>0.0000866647102368905-0.000218014402826606i</v>
      </c>
      <c r="L3721" t="str">
        <f t="shared" si="1093"/>
        <v>0.00005-0.000247638661678792i</v>
      </c>
      <c r="M3721" t="str">
        <f t="shared" si="1094"/>
        <v>0.00133333333333333-0.000145669800987525i</v>
      </c>
      <c r="N3721">
        <f t="shared" si="1095"/>
        <v>58.287945368939234</v>
      </c>
      <c r="O3721">
        <f t="shared" si="1096"/>
        <v>49.00713529565764</v>
      </c>
      <c r="P3721" s="3">
        <f t="shared" si="1097"/>
        <v>-49.00713529565764</v>
      </c>
      <c r="Q3721" s="3">
        <f t="shared" si="1098"/>
        <v>121.71205463106077</v>
      </c>
      <c r="R3721">
        <f t="shared" si="1099"/>
        <v>-58.287945368939234</v>
      </c>
      <c r="S3721">
        <f t="shared" si="1100"/>
        <v>1139.5216461684195</v>
      </c>
      <c r="T3721">
        <f t="shared" si="1083"/>
        <v>-49.00713529565764</v>
      </c>
    </row>
    <row r="3722" spans="1:20" x14ac:dyDescent="0.25">
      <c r="A3722">
        <f t="shared" si="1084"/>
        <v>7187033.0019432977</v>
      </c>
      <c r="B3722">
        <f t="shared" si="1101"/>
        <v>1143851.8284238593</v>
      </c>
      <c r="C3722" t="str">
        <f t="shared" si="1085"/>
        <v>-0.00183595061127327+0.00298928707713782i</v>
      </c>
      <c r="D3722" t="str">
        <f t="shared" si="1086"/>
        <v>0.940085187552211-1.70301976441206i</v>
      </c>
      <c r="E3722" t="str">
        <f t="shared" si="1087"/>
        <v>-5.02906268598674-14.5831036703581i</v>
      </c>
      <c r="F3722" t="str">
        <f t="shared" si="1088"/>
        <v>1.30021676434633-0.57911946997592i</v>
      </c>
      <c r="G3722" t="str">
        <f t="shared" si="1089"/>
        <v>0.893647435556919-0.308288333349579i</v>
      </c>
      <c r="H3722" t="str">
        <f t="shared" si="1090"/>
        <v>0.0013945356043713-13.9174534550422i</v>
      </c>
      <c r="I3722" t="str">
        <f t="shared" si="1091"/>
        <v>-0.0227321091039953-0.051051019738886i</v>
      </c>
      <c r="K3722" t="str">
        <f t="shared" si="1092"/>
        <v>0.0000863955340331457-0.000217266371264126i</v>
      </c>
      <c r="L3722" t="str">
        <f t="shared" si="1093"/>
        <v>0.00005-0.0002467011971297i</v>
      </c>
      <c r="M3722" t="str">
        <f t="shared" si="1094"/>
        <v>0.00133333333333333-0.000145118351252765i</v>
      </c>
      <c r="N3722">
        <f t="shared" si="1095"/>
        <v>58.442721293560282</v>
      </c>
      <c r="O3722">
        <f t="shared" si="1096"/>
        <v>49.098636132543021</v>
      </c>
      <c r="P3722" s="3">
        <f t="shared" si="1097"/>
        <v>-49.098636132543021</v>
      </c>
      <c r="Q3722" s="3">
        <f t="shared" si="1098"/>
        <v>121.55727870643972</v>
      </c>
      <c r="R3722">
        <f t="shared" si="1099"/>
        <v>-58.442721293560282</v>
      </c>
      <c r="S3722">
        <f t="shared" si="1100"/>
        <v>1143.8518284238594</v>
      </c>
      <c r="T3722">
        <f t="shared" si="1083"/>
        <v>-49.098636132543021</v>
      </c>
    </row>
    <row r="3723" spans="1:20" x14ac:dyDescent="0.25">
      <c r="A3723">
        <f t="shared" si="1084"/>
        <v>7214343.727350682</v>
      </c>
      <c r="B3723">
        <f t="shared" si="1101"/>
        <v>1148198.46537187</v>
      </c>
      <c r="C3723" t="str">
        <f t="shared" si="1085"/>
        <v>-0.00180871158281798+0.00296282639110911i</v>
      </c>
      <c r="D3723" t="str">
        <f t="shared" si="1086"/>
        <v>0.934651470313975-1.69958551770403i</v>
      </c>
      <c r="E3723" t="str">
        <f t="shared" si="1087"/>
        <v>-5.02539203818919-14.5151358240254i</v>
      </c>
      <c r="F3723" t="str">
        <f t="shared" si="1088"/>
        <v>1.29916468101332-0.579965316830328i</v>
      </c>
      <c r="G3723" t="str">
        <f t="shared" si="1089"/>
        <v>0.892924331841972-0.309209426516301i</v>
      </c>
      <c r="H3723" t="str">
        <f t="shared" si="1090"/>
        <v>0.00137970780501925-13.8647421652096i</v>
      </c>
      <c r="I3723" t="str">
        <f t="shared" si="1091"/>
        <v>-0.0226791357111994-0.050816505453661i</v>
      </c>
      <c r="K3723" t="str">
        <f t="shared" si="1092"/>
        <v>0.000086128080331304-0.000216520387148913i</v>
      </c>
      <c r="L3723" t="str">
        <f t="shared" si="1093"/>
        <v>0.00005-0.000245767281460151i</v>
      </c>
      <c r="M3723" t="str">
        <f t="shared" si="1094"/>
        <v>0.00133333333333333-0.000144568989094207i</v>
      </c>
      <c r="N3723">
        <f t="shared" si="1095"/>
        <v>58.597257974131438</v>
      </c>
      <c r="O3723">
        <f t="shared" si="1096"/>
        <v>49.190209609883325</v>
      </c>
      <c r="P3723" s="3">
        <f t="shared" si="1097"/>
        <v>-49.190209609883325</v>
      </c>
      <c r="Q3723" s="3">
        <f t="shared" si="1098"/>
        <v>121.40274202586856</v>
      </c>
      <c r="R3723">
        <f t="shared" si="1099"/>
        <v>-58.597257974131438</v>
      </c>
      <c r="S3723">
        <f t="shared" si="1100"/>
        <v>1148.19846537187</v>
      </c>
      <c r="T3723">
        <f t="shared" si="1083"/>
        <v>-49.190209609883325</v>
      </c>
    </row>
    <row r="3724" spans="1:20" x14ac:dyDescent="0.25">
      <c r="A3724">
        <f t="shared" si="1084"/>
        <v>7241758.2335146144</v>
      </c>
      <c r="B3724">
        <f t="shared" si="1101"/>
        <v>1152561.619540283</v>
      </c>
      <c r="C3724" t="str">
        <f t="shared" si="1085"/>
        <v>-0.00178182637184152+0.00293653864542685i</v>
      </c>
      <c r="D3724" t="str">
        <f t="shared" si="1086"/>
        <v>0.929239543804284-1.69614083054269i</v>
      </c>
      <c r="E3724" t="str">
        <f t="shared" si="1087"/>
        <v>-5.0216907301805-14.4474069920152i</v>
      </c>
      <c r="F3724" t="str">
        <f t="shared" si="1088"/>
        <v>1.29810630735534-0.580814556511729i</v>
      </c>
      <c r="G3724" t="str">
        <f t="shared" si="1089"/>
        <v>0.89219690474577-0.310131565481229i</v>
      </c>
      <c r="H3724" t="str">
        <f t="shared" si="1090"/>
        <v>0.00136505178131341-13.8122306879258i</v>
      </c>
      <c r="I3724" t="str">
        <f t="shared" si="1091"/>
        <v>-0.0226263696618997-0.0505827909010884i</v>
      </c>
      <c r="K3724" t="str">
        <f t="shared" si="1092"/>
        <v>0.0000858623402655163-0.000215776450067007i</v>
      </c>
      <c r="L3724" t="str">
        <f t="shared" si="1093"/>
        <v>0.00005-0.000244836901235457i</v>
      </c>
      <c r="M3724" t="str">
        <f t="shared" si="1094"/>
        <v>0.00133333333333333-0.000144021706609092i</v>
      </c>
      <c r="N3724">
        <f t="shared" si="1095"/>
        <v>58.751554712654269</v>
      </c>
      <c r="O3724">
        <f t="shared" si="1096"/>
        <v>49.281855551984115</v>
      </c>
      <c r="P3724" s="3">
        <f t="shared" si="1097"/>
        <v>-49.281855551984115</v>
      </c>
      <c r="Q3724" s="3">
        <f t="shared" si="1098"/>
        <v>121.24844528734573</v>
      </c>
      <c r="R3724">
        <f t="shared" si="1099"/>
        <v>-58.751554712654269</v>
      </c>
      <c r="S3724">
        <f t="shared" si="1100"/>
        <v>1152.5616195402829</v>
      </c>
      <c r="T3724">
        <f t="shared" si="1083"/>
        <v>-49.281855551984115</v>
      </c>
    </row>
    <row r="3725" spans="1:20" x14ac:dyDescent="0.25">
      <c r="A3725">
        <f t="shared" si="1084"/>
        <v>7269276.9148019692</v>
      </c>
      <c r="B3725">
        <f t="shared" si="1101"/>
        <v>1156941.353694536</v>
      </c>
      <c r="C3725" t="str">
        <f t="shared" si="1085"/>
        <v>-0.00175529109957962+0.0029104236654165i</v>
      </c>
      <c r="D3725" t="str">
        <f t="shared" si="1086"/>
        <v>0.923849431972432-1.69268586357678i</v>
      </c>
      <c r="E3725" t="str">
        <f t="shared" si="1087"/>
        <v>-5.01795871194598-14.3799162718399i</v>
      </c>
      <c r="F3725" t="str">
        <f t="shared" si="1088"/>
        <v>1.29704161751296-0.581667156816783i</v>
      </c>
      <c r="G3725" t="str">
        <f t="shared" si="1089"/>
        <v>0.891465136494974-0.311054732979538i</v>
      </c>
      <c r="H3725" t="str">
        <f t="shared" si="1090"/>
        <v>0.00135056543701014-13.7599182640348i</v>
      </c>
      <c r="I3725" t="str">
        <f t="shared" si="1091"/>
        <v>-0.0225738083971585-0.050349873302608i</v>
      </c>
      <c r="K3725" t="str">
        <f t="shared" si="1092"/>
        <v>0.0000855983049853675-0.000215034559548145i</v>
      </c>
      <c r="L3725" t="str">
        <f t="shared" si="1093"/>
        <v>0.00005-0.000243910043071784i</v>
      </c>
      <c r="M3725" t="str">
        <f t="shared" si="1094"/>
        <v>0.00133333333333333-0.000143476495924579i</v>
      </c>
      <c r="N3725">
        <f t="shared" si="1095"/>
        <v>58.905610818218548</v>
      </c>
      <c r="O3725">
        <f t="shared" si="1096"/>
        <v>49.373573783394313</v>
      </c>
      <c r="P3725" s="3">
        <f t="shared" si="1097"/>
        <v>-49.373573783394313</v>
      </c>
      <c r="Q3725" s="3">
        <f t="shared" si="1098"/>
        <v>121.09438918178145</v>
      </c>
      <c r="R3725">
        <f t="shared" si="1099"/>
        <v>-58.905610818218548</v>
      </c>
      <c r="S3725">
        <f t="shared" si="1100"/>
        <v>1156.941353694536</v>
      </c>
      <c r="T3725">
        <f t="shared" si="1083"/>
        <v>-49.373573783394313</v>
      </c>
    </row>
    <row r="3726" spans="1:20" x14ac:dyDescent="0.25">
      <c r="A3726">
        <f t="shared" si="1084"/>
        <v>7296900.1670782184</v>
      </c>
      <c r="B3726">
        <f t="shared" si="1101"/>
        <v>1161337.7308385754</v>
      </c>
      <c r="C3726" t="str">
        <f t="shared" si="1085"/>
        <v>-0.00172910191900362+0.00288448125873092i</v>
      </c>
      <c r="D3726" t="str">
        <f t="shared" si="1086"/>
        <v>0.918481157324847-1.68922077710653i</v>
      </c>
      <c r="E3726" t="str">
        <f t="shared" si="1087"/>
        <v>-5.01419593321208-14.312662766937i</v>
      </c>
      <c r="F3726" t="str">
        <f t="shared" si="1088"/>
        <v>1.29597058568283-0.582523085275579i</v>
      </c>
      <c r="G3726" t="str">
        <f t="shared" si="1089"/>
        <v>0.890729009354765-0.311978911544746i</v>
      </c>
      <c r="H3726" t="str">
        <f t="shared" si="1090"/>
        <v>0.0013362467016792-13.7078041372807i</v>
      </c>
      <c r="I3726" t="str">
        <f t="shared" si="1091"/>
        <v>-0.0225214493754691-0.0501177498955743i</v>
      </c>
      <c r="K3726" t="str">
        <f t="shared" si="1092"/>
        <v>0.00008533596565633-0.000214294715066243i</v>
      </c>
      <c r="L3726" t="str">
        <f t="shared" si="1093"/>
        <v>0.00005-0.000242986693635967i</v>
      </c>
      <c r="M3726" t="str">
        <f t="shared" si="1094"/>
        <v>0.00133333333333333-0.000142933349197628i</v>
      </c>
      <c r="N3726">
        <f t="shared" si="1095"/>
        <v>59.059425606920627</v>
      </c>
      <c r="O3726">
        <f t="shared" si="1096"/>
        <v>49.465364128915397</v>
      </c>
      <c r="P3726" s="3">
        <f t="shared" si="1097"/>
        <v>-49.465364128915397</v>
      </c>
      <c r="Q3726" s="3">
        <f t="shared" si="1098"/>
        <v>120.94057439307937</v>
      </c>
      <c r="R3726">
        <f t="shared" si="1099"/>
        <v>-59.059425606920627</v>
      </c>
      <c r="S3726">
        <f t="shared" si="1100"/>
        <v>1161.3377308385755</v>
      </c>
      <c r="T3726">
        <f t="shared" si="1083"/>
        <v>-49.465364128915397</v>
      </c>
    </row>
    <row r="3727" spans="1:20" x14ac:dyDescent="0.25">
      <c r="A3727">
        <f t="shared" si="1084"/>
        <v>7324628.3877131157</v>
      </c>
      <c r="B3727">
        <f t="shared" si="1101"/>
        <v>1165750.8142157621</v>
      </c>
      <c r="C3727" t="str">
        <f t="shared" si="1085"/>
        <v>-0.00170325501473016+0.00285871121567238i</v>
      </c>
      <c r="D3727" t="str">
        <f t="shared" si="1086"/>
        <v>0.913134740934542-1.68574573107005i</v>
      </c>
      <c r="E3727" t="str">
        <f t="shared" si="1087"/>
        <v>-5.01040234346438-14.2456455866447i</v>
      </c>
      <c r="F3727" t="str">
        <f t="shared" si="1088"/>
        <v>1.29489318612037-0.583382309150334i</v>
      </c>
      <c r="G3727" t="str">
        <f t="shared" si="1089"/>
        <v>0.889988505630722-0.312904083507896i</v>
      </c>
      <c r="H3727" t="str">
        <f t="shared" si="1090"/>
        <v>0.00132209353039833-13.6558875542967i</v>
      </c>
      <c r="I3727" t="str">
        <f t="shared" si="1091"/>
        <v>-0.0224692900726671-0.0498864179332247i</v>
      </c>
      <c r="K3727" t="str">
        <f t="shared" si="1092"/>
        <v>0.0000850753134601997-0.000213556916039882i</v>
      </c>
      <c r="L3727" t="str">
        <f t="shared" si="1093"/>
        <v>0.00005-0.000242066839645315i</v>
      </c>
      <c r="M3727" t="str">
        <f t="shared" si="1094"/>
        <v>0.00133333333333333-0.000142392258614891i</v>
      </c>
      <c r="N3727">
        <f t="shared" si="1095"/>
        <v>59.212998401784461</v>
      </c>
      <c r="O3727">
        <f t="shared" si="1096"/>
        <v>49.557226413610223</v>
      </c>
      <c r="P3727" s="3">
        <f t="shared" si="1097"/>
        <v>-49.557226413610223</v>
      </c>
      <c r="Q3727" s="3">
        <f t="shared" si="1098"/>
        <v>120.78700159821554</v>
      </c>
      <c r="R3727">
        <f t="shared" si="1099"/>
        <v>-59.212998401784461</v>
      </c>
      <c r="S3727">
        <f t="shared" si="1100"/>
        <v>1165.7508142157621</v>
      </c>
      <c r="T3727">
        <f t="shared" si="1083"/>
        <v>-49.557226413610223</v>
      </c>
    </row>
    <row r="3728" spans="1:20" x14ac:dyDescent="0.25">
      <c r="A3728">
        <f t="shared" si="1084"/>
        <v>7352461.9755864255</v>
      </c>
      <c r="B3728">
        <f t="shared" si="1101"/>
        <v>1170180.667309782</v>
      </c>
      <c r="C3728" t="str">
        <f t="shared" si="1085"/>
        <v>-0.00167774660292819+0.00283311330951165i</v>
      </c>
      <c r="D3728" t="str">
        <f t="shared" si="1086"/>
        <v>0.907810202450665-1.68226088502971i</v>
      </c>
      <c r="E3728" t="str">
        <f t="shared" si="1087"/>
        <v>-5.0065778919652-14.1788638461779i</v>
      </c>
      <c r="F3728" t="str">
        <f t="shared" si="1088"/>
        <v>1.29380939314254-0.584244795434108i</v>
      </c>
      <c r="G3728" t="str">
        <f t="shared" si="1089"/>
        <v>0.88924360767073-0.313830230996752i</v>
      </c>
      <c r="H3728" t="str">
        <f t="shared" si="1090"/>
        <v>0.00130810390345109-13.6041677645937i</v>
      </c>
      <c r="I3728" t="str">
        <f t="shared" si="1091"/>
        <v>-0.0224173279818421-0.0496558746846479i</v>
      </c>
      <c r="K3728" t="str">
        <f t="shared" si="1092"/>
        <v>0.0000848163395955272-0.000212821161832786i</v>
      </c>
      <c r="L3728" t="str">
        <f t="shared" si="1093"/>
        <v>0.00005-0.000241150467867419i</v>
      </c>
      <c r="M3728" t="str">
        <f t="shared" si="1094"/>
        <v>0.00133333333333333-0.000141853216392599i</v>
      </c>
      <c r="N3728">
        <f t="shared" si="1095"/>
        <v>59.36632853267858</v>
      </c>
      <c r="O3728">
        <f t="shared" si="1096"/>
        <v>49.649160462812688</v>
      </c>
      <c r="P3728" s="3">
        <f t="shared" si="1097"/>
        <v>-49.649160462812688</v>
      </c>
      <c r="Q3728" s="3">
        <f t="shared" si="1098"/>
        <v>120.63367146732142</v>
      </c>
      <c r="R3728">
        <f t="shared" si="1099"/>
        <v>-59.36632853267858</v>
      </c>
      <c r="S3728">
        <f t="shared" si="1100"/>
        <v>1170.1806673097819</v>
      </c>
      <c r="T3728">
        <f t="shared" si="1083"/>
        <v>-49.649160462812688</v>
      </c>
    </row>
    <row r="3729" spans="1:20" x14ac:dyDescent="0.25">
      <c r="A3729">
        <f t="shared" si="1084"/>
        <v>7380401.331093655</v>
      </c>
      <c r="B3729">
        <f t="shared" si="1101"/>
        <v>1174627.3538455593</v>
      </c>
      <c r="C3729" t="str">
        <f t="shared" si="1085"/>
        <v>-0.00165257293122339+0.00280768729680508i</v>
      </c>
      <c r="D3729" t="str">
        <f t="shared" si="1086"/>
        <v>0.90250756010819-1.6787663981589i</v>
      </c>
      <c r="E3729" t="str">
        <f t="shared" si="1087"/>
        <v>-5.00272252777177-14.1123166666043i</v>
      </c>
      <c r="F3729" t="str">
        <f t="shared" si="1088"/>
        <v>1.29271918113067-0.585110510849565i</v>
      </c>
      <c r="G3729" t="str">
        <f t="shared" si="1089"/>
        <v>0.888494297866901-0.314757335935008i</v>
      </c>
      <c r="H3729" t="str">
        <f t="shared" si="1090"/>
        <v>0.00129427582602782-13.5526440205494i</v>
      </c>
      <c r="I3729" t="str">
        <f t="shared" si="1091"/>
        <v>-0.0223655606132526-0.0494261174347561i</v>
      </c>
      <c r="K3729" t="str">
        <f t="shared" si="1092"/>
        <v>0.0000845590352780408-0.000212087451754309i</v>
      </c>
      <c r="L3729" t="str">
        <f t="shared" si="1093"/>
        <v>0.00005-0.000240237565119963i</v>
      </c>
      <c r="M3729" t="str">
        <f t="shared" si="1094"/>
        <v>0.00133333333333333-0.000141316214776449i</v>
      </c>
      <c r="N3729">
        <f t="shared" si="1095"/>
        <v>59.519415336235696</v>
      </c>
      <c r="O3729">
        <f t="shared" si="1096"/>
        <v>49.741166102136205</v>
      </c>
      <c r="P3729" s="3">
        <f t="shared" si="1097"/>
        <v>-49.741166102136205</v>
      </c>
      <c r="Q3729" s="3">
        <f t="shared" si="1098"/>
        <v>120.4805846637643</v>
      </c>
      <c r="R3729">
        <f t="shared" si="1099"/>
        <v>-59.519415336235696</v>
      </c>
      <c r="S3729">
        <f t="shared" si="1100"/>
        <v>1174.6273538455594</v>
      </c>
      <c r="T3729">
        <f t="shared" si="1083"/>
        <v>-49.741166102136205</v>
      </c>
    </row>
    <row r="3730" spans="1:20" x14ac:dyDescent="0.25">
      <c r="A3730">
        <f t="shared" si="1084"/>
        <v>7408446.8561518108</v>
      </c>
      <c r="B3730">
        <f t="shared" si="1101"/>
        <v>1179090.9377901724</v>
      </c>
      <c r="C3730" t="str">
        <f t="shared" si="1085"/>
        <v>-0.00162773027859995+0.00278243291770889i</v>
      </c>
      <c r="D3730" t="str">
        <f t="shared" si="1086"/>
        <v>0.89722683073765-1.67526242922881i</v>
      </c>
      <c r="E3730" t="str">
        <f t="shared" si="1087"/>
        <v>-4.99883619975398-14.0460031748203i</v>
      </c>
      <c r="F3730" t="str">
        <f t="shared" si="1088"/>
        <v>1.29162252453325-0.58597942184773i</v>
      </c>
      <c r="G3730" t="str">
        <f t="shared" si="1089"/>
        <v>0.887740558657523-0.315685380041509i</v>
      </c>
      <c r="H3730" t="str">
        <f t="shared" si="1090"/>
        <v>0.00128060732793004-13.501315577397i</v>
      </c>
      <c r="I3730" t="str">
        <f t="shared" si="1091"/>
        <v>-0.0223139854942402-0.0491971434842511i</v>
      </c>
      <c r="K3730" t="str">
        <f t="shared" si="1092"/>
        <v>0.000084303391741065-0.000211355785059918i</v>
      </c>
      <c r="L3730" t="str">
        <f t="shared" si="1093"/>
        <v>0.00005-0.000239328118270535i</v>
      </c>
      <c r="M3730" t="str">
        <f t="shared" si="1094"/>
        <v>0.00133333333333333-0.000140781246041491i</v>
      </c>
      <c r="N3730">
        <f t="shared" si="1095"/>
        <v>59.672258155770521</v>
      </c>
      <c r="O3730">
        <f t="shared" si="1096"/>
        <v>49.833243157482755</v>
      </c>
      <c r="P3730" s="3">
        <f t="shared" si="1097"/>
        <v>-49.833243157482755</v>
      </c>
      <c r="Q3730" s="3">
        <f t="shared" si="1098"/>
        <v>120.32774184422948</v>
      </c>
      <c r="R3730">
        <f t="shared" si="1099"/>
        <v>-59.672258155770521</v>
      </c>
      <c r="S3730">
        <f t="shared" si="1100"/>
        <v>1179.0909377901723</v>
      </c>
      <c r="T3730">
        <f t="shared" si="1083"/>
        <v>-49.833243157482755</v>
      </c>
    </row>
    <row r="3731" spans="1:20" x14ac:dyDescent="0.25">
      <c r="A3731">
        <f t="shared" si="1084"/>
        <v>7436598.954205187</v>
      </c>
      <c r="B3731">
        <f t="shared" si="1101"/>
        <v>1183571.483353775</v>
      </c>
      <c r="C3731" t="str">
        <f t="shared" si="1085"/>
        <v>-0.00160321495530005+0.00275734989629121i</v>
      </c>
      <c r="D3731" t="str">
        <f t="shared" si="1086"/>
        <v>0.891968029775139-1.6717491365955i</v>
      </c>
      <c r="E3731" t="str">
        <f t="shared" si="1087"/>
        <v>-4.99491885661262-13.9799225035277i</v>
      </c>
      <c r="F3731" t="str">
        <f t="shared" si="1088"/>
        <v>1.29051939786881-0.58685149460679i</v>
      </c>
      <c r="G3731" t="str">
        <f t="shared" si="1089"/>
        <v>0.886982372529022-0.316614344829493i</v>
      </c>
      <c r="H3731" t="str">
        <f t="shared" si="1090"/>
        <v>0.00126709646327765-13.4501816932145i</v>
      </c>
      <c r="I3731" t="str">
        <f t="shared" si="1091"/>
        <v>-0.0222626001691476-0.0489689501495963i</v>
      </c>
      <c r="K3731" t="str">
        <f t="shared" si="1092"/>
        <v>0.0000840494002359256-0.000210626160951678i</v>
      </c>
      <c r="L3731" t="str">
        <f t="shared" si="1093"/>
        <v>0.00005-0.000238422114236436i</v>
      </c>
      <c r="M3731" t="str">
        <f t="shared" si="1094"/>
        <v>0.00133333333333333-0.000140248302492021i</v>
      </c>
      <c r="N3731">
        <f t="shared" si="1095"/>
        <v>59.824856341196011</v>
      </c>
      <c r="O3731">
        <f t="shared" si="1096"/>
        <v>49.925391455050992</v>
      </c>
      <c r="P3731" s="3">
        <f t="shared" si="1097"/>
        <v>-49.925391455050992</v>
      </c>
      <c r="Q3731" s="3">
        <f t="shared" si="1098"/>
        <v>120.17514365880399</v>
      </c>
      <c r="R3731">
        <f t="shared" si="1099"/>
        <v>-59.824856341196011</v>
      </c>
      <c r="S3731">
        <f t="shared" si="1100"/>
        <v>1183.571483353775</v>
      </c>
      <c r="T3731">
        <f t="shared" si="1083"/>
        <v>-49.925391455050992</v>
      </c>
    </row>
    <row r="3732" spans="1:20" x14ac:dyDescent="0.25">
      <c r="A3732">
        <f t="shared" si="1084"/>
        <v>7464858.0302311666</v>
      </c>
      <c r="B3732">
        <f t="shared" si="1101"/>
        <v>1188069.0549905193</v>
      </c>
      <c r="C3732" t="str">
        <f t="shared" si="1085"/>
        <v>-0.00157902330272059+0.00273243794084136i</v>
      </c>
      <c r="D3732" t="str">
        <f t="shared" si="1086"/>
        <v>0.886731171272254-1.66822667818712i</v>
      </c>
      <c r="E3732" t="str">
        <f t="shared" si="1087"/>
        <v>-4.99097044689726-13.91407379121i</v>
      </c>
      <c r="F3732" t="str">
        <f t="shared" si="1088"/>
        <v>1.28940977572883-0.58772669503092i</v>
      </c>
      <c r="G3732" t="str">
        <f t="shared" si="1089"/>
        <v>0.886219722017955-0.317544211605838i</v>
      </c>
      <c r="H3732" t="str">
        <f t="shared" si="1090"/>
        <v>0.00125374131021955-13.3992416289133i</v>
      </c>
      <c r="I3732" t="str">
        <f t="shared" si="1091"/>
        <v>-0.0222114021992361-0.0487415347629843i</v>
      </c>
      <c r="K3732" t="str">
        <f t="shared" si="1092"/>
        <v>0.00008379705203235-0.000209898578578733i</v>
      </c>
      <c r="L3732" t="str">
        <f t="shared" si="1093"/>
        <v>0.00005-0.000237519539984495i</v>
      </c>
      <c r="M3732" t="str">
        <f t="shared" si="1094"/>
        <v>0.00133333333333333-0.000139717376461468i</v>
      </c>
      <c r="N3732">
        <f t="shared" si="1095"/>
        <v>59.977209248941477</v>
      </c>
      <c r="O3732">
        <f t="shared" si="1096"/>
        <v>50.017610821344988</v>
      </c>
      <c r="P3732" s="3">
        <f t="shared" si="1097"/>
        <v>-50.017610821344988</v>
      </c>
      <c r="Q3732" s="3">
        <f t="shared" si="1098"/>
        <v>120.02279075105852</v>
      </c>
      <c r="R3732">
        <f t="shared" si="1099"/>
        <v>-59.977209248941477</v>
      </c>
      <c r="S3732">
        <f t="shared" si="1100"/>
        <v>1188.0690549905194</v>
      </c>
      <c r="T3732">
        <f t="shared" si="1083"/>
        <v>-50.017610821344988</v>
      </c>
    </row>
    <row r="3733" spans="1:20" x14ac:dyDescent="0.25">
      <c r="A3733">
        <f t="shared" si="1084"/>
        <v>7493224.4907460455</v>
      </c>
      <c r="B3733">
        <f t="shared" si="1101"/>
        <v>1192583.7173994833</v>
      </c>
      <c r="C3733" t="str">
        <f t="shared" si="1085"/>
        <v>-0.00155515169330783+0.00270769674417681i</v>
      </c>
      <c r="D3733" t="str">
        <f t="shared" si="1086"/>
        <v>0.881516267906296-1.66469521149137i</v>
      </c>
      <c r="E3733" t="str">
        <f t="shared" si="1087"/>
        <v>-4.98699091902427-13.8484561821091i</v>
      </c>
      <c r="F3733" t="str">
        <f t="shared" si="1088"/>
        <v>1.28829363278065-0.588604988749087i</v>
      </c>
      <c r="G3733" t="str">
        <f t="shared" si="1089"/>
        <v>0.885452589713011-0.318474961470338i</v>
      </c>
      <c r="H3733" t="str">
        <f t="shared" si="1090"/>
        <v>0.00124053997064726-13.3484946482275i</v>
      </c>
      <c r="I3733" t="str">
        <f t="shared" si="1091"/>
        <v>-0.0221603891626045-0.0485148946723072i</v>
      </c>
      <c r="K3733" t="str">
        <f t="shared" si="1092"/>
        <v>0.0000835463384188623-0.00020917303703779i</v>
      </c>
      <c r="L3733" t="str">
        <f t="shared" si="1093"/>
        <v>0.00005-0.000236620382530878i</v>
      </c>
      <c r="M3733" t="str">
        <f t="shared" si="1094"/>
        <v>0.00133333333333333-0.000139188460312281i</v>
      </c>
      <c r="N3733">
        <f t="shared" si="1095"/>
        <v>60.129316241866974</v>
      </c>
      <c r="O3733">
        <f t="shared" si="1096"/>
        <v>50.109901083181818</v>
      </c>
      <c r="P3733" s="3">
        <f t="shared" si="1097"/>
        <v>-50.109901083181818</v>
      </c>
      <c r="Q3733" s="3">
        <f t="shared" si="1098"/>
        <v>119.87068375813303</v>
      </c>
      <c r="R3733">
        <f t="shared" si="1099"/>
        <v>-60.129316241866974</v>
      </c>
      <c r="S3733">
        <f t="shared" si="1100"/>
        <v>1192.5837173994832</v>
      </c>
      <c r="T3733">
        <f t="shared" si="1083"/>
        <v>-50.109901083181818</v>
      </c>
    </row>
    <row r="3734" spans="1:20" x14ac:dyDescent="0.25">
      <c r="A3734">
        <f t="shared" si="1084"/>
        <v>7521698.74381088</v>
      </c>
      <c r="B3734">
        <f t="shared" si="1101"/>
        <v>1197115.5355256014</v>
      </c>
      <c r="C3734" t="str">
        <f t="shared" si="1085"/>
        <v>-0.00153159653044928+0.00268312598394733i</v>
      </c>
      <c r="D3734" t="str">
        <f t="shared" si="1086"/>
        <v>0.876323330990472-1.66115489354306i</v>
      </c>
      <c r="E3734" t="str">
        <f t="shared" si="1087"/>
        <v>-4.98298022129514-13.7830688262015i</v>
      </c>
      <c r="F3734" t="str">
        <f t="shared" si="1088"/>
        <v>1.28717094377038-0.589486341113938i</v>
      </c>
      <c r="G3734" t="str">
        <f t="shared" si="1089"/>
        <v>0.884680958257043-0.319406575314979i</v>
      </c>
      <c r="H3734" t="str">
        <f t="shared" si="1090"/>
        <v>0.00122749056991158-13.297940017703i</v>
      </c>
      <c r="I3734" t="str">
        <f t="shared" si="1091"/>
        <v>-0.0221095586541101-0.0482890272411234i</v>
      </c>
      <c r="K3734" t="str">
        <f t="shared" si="1092"/>
        <v>0.0000832972507031649-0.000208449535373603i</v>
      </c>
      <c r="L3734" t="str">
        <f t="shared" si="1093"/>
        <v>0.00005-0.000235724628940902i</v>
      </c>
      <c r="M3734" t="str">
        <f t="shared" si="1094"/>
        <v>0.00133333333333333-0.000138661546435825i</v>
      </c>
      <c r="N3734">
        <f t="shared" si="1095"/>
        <v>60.281176689181507</v>
      </c>
      <c r="O3734">
        <f t="shared" si="1096"/>
        <v>50.202262067700154</v>
      </c>
      <c r="P3734" s="3">
        <f t="shared" si="1097"/>
        <v>-50.202262067700154</v>
      </c>
      <c r="Q3734" s="3">
        <f t="shared" si="1098"/>
        <v>119.71882331081849</v>
      </c>
      <c r="R3734">
        <f t="shared" si="1099"/>
        <v>-60.281176689181507</v>
      </c>
      <c r="S3734">
        <f t="shared" si="1100"/>
        <v>1197.1155355256014</v>
      </c>
      <c r="T3734">
        <f t="shared" si="1083"/>
        <v>-50.202262067700154</v>
      </c>
    </row>
    <row r="3735" spans="1:20" x14ac:dyDescent="0.25">
      <c r="A3735">
        <f t="shared" si="1084"/>
        <v>7550281.1990373619</v>
      </c>
      <c r="B3735">
        <f t="shared" si="1101"/>
        <v>1201664.5745605987</v>
      </c>
      <c r="C3735" t="str">
        <f t="shared" si="1085"/>
        <v>-0.00150835424836373+0.00265872532293688i</v>
      </c>
      <c r="D3735" t="str">
        <f t="shared" si="1086"/>
        <v>0.871152370484228-1.65760588091193i</v>
      </c>
      <c r="E3735" t="str">
        <f t="shared" si="1087"/>
        <v>-4.97893830191453-13.7179108791763i</v>
      </c>
      <c r="F3735" t="str">
        <f t="shared" si="1088"/>
        <v>1.28604168352596-0.590370717200667i</v>
      </c>
      <c r="G3735" t="str">
        <f t="shared" si="1089"/>
        <v>0.883904810349115-0.320339033823245i</v>
      </c>
      <c r="H3735" t="str">
        <f t="shared" si="1090"/>
        <v>0.00121459125654239-13.2475770066868i</v>
      </c>
      <c r="I3735" t="str">
        <f t="shared" si="1091"/>
        <v>-0.0220589082852912-0.0480639298486301i</v>
      </c>
      <c r="K3735" t="str">
        <f t="shared" si="1092"/>
        <v>0.0000830497802125195-0.000207728072579458i</v>
      </c>
      <c r="L3735" t="str">
        <f t="shared" si="1093"/>
        <v>0.00005-0.000234832266328853i</v>
      </c>
      <c r="M3735" t="str">
        <f t="shared" si="1094"/>
        <v>0.00133333333333333-0.000138136627252266i</v>
      </c>
      <c r="N3735">
        <f t="shared" si="1095"/>
        <v>60.432789966356239</v>
      </c>
      <c r="O3735">
        <f t="shared" si="1096"/>
        <v>50.294693602367133</v>
      </c>
      <c r="P3735" s="3">
        <f t="shared" si="1097"/>
        <v>-50.294693602367133</v>
      </c>
      <c r="Q3735" s="3">
        <f t="shared" si="1098"/>
        <v>119.56721003364376</v>
      </c>
      <c r="R3735">
        <f t="shared" si="1099"/>
        <v>-60.432789966356239</v>
      </c>
      <c r="S3735">
        <f t="shared" si="1100"/>
        <v>1201.6645745605988</v>
      </c>
      <c r="T3735">
        <f t="shared" si="1083"/>
        <v>-50.294693602367133</v>
      </c>
    </row>
    <row r="3736" spans="1:20" x14ac:dyDescent="0.25">
      <c r="A3736">
        <f t="shared" si="1084"/>
        <v>7578972.2675937042</v>
      </c>
      <c r="B3736">
        <f t="shared" si="1101"/>
        <v>1206230.8999439289</v>
      </c>
      <c r="C3736" t="str">
        <f t="shared" si="1085"/>
        <v>-0.00148542131198853+0.00263449440936244i</v>
      </c>
      <c r="D3736" t="str">
        <f t="shared" si="1086"/>
        <v>0.866003395003751-1.65404832969063i</v>
      </c>
      <c r="E3736" t="str">
        <f t="shared" si="1087"/>
        <v>-4.97486510900841-13.6529815024103i</v>
      </c>
      <c r="F3736" t="str">
        <f t="shared" si="1088"/>
        <v>1.28490582696011-0.591258081805933i</v>
      </c>
      <c r="G3736" t="str">
        <f t="shared" si="1089"/>
        <v>0.883124128746574-0.321272317469431i</v>
      </c>
      <c r="H3736" t="str">
        <f t="shared" si="1090"/>
        <v>0.00120184020197143-13.1974048873156i</v>
      </c>
      <c r="I3736" t="str">
        <f t="shared" si="1091"/>
        <v>-0.0220084356842891-0.0478395998896278i</v>
      </c>
      <c r="K3736" t="str">
        <f t="shared" si="1092"/>
        <v>0.0000828039182941156-0.000207008647597655i</v>
      </c>
      <c r="L3736" t="str">
        <f t="shared" si="1093"/>
        <v>0.00005-0.000233943281857793i</v>
      </c>
      <c r="M3736" t="str">
        <f t="shared" si="1094"/>
        <v>0.00133333333333333-0.000137613695210467i</v>
      </c>
      <c r="N3736">
        <f t="shared" si="1095"/>
        <v>60.584155455041056</v>
      </c>
      <c r="O3736">
        <f t="shared" si="1096"/>
        <v>50.387195514986871</v>
      </c>
      <c r="P3736" s="3">
        <f t="shared" si="1097"/>
        <v>-50.387195514986871</v>
      </c>
      <c r="Q3736" s="3">
        <f t="shared" si="1098"/>
        <v>119.41584454495894</v>
      </c>
      <c r="R3736">
        <f t="shared" si="1099"/>
        <v>-60.584155455041056</v>
      </c>
      <c r="S3736">
        <f t="shared" si="1100"/>
        <v>1206.230899943929</v>
      </c>
      <c r="T3736">
        <f t="shared" si="1083"/>
        <v>-50.387195514986871</v>
      </c>
    </row>
    <row r="3737" spans="1:20" x14ac:dyDescent="0.25">
      <c r="A3737">
        <f t="shared" si="1084"/>
        <v>7607772.3622105606</v>
      </c>
      <c r="B3737">
        <f t="shared" si="1101"/>
        <v>1210814.577363716</v>
      </c>
      <c r="C3737" t="str">
        <f t="shared" si="1085"/>
        <v>-0.0014627942168651+0.0026104328771707i</v>
      </c>
      <c r="D3737" t="str">
        <f t="shared" si="1086"/>
        <v>0.860876411832435-1.65048239548295i</v>
      </c>
      <c r="E3737" t="str">
        <f t="shared" si="1087"/>
        <v>-4.97076059064233-13.5882798629465i</v>
      </c>
      <c r="F3737" t="str">
        <f t="shared" si="1088"/>
        <v>1.28376334907336-0.592148399446776i</v>
      </c>
      <c r="G3737" t="str">
        <f t="shared" si="1089"/>
        <v>0.882338896267137-0.322206406517976i</v>
      </c>
      <c r="H3737" t="str">
        <f t="shared" si="1090"/>
        <v>0.0011892356002581-13.1474229345057i</v>
      </c>
      <c r="I3737" t="str">
        <f t="shared" si="1091"/>
        <v>-0.0219581384957735-0.0476160347744903i</v>
      </c>
      <c r="K3737" t="str">
        <f t="shared" si="1092"/>
        <v>0.0000825596563154345-0.000206291259319987i</v>
      </c>
      <c r="L3737" t="str">
        <f t="shared" si="1093"/>
        <v>0.00005-0.000233057662739383i</v>
      </c>
      <c r="M3737" t="str">
        <f t="shared" si="1094"/>
        <v>0.00133333333333333-0.000137092742787873i</v>
      </c>
      <c r="N3737">
        <f t="shared" si="1095"/>
        <v>60.735272542977754</v>
      </c>
      <c r="O3737">
        <f t="shared" si="1096"/>
        <v>50.479767633706992</v>
      </c>
      <c r="P3737" s="3">
        <f t="shared" si="1097"/>
        <v>-50.479767633706992</v>
      </c>
      <c r="Q3737" s="3">
        <f t="shared" si="1098"/>
        <v>119.26472745702225</v>
      </c>
      <c r="R3737">
        <f t="shared" si="1099"/>
        <v>-60.735272542977754</v>
      </c>
      <c r="S3737">
        <f t="shared" si="1100"/>
        <v>1210.8145773637159</v>
      </c>
      <c r="T3737">
        <f t="shared" si="1083"/>
        <v>-50.479767633706992</v>
      </c>
    </row>
    <row r="3738" spans="1:20" x14ac:dyDescent="0.25">
      <c r="A3738">
        <f t="shared" si="1084"/>
        <v>7636681.897186962</v>
      </c>
      <c r="B3738">
        <f t="shared" si="1101"/>
        <v>1215415.6727576982</v>
      </c>
      <c r="C3738" t="str">
        <f t="shared" si="1085"/>
        <v>-0.00144046948902189+0.00258654034633177i</v>
      </c>
      <c r="D3738" t="str">
        <f t="shared" si="1086"/>
        <v>0.855771426931564-1.64690823339212i</v>
      </c>
      <c r="E3738" t="str">
        <f t="shared" si="1087"/>
        <v>-4.96662469483986-13.5238051334703i</v>
      </c>
      <c r="F3738" t="str">
        <f t="shared" si="1088"/>
        <v>1.28261422495718-0.59304163435959i</v>
      </c>
      <c r="G3738" t="str">
        <f t="shared" si="1089"/>
        <v>0.881549095791004-0.323141281022817i</v>
      </c>
      <c r="H3738" t="str">
        <f t="shared" si="1090"/>
        <v>0.00117677566781823-13.097630425942i</v>
      </c>
      <c r="I3738" t="str">
        <f t="shared" si="1091"/>
        <v>-0.0219080143808683-0.0473932319291347i</v>
      </c>
      <c r="K3738" t="str">
        <f t="shared" si="1092"/>
        <v>0.0000823169856646039-0.00020557590658823i</v>
      </c>
      <c r="L3738" t="str">
        <f t="shared" si="1093"/>
        <v>0.00005-0.000232175396233695i</v>
      </c>
      <c r="M3738" t="str">
        <f t="shared" si="1094"/>
        <v>0.00133333333333333-0.000136573762490409i</v>
      </c>
      <c r="N3738">
        <f t="shared" si="1095"/>
        <v>60.886140623916063</v>
      </c>
      <c r="O3738">
        <f t="shared" si="1096"/>
        <v>50.57240978702626</v>
      </c>
      <c r="P3738" s="3">
        <f t="shared" si="1097"/>
        <v>-50.57240978702626</v>
      </c>
      <c r="Q3738" s="3">
        <f t="shared" si="1098"/>
        <v>119.11385937608394</v>
      </c>
      <c r="R3738">
        <f t="shared" si="1099"/>
        <v>-60.886140623916063</v>
      </c>
      <c r="S3738">
        <f t="shared" si="1100"/>
        <v>1215.4156727576983</v>
      </c>
      <c r="T3738">
        <f t="shared" si="1083"/>
        <v>-50.57240978702626</v>
      </c>
    </row>
    <row r="3739" spans="1:20" x14ac:dyDescent="0.25">
      <c r="A3739">
        <f t="shared" si="1084"/>
        <v>7665701.2883962728</v>
      </c>
      <c r="B3739">
        <f t="shared" si="1101"/>
        <v>1220034.2523141776</v>
      </c>
      <c r="C3739" t="str">
        <f t="shared" si="1085"/>
        <v>-0.00141844368485562+0.00256281642313039i</v>
      </c>
      <c r="D3739" t="str">
        <f t="shared" si="1086"/>
        <v>0.850688444951019-1.64332599800942i</v>
      </c>
      <c r="E3739" t="str">
        <f t="shared" si="1087"/>
        <v>-4.96245736960071-13.4595564922875i</v>
      </c>
      <c r="F3739" t="str">
        <f t="shared" si="1088"/>
        <v>1.28145842979705-0.59393775049911i</v>
      </c>
      <c r="G3739" t="str">
        <f t="shared" si="1089"/>
        <v>0.880754710262985-0.324076920826754i</v>
      </c>
      <c r="H3739" t="str">
        <f t="shared" si="1090"/>
        <v>0.00116445864315579-13.0480266420671i</v>
      </c>
      <c r="I3739" t="str">
        <f t="shared" si="1091"/>
        <v>-0.0218580610170786-0.0471711887949876i</v>
      </c>
      <c r="K3739" t="str">
        <f t="shared" si="1092"/>
        <v>0.0000820758977507483-0.000204862588194616i</v>
      </c>
      <c r="L3739" t="str">
        <f t="shared" si="1093"/>
        <v>0.00005-0.000231296469649029i</v>
      </c>
      <c r="M3739" t="str">
        <f t="shared" si="1094"/>
        <v>0.00133333333333333-0.00013605674685237i</v>
      </c>
      <c r="N3739">
        <f t="shared" si="1095"/>
        <v>61.036759097524197</v>
      </c>
      <c r="O3739">
        <f t="shared" si="1096"/>
        <v>50.665121803801149</v>
      </c>
      <c r="P3739" s="3">
        <f t="shared" si="1097"/>
        <v>-50.665121803801149</v>
      </c>
      <c r="Q3739" s="3">
        <f t="shared" si="1098"/>
        <v>118.9632409024758</v>
      </c>
      <c r="R3739">
        <f t="shared" si="1099"/>
        <v>-61.036759097524197</v>
      </c>
      <c r="S3739">
        <f t="shared" si="1100"/>
        <v>1220.0342523141776</v>
      </c>
      <c r="T3739">
        <f t="shared" si="1083"/>
        <v>-50.665121803801149</v>
      </c>
    </row>
    <row r="3740" spans="1:20" x14ac:dyDescent="0.25">
      <c r="A3740">
        <f t="shared" si="1084"/>
        <v>7694830.9532921789</v>
      </c>
      <c r="B3740">
        <f t="shared" si="1101"/>
        <v>1224670.3824729715</v>
      </c>
      <c r="C3740" t="str">
        <f t="shared" si="1085"/>
        <v>-0.00139671339100993+0.0025392607004544i</v>
      </c>
      <c r="D3740" t="str">
        <f t="shared" si="1086"/>
        <v>0.845627469240077-1.63973584340295i</v>
      </c>
      <c r="E3740" t="str">
        <f t="shared" si="1087"/>
        <v>-4.95825856291925-13.3955331233004i</v>
      </c>
      <c r="F3740" t="str">
        <f t="shared" si="1088"/>
        <v>1.28029593887555-0.5948367115374i</v>
      </c>
      <c r="G3740" t="str">
        <f t="shared" si="1089"/>
        <v>0.879955722694656-0.325013305560837i</v>
      </c>
      <c r="H3740" t="str">
        <f t="shared" si="1090"/>
        <v>0.00115228278659756-12.9986108660711i</v>
      </c>
      <c r="I3740" t="str">
        <f t="shared" si="1091"/>
        <v>-0.0218082760982188-0.0469499028289529i</v>
      </c>
      <c r="K3740" t="str">
        <f t="shared" si="1092"/>
        <v>0.0000818363840043277-0.000204151302882319i</v>
      </c>
      <c r="L3740" t="str">
        <f t="shared" si="1093"/>
        <v>0.00005-0.00023042087034173i</v>
      </c>
      <c r="M3740" t="str">
        <f t="shared" si="1094"/>
        <v>0.00133333333333333-0.000135541688436312i</v>
      </c>
      <c r="N3740">
        <f t="shared" si="1095"/>
        <v>61.187127369306793</v>
      </c>
      <c r="O3740">
        <f t="shared" si="1096"/>
        <v>50.75790351325309</v>
      </c>
      <c r="P3740" s="3">
        <f t="shared" si="1097"/>
        <v>-50.75790351325309</v>
      </c>
      <c r="Q3740" s="3">
        <f t="shared" si="1098"/>
        <v>118.81287263069321</v>
      </c>
      <c r="R3740">
        <f t="shared" si="1099"/>
        <v>-61.187127369306793</v>
      </c>
      <c r="S3740">
        <f t="shared" si="1100"/>
        <v>1224.6703824729714</v>
      </c>
      <c r="T3740">
        <f t="shared" si="1083"/>
        <v>-50.75790351325309</v>
      </c>
    </row>
    <row r="3741" spans="1:20" x14ac:dyDescent="0.25">
      <c r="A3741">
        <f t="shared" si="1084"/>
        <v>7724071.3109146897</v>
      </c>
      <c r="B3741">
        <f t="shared" si="1101"/>
        <v>1229324.1299263688</v>
      </c>
      <c r="C3741" t="str">
        <f t="shared" si="1085"/>
        <v>-0.00137527522425266+0.00251587275808069i</v>
      </c>
      <c r="D3741" t="str">
        <f t="shared" si="1086"/>
        <v>0.840588501858324-1.63613792310654i</v>
      </c>
      <c r="E3741" t="str">
        <f t="shared" si="1087"/>
        <v>-4.95402822280287-13.3317342159865i</v>
      </c>
      <c r="F3741" t="str">
        <f t="shared" si="1088"/>
        <v>1.27912672757562-0.595738480862917i</v>
      </c>
      <c r="G3741" t="str">
        <f t="shared" si="1089"/>
        <v>0.879152116166528-0.325950414643767i</v>
      </c>
      <c r="H3741" t="str">
        <f t="shared" si="1090"/>
        <v>0.00114024638003069-12.9493823838807i</v>
      </c>
      <c r="I3741" t="str">
        <f t="shared" si="1091"/>
        <v>-0.0217586573343432-0.0467293715033827i</v>
      </c>
      <c r="K3741" t="str">
        <f t="shared" si="1092"/>
        <v>0.0000815984358774763-0.000203442049345938i</v>
      </c>
      <c r="L3741" t="str">
        <f t="shared" si="1093"/>
        <v>0.00005-0.00022954858571601i</v>
      </c>
      <c r="M3741" t="str">
        <f t="shared" si="1094"/>
        <v>0.00133333333333333-0.000135028579832947i</v>
      </c>
      <c r="N3741">
        <f t="shared" si="1095"/>
        <v>61.337244850513372</v>
      </c>
      <c r="O3741">
        <f t="shared" si="1096"/>
        <v>50.850754744974161</v>
      </c>
      <c r="P3741" s="3">
        <f t="shared" si="1097"/>
        <v>-50.850754744974161</v>
      </c>
      <c r="Q3741" s="3">
        <f t="shared" si="1098"/>
        <v>118.66275514948663</v>
      </c>
      <c r="R3741">
        <f t="shared" si="1099"/>
        <v>-61.337244850513372</v>
      </c>
      <c r="S3741">
        <f t="shared" si="1100"/>
        <v>1229.3241299263689</v>
      </c>
      <c r="T3741">
        <f t="shared" si="1083"/>
        <v>-50.850754744974161</v>
      </c>
    </row>
    <row r="3742" spans="1:20" x14ac:dyDescent="0.25">
      <c r="A3742">
        <f t="shared" si="1084"/>
        <v>7753422.7818961646</v>
      </c>
      <c r="B3742">
        <f t="shared" si="1101"/>
        <v>1233995.561620089</v>
      </c>
      <c r="C3742" t="str">
        <f t="shared" si="1085"/>
        <v>-0.00135412583135046+0.00249265216295804i</v>
      </c>
      <c r="D3742" t="str">
        <f t="shared" si="1086"/>
        <v>0.835571543586577-1.6325323901089i</v>
      </c>
      <c r="E3742" t="str">
        <f t="shared" si="1087"/>
        <v>-4.94976629729039-13.2681589653747i</v>
      </c>
      <c r="F3742" t="str">
        <f t="shared" si="1088"/>
        <v>1.27795077138363-0.596643021579549i</v>
      </c>
      <c r="G3742" t="str">
        <f t="shared" si="1089"/>
        <v>0.878343873830239-0.326888227281327i</v>
      </c>
      <c r="H3742" t="str">
        <f t="shared" si="1090"/>
        <v>0.00112834772664309-12.9003404841485i</v>
      </c>
      <c r="I3742" t="str">
        <f t="shared" si="1091"/>
        <v>-0.0217092024516749-0.0465095923060397i</v>
      </c>
      <c r="K3742" t="str">
        <f t="shared" si="1092"/>
        <v>0.0000813620448443248-0.000202734826231968i</v>
      </c>
      <c r="L3742" t="str">
        <f t="shared" si="1093"/>
        <v>0.00005-0.000228679603223759i</v>
      </c>
      <c r="M3742" t="str">
        <f t="shared" si="1094"/>
        <v>0.00133333333333333-0.000134517413661035i</v>
      </c>
      <c r="N3742">
        <f t="shared" si="1095"/>
        <v>61.487110958054103</v>
      </c>
      <c r="O3742">
        <f t="shared" si="1096"/>
        <v>50.943675328934681</v>
      </c>
      <c r="P3742" s="3">
        <f t="shared" si="1097"/>
        <v>-50.943675328934681</v>
      </c>
      <c r="Q3742" s="3">
        <f t="shared" si="1098"/>
        <v>118.5128890419459</v>
      </c>
      <c r="R3742">
        <f t="shared" si="1099"/>
        <v>-61.487110958054103</v>
      </c>
      <c r="S3742">
        <f t="shared" si="1100"/>
        <v>1233.9955616200889</v>
      </c>
      <c r="T3742">
        <f t="shared" si="1083"/>
        <v>-50.943675328934681</v>
      </c>
    </row>
    <row r="3743" spans="1:20" x14ac:dyDescent="0.25">
      <c r="A3743">
        <f t="shared" si="1084"/>
        <v>7782885.78846737</v>
      </c>
      <c r="B3743">
        <f t="shared" si="1101"/>
        <v>1238684.7447542453</v>
      </c>
      <c r="C3743" t="str">
        <f t="shared" si="1085"/>
        <v>-0.00133326188894208+0.00246959846948787i</v>
      </c>
      <c r="D3743" t="str">
        <f t="shared" si="1086"/>
        <v>0.830576593938003-1.62891939684298i</v>
      </c>
      <c r="E3743" t="str">
        <f t="shared" si="1087"/>
        <v>-4.94547273447065-13.2048065720237i</v>
      </c>
      <c r="F3743" t="str">
        <f t="shared" si="1088"/>
        <v>1.27676804589269-0.597550296505727i</v>
      </c>
      <c r="G3743" t="str">
        <f t="shared" si="1089"/>
        <v>0.877530978910767-0.327826722465815i</v>
      </c>
      <c r="H3743" t="str">
        <f t="shared" si="1090"/>
        <v>0.0011165851506668-12.8514844582429i</v>
      </c>
      <c r="I3743" t="str">
        <f t="shared" si="1091"/>
        <v>-0.0216599091925403-0.0462905627400696i</v>
      </c>
      <c r="K3743" t="str">
        <f t="shared" si="1092"/>
        <v>0.0000811272024013255-0.000202029632139289i</v>
      </c>
      <c r="L3743" t="str">
        <f t="shared" si="1093"/>
        <v>0.00005-0.000227813910364375i</v>
      </c>
      <c r="M3743" t="str">
        <f t="shared" si="1094"/>
        <v>0.00133333333333333-0.000134008182567279i</v>
      </c>
      <c r="N3743">
        <f t="shared" si="1095"/>
        <v>61.63672511441105</v>
      </c>
      <c r="O3743">
        <f t="shared" si="1096"/>
        <v>51.03666509548809</v>
      </c>
      <c r="P3743" s="3">
        <f t="shared" si="1097"/>
        <v>-51.03666509548809</v>
      </c>
      <c r="Q3743" s="3">
        <f t="shared" si="1098"/>
        <v>118.36327488558895</v>
      </c>
      <c r="R3743">
        <f t="shared" si="1099"/>
        <v>-61.63672511441105</v>
      </c>
      <c r="S3743">
        <f t="shared" si="1100"/>
        <v>1238.6847447542452</v>
      </c>
      <c r="T3743">
        <f t="shared" si="1083"/>
        <v>-51.03666509548809</v>
      </c>
    </row>
    <row r="3744" spans="1:20" x14ac:dyDescent="0.25">
      <c r="A3744">
        <f t="shared" si="1084"/>
        <v>7812460.7544635469</v>
      </c>
      <c r="B3744">
        <f t="shared" si="1101"/>
        <v>1243391.7467843115</v>
      </c>
      <c r="C3744" t="str">
        <f t="shared" si="1085"/>
        <v>-0.00131268010340937+0.00244671121980168i</v>
      </c>
      <c r="D3744" t="str">
        <f t="shared" si="1086"/>
        <v>0.82560365116917-1.62529909517545i</v>
      </c>
      <c r="E3744" t="str">
        <f t="shared" si="1087"/>
        <v>-4.94114748250107-13.141676241999i</v>
      </c>
      <c r="F3744" t="str">
        <f t="shared" si="1088"/>
        <v>1.27557852680584-0.598460268173545i</v>
      </c>
      <c r="G3744" t="str">
        <f t="shared" si="1089"/>
        <v>0.876713414708661-0.328765878975511i</v>
      </c>
      <c r="H3744" t="str">
        <f t="shared" si="1090"/>
        <v>0.00110495699712399-12.8028136002372i</v>
      </c>
      <c r="I3744" t="str">
        <f t="shared" si="1091"/>
        <v>-0.0216107753153008-0.0460722803239647i</v>
      </c>
      <c r="K3744" t="str">
        <f t="shared" si="1092"/>
        <v>0.0000808939000675634-0.000201326465619638i</v>
      </c>
      <c r="L3744" t="str">
        <f t="shared" si="1093"/>
        <v>0.00005-0.000226951494684573i</v>
      </c>
      <c r="M3744" t="str">
        <f t="shared" si="1094"/>
        <v>0.00133333333333333-0.00013350087922622i</v>
      </c>
      <c r="N3744">
        <f t="shared" si="1095"/>
        <v>61.786086747550314</v>
      </c>
      <c r="O3744">
        <f t="shared" si="1096"/>
        <v>51.129723875377763</v>
      </c>
      <c r="P3744" s="3">
        <f t="shared" si="1097"/>
        <v>-51.129723875377763</v>
      </c>
      <c r="Q3744" s="3">
        <f t="shared" si="1098"/>
        <v>118.21391325244969</v>
      </c>
      <c r="R3744">
        <f t="shared" si="1099"/>
        <v>-61.786086747550314</v>
      </c>
      <c r="S3744">
        <f t="shared" si="1100"/>
        <v>1243.3917467843114</v>
      </c>
      <c r="T3744">
        <f t="shared" si="1083"/>
        <v>-51.129723875377763</v>
      </c>
    </row>
    <row r="3745" spans="1:20" x14ac:dyDescent="0.25">
      <c r="A3745">
        <f t="shared" si="1084"/>
        <v>7842148.1053305082</v>
      </c>
      <c r="B3745">
        <f t="shared" si="1101"/>
        <v>1248116.6354220919</v>
      </c>
      <c r="C3745" t="str">
        <f t="shared" si="1085"/>
        <v>-0.00129237721074671+0.00242398994403624i</v>
      </c>
      <c r="D3745" t="str">
        <f t="shared" si="1086"/>
        <v>0.820652712291296-1.62167163639647i</v>
      </c>
      <c r="E3745" t="str">
        <f t="shared" si="1087"/>
        <v>-4.9367904896262-13.078767186851i</v>
      </c>
      <c r="F3745" t="str">
        <f t="shared" si="1088"/>
        <v>1.27438218993938-0.5993728988279i</v>
      </c>
      <c r="G3745" t="str">
        <f t="shared" si="1089"/>
        <v>0.875891164602296-0.329705675374158i</v>
      </c>
      <c r="H3745" t="str">
        <f t="shared" si="1090"/>
        <v>0.00109346163157593-12.7543272068996i</v>
      </c>
      <c r="I3745" t="str">
        <f t="shared" si="1091"/>
        <v>-0.0215617985942884-0.0458547425915343i</v>
      </c>
      <c r="K3745" t="str">
        <f t="shared" si="1092"/>
        <v>0.0000806621293850636-0.000200625325178089i</v>
      </c>
      <c r="L3745" t="str">
        <f t="shared" si="1093"/>
        <v>0.00005-0.000226092343778216i</v>
      </c>
      <c r="M3745" t="str">
        <f t="shared" si="1094"/>
        <v>0.00133333333333333-0.000132995496340127i</v>
      </c>
      <c r="N3745">
        <f t="shared" si="1095"/>
        <v>61.935195290834173</v>
      </c>
      <c r="O3745">
        <f t="shared" si="1096"/>
        <v>51.222851499742028</v>
      </c>
      <c r="P3745" s="3">
        <f t="shared" si="1097"/>
        <v>-51.222851499742028</v>
      </c>
      <c r="Q3745" s="3">
        <f t="shared" si="1098"/>
        <v>118.06480470916583</v>
      </c>
      <c r="R3745">
        <f t="shared" si="1099"/>
        <v>-61.935195290834173</v>
      </c>
      <c r="S3745">
        <f t="shared" si="1100"/>
        <v>1248.116635422092</v>
      </c>
      <c r="T3745">
        <f t="shared" si="1083"/>
        <v>-51.222851499742028</v>
      </c>
    </row>
    <row r="3746" spans="1:20" x14ac:dyDescent="0.25">
      <c r="A3746">
        <f t="shared" si="1084"/>
        <v>7871948.2681307653</v>
      </c>
      <c r="B3746">
        <f t="shared" si="1101"/>
        <v>1252859.478636696</v>
      </c>
      <c r="C3746" t="str">
        <f t="shared" si="1085"/>
        <v>-0.0012723499764284+0.00240143416060553i</v>
      </c>
      <c r="D3746" t="str">
        <f t="shared" si="1086"/>
        <v>0.815723773081457-1.61803717120955i</v>
      </c>
      <c r="E3746" t="str">
        <f t="shared" si="1087"/>
        <v>-4.93240170419638-13.016078623592i</v>
      </c>
      <c r="F3746" t="str">
        <f t="shared" si="1088"/>
        <v>1.2731790112261-0.600288150425671i</v>
      </c>
      <c r="G3746" t="str">
        <f t="shared" si="1089"/>
        <v>0.87506421205014-0.330646090010463i</v>
      </c>
      <c r="H3746" t="str">
        <f t="shared" si="1090"/>
        <v>0.00108209743987471-12.7060245776824i</v>
      </c>
      <c r="I3746" t="str">
        <f t="shared" si="1091"/>
        <v>-0.0215129768197406-0.0456379470918672i</v>
      </c>
      <c r="K3746" t="str">
        <f t="shared" si="1092"/>
        <v>0.0000804318819190929-0.000199926209273526i</v>
      </c>
      <c r="L3746" t="str">
        <f t="shared" si="1093"/>
        <v>0.00005-0.000225236445286129i</v>
      </c>
      <c r="M3746" t="str">
        <f t="shared" si="1094"/>
        <v>0.00133333333333333-0.000132492026638899i</v>
      </c>
      <c r="N3746">
        <f t="shared" si="1095"/>
        <v>62.084050182932458</v>
      </c>
      <c r="O3746">
        <f t="shared" si="1096"/>
        <v>51.316047800120714</v>
      </c>
      <c r="P3746" s="3">
        <f t="shared" si="1097"/>
        <v>-51.316047800120714</v>
      </c>
      <c r="Q3746" s="3">
        <f t="shared" si="1098"/>
        <v>117.91594981706754</v>
      </c>
      <c r="R3746">
        <f t="shared" si="1099"/>
        <v>-62.084050182932458</v>
      </c>
      <c r="S3746">
        <f t="shared" si="1100"/>
        <v>1252.8594786366959</v>
      </c>
      <c r="T3746">
        <f t="shared" si="1083"/>
        <v>-51.316047800120714</v>
      </c>
    </row>
    <row r="3747" spans="1:20" x14ac:dyDescent="0.25">
      <c r="A3747">
        <f t="shared" si="1084"/>
        <v>7901861.671549662</v>
      </c>
      <c r="B3747">
        <f t="shared" si="1101"/>
        <v>1257620.3446555154</v>
      </c>
      <c r="C3747" t="str">
        <f t="shared" si="1085"/>
        <v>-0.00125259519527462+0.0023790433764705i</v>
      </c>
      <c r="D3747" t="str">
        <f t="shared" si="1086"/>
        <v>0.810816828093926-1.61439584972165i</v>
      </c>
      <c r="E3747" t="str">
        <f t="shared" si="1087"/>
        <v>-4.92798107468645-12.9536097746749i</v>
      </c>
      <c r="F3747" t="str">
        <f t="shared" si="1088"/>
        <v>1.27196896671872-0.601205984634965i</v>
      </c>
      <c r="G3747" t="str">
        <f t="shared" si="1089"/>
        <v>0.874232540593053-0.331587101017619i</v>
      </c>
      <c r="H3747" t="str">
        <f t="shared" si="1090"/>
        <v>0.00107086282791759-12.6579050147117i</v>
      </c>
      <c r="I3747" t="str">
        <f t="shared" si="1091"/>
        <v>-0.0214643077977386-0.0454218913893026i</v>
      </c>
      <c r="K3747" t="str">
        <f t="shared" si="1092"/>
        <v>0.0000802031492584505-0.000199229116319123i</v>
      </c>
      <c r="L3747" t="str">
        <f t="shared" si="1093"/>
        <v>0.00005-0.000224383786895924i</v>
      </c>
      <c r="M3747" t="str">
        <f t="shared" si="1094"/>
        <v>0.00133333333333333-0.000131990462879955i</v>
      </c>
      <c r="N3747">
        <f t="shared" si="1095"/>
        <v>62.232650867733881</v>
      </c>
      <c r="O3747">
        <f t="shared" si="1096"/>
        <v>51.409312608459459</v>
      </c>
      <c r="P3747" s="3">
        <f t="shared" si="1097"/>
        <v>-51.409312608459459</v>
      </c>
      <c r="Q3747" s="3">
        <f t="shared" si="1098"/>
        <v>117.76734913226612</v>
      </c>
      <c r="R3747">
        <f t="shared" si="1099"/>
        <v>-62.232650867733881</v>
      </c>
      <c r="S3747">
        <f t="shared" si="1100"/>
        <v>1257.6203446555153</v>
      </c>
      <c r="T3747">
        <f t="shared" si="1083"/>
        <v>-51.409312608459459</v>
      </c>
    </row>
    <row r="3748" spans="1:20" x14ac:dyDescent="0.25">
      <c r="A3748">
        <f t="shared" si="1084"/>
        <v>7931888.7459015502</v>
      </c>
      <c r="B3748">
        <f t="shared" si="1101"/>
        <v>1262399.3019652064</v>
      </c>
      <c r="C3748" t="str">
        <f t="shared" si="1085"/>
        <v>-0.00123310969131542+0.0023568170874056i</v>
      </c>
      <c r="D3748" t="str">
        <f t="shared" si="1086"/>
        <v>0.805931870671574-1.61074782143349i</v>
      </c>
      <c r="E3748" t="str">
        <f t="shared" si="1087"/>
        <v>-4.92352854971438-12.8913598679698i</v>
      </c>
      <c r="F3748" t="str">
        <f t="shared" si="1088"/>
        <v>1.27075203259315-0.6021263628343i</v>
      </c>
      <c r="G3748" t="str">
        <f t="shared" si="1089"/>
        <v>0.873396133856593-0.332528686312849i</v>
      </c>
      <c r="H3748" t="str">
        <f t="shared" si="1090"/>
        <v>0.00105975622140425-12.6099678227773i</v>
      </c>
      <c r="I3748" t="str">
        <f t="shared" si="1091"/>
        <v>-0.0214157893501441-0.045206573063393i</v>
      </c>
      <c r="K3748" t="str">
        <f t="shared" si="1092"/>
        <v>0.0000799759230157596-0.000198534044682818i</v>
      </c>
      <c r="L3748" t="str">
        <f t="shared" si="1093"/>
        <v>0.00005-0.000223534356341826i</v>
      </c>
      <c r="M3748" t="str">
        <f t="shared" si="1094"/>
        <v>0.00133333333333333-0.000131490797848132i</v>
      </c>
      <c r="N3748">
        <f t="shared" si="1095"/>
        <v>62.380996794257356</v>
      </c>
      <c r="O3748">
        <f t="shared" si="1096"/>
        <v>51.50264575711563</v>
      </c>
      <c r="P3748" s="3">
        <f t="shared" si="1097"/>
        <v>-51.50264575711563</v>
      </c>
      <c r="Q3748" s="3">
        <f t="shared" si="1098"/>
        <v>117.61900320574264</v>
      </c>
      <c r="R3748">
        <f t="shared" si="1099"/>
        <v>-62.380996794257356</v>
      </c>
      <c r="S3748">
        <f t="shared" si="1100"/>
        <v>1262.3993019652064</v>
      </c>
      <c r="T3748">
        <f t="shared" si="1083"/>
        <v>-51.50264575711563</v>
      </c>
    </row>
    <row r="3749" spans="1:20" x14ac:dyDescent="0.25">
      <c r="A3749">
        <f t="shared" si="1084"/>
        <v>7962029.9231359772</v>
      </c>
      <c r="B3749">
        <f t="shared" si="1101"/>
        <v>1267196.4193126743</v>
      </c>
      <c r="C3749" t="str">
        <f t="shared" si="1085"/>
        <v>-0.00121389031765331+0.00233475477826291i</v>
      </c>
      <c r="D3749" t="str">
        <f t="shared" si="1086"/>
        <v>0.801068892957276-1.60709323523003i</v>
      </c>
      <c r="E3749" t="str">
        <f t="shared" si="1087"/>
        <v>-4.91904407806036-12.8293281367435i</v>
      </c>
      <c r="F3749" t="str">
        <f t="shared" si="1088"/>
        <v>1.26952818515194-0.603049246111933i</v>
      </c>
      <c r="G3749" t="str">
        <f t="shared" si="1089"/>
        <v>0.872554975553349-0.333470823596973i</v>
      </c>
      <c r="H3749" t="str">
        <f t="shared" si="1090"/>
        <v>0.00104877606559657-12.5622123093225i</v>
      </c>
      <c r="I3749" t="str">
        <f t="shared" si="1091"/>
        <v>-0.0213674193145403-0.0449919897088726i</v>
      </c>
      <c r="K3749" t="str">
        <f t="shared" si="1092"/>
        <v>0.0000797501948277412-0.000197840992687778i</v>
      </c>
      <c r="L3749" t="str">
        <f t="shared" si="1093"/>
        <v>0.00005-0.000222688141404488i</v>
      </c>
      <c r="M3749" t="str">
        <f t="shared" si="1094"/>
        <v>0.00133333333333333-0.000130993024355581i</v>
      </c>
      <c r="N3749">
        <f t="shared" si="1095"/>
        <v>62.529087416562405</v>
      </c>
      <c r="O3749">
        <f t="shared" si="1096"/>
        <v>51.596047078862568</v>
      </c>
      <c r="P3749" s="3">
        <f t="shared" si="1097"/>
        <v>-51.596047078862568</v>
      </c>
      <c r="Q3749" s="3">
        <f t="shared" si="1098"/>
        <v>117.4709125834376</v>
      </c>
      <c r="R3749">
        <f t="shared" si="1099"/>
        <v>-62.529087416562405</v>
      </c>
      <c r="S3749">
        <f t="shared" si="1100"/>
        <v>1267.1964193126744</v>
      </c>
      <c r="T3749">
        <f t="shared" si="1083"/>
        <v>-51.596047078862568</v>
      </c>
    </row>
    <row r="3750" spans="1:20" x14ac:dyDescent="0.25">
      <c r="A3750">
        <f t="shared" si="1084"/>
        <v>7992285.6368438946</v>
      </c>
      <c r="B3750">
        <f t="shared" si="1101"/>
        <v>1272011.7657060625</v>
      </c>
      <c r="C3750" t="str">
        <f t="shared" si="1085"/>
        <v>-0.00119493395632408+0.00231285592323324i</v>
      </c>
      <c r="D3750" t="str">
        <f t="shared" si="1086"/>
        <v>0.796227885905437-1.60343223937112i</v>
      </c>
      <c r="E3750" t="str">
        <f t="shared" si="1087"/>
        <v>-4.91452760868525-12.7675138196357i</v>
      </c>
      <c r="F3750" t="str">
        <f t="shared" si="1088"/>
        <v>1.26829740082771-0.603974595265145i</v>
      </c>
      <c r="G3750" t="str">
        <f t="shared" si="1089"/>
        <v>0.871709049485294-0.334413490353992i</v>
      </c>
      <c r="H3750" t="str">
        <f t="shared" si="1090"/>
        <v>0.00103792082508128-12.5146377844333i</v>
      </c>
      <c r="I3750" t="str">
        <f t="shared" si="1091"/>
        <v>-0.0213191955441716-0.0447781389356217i</v>
      </c>
      <c r="K3750" t="str">
        <f t="shared" si="1092"/>
        <v>0.0000795259563554963-0.000197149958612886i</v>
      </c>
      <c r="L3750" t="str">
        <f t="shared" si="1093"/>
        <v>0.00005-0.000221845129910827i</v>
      </c>
      <c r="M3750" t="str">
        <f t="shared" si="1094"/>
        <v>0.00133333333333333-0.000130497135241663i</v>
      </c>
      <c r="N3750">
        <f t="shared" si="1095"/>
        <v>62.676922193659919</v>
      </c>
      <c r="O3750">
        <f t="shared" si="1096"/>
        <v>51.689516406894739</v>
      </c>
      <c r="P3750" s="3">
        <f t="shared" si="1097"/>
        <v>-51.689516406894739</v>
      </c>
      <c r="Q3750" s="3">
        <f t="shared" si="1098"/>
        <v>117.32307780634008</v>
      </c>
      <c r="R3750">
        <f t="shared" si="1099"/>
        <v>-62.676922193659919</v>
      </c>
      <c r="S3750">
        <f t="shared" si="1100"/>
        <v>1272.0117657060625</v>
      </c>
      <c r="T3750">
        <f t="shared" si="1083"/>
        <v>-51.689516406894739</v>
      </c>
    </row>
    <row r="3751" spans="1:20" x14ac:dyDescent="0.25">
      <c r="A3751">
        <f t="shared" si="1084"/>
        <v>8022656.3222639011</v>
      </c>
      <c r="B3751">
        <f t="shared" si="1101"/>
        <v>1276845.4104157456</v>
      </c>
      <c r="C3751" t="str">
        <f t="shared" si="1085"/>
        <v>-0.00117623751815607+0.00229111998610447i</v>
      </c>
      <c r="D3751" t="str">
        <f t="shared" si="1086"/>
        <v>0.791408839293505-1.59976498148238i</v>
      </c>
      <c r="E3751" t="str">
        <f t="shared" si="1087"/>
        <v>-4.90997909074955-12.7059161606377i</v>
      </c>
      <c r="F3751" t="str">
        <f t="shared" si="1088"/>
        <v>1.26705965618652-0.604902370799554i</v>
      </c>
      <c r="G3751" t="str">
        <f t="shared" si="1089"/>
        <v>0.870858339546154-0.335356663850697i</v>
      </c>
      <c r="H3751" t="str">
        <f t="shared" si="1090"/>
        <v>0.00102718898353508-12.4672435608288i</v>
      </c>
      <c r="I3751" t="str">
        <f t="shared" si="1091"/>
        <v>-0.0212711159078847-0.0445650183686312i</v>
      </c>
      <c r="K3751" t="str">
        <f t="shared" si="1092"/>
        <v>0.0000793031992847666-0.000196460940693196i</v>
      </c>
      <c r="L3751" t="str">
        <f t="shared" si="1093"/>
        <v>0.00005-0.000221005309733838i</v>
      </c>
      <c r="M3751" t="str">
        <f t="shared" si="1094"/>
        <v>0.00133333333333333-0.000130003123372846i</v>
      </c>
      <c r="N3751">
        <f t="shared" si="1095"/>
        <v>62.824500589423138</v>
      </c>
      <c r="O3751">
        <f t="shared" si="1096"/>
        <v>51.783053574832572</v>
      </c>
      <c r="P3751" s="3">
        <f t="shared" si="1097"/>
        <v>-51.783053574832572</v>
      </c>
      <c r="Q3751" s="3">
        <f t="shared" si="1098"/>
        <v>117.17549941057686</v>
      </c>
      <c r="R3751">
        <f t="shared" si="1099"/>
        <v>-62.824500589423138</v>
      </c>
      <c r="S3751">
        <f t="shared" si="1100"/>
        <v>1276.8454104157456</v>
      </c>
      <c r="T3751">
        <f t="shared" si="1083"/>
        <v>-51.783053574832572</v>
      </c>
    </row>
    <row r="3752" spans="1:20" x14ac:dyDescent="0.25">
      <c r="A3752">
        <f t="shared" si="1084"/>
        <v>8053142.4162885044</v>
      </c>
      <c r="B3752">
        <f t="shared" si="1101"/>
        <v>1281697.4229753255</v>
      </c>
      <c r="C3752" t="str">
        <f t="shared" si="1085"/>
        <v>-0.0011577979426281+0.00226954642051743i</v>
      </c>
      <c r="D3752" t="str">
        <f t="shared" si="1086"/>
        <v>0.786611741733578-1.59609160854621i</v>
      </c>
      <c r="E3752" t="str">
        <f t="shared" si="1087"/>
        <v>-4.90539847363262-12.6445344090708i</v>
      </c>
      <c r="F3752" t="str">
        <f t="shared" si="1088"/>
        <v>1.26581492793146-0.605832532928545i</v>
      </c>
      <c r="G3752" t="str">
        <f t="shared" si="1089"/>
        <v>0.870002829723797-0.336300321136307i</v>
      </c>
      <c r="H3752" t="str">
        <f t="shared" si="1090"/>
        <v>0.00101657904349248-12.4200289538508i</v>
      </c>
      <c r="I3752" t="str">
        <f t="shared" si="1091"/>
        <v>-0.0212231782900739-0.0443526256479712i</v>
      </c>
      <c r="K3752" t="str">
        <f t="shared" si="1092"/>
        <v>0.0000790819153262-0.000195773937120415i</v>
      </c>
      <c r="L3752" t="str">
        <f t="shared" si="1093"/>
        <v>0.00005-0.000220168668792427i</v>
      </c>
      <c r="M3752" t="str">
        <f t="shared" si="1094"/>
        <v>0.00133333333333333-0.000129510981642604i</v>
      </c>
      <c r="N3752">
        <f t="shared" si="1095"/>
        <v>62.971822072498057</v>
      </c>
      <c r="O3752">
        <f t="shared" si="1096"/>
        <v>51.876658416725988</v>
      </c>
      <c r="P3752" s="3">
        <f t="shared" si="1097"/>
        <v>-51.876658416725988</v>
      </c>
      <c r="Q3752" s="3">
        <f t="shared" si="1098"/>
        <v>117.02817792750194</v>
      </c>
      <c r="R3752">
        <f t="shared" si="1099"/>
        <v>-62.971822072498057</v>
      </c>
      <c r="S3752">
        <f t="shared" si="1100"/>
        <v>1281.6974229753255</v>
      </c>
      <c r="T3752">
        <f t="shared" si="1083"/>
        <v>-51.876658416725988</v>
      </c>
    </row>
    <row r="3753" spans="1:20" x14ac:dyDescent="0.25">
      <c r="A3753">
        <f t="shared" si="1084"/>
        <v>8083744.3574704016</v>
      </c>
      <c r="B3753">
        <f t="shared" si="1101"/>
        <v>1286567.8731826318</v>
      </c>
      <c r="C3753" t="str">
        <f t="shared" si="1085"/>
        <v>-0.00113961219772586+0.00224813467021861i</v>
      </c>
      <c r="D3753" t="str">
        <f t="shared" si="1086"/>
        <v>0.781836580684075-1.5924122668931i</v>
      </c>
      <c r="E3753" t="str">
        <f t="shared" si="1087"/>
        <v>-4.90078570695124-12.5833678195636i</v>
      </c>
      <c r="F3753" t="str">
        <f t="shared" si="1088"/>
        <v>1.26456319290609-0.606765041572628i</v>
      </c>
      <c r="G3753" t="str">
        <f t="shared" si="1089"/>
        <v>0.869142504102641-0.337244439042116i</v>
      </c>
      <c r="H3753" t="str">
        <f t="shared" si="1090"/>
        <v>0.00100608952611627-12.3729932814536i</v>
      </c>
      <c r="I3753" t="str">
        <f t="shared" si="1091"/>
        <v>-0.0211753805906228-0.0441409584287531i</v>
      </c>
      <c r="K3753" t="str">
        <f t="shared" si="1092"/>
        <v>0.0000788620962156044-0.000195088946043364i</v>
      </c>
      <c r="L3753" t="str">
        <f t="shared" si="1093"/>
        <v>0.00005-0.000219335195051232i</v>
      </c>
      <c r="M3753" t="str">
        <f t="shared" si="1094"/>
        <v>0.00133333333333333-0.000129020702971313i</v>
      </c>
      <c r="N3753">
        <f t="shared" si="1095"/>
        <v>63.11888611621184</v>
      </c>
      <c r="O3753">
        <f t="shared" si="1096"/>
        <v>51.970330767058968</v>
      </c>
      <c r="P3753" s="3">
        <f t="shared" si="1097"/>
        <v>-51.970330767058968</v>
      </c>
      <c r="Q3753" s="3">
        <f t="shared" si="1098"/>
        <v>116.88111388378816</v>
      </c>
      <c r="R3753">
        <f t="shared" si="1099"/>
        <v>-63.11888611621184</v>
      </c>
      <c r="S3753">
        <f t="shared" si="1100"/>
        <v>1286.5678731826317</v>
      </c>
      <c r="T3753">
        <f t="shared" si="1083"/>
        <v>-51.970330767058968</v>
      </c>
    </row>
    <row r="3754" spans="1:20" x14ac:dyDescent="0.25">
      <c r="A3754">
        <f t="shared" si="1084"/>
        <v>8114462.5860287892</v>
      </c>
      <c r="B3754">
        <f t="shared" si="1101"/>
        <v>1291456.8311007258</v>
      </c>
      <c r="C3754" t="str">
        <f t="shared" si="1085"/>
        <v>-0.00112167727979671+0.00222688416931022i</v>
      </c>
      <c r="D3754" t="str">
        <f t="shared" si="1086"/>
        <v>0.777083342461343-1.58872710219295i</v>
      </c>
      <c r="E3754" t="str">
        <f t="shared" si="1087"/>
        <v>-4.89614074057887-12.5224156520304i</v>
      </c>
      <c r="F3754" t="str">
        <f t="shared" si="1088"/>
        <v>1.26330442809796-0.607699856358891i</v>
      </c>
      <c r="G3754" t="str">
        <f t="shared" si="1089"/>
        <v>0.868277346866086-0.338188994181178i</v>
      </c>
      <c r="H3754" t="str">
        <f t="shared" si="1090"/>
        <v>0.000995718970970471-12.3261358641942i</v>
      </c>
      <c r="I3754" t="str">
        <f t="shared" si="1091"/>
        <v>-0.0211277207248509-0.0439300143810949i</v>
      </c>
      <c r="K3754" t="str">
        <f t="shared" si="1092"/>
        <v>0.0000786437337141963-0.000194405965568447i</v>
      </c>
      <c r="L3754" t="str">
        <f t="shared" si="1093"/>
        <v>0.00005-0.000218504876520455i</v>
      </c>
      <c r="M3754" t="str">
        <f t="shared" si="1094"/>
        <v>0.00133333333333333-0.00012853228030615i</v>
      </c>
      <c r="N3754">
        <f t="shared" si="1095"/>
        <v>63.265692198485581</v>
      </c>
      <c r="O3754">
        <f t="shared" si="1096"/>
        <v>52.064070460753754</v>
      </c>
      <c r="P3754" s="3">
        <f t="shared" si="1097"/>
        <v>-52.064070460753754</v>
      </c>
      <c r="Q3754" s="3">
        <f t="shared" si="1098"/>
        <v>116.73430780151442</v>
      </c>
      <c r="R3754">
        <f t="shared" si="1099"/>
        <v>-63.265692198485581</v>
      </c>
      <c r="S3754">
        <f t="shared" si="1100"/>
        <v>1291.4568311007258</v>
      </c>
      <c r="T3754">
        <f t="shared" si="1083"/>
        <v>-52.064070460753754</v>
      </c>
    </row>
    <row r="3755" spans="1:20" x14ac:dyDescent="0.25">
      <c r="A3755">
        <f t="shared" si="1084"/>
        <v>8145297.5438556978</v>
      </c>
      <c r="B3755">
        <f t="shared" si="1101"/>
        <v>1296364.3670589086</v>
      </c>
      <c r="C3755" t="str">
        <f t="shared" si="1085"/>
        <v>-0.0011039902134034+0.00220579434249758i</v>
      </c>
      <c r="D3755" t="str">
        <f t="shared" si="1086"/>
        <v>0.772352012251467-1.58503625944679i</v>
      </c>
      <c r="E3755" t="str">
        <f t="shared" si="1087"/>
        <v>-4.89146352466463-12.4616771716487i</v>
      </c>
      <c r="F3755" t="str">
        <f t="shared" si="1088"/>
        <v>1.26203861064217-0.608636936620484i</v>
      </c>
      <c r="G3755" t="str">
        <f t="shared" si="1089"/>
        <v>0.867407342298955-0.339133962948004i</v>
      </c>
      <c r="H3755" t="str">
        <f t="shared" si="1090"/>
        <v>0.000985465935795969-12.2794560252219i</v>
      </c>
      <c r="I3755" t="str">
        <f t="shared" si="1091"/>
        <v>-0.0210801966234596-0.0437197911900844i</v>
      </c>
      <c r="K3755" t="str">
        <f t="shared" si="1092"/>
        <v>0.0000784268196088447-0.000193724993760116i</v>
      </c>
      <c r="L3755" t="str">
        <f t="shared" si="1093"/>
        <v>0.00005-0.000217677701255683i</v>
      </c>
      <c r="M3755" t="str">
        <f t="shared" si="1094"/>
        <v>0.00133333333333333-0.00012804570662099i</v>
      </c>
      <c r="N3755">
        <f t="shared" si="1095"/>
        <v>63.4122398017428</v>
      </c>
      <c r="O3755">
        <f t="shared" si="1096"/>
        <v>52.157877333174184</v>
      </c>
      <c r="P3755" s="3">
        <f t="shared" si="1097"/>
        <v>-52.157877333174184</v>
      </c>
      <c r="Q3755" s="3">
        <f t="shared" si="1098"/>
        <v>116.5877601982572</v>
      </c>
      <c r="R3755">
        <f t="shared" si="1099"/>
        <v>-63.4122398017428</v>
      </c>
      <c r="S3755">
        <f t="shared" si="1100"/>
        <v>1296.3643670589086</v>
      </c>
      <c r="T3755">
        <f t="shared" si="1083"/>
        <v>-52.157877333174184</v>
      </c>
    </row>
    <row r="3756" spans="1:20" x14ac:dyDescent="0.25">
      <c r="A3756">
        <f t="shared" si="1084"/>
        <v>8176249.6745223505</v>
      </c>
      <c r="B3756">
        <f t="shared" si="1101"/>
        <v>1301290.5516537325</v>
      </c>
      <c r="C3756" t="str">
        <f t="shared" si="1085"/>
        <v>-0.00108654805117636+0.00218486460533365i</v>
      </c>
      <c r="D3756" t="str">
        <f t="shared" si="1086"/>
        <v>0.767642574121952-1.5813398829785i</v>
      </c>
      <c r="E3756" t="str">
        <f t="shared" si="1087"/>
        <v>-4.88675400965245-12.4011516488385i</v>
      </c>
      <c r="F3756" t="str">
        <f t="shared" si="1088"/>
        <v>1.26076571782504-0.609576241396134i</v>
      </c>
      <c r="G3756" t="str">
        <f t="shared" si="1089"/>
        <v>0.866532474789964-0.340079321518296i</v>
      </c>
      <c r="H3756" t="str">
        <f t="shared" si="1090"/>
        <v>0.000975328996288576-12.2329530902687i</v>
      </c>
      <c r="I3756" t="str">
        <f t="shared" si="1091"/>
        <v>-0.0210328062324803-0.0435102865557471i</v>
      </c>
      <c r="K3756" t="str">
        <f t="shared" si="1092"/>
        <v>0.0000782113457123076-0.000193046028641338i</v>
      </c>
      <c r="L3756" t="str">
        <f t="shared" si="1093"/>
        <v>0.00005-0.000216853657357724i</v>
      </c>
      <c r="M3756" t="str">
        <f t="shared" si="1094"/>
        <v>0.00133333333333333-0.000127560974916308i</v>
      </c>
      <c r="N3756">
        <f t="shared" si="1095"/>
        <v>63.558528412818745</v>
      </c>
      <c r="O3756">
        <f t="shared" si="1096"/>
        <v>52.251751220129066</v>
      </c>
      <c r="P3756" s="3">
        <f t="shared" si="1097"/>
        <v>-52.251751220129066</v>
      </c>
      <c r="Q3756" s="3">
        <f t="shared" si="1098"/>
        <v>116.44147158718125</v>
      </c>
      <c r="R3756">
        <f t="shared" si="1099"/>
        <v>-63.558528412818745</v>
      </c>
      <c r="S3756">
        <f t="shared" si="1100"/>
        <v>1301.2905516537326</v>
      </c>
      <c r="T3756">
        <f t="shared" ref="T3756:T3819" si="1102">P3756</f>
        <v>-52.251751220129066</v>
      </c>
    </row>
    <row r="3757" spans="1:20" x14ac:dyDescent="0.25">
      <c r="A3757">
        <f t="shared" ref="A3757:A3820" si="1103">2*PI()*B3757</f>
        <v>8207319.4232855355</v>
      </c>
      <c r="B3757">
        <f t="shared" si="1101"/>
        <v>1306235.4557500167</v>
      </c>
      <c r="C3757" t="str">
        <f t="shared" ref="C3757:C3820" si="1104">IMPRODUCT(D3757,E3757,$C$40,,K3757,$C$41)</f>
        <v>-0.00106934787366464+0.00216409436446074i</v>
      </c>
      <c r="D3757" t="str">
        <f t="shared" ref="D3757:D3820" si="1105">IMDIV(IMPRODUCT($C$37,$C$38,COMPLEX(1,A3757/$C$38)),IMSUM(-1*A3757*A3757/$C$39,COMPLEX(0,1*A3757)))</f>
        <v>0.762955011033568-1.57763811642685i</v>
      </c>
      <c r="E3757" t="str">
        <f t="shared" ref="E3757:E3820" si="1106">IMDIV(IMPRODUCT(IMSUM(F3757,G3757),$C$29,H3757),IMSUM(1,I3757))</f>
        <v>-4.88201214630018-12.3408383592394i</v>
      </c>
      <c r="F3757" t="str">
        <f t="shared" ref="F3757:F3820" si="1107">IMDIV(IMPRODUCT($C$14,$C$15,COMPLEX(1,A3757/$C$15)),IMSUM(-1*A3757*A3757/$C$16,COMPLEX(0,A3757)))</f>
        <v>1.2594857270876-0.610517729429673i</v>
      </c>
      <c r="G3757" t="str">
        <f t="shared" ref="G3757:G3820" si="1108">IMDIV(1,COMPLEX(1,A3757*$C$9*$C$10))</f>
        <v>0.865652728834201-0.341025045848691i</v>
      </c>
      <c r="H3757" t="str">
        <f t="shared" ref="H3757:H3820" si="1109">IMDIV($C$3,IMSUM(K3757,COMPLEX(0,$C$28*A3757)))</f>
        <v>0.000965306745879657-12.1866263876391i</v>
      </c>
      <c r="I3757" t="str">
        <f t="shared" ref="I3757:I3820" si="1110">IMPRODUCT(F3757,$C$29,H3757,$C$31)</f>
        <v>-0.0209855475132226-0.0433014981930054i</v>
      </c>
      <c r="K3757" t="str">
        <f t="shared" ref="K3757:K3820" si="1111">IF($C$26&lt;=0,IMDIV(1,IMSUM(IMDIV(1,L3757),1/$C$18)),IMDIV(1,IMSUM(IMDIV(1,L3757),1/$C$18,IMDIV(1,M3757))))</f>
        <v>0.0000779973038634624-0.000192369068194052i</v>
      </c>
      <c r="L3757" t="str">
        <f t="shared" ref="L3757:L3820" si="1112">IMSUM($C$21/$C$22,IMDIV(1,COMPLEX(0,$C$20*$C$22*A3757)))</f>
        <v>0.00005-0.000216032732972429i</v>
      </c>
      <c r="M3757" t="str">
        <f t="shared" ref="M3757:M3820" si="1113">IMSUM($C$25/$C$26,IMDIV(1,COMPLEX(0,$C$24*$C$26*A3757)))</f>
        <v>0.00133333333333333-0.000127078078219076i</v>
      </c>
      <c r="N3757">
        <f t="shared" ref="N3757:N3820" si="1114">ABS(R3757)</f>
        <v>63.704557522871085</v>
      </c>
      <c r="O3757">
        <f t="shared" ref="O3757:O3820" si="1115">ABS(P3757)</f>
        <v>52.345691957875673</v>
      </c>
      <c r="P3757" s="3">
        <f t="shared" ref="P3757:P3820" si="1116">20*LOG10(IMABS(C3757))</f>
        <v>-52.345691957875673</v>
      </c>
      <c r="Q3757" s="3">
        <f t="shared" ref="Q3757:Q3820" si="1117">IMARGUMENT(C3757)*180/PI()</f>
        <v>116.29544247712892</v>
      </c>
      <c r="R3757">
        <f t="shared" ref="R3757:R3820" si="1118">IF(Q3757&lt;0,Q3757+180,Q3757-180)</f>
        <v>-63.704557522871085</v>
      </c>
      <c r="S3757">
        <f t="shared" ref="S3757:S3820" si="1119">B3757/1000</f>
        <v>1306.2354557500166</v>
      </c>
      <c r="T3757">
        <f t="shared" si="1102"/>
        <v>-52.345691957875673</v>
      </c>
    </row>
    <row r="3758" spans="1:20" x14ac:dyDescent="0.25">
      <c r="A3758">
        <f t="shared" si="1103"/>
        <v>8238507.2370940214</v>
      </c>
      <c r="B3758">
        <f t="shared" ref="B3758:B3821" si="1120">B3757*(1+B$42)</f>
        <v>1311199.1504818669</v>
      </c>
      <c r="C3758" t="str">
        <f t="shared" si="1104"/>
        <v>-0.0010523867891856+0.00214348301784932i</v>
      </c>
      <c r="D3758" t="str">
        <f t="shared" si="1105"/>
        <v>0.758289304852151-1.57393110273764i</v>
      </c>
      <c r="E3758" t="str">
        <f t="shared" si="1106"/>
        <v>-4.87723788569869-12.2807365836884i</v>
      </c>
      <c r="F3758" t="str">
        <f t="shared" si="1107"/>
        <v>1.25819861602932-0.611461359169643i</v>
      </c>
      <c r="G3758" t="str">
        <f t="shared" si="1108"/>
        <v>0.864768089035633-0.341971111676545i</v>
      </c>
      <c r="H3758" t="str">
        <f t="shared" si="1109"/>
        <v>0.000955397795519221-12.1404752482i</v>
      </c>
      <c r="I3758" t="str">
        <f t="shared" si="1110"/>
        <v>-0.0209384184422239-0.0430934238316438i</v>
      </c>
      <c r="K3758" t="str">
        <f t="shared" si="1111"/>
        <v>0.0000777846859275313-0.000191694110359634i</v>
      </c>
      <c r="L3758" t="str">
        <f t="shared" si="1112"/>
        <v>0.00005-0.000215214916290524i</v>
      </c>
      <c r="M3758" t="str">
        <f t="shared" si="1113"/>
        <v>0.00133333333333333-0.000126597009582662i</v>
      </c>
      <c r="N3758">
        <f t="shared" si="1114"/>
        <v>63.850326627289718</v>
      </c>
      <c r="O3758">
        <f t="shared" si="1115"/>
        <v>52.439699383123383</v>
      </c>
      <c r="P3758" s="3">
        <f t="shared" si="1116"/>
        <v>-52.439699383123383</v>
      </c>
      <c r="Q3758" s="3">
        <f t="shared" si="1117"/>
        <v>116.14967337271028</v>
      </c>
      <c r="R3758">
        <f t="shared" si="1118"/>
        <v>-63.850326627289718</v>
      </c>
      <c r="S3758">
        <f t="shared" si="1119"/>
        <v>1311.1991504818668</v>
      </c>
      <c r="T3758">
        <f t="shared" si="1102"/>
        <v>-52.439699383123383</v>
      </c>
    </row>
    <row r="3759" spans="1:20" x14ac:dyDescent="0.25">
      <c r="A3759">
        <f t="shared" si="1103"/>
        <v>8269813.5645949785</v>
      </c>
      <c r="B3759">
        <f t="shared" si="1120"/>
        <v>1316181.707253698</v>
      </c>
      <c r="C3759" t="str">
        <f t="shared" si="1104"/>
        <v>-0.00103566193367361+0.0021230299550344i</v>
      </c>
      <c r="D3759" t="str">
        <f t="shared" si="1105"/>
        <v>0.75364543636044-1.57021898415605i</v>
      </c>
      <c r="E3759" t="str">
        <f t="shared" si="1106"/>
        <v>-4.87243117929126-12.2208456081991i</v>
      </c>
      <c r="F3759" t="str">
        <f t="shared" si="1107"/>
        <v>1.25690436241175-0.61240708876891i</v>
      </c>
      <c r="G3759" t="str">
        <f t="shared" si="1108"/>
        <v>0.863878540109623-0.342917494519731i</v>
      </c>
      <c r="H3759" t="str">
        <f t="shared" si="1109"/>
        <v>0.00094560077346149-12.0944990053712i</v>
      </c>
      <c r="I3759" t="str">
        <f t="shared" si="1110"/>
        <v>-0.020891417011201-0.0428860612162724i</v>
      </c>
      <c r="K3759" t="str">
        <f t="shared" si="1111"/>
        <v>0.0000775734837963009-0.000191021153039357i</v>
      </c>
      <c r="L3759" t="str">
        <f t="shared" si="1112"/>
        <v>0.00005-0.000214400195547444i</v>
      </c>
      <c r="M3759" t="str">
        <f t="shared" si="1113"/>
        <v>0.00133333333333333-0.000126117762086732i</v>
      </c>
      <c r="N3759">
        <f t="shared" si="1114"/>
        <v>63.995835225605845</v>
      </c>
      <c r="O3759">
        <f t="shared" si="1115"/>
        <v>52.533773333035647</v>
      </c>
      <c r="P3759" s="3">
        <f t="shared" si="1116"/>
        <v>-52.533773333035647</v>
      </c>
      <c r="Q3759" s="3">
        <f t="shared" si="1117"/>
        <v>116.00416477439416</v>
      </c>
      <c r="R3759">
        <f t="shared" si="1118"/>
        <v>-63.995835225605845</v>
      </c>
      <c r="S3759">
        <f t="shared" si="1119"/>
        <v>1316.1817072536981</v>
      </c>
      <c r="T3759">
        <f t="shared" si="1102"/>
        <v>-52.533773333035647</v>
      </c>
    </row>
    <row r="3760" spans="1:20" x14ac:dyDescent="0.25">
      <c r="A3760">
        <f t="shared" si="1103"/>
        <v>8301238.8561404403</v>
      </c>
      <c r="B3760">
        <f t="shared" si="1120"/>
        <v>1321183.1977412621</v>
      </c>
      <c r="C3760" t="str">
        <f t="shared" si="1104"/>
        <v>-0.00101917047052743+0.00210273455734883i</v>
      </c>
      <c r="D3760" t="str">
        <f t="shared" si="1105"/>
        <v>0.749023385270001-1.56650190221921i</v>
      </c>
      <c r="E3760" t="str">
        <f t="shared" si="1106"/>
        <v>-4.86759197889284-12.1611647239393i</v>
      </c>
      <c r="F3760" t="str">
        <f t="shared" si="1107"/>
        <v>1.25560294416219-0.613354876084325i</v>
      </c>
      <c r="G3760" t="str">
        <f t="shared" si="1108"/>
        <v>0.862984066885467-0.343864169676468i</v>
      </c>
      <c r="H3760" t="str">
        <f t="shared" si="1109"/>
        <v>0.000935914325052898-12.0486969951155i</v>
      </c>
      <c r="I3760" t="str">
        <f t="shared" si="1110"/>
        <v>-0.0208445412270018-0.0426794081062892i</v>
      </c>
      <c r="K3760" t="str">
        <f t="shared" si="1111"/>
        <v>0.0000773636893883349-0.000190350194094846i</v>
      </c>
      <c r="L3760" t="str">
        <f t="shared" si="1112"/>
        <v>0.00005-0.000213588559023156i</v>
      </c>
      <c r="M3760" t="str">
        <f t="shared" si="1113"/>
        <v>0.00133333333333333-0.000125640328837151i</v>
      </c>
      <c r="N3760">
        <f t="shared" si="1114"/>
        <v>64.141082821401426</v>
      </c>
      <c r="O3760">
        <f t="shared" si="1115"/>
        <v>52.627913645233015</v>
      </c>
      <c r="P3760" s="3">
        <f t="shared" si="1116"/>
        <v>-52.627913645233015</v>
      </c>
      <c r="Q3760" s="3">
        <f t="shared" si="1117"/>
        <v>115.85891717859857</v>
      </c>
      <c r="R3760">
        <f t="shared" si="1118"/>
        <v>-64.141082821401426</v>
      </c>
      <c r="S3760">
        <f t="shared" si="1119"/>
        <v>1321.1831977412621</v>
      </c>
      <c r="T3760">
        <f t="shared" si="1102"/>
        <v>-52.627913645233015</v>
      </c>
    </row>
    <row r="3761" spans="1:20" x14ac:dyDescent="0.25">
      <c r="A3761">
        <f t="shared" si="1103"/>
        <v>8332783.5637937738</v>
      </c>
      <c r="B3761">
        <f t="shared" si="1120"/>
        <v>1326203.6938926789</v>
      </c>
      <c r="C3761" t="str">
        <f t="shared" si="1104"/>
        <v>-0.00100290959045644+0.00208259619815377i</v>
      </c>
      <c r="D3761" t="str">
        <f t="shared" si="1105"/>
        <v>0.74442313023308-1.5627799977489i</v>
      </c>
      <c r="E3761" t="str">
        <f t="shared" si="1106"/>
        <v>-4.86272023670925-12.1016932272088i</v>
      </c>
      <c r="F3761" t="str">
        <f t="shared" si="1107"/>
        <v>1.25429433937745-0.614304678676428i</v>
      </c>
      <c r="G3761" t="str">
        <f t="shared" si="1108"/>
        <v>0.862084654308957-0.344811112225177i</v>
      </c>
      <c r="H3761" t="str">
        <f t="shared" si="1109"/>
        <v>0.000926337112522499-12.0030685559286i</v>
      </c>
      <c r="I3761" t="str">
        <f t="shared" si="1110"/>
        <v>-0.0207977891115583-0.0424734622758419i</v>
      </c>
      <c r="K3761" t="str">
        <f t="shared" si="1111"/>
        <v>0.0000771552946491826-0.000189681231348533i</v>
      </c>
      <c r="L3761" t="str">
        <f t="shared" si="1112"/>
        <v>0.00005-0.000212779995041997i</v>
      </c>
      <c r="M3761" t="str">
        <f t="shared" si="1113"/>
        <v>0.00133333333333333-0.00012516470296588i</v>
      </c>
      <c r="N3761">
        <f t="shared" si="1114"/>
        <v>64.286068922219684</v>
      </c>
      <c r="O3761">
        <f t="shared" si="1115"/>
        <v>52.722120157796191</v>
      </c>
      <c r="P3761" s="3">
        <f t="shared" si="1116"/>
        <v>-52.722120157796191</v>
      </c>
      <c r="Q3761" s="3">
        <f t="shared" si="1117"/>
        <v>115.71393107778032</v>
      </c>
      <c r="R3761">
        <f t="shared" si="1118"/>
        <v>-64.286068922219684</v>
      </c>
      <c r="S3761">
        <f t="shared" si="1119"/>
        <v>1326.203693892679</v>
      </c>
      <c r="T3761">
        <f t="shared" si="1102"/>
        <v>-52.722120157796191</v>
      </c>
    </row>
    <row r="3762" spans="1:20" x14ac:dyDescent="0.25">
      <c r="A3762">
        <f t="shared" si="1103"/>
        <v>8364448.1413361905</v>
      </c>
      <c r="B3762">
        <f t="shared" si="1120"/>
        <v>1331243.2679294711</v>
      </c>
      <c r="C3762" t="str">
        <f t="shared" si="1104"/>
        <v>-0.000986876511325999+0.00206261424306674i</v>
      </c>
      <c r="D3762" t="str">
        <f t="shared" si="1105"/>
        <v>0.73984464885454-1.55905341084447i</v>
      </c>
      <c r="E3762" t="str">
        <f t="shared" si="1106"/>
        <v>-4.85781590535666-12.0424304194182i</v>
      </c>
      <c r="F3762" t="str">
        <f t="shared" si="1107"/>
        <v>1.25297852632756-0.615256453809182i</v>
      </c>
      <c r="G3762" t="str">
        <f t="shared" si="1108"/>
        <v>0.861180287444944-0.345758297024363i</v>
      </c>
      <c r="H3762" t="str">
        <f t="shared" si="1109"/>
        <v>0.000916867814774748-11.9576130288297i</v>
      </c>
      <c r="I3762" t="str">
        <f t="shared" si="1110"/>
        <v>-0.0207511587018413-0.0422682215137906i</v>
      </c>
      <c r="K3762" t="str">
        <f t="shared" si="1111"/>
        <v>0.000076948291551578-0.000189014262584116i</v>
      </c>
      <c r="L3762" t="str">
        <f t="shared" si="1112"/>
        <v>0.00005-0.000211974491972501i</v>
      </c>
      <c r="M3762" t="str">
        <f t="shared" si="1113"/>
        <v>0.00133333333333333-0.000124690877630883i</v>
      </c>
      <c r="N3762">
        <f t="shared" si="1114"/>
        <v>64.430793039474466</v>
      </c>
      <c r="O3762">
        <f t="shared" si="1115"/>
        <v>52.816392709267348</v>
      </c>
      <c r="P3762" s="3">
        <f t="shared" si="1116"/>
        <v>-52.816392709267348</v>
      </c>
      <c r="Q3762" s="3">
        <f t="shared" si="1117"/>
        <v>115.56920696052553</v>
      </c>
      <c r="R3762">
        <f t="shared" si="1118"/>
        <v>-64.430793039474466</v>
      </c>
      <c r="S3762">
        <f t="shared" si="1119"/>
        <v>1331.2432679294711</v>
      </c>
      <c r="T3762">
        <f t="shared" si="1102"/>
        <v>-52.816392709267348</v>
      </c>
    </row>
    <row r="3763" spans="1:20" x14ac:dyDescent="0.25">
      <c r="A3763">
        <f t="shared" si="1103"/>
        <v>8396233.0442732684</v>
      </c>
      <c r="B3763">
        <f t="shared" si="1120"/>
        <v>1336301.9923476032</v>
      </c>
      <c r="C3763" t="str">
        <f t="shared" si="1104"/>
        <v>-0.000971068478001637+0.00204278805018649i</v>
      </c>
      <c r="D3763" t="str">
        <f t="shared" si="1105"/>
        <v>0.735287917703805-1.55532228087591i</v>
      </c>
      <c r="E3763" t="str">
        <f t="shared" si="1106"/>
        <v>-4.852878937881-11.9833756070664i</v>
      </c>
      <c r="F3763" t="str">
        <f t="shared" si="1107"/>
        <v>1.25165548345955-0.616210158449756i</v>
      </c>
      <c r="G3763" t="str">
        <f t="shared" si="1108"/>
        <v>0.860270951479938-0.346705698712525i</v>
      </c>
      <c r="H3763" t="str">
        <f t="shared" si="1109"/>
        <v>0.000907505127184784-11.9123297573517i</v>
      </c>
      <c r="I3763" t="str">
        <f t="shared" si="1110"/>
        <v>-0.0207046480498152-0.0420636836236692i</v>
      </c>
      <c r="K3763" t="str">
        <f t="shared" si="1111"/>
        <v>0.0000767426720956436-0.000188349285547009i</v>
      </c>
      <c r="L3763" t="str">
        <f t="shared" si="1112"/>
        <v>0.00005-0.000211172038227238i</v>
      </c>
      <c r="M3763" t="str">
        <f t="shared" si="1113"/>
        <v>0.00133333333333333-0.000124218846016022i</v>
      </c>
      <c r="N3763">
        <f t="shared" si="1114"/>
        <v>64.575254688359024</v>
      </c>
      <c r="O3763">
        <f t="shared" si="1115"/>
        <v>52.910731138652885</v>
      </c>
      <c r="P3763" s="3">
        <f t="shared" si="1116"/>
        <v>-52.910731138652885</v>
      </c>
      <c r="Q3763" s="3">
        <f t="shared" si="1117"/>
        <v>115.42474531164098</v>
      </c>
      <c r="R3763">
        <f t="shared" si="1118"/>
        <v>-64.575254688359024</v>
      </c>
      <c r="S3763">
        <f t="shared" si="1119"/>
        <v>1336.3019923476031</v>
      </c>
      <c r="T3763">
        <f t="shared" si="1102"/>
        <v>-52.910731138652885</v>
      </c>
    </row>
    <row r="3764" spans="1:20" x14ac:dyDescent="0.25">
      <c r="A3764">
        <f t="shared" si="1103"/>
        <v>8428138.7298415061</v>
      </c>
      <c r="B3764">
        <f t="shared" si="1120"/>
        <v>1341379.9399185241</v>
      </c>
      <c r="C3764" t="str">
        <f t="shared" si="1104"/>
        <v>-0.000955482762192252+0.00202311697031527i</v>
      </c>
      <c r="D3764" t="str">
        <f t="shared" si="1105"/>
        <v>0.730752912326814-1.55158674647714i</v>
      </c>
      <c r="E3764" t="str">
        <f t="shared" si="1106"/>
        <v>-4.84790928777714-11.9245281017187i</v>
      </c>
      <c r="F3764" t="str">
        <f t="shared" si="1107"/>
        <v>1.25032518940127-0.617165749268348i</v>
      </c>
      <c r="G3764" t="str">
        <f t="shared" si="1108"/>
        <v>0.859356631724712-0.347653291708089i</v>
      </c>
      <c r="H3764" t="str">
        <f t="shared" si="1109"/>
        <v>0.000898247761395754-11.8672180875308i</v>
      </c>
      <c r="I3764" t="str">
        <f t="shared" si="1110"/>
        <v>-0.0206582552223938-0.0418598464236448i</v>
      </c>
      <c r="K3764" t="str">
        <f t="shared" si="1111"/>
        <v>0.0000765384283090714-0.000187686297944791i</v>
      </c>
      <c r="L3764" t="str">
        <f t="shared" si="1112"/>
        <v>0.00005-0.00021037262226264i</v>
      </c>
      <c r="M3764" t="str">
        <f t="shared" si="1113"/>
        <v>0.00133333333333333-0.000123748601330964i</v>
      </c>
      <c r="N3764">
        <f t="shared" si="1114"/>
        <v>64.719453387756914</v>
      </c>
      <c r="O3764">
        <f t="shared" si="1115"/>
        <v>53.005135285425453</v>
      </c>
      <c r="P3764" s="3">
        <f t="shared" si="1116"/>
        <v>-53.005135285425453</v>
      </c>
      <c r="Q3764" s="3">
        <f t="shared" si="1117"/>
        <v>115.28054661224309</v>
      </c>
      <c r="R3764">
        <f t="shared" si="1118"/>
        <v>-64.719453387756914</v>
      </c>
      <c r="S3764">
        <f t="shared" si="1119"/>
        <v>1341.3799399185241</v>
      </c>
      <c r="T3764">
        <f t="shared" si="1102"/>
        <v>-53.005135285425453</v>
      </c>
    </row>
    <row r="3765" spans="1:20" x14ac:dyDescent="0.25">
      <c r="A3765">
        <f t="shared" si="1103"/>
        <v>8460165.6570149045</v>
      </c>
      <c r="B3765">
        <f t="shared" si="1120"/>
        <v>1346477.1836902145</v>
      </c>
      <c r="C3765" t="str">
        <f t="shared" si="1104"/>
        <v>-0.000940116662292564+0.00200360034717852i</v>
      </c>
      <c r="D3765" t="str">
        <f t="shared" si="1105"/>
        <v>0.726239607257977-1.54784694553943i</v>
      </c>
      <c r="E3765" t="str">
        <f t="shared" si="1106"/>
        <v>-4.84290690900882-11.8658872199859i</v>
      </c>
      <c r="F3765" t="str">
        <f t="shared" si="1107"/>
        <v>1.24898762296516-0.618123182638029i</v>
      </c>
      <c r="G3765" t="str">
        <f t="shared" si="1108"/>
        <v>0.858437313616926-0.348601050209378i</v>
      </c>
      <c r="H3765" t="str">
        <f t="shared" si="1109"/>
        <v>0.000889094445118901-11.8222773678983i</v>
      </c>
      <c r="I3765" t="str">
        <f t="shared" si="1110"/>
        <v>-0.0206119783013992-0.0416567077464824i</v>
      </c>
      <c r="K3765" t="str">
        <f t="shared" si="1111"/>
        <v>0.0000763355522473158-0.000187025297447657i</v>
      </c>
      <c r="L3765" t="str">
        <f t="shared" si="1112"/>
        <v>0.00005-0.00020957623257884i</v>
      </c>
      <c r="M3765" t="str">
        <f t="shared" si="1113"/>
        <v>0.00133333333333333-0.000123280136811082i</v>
      </c>
      <c r="N3765">
        <f t="shared" si="1114"/>
        <v>64.863388660150505</v>
      </c>
      <c r="O3765">
        <f t="shared" si="1115"/>
        <v>53.0996049895247</v>
      </c>
      <c r="P3765" s="3">
        <f t="shared" si="1116"/>
        <v>-53.0996049895247</v>
      </c>
      <c r="Q3765" s="3">
        <f t="shared" si="1117"/>
        <v>115.13661133984949</v>
      </c>
      <c r="R3765">
        <f t="shared" si="1118"/>
        <v>-64.863388660150505</v>
      </c>
      <c r="S3765">
        <f t="shared" si="1119"/>
        <v>1346.4771836902146</v>
      </c>
      <c r="T3765">
        <f t="shared" si="1102"/>
        <v>-53.0996049895247</v>
      </c>
    </row>
    <row r="3766" spans="1:20" x14ac:dyDescent="0.25">
      <c r="A3766">
        <f t="shared" si="1103"/>
        <v>8492314.2865115609</v>
      </c>
      <c r="B3766">
        <f t="shared" si="1120"/>
        <v>1351593.7969882374</v>
      </c>
      <c r="C3766" t="str">
        <f t="shared" si="1104"/>
        <v>-0.000924967503224338+0.00198423751764139i</v>
      </c>
      <c r="D3766" t="str">
        <f t="shared" si="1105"/>
        <v>0.721747976032152-1.54410301520504i</v>
      </c>
      <c r="E3766" t="str">
        <f t="shared" si="1106"/>
        <v>-4.83787175602784-11.8074522835006i</v>
      </c>
      <c r="F3766" t="str">
        <f t="shared" si="1107"/>
        <v>1.24764276315216-0.61908241463468i</v>
      </c>
      <c r="G3766" t="str">
        <f t="shared" si="1108"/>
        <v>0.857512982723771-0.349548948194603i</v>
      </c>
      <c r="H3766" t="str">
        <f t="shared" si="1109"/>
        <v>0.000880043921935517-11.7775069494696i</v>
      </c>
      <c r="I3766" t="str">
        <f t="shared" si="1110"/>
        <v>-0.0205658153835191-0.041454265439502i</v>
      </c>
      <c r="K3766" t="str">
        <f t="shared" si="1111"/>
        <v>0.0000761340359937724-0.000186366281688865i</v>
      </c>
      <c r="L3766" t="str">
        <f t="shared" si="1112"/>
        <v>0.00005-0.000208782857719506i</v>
      </c>
      <c r="M3766" t="str">
        <f t="shared" si="1113"/>
        <v>0.00133333333333333-0.000122813445717356i</v>
      </c>
      <c r="N3766">
        <f t="shared" si="1114"/>
        <v>65.007060031532745</v>
      </c>
      <c r="O3766">
        <f t="shared" si="1115"/>
        <v>53.194140091359927</v>
      </c>
      <c r="P3766" s="3">
        <f t="shared" si="1116"/>
        <v>-53.194140091359927</v>
      </c>
      <c r="Q3766" s="3">
        <f t="shared" si="1117"/>
        <v>114.99293996846725</v>
      </c>
      <c r="R3766">
        <f t="shared" si="1118"/>
        <v>-65.007060031532745</v>
      </c>
      <c r="S3766">
        <f t="shared" si="1119"/>
        <v>1351.5937969882375</v>
      </c>
      <c r="T3766">
        <f t="shared" si="1102"/>
        <v>-53.194140091359927</v>
      </c>
    </row>
    <row r="3767" spans="1:20" x14ac:dyDescent="0.25">
      <c r="A3767">
        <f t="shared" si="1103"/>
        <v>8524585.0808003061</v>
      </c>
      <c r="B3767">
        <f t="shared" si="1120"/>
        <v>1356729.8534167928</v>
      </c>
      <c r="C3767" t="str">
        <f t="shared" si="1104"/>
        <v>-0.000910032636277171+0.00196502781192298i</v>
      </c>
      <c r="D3767" t="str">
        <f t="shared" si="1105"/>
        <v>0.717277991196639-1.54035509186104i</v>
      </c>
      <c r="E3767" t="str">
        <f t="shared" si="1106"/>
        <v>-4.8328037837937-11.7492226188972i</v>
      </c>
      <c r="F3767" t="str">
        <f t="shared" si="1107"/>
        <v>1.24629058915546-0.620043401036887i</v>
      </c>
      <c r="G3767" t="str">
        <f t="shared" si="1108"/>
        <v>0.856583624744625-0.350496959421882i</v>
      </c>
      <c r="H3767" t="str">
        <f t="shared" si="1109"/>
        <v>0.000871094951101488-11.7329061857356i</v>
      </c>
      <c r="I3767" t="str">
        <f t="shared" si="1110"/>
        <v>-0.0205197645802665-0.0412525173645388i</v>
      </c>
      <c r="K3767" t="str">
        <f t="shared" si="1111"/>
        <v>0.0000759338716599508-0.000185709248265183i</v>
      </c>
      <c r="L3767" t="str">
        <f t="shared" si="1112"/>
        <v>0.00005-0.000207992486271674i</v>
      </c>
      <c r="M3767" t="str">
        <f t="shared" si="1113"/>
        <v>0.00133333333333333-0.000122348521336279i</v>
      </c>
      <c r="N3767">
        <f t="shared" si="1114"/>
        <v>65.150467031314435</v>
      </c>
      <c r="O3767">
        <f t="shared" si="1115"/>
        <v>53.288740431810112</v>
      </c>
      <c r="P3767" s="3">
        <f t="shared" si="1116"/>
        <v>-53.288740431810112</v>
      </c>
      <c r="Q3767" s="3">
        <f t="shared" si="1117"/>
        <v>114.84953296868557</v>
      </c>
      <c r="R3767">
        <f t="shared" si="1118"/>
        <v>-65.150467031314435</v>
      </c>
      <c r="S3767">
        <f t="shared" si="1119"/>
        <v>1356.7298534167928</v>
      </c>
      <c r="T3767">
        <f t="shared" si="1102"/>
        <v>-53.288740431810112</v>
      </c>
    </row>
    <row r="3768" spans="1:20" x14ac:dyDescent="0.25">
      <c r="A3768">
        <f t="shared" si="1103"/>
        <v>8556978.5041073486</v>
      </c>
      <c r="B3768">
        <f t="shared" si="1120"/>
        <v>1361885.4268597767</v>
      </c>
      <c r="C3768" t="str">
        <f t="shared" si="1104"/>
        <v>-0.000895309438947973+0.00194597055380731i</v>
      </c>
      <c r="D3768" t="str">
        <f t="shared" si="1105"/>
        <v>0.712829624323152-1.53660331113325i</v>
      </c>
      <c r="E3768" t="str">
        <f t="shared" si="1106"/>
        <v>-4.82770294779316-11.6911975577879i</v>
      </c>
      <c r="F3768" t="str">
        <f t="shared" si="1107"/>
        <v>1.24493108036457-0.62100609732599i</v>
      </c>
      <c r="G3768" t="str">
        <f t="shared" si="1108"/>
        <v>0.85564922551373-0.3514450574293i</v>
      </c>
      <c r="H3768" t="str">
        <f t="shared" si="1109"/>
        <v>0.000862246307353896-11.6884744326522i</v>
      </c>
      <c r="I3768" t="str">
        <f t="shared" si="1110"/>
        <v>-0.0204738240179398-0.0410514613979046i</v>
      </c>
      <c r="K3768" t="str">
        <f t="shared" si="1111"/>
        <v>0.0000757350513856446-0.000185054194737327i</v>
      </c>
      <c r="L3768" t="str">
        <f t="shared" si="1112"/>
        <v>0.00005-0.000207205106865585i</v>
      </c>
      <c r="M3768" t="str">
        <f t="shared" si="1113"/>
        <v>0.00133333333333333-0.000121885356979755i</v>
      </c>
      <c r="N3768">
        <f t="shared" si="1114"/>
        <v>65.293609192237312</v>
      </c>
      <c r="O3768">
        <f t="shared" si="1115"/>
        <v>53.383405852226431</v>
      </c>
      <c r="P3768" s="3">
        <f t="shared" si="1116"/>
        <v>-53.383405852226431</v>
      </c>
      <c r="Q3768" s="3">
        <f t="shared" si="1117"/>
        <v>114.70639080776269</v>
      </c>
      <c r="R3768">
        <f t="shared" si="1118"/>
        <v>-65.293609192237312</v>
      </c>
      <c r="S3768">
        <f t="shared" si="1119"/>
        <v>1361.8854268597768</v>
      </c>
      <c r="T3768">
        <f t="shared" si="1102"/>
        <v>-53.383405852226431</v>
      </c>
    </row>
    <row r="3769" spans="1:20" x14ac:dyDescent="0.25">
      <c r="A3769">
        <f t="shared" si="1103"/>
        <v>8589495.0224229563</v>
      </c>
      <c r="B3769">
        <f t="shared" si="1120"/>
        <v>1367060.591481844</v>
      </c>
      <c r="C3769" t="str">
        <f t="shared" si="1104"/>
        <v>-0.000880795314780201+0.00192706506085209i</v>
      </c>
      <c r="D3769" t="str">
        <f t="shared" si="1105"/>
        <v>0.708402846019816-1.53284780788041i</v>
      </c>
      <c r="E3769" t="str">
        <f t="shared" si="1106"/>
        <v>-4.82256920406001-11.6333764367427i</v>
      </c>
      <c r="F3769" t="str">
        <f t="shared" si="1107"/>
        <v>1.24356421636906-0.621970458686065i</v>
      </c>
      <c r="G3769" t="str">
        <f t="shared" si="1108"/>
        <v>0.854709771002879-0.352393215534984i</v>
      </c>
      <c r="H3769" t="str">
        <f t="shared" si="1109"/>
        <v>0.000853496780720005-11.6442110486319i</v>
      </c>
      <c r="I3769" t="str">
        <f t="shared" si="1110"/>
        <v>-0.0204279918375854-0.0408510954303457i</v>
      </c>
      <c r="K3769" t="str">
        <f t="shared" si="1111"/>
        <v>0.0000755375673390984-0.000184401118630404i</v>
      </c>
      <c r="L3769" t="str">
        <f t="shared" si="1112"/>
        <v>0.00005-0.000206420708174521i</v>
      </c>
      <c r="M3769" t="str">
        <f t="shared" si="1113"/>
        <v>0.00133333333333333-0.000121423945985012i</v>
      </c>
      <c r="N3769">
        <f t="shared" si="1114"/>
        <v>65.436486050280763</v>
      </c>
      <c r="O3769">
        <f t="shared" si="1115"/>
        <v>53.478136194431684</v>
      </c>
      <c r="P3769" s="3">
        <f t="shared" si="1116"/>
        <v>-53.478136194431684</v>
      </c>
      <c r="Q3769" s="3">
        <f t="shared" si="1117"/>
        <v>114.56351394971924</v>
      </c>
      <c r="R3769">
        <f t="shared" si="1118"/>
        <v>-65.436486050280763</v>
      </c>
      <c r="S3769">
        <f t="shared" si="1119"/>
        <v>1367.0605914818439</v>
      </c>
      <c r="T3769">
        <f t="shared" si="1102"/>
        <v>-53.478136194431684</v>
      </c>
    </row>
    <row r="3770" spans="1:20" x14ac:dyDescent="0.25">
      <c r="A3770">
        <f t="shared" si="1103"/>
        <v>8622135.1035081651</v>
      </c>
      <c r="B3770">
        <f t="shared" si="1120"/>
        <v>1372255.421729475</v>
      </c>
      <c r="C3770" t="str">
        <f t="shared" si="1104"/>
        <v>-0.000866487693201883+0.00190831064459433i</v>
      </c>
      <c r="D3770" t="str">
        <f t="shared" si="1105"/>
        <v>0.703997625943168-1.52908871618853i</v>
      </c>
      <c r="E3770" t="str">
        <f t="shared" si="1106"/>
        <v>-4.81740250919446-11.5757585972655i</v>
      </c>
      <c r="F3770" t="str">
        <f t="shared" si="1107"/>
        <v>1.24218997696258-0.622936440004016i</v>
      </c>
      <c r="G3770" t="str">
        <f t="shared" si="1108"/>
        <v>0.853765247324123-0.353341406837215i</v>
      </c>
      <c r="H3770" t="str">
        <f t="shared" si="1109"/>
        <v>0.000844845176328355-11.6001153945333i</v>
      </c>
      <c r="I3770" t="str">
        <f t="shared" si="1110"/>
        <v>-0.0203822661949584-0.040651417367i</v>
      </c>
      <c r="K3770" t="str">
        <f t="shared" si="1111"/>
        <v>0.0000753414117171649-0.000183750017434358i</v>
      </c>
      <c r="L3770" t="str">
        <f t="shared" si="1112"/>
        <v>0.00005-0.000205639278914646i</v>
      </c>
      <c r="M3770" t="str">
        <f t="shared" si="1113"/>
        <v>0.00133333333333333-0.000120964281714497i</v>
      </c>
      <c r="N3770">
        <f t="shared" si="1114"/>
        <v>65.579097144575044</v>
      </c>
      <c r="O3770">
        <f t="shared" si="1115"/>
        <v>53.572931300721997</v>
      </c>
      <c r="P3770" s="3">
        <f t="shared" si="1116"/>
        <v>-53.572931300721997</v>
      </c>
      <c r="Q3770" s="3">
        <f t="shared" si="1117"/>
        <v>114.42090285542496</v>
      </c>
      <c r="R3770">
        <f t="shared" si="1118"/>
        <v>-65.579097144575044</v>
      </c>
      <c r="S3770">
        <f t="shared" si="1119"/>
        <v>1372.2554217294751</v>
      </c>
      <c r="T3770">
        <f t="shared" si="1102"/>
        <v>-53.572931300721997</v>
      </c>
    </row>
    <row r="3771" spans="1:20" x14ac:dyDescent="0.25">
      <c r="A3771">
        <f t="shared" si="1103"/>
        <v>8654899.2169014961</v>
      </c>
      <c r="B3771">
        <f t="shared" si="1120"/>
        <v>1377469.9923320471</v>
      </c>
      <c r="C3771" t="str">
        <f t="shared" si="1104"/>
        <v>-0.000852384029363268+0.00188970661075355i</v>
      </c>
      <c r="D3771" t="str">
        <f t="shared" si="1105"/>
        <v>0.699613932810115-1.52532616936535i</v>
      </c>
      <c r="E3771" t="str">
        <f t="shared" si="1106"/>
        <v>-4.81220282038321-11.5183433857737i</v>
      </c>
      <c r="F3771" t="str">
        <f t="shared" si="1107"/>
        <v>1.24080834214683-0.623903995869714i</v>
      </c>
      <c r="G3771" t="str">
        <f t="shared" si="1108"/>
        <v>0.852815640732492-0.354289604214576i</v>
      </c>
      <c r="H3771" t="str">
        <f t="shared" si="1109"/>
        <v>0.00083629031422212-11.5561868336526i</v>
      </c>
      <c r="I3771" t="str">
        <f t="shared" si="1110"/>
        <v>-0.0203366452604882-0.0404524251273595i</v>
      </c>
      <c r="K3771" t="str">
        <f t="shared" si="1111"/>
        <v>0.0000751465767454588-0.000183100888604397i</v>
      </c>
      <c r="L3771" t="str">
        <f t="shared" si="1112"/>
        <v>0.00005-0.000204860807844835i</v>
      </c>
      <c r="M3771" t="str">
        <f t="shared" si="1113"/>
        <v>0.00133333333333333-0.000120506357555785i</v>
      </c>
      <c r="N3771">
        <f t="shared" si="1114"/>
        <v>65.721442017310409</v>
      </c>
      <c r="O3771">
        <f t="shared" si="1115"/>
        <v>53.667791013866449</v>
      </c>
      <c r="P3771" s="3">
        <f t="shared" si="1116"/>
        <v>-53.667791013866449</v>
      </c>
      <c r="Q3771" s="3">
        <f t="shared" si="1117"/>
        <v>114.27855798268959</v>
      </c>
      <c r="R3771">
        <f t="shared" si="1118"/>
        <v>-65.721442017310409</v>
      </c>
      <c r="S3771">
        <f t="shared" si="1119"/>
        <v>1377.469992332047</v>
      </c>
      <c r="T3771">
        <f t="shared" si="1102"/>
        <v>-53.667791013866449</v>
      </c>
    </row>
    <row r="3772" spans="1:20" x14ac:dyDescent="0.25">
      <c r="A3772">
        <f t="shared" si="1103"/>
        <v>8687787.8339257222</v>
      </c>
      <c r="B3772">
        <f t="shared" si="1120"/>
        <v>1382704.378302909</v>
      </c>
      <c r="C3772" t="str">
        <f t="shared" si="1104"/>
        <v>-0.000838481803973605+0.00187125225943196i</v>
      </c>
      <c r="D3772" t="str">
        <f t="shared" si="1105"/>
        <v>0.695251734409953-1.52156029993506i</v>
      </c>
      <c r="E3772" t="str">
        <f t="shared" si="1106"/>
        <v>-4.80697009541886-11.4611301535746i</v>
      </c>
      <c r="F3772" t="str">
        <f t="shared" si="1107"/>
        <v>1.2394192921355-0.624873080576139i</v>
      </c>
      <c r="G3772" t="str">
        <f t="shared" si="1108"/>
        <v>0.851860937628734-0.355237780326119i</v>
      </c>
      <c r="H3772" t="str">
        <f t="shared" si="1109"/>
        <v>0.000827831029174536-11.5124247317136i</v>
      </c>
      <c r="I3772" t="str">
        <f t="shared" si="1110"/>
        <v>-0.0202911272192415-0.0402541166452243i</v>
      </c>
      <c r="K3772" t="str">
        <f t="shared" si="1111"/>
        <v>0.0000749530546785075-0.000182453729561435i</v>
      </c>
      <c r="L3772" t="str">
        <f t="shared" si="1112"/>
        <v>0.00005-0.000204085283766522i</v>
      </c>
      <c r="M3772" t="str">
        <f t="shared" si="1113"/>
        <v>0.00133333333333333-0.000120050166921484i</v>
      </c>
      <c r="N3772">
        <f t="shared" si="1114"/>
        <v>65.863520213648087</v>
      </c>
      <c r="O3772">
        <f t="shared" si="1115"/>
        <v>53.762715177108092</v>
      </c>
      <c r="P3772" s="3">
        <f t="shared" si="1116"/>
        <v>-53.762715177108092</v>
      </c>
      <c r="Q3772" s="3">
        <f t="shared" si="1117"/>
        <v>114.13647978635191</v>
      </c>
      <c r="R3772">
        <f t="shared" si="1118"/>
        <v>-65.863520213648087</v>
      </c>
      <c r="S3772">
        <f t="shared" si="1119"/>
        <v>1382.7043783029089</v>
      </c>
      <c r="T3772">
        <f t="shared" si="1102"/>
        <v>-53.762715177108092</v>
      </c>
    </row>
    <row r="3773" spans="1:20" x14ac:dyDescent="0.25">
      <c r="A3773">
        <f t="shared" si="1103"/>
        <v>8720801.4276946411</v>
      </c>
      <c r="B3773">
        <f t="shared" si="1120"/>
        <v>1387958.6549404601</v>
      </c>
      <c r="C3773" t="str">
        <f t="shared" si="1104"/>
        <v>-0.000824778523137483+0.00185294688531226i</v>
      </c>
      <c r="D3773" t="str">
        <f t="shared" si="1105"/>
        <v>0.690910997616316-1.5177912396331i</v>
      </c>
      <c r="E3773" t="str">
        <f t="shared" si="1106"/>
        <v>-4.80170429271975-11.4041182568444i</v>
      </c>
      <c r="F3773" t="str">
        <f t="shared" si="1107"/>
        <v>1.23802280735831-0.625843648119608i</v>
      </c>
      <c r="G3773" t="str">
        <f t="shared" si="1108"/>
        <v>0.850901124562061-0.356185907611574i</v>
      </c>
      <c r="H3773" t="str">
        <f t="shared" si="1109"/>
        <v>0.000819466170506591-11.4688284568585i</v>
      </c>
      <c r="I3773" t="str">
        <f t="shared" si="1110"/>
        <v>-0.0202457102708877-0.0400564898686613i</v>
      </c>
      <c r="K3773" t="str">
        <f t="shared" si="1111"/>
        <v>0.0000747608377998951-0.000181808537692523i</v>
      </c>
      <c r="L3773" t="str">
        <f t="shared" si="1112"/>
        <v>0.00005-0.000203312695523533i</v>
      </c>
      <c r="M3773" t="str">
        <f t="shared" si="1113"/>
        <v>0.00133333333333333-0.000119595703249137i</v>
      </c>
      <c r="N3773">
        <f t="shared" si="1114"/>
        <v>66.005331281630433</v>
      </c>
      <c r="O3773">
        <f t="shared" si="1115"/>
        <v>53.857703634163229</v>
      </c>
      <c r="P3773" s="3">
        <f t="shared" si="1116"/>
        <v>-53.857703634163229</v>
      </c>
      <c r="Q3773" s="3">
        <f t="shared" si="1117"/>
        <v>113.99466871836957</v>
      </c>
      <c r="R3773">
        <f t="shared" si="1118"/>
        <v>-66.005331281630433</v>
      </c>
      <c r="S3773">
        <f t="shared" si="1119"/>
        <v>1387.9586549404601</v>
      </c>
      <c r="T3773">
        <f t="shared" si="1102"/>
        <v>-53.857703634163229</v>
      </c>
    </row>
    <row r="3774" spans="1:20" x14ac:dyDescent="0.25">
      <c r="A3774">
        <f t="shared" si="1103"/>
        <v>8753940.473119881</v>
      </c>
      <c r="B3774">
        <f t="shared" si="1120"/>
        <v>1393232.8978292339</v>
      </c>
      <c r="C3774" t="str">
        <f t="shared" si="1104"/>
        <v>-0.000811271718190342+0.0018347897778524i</v>
      </c>
      <c r="D3774" t="str">
        <f t="shared" si="1105"/>
        <v>0.686591688399157-1.51401911940118i</v>
      </c>
      <c r="E3774" t="str">
        <f t="shared" si="1106"/>
        <v>-4.79640537134983-11.3473070566048i</v>
      </c>
      <c r="F3774" t="str">
        <f t="shared" si="1107"/>
        <v>1.23661886846501-0.626815652200037i</v>
      </c>
      <c r="G3774" t="str">
        <f t="shared" si="1108"/>
        <v>0.849936188232918-0.357133958291586i</v>
      </c>
      <c r="H3774" t="str">
        <f t="shared" si="1109"/>
        <v>0.000811194601906766-11.4253973796385i</v>
      </c>
      <c r="I3774" t="str">
        <f t="shared" si="1110"/>
        <v>-0.0202003926296662-0.0398595427599607i</v>
      </c>
      <c r="K3774" t="str">
        <f t="shared" si="1111"/>
        <v>0.0000745699184224012-0.000181165310351281i</v>
      </c>
      <c r="L3774" t="str">
        <f t="shared" si="1112"/>
        <v>0.00005-0.000202543032001926i</v>
      </c>
      <c r="M3774" t="str">
        <f t="shared" si="1113"/>
        <v>0.00133333333333333-0.000119142960001133i</v>
      </c>
      <c r="N3774">
        <f t="shared" si="1114"/>
        <v>66.14687477209344</v>
      </c>
      <c r="O3774">
        <f t="shared" si="1115"/>
        <v>53.952756229222217</v>
      </c>
      <c r="P3774" s="3">
        <f t="shared" si="1116"/>
        <v>-53.952756229222217</v>
      </c>
      <c r="Q3774" s="3">
        <f t="shared" si="1117"/>
        <v>113.85312522790656</v>
      </c>
      <c r="R3774">
        <f t="shared" si="1118"/>
        <v>-66.14687477209344</v>
      </c>
      <c r="S3774">
        <f t="shared" si="1119"/>
        <v>1393.2328978292339</v>
      </c>
      <c r="T3774">
        <f t="shared" si="1102"/>
        <v>-53.952756229222217</v>
      </c>
    </row>
    <row r="3775" spans="1:20" x14ac:dyDescent="0.25">
      <c r="A3775">
        <f t="shared" si="1103"/>
        <v>8787205.446917735</v>
      </c>
      <c r="B3775">
        <f t="shared" si="1120"/>
        <v>1398527.182840985</v>
      </c>
      <c r="C3775" t="str">
        <f t="shared" si="1104"/>
        <v>-0.000797958945533734+0.00181678022147803i</v>
      </c>
      <c r="D3775" t="str">
        <f t="shared" si="1105"/>
        <v>0.682293771836703-1.5102440693825i</v>
      </c>
      <c r="E3775" t="str">
        <f t="shared" si="1106"/>
        <v>-4.79107329103837-11.2906959187019i</v>
      </c>
      <c r="F3775" t="str">
        <f t="shared" si="1107"/>
        <v>1.23520745632942-0.627789046221229i</v>
      </c>
      <c r="G3775" t="str">
        <f t="shared" si="1108"/>
        <v>0.84896611549576-0.358081904367981i</v>
      </c>
      <c r="H3775" t="str">
        <f t="shared" si="1109"/>
        <v>0.000803015201252913-11.3821308730048i</v>
      </c>
      <c r="I3775" t="str">
        <f t="shared" si="1110"/>
        <v>-0.0201551725243527-0.0396632732955927i</v>
      </c>
      <c r="K3775" t="str">
        <f t="shared" si="1111"/>
        <v>0.0000743802888881359-0.000180524044858322i</v>
      </c>
      <c r="L3775" t="str">
        <f t="shared" si="1112"/>
        <v>0.00005-0.000201776282129832i</v>
      </c>
      <c r="M3775" t="str">
        <f t="shared" si="1113"/>
        <v>0.00133333333333333-0.000118691930664607i</v>
      </c>
      <c r="N3775">
        <f t="shared" si="1114"/>
        <v>66.288150238576137</v>
      </c>
      <c r="O3775">
        <f t="shared" si="1115"/>
        <v>54.047872806948106</v>
      </c>
      <c r="P3775" s="3">
        <f t="shared" si="1116"/>
        <v>-54.047872806948106</v>
      </c>
      <c r="Q3775" s="3">
        <f t="shared" si="1117"/>
        <v>113.71184976142386</v>
      </c>
      <c r="R3775">
        <f t="shared" si="1118"/>
        <v>-66.288150238576137</v>
      </c>
      <c r="S3775">
        <f t="shared" si="1119"/>
        <v>1398.527182840985</v>
      </c>
      <c r="T3775">
        <f t="shared" si="1102"/>
        <v>-54.047872806948106</v>
      </c>
    </row>
    <row r="3776" spans="1:20" x14ac:dyDescent="0.25">
      <c r="A3776">
        <f t="shared" si="1103"/>
        <v>8820596.8276160248</v>
      </c>
      <c r="B3776">
        <f t="shared" si="1120"/>
        <v>1403841.5861357809</v>
      </c>
      <c r="C3776" t="str">
        <f t="shared" si="1104"/>
        <v>-0.000784837786469774+0.00179891749577196i</v>
      </c>
      <c r="D3776" t="str">
        <f t="shared" si="1105"/>
        <v>0.678017212127385-1.50646621891705i</v>
      </c>
      <c r="E3776" t="str">
        <f t="shared" si="1106"/>
        <v>-4.78570801219987-11.2342842137829i</v>
      </c>
      <c r="F3776" t="str">
        <f t="shared" si="1107"/>
        <v>1.23378855205351-0.628763783291254i</v>
      </c>
      <c r="G3776" t="str">
        <f t="shared" si="1108"/>
        <v>0.847990893361852-0.359029717624071i</v>
      </c>
      <c r="H3776" t="str">
        <f t="shared" si="1109"/>
        <v>0.000794926860436173-11.3390283122991i</v>
      </c>
      <c r="I3776" t="str">
        <f t="shared" si="1110"/>
        <v>-0.0201100481982283-0.0394676794661629i</v>
      </c>
      <c r="K3776" t="str">
        <f t="shared" si="1111"/>
        <v>0.0000741919415686699-0.000179884738501687i</v>
      </c>
      <c r="L3776" t="str">
        <f t="shared" si="1112"/>
        <v>0.00005-0.000201012434877298i</v>
      </c>
      <c r="M3776" t="str">
        <f t="shared" si="1113"/>
        <v>0.00133333333333333-0.000118242608751352i</v>
      </c>
      <c r="N3776">
        <f t="shared" si="1114"/>
        <v>66.429157237234321</v>
      </c>
      <c r="O3776">
        <f t="shared" si="1115"/>
        <v>54.143053212476772</v>
      </c>
      <c r="P3776" s="3">
        <f t="shared" si="1116"/>
        <v>-54.143053212476772</v>
      </c>
      <c r="Q3776" s="3">
        <f t="shared" si="1117"/>
        <v>113.57084276276568</v>
      </c>
      <c r="R3776">
        <f t="shared" si="1118"/>
        <v>-66.429157237234321</v>
      </c>
      <c r="S3776">
        <f t="shared" si="1119"/>
        <v>1403.841586135781</v>
      </c>
      <c r="T3776">
        <f t="shared" si="1102"/>
        <v>-54.143053212476772</v>
      </c>
    </row>
    <row r="3777" spans="1:20" x14ac:dyDescent="0.25">
      <c r="A3777">
        <f t="shared" si="1103"/>
        <v>8854115.0955609642</v>
      </c>
      <c r="B3777">
        <f t="shared" si="1120"/>
        <v>1409176.1841630968</v>
      </c>
      <c r="C3777" t="str">
        <f t="shared" si="1104"/>
        <v>-0.00077190584703538+0.00178120087566114i</v>
      </c>
      <c r="D3777" t="str">
        <f t="shared" si="1105"/>
        <v>0.673761972601779-1.50268569653713i</v>
      </c>
      <c r="E3777" t="str">
        <f t="shared" si="1106"/>
        <v>-4.78030949595381-11.1780713172745i</v>
      </c>
      <c r="F3777" t="str">
        <f t="shared" si="1107"/>
        <v>1.23236213697147-0.629739816222821i</v>
      </c>
      <c r="G3777" t="str">
        <f t="shared" si="1108"/>
        <v>0.847010509002066-0.35997736962499i</v>
      </c>
      <c r="H3777" t="str">
        <f t="shared" si="1109"/>
        <v>0.000786928485187034-11.2960890752445i</v>
      </c>
      <c r="I3777" t="str">
        <f t="shared" si="1110"/>
        <v>-0.0200650179090476-0.039272759276368i</v>
      </c>
      <c r="K3777" t="str">
        <f t="shared" si="1111"/>
        <v>0.0000740048688651601-0.000179247388537262i</v>
      </c>
      <c r="L3777" t="str">
        <f t="shared" si="1112"/>
        <v>0.00005-0.000200251479256125i</v>
      </c>
      <c r="M3777" t="str">
        <f t="shared" si="1113"/>
        <v>0.00133333333333333-0.000117794987797721i</v>
      </c>
      <c r="N3777">
        <f t="shared" si="1114"/>
        <v>66.569895326749375</v>
      </c>
      <c r="O3777">
        <f t="shared" si="1115"/>
        <v>54.238297291415805</v>
      </c>
      <c r="P3777" s="3">
        <f t="shared" si="1116"/>
        <v>-54.238297291415805</v>
      </c>
      <c r="Q3777" s="3">
        <f t="shared" si="1117"/>
        <v>113.43010467325063</v>
      </c>
      <c r="R3777">
        <f t="shared" si="1118"/>
        <v>-66.569895326749375</v>
      </c>
      <c r="S3777">
        <f t="shared" si="1119"/>
        <v>1409.1761841630969</v>
      </c>
      <c r="T3777">
        <f t="shared" si="1102"/>
        <v>-54.238297291415805</v>
      </c>
    </row>
    <row r="3778" spans="1:20" x14ac:dyDescent="0.25">
      <c r="A3778">
        <f t="shared" si="1103"/>
        <v>8887760.7329240963</v>
      </c>
      <c r="B3778">
        <f t="shared" si="1120"/>
        <v>1414531.0536629166</v>
      </c>
      <c r="C3778" t="str">
        <f t="shared" si="1104"/>
        <v>-0.000759160757835814+0.00176362963160093i</v>
      </c>
      <c r="D3778" t="str">
        <f t="shared" si="1105"/>
        <v>0.669528015734488-1.49890262996303i</v>
      </c>
      <c r="E3778" t="str">
        <f t="shared" si="1106"/>
        <v>-4.77487770414483-11.1220566093599i</v>
      </c>
      <c r="F3778" t="str">
        <f t="shared" si="1107"/>
        <v>1.23092819265386-0.630717097533782i</v>
      </c>
      <c r="G3778" t="str">
        <f t="shared" si="1108"/>
        <v>0.846024949749712-0.36092483171806i</v>
      </c>
      <c r="H3778" t="str">
        <f t="shared" si="1109"/>
        <v>0.000779018994903381-11.2533125419365i</v>
      </c>
      <c r="I3778" t="str">
        <f t="shared" si="1110"/>
        <v>-0.0200200799290107-0.0390785107449522i</v>
      </c>
      <c r="K3778" t="str">
        <f t="shared" si="1111"/>
        <v>0.0000738190632084701-0.000178611992189206i</v>
      </c>
      <c r="L3778" t="str">
        <f t="shared" si="1112"/>
        <v>0.00005-0.00019949340431971i</v>
      </c>
      <c r="M3778" t="str">
        <f t="shared" si="1113"/>
        <v>0.00133333333333333-0.000117349061364535i</v>
      </c>
      <c r="N3778">
        <f t="shared" si="1114"/>
        <v>66.710364068243678</v>
      </c>
      <c r="O3778">
        <f t="shared" si="1115"/>
        <v>54.333604889843699</v>
      </c>
      <c r="P3778" s="3">
        <f t="shared" si="1116"/>
        <v>-54.333604889843699</v>
      </c>
      <c r="Q3778" s="3">
        <f t="shared" si="1117"/>
        <v>113.28963593175632</v>
      </c>
      <c r="R3778">
        <f t="shared" si="1118"/>
        <v>-66.710364068243678</v>
      </c>
      <c r="S3778">
        <f t="shared" si="1119"/>
        <v>1414.5310536629167</v>
      </c>
      <c r="T3778">
        <f t="shared" si="1102"/>
        <v>-54.333604889843699</v>
      </c>
    </row>
    <row r="3779" spans="1:20" x14ac:dyDescent="0.25">
      <c r="A3779">
        <f t="shared" si="1103"/>
        <v>8921534.2237092089</v>
      </c>
      <c r="B3779">
        <f t="shared" si="1120"/>
        <v>1419906.2716668358</v>
      </c>
      <c r="C3779" t="str">
        <f t="shared" si="1104"/>
        <v>-0.000746600173878015+0.00174620302975668i</v>
      </c>
      <c r="D3779" t="str">
        <f t="shared" si="1105"/>
        <v>0.665315303156075-1.49511714609889i</v>
      </c>
      <c r="E3779" t="str">
        <f t="shared" si="1106"/>
        <v>-4.76941259936207-11.0662394749561i</v>
      </c>
      <c r="F3779" t="str">
        <f t="shared" si="1107"/>
        <v>1.22948670091165-0.631695579447569i</v>
      </c>
      <c r="G3779" t="str">
        <f t="shared" si="1108"/>
        <v>0.845034203103362-0.361872075033191i</v>
      </c>
      <c r="H3779" t="str">
        <f t="shared" si="1109"/>
        <v>0.00077119732248051-11.2106980948332i</v>
      </c>
      <c r="I3779" t="str">
        <f t="shared" si="1110"/>
        <v>-0.0199752325447313-0.0388849319046573i</v>
      </c>
      <c r="K3779" t="str">
        <f t="shared" si="1111"/>
        <v>0.0000736345170592852-0.000177978546650366i</v>
      </c>
      <c r="L3779" t="str">
        <f t="shared" si="1112"/>
        <v>0.00005-0.000198738199162891i</v>
      </c>
      <c r="M3779" t="str">
        <f t="shared" si="1113"/>
        <v>0.00133333333333333-0.000116904823036995i</v>
      </c>
      <c r="N3779">
        <f t="shared" si="1114"/>
        <v>66.850563025190382</v>
      </c>
      <c r="O3779">
        <f t="shared" si="1115"/>
        <v>54.428975854308852</v>
      </c>
      <c r="P3779" s="3">
        <f t="shared" si="1116"/>
        <v>-54.428975854308852</v>
      </c>
      <c r="Q3779" s="3">
        <f t="shared" si="1117"/>
        <v>113.14943697480962</v>
      </c>
      <c r="R3779">
        <f t="shared" si="1118"/>
        <v>-66.850563025190382</v>
      </c>
      <c r="S3779">
        <f t="shared" si="1119"/>
        <v>1419.9062716668357</v>
      </c>
      <c r="T3779">
        <f t="shared" si="1102"/>
        <v>-54.428975854308852</v>
      </c>
    </row>
    <row r="3780" spans="1:20" x14ac:dyDescent="0.25">
      <c r="A3780">
        <f t="shared" si="1103"/>
        <v>8955436.0537593048</v>
      </c>
      <c r="B3780">
        <f t="shared" si="1120"/>
        <v>1425301.9154991698</v>
      </c>
      <c r="C3780" t="str">
        <f t="shared" si="1104"/>
        <v>-0.000734221774403477+0.00172892033218285i</v>
      </c>
      <c r="D3780" t="str">
        <f t="shared" si="1105"/>
        <v>0.661123795664891-1.49132937102868i</v>
      </c>
      <c r="E3780" t="str">
        <f t="shared" si="1106"/>
        <v>-4.76391414495979-11.0106193036921i</v>
      </c>
      <c r="F3780" t="str">
        <f t="shared" si="1107"/>
        <v>1.22803764380043-0.63267521389381i</v>
      </c>
      <c r="G3780" t="str">
        <f t="shared" si="1108"/>
        <v>0.844038256729703-0.362819070483329i</v>
      </c>
      <c r="H3780" t="str">
        <f t="shared" si="1109"/>
        <v>0.000763462414143242-11.1682451187471i</v>
      </c>
      <c r="I3780" t="str">
        <f t="shared" si="1110"/>
        <v>-0.0199304740572117-0.0386920208021809i</v>
      </c>
      <c r="K3780" t="str">
        <f t="shared" si="1111"/>
        <v>0.0000734512229082251-0.000177347049082697i</v>
      </c>
      <c r="L3780" t="str">
        <f t="shared" si="1112"/>
        <v>0.00005-0.000197985852921788i</v>
      </c>
      <c r="M3780" t="str">
        <f t="shared" si="1113"/>
        <v>0.00133333333333333-0.000116462266424581i</v>
      </c>
      <c r="N3780">
        <f t="shared" si="1114"/>
        <v>66.990491763327313</v>
      </c>
      <c r="O3780">
        <f t="shared" si="1115"/>
        <v>54.524410031827763</v>
      </c>
      <c r="P3780" s="3">
        <f t="shared" si="1116"/>
        <v>-54.524410031827763</v>
      </c>
      <c r="Q3780" s="3">
        <f t="shared" si="1117"/>
        <v>113.00950823667269</v>
      </c>
      <c r="R3780">
        <f t="shared" si="1118"/>
        <v>-66.990491763327313</v>
      </c>
      <c r="S3780">
        <f t="shared" si="1119"/>
        <v>1425.3019154991698</v>
      </c>
      <c r="T3780">
        <f t="shared" si="1102"/>
        <v>-54.524410031827763</v>
      </c>
    </row>
    <row r="3781" spans="1:20" x14ac:dyDescent="0.25">
      <c r="A3781">
        <f t="shared" si="1103"/>
        <v>8989466.7107635885</v>
      </c>
      <c r="B3781">
        <f t="shared" si="1120"/>
        <v>1430718.0627780666</v>
      </c>
      <c r="C3781" t="str">
        <f t="shared" si="1104"/>
        <v>-0.000722023262720775+0.00171178079699938i</v>
      </c>
      <c r="D3781" t="str">
        <f t="shared" si="1105"/>
        <v>0.656953453238923-1.48753943001236i</v>
      </c>
      <c r="E3781" t="str">
        <f t="shared" si="1106"/>
        <v>-4.75838230507685-10.9551954898856i</v>
      </c>
      <c r="F3781" t="str">
        <f t="shared" si="1107"/>
        <v>1.22658100362453-0.633655952508877i</v>
      </c>
      <c r="G3781" t="str">
        <f t="shared" si="1108"/>
        <v>0.843037098466392-0.363765788764913i</v>
      </c>
      <c r="H3781" t="str">
        <f t="shared" si="1109"/>
        <v>0.00075581322928004-11.1259530008358i</v>
      </c>
      <c r="I3781" t="str">
        <f t="shared" si="1110"/>
        <v>-0.0198858027818135-0.0384997754981285i</v>
      </c>
      <c r="K3781" t="str">
        <f t="shared" si="1111"/>
        <v>0.0000732691732759513-0.00017671749661768i</v>
      </c>
      <c r="L3781" t="str">
        <f t="shared" si="1112"/>
        <v>0.00005-0.000197236354773649i</v>
      </c>
      <c r="M3781" t="str">
        <f t="shared" si="1113"/>
        <v>0.00133333333333333-0.00011602138516097i</v>
      </c>
      <c r="N3781">
        <f t="shared" si="1114"/>
        <v>67.130149850570305</v>
      </c>
      <c r="O3781">
        <f t="shared" si="1115"/>
        <v>54.619907269883598</v>
      </c>
      <c r="P3781" s="3">
        <f t="shared" si="1116"/>
        <v>-54.619907269883598</v>
      </c>
      <c r="Q3781" s="3">
        <f t="shared" si="1117"/>
        <v>112.86985014942969</v>
      </c>
      <c r="R3781">
        <f t="shared" si="1118"/>
        <v>-67.130149850570305</v>
      </c>
      <c r="S3781">
        <f t="shared" si="1119"/>
        <v>1430.7180627780667</v>
      </c>
      <c r="T3781">
        <f t="shared" si="1102"/>
        <v>-54.619907269883598</v>
      </c>
    </row>
    <row r="3782" spans="1:20" x14ac:dyDescent="0.25">
      <c r="A3782">
        <f t="shared" si="1103"/>
        <v>9023626.6842644922</v>
      </c>
      <c r="B3782">
        <f t="shared" si="1120"/>
        <v>1436154.7914166234</v>
      </c>
      <c r="C3782" t="str">
        <f t="shared" si="1104"/>
        <v>-0.00071000236603779+0.00169478367856531i</v>
      </c>
      <c r="D3782" t="str">
        <f t="shared" si="1105"/>
        <v>0.652804235047625-1.48374744748218i</v>
      </c>
      <c r="E3782" t="str">
        <f t="shared" si="1106"/>
        <v>-4.75281704465665-10.8999674325201i</v>
      </c>
      <c r="F3782" t="str">
        <f t="shared" si="1107"/>
        <v>1.22511676294122-0.634637746636591i</v>
      </c>
      <c r="G3782" t="str">
        <f t="shared" si="1108"/>
        <v>0.84203071632492-0.364712200358395i</v>
      </c>
      <c r="H3782" t="str">
        <f t="shared" si="1109"/>
        <v>0.000748248740278856-11.0838211305921i</v>
      </c>
      <c r="I3782" t="str">
        <f t="shared" si="1110"/>
        <v>-0.0198412170482311-0.0383081940669636i</v>
      </c>
      <c r="K3782" t="str">
        <f t="shared" si="1111"/>
        <v>0.0000730883607132688-0.000176089886356728i</v>
      </c>
      <c r="L3782" t="str">
        <f t="shared" si="1112"/>
        <v>0.00005-0.000196489693936689i</v>
      </c>
      <c r="M3782" t="str">
        <f t="shared" si="1113"/>
        <v>0.00133333333333333-0.000115582172903935i</v>
      </c>
      <c r="N3782">
        <f t="shared" si="1114"/>
        <v>67.269536856924546</v>
      </c>
      <c r="O3782">
        <f t="shared" si="1115"/>
        <v>54.715467416425255</v>
      </c>
      <c r="P3782" s="3">
        <f t="shared" si="1116"/>
        <v>-54.715467416425255</v>
      </c>
      <c r="Q3782" s="3">
        <f t="shared" si="1117"/>
        <v>112.73046314307545</v>
      </c>
      <c r="R3782">
        <f t="shared" si="1118"/>
        <v>-67.269536856924546</v>
      </c>
      <c r="S3782">
        <f t="shared" si="1119"/>
        <v>1436.1547914166233</v>
      </c>
      <c r="T3782">
        <f t="shared" si="1102"/>
        <v>-54.715467416425255</v>
      </c>
    </row>
    <row r="3783" spans="1:20" x14ac:dyDescent="0.25">
      <c r="A3783">
        <f t="shared" si="1103"/>
        <v>9057916.4656646959</v>
      </c>
      <c r="B3783">
        <f t="shared" si="1120"/>
        <v>1441612.1796240066</v>
      </c>
      <c r="C3783" t="str">
        <f t="shared" si="1104"/>
        <v>-0.000698156835293675+0.00167792822765026i</v>
      </c>
      <c r="D3783" t="str">
        <f t="shared" si="1105"/>
        <v>0.648676099463686-1.4799535470392i</v>
      </c>
      <c r="E3783" t="str">
        <f t="shared" si="1106"/>
        <v>-4.74721832946738-10.8449345352224i</v>
      </c>
      <c r="F3783" t="str">
        <f t="shared" si="1107"/>
        <v>1.22364490456488-0.635620547328887i</v>
      </c>
      <c r="G3783" t="str">
        <f t="shared" si="1108"/>
        <v>0.841019098493505-0.365658275528774i</v>
      </c>
      <c r="H3783" t="str">
        <f t="shared" si="1109"/>
        <v>0.000740767932365235-11.0418488998362i</v>
      </c>
      <c r="I3783" t="str">
        <f t="shared" si="1110"/>
        <v>-0.0197967152004675-0.0381172745969632i</v>
      </c>
      <c r="K3783" t="str">
        <f t="shared" si="1111"/>
        <v>0.0000729087778012256-0.000175464215371606i</v>
      </c>
      <c r="L3783" t="str">
        <f t="shared" si="1112"/>
        <v>0.00005-0.000195745859669943i</v>
      </c>
      <c r="M3783" t="str">
        <f t="shared" si="1113"/>
        <v>0.00133333333333333-0.000115144623335261i</v>
      </c>
      <c r="N3783">
        <f t="shared" si="1114"/>
        <v>67.408652354401454</v>
      </c>
      <c r="O3783">
        <f t="shared" si="1115"/>
        <v>54.811090319864284</v>
      </c>
      <c r="P3783" s="3">
        <f t="shared" si="1116"/>
        <v>-54.811090319864284</v>
      </c>
      <c r="Q3783" s="3">
        <f t="shared" si="1117"/>
        <v>112.59134764559855</v>
      </c>
      <c r="R3783">
        <f t="shared" si="1118"/>
        <v>-67.408652354401454</v>
      </c>
      <c r="S3783">
        <f t="shared" si="1119"/>
        <v>1441.6121796240066</v>
      </c>
      <c r="T3783">
        <f t="shared" si="1102"/>
        <v>-54.811090319864284</v>
      </c>
    </row>
    <row r="3784" spans="1:20" x14ac:dyDescent="0.25">
      <c r="A3784">
        <f t="shared" si="1103"/>
        <v>9092336.5482342243</v>
      </c>
      <c r="B3784">
        <f t="shared" si="1120"/>
        <v>1447090.305906578</v>
      </c>
      <c r="C3784" t="str">
        <f t="shared" si="1104"/>
        <v>-0.000686484444990608+0.00166121369160295i</v>
      </c>
      <c r="D3784" t="str">
        <f t="shared" si="1105"/>
        <v>0.64456900407481-1.47615785144989i</v>
      </c>
      <c r="E3784" t="str">
        <f t="shared" si="1106"/>
        <v>-4.74158612612183-10.7900962062397i</v>
      </c>
      <c r="F3784" t="str">
        <f t="shared" si="1107"/>
        <v>1.22216541157122-0.636604305346603i</v>
      </c>
      <c r="G3784" t="str">
        <f t="shared" si="1108"/>
        <v>0.840002233339974-0.36660398432618i</v>
      </c>
      <c r="H3784" t="str">
        <f t="shared" si="1109"/>
        <v>0.000733369803442098-11.0000357027062i</v>
      </c>
      <c r="I3784" t="str">
        <f t="shared" si="1110"/>
        <v>-0.0197522955968087-0.0379270151901684i</v>
      </c>
      <c r="K3784" t="str">
        <f t="shared" si="1111"/>
        <v>0.0000727304171512066-0.000174840480704834i</v>
      </c>
      <c r="L3784" t="str">
        <f t="shared" si="1112"/>
        <v>0.00005-0.000195004841273106i</v>
      </c>
      <c r="M3784" t="str">
        <f t="shared" si="1113"/>
        <v>0.00133333333333333-0.00011470873016065i</v>
      </c>
      <c r="N3784">
        <f t="shared" si="1114"/>
        <v>67.547495916930288</v>
      </c>
      <c r="O3784">
        <f t="shared" si="1115"/>
        <v>54.906775829073212</v>
      </c>
      <c r="P3784" s="3">
        <f t="shared" si="1116"/>
        <v>-54.906775829073212</v>
      </c>
      <c r="Q3784" s="3">
        <f t="shared" si="1117"/>
        <v>112.45250408306971</v>
      </c>
      <c r="R3784">
        <f t="shared" si="1118"/>
        <v>-67.547495916930288</v>
      </c>
      <c r="S3784">
        <f t="shared" si="1119"/>
        <v>1447.0903059065779</v>
      </c>
      <c r="T3784">
        <f t="shared" si="1102"/>
        <v>-54.906775829073212</v>
      </c>
    </row>
    <row r="3785" spans="1:20" x14ac:dyDescent="0.25">
      <c r="A3785">
        <f t="shared" si="1103"/>
        <v>9126887.4271175135</v>
      </c>
      <c r="B3785">
        <f t="shared" si="1120"/>
        <v>1452589.2490690229</v>
      </c>
      <c r="C3785" t="str">
        <f t="shared" si="1104"/>
        <v>-0.000674982993025332+0.00164463931451736i</v>
      </c>
      <c r="D3785" t="str">
        <f t="shared" si="1105"/>
        <v>0.640482905695438-1.47236048264291i</v>
      </c>
      <c r="E3785" t="str">
        <f t="shared" si="1106"/>
        <v>-4.73592040209752-10.7354518584171i</v>
      </c>
      <c r="F3785" t="str">
        <f t="shared" si="1107"/>
        <v>1.22067826730152-0.637588971160285i</v>
      </c>
      <c r="G3785" t="str">
        <f t="shared" si="1108"/>
        <v>0.838980109414669-0.367549296586484i</v>
      </c>
      <c r="H3785" t="str">
        <f t="shared" si="1109"/>
        <v>0.000726053363931571-10.9583809356494i</v>
      </c>
      <c r="I3785" t="str">
        <f t="shared" si="1110"/>
        <v>-0.0197079566098005-0.0377374139623361i</v>
      </c>
      <c r="K3785" t="str">
        <f t="shared" si="1111"/>
        <v>0.0000725532714050225-0.000174218679370092i</v>
      </c>
      <c r="L3785" t="str">
        <f t="shared" si="1112"/>
        <v>0.00005-0.000194266628086377i</v>
      </c>
      <c r="M3785" t="str">
        <f t="shared" si="1113"/>
        <v>0.00133333333333333-0.000114274487109634i</v>
      </c>
      <c r="N3785">
        <f t="shared" si="1114"/>
        <v>67.68606712027254</v>
      </c>
      <c r="O3785">
        <f t="shared" si="1115"/>
        <v>55.002523793382821</v>
      </c>
      <c r="P3785" s="3">
        <f t="shared" si="1116"/>
        <v>-55.002523793382821</v>
      </c>
      <c r="Q3785" s="3">
        <f t="shared" si="1117"/>
        <v>112.31393287972746</v>
      </c>
      <c r="R3785">
        <f t="shared" si="1118"/>
        <v>-67.68606712027254</v>
      </c>
      <c r="S3785">
        <f t="shared" si="1119"/>
        <v>1452.589249069023</v>
      </c>
      <c r="T3785">
        <f t="shared" si="1102"/>
        <v>-55.002523793382821</v>
      </c>
    </row>
    <row r="3786" spans="1:20" x14ac:dyDescent="0.25">
      <c r="A3786">
        <f t="shared" si="1103"/>
        <v>9161569.5993405599</v>
      </c>
      <c r="B3786">
        <f t="shared" si="1120"/>
        <v>1458109.0882154852</v>
      </c>
      <c r="C3786" t="str">
        <f t="shared" si="1104"/>
        <v>-0.000663650300520301+0.00162820433739605i</v>
      </c>
      <c r="D3786" t="str">
        <f t="shared" si="1105"/>
        <v>0.636417760378408-1.46856156170606i</v>
      </c>
      <c r="E3786" t="str">
        <f t="shared" si="1106"/>
        <v>-4.73022112575631-10.6810009091726i</v>
      </c>
      <c r="F3786" t="str">
        <f t="shared" si="1107"/>
        <v>1.21918345536683-0.638574494951052i</v>
      </c>
      <c r="G3786" t="str">
        <f t="shared" si="1108"/>
        <v>0.83795271545336-0.368494181931954i</v>
      </c>
      <c r="H3786" t="str">
        <f t="shared" si="1109"/>
        <v>0.000718817636618515-10.9168839974126i</v>
      </c>
      <c r="I3786" t="str">
        <f t="shared" si="1110"/>
        <v>-0.0196636966262238-0.037548469042886i</v>
      </c>
      <c r="K3786" t="str">
        <f t="shared" si="1111"/>
        <v>0.0000723773332349978-0.000173598808352629i</v>
      </c>
      <c r="L3786" t="str">
        <f t="shared" si="1112"/>
        <v>0.00005-0.000193531209490314i</v>
      </c>
      <c r="M3786" t="str">
        <f t="shared" si="1113"/>
        <v>0.00133333333333333-0.000113841887935479i</v>
      </c>
      <c r="N3786">
        <f t="shared" si="1114"/>
        <v>67.824365541939599</v>
      </c>
      <c r="O3786">
        <f t="shared" si="1115"/>
        <v>55.098334062580989</v>
      </c>
      <c r="P3786" s="3">
        <f t="shared" si="1116"/>
        <v>-55.098334062580989</v>
      </c>
      <c r="Q3786" s="3">
        <f t="shared" si="1117"/>
        <v>112.1756344580604</v>
      </c>
      <c r="R3786">
        <f t="shared" si="1118"/>
        <v>-67.824365541939599</v>
      </c>
      <c r="S3786">
        <f t="shared" si="1119"/>
        <v>1458.1090882154851</v>
      </c>
      <c r="T3786">
        <f t="shared" si="1102"/>
        <v>-55.098334062580989</v>
      </c>
    </row>
    <row r="3787" spans="1:20" x14ac:dyDescent="0.25">
      <c r="A3787">
        <f t="shared" si="1103"/>
        <v>9196383.5638180543</v>
      </c>
      <c r="B3787">
        <f t="shared" si="1120"/>
        <v>1463649.9027507042</v>
      </c>
      <c r="C3787" t="str">
        <f t="shared" si="1104"/>
        <v>-0.000652484211655118+0.00161190799831149i</v>
      </c>
      <c r="D3787" t="str">
        <f t="shared" si="1105"/>
        <v>0.632373523426673-1.46476120888337i</v>
      </c>
      <c r="E3787" t="str">
        <f t="shared" si="1106"/>
        <v>-4.72448826636489-10.6267427804762i</v>
      </c>
      <c r="F3787" t="str">
        <f t="shared" si="1107"/>
        <v>1.21768095965223-0.639560826611505i</v>
      </c>
      <c r="G3787" t="str">
        <f t="shared" si="1108"/>
        <v>0.836920040380169-0.369438609771942i</v>
      </c>
      <c r="H3787" t="str">
        <f t="shared" si="1109"/>
        <v>0.000711661656496181-10.8755442890346i</v>
      </c>
      <c r="I3787" t="str">
        <f t="shared" si="1110"/>
        <v>-0.0196195140470743-0.037360178574855i</v>
      </c>
      <c r="K3787" t="str">
        <f t="shared" si="1111"/>
        <v>0.0000722025953440513-0.000172980864609659i</v>
      </c>
      <c r="L3787" t="str">
        <f t="shared" si="1112"/>
        <v>0.00005-0.000192798574905673i</v>
      </c>
      <c r="M3787" t="str">
        <f t="shared" si="1113"/>
        <v>0.00133333333333333-0.000113410926415101i</v>
      </c>
      <c r="N3787">
        <f t="shared" si="1114"/>
        <v>67.962390761104288</v>
      </c>
      <c r="O3787">
        <f t="shared" si="1115"/>
        <v>55.194206486908101</v>
      </c>
      <c r="P3787" s="3">
        <f t="shared" si="1116"/>
        <v>-55.194206486908101</v>
      </c>
      <c r="Q3787" s="3">
        <f t="shared" si="1117"/>
        <v>112.03760923889571</v>
      </c>
      <c r="R3787">
        <f t="shared" si="1118"/>
        <v>-67.962390761104288</v>
      </c>
      <c r="S3787">
        <f t="shared" si="1119"/>
        <v>1463.6499027507043</v>
      </c>
      <c r="T3787">
        <f t="shared" si="1102"/>
        <v>-55.194206486908101</v>
      </c>
    </row>
    <row r="3788" spans="1:20" x14ac:dyDescent="0.25">
      <c r="A3788">
        <f t="shared" si="1103"/>
        <v>9231329.8213605639</v>
      </c>
      <c r="B3788">
        <f t="shared" si="1120"/>
        <v>1469211.7723811569</v>
      </c>
      <c r="C3788" t="str">
        <f t="shared" si="1104"/>
        <v>-0.000641482593497422+0.0015957495325644i</v>
      </c>
      <c r="D3788" t="str">
        <f t="shared" si="1105"/>
        <v>0.628350149404871-1.46095954357233i</v>
      </c>
      <c r="E3788" t="str">
        <f t="shared" si="1106"/>
        <v>-4.71872179411453-10.5726768988253i</v>
      </c>
      <c r="F3788" t="str">
        <f t="shared" si="1107"/>
        <v>1.21617076432113-0.640547915746729i</v>
      </c>
      <c r="G3788" t="str">
        <f t="shared" si="1108"/>
        <v>0.835882073310497-0.370382549303611i</v>
      </c>
      <c r="H3788" t="str">
        <f t="shared" si="1109"/>
        <v>0.000704584470613417-10.8343612138363i</v>
      </c>
      <c r="I3788" t="str">
        <f t="shared" si="1110"/>
        <v>-0.0195754072875398-0.0371725407148441i</v>
      </c>
      <c r="K3788" t="str">
        <f t="shared" si="1111"/>
        <v>0.0000720290504657731-0.000172364845070762i</v>
      </c>
      <c r="L3788" t="str">
        <f t="shared" si="1112"/>
        <v>0.00005-0.000192068713793258i</v>
      </c>
      <c r="M3788" t="str">
        <f t="shared" si="1113"/>
        <v>0.00133333333333333-0.000112981596348975i</v>
      </c>
      <c r="N3788">
        <f t="shared" si="1114"/>
        <v>68.100142358519832</v>
      </c>
      <c r="O3788">
        <f t="shared" si="1115"/>
        <v>55.290140917055254</v>
      </c>
      <c r="P3788" s="3">
        <f t="shared" si="1116"/>
        <v>-55.290140917055254</v>
      </c>
      <c r="Q3788" s="3">
        <f t="shared" si="1117"/>
        <v>111.89985764148017</v>
      </c>
      <c r="R3788">
        <f t="shared" si="1118"/>
        <v>-68.100142358519832</v>
      </c>
      <c r="S3788">
        <f t="shared" si="1119"/>
        <v>1469.2117723811568</v>
      </c>
      <c r="T3788">
        <f t="shared" si="1102"/>
        <v>-55.290140917055254</v>
      </c>
    </row>
    <row r="3789" spans="1:20" x14ac:dyDescent="0.25">
      <c r="A3789">
        <f t="shared" si="1103"/>
        <v>9266408.8746817335</v>
      </c>
      <c r="B3789">
        <f t="shared" si="1120"/>
        <v>1474794.7771162053</v>
      </c>
      <c r="C3789" t="str">
        <f t="shared" si="1104"/>
        <v>-0.000630643335833908+0.00157972817283975i</v>
      </c>
      <c r="D3789" t="str">
        <f t="shared" si="1105"/>
        <v>0.624347592150927-1.45715668432125i</v>
      </c>
      <c r="E3789" t="str">
        <f t="shared" si="1106"/>
        <v>-4.71292168014113-10.5188026952213i</v>
      </c>
      <c r="F3789" t="str">
        <f t="shared" si="1107"/>
        <v>1.21465285381952-0.641535711675315i</v>
      </c>
      <c r="G3789" t="str">
        <f t="shared" si="1108"/>
        <v>0.834838803553972-0.371325969512698i</v>
      </c>
      <c r="H3789" t="str">
        <f t="shared" si="1109"/>
        <v>0.000697585137923924-10.7933341774123i</v>
      </c>
      <c r="I3789" t="str">
        <f t="shared" si="1110"/>
        <v>-0.0195313747769799-0.0369855536329675i</v>
      </c>
      <c r="K3789" t="str">
        <f t="shared" si="1111"/>
        <v>0.0000718566913645009-0.000171750746638283i</v>
      </c>
      <c r="L3789" t="str">
        <f t="shared" si="1112"/>
        <v>0.00005-0.000191341615653774i</v>
      </c>
      <c r="M3789" t="str">
        <f t="shared" si="1113"/>
        <v>0.00133333333333333-0.000112553891561043i</v>
      </c>
      <c r="N3789">
        <f t="shared" si="1114"/>
        <v>68.237619916434738</v>
      </c>
      <c r="O3789">
        <f t="shared" si="1115"/>
        <v>55.386137204161159</v>
      </c>
      <c r="P3789" s="3">
        <f t="shared" si="1116"/>
        <v>-55.386137204161159</v>
      </c>
      <c r="Q3789" s="3">
        <f t="shared" si="1117"/>
        <v>111.76238008356526</v>
      </c>
      <c r="R3789">
        <f t="shared" si="1118"/>
        <v>-68.237619916434738</v>
      </c>
      <c r="S3789">
        <f t="shared" si="1119"/>
        <v>1474.7947771162053</v>
      </c>
      <c r="T3789">
        <f t="shared" si="1102"/>
        <v>-55.386137204161159</v>
      </c>
    </row>
    <row r="3790" spans="1:20" x14ac:dyDescent="0.25">
      <c r="A3790">
        <f t="shared" si="1103"/>
        <v>9301621.228405524</v>
      </c>
      <c r="B3790">
        <f t="shared" si="1120"/>
        <v>1480398.997269247</v>
      </c>
      <c r="C3790" t="str">
        <f t="shared" si="1104"/>
        <v>-0.000619964351001331+0.00156384314936048i</v>
      </c>
      <c r="D3790" t="str">
        <f t="shared" si="1105"/>
        <v>0.620365804787603-1.45335274882687i</v>
      </c>
      <c r="E3790" t="str">
        <f t="shared" si="1106"/>
        <v>-4.70708789654531-10.4651196051471i</v>
      </c>
      <c r="F3790" t="str">
        <f t="shared" si="1107"/>
        <v>1.21312721288026-0.642524163430433i</v>
      </c>
      <c r="G3790" t="str">
        <f t="shared" si="1108"/>
        <v>0.833790220617389-0.372268839174318i</v>
      </c>
      <c r="H3790" t="str">
        <f t="shared" si="1109"/>
        <v>0.000690662729137166-10.7524625876224i</v>
      </c>
      <c r="I3790" t="str">
        <f t="shared" si="1110"/>
        <v>-0.0194874149589063-0.0367992155128012i</v>
      </c>
      <c r="K3790" t="str">
        <f t="shared" si="1111"/>
        <v>0.0000716855108353874-0.000171138566187723i</v>
      </c>
      <c r="L3790" t="str">
        <f t="shared" si="1112"/>
        <v>0.00005-0.000190617270027669i</v>
      </c>
      <c r="M3790" t="str">
        <f t="shared" si="1113"/>
        <v>0.00133333333333333-0.000112127805898629i</v>
      </c>
      <c r="N3790">
        <f t="shared" si="1114"/>
        <v>68.374823018509048</v>
      </c>
      <c r="O3790">
        <f t="shared" si="1115"/>
        <v>55.482195199807826</v>
      </c>
      <c r="P3790" s="3">
        <f t="shared" si="1116"/>
        <v>-55.482195199807826</v>
      </c>
      <c r="Q3790" s="3">
        <f t="shared" si="1117"/>
        <v>111.62517698149095</v>
      </c>
      <c r="R3790">
        <f t="shared" si="1118"/>
        <v>-68.374823018509048</v>
      </c>
      <c r="S3790">
        <f t="shared" si="1119"/>
        <v>1480.398997269247</v>
      </c>
      <c r="T3790">
        <f t="shared" si="1102"/>
        <v>-55.482195199807826</v>
      </c>
    </row>
    <row r="3791" spans="1:20" x14ac:dyDescent="0.25">
      <c r="A3791">
        <f t="shared" si="1103"/>
        <v>9336967.3890734669</v>
      </c>
      <c r="B3791">
        <f t="shared" si="1120"/>
        <v>1486024.5134588701</v>
      </c>
      <c r="C3791" t="str">
        <f t="shared" si="1104"/>
        <v>-0.000609443573717217+0.00154809369003829i</v>
      </c>
      <c r="D3791" t="str">
        <f t="shared" si="1105"/>
        <v>0.616404739733988-1.44954785393195i</v>
      </c>
      <c r="E3791" t="str">
        <f t="shared" si="1106"/>
        <v>-4.70122041641213-10.4116270685416i</v>
      </c>
      <c r="F3791" t="str">
        <f t="shared" si="1107"/>
        <v>1.21159382652739-0.643513219760995i</v>
      </c>
      <c r="G3791" t="str">
        <f t="shared" si="1108"/>
        <v>0.832736314207679-0.373211126853808i</v>
      </c>
      <c r="H3791" t="str">
        <f t="shared" si="1109"/>
        <v>0.000683816326571108-10.7117458545822i</v>
      </c>
      <c r="I3791" t="str">
        <f t="shared" si="1110"/>
        <v>-0.0194435262909624-0.0366135245513287i</v>
      </c>
      <c r="K3791" t="str">
        <f t="shared" si="1111"/>
        <v>0.0000715155017044665-0.000170528300568131i</v>
      </c>
      <c r="L3791" t="str">
        <f t="shared" si="1112"/>
        <v>0.00005-0.000189895666494988i</v>
      </c>
      <c r="M3791" t="str">
        <f t="shared" si="1113"/>
        <v>0.00133333333333333-0.000111703333232346i</v>
      </c>
      <c r="N3791">
        <f t="shared" si="1114"/>
        <v>68.511751249733706</v>
      </c>
      <c r="O3791">
        <f t="shared" si="1115"/>
        <v>55.578314756018791</v>
      </c>
      <c r="P3791" s="3">
        <f t="shared" si="1116"/>
        <v>-55.578314756018791</v>
      </c>
      <c r="Q3791" s="3">
        <f t="shared" si="1117"/>
        <v>111.48824875026629</v>
      </c>
      <c r="R3791">
        <f t="shared" si="1118"/>
        <v>-68.511751249733706</v>
      </c>
      <c r="S3791">
        <f t="shared" si="1119"/>
        <v>1486.0245134588702</v>
      </c>
      <c r="T3791">
        <f t="shared" si="1102"/>
        <v>-55.578314756018791</v>
      </c>
    </row>
    <row r="3792" spans="1:20" x14ac:dyDescent="0.25">
      <c r="A3792">
        <f t="shared" si="1103"/>
        <v>9372447.8651519455</v>
      </c>
      <c r="B3792">
        <f t="shared" si="1120"/>
        <v>1491671.4066100139</v>
      </c>
      <c r="C3792" t="str">
        <f t="shared" si="1104"/>
        <v>-0.00059907896091097+0.00153247902062259i</v>
      </c>
      <c r="D3792" t="str">
        <f t="shared" si="1105"/>
        <v>0.612464348716943-1.44574211562313i</v>
      </c>
      <c r="E3792" t="str">
        <f t="shared" si="1106"/>
        <v>-4.69531921383154-10.3583245297784i</v>
      </c>
      <c r="F3792" t="str">
        <f t="shared" si="1107"/>
        <v>1.21005268008045-0.644502829132852i</v>
      </c>
      <c r="G3792" t="str">
        <f t="shared" si="1108"/>
        <v>0.831677074234861-0.3741528009076i</v>
      </c>
      <c r="H3792" t="str">
        <f t="shared" si="1109"/>
        <v>0.000677045024006809-10.6711833906553i</v>
      </c>
      <c r="I3792" t="str">
        <f t="shared" si="1110"/>
        <v>-0.0193997072449069-0.0364284789588906i</v>
      </c>
      <c r="K3792" t="str">
        <f t="shared" si="1111"/>
        <v>0.0000713466568287179-0.000169919946602492i</v>
      </c>
      <c r="L3792" t="str">
        <f t="shared" si="1112"/>
        <v>0.00005-0.000189176794675222i</v>
      </c>
      <c r="M3792" t="str">
        <f t="shared" si="1113"/>
        <v>0.00133333333333333-0.000111280467456013i</v>
      </c>
      <c r="N3792">
        <f t="shared" si="1114"/>
        <v>68.648404196345439</v>
      </c>
      <c r="O3792">
        <f t="shared" si="1115"/>
        <v>55.674495725253514</v>
      </c>
      <c r="P3792" s="3">
        <f t="shared" si="1116"/>
        <v>-55.674495725253514</v>
      </c>
      <c r="Q3792" s="3">
        <f t="shared" si="1117"/>
        <v>111.35159580365456</v>
      </c>
      <c r="R3792">
        <f t="shared" si="1118"/>
        <v>-68.648404196345439</v>
      </c>
      <c r="S3792">
        <f t="shared" si="1119"/>
        <v>1491.6714066100139</v>
      </c>
      <c r="T3792">
        <f t="shared" si="1102"/>
        <v>-55.674495725253514</v>
      </c>
    </row>
    <row r="3793" spans="1:20" x14ac:dyDescent="0.25">
      <c r="A3793">
        <f t="shared" si="1103"/>
        <v>9408063.1670395229</v>
      </c>
      <c r="B3793">
        <f t="shared" si="1120"/>
        <v>1497339.7579551321</v>
      </c>
      <c r="C3793" t="str">
        <f t="shared" si="1104"/>
        <v>-0.000588868491554636+0.00151699836484646i</v>
      </c>
      <c r="D3793" t="str">
        <f t="shared" si="1105"/>
        <v>0.608544582782544-1.44193564902888i</v>
      </c>
      <c r="E3793" t="str">
        <f t="shared" si="1106"/>
        <v>-4.68938426391791-10.3052114376399i</v>
      </c>
      <c r="F3793" t="str">
        <f t="shared" si="1107"/>
        <v>1.2085037591588-0.645492939730054i</v>
      </c>
      <c r="G3793" t="str">
        <f t="shared" si="1108"/>
        <v>0.830612490815026-0.37509382948415i</v>
      </c>
      <c r="H3793" t="str">
        <f t="shared" si="1109"/>
        <v>0.000670347926544568-10.6307746104439i</v>
      </c>
      <c r="I3793" t="str">
        <f t="shared" si="1110"/>
        <v>-0.0193559563065939-0.0362440769591286i</v>
      </c>
      <c r="K3793" t="str">
        <f t="shared" si="1111"/>
        <v>0.0000711789690961233-0.00016931350108812i</v>
      </c>
      <c r="L3793" t="str">
        <f t="shared" si="1112"/>
        <v>0.00005-0.000188460644227159i</v>
      </c>
      <c r="M3793" t="str">
        <f t="shared" si="1113"/>
        <v>0.00133333333333333-0.000110859202486564i</v>
      </c>
      <c r="N3793">
        <f t="shared" si="1114"/>
        <v>68.784781445746717</v>
      </c>
      <c r="O3793">
        <f t="shared" si="1115"/>
        <v>55.770737960405022</v>
      </c>
      <c r="P3793" s="3">
        <f t="shared" si="1116"/>
        <v>-55.770737960405022</v>
      </c>
      <c r="Q3793" s="3">
        <f t="shared" si="1117"/>
        <v>111.21521855425328</v>
      </c>
      <c r="R3793">
        <f t="shared" si="1118"/>
        <v>-68.784781445746717</v>
      </c>
      <c r="S3793">
        <f t="shared" si="1119"/>
        <v>1497.339757955132</v>
      </c>
      <c r="T3793">
        <f t="shared" si="1102"/>
        <v>-55.770737960405022</v>
      </c>
    </row>
    <row r="3794" spans="1:20" x14ac:dyDescent="0.25">
      <c r="A3794">
        <f t="shared" si="1103"/>
        <v>9443813.8070742749</v>
      </c>
      <c r="B3794">
        <f t="shared" si="1120"/>
        <v>1503029.6490353616</v>
      </c>
      <c r="C3794" t="str">
        <f t="shared" si="1104"/>
        <v>-0.000578810166493906+0.00150165094457058i</v>
      </c>
      <c r="D3794" t="str">
        <f t="shared" si="1105"/>
        <v>0.604645392307416-1.43812856841762i</v>
      </c>
      <c r="E3794" t="str">
        <f t="shared" si="1106"/>
        <v>-4.68341554283031-10.2522872452943i</v>
      </c>
      <c r="F3794" t="str">
        <f t="shared" si="1107"/>
        <v>1.20694704968593-0.646483499456153i</v>
      </c>
      <c r="G3794" t="str">
        <f t="shared" si="1108"/>
        <v>0.829542554273304-0.376034180524891i</v>
      </c>
      <c r="H3794" t="str">
        <f t="shared" si="1109"/>
        <v>0.000663724150461946-10.5905189307806i</v>
      </c>
      <c r="I3794" t="str">
        <f t="shared" si="1110"/>
        <v>-0.019312271975957-0.0360603167889314i</v>
      </c>
      <c r="K3794" t="str">
        <f t="shared" si="1111"/>
        <v>0.0000710124314257207-0.000168708960797033i</v>
      </c>
      <c r="L3794" t="str">
        <f t="shared" si="1112"/>
        <v>0.00005-0.000187747204848733i</v>
      </c>
      <c r="M3794" t="str">
        <f t="shared" si="1113"/>
        <v>0.00133333333333333-0.000110439532263961i</v>
      </c>
      <c r="N3794">
        <f t="shared" si="1114"/>
        <v>68.920882586425307</v>
      </c>
      <c r="O3794">
        <f t="shared" si="1115"/>
        <v>55.867041314795131</v>
      </c>
      <c r="P3794" s="3">
        <f t="shared" si="1116"/>
        <v>-55.867041314795131</v>
      </c>
      <c r="Q3794" s="3">
        <f t="shared" si="1117"/>
        <v>111.07911741357469</v>
      </c>
      <c r="R3794">
        <f t="shared" si="1118"/>
        <v>-68.920882586425307</v>
      </c>
      <c r="S3794">
        <f t="shared" si="1119"/>
        <v>1503.0296490353617</v>
      </c>
      <c r="T3794">
        <f t="shared" si="1102"/>
        <v>-55.867041314795131</v>
      </c>
    </row>
    <row r="3795" spans="1:20" x14ac:dyDescent="0.25">
      <c r="A3795">
        <f t="shared" si="1103"/>
        <v>9479700.2995411567</v>
      </c>
      <c r="B3795">
        <f t="shared" si="1120"/>
        <v>1508741.161701696</v>
      </c>
      <c r="C3795" t="str">
        <f t="shared" si="1104"/>
        <v>-0.000568902008279237+0.00148643597992466i</v>
      </c>
      <c r="D3795" t="str">
        <f t="shared" si="1105"/>
        <v>0.600766727010074-1.43432098719596i</v>
      </c>
      <c r="E3795" t="str">
        <f t="shared" si="1106"/>
        <v>-4.67741302779234-10.1995514102714i</v>
      </c>
      <c r="F3795" t="str">
        <f t="shared" si="1107"/>
        <v>1.20538253789385-0.647474455935604i</v>
      </c>
      <c r="G3795" t="str">
        <f t="shared" si="1108"/>
        <v>0.82846725514686-0.376973821765235i</v>
      </c>
      <c r="H3795" t="str">
        <f t="shared" si="1109"/>
        <v>0.00065717282307349-10.5504157707197i</v>
      </c>
      <c r="I3795" t="str">
        <f t="shared" si="1110"/>
        <v>-0.0192686527669929-0.0358771966983806i</v>
      </c>
      <c r="K3795" t="str">
        <f t="shared" si="1111"/>
        <v>0.0000708470367676606-0.000168106322476344i</v>
      </c>
      <c r="L3795" t="str">
        <f t="shared" si="1112"/>
        <v>0.00005-0.000187036466276881i</v>
      </c>
      <c r="M3795" t="str">
        <f t="shared" si="1113"/>
        <v>0.00133333333333333-0.000110021450751107i</v>
      </c>
      <c r="N3795">
        <f t="shared" si="1114"/>
        <v>69.056707207871924</v>
      </c>
      <c r="O3795">
        <f t="shared" si="1115"/>
        <v>55.963405642169931</v>
      </c>
      <c r="P3795" s="3">
        <f t="shared" si="1116"/>
        <v>-55.963405642169931</v>
      </c>
      <c r="Q3795" s="3">
        <f t="shared" si="1117"/>
        <v>110.94329279212808</v>
      </c>
      <c r="R3795">
        <f t="shared" si="1118"/>
        <v>-69.056707207871924</v>
      </c>
      <c r="S3795">
        <f t="shared" si="1119"/>
        <v>1508.741161701696</v>
      </c>
      <c r="T3795">
        <f t="shared" si="1102"/>
        <v>-55.963405642169931</v>
      </c>
    </row>
    <row r="3796" spans="1:20" x14ac:dyDescent="0.25">
      <c r="A3796">
        <f t="shared" si="1103"/>
        <v>9515723.160679413</v>
      </c>
      <c r="B3796">
        <f t="shared" si="1120"/>
        <v>1514474.3781161625</v>
      </c>
      <c r="C3796" t="str">
        <f t="shared" si="1104"/>
        <v>-0.00055914206099694+0.00147135268944633i</v>
      </c>
      <c r="D3796" t="str">
        <f t="shared" si="1105"/>
        <v>0.596908535962175-1.43051301790703i</v>
      </c>
      <c r="E3796" t="str">
        <f t="shared" si="1106"/>
        <v>-4.67137669711209-10.1470033944385i</v>
      </c>
      <c r="F3796" t="str">
        <f t="shared" si="1107"/>
        <v>1.2038102103274-0.648465756515189i</v>
      </c>
      <c r="G3796" t="str">
        <f t="shared" si="1108"/>
        <v>0.827386584187875-0.377912720735616i</v>
      </c>
      <c r="H3796" t="str">
        <f t="shared" si="1109"/>
        <v>0.00065069308259204-10.5104645515288i</v>
      </c>
      <c r="I3796" t="str">
        <f t="shared" si="1110"/>
        <v>-0.0192250972077458-0.0356947149506944i</v>
      </c>
      <c r="K3796" t="str">
        <f t="shared" si="1111"/>
        <v>0.0000706827781032455-0.000167505582848631i</v>
      </c>
      <c r="L3796" t="str">
        <f t="shared" si="1112"/>
        <v>0.00005-0.000186328418287389i</v>
      </c>
      <c r="M3796" t="str">
        <f t="shared" si="1113"/>
        <v>0.00133333333333333-0.000109604951933758i</v>
      </c>
      <c r="N3796">
        <f t="shared" si="1114"/>
        <v>69.192254900500629</v>
      </c>
      <c r="O3796">
        <f t="shared" si="1115"/>
        <v>56.059830796696268</v>
      </c>
      <c r="P3796" s="3">
        <f t="shared" si="1116"/>
        <v>-56.059830796696268</v>
      </c>
      <c r="Q3796" s="3">
        <f t="shared" si="1117"/>
        <v>110.80774509949937</v>
      </c>
      <c r="R3796">
        <f t="shared" si="1118"/>
        <v>-69.192254900500629</v>
      </c>
      <c r="S3796">
        <f t="shared" si="1119"/>
        <v>1514.4743781161626</v>
      </c>
      <c r="T3796">
        <f t="shared" si="1102"/>
        <v>-56.059830796696268</v>
      </c>
    </row>
    <row r="3797" spans="1:20" x14ac:dyDescent="0.25">
      <c r="A3797">
        <f t="shared" si="1103"/>
        <v>9551882.9086899962</v>
      </c>
      <c r="B3797">
        <f t="shared" si="1120"/>
        <v>1520229.380753004</v>
      </c>
      <c r="C3797" t="str">
        <f t="shared" si="1104"/>
        <v>-0.000549528390100474+0.00145640029021798i</v>
      </c>
      <c r="D3797" t="str">
        <f t="shared" si="1105"/>
        <v>0.593070767599725-1.42670477222905i</v>
      </c>
      <c r="E3797" t="str">
        <f t="shared" si="1106"/>
        <v>-4.66530653020211-10.0946426639756i</v>
      </c>
      <c r="F3797" t="str">
        <f t="shared" si="1107"/>
        <v>1.20223005384862-0.649457348265502i</v>
      </c>
      <c r="G3797" t="str">
        <f t="shared" si="1108"/>
        <v>0.826300532366545-0.378850844762566i</v>
      </c>
      <c r="H3797" t="str">
        <f t="shared" si="1109"/>
        <v>0.000644284077991817-10.4706646966799i</v>
      </c>
      <c r="I3797" t="str">
        <f t="shared" si="1110"/>
        <v>-0.0191816038402913-0.0355128698221701i</v>
      </c>
      <c r="K3797" t="str">
        <f t="shared" si="1111"/>
        <v>0.0000705196484449807-0.000166906738612321i</v>
      </c>
      <c r="L3797" t="str">
        <f t="shared" si="1112"/>
        <v>0.00005-0.000185623050694749i</v>
      </c>
      <c r="M3797" t="str">
        <f t="shared" si="1113"/>
        <v>0.00133333333333333-0.000109190029820441i</v>
      </c>
      <c r="N3797">
        <f t="shared" si="1114"/>
        <v>69.327525255571786</v>
      </c>
      <c r="O3797">
        <f t="shared" si="1115"/>
        <v>56.15631663295629</v>
      </c>
      <c r="P3797" s="3">
        <f t="shared" si="1116"/>
        <v>-56.15631663295629</v>
      </c>
      <c r="Q3797" s="3">
        <f t="shared" si="1117"/>
        <v>110.67247474442821</v>
      </c>
      <c r="R3797">
        <f t="shared" si="1118"/>
        <v>-69.327525255571786</v>
      </c>
      <c r="S3797">
        <f t="shared" si="1119"/>
        <v>1520.2293807530041</v>
      </c>
      <c r="T3797">
        <f t="shared" si="1102"/>
        <v>-56.15631663295629</v>
      </c>
    </row>
    <row r="3798" spans="1:20" x14ac:dyDescent="0.25">
      <c r="A3798">
        <f t="shared" si="1103"/>
        <v>9588180.0637430176</v>
      </c>
      <c r="B3798">
        <f t="shared" si="1120"/>
        <v>1526006.2523998655</v>
      </c>
      <c r="C3798" t="str">
        <f t="shared" si="1104"/>
        <v>-0.000540059082241973+0.00144157799800098i</v>
      </c>
      <c r="D3798" t="str">
        <f t="shared" si="1105"/>
        <v>0.589253369734275-1.42289636097395i</v>
      </c>
      <c r="E3798" t="str">
        <f t="shared" si="1106"/>
        <v>-4.65920250759925-10.0424686893516i</v>
      </c>
      <c r="F3798" t="str">
        <f t="shared" si="1107"/>
        <v>1.20064205564111-0.650449177982522i</v>
      </c>
      <c r="G3798" t="str">
        <f t="shared" si="1108"/>
        <v>0.82520909087408-0.379788160969841i</v>
      </c>
      <c r="H3798" t="str">
        <f t="shared" si="1109"/>
        <v>0.000637944968873117-10.4310156318416i</v>
      </c>
      <c r="I3798" t="str">
        <f t="shared" si="1110"/>
        <v>-0.019138171220724-0.0353316596021293i</v>
      </c>
      <c r="K3798" t="str">
        <f t="shared" si="1111"/>
        <v>0.0000703576408366117-0.00016630978644206i</v>
      </c>
      <c r="L3798" t="str">
        <f t="shared" si="1112"/>
        <v>0.00005-0.000184920353352012i</v>
      </c>
      <c r="M3798" t="str">
        <f t="shared" si="1113"/>
        <v>0.00133333333333333-0.00010877667844236i</v>
      </c>
      <c r="N3798">
        <f t="shared" si="1114"/>
        <v>69.46251786510922</v>
      </c>
      <c r="O3798">
        <f t="shared" si="1115"/>
        <v>56.252863005943084</v>
      </c>
      <c r="P3798" s="3">
        <f t="shared" si="1116"/>
        <v>-56.252863005943084</v>
      </c>
      <c r="Q3798" s="3">
        <f t="shared" si="1117"/>
        <v>110.53748213489078</v>
      </c>
      <c r="R3798">
        <f t="shared" si="1118"/>
        <v>-69.46251786510922</v>
      </c>
      <c r="S3798">
        <f t="shared" si="1119"/>
        <v>1526.0062523998656</v>
      </c>
      <c r="T3798">
        <f t="shared" si="1102"/>
        <v>-56.252863005943084</v>
      </c>
    </row>
    <row r="3799" spans="1:20" x14ac:dyDescent="0.25">
      <c r="A3799">
        <f t="shared" si="1103"/>
        <v>9624615.1479852423</v>
      </c>
      <c r="B3799">
        <f t="shared" si="1120"/>
        <v>1531805.076158985</v>
      </c>
      <c r="C3799" t="str">
        <f t="shared" si="1104"/>
        <v>-0.000530732245103827+0.00142688502736778i</v>
      </c>
      <c r="D3799" t="str">
        <f t="shared" si="1105"/>
        <v>0.585456289564011-1.41908789408615i</v>
      </c>
      <c r="E3799" t="str">
        <f t="shared" si="1106"/>
        <v>-4.65306461098446-9.99048094529902i</v>
      </c>
      <c r="F3799" t="str">
        <f t="shared" si="1107"/>
        <v>1.19904620321443-0.651441192189218i</v>
      </c>
      <c r="G3799" t="str">
        <f t="shared" si="1108"/>
        <v>0.824112251125711-0.380724636279588i</v>
      </c>
      <c r="H3799" t="str">
        <f t="shared" si="1109"/>
        <v>0.000631674925328622-10.3915167848696i</v>
      </c>
      <c r="I3799" t="str">
        <f t="shared" si="1110"/>
        <v>-0.0190947979191412-0.0351510825928573i</v>
      </c>
      <c r="K3799" t="str">
        <f t="shared" si="1111"/>
        <v>0.0000701967483531632-0.000165714722989087i</v>
      </c>
      <c r="L3799" t="str">
        <f t="shared" si="1112"/>
        <v>0.00005-0.000184220316150639i</v>
      </c>
      <c r="M3799" t="str">
        <f t="shared" si="1113"/>
        <v>0.00133333333333333-0.000108364891853317i</v>
      </c>
      <c r="N3799">
        <f t="shared" si="1114"/>
        <v>69.597232321825189</v>
      </c>
      <c r="O3799">
        <f t="shared" si="1115"/>
        <v>56.349469771055432</v>
      </c>
      <c r="P3799" s="3">
        <f t="shared" si="1116"/>
        <v>-56.349469771055432</v>
      </c>
      <c r="Q3799" s="3">
        <f t="shared" si="1117"/>
        <v>110.40276767817481</v>
      </c>
      <c r="R3799">
        <f t="shared" si="1118"/>
        <v>-69.597232321825189</v>
      </c>
      <c r="S3799">
        <f t="shared" si="1119"/>
        <v>1531.805076158985</v>
      </c>
      <c r="T3799">
        <f t="shared" si="1102"/>
        <v>-56.349469771055432</v>
      </c>
    </row>
    <row r="3800" spans="1:20" x14ac:dyDescent="0.25">
      <c r="A3800">
        <f t="shared" si="1103"/>
        <v>9661188.6855475865</v>
      </c>
      <c r="B3800">
        <f t="shared" si="1120"/>
        <v>1537625.9354483893</v>
      </c>
      <c r="C3800" t="str">
        <f t="shared" si="1104"/>
        <v>-0.000521546007230535+0.00141232059183158i</v>
      </c>
      <c r="D3800" t="str">
        <f t="shared" si="1105"/>
        <v>0.581679473684792-1.41527948064145i</v>
      </c>
      <c r="E3800" t="str">
        <f t="shared" si="1106"/>
        <v>-4.64689282320287-9.93867891078996i</v>
      </c>
      <c r="F3800" t="str">
        <f t="shared" si="1107"/>
        <v>1.19744248440843-0.652433337137236i</v>
      </c>
      <c r="G3800" t="str">
        <f t="shared" si="1108"/>
        <v>0.823010004763691-0.381660237413541i</v>
      </c>
      <c r="H3800" t="str">
        <f t="shared" si="1109"/>
        <v>0.000625473127811367-10.3521675857996i</v>
      </c>
      <c r="I3800" t="str">
        <f t="shared" si="1110"/>
        <v>-0.0190514825196326-0.0349711371095475i</v>
      </c>
      <c r="K3800" t="str">
        <f t="shared" si="1111"/>
        <v>0.0000700369641009709-0.000165121544881603i</v>
      </c>
      <c r="L3800" t="str">
        <f t="shared" si="1112"/>
        <v>0.00005-0.000183522929020362i</v>
      </c>
      <c r="M3800" t="str">
        <f t="shared" si="1113"/>
        <v>0.00133333333333333-0.000107954664129624i</v>
      </c>
      <c r="N3800">
        <f t="shared" si="1114"/>
        <v>69.731668219042106</v>
      </c>
      <c r="O3800">
        <f t="shared" si="1115"/>
        <v>56.446136784092914</v>
      </c>
      <c r="P3800" s="3">
        <f t="shared" si="1116"/>
        <v>-56.446136784092914</v>
      </c>
      <c r="Q3800" s="3">
        <f t="shared" si="1117"/>
        <v>110.26833178095789</v>
      </c>
      <c r="R3800">
        <f t="shared" si="1118"/>
        <v>-69.731668219042106</v>
      </c>
      <c r="S3800">
        <f t="shared" si="1119"/>
        <v>1537.6259354483893</v>
      </c>
      <c r="T3800">
        <f t="shared" si="1102"/>
        <v>-56.446136784092914</v>
      </c>
    </row>
    <row r="3801" spans="1:20" x14ac:dyDescent="0.25">
      <c r="A3801">
        <f t="shared" si="1103"/>
        <v>9697901.2025526688</v>
      </c>
      <c r="B3801">
        <f t="shared" si="1120"/>
        <v>1543468.9140030933</v>
      </c>
      <c r="C3801" t="str">
        <f t="shared" si="1104"/>
        <v>-0.000512498517860834+0.00139788390397382i</v>
      </c>
      <c r="D3801" t="str">
        <f t="shared" si="1105"/>
        <v>0.577922868101196-1.41147122884612i</v>
      </c>
      <c r="E3801" t="str">
        <f t="shared" si="1106"/>
        <v>-4.6406871282834-9.88706206901084i</v>
      </c>
      <c r="F3801" t="str">
        <f t="shared" si="1107"/>
        <v>1.19583088739766-0.653425558808621i</v>
      </c>
      <c r="G3801" t="str">
        <f t="shared" si="1108"/>
        <v>0.821902343660311-0.382594930894281i</v>
      </c>
      <c r="H3801" t="str">
        <f t="shared" si="1109"/>
        <v>0.000619338767004298-10.312967466838i</v>
      </c>
      <c r="I3801" t="str">
        <f t="shared" si="1110"/>
        <v>-0.0190082236202655-0.0347918214802407i</v>
      </c>
      <c r="K3801" t="str">
        <f t="shared" si="1111"/>
        <v>0.0000698782812177134-0.000164530248725133i</v>
      </c>
      <c r="L3801" t="str">
        <f t="shared" si="1112"/>
        <v>0.00005-0.000182828181929031i</v>
      </c>
      <c r="M3801" t="str">
        <f t="shared" si="1113"/>
        <v>0.00133333333333333-0.000107545989370018i</v>
      </c>
      <c r="N3801">
        <f t="shared" si="1114"/>
        <v>69.865825150614711</v>
      </c>
      <c r="O3801">
        <f t="shared" si="1115"/>
        <v>56.542863901250143</v>
      </c>
      <c r="P3801" s="3">
        <f t="shared" si="1116"/>
        <v>-56.542863901250143</v>
      </c>
      <c r="Q3801" s="3">
        <f t="shared" si="1117"/>
        <v>110.13417484938529</v>
      </c>
      <c r="R3801">
        <f t="shared" si="1118"/>
        <v>-69.865825150614711</v>
      </c>
      <c r="S3801">
        <f t="shared" si="1119"/>
        <v>1543.4689140030932</v>
      </c>
      <c r="T3801">
        <f t="shared" si="1102"/>
        <v>-56.542863901250143</v>
      </c>
    </row>
    <row r="3802" spans="1:20" x14ac:dyDescent="0.25">
      <c r="A3802">
        <f t="shared" si="1103"/>
        <v>9734753.2271223683</v>
      </c>
      <c r="B3802">
        <f t="shared" si="1120"/>
        <v>1549334.0958763051</v>
      </c>
      <c r="C3802" t="str">
        <f t="shared" si="1104"/>
        <v>-0.000503587946759956+0.00138357417556927i</v>
      </c>
      <c r="D3802" t="str">
        <f t="shared" si="1105"/>
        <v>0.574186418237412-1.40766324603599i</v>
      </c>
      <c r="E3802" t="str">
        <f t="shared" si="1106"/>
        <v>-4.63444751145855-9.83562990733711i</v>
      </c>
      <c r="F3802" t="str">
        <f t="shared" si="1107"/>
        <v>1.19421140069574-0.654417802917642i</v>
      </c>
      <c r="G3802" t="str">
        <f t="shared" si="1108"/>
        <v>0.820789259920908-0.383528683046517i</v>
      </c>
      <c r="H3802" t="str">
        <f t="shared" si="1109"/>
        <v>0.000613271043691365-10.2739158623535i</v>
      </c>
      <c r="I3802" t="str">
        <f t="shared" si="1110"/>
        <v>-0.0189650198330739-0.034613134045764i</v>
      </c>
      <c r="K3802" t="str">
        <f t="shared" si="1111"/>
        <v>0.0000697206928724396-0.000163940831102898i</v>
      </c>
      <c r="L3802" t="str">
        <f t="shared" si="1112"/>
        <v>0.00005-0.000182136064882478i</v>
      </c>
      <c r="M3802" t="str">
        <f t="shared" si="1113"/>
        <v>0.00133333333333333-0.000107138861695575i</v>
      </c>
      <c r="N3802">
        <f t="shared" si="1114"/>
        <v>69.999702710855715</v>
      </c>
      <c r="O3802">
        <f t="shared" si="1115"/>
        <v>56.639650979111941</v>
      </c>
      <c r="P3802" s="3">
        <f t="shared" si="1116"/>
        <v>-56.639650979111941</v>
      </c>
      <c r="Q3802" s="3">
        <f t="shared" si="1117"/>
        <v>110.00029728914429</v>
      </c>
      <c r="R3802">
        <f t="shared" si="1118"/>
        <v>-69.999702710855715</v>
      </c>
      <c r="S3802">
        <f t="shared" si="1119"/>
        <v>1549.3340958763051</v>
      </c>
      <c r="T3802">
        <f t="shared" si="1102"/>
        <v>-56.639650979111941</v>
      </c>
    </row>
    <row r="3803" spans="1:20" x14ac:dyDescent="0.25">
      <c r="A3803">
        <f t="shared" si="1103"/>
        <v>9771745.2893854342</v>
      </c>
      <c r="B3803">
        <f t="shared" si="1120"/>
        <v>1555221.5654406352</v>
      </c>
      <c r="C3803" t="str">
        <f t="shared" si="1104"/>
        <v>-0.000494812484052327+0.00136939061770904i</v>
      </c>
      <c r="D3803" t="str">
        <f t="shared" si="1105"/>
        <v>0.570470068948148-1.4038556386758i</v>
      </c>
      <c r="E3803" t="str">
        <f t="shared" si="1106"/>
        <v>-4.62817395918421-9.78438191730881i</v>
      </c>
      <c r="F3803" t="str">
        <f t="shared" si="1107"/>
        <v>1.19258401315975-0.655410014912637i</v>
      </c>
      <c r="G3803" t="str">
        <f t="shared" si="1108"/>
        <v>0.819670745886886-0.384461459998427i</v>
      </c>
      <c r="H3803" t="str">
        <f t="shared" si="1109"/>
        <v>0.000607269168630272-10.2350122088695i</v>
      </c>
      <c r="I3803" t="str">
        <f t="shared" si="1110"/>
        <v>-0.0189218697840472-0.0344350731596729i</v>
      </c>
      <c r="K3803" t="str">
        <f t="shared" si="1111"/>
        <v>0.0000695641922655912-0.000163353288576169i</v>
      </c>
      <c r="L3803" t="str">
        <f t="shared" si="1112"/>
        <v>0.00005-0.000181446567924365i</v>
      </c>
      <c r="M3803" t="str">
        <f t="shared" si="1113"/>
        <v>0.00133333333333333-0.000106733275249627i</v>
      </c>
      <c r="N3803">
        <f t="shared" si="1114"/>
        <v>70.133300494458609</v>
      </c>
      <c r="O3803">
        <f t="shared" si="1115"/>
        <v>56.736497874647029</v>
      </c>
      <c r="P3803" s="3">
        <f t="shared" si="1116"/>
        <v>-56.736497874647029</v>
      </c>
      <c r="Q3803" s="3">
        <f t="shared" si="1117"/>
        <v>109.86669950554139</v>
      </c>
      <c r="R3803">
        <f t="shared" si="1118"/>
        <v>-70.133300494458609</v>
      </c>
      <c r="S3803">
        <f t="shared" si="1119"/>
        <v>1555.2215654406352</v>
      </c>
      <c r="T3803">
        <f t="shared" si="1102"/>
        <v>-56.736497874647029</v>
      </c>
    </row>
    <row r="3804" spans="1:20" x14ac:dyDescent="0.25">
      <c r="A3804">
        <f t="shared" si="1103"/>
        <v>9808877.9214850999</v>
      </c>
      <c r="B3804">
        <f t="shared" si="1120"/>
        <v>1561131.4073893097</v>
      </c>
      <c r="C3804" t="str">
        <f t="shared" si="1104"/>
        <v>-0.00048617034005447+0.0013553324409213i</v>
      </c>
      <c r="D3804" t="str">
        <f t="shared" si="1105"/>
        <v>0.566773764529461-1.40004851235858i</v>
      </c>
      <c r="E3804" t="str">
        <f t="shared" si="1106"/>
        <v>-4.62186645915941-9.73331759460489i</v>
      </c>
      <c r="F3804" t="str">
        <f t="shared" si="1107"/>
        <v>1.19094871399463-0.656402139977946i</v>
      </c>
      <c r="G3804" t="str">
        <f t="shared" si="1108"/>
        <v>0.818546794138723-0.385393227683027i</v>
      </c>
      <c r="H3804" t="str">
        <f t="shared" si="1109"/>
        <v>0.000601332362426667-10.1962559450553i</v>
      </c>
      <c r="I3804" t="str">
        <f t="shared" si="1110"/>
        <v>-0.018878772113119-0.0342576371881889i</v>
      </c>
      <c r="K3804" t="str">
        <f t="shared" si="1111"/>
        <v>0.0000694087726290263-0.00016276761768463i</v>
      </c>
      <c r="L3804" t="str">
        <f t="shared" si="1112"/>
        <v>0.00005-0.000180759681136048i</v>
      </c>
      <c r="M3804" t="str">
        <f t="shared" si="1113"/>
        <v>0.00133333333333333-0.000106329224197675i</v>
      </c>
      <c r="N3804">
        <f t="shared" si="1114"/>
        <v>70.266618096423556</v>
      </c>
      <c r="O3804">
        <f t="shared" si="1115"/>
        <v>56.833404445202127</v>
      </c>
      <c r="P3804" s="3">
        <f t="shared" si="1116"/>
        <v>-56.833404445202127</v>
      </c>
      <c r="Q3804" s="3">
        <f t="shared" si="1117"/>
        <v>109.73338190357644</v>
      </c>
      <c r="R3804">
        <f t="shared" si="1118"/>
        <v>-70.266618096423556</v>
      </c>
      <c r="S3804">
        <f t="shared" si="1119"/>
        <v>1561.1314073893097</v>
      </c>
      <c r="T3804">
        <f t="shared" si="1102"/>
        <v>-56.833404445202127</v>
      </c>
    </row>
    <row r="3805" spans="1:20" x14ac:dyDescent="0.25">
      <c r="A3805">
        <f t="shared" si="1103"/>
        <v>9846151.6575867422</v>
      </c>
      <c r="B3805">
        <f t="shared" si="1120"/>
        <v>1567063.7067373891</v>
      </c>
      <c r="C3805" t="str">
        <f t="shared" si="1104"/>
        <v>-0.00047765974510824+0.00134139885528977i</v>
      </c>
      <c r="D3805" t="str">
        <f t="shared" si="1105"/>
        <v>0.563097448729503-1.39624197180521i</v>
      </c>
      <c r="E3805" t="str">
        <f t="shared" si="1106"/>
        <v>-4.61552500034589-9.68243643901796i</v>
      </c>
      <c r="F3805" t="str">
        <f t="shared" si="1107"/>
        <v>1.18930549275755-0.657394123035905i</v>
      </c>
      <c r="G3805" t="str">
        <f t="shared" si="1108"/>
        <v>0.817417397498995-0.386323951839599i</v>
      </c>
      <c r="H3805" t="str">
        <f t="shared" si="1109"/>
        <v>0.000595459855409975-10.1576465117181i</v>
      </c>
      <c r="I3805" t="str">
        <f t="shared" si="1110"/>
        <v>-0.0188357254741575-0.0340808245101378i</v>
      </c>
      <c r="K3805" t="str">
        <f t="shared" si="1111"/>
        <v>0.0000692544272260339-0.000162183814946732i</v>
      </c>
      <c r="L3805" t="str">
        <f t="shared" si="1112"/>
        <v>0.00005-0.00018007539463643i</v>
      </c>
      <c r="M3805" t="str">
        <f t="shared" si="1113"/>
        <v>0.00133333333333333-0.000105926702727312i</v>
      </c>
      <c r="N3805">
        <f t="shared" si="1114"/>
        <v>70.39965511198362</v>
      </c>
      <c r="O3805">
        <f t="shared" si="1115"/>
        <v>56.930370548496036</v>
      </c>
      <c r="P3805" s="3">
        <f t="shared" si="1116"/>
        <v>-56.930370548496036</v>
      </c>
      <c r="Q3805" s="3">
        <f t="shared" si="1117"/>
        <v>109.60034488801638</v>
      </c>
      <c r="R3805">
        <f t="shared" si="1118"/>
        <v>-70.39965511198362</v>
      </c>
      <c r="S3805">
        <f t="shared" si="1119"/>
        <v>1567.0637067373891</v>
      </c>
      <c r="T3805">
        <f t="shared" si="1102"/>
        <v>-56.930370548496036</v>
      </c>
    </row>
    <row r="3806" spans="1:20" x14ac:dyDescent="0.25">
      <c r="A3806">
        <f t="shared" si="1103"/>
        <v>9883567.033885574</v>
      </c>
      <c r="B3806">
        <f t="shared" si="1120"/>
        <v>1573018.5488229913</v>
      </c>
      <c r="C3806" t="str">
        <f t="shared" si="1104"/>
        <v>-0.000469278949414385+0.00132758907056994i</v>
      </c>
      <c r="D3806" t="str">
        <f t="shared" si="1105"/>
        <v>0.559441064759216-1.39243612086402i</v>
      </c>
      <c r="E3806" t="str">
        <f t="shared" si="1106"/>
        <v>-4.60914957298759-9.63173795442808i</v>
      </c>
      <c r="F3806" t="str">
        <f t="shared" si="1107"/>
        <v>1.1876543393623-0.658385908748905i</v>
      </c>
      <c r="G3806" t="str">
        <f t="shared" si="1108"/>
        <v>0.816282549035387-0.387253598015148i</v>
      </c>
      <c r="H3806" t="str">
        <f t="shared" si="1109"/>
        <v>0.000589650887510611-10.1191833517942i</v>
      </c>
      <c r="I3806" t="str">
        <f t="shared" si="1110"/>
        <v>-0.0187927285349546-0.0339046335168845i</v>
      </c>
      <c r="K3806" t="str">
        <f t="shared" si="1111"/>
        <v>0.0000691011493513514-0.000161601876860049i</v>
      </c>
      <c r="L3806" t="str">
        <f t="shared" si="1112"/>
        <v>0.00005-0.000179393698581819i</v>
      </c>
      <c r="M3806" t="str">
        <f t="shared" si="1113"/>
        <v>0.00133333333333333-0.000105525705048129i</v>
      </c>
      <c r="N3806">
        <f t="shared" si="1114"/>
        <v>70.532411136531437</v>
      </c>
      <c r="O3806">
        <f t="shared" si="1115"/>
        <v>57.027396042614043</v>
      </c>
      <c r="P3806" s="3">
        <f t="shared" si="1116"/>
        <v>-57.027396042614043</v>
      </c>
      <c r="Q3806" s="3">
        <f t="shared" si="1117"/>
        <v>109.46758886346856</v>
      </c>
      <c r="R3806">
        <f t="shared" si="1118"/>
        <v>-70.532411136531437</v>
      </c>
      <c r="S3806">
        <f t="shared" si="1119"/>
        <v>1573.0185488229913</v>
      </c>
      <c r="T3806">
        <f t="shared" si="1102"/>
        <v>-57.027396042614043</v>
      </c>
    </row>
    <row r="3807" spans="1:20" x14ac:dyDescent="0.25">
      <c r="A3807">
        <f t="shared" si="1103"/>
        <v>9921124.588614339</v>
      </c>
      <c r="B3807">
        <f t="shared" si="1120"/>
        <v>1578996.0193085186</v>
      </c>
      <c r="C3807" t="str">
        <f t="shared" si="1104"/>
        <v>-0.000461026222866567+0.00131390229630338i</v>
      </c>
      <c r="D3807" t="str">
        <f t="shared" si="1105"/>
        <v>0.555804555302994-1.38863106251065i</v>
      </c>
      <c r="E3807" t="str">
        <f t="shared" si="1106"/>
        <v>-4.60274016863043-9.58122164877776i</v>
      </c>
      <c r="F3807" t="str">
        <f t="shared" si="1107"/>
        <v>1.18599524408369-0.659377441521487i</v>
      </c>
      <c r="G3807" t="str">
        <f t="shared" si="1108"/>
        <v>0.815142242063713-0.388182131565913i</v>
      </c>
      <c r="H3807" t="str">
        <f t="shared" si="1109"/>
        <v>0.000583904708138842-10.0808659103417i</v>
      </c>
      <c r="I3807" t="str">
        <f t="shared" si="1110"/>
        <v>-0.0187497799772178-0.0337290626122735i</v>
      </c>
      <c r="K3807" t="str">
        <f t="shared" si="1111"/>
        <v>0.0000689489323311748-0.000161021799901627i</v>
      </c>
      <c r="L3807" t="str">
        <f t="shared" si="1112"/>
        <v>0.00005-0.000178714583165789i</v>
      </c>
      <c r="M3807" t="str">
        <f t="shared" si="1113"/>
        <v>0.00133333333333333-0.000105126225391641i</v>
      </c>
      <c r="N3807">
        <f t="shared" si="1114"/>
        <v>70.664885765546288</v>
      </c>
      <c r="O3807">
        <f t="shared" si="1115"/>
        <v>57.124480786000547</v>
      </c>
      <c r="P3807" s="3">
        <f t="shared" si="1116"/>
        <v>-57.124480786000547</v>
      </c>
      <c r="Q3807" s="3">
        <f t="shared" si="1117"/>
        <v>109.33511423445371</v>
      </c>
      <c r="R3807">
        <f t="shared" si="1118"/>
        <v>-70.664885765546288</v>
      </c>
      <c r="S3807">
        <f t="shared" si="1119"/>
        <v>1578.9960193085187</v>
      </c>
      <c r="T3807">
        <f t="shared" si="1102"/>
        <v>-57.124480786000547</v>
      </c>
    </row>
    <row r="3808" spans="1:20" x14ac:dyDescent="0.25">
      <c r="A3808">
        <f t="shared" si="1103"/>
        <v>9958824.8620510735</v>
      </c>
      <c r="B3808">
        <f t="shared" si="1120"/>
        <v>1584996.2041818909</v>
      </c>
      <c r="C3808" t="str">
        <f t="shared" si="1104"/>
        <v>-0.000452899854885695+0.0013003377419297i</v>
      </c>
      <c r="D3808" t="str">
        <f t="shared" si="1105"/>
        <v>0.552187862529233-1.38482689884785i</v>
      </c>
      <c r="E3808" t="str">
        <f t="shared" si="1106"/>
        <v>-4.59629678014176-9.53088703404604i</v>
      </c>
      <c r="F3808" t="str">
        <f t="shared" si="1107"/>
        <v>1.18432819756193-0.66036866550256i</v>
      </c>
      <c r="G3808" t="str">
        <f t="shared" si="1108"/>
        <v>0.813996470150926-0.389109517658922i</v>
      </c>
      <c r="H3808" t="str">
        <f t="shared" si="1109"/>
        <v>0.000578220576064992-10.0426936345319i</v>
      </c>
      <c r="I3808" t="str">
        <f t="shared" si="1110"/>
        <v>-0.0187068784965615-0.0335541102125627i</v>
      </c>
      <c r="K3808" t="str">
        <f t="shared" si="1111"/>
        <v>0.0000687977695231674-0.000160443580528333i</v>
      </c>
      <c r="L3808" t="str">
        <f t="shared" si="1112"/>
        <v>0.00005-0.000178038038619036i</v>
      </c>
      <c r="M3808" t="str">
        <f t="shared" si="1113"/>
        <v>0.00133333333333333-0.000104728258011198i</v>
      </c>
      <c r="N3808">
        <f t="shared" si="1114"/>
        <v>70.797078594522333</v>
      </c>
      <c r="O3808">
        <f t="shared" si="1115"/>
        <v>57.221624637452813</v>
      </c>
      <c r="P3808" s="3">
        <f t="shared" si="1116"/>
        <v>-57.221624637452813</v>
      </c>
      <c r="Q3808" s="3">
        <f t="shared" si="1117"/>
        <v>109.20292140547767</v>
      </c>
      <c r="R3808">
        <f t="shared" si="1118"/>
        <v>-70.797078594522333</v>
      </c>
      <c r="S3808">
        <f t="shared" si="1119"/>
        <v>1584.996204181891</v>
      </c>
      <c r="T3808">
        <f t="shared" si="1102"/>
        <v>-57.221624637452813</v>
      </c>
    </row>
    <row r="3809" spans="1:20" x14ac:dyDescent="0.25">
      <c r="A3809">
        <f t="shared" si="1103"/>
        <v>9996668.3965268675</v>
      </c>
      <c r="B3809">
        <f t="shared" si="1120"/>
        <v>1591019.1897577823</v>
      </c>
      <c r="C3809" t="str">
        <f t="shared" si="1104"/>
        <v>-0.000444898154254648+0.00128689461689642i</v>
      </c>
      <c r="D3809" t="str">
        <f t="shared" si="1105"/>
        <v>0.548590928100844-1.38102373110556i</v>
      </c>
      <c r="E3809" t="str">
        <f t="shared" si="1106"/>
        <v>-4.58981940172969-9.48073362622184i</v>
      </c>
      <c r="F3809" t="str">
        <f t="shared" si="1107"/>
        <v>1.18265319080702-0.661359524587622i</v>
      </c>
      <c r="G3809" t="str">
        <f t="shared" si="1108"/>
        <v>0.812845227118136-0.39003572127358i</v>
      </c>
      <c r="H3809" t="str">
        <f t="shared" si="1109"/>
        <v>0.000572597759301216-10.004665973641i</v>
      </c>
      <c r="I3809" t="str">
        <f t="shared" si="1110"/>
        <v>-0.0186640228024976-0.033379774746358i</v>
      </c>
      <c r="K3809" t="str">
        <f t="shared" si="1111"/>
        <v>0.0000686476543164671-0.000159867215177204i</v>
      </c>
      <c r="L3809" t="str">
        <f t="shared" si="1112"/>
        <v>0.00005-0.000177364055209242i</v>
      </c>
      <c r="M3809" t="str">
        <f t="shared" si="1113"/>
        <v>0.00133333333333333-0.000104331797181907i</v>
      </c>
      <c r="N3809">
        <f t="shared" si="1114"/>
        <v>70.928989218898693</v>
      </c>
      <c r="O3809">
        <f t="shared" si="1115"/>
        <v>57.318827456114427</v>
      </c>
      <c r="P3809" s="3">
        <f t="shared" si="1116"/>
        <v>-57.318827456114427</v>
      </c>
      <c r="Q3809" s="3">
        <f t="shared" si="1117"/>
        <v>109.07101078110131</v>
      </c>
      <c r="R3809">
        <f t="shared" si="1118"/>
        <v>-70.928989218898693</v>
      </c>
      <c r="S3809">
        <f t="shared" si="1119"/>
        <v>1591.0191897577822</v>
      </c>
      <c r="T3809">
        <f t="shared" si="1102"/>
        <v>-57.318827456114427</v>
      </c>
    </row>
    <row r="3810" spans="1:20" x14ac:dyDescent="0.25">
      <c r="A3810">
        <f t="shared" si="1103"/>
        <v>10034655.73643367</v>
      </c>
      <c r="B3810">
        <f t="shared" si="1120"/>
        <v>1597065.0626788619</v>
      </c>
      <c r="C3810" t="str">
        <f t="shared" si="1104"/>
        <v>-0.000437019448953479+0.00127357213076673i</v>
      </c>
      <c r="D3810" t="str">
        <f t="shared" si="1105"/>
        <v>0.545013693185704-1.37722165964099i</v>
      </c>
      <c r="E3810" t="str">
        <f t="shared" si="1106"/>
        <v>-4.58330802896255-9.43076094527805i</v>
      </c>
      <c r="F3810" t="str">
        <f t="shared" si="1107"/>
        <v>1.1809702152031-0.662349962421085i</v>
      </c>
      <c r="G3810" t="str">
        <f t="shared" si="1108"/>
        <v>0.811688507043618-0.390960707203321i</v>
      </c>
      <c r="H3810" t="str">
        <f t="shared" si="1109"/>
        <v>0.000567035534984626-9.96678237904221i</v>
      </c>
      <c r="I3810" t="str">
        <f t="shared" si="1110"/>
        <v>-0.0186212116184286-0.0332060546545476i</v>
      </c>
      <c r="K3810" t="str">
        <f t="shared" si="1111"/>
        <v>0.0000684985801316869-0.000159292700265781i</v>
      </c>
      <c r="L3810" t="str">
        <f t="shared" si="1112"/>
        <v>0.00005-0.000176692623240926i</v>
      </c>
      <c r="M3810" t="str">
        <f t="shared" si="1113"/>
        <v>0.00133333333333333-0.000103936837200545i</v>
      </c>
      <c r="N3810">
        <f t="shared" si="1114"/>
        <v>71.060617233988154</v>
      </c>
      <c r="O3810">
        <f t="shared" si="1115"/>
        <v>57.416089101468522</v>
      </c>
      <c r="P3810" s="3">
        <f t="shared" si="1116"/>
        <v>-57.416089101468522</v>
      </c>
      <c r="Q3810" s="3">
        <f t="shared" si="1117"/>
        <v>108.93938276601185</v>
      </c>
      <c r="R3810">
        <f t="shared" si="1118"/>
        <v>-71.060617233988154</v>
      </c>
      <c r="S3810">
        <f t="shared" si="1119"/>
        <v>1597.065062678862</v>
      </c>
      <c r="T3810">
        <f t="shared" si="1102"/>
        <v>-57.416089101468522</v>
      </c>
    </row>
    <row r="3811" spans="1:20" x14ac:dyDescent="0.25">
      <c r="A3811">
        <f t="shared" si="1103"/>
        <v>10072787.428232118</v>
      </c>
      <c r="B3811">
        <f t="shared" si="1120"/>
        <v>1603133.9099170417</v>
      </c>
      <c r="C3811" t="str">
        <f t="shared" si="1104"/>
        <v>-0.000429262085995079+0.00126036949332527i</v>
      </c>
      <c r="D3811" t="str">
        <f t="shared" si="1105"/>
        <v>0.541456098467009-1.37342078393885i</v>
      </c>
      <c r="E3811" t="str">
        <f t="shared" si="1106"/>
        <v>-4.57676265878819-9.38096851514555i</v>
      </c>
      <c r="F3811" t="str">
        <f t="shared" si="1107"/>
        <v>1.17927926251288-0.663339922398667i</v>
      </c>
      <c r="G3811" t="str">
        <f t="shared" si="1108"/>
        <v>0.810526304265816-0.391884440057288i</v>
      </c>
      <c r="H3811" t="str">
        <f t="shared" si="1109"/>
        <v>0.000561533189261959-9.92904230419786i</v>
      </c>
      <c r="I3811" t="str">
        <f t="shared" si="1110"/>
        <v>-0.0185784436816408-0.0330329483902376i</v>
      </c>
      <c r="K3811" t="str">
        <f t="shared" si="1111"/>
        <v>0.0000683505404209175-0.000158720032192462i</v>
      </c>
      <c r="L3811" t="str">
        <f t="shared" si="1112"/>
        <v>0.00005-0.000176023733055316i</v>
      </c>
      <c r="M3811" t="str">
        <f t="shared" si="1113"/>
        <v>0.00133333333333333-0.00010354337238548i</v>
      </c>
      <c r="N3811">
        <f t="shared" si="1114"/>
        <v>71.19196223490782</v>
      </c>
      <c r="O3811">
        <f t="shared" si="1115"/>
        <v>57.513409433330182</v>
      </c>
      <c r="P3811" s="3">
        <f t="shared" si="1116"/>
        <v>-57.513409433330182</v>
      </c>
      <c r="Q3811" s="3">
        <f t="shared" si="1117"/>
        <v>108.80803776509218</v>
      </c>
      <c r="R3811">
        <f t="shared" si="1118"/>
        <v>-71.19196223490782</v>
      </c>
      <c r="S3811">
        <f t="shared" si="1119"/>
        <v>1603.1339099170416</v>
      </c>
      <c r="T3811">
        <f t="shared" si="1102"/>
        <v>-57.513409433330182</v>
      </c>
    </row>
    <row r="3812" spans="1:20" x14ac:dyDescent="0.25">
      <c r="A3812">
        <f t="shared" si="1103"/>
        <v>10111064.0204594</v>
      </c>
      <c r="B3812">
        <f t="shared" si="1120"/>
        <v>1609225.8187747265</v>
      </c>
      <c r="C3812" t="str">
        <f t="shared" si="1104"/>
        <v>-0.000421624431261232+0.00124728591468172i</v>
      </c>
      <c r="D3812" t="str">
        <f t="shared" si="1105"/>
        <v>0.537918084153608-1.3696212026117i</v>
      </c>
      <c r="E3812" t="str">
        <f t="shared" si="1106"/>
        <v>-4.57018328955333-9.33135586368603i</v>
      </c>
      <c r="F3812" t="str">
        <f t="shared" si="1107"/>
        <v>1.17758032488195-0.6643293476698i</v>
      </c>
      <c r="G3812" t="str">
        <f t="shared" si="1108"/>
        <v>0.809358613386356-0.392806884262065i</v>
      </c>
      <c r="H3812" t="str">
        <f t="shared" si="1109"/>
        <v>0.00055609001717557-9.89144520465113i</v>
      </c>
      <c r="I3812" t="str">
        <f t="shared" si="1110"/>
        <v>-0.0185357177432958-0.032860454418682i</v>
      </c>
      <c r="K3812" t="str">
        <f t="shared" si="1111"/>
        <v>0.0000682035286677238-0.000158149207336833i</v>
      </c>
      <c r="L3812" t="str">
        <f t="shared" si="1112"/>
        <v>0.00005-0.000175357375030201i</v>
      </c>
      <c r="M3812" t="str">
        <f t="shared" si="1113"/>
        <v>0.00133333333333333-0.000103151397076589i</v>
      </c>
      <c r="N3812">
        <f t="shared" si="1114"/>
        <v>71.323023816511594</v>
      </c>
      <c r="O3812">
        <f t="shared" si="1115"/>
        <v>57.610788311839542</v>
      </c>
      <c r="P3812" s="3">
        <f t="shared" si="1116"/>
        <v>-57.610788311839542</v>
      </c>
      <c r="Q3812" s="3">
        <f t="shared" si="1117"/>
        <v>108.67697618348841</v>
      </c>
      <c r="R3812">
        <f t="shared" si="1118"/>
        <v>-71.323023816511594</v>
      </c>
      <c r="S3812">
        <f t="shared" si="1119"/>
        <v>1609.2258187747266</v>
      </c>
      <c r="T3812">
        <f t="shared" si="1102"/>
        <v>-57.610788311839542</v>
      </c>
    </row>
    <row r="3813" spans="1:20" x14ac:dyDescent="0.25">
      <c r="A3813">
        <f t="shared" si="1103"/>
        <v>10149486.063737147</v>
      </c>
      <c r="B3813">
        <f t="shared" si="1120"/>
        <v>1615340.8768860705</v>
      </c>
      <c r="C3813" t="str">
        <f t="shared" si="1104"/>
        <v>-0.000414104869339228+0.00123432060537241i</v>
      </c>
      <c r="D3813" t="str">
        <f t="shared" si="1105"/>
        <v>0.534399589990214-1.36582301340043i</v>
      </c>
      <c r="E3813" t="str">
        <f t="shared" si="1106"/>
        <v>-4.56356992102253-9.28192252266575i</v>
      </c>
      <c r="F3813" t="str">
        <f t="shared" si="1107"/>
        <v>1.17587339484321-0.665318181140205i</v>
      </c>
      <c r="G3813" t="str">
        <f t="shared" si="1108"/>
        <v>0.808185429273034-0.39372800406346i</v>
      </c>
      <c r="H3813" t="str">
        <f t="shared" si="1109"/>
        <v>0.000550705322550848-9.8539905380181i</v>
      </c>
      <c r="I3813" t="str">
        <f t="shared" si="1110"/>
        <v>-0.0184930325684258-0.0326885712172171i</v>
      </c>
      <c r="K3813" t="str">
        <f t="shared" si="1111"/>
        <v>0.0000680575383871387-0.000157580222060003i</v>
      </c>
      <c r="L3813" t="str">
        <f t="shared" si="1112"/>
        <v>0.00005-0.000174693539579798i</v>
      </c>
      <c r="M3813" t="str">
        <f t="shared" si="1113"/>
        <v>0.00133333333333333-0.000102760905635175i</v>
      </c>
      <c r="N3813">
        <f t="shared" si="1114"/>
        <v>71.453801573321769</v>
      </c>
      <c r="O3813">
        <f t="shared" si="1115"/>
        <v>57.708225597454337</v>
      </c>
      <c r="P3813" s="3">
        <f t="shared" si="1116"/>
        <v>-57.708225597454337</v>
      </c>
      <c r="Q3813" s="3">
        <f t="shared" si="1117"/>
        <v>108.54619842667823</v>
      </c>
      <c r="R3813">
        <f t="shared" si="1118"/>
        <v>-71.453801573321769</v>
      </c>
      <c r="S3813">
        <f t="shared" si="1119"/>
        <v>1615.3408768860704</v>
      </c>
      <c r="T3813">
        <f t="shared" si="1102"/>
        <v>-57.708225597454337</v>
      </c>
    </row>
    <row r="3814" spans="1:20" x14ac:dyDescent="0.25">
      <c r="A3814">
        <f t="shared" si="1103"/>
        <v>10188054.110779349</v>
      </c>
      <c r="B3814">
        <f t="shared" si="1120"/>
        <v>1621479.1722182375</v>
      </c>
      <c r="C3814" t="str">
        <f t="shared" si="1104"/>
        <v>-0.000406701803358941+0.00122147277645986i</v>
      </c>
      <c r="D3814" t="str">
        <f t="shared" si="1105"/>
        <v>0.53090055526758-1.36202631317475i</v>
      </c>
      <c r="E3814" t="str">
        <f t="shared" si="1106"/>
        <v>-4.55692255439735-9.2326680277284i</v>
      </c>
      <c r="F3814" t="str">
        <f t="shared" si="1107"/>
        <v>1.17415846532113-0.666306365474393i</v>
      </c>
      <c r="G3814" t="str">
        <f t="shared" si="1108"/>
        <v>0.807006747062819-0.394647763528322i</v>
      </c>
      <c r="H3814" t="str">
        <f t="shared" si="1109"/>
        <v>0.000545378417885046-9.8166777639799i</v>
      </c>
      <c r="I3814" t="str">
        <f t="shared" si="1110"/>
        <v>-0.0184503869359257-0.0325172972751901i</v>
      </c>
      <c r="K3814" t="str">
        <f t="shared" si="1111"/>
        <v>0.0000679125631256564-0.00015701307270494i</v>
      </c>
      <c r="L3814" t="str">
        <f t="shared" si="1112"/>
        <v>0.00005-0.00017403221715461i</v>
      </c>
      <c r="M3814" t="str">
        <f t="shared" si="1113"/>
        <v>0.00133333333333333-0.000102371892443888i</v>
      </c>
      <c r="N3814">
        <f t="shared" si="1114"/>
        <v>71.584295099461926</v>
      </c>
      <c r="O3814">
        <f t="shared" si="1115"/>
        <v>57.805721150942503</v>
      </c>
      <c r="P3814" s="3">
        <f t="shared" si="1116"/>
        <v>-57.805721150942503</v>
      </c>
      <c r="Q3814" s="3">
        <f t="shared" si="1117"/>
        <v>108.41570490053807</v>
      </c>
      <c r="R3814">
        <f t="shared" si="1118"/>
        <v>-71.584295099461926</v>
      </c>
      <c r="S3814">
        <f t="shared" si="1119"/>
        <v>1621.4791722182376</v>
      </c>
      <c r="T3814">
        <f t="shared" si="1102"/>
        <v>-57.805721150942503</v>
      </c>
    </row>
    <row r="3815" spans="1:20" x14ac:dyDescent="0.25">
      <c r="A3815">
        <f t="shared" si="1103"/>
        <v>10226768.71640031</v>
      </c>
      <c r="B3815">
        <f t="shared" si="1120"/>
        <v>1627640.793072667</v>
      </c>
      <c r="C3815" t="str">
        <f t="shared" si="1104"/>
        <v>-0.000399413654830434+0.00120874163963045i</v>
      </c>
      <c r="D3815" t="str">
        <f t="shared" si="1105"/>
        <v>0.52742091883261-1.35823119793392i</v>
      </c>
      <c r="E3815" t="str">
        <f t="shared" si="1106"/>
        <v>-4.55024119233575-9.18359191836837i</v>
      </c>
      <c r="F3815" t="str">
        <f t="shared" si="1107"/>
        <v>1.17243552963624-0.667293843098395i</v>
      </c>
      <c r="G3815" t="str">
        <f t="shared" si="1108"/>
        <v>0.80582256216484-0.395566126546413i</v>
      </c>
      <c r="H3815" t="str">
        <f t="shared" si="1109"/>
        <v>0.000540108624237445-9.77950634427469i</v>
      </c>
      <c r="I3815" t="str">
        <f t="shared" si="1110"/>
        <v>-0.0184077796385494-0.0323466310938936i</v>
      </c>
      <c r="K3815" t="str">
        <f t="shared" si="1111"/>
        <v>0.0000677685964612209-0.000156447755596801i</v>
      </c>
      <c r="L3815" t="str">
        <f t="shared" si="1112"/>
        <v>0.00005-0.000173373398241293i</v>
      </c>
      <c r="M3815" t="str">
        <f t="shared" si="1113"/>
        <v>0.00133333333333333-0.000101984351906643i</v>
      </c>
      <c r="N3815">
        <f t="shared" si="1114"/>
        <v>71.714503988592867</v>
      </c>
      <c r="O3815">
        <f t="shared" si="1115"/>
        <v>57.903274833373899</v>
      </c>
      <c r="P3815" s="3">
        <f t="shared" si="1116"/>
        <v>-57.903274833373899</v>
      </c>
      <c r="Q3815" s="3">
        <f t="shared" si="1117"/>
        <v>108.28549601140713</v>
      </c>
      <c r="R3815">
        <f t="shared" si="1118"/>
        <v>-71.714503988592867</v>
      </c>
      <c r="S3815">
        <f t="shared" si="1119"/>
        <v>1627.6407930726671</v>
      </c>
      <c r="T3815">
        <f t="shared" si="1102"/>
        <v>-57.903274833373899</v>
      </c>
    </row>
    <row r="3816" spans="1:20" x14ac:dyDescent="0.25">
      <c r="A3816">
        <f t="shared" si="1103"/>
        <v>10265630.437522631</v>
      </c>
      <c r="B3816">
        <f t="shared" si="1120"/>
        <v>1633825.8280863431</v>
      </c>
      <c r="C3816" t="str">
        <f t="shared" si="1104"/>
        <v>-0.0003922388634821+0.00119612640728987i</v>
      </c>
      <c r="D3816" t="str">
        <f t="shared" si="1105"/>
        <v>0.52396061909836-1.35443776280748i</v>
      </c>
      <c r="E3816" t="str">
        <f t="shared" si="1106"/>
        <v>-4.54352583897032-9.1346937379029i</v>
      </c>
      <c r="F3816" t="str">
        <f t="shared" si="1107"/>
        <v>1.17070458150931-0.668280556202423i</v>
      </c>
      <c r="G3816" t="str">
        <f t="shared" si="1108"/>
        <v>0.804632870263363-0.396483056832325i</v>
      </c>
      <c r="H3816" t="str">
        <f t="shared" si="1109"/>
        <v>0.000534895271120869-9.7424757426896i</v>
      </c>
      <c r="I3816" t="str">
        <f t="shared" si="1110"/>
        <v>-0.0183652094829025-0.0321765711864898i</v>
      </c>
      <c r="K3816" t="str">
        <f t="shared" si="1111"/>
        <v>0.0000676256320032132-0.000155884267043257i</v>
      </c>
      <c r="L3816" t="str">
        <f t="shared" si="1112"/>
        <v>0.00005-0.000172717073362516i</v>
      </c>
      <c r="M3816" t="str">
        <f t="shared" si="1113"/>
        <v>0.00133333333333333-0.000101598278448539i</v>
      </c>
      <c r="N3816">
        <f t="shared" si="1114"/>
        <v>71.844427833845614</v>
      </c>
      <c r="O3816">
        <f t="shared" si="1115"/>
        <v>58.000886506113346</v>
      </c>
      <c r="P3816" s="3">
        <f t="shared" si="1116"/>
        <v>-58.000886506113346</v>
      </c>
      <c r="Q3816" s="3">
        <f t="shared" si="1117"/>
        <v>108.15557216615439</v>
      </c>
      <c r="R3816">
        <f t="shared" si="1118"/>
        <v>-71.844427833845614</v>
      </c>
      <c r="S3816">
        <f t="shared" si="1119"/>
        <v>1633.8258280863431</v>
      </c>
      <c r="T3816">
        <f t="shared" si="1102"/>
        <v>-58.000886506113346</v>
      </c>
    </row>
    <row r="3817" spans="1:20" x14ac:dyDescent="0.25">
      <c r="A3817">
        <f t="shared" si="1103"/>
        <v>10304639.833185218</v>
      </c>
      <c r="B3817">
        <f t="shared" si="1120"/>
        <v>1640034.3662330713</v>
      </c>
      <c r="C3817" t="str">
        <f t="shared" si="1104"/>
        <v>-0.000385175887099414+0.00118362629265689i</v>
      </c>
      <c r="D3817" t="str">
        <f t="shared" si="1105"/>
        <v>0.520519594054012-1.35064610205613i</v>
      </c>
      <c r="E3817" t="str">
        <f t="shared" si="1106"/>
        <v>-4.53677649992771-9.08597303344575i</v>
      </c>
      <c r="F3817" t="str">
        <f t="shared" si="1107"/>
        <v>1.16896561506582-0.669266446743657i</v>
      </c>
      <c r="G3817" t="str">
        <f t="shared" si="1108"/>
        <v>0.803437667320773-0.397398517927442i</v>
      </c>
      <c r="H3817" t="str">
        <f t="shared" si="1109"/>
        <v>0.000529737696394602-9.70558542505334i</v>
      </c>
      <c r="I3817" t="str">
        <f t="shared" si="1110"/>
        <v>-0.0183226752894385-0.0320071160779454i</v>
      </c>
      <c r="K3817" t="str">
        <f t="shared" si="1111"/>
        <v>0.0000674836633924354-0.000155322603334821i</v>
      </c>
      <c r="L3817" t="str">
        <f t="shared" si="1112"/>
        <v>0.00005-0.000172063233076824i</v>
      </c>
      <c r="M3817" t="str">
        <f t="shared" si="1113"/>
        <v>0.00133333333333333-0.000101213666515779i</v>
      </c>
      <c r="N3817">
        <f t="shared" si="1114"/>
        <v>71.97406622775722</v>
      </c>
      <c r="O3817">
        <f t="shared" si="1115"/>
        <v>58.098556030811551</v>
      </c>
      <c r="P3817" s="3">
        <f t="shared" si="1116"/>
        <v>-58.098556030811551</v>
      </c>
      <c r="Q3817" s="3">
        <f t="shared" si="1117"/>
        <v>108.02593377224278</v>
      </c>
      <c r="R3817">
        <f t="shared" si="1118"/>
        <v>-71.97406622775722</v>
      </c>
      <c r="S3817">
        <f t="shared" si="1119"/>
        <v>1640.0343662330713</v>
      </c>
      <c r="T3817">
        <f t="shared" si="1102"/>
        <v>-58.098556030811551</v>
      </c>
    </row>
    <row r="3818" spans="1:20" x14ac:dyDescent="0.25">
      <c r="A3818">
        <f t="shared" si="1103"/>
        <v>10343797.464551322</v>
      </c>
      <c r="B3818">
        <f t="shared" si="1120"/>
        <v>1646266.496824757</v>
      </c>
      <c r="C3818" t="str">
        <f t="shared" si="1104"/>
        <v>-0.000378223201364113+0.00117124050985497i</v>
      </c>
      <c r="D3818" t="str">
        <f t="shared" si="1105"/>
        <v>0.517097781274742-1.34685630907269i</v>
      </c>
      <c r="E3818" t="str">
        <f t="shared" si="1106"/>
        <v>-4.52999318234721-9.03742935587855i</v>
      </c>
      <c r="F3818" t="str">
        <f t="shared" si="1107"/>
        <v>1.16721862484015-0.670251456449112i</v>
      </c>
      <c r="G3818" t="str">
        <f t="shared" si="1108"/>
        <v>0.802236949580538-0.398312473201946i</v>
      </c>
      <c r="H3818" t="str">
        <f t="shared" si="1109"/>
        <v>0.000524635246158527-9.66883485922794i</v>
      </c>
      <c r="I3818" t="str">
        <f t="shared" si="1110"/>
        <v>-0.0182801758924538-0.0318382643049546i</v>
      </c>
      <c r="K3818" t="str">
        <f t="shared" si="1111"/>
        <v>0.0000673426843010917-0.000154762760745168i</v>
      </c>
      <c r="L3818" t="str">
        <f t="shared" si="1112"/>
        <v>0.00005-0.000171411867978505i</v>
      </c>
      <c r="M3818" t="str">
        <f t="shared" si="1113"/>
        <v>0.00133333333333333-0.000100830510575591i</v>
      </c>
      <c r="N3818">
        <f t="shared" si="1114"/>
        <v>72.103418762210296</v>
      </c>
      <c r="O3818">
        <f t="shared" si="1115"/>
        <v>58.196283269397753</v>
      </c>
      <c r="P3818" s="3">
        <f t="shared" si="1116"/>
        <v>-58.196283269397753</v>
      </c>
      <c r="Q3818" s="3">
        <f t="shared" si="1117"/>
        <v>107.8965812377897</v>
      </c>
      <c r="R3818">
        <f t="shared" si="1118"/>
        <v>-72.103418762210296</v>
      </c>
      <c r="S3818">
        <f t="shared" si="1119"/>
        <v>1646.266496824757</v>
      </c>
      <c r="T3818">
        <f t="shared" si="1102"/>
        <v>-58.196283269397753</v>
      </c>
    </row>
    <row r="3819" spans="1:20" x14ac:dyDescent="0.25">
      <c r="A3819">
        <f t="shared" si="1103"/>
        <v>10383103.894916618</v>
      </c>
      <c r="B3819">
        <f t="shared" si="1120"/>
        <v>1652522.3095126911</v>
      </c>
      <c r="C3819" t="str">
        <f t="shared" si="1104"/>
        <v>-0.000371379299694136+0.00115896827400203i</v>
      </c>
      <c r="D3819" t="str">
        <f t="shared" si="1105"/>
        <v>0.513695117931531-1.34306847638317i</v>
      </c>
      <c r="E3819" t="str">
        <f t="shared" si="1106"/>
        <v>-4.52317589489926-8.98906225982366i</v>
      </c>
      <c r="F3819" t="str">
        <f t="shared" si="1107"/>
        <v>1.16546360578002-0.671235526818568i</v>
      </c>
      <c r="G3819" t="str">
        <f t="shared" si="1108"/>
        <v>0.801030713570168-0.399224885856876i</v>
      </c>
      <c r="H3819" t="str">
        <f t="shared" si="1109"/>
        <v>0.000519587274648627-9.63222351510082i</v>
      </c>
      <c r="I3819" t="str">
        <f t="shared" si="1110"/>
        <v>-0.0182377101400832-0.0316700144158696i</v>
      </c>
      <c r="K3819" t="str">
        <f t="shared" si="1111"/>
        <v>0.0000672026884327697-0.000154204735531459i</v>
      </c>
      <c r="L3819" t="str">
        <f t="shared" si="1112"/>
        <v>0.00005-0.000170762968697455i</v>
      </c>
      <c r="M3819" t="str">
        <f t="shared" si="1113"/>
        <v>0.00133333333333333-0.00010044880511615i</v>
      </c>
      <c r="N3819">
        <f t="shared" si="1114"/>
        <v>72.232485028367307</v>
      </c>
      <c r="O3819">
        <f t="shared" si="1115"/>
        <v>58.294068084071142</v>
      </c>
      <c r="P3819" s="3">
        <f t="shared" si="1116"/>
        <v>-58.294068084071142</v>
      </c>
      <c r="Q3819" s="3">
        <f t="shared" si="1117"/>
        <v>107.76751497163269</v>
      </c>
      <c r="R3819">
        <f t="shared" si="1118"/>
        <v>-72.232485028367307</v>
      </c>
      <c r="S3819">
        <f t="shared" si="1119"/>
        <v>1652.5223095126912</v>
      </c>
      <c r="T3819">
        <f t="shared" si="1102"/>
        <v>-58.294068084071142</v>
      </c>
    </row>
    <row r="3820" spans="1:20" x14ac:dyDescent="0.25">
      <c r="A3820">
        <f t="shared" si="1103"/>
        <v>10422559.6897173</v>
      </c>
      <c r="B3820">
        <f t="shared" si="1120"/>
        <v>1658801.8942888393</v>
      </c>
      <c r="C3820" t="str">
        <f t="shared" si="1104"/>
        <v>-0.000364642693084038+0.00114680880129841i</v>
      </c>
      <c r="D3820" t="str">
        <f t="shared" si="1105"/>
        <v>0.510311540800904-1.33928269564796i</v>
      </c>
      <c r="E3820" t="str">
        <f t="shared" si="1106"/>
        <v>-4.51632464780427-8.94087130361611i</v>
      </c>
      <c r="F3820" t="str">
        <f t="shared" si="1107"/>
        <v>1.16370055325065-0.672218599127513i</v>
      </c>
      <c r="G3820" t="str">
        <f t="shared" si="1108"/>
        <v>0.799818956104166-0.400135718926226i</v>
      </c>
      <c r="H3820" t="str">
        <f t="shared" si="1109"/>
        <v>0.000514593144133808-9.59575086457746i</v>
      </c>
      <c r="I3820" t="str">
        <f t="shared" si="1110"/>
        <v>-0.0181952768942958-0.0315023649706252i</v>
      </c>
      <c r="K3820" t="str">
        <f t="shared" si="1111"/>
        <v>0.000067063669522415-0.000153648523934652i</v>
      </c>
      <c r="L3820" t="str">
        <f t="shared" si="1112"/>
        <v>0.00005-0.000170116525899039i</v>
      </c>
      <c r="M3820" t="str">
        <f t="shared" si="1113"/>
        <v>0.00133333333333333-0.000100068544646493i</v>
      </c>
      <c r="N3820">
        <f t="shared" si="1114"/>
        <v>72.361264616612416</v>
      </c>
      <c r="O3820">
        <f t="shared" si="1115"/>
        <v>58.391910337292011</v>
      </c>
      <c r="P3820" s="3">
        <f t="shared" si="1116"/>
        <v>-58.391910337292011</v>
      </c>
      <c r="Q3820" s="3">
        <f t="shared" si="1117"/>
        <v>107.63873538338758</v>
      </c>
      <c r="R3820">
        <f t="shared" si="1118"/>
        <v>-72.361264616612416</v>
      </c>
      <c r="S3820">
        <f t="shared" si="1119"/>
        <v>1658.8018942888393</v>
      </c>
      <c r="T3820">
        <f t="shared" ref="T3820:T3845" si="1121">P3820</f>
        <v>-58.391910337292011</v>
      </c>
    </row>
    <row r="3821" spans="1:20" x14ac:dyDescent="0.25">
      <c r="A3821">
        <f t="shared" ref="A3821:A3845" si="1122">2*PI()*B3821</f>
        <v>10462165.416538225</v>
      </c>
      <c r="B3821">
        <f t="shared" si="1120"/>
        <v>1665105.3414871369</v>
      </c>
      <c r="C3821" t="str">
        <f t="shared" ref="C3821:C3845" si="1123">IMPRODUCT(D3821,E3821,$C$40,,K3821,$C$41)</f>
        <v>-0.000358011909946109+0.00113476130911283i</v>
      </c>
      <c r="D3821" t="str">
        <f t="shared" ref="D3821:D3845" si="1124">IMDIV(IMPRODUCT($C$37,$C$38,COMPLEX(1,A3821/$C$38)),IMSUM(-1*A3821*A3821/$C$39,COMPLEX(0,1*A3821)))</f>
        <v>0.506946986274573-1.33549905766305i</v>
      </c>
      <c r="E3821" t="str">
        <f t="shared" ref="E3821:E3845" si="1125">IMDIV(IMPRODUCT(IMSUM(F3821,G3821),$C$29,H3821),IMSUM(1,I3821))</f>
        <v>-4.50943945285097-8.89285604927592i</v>
      </c>
      <c r="F3821" t="str">
        <f t="shared" ref="F3821:F3845" si="1126">IMDIV(IMPRODUCT($C$14,$C$15,COMPLEX(1,A3821/$C$15)),IMSUM(-1*A3821*A3821/$C$16,COMPLEX(0,A3821)))</f>
        <v>1.16192946303915-0.673200614430251i</v>
      </c>
      <c r="G3821" t="str">
        <f t="shared" ref="G3821:G3845" si="1127">IMDIV(1,COMPLEX(1,A3821*$C$9*$C$10))</f>
        <v>0.798601674286968-0.401044935279103i</v>
      </c>
      <c r="H3821" t="str">
        <f t="shared" ref="H3821:H3845" si="1128">IMDIV($C$3,IMSUM(K3821,COMPLEX(0,$C$28*A3821)))</f>
        <v>0.000509652224813974-9.55941638157366i</v>
      </c>
      <c r="I3821" t="str">
        <f t="shared" ref="I3821:I3845" si="1129">IMPRODUCT(F3821,$C$29,H3821,$C$31)</f>
        <v>-0.0181528750308919-0.0313353145406673i</v>
      </c>
      <c r="K3821" t="str">
        <f t="shared" ref="K3821:K3845" si="1130">IF($C$26&lt;=0,IMDIV(1,IMSUM(IMDIV(1,L3821),1/$C$18)),IMDIV(1,IMSUM(IMDIV(1,L3821),1/$C$18,IMDIV(1,M3821))))</f>
        <v>0.000066925621336307-0.000153094122179824i</v>
      </c>
      <c r="L3821" t="str">
        <f t="shared" ref="L3821:L3845" si="1131">IMSUM($C$21/$C$22,IMDIV(1,COMPLEX(0,$C$20*$C$22*A3821)))</f>
        <v>0.00005-0.00016947253028396i</v>
      </c>
      <c r="M3821" t="str">
        <f t="shared" ref="M3821:M3845" si="1132">IMSUM($C$25/$C$26,IMDIV(1,COMPLEX(0,$C$24*$C$26*A3821)))</f>
        <v>0.00133333333333333-0.0000996897236964464i</v>
      </c>
      <c r="N3821">
        <f t="shared" ref="N3821:N3845" si="1133">ABS(R3821)</f>
        <v>72.489757116488803</v>
      </c>
      <c r="O3821">
        <f t="shared" ref="O3821:O3845" si="1134">ABS(P3821)</f>
        <v>58.489809891773213</v>
      </c>
      <c r="P3821" s="3">
        <f t="shared" ref="P3821:P3845" si="1135">20*LOG10(IMABS(C3821))</f>
        <v>-58.489809891773213</v>
      </c>
      <c r="Q3821" s="3">
        <f t="shared" ref="Q3821:Q3845" si="1136">IMARGUMENT(C3821)*180/PI()</f>
        <v>107.5102428835112</v>
      </c>
      <c r="R3821">
        <f t="shared" ref="R3821:R3845" si="1137">IF(Q3821&lt;0,Q3821+180,Q3821-180)</f>
        <v>-72.489757116488803</v>
      </c>
      <c r="S3821">
        <f t="shared" ref="S3821:S3845" si="1138">B3821/1000</f>
        <v>1665.1053414871369</v>
      </c>
      <c r="T3821">
        <f t="shared" si="1121"/>
        <v>-58.489809891773213</v>
      </c>
    </row>
    <row r="3822" spans="1:20" x14ac:dyDescent="0.25">
      <c r="A3822">
        <f t="shared" si="1122"/>
        <v>10501921.645121071</v>
      </c>
      <c r="B3822">
        <f t="shared" ref="B3822:B3845" si="1139">B3821*(1+B$42)</f>
        <v>1671432.741784788</v>
      </c>
      <c r="C3822" t="str">
        <f t="shared" si="1123"/>
        <v>-0.000351485495952028+0.00112282501606644i</v>
      </c>
      <c r="D3822" t="str">
        <f t="shared" si="1124"/>
        <v>0.503601390369039-1.33171765236139i</v>
      </c>
      <c r="E3822" t="str">
        <f t="shared" si="1125"/>
        <v>-4.50252032341462-8.84501606247887i</v>
      </c>
      <c r="F3822" t="str">
        <f t="shared" si="1126"/>
        <v>1.16015033135867-0.674181513562982i</v>
      </c>
      <c r="G3822" t="str">
        <f t="shared" si="1127"/>
        <v>0.79737886551587-0.401952497621913i</v>
      </c>
      <c r="H3822" t="str">
        <f t="shared" si="1128"/>
        <v>0.000504763894719296-9.52321954200723i</v>
      </c>
      <c r="I3822" t="str">
        <f t="shared" si="1129"/>
        <v>-0.0181105034394979-0.0311688617088733i</v>
      </c>
      <c r="K3822" t="str">
        <f t="shared" si="1130"/>
        <v>0.0000667885376720309-0.000152541526476477i</v>
      </c>
      <c r="L3822" t="str">
        <f t="shared" si="1131"/>
        <v>0.00005-0.000168830972588125i</v>
      </c>
      <c r="M3822" t="str">
        <f t="shared" si="1132"/>
        <v>0.00133333333333333-0.0000993123368165439i</v>
      </c>
      <c r="N3822">
        <f t="shared" si="1133"/>
        <v>72.617962116640498</v>
      </c>
      <c r="O3822">
        <f t="shared" si="1134"/>
        <v>58.587766610472215</v>
      </c>
      <c r="P3822" s="3">
        <f t="shared" si="1135"/>
        <v>-58.587766610472215</v>
      </c>
      <c r="Q3822" s="3">
        <f t="shared" si="1136"/>
        <v>107.3820378833595</v>
      </c>
      <c r="R3822">
        <f t="shared" si="1137"/>
        <v>-72.617962116640498</v>
      </c>
      <c r="S3822">
        <f t="shared" si="1138"/>
        <v>1671.432741784788</v>
      </c>
      <c r="T3822">
        <f t="shared" si="1121"/>
        <v>-58.587766610472215</v>
      </c>
    </row>
    <row r="3823" spans="1:20" x14ac:dyDescent="0.25">
      <c r="A3823">
        <f t="shared" si="1122"/>
        <v>10541828.947372532</v>
      </c>
      <c r="B3823">
        <f t="shared" si="1139"/>
        <v>1677784.1862035701</v>
      </c>
      <c r="C3823" t="str">
        <f t="shared" si="1123"/>
        <v>-0.000345062013875252+0.00111099914211532i</v>
      </c>
      <c r="D3823" t="str">
        <f t="shared" si="1124"/>
        <v>0.500274688735076-1.32793856881436i</v>
      </c>
      <c r="E3823" t="str">
        <f t="shared" si="1125"/>
        <v>-4.49556727447559-8.79735091252909i</v>
      </c>
      <c r="F3823" t="str">
        <f t="shared" si="1126"/>
        <v>1.15836315485277-0.67516123714705i</v>
      </c>
      <c r="G3823" t="str">
        <f t="shared" si="1127"/>
        <v>0.796150527483948-0.402858368500618i</v>
      </c>
      <c r="H3823" t="str">
        <f t="shared" si="1128"/>
        <v>0.000499927539610848-9.48715982379084i</v>
      </c>
      <c r="I3823" t="str">
        <f t="shared" si="1129"/>
        <v>-0.018068161023565-0.0310030050694809i</v>
      </c>
      <c r="K3823" t="str">
        <f t="shared" si="1130"/>
        <v>0.0000666524123584471-0.000151990733018852i</v>
      </c>
      <c r="L3823" t="str">
        <f t="shared" si="1131"/>
        <v>0.00005-0.000168191843582511i</v>
      </c>
      <c r="M3823" t="str">
        <f t="shared" si="1132"/>
        <v>0.00133333333333333-0.0000989363785779477i</v>
      </c>
      <c r="N3823">
        <f t="shared" si="1133"/>
        <v>72.745879204755184</v>
      </c>
      <c r="O3823">
        <f t="shared" si="1134"/>
        <v>58.685780356580764</v>
      </c>
      <c r="P3823" s="3">
        <f t="shared" si="1135"/>
        <v>-58.685780356580764</v>
      </c>
      <c r="Q3823" s="3">
        <f t="shared" si="1136"/>
        <v>107.25412079524482</v>
      </c>
      <c r="R3823">
        <f t="shared" si="1137"/>
        <v>-72.745879204755184</v>
      </c>
      <c r="S3823">
        <f t="shared" si="1138"/>
        <v>1677.78418620357</v>
      </c>
      <c r="T3823">
        <f t="shared" si="1121"/>
        <v>-58.685780356580764</v>
      </c>
    </row>
    <row r="3824" spans="1:20" x14ac:dyDescent="0.25">
      <c r="A3824">
        <f t="shared" si="1122"/>
        <v>10581887.897372546</v>
      </c>
      <c r="B3824">
        <f t="shared" si="1139"/>
        <v>1684159.7661111436</v>
      </c>
      <c r="C3824" t="str">
        <f t="shared" si="1123"/>
        <v>-0.000338740043434044+0.00109928290863079i</v>
      </c>
      <c r="D3824" t="str">
        <f t="shared" si="1124"/>
        <v>0.496966816667193-1.32416189523331i</v>
      </c>
      <c r="E3824" t="str">
        <f t="shared" si="1125"/>
        <v>-4.48858032263696-8.74986017232964i</v>
      </c>
      <c r="F3824" t="str">
        <f t="shared" si="1126"/>
        <v>1.15656793059954-0.676139725592145i</v>
      </c>
      <c r="G3824" t="str">
        <f t="shared" si="1127"/>
        <v>0.794916658182965-0.403762510303015i</v>
      </c>
      <c r="H3824" t="str">
        <f t="shared" si="1128"/>
        <v>0.000495142552882404-9.45123670682415i</v>
      </c>
      <c r="I3824" t="str">
        <f t="shared" si="1129"/>
        <v>-0.0180258467003638-0.0308377432280079i</v>
      </c>
      <c r="K3824" t="str">
        <f t="shared" si="1130"/>
        <v>0.0000665172392556597-0.000151441737986234i</v>
      </c>
      <c r="L3824" t="str">
        <f t="shared" si="1131"/>
        <v>0.00005-0.000167555134073034i</v>
      </c>
      <c r="M3824" t="str">
        <f t="shared" si="1132"/>
        <v>0.00133333333333333-0.0000985618435723728i</v>
      </c>
      <c r="N3824">
        <f t="shared" si="1133"/>
        <v>72.873507967503727</v>
      </c>
      <c r="O3824">
        <f t="shared" si="1134"/>
        <v>58.783850993517099</v>
      </c>
      <c r="P3824" s="3">
        <f t="shared" si="1135"/>
        <v>-58.783850993517099</v>
      </c>
      <c r="Q3824" s="3">
        <f t="shared" si="1136"/>
        <v>107.12649203249627</v>
      </c>
      <c r="R3824">
        <f t="shared" si="1137"/>
        <v>-72.873507967503727</v>
      </c>
      <c r="S3824">
        <f t="shared" si="1138"/>
        <v>1684.1597661111437</v>
      </c>
      <c r="T3824">
        <f t="shared" si="1121"/>
        <v>-58.783850993517099</v>
      </c>
    </row>
    <row r="3825" spans="1:20" x14ac:dyDescent="0.25">
      <c r="A3825">
        <f t="shared" si="1122"/>
        <v>10622099.071382562</v>
      </c>
      <c r="B3825">
        <f t="shared" si="1139"/>
        <v>1690559.5732223659</v>
      </c>
      <c r="C3825" t="str">
        <f t="shared" si="1123"/>
        <v>-0.000332518181135135+0.00108767553847826i</v>
      </c>
      <c r="D3825" t="str">
        <f t="shared" si="1124"/>
        <v>0.493677709112956-1.32038771897113i</v>
      </c>
      <c r="E3825" t="str">
        <f t="shared" si="1125"/>
        <v>-4.4815594861431-8.70254341835437i</v>
      </c>
      <c r="F3825" t="str">
        <f t="shared" si="1126"/>
        <v>1.15476465611587-0.677116919099683i</v>
      </c>
      <c r="G3825" t="str">
        <f t="shared" si="1127"/>
        <v>0.793677255906259-0.404664885261088i</v>
      </c>
      <c r="H3825" t="str">
        <f t="shared" si="1128"/>
        <v>0.000490408335463485-9.41544967298637i</v>
      </c>
      <c r="I3825" t="str">
        <f t="shared" si="1129"/>
        <v>-0.0179835594009834-0.030673074801177i</v>
      </c>
      <c r="K3825" t="str">
        <f t="shared" si="1130"/>
        <v>0.0000663830122549809-0.000150894537543255i</v>
      </c>
      <c r="L3825" t="str">
        <f t="shared" si="1131"/>
        <v>0.00005-0.000166920834900412i</v>
      </c>
      <c r="M3825" t="str">
        <f t="shared" si="1132"/>
        <v>0.00133333333333333-0.0000981887264120072i</v>
      </c>
      <c r="N3825">
        <f t="shared" si="1133"/>
        <v>73.000847990487003</v>
      </c>
      <c r="O3825">
        <f t="shared" si="1134"/>
        <v>58.881978384915712</v>
      </c>
      <c r="P3825" s="3">
        <f t="shared" si="1135"/>
        <v>-58.881978384915712</v>
      </c>
      <c r="Q3825" s="3">
        <f t="shared" si="1136"/>
        <v>106.999152009513</v>
      </c>
      <c r="R3825">
        <f t="shared" si="1137"/>
        <v>-73.000847990487003</v>
      </c>
      <c r="S3825">
        <f t="shared" si="1138"/>
        <v>1690.559573222366</v>
      </c>
      <c r="T3825">
        <f t="shared" si="1121"/>
        <v>-58.881978384915712</v>
      </c>
    </row>
    <row r="3826" spans="1:20" x14ac:dyDescent="0.25">
      <c r="A3826">
        <f t="shared" si="1122"/>
        <v>10662463.047853814</v>
      </c>
      <c r="B3826">
        <f t="shared" si="1139"/>
        <v>1696983.6996006109</v>
      </c>
      <c r="C3826" t="str">
        <f t="shared" si="1123"/>
        <v>-0.00032639504011808+0.00107617625609408i</v>
      </c>
      <c r="D3826" t="str">
        <f t="shared" si="1124"/>
        <v>0.490407300682272-1.31661612652403i</v>
      </c>
      <c r="E3826" t="str">
        <f t="shared" si="1125"/>
        <v>-4.47450478489733-8.65540023061831i</v>
      </c>
      <c r="F3826" t="str">
        <f t="shared" si="1126"/>
        <v>1.1529533293616-0.678092757666212i</v>
      </c>
      <c r="G3826" t="str">
        <f t="shared" si="1127"/>
        <v>0.792432319251628-0.405565455453388i</v>
      </c>
      <c r="H3826" t="str">
        <f t="shared" si="1128"/>
        <v>0.000485724295723601-9.37979820612851i</v>
      </c>
      <c r="I3826" t="str">
        <f t="shared" si="1129"/>
        <v>-0.0179412980703284-0.0305089984168358i</v>
      </c>
      <c r="K3826" t="str">
        <f t="shared" si="1130"/>
        <v>0.0000662497252788959-0.000150349127840199i</v>
      </c>
      <c r="L3826" t="str">
        <f t="shared" si="1131"/>
        <v>0.00005-0.00016628893694004i</v>
      </c>
      <c r="M3826" t="str">
        <f t="shared" si="1132"/>
        <v>0.00133333333333333-0.0000978170217294357i</v>
      </c>
      <c r="N3826">
        <f t="shared" si="1133"/>
        <v>73.127898858180487</v>
      </c>
      <c r="O3826">
        <f t="shared" si="1134"/>
        <v>58.980162394618688</v>
      </c>
      <c r="P3826" s="3">
        <f t="shared" si="1135"/>
        <v>-58.980162394618688</v>
      </c>
      <c r="Q3826" s="3">
        <f t="shared" si="1136"/>
        <v>106.87210114181951</v>
      </c>
      <c r="R3826">
        <f t="shared" si="1137"/>
        <v>-73.127898858180487</v>
      </c>
      <c r="S3826">
        <f t="shared" si="1138"/>
        <v>1696.9836996006109</v>
      </c>
      <c r="T3826">
        <f t="shared" si="1121"/>
        <v>-58.980162394618688</v>
      </c>
    </row>
    <row r="3827" spans="1:20" x14ac:dyDescent="0.25">
      <c r="A3827">
        <f t="shared" si="1122"/>
        <v>10702980.407435659</v>
      </c>
      <c r="B3827">
        <f t="shared" si="1139"/>
        <v>1703432.2376590932</v>
      </c>
      <c r="C3827" t="str">
        <f t="shared" si="1123"/>
        <v>-0.000320369250000386+0.00106478428756074i</v>
      </c>
      <c r="D3827" t="str">
        <f t="shared" si="1124"/>
        <v>0.487155525656602-1.3128472035333i</v>
      </c>
      <c r="E3827" t="str">
        <f t="shared" si="1125"/>
        <v>-4.46741624047939-8.60843019264883i</v>
      </c>
      <c r="F3827" t="str">
        <f t="shared" si="1126"/>
        <v>1.15113394874375-0.679067181086847i</v>
      </c>
      <c r="G3827" t="str">
        <f t="shared" si="1127"/>
        <v>0.79118184712419-0.40646418280747i</v>
      </c>
      <c r="H3827" t="str">
        <f t="shared" si="1128"/>
        <v>0.000481089849377655-9.34428179206568i</v>
      </c>
      <c r="I3827" t="str">
        <f t="shared" si="1129"/>
        <v>-0.0178990616671149-0.030345512713879i</v>
      </c>
      <c r="K3827" t="str">
        <f t="shared" si="1130"/>
        <v>0.0000661173722810223-0.000149805505013299i</v>
      </c>
      <c r="L3827" t="str">
        <f t="shared" si="1131"/>
        <v>0.00005-0.000165659431101853i</v>
      </c>
      <c r="M3827" t="str">
        <f t="shared" si="1132"/>
        <v>0.00133333333333333-0.0000974467241775607i</v>
      </c>
      <c r="N3827">
        <f t="shared" si="1133"/>
        <v>73.254660153877637</v>
      </c>
      <c r="O3827">
        <f t="shared" si="1134"/>
        <v>59.07840288666592</v>
      </c>
      <c r="P3827" s="3">
        <f t="shared" si="1135"/>
        <v>-59.07840288666592</v>
      </c>
      <c r="Q3827" s="3">
        <f t="shared" si="1136"/>
        <v>106.74533984612236</v>
      </c>
      <c r="R3827">
        <f t="shared" si="1137"/>
        <v>-73.254660153877637</v>
      </c>
      <c r="S3827">
        <f t="shared" si="1138"/>
        <v>1703.4322376590933</v>
      </c>
      <c r="T3827">
        <f t="shared" si="1121"/>
        <v>-59.07840288666592</v>
      </c>
    </row>
    <row r="3828" spans="1:20" x14ac:dyDescent="0.25">
      <c r="A3828">
        <f t="shared" si="1122"/>
        <v>10743651.732983915</v>
      </c>
      <c r="B3828">
        <f t="shared" si="1139"/>
        <v>1709905.2801621978</v>
      </c>
      <c r="C3828" t="str">
        <f t="shared" si="1123"/>
        <v>-0.000314439456723245+0.00105349886068036i</v>
      </c>
      <c r="D3828" t="str">
        <f t="shared" si="1124"/>
        <v>0.48392231799806-1.30908103478719i</v>
      </c>
      <c r="E3828" t="str">
        <f t="shared" si="1125"/>
        <v>-4.4602938761635-8.56163289145628i</v>
      </c>
      <c r="F3828" t="str">
        <f t="shared" si="1126"/>
        <v>1.1493065131206-0.680040128958863i</v>
      </c>
      <c r="G3828" t="str">
        <f t="shared" si="1127"/>
        <v>0.789925838739237-0.40736102910238i</v>
      </c>
      <c r="H3828" t="str">
        <f t="shared" si="1128"/>
        <v>0.000476504419392597-9.30889991856987i</v>
      </c>
      <c r="I3828" t="str">
        <f t="shared" si="1129"/>
        <v>-0.0178568491638697-0.0301826163421675i</v>
      </c>
      <c r="K3828" t="str">
        <f t="shared" si="1130"/>
        <v>0.0000659859472460703-0.000149263665185036i</v>
      </c>
      <c r="L3828" t="str">
        <f t="shared" si="1131"/>
        <v>0.00005-0.000165032308330198i</v>
      </c>
      <c r="M3828" t="str">
        <f t="shared" si="1132"/>
        <v>0.00133333333333333-0.0000970778284295282i</v>
      </c>
      <c r="N3828">
        <f t="shared" si="1133"/>
        <v>73.381131459639661</v>
      </c>
      <c r="O3828">
        <f t="shared" si="1134"/>
        <v>59.176699725285289</v>
      </c>
      <c r="P3828" s="3">
        <f t="shared" si="1135"/>
        <v>-59.176699725285289</v>
      </c>
      <c r="Q3828" s="3">
        <f t="shared" si="1136"/>
        <v>106.61886854036034</v>
      </c>
      <c r="R3828">
        <f t="shared" si="1137"/>
        <v>-73.381131459639661</v>
      </c>
      <c r="S3828">
        <f t="shared" si="1138"/>
        <v>1709.9052801621979</v>
      </c>
      <c r="T3828">
        <f t="shared" si="1121"/>
        <v>-59.176699725285289</v>
      </c>
    </row>
    <row r="3829" spans="1:20" x14ac:dyDescent="0.25">
      <c r="A3829">
        <f t="shared" si="1122"/>
        <v>10784477.609569255</v>
      </c>
      <c r="B3829">
        <f t="shared" si="1139"/>
        <v>1716402.9202268142</v>
      </c>
      <c r="C3829" t="str">
        <f t="shared" si="1123"/>
        <v>-0.000308604322398066+0.00104231920504636i</v>
      </c>
      <c r="D3829" t="str">
        <f t="shared" si="1124"/>
        <v>0.480707611358475-1.30531770422289i</v>
      </c>
      <c r="E3829" t="str">
        <f t="shared" si="1125"/>
        <v>-4.45313771693553-8.51500791750415i</v>
      </c>
      <c r="F3829" t="str">
        <f t="shared" si="1126"/>
        <v>1.14747102180584-0.681011540685251i</v>
      </c>
      <c r="G3829" t="str">
        <f t="shared" si="1127"/>
        <v>0.788664293625065-0.40825595597118i</v>
      </c>
      <c r="H3829" t="str">
        <f t="shared" si="1128"/>
        <v>0.000471967435895186-9.27365207536223i</v>
      </c>
      <c r="I3829" t="str">
        <f t="shared" si="1129"/>
        <v>-0.0178146595469269-0.0300203079624477i</v>
      </c>
      <c r="K3829" t="str">
        <f t="shared" si="1130"/>
        <v>0.0000658554441897999-0.00014872360446443i</v>
      </c>
      <c r="L3829" t="str">
        <f t="shared" si="1131"/>
        <v>0.00005-0.000164407559603704i</v>
      </c>
      <c r="M3829" t="str">
        <f t="shared" si="1132"/>
        <v>0.00133333333333333-0.0000967103291786496i</v>
      </c>
      <c r="N3829">
        <f t="shared" si="1133"/>
        <v>73.507312356241201</v>
      </c>
      <c r="O3829">
        <f t="shared" si="1134"/>
        <v>59.275052774883392</v>
      </c>
      <c r="P3829" s="3">
        <f t="shared" si="1135"/>
        <v>-59.275052774883392</v>
      </c>
      <c r="Q3829" s="3">
        <f t="shared" si="1136"/>
        <v>106.4926876437588</v>
      </c>
      <c r="R3829">
        <f t="shared" si="1137"/>
        <v>-73.507312356241201</v>
      </c>
      <c r="S3829">
        <f t="shared" si="1138"/>
        <v>1716.4029202268143</v>
      </c>
      <c r="T3829">
        <f t="shared" si="1121"/>
        <v>-59.275052774883392</v>
      </c>
    </row>
    <row r="3830" spans="1:20" x14ac:dyDescent="0.25">
      <c r="A3830">
        <f t="shared" si="1122"/>
        <v>10825458.624485618</v>
      </c>
      <c r="B3830">
        <f t="shared" si="1139"/>
        <v>1722925.2513236762</v>
      </c>
      <c r="C3830" t="str">
        <f t="shared" si="1123"/>
        <v>-0.000302862525153679+0.0010312445521136i</v>
      </c>
      <c r="D3830" t="str">
        <f t="shared" si="1124"/>
        <v>0.47751133908832-1.30155729492858i</v>
      </c>
      <c r="E3830" t="str">
        <f t="shared" si="1125"/>
        <v>-4.44594778951064-8.4685548646797i</v>
      </c>
      <c r="F3830" t="str">
        <f t="shared" si="1126"/>
        <v>1.14562747457266-0.681981355478481i</v>
      </c>
      <c r="G3830" t="str">
        <f t="shared" si="1127"/>
        <v>0.787397211625791-0.409148924903537i</v>
      </c>
      <c r="H3830" t="str">
        <f t="shared" si="1128"/>
        <v>0.000467478336080921-9.2385377541057i</v>
      </c>
      <c r="I3830" t="str">
        <f t="shared" si="1129"/>
        <v>-0.0177724918164273-0.0298585862462701i</v>
      </c>
      <c r="K3830" t="str">
        <f t="shared" si="1130"/>
        <v>0.0000657258571589752-0.000148185318947335i</v>
      </c>
      <c r="L3830" t="str">
        <f t="shared" si="1131"/>
        <v>0.00005-0.000163785175935151i</v>
      </c>
      <c r="M3830" t="str">
        <f t="shared" si="1132"/>
        <v>0.00133333333333333-0.000096344221138324i</v>
      </c>
      <c r="N3830">
        <f t="shared" si="1133"/>
        <v>73.63320242312254</v>
      </c>
      <c r="O3830">
        <f t="shared" si="1134"/>
        <v>59.373461900035053</v>
      </c>
      <c r="P3830" s="3">
        <f t="shared" si="1135"/>
        <v>-59.373461900035053</v>
      </c>
      <c r="Q3830" s="3">
        <f t="shared" si="1136"/>
        <v>106.36679757687746</v>
      </c>
      <c r="R3830">
        <f t="shared" si="1137"/>
        <v>-73.63320242312254</v>
      </c>
      <c r="S3830">
        <f t="shared" si="1138"/>
        <v>1722.9252513236761</v>
      </c>
      <c r="T3830">
        <f t="shared" si="1121"/>
        <v>-59.373461900035053</v>
      </c>
    </row>
    <row r="3831" spans="1:20" x14ac:dyDescent="0.25">
      <c r="A3831">
        <f t="shared" si="1122"/>
        <v>10866595.367258664</v>
      </c>
      <c r="B3831">
        <f t="shared" si="1139"/>
        <v>1729472.3672787063</v>
      </c>
      <c r="C3831" t="str">
        <f t="shared" si="1123"/>
        <v>-0.000297212758984379+0.00102027413526663i</v>
      </c>
      <c r="D3831" t="str">
        <f t="shared" si="1124"/>
        <v>0.474333434245634-1.29779988914551i</v>
      </c>
      <c r="E3831" t="str">
        <f t="shared" si="1125"/>
        <v>-4.43872412234991-8.42227333026356i</v>
      </c>
      <c r="F3831" t="str">
        <f t="shared" si="1126"/>
        <v>1.14377587165785-0.68294951236417i</v>
      </c>
      <c r="G3831" t="str">
        <f t="shared" si="1127"/>
        <v>0.786124592904158-0.410039897248341i</v>
      </c>
      <c r="H3831" t="str">
        <f t="shared" si="1128"/>
        <v>0.000463036564124084-9.20355644839727i</v>
      </c>
      <c r="I3831" t="str">
        <f t="shared" si="1129"/>
        <v>-0.0177303449863135-0.0296974498759063i</v>
      </c>
      <c r="K3831" t="str">
        <f t="shared" si="1130"/>
        <v>0.0000655971802313178-0.000147648804716722i</v>
      </c>
      <c r="L3831" t="str">
        <f t="shared" si="1131"/>
        <v>0.00005-0.000163165148371339i</v>
      </c>
      <c r="M3831" t="str">
        <f t="shared" si="1132"/>
        <v>0.00133333333333333-0.0000959794990419645i</v>
      </c>
      <c r="N3831">
        <f t="shared" si="1133"/>
        <v>73.758801238334485</v>
      </c>
      <c r="O3831">
        <f t="shared" si="1134"/>
        <v>59.47192696547426</v>
      </c>
      <c r="P3831" s="3">
        <f t="shared" si="1135"/>
        <v>-59.47192696547426</v>
      </c>
      <c r="Q3831" s="3">
        <f t="shared" si="1136"/>
        <v>106.24119876166552</v>
      </c>
      <c r="R3831">
        <f t="shared" si="1137"/>
        <v>-73.758801238334485</v>
      </c>
      <c r="S3831">
        <f t="shared" si="1138"/>
        <v>1729.4723672787063</v>
      </c>
      <c r="T3831">
        <f t="shared" si="1121"/>
        <v>-59.47192696547426</v>
      </c>
    </row>
    <row r="3832" spans="1:20" x14ac:dyDescent="0.25">
      <c r="A3832">
        <f t="shared" si="1122"/>
        <v>10907888.429654248</v>
      </c>
      <c r="B3832">
        <f t="shared" si="1139"/>
        <v>1736044.3622743655</v>
      </c>
      <c r="C3832" t="str">
        <f t="shared" si="1123"/>
        <v>-0.000291653733598585+0.00100940718988665i</v>
      </c>
      <c r="D3832" t="str">
        <f t="shared" si="1124"/>
        <v>0.471173829604785-1.29404556827029i</v>
      </c>
      <c r="E3832" t="str">
        <f t="shared" si="1125"/>
        <v>-4.43146674567818-8.37616291490006i</v>
      </c>
      <c r="F3832" t="str">
        <f t="shared" si="1126"/>
        <v>1.14191621376582-0.683915950184991i</v>
      </c>
      <c r="G3832" t="str">
        <f t="shared" si="1127"/>
        <v>0.784846437944308-0.410928834216387i</v>
      </c>
      <c r="H3832" t="str">
        <f t="shared" si="1128"/>
        <v>0.000458641571088989-9.16870765376105i</v>
      </c>
      <c r="I3832" t="str">
        <f t="shared" si="1129"/>
        <v>-0.0176882180843315-0.029536897544267i</v>
      </c>
      <c r="K3832" t="str">
        <f t="shared" si="1130"/>
        <v>0.0000654694075154587-0.000147114057842977i</v>
      </c>
      <c r="L3832" t="str">
        <f t="shared" si="1131"/>
        <v>0.00005-0.000162547467992966i</v>
      </c>
      <c r="M3832" t="str">
        <f t="shared" si="1132"/>
        <v>0.00133333333333333-0.0000956161576429213i</v>
      </c>
      <c r="N3832">
        <f t="shared" si="1133"/>
        <v>73.884108378497345</v>
      </c>
      <c r="O3832">
        <f t="shared" si="1134"/>
        <v>59.57044783608243</v>
      </c>
      <c r="P3832" s="3">
        <f t="shared" si="1135"/>
        <v>-59.57044783608243</v>
      </c>
      <c r="Q3832" s="3">
        <f t="shared" si="1136"/>
        <v>106.11589162150266</v>
      </c>
      <c r="R3832">
        <f t="shared" si="1137"/>
        <v>-73.884108378497345</v>
      </c>
      <c r="S3832">
        <f t="shared" si="1138"/>
        <v>1736.0443622743655</v>
      </c>
      <c r="T3832">
        <f t="shared" si="1121"/>
        <v>-59.57044783608243</v>
      </c>
    </row>
    <row r="3833" spans="1:20" x14ac:dyDescent="0.25">
      <c r="A3833">
        <f t="shared" si="1122"/>
        <v>10949338.405686935</v>
      </c>
      <c r="B3833">
        <f t="shared" si="1139"/>
        <v>1742641.3308510082</v>
      </c>
      <c r="C3833" t="str">
        <f t="shared" si="1123"/>
        <v>-0.000286184174268443+0.000998642953416396i</v>
      </c>
      <c r="D3833" t="str">
        <f t="shared" si="1124"/>
        <v>0.468032457665228-1.29029441285706i</v>
      </c>
      <c r="E3833" t="str">
        <f t="shared" si="1125"/>
        <v>-4.42417569150019-8.33022322256672i</v>
      </c>
      <c r="F3833" t="str">
        <f t="shared" si="1126"/>
        <v>1.14004850207261-0.684880607604483i</v>
      </c>
      <c r="G3833" t="str">
        <f t="shared" si="1127"/>
        <v>0.78356274755455-0.411815696883101i</v>
      </c>
      <c r="H3833" t="str">
        <f t="shared" si="1128"/>
        <v>0.000454292814842259-9.13399086764061i</v>
      </c>
      <c r="I3833" t="str">
        <f t="shared" si="1129"/>
        <v>-0.0176461101520256-0.0293769279548164i</v>
      </c>
      <c r="K3833" t="str">
        <f t="shared" si="1130"/>
        <v>0.0000653425331508877-0.000146581074384172i</v>
      </c>
      <c r="L3833" t="str">
        <f t="shared" si="1131"/>
        <v>0.00005-0.000161932125914491i</v>
      </c>
      <c r="M3833" t="str">
        <f t="shared" si="1132"/>
        <v>0.00133333333333333-0.0000952541917144069i</v>
      </c>
      <c r="N3833">
        <f t="shared" si="1133"/>
        <v>74.009123418744807</v>
      </c>
      <c r="O3833">
        <f t="shared" si="1134"/>
        <v>59.669024376879676</v>
      </c>
      <c r="P3833" s="3">
        <f t="shared" si="1135"/>
        <v>-59.669024376879676</v>
      </c>
      <c r="Q3833" s="3">
        <f t="shared" si="1136"/>
        <v>105.99087658125519</v>
      </c>
      <c r="R3833">
        <f t="shared" si="1137"/>
        <v>-74.009123418744807</v>
      </c>
      <c r="S3833">
        <f t="shared" si="1138"/>
        <v>1742.6413308510082</v>
      </c>
      <c r="T3833">
        <f t="shared" si="1121"/>
        <v>-59.669024376879676</v>
      </c>
    </row>
    <row r="3834" spans="1:20" x14ac:dyDescent="0.25">
      <c r="A3834">
        <f t="shared" si="1122"/>
        <v>10990945.891628547</v>
      </c>
      <c r="B3834">
        <f t="shared" si="1139"/>
        <v>1749263.3679082422</v>
      </c>
      <c r="C3834" t="str">
        <f t="shared" si="1123"/>
        <v>-0.000280802821680004+0.000987980665423799i</v>
      </c>
      <c r="D3834" t="str">
        <f t="shared" si="1124"/>
        <v>0.464909250660108-1.28654650261993i</v>
      </c>
      <c r="E3834" t="str">
        <f t="shared" si="1125"/>
        <v>-4.41685099361788-8.28445386054372i</v>
      </c>
      <c r="F3834" t="str">
        <f t="shared" si="1126"/>
        <v>1.13817273822992-0.685843423111101i</v>
      </c>
      <c r="G3834" t="str">
        <f t="shared" si="1127"/>
        <v>0.782273522870099-0.412700446191307i</v>
      </c>
      <c r="H3834" t="str">
        <f t="shared" si="1128"/>
        <v>0.000449989759966201-9.09940558939152i</v>
      </c>
      <c r="I3834" t="str">
        <f t="shared" si="1129"/>
        <v>-0.0176040202447386-0.0292175398214882i</v>
      </c>
      <c r="K3834" t="str">
        <f t="shared" si="1130"/>
        <v>0.0000652165513078989-0.000146049850386356i</v>
      </c>
      <c r="L3834" t="str">
        <f t="shared" si="1131"/>
        <v>0.00005-0.000161319113284012i</v>
      </c>
      <c r="M3834" t="str">
        <f t="shared" si="1132"/>
        <v>0.00133333333333333-0.0000948935960494183i</v>
      </c>
      <c r="N3834">
        <f t="shared" si="1133"/>
        <v>74.133845932685233</v>
      </c>
      <c r="O3834">
        <f t="shared" si="1134"/>
        <v>59.767656453013487</v>
      </c>
      <c r="P3834" s="3">
        <f t="shared" si="1135"/>
        <v>-59.767656453013487</v>
      </c>
      <c r="Q3834" s="3">
        <f t="shared" si="1136"/>
        <v>105.86615406731477</v>
      </c>
      <c r="R3834">
        <f t="shared" si="1137"/>
        <v>-74.133845932685233</v>
      </c>
      <c r="S3834">
        <f t="shared" si="1138"/>
        <v>1749.2633679082421</v>
      </c>
      <c r="T3834">
        <f t="shared" si="1121"/>
        <v>-59.767656453013487</v>
      </c>
    </row>
    <row r="3835" spans="1:20" x14ac:dyDescent="0.25">
      <c r="A3835">
        <f t="shared" si="1122"/>
        <v>11032711.486016735</v>
      </c>
      <c r="B3835">
        <f t="shared" si="1139"/>
        <v>1755910.5687062936</v>
      </c>
      <c r="C3835" t="str">
        <f t="shared" si="1123"/>
        <v>-0.000275508431784367+0.000977419567663795i</v>
      </c>
      <c r="D3835" t="str">
        <f t="shared" si="1124"/>
        <v>0.461804140564851-1.28280191643535i</v>
      </c>
      <c r="E3835" t="str">
        <f t="shared" si="1125"/>
        <v>-4.40949268764647-8.2388544393831i</v>
      </c>
      <c r="F3835" t="str">
        <f t="shared" si="1126"/>
        <v>1.13628892436902-0.686804335022197i</v>
      </c>
      <c r="G3835" t="str">
        <f t="shared" si="1127"/>
        <v>0.780978765355796-0.413583042954051i</v>
      </c>
      <c r="H3835" t="str">
        <f t="shared" si="1128"/>
        <v>0.000445731877673333-9.06495132027412i</v>
      </c>
      <c r="I3835" t="str">
        <f t="shared" si="1129"/>
        <v>-0.0175619474316084-0.0290587318685988i</v>
      </c>
      <c r="K3835" t="str">
        <f t="shared" si="1130"/>
        <v>0.0000650914561875385-0.000145520381883826i</v>
      </c>
      <c r="L3835" t="str">
        <f t="shared" si="1131"/>
        <v>0.00005-0.000160708421283136i</v>
      </c>
      <c r="M3835" t="str">
        <f t="shared" si="1132"/>
        <v>0.00133333333333333-0.0000945343654606687i</v>
      </c>
      <c r="N3835">
        <f t="shared" si="1133"/>
        <v>74.258275492350705</v>
      </c>
      <c r="O3835">
        <f t="shared" si="1134"/>
        <v>59.866343929748894</v>
      </c>
      <c r="P3835" s="3">
        <f t="shared" si="1135"/>
        <v>-59.866343929748894</v>
      </c>
      <c r="Q3835" s="3">
        <f t="shared" si="1136"/>
        <v>105.74172450764929</v>
      </c>
      <c r="R3835">
        <f t="shared" si="1137"/>
        <v>-74.258275492350705</v>
      </c>
      <c r="S3835">
        <f t="shared" si="1138"/>
        <v>1755.9105687062936</v>
      </c>
      <c r="T3835">
        <f t="shared" si="1121"/>
        <v>-59.866343929748894</v>
      </c>
    </row>
    <row r="3836" spans="1:20" x14ac:dyDescent="0.25">
      <c r="A3836">
        <f t="shared" si="1122"/>
        <v>11074635.7896636</v>
      </c>
      <c r="B3836">
        <f t="shared" si="1139"/>
        <v>1762583.0288673777</v>
      </c>
      <c r="C3836" t="str">
        <f t="shared" si="1123"/>
        <v>-0.000270299775649502+0.000966958904138826i</v>
      </c>
      <c r="D3836" t="str">
        <f t="shared" si="1124"/>
        <v>0.458717059105627-1.27906073234466i</v>
      </c>
      <c r="E3836" t="str">
        <f t="shared" si="1125"/>
        <v>-4.40210081103124-8.19342457287818i</v>
      </c>
      <c r="F3836" t="str">
        <f t="shared" si="1126"/>
        <v>1.13439706310472-0.687763281488145i</v>
      </c>
      <c r="G3836" t="str">
        <f t="shared" si="1127"/>
        <v>0.779678476808814-0.41446344785747i</v>
      </c>
      <c r="H3836" t="str">
        <f t="shared" si="1128"/>
        <v>0.000441518645721949-9.03062756344639i</v>
      </c>
      <c r="I3836" t="str">
        <f t="shared" si="1129"/>
        <v>-0.0175198907955675-0.0289005028307626i</v>
      </c>
      <c r="K3836" t="str">
        <f t="shared" si="1130"/>
        <v>0.0000649672420215481-0.000144992664899414i</v>
      </c>
      <c r="L3836" t="str">
        <f t="shared" si="1131"/>
        <v>0.00005-0.000160100041126854i</v>
      </c>
      <c r="M3836" t="str">
        <f t="shared" si="1132"/>
        <v>0.00133333333333333-0.000094176494780502i</v>
      </c>
      <c r="N3836">
        <f t="shared" si="1133"/>
        <v>74.382411668157246</v>
      </c>
      <c r="O3836">
        <f t="shared" si="1134"/>
        <v>59.965086672456785</v>
      </c>
      <c r="P3836" s="3">
        <f t="shared" si="1135"/>
        <v>-59.965086672456785</v>
      </c>
      <c r="Q3836" s="3">
        <f t="shared" si="1136"/>
        <v>105.61758833184275</v>
      </c>
      <c r="R3836">
        <f t="shared" si="1137"/>
        <v>-74.382411668157246</v>
      </c>
      <c r="S3836">
        <f t="shared" si="1138"/>
        <v>1762.5830288673776</v>
      </c>
      <c r="T3836">
        <f t="shared" si="1121"/>
        <v>-59.965086672456785</v>
      </c>
    </row>
    <row r="3837" spans="1:20" x14ac:dyDescent="0.25">
      <c r="A3837">
        <f t="shared" si="1122"/>
        <v>11116719.405664321</v>
      </c>
      <c r="B3837">
        <f t="shared" si="1139"/>
        <v>1769280.8443770737</v>
      </c>
      <c r="C3837" t="str">
        <f t="shared" si="1123"/>
        <v>-0.000265175639312922+0.000956597921157498i</v>
      </c>
      <c r="D3837" t="str">
        <f t="shared" si="1124"/>
        <v>0.455647937767751-1.2753230275566i</v>
      </c>
      <c r="E3837" t="str">
        <f t="shared" si="1125"/>
        <v>-4.39467540306358-8.1481638780321i</v>
      </c>
      <c r="F3837" t="str">
        <f t="shared" si="1126"/>
        <v>1.13249715753923-0.68872020049653i</v>
      </c>
      <c r="G3837" t="str">
        <f t="shared" si="1127"/>
        <v>0.778372659361327-0.415341621463709i</v>
      </c>
      <c r="H3837" t="str">
        <f t="shared" si="1128"/>
        <v>0.000437349548332698-8.99643382395618i</v>
      </c>
      <c r="I3837" t="str">
        <f t="shared" si="1129"/>
        <v>-0.0174778494333395-0.0287428514528015i</v>
      </c>
      <c r="K3837" t="str">
        <f t="shared" si="1130"/>
        <v>0.0000648439030723068-0.000144466695444749i</v>
      </c>
      <c r="L3837" t="str">
        <f t="shared" si="1131"/>
        <v>0.00005-0.000159493964063413i</v>
      </c>
      <c r="M3837" t="str">
        <f t="shared" si="1132"/>
        <v>0.00133333333333333-0.0000938199788608307i</v>
      </c>
      <c r="N3837">
        <f t="shared" si="1133"/>
        <v>74.506254028859104</v>
      </c>
      <c r="O3837">
        <f t="shared" si="1134"/>
        <v>60.063884546604378</v>
      </c>
      <c r="P3837" s="3">
        <f t="shared" si="1135"/>
        <v>-60.063884546604378</v>
      </c>
      <c r="Q3837" s="3">
        <f t="shared" si="1136"/>
        <v>105.4937459711409</v>
      </c>
      <c r="R3837">
        <f t="shared" si="1137"/>
        <v>-74.506254028859104</v>
      </c>
      <c r="S3837">
        <f t="shared" si="1138"/>
        <v>1769.2808443770737</v>
      </c>
      <c r="T3837">
        <f t="shared" si="1121"/>
        <v>-60.063884546604378</v>
      </c>
    </row>
    <row r="3838" spans="1:20" x14ac:dyDescent="0.25">
      <c r="A3838">
        <f t="shared" si="1122"/>
        <v>11158962.939405847</v>
      </c>
      <c r="B3838">
        <f t="shared" si="1139"/>
        <v>1776004.1115857067</v>
      </c>
      <c r="C3838" t="str">
        <f t="shared" si="1123"/>
        <v>-0.000260134823635171+0.000946335867391975i</v>
      </c>
      <c r="D3838" t="str">
        <f t="shared" si="1124"/>
        <v>0.452596707803997-1.27158887844998i</v>
      </c>
      <c r="E3838" t="str">
        <f t="shared" si="1125"/>
        <v>-4.38721650489698-8.10307197502695i</v>
      </c>
      <c r="F3838" t="str">
        <f t="shared" si="1126"/>
        <v>1.13058921126605-0.689675029876368i</v>
      </c>
      <c r="G3838" t="str">
        <f t="shared" si="1127"/>
        <v>0.777061315483167-0.416217524213886i</v>
      </c>
      <c r="H3838" t="str">
        <f t="shared" si="1128"/>
        <v>0.000433224076106327-8.96236960873472i</v>
      </c>
      <c r="I3838" t="str">
        <f t="shared" si="1129"/>
        <v>-0.0174358224554388-0.0285857764896603i</v>
      </c>
      <c r="K3838" t="str">
        <f t="shared" si="1130"/>
        <v>0.0000647214336327712-0.000143942469520537i</v>
      </c>
      <c r="L3838" t="str">
        <f t="shared" si="1131"/>
        <v>0.00005-0.000158890181374191i</v>
      </c>
      <c r="M3838" t="str">
        <f t="shared" si="1132"/>
        <v>0.00133333333333333-0.0000934648125730538i</v>
      </c>
      <c r="N3838">
        <f t="shared" si="1133"/>
        <v>74.629802141508108</v>
      </c>
      <c r="O3838">
        <f t="shared" si="1134"/>
        <v>60.162737417743479</v>
      </c>
      <c r="P3838" s="3">
        <f t="shared" si="1135"/>
        <v>-60.162737417743479</v>
      </c>
      <c r="Q3838" s="3">
        <f t="shared" si="1136"/>
        <v>105.37019785849189</v>
      </c>
      <c r="R3838">
        <f t="shared" si="1137"/>
        <v>-74.629802141508108</v>
      </c>
      <c r="S3838">
        <f t="shared" si="1138"/>
        <v>1776.0041115857066</v>
      </c>
      <c r="T3838">
        <f t="shared" si="1121"/>
        <v>-60.162737417743479</v>
      </c>
    </row>
    <row r="3839" spans="1:20" x14ac:dyDescent="0.25">
      <c r="A3839">
        <f t="shared" si="1122"/>
        <v>11201366.998575589</v>
      </c>
      <c r="B3839">
        <f t="shared" si="1139"/>
        <v>1782752.9272097324</v>
      </c>
      <c r="C3839" t="str">
        <f t="shared" si="1123"/>
        <v>-0.000255176144154113+0.000936171993933742i</v>
      </c>
      <c r="D3839" t="str">
        <f t="shared" si="1124"/>
        <v>0.449563300242844-1.2678583605764i</v>
      </c>
      <c r="E3839" t="str">
        <f t="shared" si="1125"/>
        <v>-4.37972415956298-8.05814848719193i</v>
      </c>
      <c r="F3839" t="str">
        <f t="shared" si="1126"/>
        <v>1.12867322837379-0.69062770730244i</v>
      </c>
      <c r="G3839" t="str">
        <f t="shared" si="1127"/>
        <v>0.775744447984459-0.417091116431105i</v>
      </c>
      <c r="H3839" t="str">
        <f t="shared" si="1128"/>
        <v>0.000429141725942317-8.92843442658859i</v>
      </c>
      <c r="I3839" t="str">
        <f t="shared" si="1129"/>
        <v>-0.0173938089861666-0.0284292767063146i</v>
      </c>
      <c r="K3839" t="str">
        <f t="shared" si="1130"/>
        <v>0.0000645998280264158-0.000143419983116827i</v>
      </c>
      <c r="L3839" t="str">
        <f t="shared" si="1131"/>
        <v>0.00005-0.000158288684373572i</v>
      </c>
      <c r="M3839" t="str">
        <f t="shared" si="1132"/>
        <v>0.00133333333333333-0.000093110990807983i</v>
      </c>
      <c r="N3839">
        <f t="shared" si="1133"/>
        <v>74.75305557141337</v>
      </c>
      <c r="O3839">
        <f t="shared" si="1134"/>
        <v>60.261645151499714</v>
      </c>
      <c r="P3839" s="3">
        <f t="shared" si="1135"/>
        <v>-60.261645151499714</v>
      </c>
      <c r="Q3839" s="3">
        <f t="shared" si="1136"/>
        <v>105.24694442858663</v>
      </c>
      <c r="R3839">
        <f t="shared" si="1137"/>
        <v>-74.75305557141337</v>
      </c>
      <c r="S3839">
        <f t="shared" si="1138"/>
        <v>1782.7529272097324</v>
      </c>
      <c r="T3839">
        <f t="shared" si="1121"/>
        <v>-60.261645151499714</v>
      </c>
    </row>
    <row r="3840" spans="1:20" x14ac:dyDescent="0.25">
      <c r="A3840">
        <f t="shared" si="1122"/>
        <v>11243932.193170177</v>
      </c>
      <c r="B3840">
        <f t="shared" si="1139"/>
        <v>1789527.3883331295</v>
      </c>
      <c r="C3840" t="str">
        <f t="shared" si="1123"/>
        <v>-0.000250298430940043+0.000926105554347859i</v>
      </c>
      <c r="D3840" t="str">
        <f t="shared" si="1124"/>
        <v>0.446547645896608-1.26413154866296i</v>
      </c>
      <c r="E3840" t="str">
        <f t="shared" si="1125"/>
        <v>-4.37219841198677-8.01339304097189i</v>
      </c>
      <c r="F3840" t="str">
        <f t="shared" si="1126"/>
        <v>1.12674921344993-0.691578170299697i</v>
      </c>
      <c r="G3840" t="str">
        <f t="shared" si="1127"/>
        <v>0.774422060018217-0.417962358323519i</v>
      </c>
      <c r="H3840" t="str">
        <f t="shared" si="1128"/>
        <v>0.000425102000958644-8.89462778819303i</v>
      </c>
      <c r="I3840" t="str">
        <f t="shared" si="1129"/>
        <v>-0.0173518081636107-0.0282733508776818i</v>
      </c>
      <c r="K3840" t="str">
        <f t="shared" si="1130"/>
        <v>0.0000644790806071671-0.000142899232213276i</v>
      </c>
      <c r="L3840" t="str">
        <f t="shared" si="1131"/>
        <v>0.00005-0.000157689464408818i</v>
      </c>
      <c r="M3840" t="str">
        <f t="shared" si="1132"/>
        <v>0.00133333333333333-0.000092758508475775i</v>
      </c>
      <c r="N3840">
        <f t="shared" si="1133"/>
        <v>74.876013882102001</v>
      </c>
      <c r="O3840">
        <f t="shared" si="1134"/>
        <v>60.360607613561911</v>
      </c>
      <c r="P3840" s="3">
        <f t="shared" si="1135"/>
        <v>-60.360607613561911</v>
      </c>
      <c r="Q3840" s="3">
        <f t="shared" si="1136"/>
        <v>105.123986117898</v>
      </c>
      <c r="R3840">
        <f t="shared" si="1137"/>
        <v>-74.876013882102001</v>
      </c>
      <c r="S3840">
        <f t="shared" si="1138"/>
        <v>1789.5273883331295</v>
      </c>
      <c r="T3840">
        <f t="shared" si="1121"/>
        <v>-60.360607613561911</v>
      </c>
    </row>
    <row r="3841" spans="1:20" x14ac:dyDescent="0.25">
      <c r="A3841">
        <f t="shared" si="1122"/>
        <v>11286659.135504223</v>
      </c>
      <c r="B3841">
        <f t="shared" si="1139"/>
        <v>1796327.5924087954</v>
      </c>
      <c r="C3841" t="str">
        <f t="shared" si="1123"/>
        <v>-0.000245500528451676+0.000916135804725904i</v>
      </c>
      <c r="D3841" t="str">
        <f t="shared" si="1124"/>
        <v>0.443549675369532-1.26040851661517i</v>
      </c>
      <c r="E3841" t="str">
        <f t="shared" si="1125"/>
        <v>-4.36463930900281-7.96880526589555i</v>
      </c>
      <c r="F3841" t="str">
        <f t="shared" si="1126"/>
        <v>1.12481717158462-0.692526356247693i</v>
      </c>
      <c r="G3841" t="str">
        <f t="shared" si="1127"/>
        <v>0.773094155082927-0.418831209987439i</v>
      </c>
      <c r="H3841" t="str">
        <f t="shared" si="1128"/>
        <v>0.000421104410412549-8.86094920608474i</v>
      </c>
      <c r="I3841" t="str">
        <f t="shared" si="1129"/>
        <v>-0.0173098191396423-0.0281179977885314i</v>
      </c>
      <c r="K3841" t="str">
        <f t="shared" si="1130"/>
        <v>0.0000643591857593434-0.000142380212779417i</v>
      </c>
      <c r="L3841" t="str">
        <f t="shared" si="1131"/>
        <v>0.00005-0.00015709251285995i</v>
      </c>
      <c r="M3841" t="str">
        <f t="shared" si="1132"/>
        <v>0.00133333333333333-0.0000924073605058526i</v>
      </c>
      <c r="N3841">
        <f t="shared" si="1133"/>
        <v>74.998676635281214</v>
      </c>
      <c r="O3841">
        <f t="shared" si="1134"/>
        <v>60.459624669669921</v>
      </c>
      <c r="P3841" s="3">
        <f t="shared" si="1135"/>
        <v>-60.459624669669921</v>
      </c>
      <c r="Q3841" s="3">
        <f t="shared" si="1136"/>
        <v>105.00132336471879</v>
      </c>
      <c r="R3841">
        <f t="shared" si="1137"/>
        <v>-74.998676635281214</v>
      </c>
      <c r="S3841">
        <f t="shared" si="1138"/>
        <v>1796.3275924087955</v>
      </c>
      <c r="T3841">
        <f t="shared" si="1121"/>
        <v>-60.459624669669921</v>
      </c>
    </row>
    <row r="3842" spans="1:20" x14ac:dyDescent="0.25">
      <c r="A3842">
        <f t="shared" si="1122"/>
        <v>11329548.44021914</v>
      </c>
      <c r="B3842">
        <f t="shared" si="1139"/>
        <v>1803153.6372599488</v>
      </c>
      <c r="C3842" t="str">
        <f t="shared" si="1123"/>
        <v>-0.000240781295392926+0.000906262003737261i</v>
      </c>
      <c r="D3842" t="str">
        <f t="shared" si="1124"/>
        <v>0.440569319065761-1.25668933751976i</v>
      </c>
      <c r="E3842" t="str">
        <f t="shared" si="1125"/>
        <v>-4.35704689936993-7.92438479454334i</v>
      </c>
      <c r="F3842" t="str">
        <f t="shared" si="1126"/>
        <v>1.12287710837436-0.693472202385104i</v>
      </c>
      <c r="G3842" t="str">
        <f t="shared" si="1127"/>
        <v>0.771760737025103-0.419697631410487i</v>
      </c>
      <c r="H3842" t="str">
        <f t="shared" si="1128"/>
        <v>0.000417148469622224-8.82739819465454i</v>
      </c>
      <c r="I3842" t="str">
        <f t="shared" si="1129"/>
        <v>-0.0172678410799131-0.0279632162333918i</v>
      </c>
      <c r="K3842" t="str">
        <f t="shared" si="1130"/>
        <v>0.0000642401378975847-0.000141862920774917i</v>
      </c>
      <c r="L3842" t="str">
        <f t="shared" si="1131"/>
        <v>0.00005-0.00015649782113962i</v>
      </c>
      <c r="M3842" t="str">
        <f t="shared" si="1132"/>
        <v>0.00133333333333333-0.0000920575418468351i</v>
      </c>
      <c r="N3842">
        <f t="shared" si="1133"/>
        <v>75.121043390801276</v>
      </c>
      <c r="O3842">
        <f t="shared" si="1134"/>
        <v>60.558696185604369</v>
      </c>
      <c r="P3842" s="3">
        <f t="shared" si="1135"/>
        <v>-60.558696185604369</v>
      </c>
      <c r="Q3842" s="3">
        <f t="shared" si="1136"/>
        <v>104.87895660919872</v>
      </c>
      <c r="R3842">
        <f t="shared" si="1137"/>
        <v>-75.121043390801276</v>
      </c>
      <c r="S3842">
        <f t="shared" si="1138"/>
        <v>1803.1536372599487</v>
      </c>
      <c r="T3842">
        <f t="shared" si="1121"/>
        <v>-60.558696185604369</v>
      </c>
    </row>
    <row r="3843" spans="1:20" x14ac:dyDescent="0.25">
      <c r="A3843">
        <f t="shared" si="1122"/>
        <v>11372600.724291973</v>
      </c>
      <c r="B3843">
        <f t="shared" si="1139"/>
        <v>1810005.6210815366</v>
      </c>
      <c r="C3843" t="str">
        <f t="shared" si="1123"/>
        <v>-0.000236139604570593+0.000896483412679165i</v>
      </c>
      <c r="D3843" t="str">
        <f t="shared" si="1124"/>
        <v>0.437606507197264-1.2529740836477i</v>
      </c>
      <c r="E3843" t="str">
        <f t="shared" si="1125"/>
        <v>-4.34942123378655-7.88013126251543i</v>
      </c>
      <c r="F3843" t="str">
        <f t="shared" si="1126"/>
        <v>1.12092902992569-0.69441564581436i</v>
      </c>
      <c r="G3843" t="str">
        <f t="shared" si="1127"/>
        <v>0.770421810041807-0.420561582474806i</v>
      </c>
      <c r="H3843" t="str">
        <f t="shared" si="1128"/>
        <v>0.000413233699889592-8.79397427014051i</v>
      </c>
      <c r="I3843" t="str">
        <f t="shared" si="1129"/>
        <v>-0.017225873163854-0.0278090050164592i</v>
      </c>
      <c r="K3843" t="str">
        <f t="shared" si="1130"/>
        <v>0.0000641219314667884-0.000141347352149836i</v>
      </c>
      <c r="L3843" t="str">
        <f t="shared" si="1131"/>
        <v>0.00005-0.000155905380692986i</v>
      </c>
      <c r="M3843" t="str">
        <f t="shared" si="1132"/>
        <v>0.00133333333333333-0.0000917090474664628i</v>
      </c>
      <c r="N3843">
        <f t="shared" si="1133"/>
        <v>75.243113706619198</v>
      </c>
      <c r="O3843">
        <f t="shared" si="1134"/>
        <v>60.657822027174504</v>
      </c>
      <c r="P3843" s="3">
        <f t="shared" si="1135"/>
        <v>-60.657822027174504</v>
      </c>
      <c r="Q3843" s="3">
        <f t="shared" si="1136"/>
        <v>104.7568862933808</v>
      </c>
      <c r="R3843">
        <f t="shared" si="1137"/>
        <v>-75.243113706619198</v>
      </c>
      <c r="S3843">
        <f t="shared" si="1138"/>
        <v>1810.0056210815367</v>
      </c>
      <c r="T3843">
        <f t="shared" si="1121"/>
        <v>-60.657822027174504</v>
      </c>
    </row>
    <row r="3844" spans="1:20" x14ac:dyDescent="0.25">
      <c r="A3844">
        <f t="shared" si="1122"/>
        <v>11415816.607044281</v>
      </c>
      <c r="B3844">
        <f t="shared" si="1139"/>
        <v>1816883.6424416464</v>
      </c>
      <c r="C3844" t="str">
        <f t="shared" si="1123"/>
        <v>-0.000231574342752815+0.000886799295525243i</v>
      </c>
      <c r="D3844" t="str">
        <f t="shared" si="1124"/>
        <v>0.434661169791635-1.24926282645722i</v>
      </c>
      <c r="E3844" t="str">
        <f t="shared" si="1125"/>
        <v>-4.34176236490539-7.83604430839874i</v>
      </c>
      <c r="F3844" t="str">
        <f t="shared" si="1126"/>
        <v>1.11897294285881-0.695356623506295i</v>
      </c>
      <c r="G3844" t="str">
        <f t="shared" si="1127"/>
        <v>0.769077378683147-0.421423022960311i</v>
      </c>
      <c r="H3844" t="str">
        <f t="shared" si="1128"/>
        <v>0.000409359628423967-8.76067695062059i</v>
      </c>
      <c r="I3844" t="str">
        <f t="shared" si="1129"/>
        <v>-0.0171839145846716-0.0276553629515033i</v>
      </c>
      <c r="K3844" t="str">
        <f t="shared" si="1130"/>
        <v>0.0000640045609420379-0.000140833502844886i</v>
      </c>
      <c r="L3844" t="str">
        <f t="shared" si="1131"/>
        <v>0.00005-0.000155315182997595i</v>
      </c>
      <c r="M3844" t="str">
        <f t="shared" si="1132"/>
        <v>0.00133333333333333-0.0000913618723515263i</v>
      </c>
      <c r="N3844">
        <f t="shared" si="1133"/>
        <v>75.364887138767486</v>
      </c>
      <c r="O3844">
        <f t="shared" si="1134"/>
        <v>60.757002060207157</v>
      </c>
      <c r="P3844" s="3">
        <f t="shared" si="1135"/>
        <v>-60.757002060207157</v>
      </c>
      <c r="Q3844" s="3">
        <f t="shared" si="1136"/>
        <v>104.63511286123251</v>
      </c>
      <c r="R3844">
        <f t="shared" si="1137"/>
        <v>-75.364887138767486</v>
      </c>
      <c r="S3844">
        <f t="shared" si="1138"/>
        <v>1816.8836424416463</v>
      </c>
      <c r="T3844">
        <f t="shared" si="1121"/>
        <v>-60.757002060207157</v>
      </c>
    </row>
    <row r="3845" spans="1:20" x14ac:dyDescent="0.25">
      <c r="A3845">
        <f t="shared" si="1122"/>
        <v>11459196.71015105</v>
      </c>
      <c r="B3845">
        <f t="shared" si="1139"/>
        <v>1823787.8002829247</v>
      </c>
      <c r="C3845" t="str">
        <f t="shared" si="1123"/>
        <v>-0.000227084410528499+0.000877208918972708i</v>
      </c>
      <c r="D3845" t="str">
        <f t="shared" si="1124"/>
        <v>0.431733236699859-1.24555563659683i</v>
      </c>
      <c r="E3845" t="str">
        <f t="shared" si="1125"/>
        <v>-4.33407034734828-7.79212357373492i</v>
      </c>
      <c r="F3845" t="str">
        <f t="shared" si="1126"/>
        <v>1.11700885431117-0.696295072304868i</v>
      </c>
      <c r="G3845" t="str">
        <f t="shared" si="1127"/>
        <v>0.767727447854743-0.422281912547987i</v>
      </c>
      <c r="H3845" t="str">
        <f t="shared" si="1128"/>
        <v>0.000405525788266755-8.72750575600581i</v>
      </c>
      <c r="I3845" t="str">
        <f t="shared" si="1129"/>
        <v>-0.0171419645493454-0.0275022888617734i</v>
      </c>
      <c r="K3845" t="str">
        <f t="shared" si="1130"/>
        <v>0.0000638880208285341-0.000140321368791685i</v>
      </c>
      <c r="L3845" t="str">
        <f t="shared" si="1131"/>
        <v>0.00005-0.000154727219563255i</v>
      </c>
      <c r="M3845" t="str">
        <f t="shared" si="1132"/>
        <v>0.00133333333333333-0.0000910160115077973i</v>
      </c>
      <c r="N3845">
        <f t="shared" si="1133"/>
        <v>75.486363241317989</v>
      </c>
      <c r="O3845">
        <f t="shared" si="1134"/>
        <v>60.856236150534897</v>
      </c>
      <c r="P3845" s="3">
        <f t="shared" si="1135"/>
        <v>-60.856236150534897</v>
      </c>
      <c r="Q3845" s="3">
        <f t="shared" si="1136"/>
        <v>104.51363675868201</v>
      </c>
      <c r="R3845">
        <f t="shared" si="1137"/>
        <v>-75.486363241317989</v>
      </c>
      <c r="S3845">
        <f t="shared" si="1138"/>
        <v>1823.7878002829248</v>
      </c>
      <c r="T3845">
        <f t="shared" si="1121"/>
        <v>-60.856236150534897</v>
      </c>
    </row>
  </sheetData>
  <phoneticPr fontId="28"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T57"/>
  <sheetViews>
    <sheetView topLeftCell="D22" zoomScale="90" zoomScaleNormal="90" workbookViewId="0">
      <selection activeCell="M11" sqref="M11"/>
    </sheetView>
  </sheetViews>
  <sheetFormatPr defaultColWidth="9.140625" defaultRowHeight="14.25" x14ac:dyDescent="0.2"/>
  <cols>
    <col min="1" max="1" width="1.42578125" style="37" customWidth="1"/>
    <col min="2" max="2" width="10" style="37" customWidth="1"/>
    <col min="3" max="3" width="28.42578125" style="37" bestFit="1" customWidth="1"/>
    <col min="4" max="4" width="20.5703125" style="37" bestFit="1" customWidth="1"/>
    <col min="5" max="5" width="12" style="37" customWidth="1"/>
    <col min="6" max="6" width="15.5703125" style="37" customWidth="1"/>
    <col min="7" max="7" width="18.140625" style="37" customWidth="1"/>
    <col min="8" max="8" width="18.42578125" style="37" customWidth="1"/>
    <col min="9" max="9" width="19.42578125" style="37" bestFit="1" customWidth="1"/>
    <col min="10" max="10" width="26" style="37" customWidth="1"/>
    <col min="11" max="11" width="9.5703125" style="54" customWidth="1"/>
    <col min="12" max="12" width="24.85546875" style="54" bestFit="1" customWidth="1"/>
    <col min="13" max="13" width="14.5703125" style="54" bestFit="1" customWidth="1"/>
    <col min="14" max="14" width="6.42578125" style="37" bestFit="1" customWidth="1"/>
    <col min="15" max="15" width="9.140625" style="37"/>
    <col min="16" max="17" width="13.28515625" style="54" customWidth="1"/>
    <col min="18" max="18" width="14.42578125" style="54" customWidth="1"/>
    <col min="19" max="19" width="9.5703125" style="54" customWidth="1"/>
    <col min="20" max="20" width="35.85546875" style="37" bestFit="1" customWidth="1"/>
    <col min="21" max="16384" width="9.140625" style="37"/>
  </cols>
  <sheetData>
    <row r="1" spans="2:20" ht="7.5" customHeight="1" thickBot="1" x14ac:dyDescent="0.25"/>
    <row r="2" spans="2:20" ht="32.25" thickBot="1" x14ac:dyDescent="0.3">
      <c r="B2" s="265" t="s">
        <v>207</v>
      </c>
      <c r="C2" s="353" t="str">
        <f>'Device Calculator'!C3</f>
        <v>TPS546D24A</v>
      </c>
      <c r="D2" s="353"/>
      <c r="E2" s="353"/>
      <c r="F2" s="353"/>
      <c r="G2" s="353"/>
      <c r="H2" s="353"/>
      <c r="I2" s="353"/>
      <c r="J2" s="354"/>
      <c r="L2" s="336" t="s">
        <v>352</v>
      </c>
      <c r="M2" s="337"/>
      <c r="N2" s="338"/>
      <c r="P2" s="350" t="s">
        <v>159</v>
      </c>
      <c r="Q2" s="351"/>
      <c r="R2" s="352"/>
      <c r="T2" s="141" t="s">
        <v>16</v>
      </c>
    </row>
    <row r="3" spans="2:20" ht="16.5" thickBot="1" x14ac:dyDescent="0.3">
      <c r="B3" s="347" t="s">
        <v>206</v>
      </c>
      <c r="C3" s="348"/>
      <c r="D3" s="348"/>
      <c r="E3" s="348"/>
      <c r="F3" s="348"/>
      <c r="G3" s="348"/>
      <c r="H3" s="348"/>
      <c r="I3" s="348"/>
      <c r="J3" s="349"/>
      <c r="L3" s="215" t="s">
        <v>308</v>
      </c>
      <c r="M3" s="216" t="s">
        <v>21</v>
      </c>
      <c r="N3" s="217" t="s">
        <v>210</v>
      </c>
      <c r="P3" s="218" t="s">
        <v>156</v>
      </c>
      <c r="Q3" s="219" t="s">
        <v>157</v>
      </c>
      <c r="R3" s="220" t="s">
        <v>158</v>
      </c>
      <c r="T3" s="31" t="s">
        <v>545</v>
      </c>
    </row>
    <row r="4" spans="2:20" ht="43.5" thickBot="1" x14ac:dyDescent="0.25">
      <c r="B4" s="221" t="s">
        <v>208</v>
      </c>
      <c r="C4" s="221" t="s">
        <v>209</v>
      </c>
      <c r="D4" s="221" t="s">
        <v>551</v>
      </c>
      <c r="E4" s="221" t="s">
        <v>210</v>
      </c>
      <c r="F4" s="278" t="s">
        <v>697</v>
      </c>
      <c r="G4" s="278" t="s">
        <v>695</v>
      </c>
      <c r="H4" s="278" t="s">
        <v>696</v>
      </c>
      <c r="I4" s="221" t="s">
        <v>213</v>
      </c>
      <c r="J4" s="221" t="s">
        <v>682</v>
      </c>
      <c r="L4" s="222" t="s">
        <v>192</v>
      </c>
      <c r="M4" s="223" t="str">
        <f>'Device Calculator'!C3</f>
        <v>TPS546D24A</v>
      </c>
      <c r="N4" s="224"/>
      <c r="P4" s="64">
        <v>0</v>
      </c>
      <c r="Q4" s="225" t="s">
        <v>38</v>
      </c>
      <c r="R4" s="226" t="s">
        <v>38</v>
      </c>
      <c r="T4" s="32" t="s">
        <v>546</v>
      </c>
    </row>
    <row r="5" spans="2:20" ht="15.75" thickBot="1" x14ac:dyDescent="0.25">
      <c r="B5" s="339" t="s">
        <v>215</v>
      </c>
      <c r="C5" s="227" t="s">
        <v>123</v>
      </c>
      <c r="D5" s="209">
        <f>Comp_Code</f>
        <v>10</v>
      </c>
      <c r="E5" s="99"/>
      <c r="F5" s="101">
        <f>IF(AND(D6=550,OR(D5=7,D5=8,D5=9,D5=10,D5=12,D5=13,D5=14,D5=15,D5=17,D5=18,D5=19,D5=20,D5=22,D5=23,D5=24,D5=25)),VLOOKUP(D5,'Resistor References'!I2:J17,2,FALSE),VLOOKUP(D5,'Resistor References'!G2:H35,2,FALSE))</f>
        <v>10</v>
      </c>
      <c r="G5" s="102" t="str">
        <f>'Resistor References'!G3</f>
        <v>SHORT</v>
      </c>
      <c r="H5" s="228" t="str">
        <f>'Resistor References'!G2</f>
        <v>EEPROM</v>
      </c>
      <c r="I5" s="67"/>
      <c r="J5" s="340" t="str">
        <f>IF(AND(D5=G5,D6=G6),"SHORT",IF(AND(H5=D5,H6=D6),"FLOAT","Resistor"))</f>
        <v>Resistor</v>
      </c>
      <c r="L5" s="68" t="s">
        <v>347</v>
      </c>
      <c r="M5" s="108">
        <f>ILOOP_trgt</f>
        <v>2.6031068291320789</v>
      </c>
      <c r="N5" s="69"/>
      <c r="P5" s="70">
        <v>1</v>
      </c>
      <c r="Q5" s="71">
        <v>2</v>
      </c>
      <c r="R5" s="72">
        <v>0.5</v>
      </c>
      <c r="T5" s="33" t="s">
        <v>547</v>
      </c>
    </row>
    <row r="6" spans="2:20" ht="15.75" thickBot="1" x14ac:dyDescent="0.25">
      <c r="B6" s="339"/>
      <c r="C6" s="229" t="s">
        <v>36</v>
      </c>
      <c r="D6" s="210">
        <v>325</v>
      </c>
      <c r="E6" s="100" t="s">
        <v>11</v>
      </c>
      <c r="F6" s="104">
        <f>IF(AND(D6=550,OR(D5=7,D5=8,D5=9,D5=10,D5=12, D5=13, D5=14, D5=15, D5=17, D5=18, D5=19, D5=20, D5=22, D5=23, D5=24, D5=25)),"Open",VLOOKUP(D6,'Resistor References'!K3:L10,2,FALSE))</f>
        <v>1</v>
      </c>
      <c r="G6" s="105">
        <v>550</v>
      </c>
      <c r="H6" s="230" t="s">
        <v>38</v>
      </c>
      <c r="I6" s="74">
        <v>450</v>
      </c>
      <c r="J6" s="341"/>
      <c r="L6" s="68" t="s">
        <v>348</v>
      </c>
      <c r="M6" s="108">
        <f>VLOOP_trgt</f>
        <v>6.1300570281191238</v>
      </c>
      <c r="N6" s="69"/>
      <c r="P6" s="64">
        <v>2</v>
      </c>
      <c r="Q6" s="75">
        <v>2</v>
      </c>
      <c r="R6" s="76">
        <v>1</v>
      </c>
      <c r="T6" s="34" t="s">
        <v>17</v>
      </c>
    </row>
    <row r="7" spans="2:20" ht="15.75" thickBot="1" x14ac:dyDescent="0.25">
      <c r="B7" s="339" t="s">
        <v>216</v>
      </c>
      <c r="C7" s="227" t="s">
        <v>217</v>
      </c>
      <c r="D7" s="209">
        <v>3</v>
      </c>
      <c r="E7" s="99" t="s">
        <v>218</v>
      </c>
      <c r="F7" s="101">
        <f>VLOOKUP(D7,'Resistor References'!M3:N10,2,FALSE)</f>
        <v>2</v>
      </c>
      <c r="G7" s="102">
        <v>3</v>
      </c>
      <c r="H7" s="228">
        <v>3</v>
      </c>
      <c r="I7" s="67">
        <v>3</v>
      </c>
      <c r="J7" s="340" t="str">
        <f>IF(AND(D7=G7,D8=G8,G9=D9),"SHORT",IF(AND(H7=D7,H8=D8,H9=D9),"FLOAT","Resistor"))</f>
        <v>Resistor</v>
      </c>
      <c r="L7" s="231" t="s">
        <v>351</v>
      </c>
      <c r="M7" s="223">
        <f>Comp_Code</f>
        <v>10</v>
      </c>
      <c r="N7" s="232"/>
      <c r="P7" s="70">
        <v>3</v>
      </c>
      <c r="Q7" s="71">
        <v>2</v>
      </c>
      <c r="R7" s="72">
        <v>2</v>
      </c>
      <c r="T7" s="35" t="s">
        <v>18</v>
      </c>
    </row>
    <row r="8" spans="2:20" ht="15.75" thickBot="1" x14ac:dyDescent="0.25">
      <c r="B8" s="339"/>
      <c r="C8" s="233" t="s">
        <v>219</v>
      </c>
      <c r="D8" s="38" t="s">
        <v>220</v>
      </c>
      <c r="E8" s="234" t="s">
        <v>26</v>
      </c>
      <c r="F8" s="107">
        <f>VLOOKUP(D8,'Resistor References'!O3:P6,2,FALSE)</f>
        <v>0</v>
      </c>
      <c r="G8" s="143" t="str">
        <f>'Resistor References'!O3</f>
        <v>40/52</v>
      </c>
      <c r="H8" s="142" t="str">
        <f>'Resistor References'!O3</f>
        <v>40/52</v>
      </c>
      <c r="I8" s="272" t="s">
        <v>221</v>
      </c>
      <c r="J8" s="346"/>
      <c r="L8" s="231" t="s">
        <v>37</v>
      </c>
      <c r="M8" s="223">
        <f>fsw</f>
        <v>550</v>
      </c>
      <c r="N8" s="232" t="s">
        <v>11</v>
      </c>
      <c r="P8" s="64">
        <v>4</v>
      </c>
      <c r="Q8" s="75">
        <v>2</v>
      </c>
      <c r="R8" s="76">
        <v>4</v>
      </c>
      <c r="T8" s="36" t="s">
        <v>19</v>
      </c>
    </row>
    <row r="9" spans="2:20" ht="15" thickBot="1" x14ac:dyDescent="0.25">
      <c r="B9" s="339"/>
      <c r="C9" s="235" t="s">
        <v>222</v>
      </c>
      <c r="D9" s="211">
        <v>4</v>
      </c>
      <c r="E9" s="236"/>
      <c r="F9" s="268">
        <f>VLOOKUP(D9,'Resistor References'!Q3:R6,2,FALSE)</f>
        <v>3</v>
      </c>
      <c r="G9" s="270">
        <v>1</v>
      </c>
      <c r="H9" s="237">
        <v>2</v>
      </c>
      <c r="I9" s="273" t="s">
        <v>221</v>
      </c>
      <c r="J9" s="346"/>
      <c r="L9" s="231" t="s">
        <v>353</v>
      </c>
      <c r="M9" s="223">
        <f>Phases</f>
        <v>1</v>
      </c>
      <c r="N9" s="232"/>
      <c r="P9" s="70">
        <v>5</v>
      </c>
      <c r="Q9" s="71">
        <v>2</v>
      </c>
      <c r="R9" s="72">
        <v>8</v>
      </c>
    </row>
    <row r="10" spans="2:20" ht="15" thickBot="1" x14ac:dyDescent="0.25">
      <c r="B10" s="339" t="s">
        <v>223</v>
      </c>
      <c r="C10" s="227" t="s">
        <v>224</v>
      </c>
      <c r="D10" s="209" t="s">
        <v>296</v>
      </c>
      <c r="E10" s="99" t="s">
        <v>22</v>
      </c>
      <c r="F10" s="101">
        <f>VLOOKUP(D10,'Resistor References'!S2:T17,2,FALSE)</f>
        <v>9</v>
      </c>
      <c r="G10" s="102" t="s">
        <v>38</v>
      </c>
      <c r="H10" s="238">
        <v>1</v>
      </c>
      <c r="I10" s="67" t="s">
        <v>226</v>
      </c>
      <c r="J10" s="340" t="str">
        <f>IF(AND(D10=G10,D11=G11),"SHORT",IF(AND(H10=D10,H11=D11),"FLOAT","Resistor"))</f>
        <v>Resistor</v>
      </c>
      <c r="L10" s="231" t="s">
        <v>309</v>
      </c>
      <c r="M10" s="223">
        <f>Iphase</f>
        <v>40</v>
      </c>
      <c r="N10" s="232" t="s">
        <v>26</v>
      </c>
      <c r="P10" s="64">
        <v>6</v>
      </c>
      <c r="Q10" s="75">
        <v>3</v>
      </c>
      <c r="R10" s="76">
        <v>0.5</v>
      </c>
    </row>
    <row r="11" spans="2:20" ht="15" thickBot="1" x14ac:dyDescent="0.25">
      <c r="B11" s="339"/>
      <c r="C11" s="233" t="s">
        <v>227</v>
      </c>
      <c r="D11" s="212">
        <v>3.32</v>
      </c>
      <c r="E11" s="234" t="s">
        <v>22</v>
      </c>
      <c r="F11" s="107">
        <f>IF(D10='Resistor References'!S2,'Resistor References'!S2,VLOOKUP(D11,'Resistor References'!X3:Y18,2,FALSE))</f>
        <v>8</v>
      </c>
      <c r="G11" s="143" t="s">
        <v>38</v>
      </c>
      <c r="H11" s="153">
        <v>1</v>
      </c>
      <c r="I11" s="274">
        <v>0.8</v>
      </c>
      <c r="J11" s="346"/>
      <c r="L11" s="231" t="s">
        <v>227</v>
      </c>
      <c r="M11" s="223">
        <f>Vout</f>
        <v>0.8</v>
      </c>
      <c r="N11" s="232" t="s">
        <v>22</v>
      </c>
      <c r="P11" s="70">
        <v>7</v>
      </c>
      <c r="Q11" s="71">
        <v>3</v>
      </c>
      <c r="R11" s="72">
        <v>1</v>
      </c>
    </row>
    <row r="12" spans="2:20" ht="15" thickBot="1" x14ac:dyDescent="0.25">
      <c r="B12" s="339"/>
      <c r="C12" s="229" t="s">
        <v>228</v>
      </c>
      <c r="D12" s="213">
        <f>VLOOKUP(D10,'Resistor References'!S2:U17,3,FALSE)</f>
        <v>0.125</v>
      </c>
      <c r="E12" s="100"/>
      <c r="F12" s="104" t="s">
        <v>221</v>
      </c>
      <c r="G12" s="105" t="s">
        <v>38</v>
      </c>
      <c r="H12" s="239">
        <v>0.5</v>
      </c>
      <c r="I12" s="275">
        <v>0.5</v>
      </c>
      <c r="J12" s="341"/>
      <c r="L12" s="240" t="s">
        <v>228</v>
      </c>
      <c r="M12" s="241">
        <f>VOSL</f>
        <v>0.5</v>
      </c>
      <c r="N12" s="242" t="s">
        <v>22</v>
      </c>
      <c r="P12" s="64">
        <v>8</v>
      </c>
      <c r="Q12" s="75">
        <v>3</v>
      </c>
      <c r="R12" s="76">
        <v>2</v>
      </c>
    </row>
    <row r="13" spans="2:20" ht="15" thickBot="1" x14ac:dyDescent="0.25">
      <c r="B13" s="339" t="s">
        <v>229</v>
      </c>
      <c r="C13" s="243" t="s">
        <v>230</v>
      </c>
      <c r="D13" s="214">
        <v>31</v>
      </c>
      <c r="E13" s="113" t="s">
        <v>231</v>
      </c>
      <c r="F13" s="269">
        <f>VLOOKUP(D13,'Resistor References'!Z2:AA34,2,FALSE)</f>
        <v>15</v>
      </c>
      <c r="G13" s="271" t="s">
        <v>232</v>
      </c>
      <c r="H13" s="244" t="s">
        <v>38</v>
      </c>
      <c r="I13" s="276">
        <v>36</v>
      </c>
      <c r="J13" s="346" t="str">
        <f>IF(AND(D13=G13,D14=G14),"SHORT",IF(AND(H13=D13,H14=D14),"FLOAT","Resistor"))</f>
        <v>Resistor</v>
      </c>
      <c r="P13" s="70">
        <v>9</v>
      </c>
      <c r="Q13" s="71">
        <v>3</v>
      </c>
      <c r="R13" s="72">
        <v>4</v>
      </c>
    </row>
    <row r="14" spans="2:20" ht="15" thickBot="1" x14ac:dyDescent="0.25">
      <c r="B14" s="339"/>
      <c r="C14" s="229" t="str">
        <f>IF(D9=1,"INTERLEAVE","SYNC_CONFIG")</f>
        <v>SYNC_CONFIG</v>
      </c>
      <c r="D14" s="210" t="s">
        <v>233</v>
      </c>
      <c r="E14" s="100"/>
      <c r="F14" s="104" t="e">
        <f>VLOOKUP(D14,'Resistor References'!AB2:AC11,2,FALSE)</f>
        <v>#N/A</v>
      </c>
      <c r="G14" s="105" t="str">
        <f>'Resistor References'!AB3</f>
        <v>Auto-Detect</v>
      </c>
      <c r="H14" s="230" t="str">
        <f>'Resistor References'!AB3</f>
        <v>Auto-Detect</v>
      </c>
      <c r="I14" s="74" t="s">
        <v>233</v>
      </c>
      <c r="J14" s="341"/>
      <c r="P14" s="64">
        <v>10</v>
      </c>
      <c r="Q14" s="75">
        <v>3</v>
      </c>
      <c r="R14" s="76">
        <v>8</v>
      </c>
    </row>
    <row r="15" spans="2:20" ht="15" thickBot="1" x14ac:dyDescent="0.25">
      <c r="P15" s="70">
        <v>11</v>
      </c>
      <c r="Q15" s="71">
        <v>4</v>
      </c>
      <c r="R15" s="72">
        <v>0.5</v>
      </c>
    </row>
    <row r="16" spans="2:20" ht="15.75" customHeight="1" thickBot="1" x14ac:dyDescent="0.3">
      <c r="B16" s="347" t="s">
        <v>678</v>
      </c>
      <c r="C16" s="348"/>
      <c r="D16" s="348"/>
      <c r="E16" s="348"/>
      <c r="F16" s="348"/>
      <c r="G16" s="348"/>
      <c r="H16" s="348"/>
      <c r="I16" s="348"/>
      <c r="J16" s="349"/>
      <c r="P16" s="64">
        <v>12</v>
      </c>
      <c r="Q16" s="75">
        <v>4</v>
      </c>
      <c r="R16" s="76">
        <v>1</v>
      </c>
    </row>
    <row r="17" spans="2:18" ht="15" thickBot="1" x14ac:dyDescent="0.25">
      <c r="B17" s="221" t="s">
        <v>208</v>
      </c>
      <c r="C17" s="221" t="s">
        <v>21</v>
      </c>
      <c r="D17" s="221" t="s">
        <v>304</v>
      </c>
      <c r="E17" s="221" t="s">
        <v>305</v>
      </c>
      <c r="F17" s="221"/>
      <c r="G17" s="221" t="s">
        <v>683</v>
      </c>
      <c r="H17" s="221" t="s">
        <v>684</v>
      </c>
      <c r="I17" s="330" t="s">
        <v>238</v>
      </c>
      <c r="J17" s="331"/>
      <c r="P17" s="70">
        <v>13</v>
      </c>
      <c r="Q17" s="71">
        <v>4</v>
      </c>
      <c r="R17" s="72">
        <v>2</v>
      </c>
    </row>
    <row r="18" spans="2:18" ht="15" thickBot="1" x14ac:dyDescent="0.25">
      <c r="B18" s="245" t="str">
        <f>B$5</f>
        <v>MSEL1</v>
      </c>
      <c r="C18" s="227" t="s">
        <v>239</v>
      </c>
      <c r="D18" s="228">
        <f>IF(OR(J5="SHORT",J5="FLOAT"),J5,IF(F5&lt;16,F5,F5-16))</f>
        <v>10</v>
      </c>
      <c r="E18" s="228">
        <f>IF(OR(J5="SHORT",J5="FLOAT", F6="Open"),"Open",IF(F5&lt;16,2*F6,2*F6+1))</f>
        <v>2</v>
      </c>
      <c r="F18" s="48"/>
      <c r="G18" s="102">
        <f>IF(OR(D18="FLOAT",D18="SHORT"),D18,HLOOKUP(D18,'Resistor Selection'!C$13:R$14,2,FALSE))</f>
        <v>31600</v>
      </c>
      <c r="H18" s="246">
        <f>IF(E18="Open","Open",VLOOKUP(E18,'Resistor Selection'!B$15:R$30,'Pin Detect Programming'!D18+2,FALSE))</f>
        <v>78700</v>
      </c>
      <c r="I18" s="332"/>
      <c r="J18" s="333"/>
      <c r="P18" s="64">
        <v>14</v>
      </c>
      <c r="Q18" s="75">
        <v>4</v>
      </c>
      <c r="R18" s="76">
        <v>4</v>
      </c>
    </row>
    <row r="19" spans="2:18" ht="15" thickBot="1" x14ac:dyDescent="0.25">
      <c r="B19" s="245" t="str">
        <f>B$7</f>
        <v>MSEL2</v>
      </c>
      <c r="C19" s="233" t="s">
        <v>240</v>
      </c>
      <c r="D19" s="142">
        <f>IF(OR(J7="SHORT",J7="FLOAT"),J7,F9+4*F8)</f>
        <v>3</v>
      </c>
      <c r="E19" s="142" t="str">
        <f>IF(OR(D7=3,J7="FLOAT",J7="SHORT"),"Open",F7)</f>
        <v>Open</v>
      </c>
      <c r="F19" s="40"/>
      <c r="G19" s="143">
        <f>IF(OR(D19="FLOAT",D19="SHORT"),D19,HLOOKUP(D19,'Resistor Selection'!C$13:R$14,2,FALSE))</f>
        <v>8250</v>
      </c>
      <c r="H19" s="247" t="str">
        <f>IF(E19="Open","Open",VLOOKUP(E19,'Resistor Selection'!B$15:R$30,'Pin Detect Programming'!D19+2,FALSE))</f>
        <v>Open</v>
      </c>
      <c r="I19" s="332"/>
      <c r="J19" s="333"/>
      <c r="P19" s="70">
        <v>15</v>
      </c>
      <c r="Q19" s="71">
        <v>4</v>
      </c>
      <c r="R19" s="72">
        <v>8</v>
      </c>
    </row>
    <row r="20" spans="2:18" ht="15" thickBot="1" x14ac:dyDescent="0.25">
      <c r="B20" s="245" t="str">
        <f>B$10</f>
        <v>VSEL</v>
      </c>
      <c r="C20" s="233" t="s">
        <v>241</v>
      </c>
      <c r="D20" s="142">
        <f>IF(OR(J10="SHORT",J10="FLOAT"),J10,F11)</f>
        <v>8</v>
      </c>
      <c r="E20" s="142">
        <f>IF(OR(F10="Float",F10="Short"),"Open",F10)</f>
        <v>9</v>
      </c>
      <c r="F20" s="40"/>
      <c r="G20" s="143">
        <f>IF(OR(D20="FLOAT",D20="SHORT"),D20,HLOOKUP(D20,'Resistor Selection'!C$13:R$14,2,FALSE))</f>
        <v>21500</v>
      </c>
      <c r="H20" s="247">
        <f>IF(E20="Open","Open",VLOOKUP(E20,'Resistor Selection'!B$15:R$30,'Pin Detect Programming'!D20+2,FALSE))</f>
        <v>12100</v>
      </c>
      <c r="I20" s="332"/>
      <c r="J20" s="333"/>
      <c r="P20" s="64">
        <v>16</v>
      </c>
      <c r="Q20" s="75">
        <v>5</v>
      </c>
      <c r="R20" s="76">
        <v>0.5</v>
      </c>
    </row>
    <row r="21" spans="2:18" ht="15" thickBot="1" x14ac:dyDescent="0.25">
      <c r="B21" s="245" t="str">
        <f>B$13</f>
        <v>ADRSEL</v>
      </c>
      <c r="C21" s="229" t="s">
        <v>242</v>
      </c>
      <c r="D21" s="230">
        <f>IF(OR(J13="SHORT",J13="FLOAT"),J13,IF(AND(D14='Resistor References'!AB3,'Pin Detect Programming'!D13&gt;31),'Resistor References'!AM1,IF(F13='Resistor References'!T3,'Resistor References'!T3,IF(F13&lt;16,F13,F13-16))))</f>
        <v>15</v>
      </c>
      <c r="E21" s="230" t="e">
        <f>IF(OR(F13="Float",F13="Short"),"Open",IF(AND(F14='Resistor References'!AC3,F13&lt;16),F14,IF(F13&lt;16,2*F14,2*F14+1)))</f>
        <v>#N/A</v>
      </c>
      <c r="F21" s="53"/>
      <c r="G21" s="105">
        <f>IF(OR(D21="FLOAT",D21="SHORT"),D21,HLOOKUP(D21,'Resistor Selection'!C$13:R$14,2,FALSE))</f>
        <v>82500</v>
      </c>
      <c r="H21" s="248" t="e">
        <f>IF(E21="Open","Open",VLOOKUP(E21,'Resistor Selection'!B$15:R$30,'Pin Detect Programming'!D21+2,FALSE))</f>
        <v>#N/A</v>
      </c>
      <c r="I21" s="334"/>
      <c r="J21" s="335"/>
      <c r="P21" s="70">
        <v>17</v>
      </c>
      <c r="Q21" s="71">
        <v>5</v>
      </c>
      <c r="R21" s="72">
        <v>1</v>
      </c>
    </row>
    <row r="22" spans="2:18" ht="15" thickBot="1" x14ac:dyDescent="0.25">
      <c r="P22" s="64">
        <v>18</v>
      </c>
      <c r="Q22" s="75">
        <v>5</v>
      </c>
      <c r="R22" s="76">
        <v>2</v>
      </c>
    </row>
    <row r="23" spans="2:18" ht="15.75" thickBot="1" x14ac:dyDescent="0.3">
      <c r="B23" s="342" t="s">
        <v>243</v>
      </c>
      <c r="C23" s="343"/>
      <c r="D23" s="343"/>
      <c r="E23" s="343"/>
      <c r="F23" s="343"/>
      <c r="G23" s="343"/>
      <c r="H23" s="343"/>
      <c r="I23" s="343"/>
      <c r="J23" s="344"/>
      <c r="P23" s="70">
        <v>19</v>
      </c>
      <c r="Q23" s="71">
        <v>5</v>
      </c>
      <c r="R23" s="72">
        <v>4</v>
      </c>
    </row>
    <row r="24" spans="2:18" ht="43.5" thickBot="1" x14ac:dyDescent="0.25">
      <c r="B24" s="221" t="s">
        <v>208</v>
      </c>
      <c r="C24" s="221" t="s">
        <v>209</v>
      </c>
      <c r="D24" s="221" t="s">
        <v>551</v>
      </c>
      <c r="E24" s="221" t="s">
        <v>210</v>
      </c>
      <c r="F24" s="278" t="s">
        <v>697</v>
      </c>
      <c r="G24" s="278" t="s">
        <v>695</v>
      </c>
      <c r="H24" s="278" t="s">
        <v>696</v>
      </c>
      <c r="I24" s="221" t="s">
        <v>213</v>
      </c>
      <c r="J24" s="221" t="s">
        <v>214</v>
      </c>
      <c r="P24" s="64">
        <v>20</v>
      </c>
      <c r="Q24" s="75">
        <v>5</v>
      </c>
      <c r="R24" s="76">
        <v>8</v>
      </c>
    </row>
    <row r="25" spans="2:18" ht="43.5" thickBot="1" x14ac:dyDescent="0.25">
      <c r="B25" s="339" t="str">
        <f>B7</f>
        <v>MSEL2</v>
      </c>
      <c r="C25" s="266" t="s">
        <v>677</v>
      </c>
      <c r="D25" s="267" t="s">
        <v>687</v>
      </c>
      <c r="E25" s="99"/>
      <c r="F25" s="101">
        <f>IF(AND(D25=G25,D26=G26),"SHORT",IF(AND(D25=H25,D26=H26),"FLOAT",VLOOKUP(D25,'Resistor References'!AF$4:AG$11,2,FALSE)))</f>
        <v>1</v>
      </c>
      <c r="G25" s="102" t="str">
        <f>'Resistor References'!AF$2</f>
        <v>180°, 2</v>
      </c>
      <c r="H25" s="228" t="str">
        <f>'Resistor References'!AF$3</f>
        <v>180°, 2</v>
      </c>
      <c r="I25" s="67" t="s">
        <v>221</v>
      </c>
      <c r="J25" s="340" t="str">
        <f>IF(AND(D25=G25,D26=G26),"SHORT",IF(AND(H25=D25,H26=D26),"FLOAT","Resistor"))</f>
        <v>Resistor</v>
      </c>
      <c r="P25" s="70">
        <v>21</v>
      </c>
      <c r="Q25" s="71">
        <v>6</v>
      </c>
      <c r="R25" s="72">
        <v>0.5</v>
      </c>
    </row>
    <row r="26" spans="2:18" ht="15" thickBot="1" x14ac:dyDescent="0.25">
      <c r="B26" s="339"/>
      <c r="C26" s="229" t="s">
        <v>219</v>
      </c>
      <c r="D26" s="210" t="str">
        <f>D8</f>
        <v>40/52</v>
      </c>
      <c r="E26" s="100" t="s">
        <v>26</v>
      </c>
      <c r="F26" s="104">
        <f>VLOOKUP(D26,'Resistor References'!O$3:P$6,2,FALSE)</f>
        <v>0</v>
      </c>
      <c r="G26" s="105" t="str">
        <f>'Resistor References'!O$3</f>
        <v>40/52</v>
      </c>
      <c r="H26" s="230" t="str">
        <f>'Resistor References'!O$4</f>
        <v>30/39</v>
      </c>
      <c r="I26" s="74">
        <v>52</v>
      </c>
      <c r="J26" s="341"/>
      <c r="P26" s="64">
        <v>22</v>
      </c>
      <c r="Q26" s="75">
        <v>6</v>
      </c>
      <c r="R26" s="76">
        <v>1</v>
      </c>
    </row>
    <row r="27" spans="2:18" ht="15" thickBot="1" x14ac:dyDescent="0.25">
      <c r="P27" s="70">
        <v>23</v>
      </c>
      <c r="Q27" s="71">
        <v>6</v>
      </c>
      <c r="R27" s="72">
        <v>2</v>
      </c>
    </row>
    <row r="28" spans="2:18" ht="16.5" thickBot="1" x14ac:dyDescent="0.3">
      <c r="B28" s="347" t="s">
        <v>679</v>
      </c>
      <c r="C28" s="348"/>
      <c r="D28" s="348"/>
      <c r="E28" s="348"/>
      <c r="F28" s="348"/>
      <c r="G28" s="348"/>
      <c r="H28" s="348"/>
      <c r="I28" s="348"/>
      <c r="J28" s="349"/>
      <c r="P28" s="64">
        <v>24</v>
      </c>
      <c r="Q28" s="75">
        <v>6</v>
      </c>
      <c r="R28" s="76">
        <v>4</v>
      </c>
    </row>
    <row r="29" spans="2:18" ht="15" customHeight="1" thickBot="1" x14ac:dyDescent="0.25">
      <c r="B29" s="221" t="s">
        <v>208</v>
      </c>
      <c r="C29" s="221" t="s">
        <v>21</v>
      </c>
      <c r="D29" s="221" t="s">
        <v>304</v>
      </c>
      <c r="E29" s="221" t="s">
        <v>305</v>
      </c>
      <c r="F29" s="221"/>
      <c r="G29" s="221" t="s">
        <v>683</v>
      </c>
      <c r="H29" s="221" t="s">
        <v>237</v>
      </c>
      <c r="I29" s="345" t="s">
        <v>246</v>
      </c>
      <c r="J29" s="331"/>
      <c r="P29" s="70">
        <v>25</v>
      </c>
      <c r="Q29" s="71">
        <v>6</v>
      </c>
      <c r="R29" s="72">
        <v>8</v>
      </c>
    </row>
    <row r="30" spans="2:18" ht="15" thickBot="1" x14ac:dyDescent="0.25">
      <c r="B30" s="245" t="str">
        <f>B$5</f>
        <v>MSEL1</v>
      </c>
      <c r="C30" s="227" t="s">
        <v>221</v>
      </c>
      <c r="D30" s="228" t="s">
        <v>211</v>
      </c>
      <c r="E30" s="228" t="s">
        <v>247</v>
      </c>
      <c r="F30" s="48"/>
      <c r="G30" s="102" t="s">
        <v>248</v>
      </c>
      <c r="H30" s="246" t="s">
        <v>248</v>
      </c>
      <c r="I30" s="332"/>
      <c r="J30" s="333"/>
      <c r="P30" s="64">
        <v>26</v>
      </c>
      <c r="Q30" s="75">
        <v>7</v>
      </c>
      <c r="R30" s="76">
        <v>0.5</v>
      </c>
    </row>
    <row r="31" spans="2:18" ht="15" thickBot="1" x14ac:dyDescent="0.25">
      <c r="B31" s="245" t="str">
        <f>B$7</f>
        <v>MSEL2</v>
      </c>
      <c r="C31" s="233" t="s">
        <v>249</v>
      </c>
      <c r="D31" s="142">
        <f>IF(D9&lt;2,"N/A",IF(OR(J25="SHORT",J25="FLOAT"),J25,2*F25+MOD(F26,2)))</f>
        <v>2</v>
      </c>
      <c r="E31" s="142" t="str">
        <f>IF(OR(J25='Resistor References'!AG$2,J25='Resistor References'!AG$3,'Pin Detect Programming'!F26&lt;2),"OPEN",1)</f>
        <v>OPEN</v>
      </c>
      <c r="F31" s="40"/>
      <c r="G31" s="143">
        <f>IF(OR(D31="FLOAT",D31="SHORT"),D31,HLOOKUP(D31,'Resistor Selection'!C13:R14,2,FALSE))</f>
        <v>6810</v>
      </c>
      <c r="H31" s="247" t="str">
        <f>IF(E31="Open","Open",VLOOKUP(E31,'Resistor Selection'!B$13:AH$30,'Pin Detect Programming'!D31+2,FALSE))</f>
        <v>Open</v>
      </c>
      <c r="I31" s="332"/>
      <c r="J31" s="333"/>
      <c r="P31" s="70">
        <v>27</v>
      </c>
      <c r="Q31" s="71">
        <v>7</v>
      </c>
      <c r="R31" s="72">
        <v>1</v>
      </c>
    </row>
    <row r="32" spans="2:18" ht="15" thickBot="1" x14ac:dyDescent="0.25">
      <c r="B32" s="245" t="str">
        <f>B$10</f>
        <v>VSEL</v>
      </c>
      <c r="C32" s="233" t="s">
        <v>221</v>
      </c>
      <c r="D32" s="142" t="s">
        <v>211</v>
      </c>
      <c r="E32" s="142" t="s">
        <v>247</v>
      </c>
      <c r="F32" s="40"/>
      <c r="G32" s="143" t="s">
        <v>248</v>
      </c>
      <c r="H32" s="247" t="s">
        <v>248</v>
      </c>
      <c r="I32" s="332"/>
      <c r="J32" s="333"/>
      <c r="P32" s="64">
        <v>28</v>
      </c>
      <c r="Q32" s="75">
        <v>7</v>
      </c>
      <c r="R32" s="76">
        <v>2</v>
      </c>
    </row>
    <row r="33" spans="2:18" ht="15" thickBot="1" x14ac:dyDescent="0.25">
      <c r="B33" s="245" t="str">
        <f>B$13</f>
        <v>ADRSEL</v>
      </c>
      <c r="C33" s="229" t="s">
        <v>221</v>
      </c>
      <c r="D33" s="230" t="s">
        <v>211</v>
      </c>
      <c r="E33" s="230" t="s">
        <v>247</v>
      </c>
      <c r="F33" s="53"/>
      <c r="G33" s="105" t="s">
        <v>248</v>
      </c>
      <c r="H33" s="248" t="s">
        <v>248</v>
      </c>
      <c r="I33" s="334"/>
      <c r="J33" s="335"/>
      <c r="P33" s="70">
        <v>29</v>
      </c>
      <c r="Q33" s="71">
        <v>7</v>
      </c>
      <c r="R33" s="72">
        <v>4</v>
      </c>
    </row>
    <row r="34" spans="2:18" ht="15" thickBot="1" x14ac:dyDescent="0.25">
      <c r="L34" s="137"/>
      <c r="P34" s="64">
        <v>30</v>
      </c>
      <c r="Q34" s="75">
        <v>7</v>
      </c>
      <c r="R34" s="76">
        <v>8</v>
      </c>
    </row>
    <row r="35" spans="2:18" ht="15.75" thickBot="1" x14ac:dyDescent="0.3">
      <c r="B35" s="342" t="s">
        <v>250</v>
      </c>
      <c r="C35" s="343"/>
      <c r="D35" s="343"/>
      <c r="E35" s="343"/>
      <c r="F35" s="343"/>
      <c r="G35" s="343"/>
      <c r="H35" s="343"/>
      <c r="I35" s="343"/>
      <c r="J35" s="344"/>
      <c r="P35" s="94">
        <v>31</v>
      </c>
      <c r="Q35" s="95">
        <v>10</v>
      </c>
      <c r="R35" s="96">
        <v>2</v>
      </c>
    </row>
    <row r="36" spans="2:18" ht="43.5" thickBot="1" x14ac:dyDescent="0.25">
      <c r="B36" s="221" t="s">
        <v>208</v>
      </c>
      <c r="C36" s="221" t="s">
        <v>209</v>
      </c>
      <c r="D36" s="221" t="s">
        <v>551</v>
      </c>
      <c r="E36" s="221" t="s">
        <v>210</v>
      </c>
      <c r="F36" s="278" t="s">
        <v>697</v>
      </c>
      <c r="G36" s="278" t="s">
        <v>695</v>
      </c>
      <c r="H36" s="278" t="s">
        <v>696</v>
      </c>
      <c r="I36" s="221" t="s">
        <v>213</v>
      </c>
      <c r="J36" s="221" t="s">
        <v>214</v>
      </c>
    </row>
    <row r="37" spans="2:18" ht="43.5" thickBot="1" x14ac:dyDescent="0.25">
      <c r="B37" s="339" t="str">
        <f>B7</f>
        <v>MSEL2</v>
      </c>
      <c r="C37" s="266" t="s">
        <v>677</v>
      </c>
      <c r="D37" s="209" t="s">
        <v>689</v>
      </c>
      <c r="E37" s="99"/>
      <c r="F37" s="101">
        <f>IF(AND(D37=G37,D38=G38),"SHORT",IF(AND(D37=H37,D38=H38),"FLOAT",VLOOKUP(D37,'Resistor References'!AF$4:AG$11,2,FALSE)))</f>
        <v>7</v>
      </c>
      <c r="G37" s="102" t="s">
        <v>221</v>
      </c>
      <c r="H37" s="228" t="s">
        <v>221</v>
      </c>
      <c r="I37" s="67" t="s">
        <v>221</v>
      </c>
      <c r="J37" s="340" t="str">
        <f>IF(AND(D37=G37,D38=G38),"SHORT",IF(AND(H37=D37,H38=D38),"FLOAT","Resistor"))</f>
        <v>Resistor</v>
      </c>
    </row>
    <row r="38" spans="2:18" ht="15.75" customHeight="1" thickBot="1" x14ac:dyDescent="0.25">
      <c r="B38" s="339"/>
      <c r="C38" s="229" t="s">
        <v>219</v>
      </c>
      <c r="D38" s="210" t="str">
        <f>D8</f>
        <v>40/52</v>
      </c>
      <c r="E38" s="100" t="s">
        <v>26</v>
      </c>
      <c r="F38" s="104">
        <f>VLOOKUP(D38,'Resistor References'!O$3:P$6,2,FALSE)</f>
        <v>0</v>
      </c>
      <c r="G38" s="105" t="s">
        <v>221</v>
      </c>
      <c r="H38" s="230" t="s">
        <v>221</v>
      </c>
      <c r="I38" s="74">
        <v>52</v>
      </c>
      <c r="J38" s="341"/>
    </row>
    <row r="39" spans="2:18" ht="15" thickBot="1" x14ac:dyDescent="0.25"/>
    <row r="40" spans="2:18" ht="16.5" thickBot="1" x14ac:dyDescent="0.3">
      <c r="B40" s="347" t="s">
        <v>681</v>
      </c>
      <c r="C40" s="348"/>
      <c r="D40" s="348"/>
      <c r="E40" s="348"/>
      <c r="F40" s="348"/>
      <c r="G40" s="348"/>
      <c r="H40" s="348"/>
      <c r="I40" s="348"/>
      <c r="J40" s="349"/>
    </row>
    <row r="41" spans="2:18" ht="15" thickBot="1" x14ac:dyDescent="0.25">
      <c r="B41" s="221" t="s">
        <v>208</v>
      </c>
      <c r="C41" s="221" t="s">
        <v>21</v>
      </c>
      <c r="D41" s="221" t="s">
        <v>304</v>
      </c>
      <c r="E41" s="221" t="s">
        <v>305</v>
      </c>
      <c r="F41" s="221"/>
      <c r="G41" s="221" t="s">
        <v>683</v>
      </c>
      <c r="H41" s="221" t="s">
        <v>237</v>
      </c>
      <c r="I41" s="330" t="s">
        <v>246</v>
      </c>
      <c r="J41" s="331"/>
    </row>
    <row r="42" spans="2:18" ht="15" thickBot="1" x14ac:dyDescent="0.25">
      <c r="B42" s="245" t="str">
        <f>B$5</f>
        <v>MSEL1</v>
      </c>
      <c r="C42" s="227" t="s">
        <v>221</v>
      </c>
      <c r="D42" s="228" t="s">
        <v>211</v>
      </c>
      <c r="E42" s="228" t="s">
        <v>247</v>
      </c>
      <c r="F42" s="48"/>
      <c r="G42" s="102" t="s">
        <v>248</v>
      </c>
      <c r="H42" s="246" t="s">
        <v>248</v>
      </c>
      <c r="I42" s="332"/>
      <c r="J42" s="333"/>
    </row>
    <row r="43" spans="2:18" ht="15" thickBot="1" x14ac:dyDescent="0.25">
      <c r="B43" s="245" t="str">
        <f>B$7</f>
        <v>MSEL2</v>
      </c>
      <c r="C43" s="233" t="s">
        <v>249</v>
      </c>
      <c r="D43" s="142">
        <f>IF(D9&lt;3,"N/A",IF(OR(J37="SHORT",J37="FLOAT"),J37,2*F37+MOD(F38,2)))</f>
        <v>14</v>
      </c>
      <c r="E43" s="142" t="str">
        <f>IF(OR(J37='Resistor References'!AG$2,J37='Resistor References'!AG$3,'Pin Detect Programming'!F38&lt;2),"OPEN",1)</f>
        <v>OPEN</v>
      </c>
      <c r="F43" s="40"/>
      <c r="G43" s="143">
        <f>IF(OR(D43="FLOAT",D43="SHORT"),D43,HLOOKUP(D43,'Resistor Selection'!C13:R14,2,FALSE))</f>
        <v>68100</v>
      </c>
      <c r="H43" s="247" t="str">
        <f>IF(E43="Open","Open",VLOOKUP(E43,'Resistor Selection'!B$13:AH$30,'Pin Detect Programming'!D43+2,FALSE))</f>
        <v>Open</v>
      </c>
      <c r="I43" s="332"/>
      <c r="J43" s="333"/>
    </row>
    <row r="44" spans="2:18" ht="15" thickBot="1" x14ac:dyDescent="0.25">
      <c r="B44" s="245" t="str">
        <f>B$10</f>
        <v>VSEL</v>
      </c>
      <c r="C44" s="233" t="s">
        <v>221</v>
      </c>
      <c r="D44" s="142" t="s">
        <v>211</v>
      </c>
      <c r="E44" s="142" t="s">
        <v>247</v>
      </c>
      <c r="F44" s="40"/>
      <c r="G44" s="143" t="s">
        <v>248</v>
      </c>
      <c r="H44" s="247" t="s">
        <v>248</v>
      </c>
      <c r="I44" s="332"/>
      <c r="J44" s="333"/>
    </row>
    <row r="45" spans="2:18" ht="15" thickBot="1" x14ac:dyDescent="0.25">
      <c r="B45" s="245" t="str">
        <f>B$13</f>
        <v>ADRSEL</v>
      </c>
      <c r="C45" s="229" t="s">
        <v>221</v>
      </c>
      <c r="D45" s="230" t="s">
        <v>211</v>
      </c>
      <c r="E45" s="230" t="s">
        <v>247</v>
      </c>
      <c r="F45" s="53"/>
      <c r="G45" s="105" t="s">
        <v>248</v>
      </c>
      <c r="H45" s="248" t="s">
        <v>248</v>
      </c>
      <c r="I45" s="334"/>
      <c r="J45" s="335"/>
    </row>
    <row r="46" spans="2:18" ht="15" thickBot="1" x14ac:dyDescent="0.25"/>
    <row r="47" spans="2:18" ht="15.75" thickBot="1" x14ac:dyDescent="0.3">
      <c r="B47" s="342" t="s">
        <v>251</v>
      </c>
      <c r="C47" s="343"/>
      <c r="D47" s="343"/>
      <c r="E47" s="343"/>
      <c r="F47" s="343"/>
      <c r="G47" s="343"/>
      <c r="H47" s="343"/>
      <c r="I47" s="343"/>
      <c r="J47" s="344"/>
    </row>
    <row r="48" spans="2:18" ht="43.5" thickBot="1" x14ac:dyDescent="0.25">
      <c r="B48" s="221" t="s">
        <v>208</v>
      </c>
      <c r="C48" s="221" t="s">
        <v>209</v>
      </c>
      <c r="D48" s="221" t="s">
        <v>551</v>
      </c>
      <c r="E48" s="221" t="s">
        <v>210</v>
      </c>
      <c r="F48" s="278" t="s">
        <v>697</v>
      </c>
      <c r="G48" s="278" t="s">
        <v>695</v>
      </c>
      <c r="H48" s="278" t="s">
        <v>696</v>
      </c>
      <c r="I48" s="221" t="s">
        <v>213</v>
      </c>
      <c r="J48" s="221" t="s">
        <v>214</v>
      </c>
    </row>
    <row r="49" spans="2:10" ht="43.5" thickBot="1" x14ac:dyDescent="0.25">
      <c r="B49" s="339" t="str">
        <f>B7</f>
        <v>MSEL2</v>
      </c>
      <c r="C49" s="266" t="s">
        <v>677</v>
      </c>
      <c r="D49" s="209" t="s">
        <v>690</v>
      </c>
      <c r="E49" s="99"/>
      <c r="F49" s="101">
        <f>IF(AND(D49=G49,D50=G50),"SHORT",IF(AND(D49=H49,D50=H50),"FLOAT",VLOOKUP(D49,'Resistor References'!AF$4:AG$11,2,FALSE)))</f>
        <v>5</v>
      </c>
      <c r="G49" s="102" t="s">
        <v>221</v>
      </c>
      <c r="H49" s="228" t="s">
        <v>221</v>
      </c>
      <c r="I49" s="67" t="s">
        <v>221</v>
      </c>
      <c r="J49" s="340" t="str">
        <f>IF(AND(D49=G49,D50=G50),"SHORT",IF(AND(H49=D49,H50=D50),"FLOAT","Resistor"))</f>
        <v>Resistor</v>
      </c>
    </row>
    <row r="50" spans="2:10" ht="15" thickBot="1" x14ac:dyDescent="0.25">
      <c r="B50" s="339"/>
      <c r="C50" s="229" t="s">
        <v>219</v>
      </c>
      <c r="D50" s="210" t="str">
        <f>D8</f>
        <v>40/52</v>
      </c>
      <c r="E50" s="100" t="s">
        <v>26</v>
      </c>
      <c r="F50" s="104">
        <f>VLOOKUP(D50,'Resistor References'!O$3:P$6,2,FALSE)</f>
        <v>0</v>
      </c>
      <c r="G50" s="105" t="s">
        <v>221</v>
      </c>
      <c r="H50" s="230" t="s">
        <v>221</v>
      </c>
      <c r="I50" s="74">
        <v>52</v>
      </c>
      <c r="J50" s="341"/>
    </row>
    <row r="51" spans="2:10" ht="15" thickBot="1" x14ac:dyDescent="0.25"/>
    <row r="52" spans="2:10" ht="16.5" thickBot="1" x14ac:dyDescent="0.3">
      <c r="B52" s="347" t="s">
        <v>680</v>
      </c>
      <c r="C52" s="348"/>
      <c r="D52" s="348"/>
      <c r="E52" s="348"/>
      <c r="F52" s="348"/>
      <c r="G52" s="348"/>
      <c r="H52" s="348"/>
      <c r="I52" s="348"/>
      <c r="J52" s="349"/>
    </row>
    <row r="53" spans="2:10" ht="15" thickBot="1" x14ac:dyDescent="0.25">
      <c r="B53" s="221" t="s">
        <v>208</v>
      </c>
      <c r="C53" s="221" t="s">
        <v>21</v>
      </c>
      <c r="D53" s="221" t="s">
        <v>304</v>
      </c>
      <c r="E53" s="221" t="s">
        <v>305</v>
      </c>
      <c r="F53" s="221"/>
      <c r="G53" s="221" t="s">
        <v>683</v>
      </c>
      <c r="H53" s="221" t="s">
        <v>237</v>
      </c>
      <c r="I53" s="330" t="s">
        <v>246</v>
      </c>
      <c r="J53" s="331"/>
    </row>
    <row r="54" spans="2:10" ht="15" thickBot="1" x14ac:dyDescent="0.25">
      <c r="B54" s="245" t="str">
        <f>B$5</f>
        <v>MSEL1</v>
      </c>
      <c r="C54" s="227" t="s">
        <v>221</v>
      </c>
      <c r="D54" s="228" t="s">
        <v>211</v>
      </c>
      <c r="E54" s="228" t="s">
        <v>247</v>
      </c>
      <c r="F54" s="48"/>
      <c r="G54" s="102" t="s">
        <v>248</v>
      </c>
      <c r="H54" s="246" t="s">
        <v>248</v>
      </c>
      <c r="I54" s="332"/>
      <c r="J54" s="333"/>
    </row>
    <row r="55" spans="2:10" ht="15" thickBot="1" x14ac:dyDescent="0.25">
      <c r="B55" s="245" t="str">
        <f>B$7</f>
        <v>MSEL2</v>
      </c>
      <c r="C55" s="233" t="s">
        <v>249</v>
      </c>
      <c r="D55" s="142">
        <f>IF(D9&lt;4,"N/A",IF(OR(J49="SHORT",J49="FLOAT"),J49,2*F49+MOD(F50,2)))</f>
        <v>10</v>
      </c>
      <c r="E55" s="142" t="str">
        <f>IF(OR(J49='Resistor References'!AG$2,J49='Resistor References'!AG$3,'Pin Detect Programming'!F50&lt;2),"OPEN",1)</f>
        <v>OPEN</v>
      </c>
      <c r="F55" s="40"/>
      <c r="G55" s="143">
        <f>IF(OR(D55="FLOAT",D55="SHORT"),D55,HLOOKUP(D55,'Resistor Selection'!C13:R14,2,FALSE))</f>
        <v>31600</v>
      </c>
      <c r="H55" s="247" t="str">
        <f>IF(E55="Open","Open",VLOOKUP(E55,'Resistor Selection'!B$13:AH$30,'Pin Detect Programming'!D55+2,FALSE))</f>
        <v>Open</v>
      </c>
      <c r="I55" s="332"/>
      <c r="J55" s="333"/>
    </row>
    <row r="56" spans="2:10" ht="15" thickBot="1" x14ac:dyDescent="0.25">
      <c r="B56" s="245" t="str">
        <f>B$10</f>
        <v>VSEL</v>
      </c>
      <c r="C56" s="233" t="s">
        <v>221</v>
      </c>
      <c r="D56" s="142" t="s">
        <v>211</v>
      </c>
      <c r="E56" s="142" t="s">
        <v>247</v>
      </c>
      <c r="F56" s="40"/>
      <c r="G56" s="143" t="s">
        <v>248</v>
      </c>
      <c r="H56" s="247" t="s">
        <v>248</v>
      </c>
      <c r="I56" s="332"/>
      <c r="J56" s="333"/>
    </row>
    <row r="57" spans="2:10" ht="15" thickBot="1" x14ac:dyDescent="0.25">
      <c r="B57" s="245" t="str">
        <f>B$13</f>
        <v>ADRSEL</v>
      </c>
      <c r="C57" s="229" t="s">
        <v>221</v>
      </c>
      <c r="D57" s="230" t="s">
        <v>211</v>
      </c>
      <c r="E57" s="230" t="s">
        <v>247</v>
      </c>
      <c r="F57" s="53"/>
      <c r="G57" s="105" t="s">
        <v>248</v>
      </c>
      <c r="H57" s="248" t="s">
        <v>248</v>
      </c>
      <c r="I57" s="334"/>
      <c r="J57" s="335"/>
    </row>
  </sheetData>
  <dataConsolidate/>
  <mergeCells count="29">
    <mergeCell ref="B40:J40"/>
    <mergeCell ref="B28:J28"/>
    <mergeCell ref="B52:J52"/>
    <mergeCell ref="P2:R2"/>
    <mergeCell ref="B5:B6"/>
    <mergeCell ref="J5:J6"/>
    <mergeCell ref="B16:J16"/>
    <mergeCell ref="B10:B12"/>
    <mergeCell ref="J10:J12"/>
    <mergeCell ref="B13:B14"/>
    <mergeCell ref="J13:J14"/>
    <mergeCell ref="B3:J3"/>
    <mergeCell ref="C2:J2"/>
    <mergeCell ref="I53:J57"/>
    <mergeCell ref="L2:N2"/>
    <mergeCell ref="B37:B38"/>
    <mergeCell ref="J37:J38"/>
    <mergeCell ref="I41:J45"/>
    <mergeCell ref="B47:J47"/>
    <mergeCell ref="B49:B50"/>
    <mergeCell ref="J49:J50"/>
    <mergeCell ref="I17:J21"/>
    <mergeCell ref="B23:J23"/>
    <mergeCell ref="B25:B26"/>
    <mergeCell ref="J25:J26"/>
    <mergeCell ref="I29:J33"/>
    <mergeCell ref="B35:J35"/>
    <mergeCell ref="B7:B9"/>
    <mergeCell ref="J7:J9"/>
  </mergeCells>
  <phoneticPr fontId="28" type="noConversion"/>
  <conditionalFormatting sqref="B23:J23 B24:E24 I24:J24 B25:J27 B29:C29 F29 H29:J29 B30:J33">
    <cfRule type="expression" dxfId="67" priority="5">
      <formula>$D$9&lt;2</formula>
    </cfRule>
  </conditionalFormatting>
  <conditionalFormatting sqref="B35:J35 B36:C36 E36 I36:J36 B37 D37:J37 B38:J39 B41:C41 F41 H41:J41 B42:J45">
    <cfRule type="expression" dxfId="66" priority="6">
      <formula>$D$9&lt;3</formula>
    </cfRule>
  </conditionalFormatting>
  <conditionalFormatting sqref="B47:J47 B48:C48 E48 I48:J48 B49 D49:J49 B50:J51 B53:C53 F53 H53:J53 B54:J57">
    <cfRule type="expression" dxfId="65" priority="7">
      <formula>$D$9&lt;&gt;4</formula>
    </cfRule>
  </conditionalFormatting>
  <conditionalFormatting sqref="C37">
    <cfRule type="expression" dxfId="64" priority="4">
      <formula>$D$9&lt;2</formula>
    </cfRule>
  </conditionalFormatting>
  <conditionalFormatting sqref="C49">
    <cfRule type="expression" dxfId="63" priority="3">
      <formula>$D$9&lt;2</formula>
    </cfRule>
  </conditionalFormatting>
  <conditionalFormatting sqref="D6">
    <cfRule type="cellIs" dxfId="62" priority="17" operator="notEqual">
      <formula>fsw</formula>
    </cfRule>
  </conditionalFormatting>
  <conditionalFormatting sqref="D11">
    <cfRule type="cellIs" dxfId="61" priority="16" operator="notEqual">
      <formula>Vout</formula>
    </cfRule>
  </conditionalFormatting>
  <conditionalFormatting sqref="D12">
    <cfRule type="cellIs" dxfId="58" priority="15" operator="notEqual">
      <formula>VOSL</formula>
    </cfRule>
  </conditionalFormatting>
  <conditionalFormatting sqref="D18:D21">
    <cfRule type="cellIs" dxfId="57" priority="38" stopIfTrue="1" operator="equal">
      <formula>$H$4</formula>
    </cfRule>
    <cfRule type="cellIs" dxfId="56" priority="39" stopIfTrue="1" operator="equal">
      <formula>$G$4</formula>
    </cfRule>
    <cfRule type="cellIs" dxfId="55" priority="40" operator="greaterThan">
      <formula>29.5</formula>
    </cfRule>
  </conditionalFormatting>
  <conditionalFormatting sqref="D25">
    <cfRule type="expression" dxfId="54" priority="11">
      <formula>NOT(AND(ISNUMBER(FIND($D$9,$D$25)),IF(ISNUMBER(FIND($D$9,$D$25)),FIND($D$9,$D$25)&gt;3,0)))</formula>
    </cfRule>
  </conditionalFormatting>
  <conditionalFormatting sqref="D26">
    <cfRule type="cellIs" dxfId="53" priority="10" operator="notEqual">
      <formula>$D$8</formula>
    </cfRule>
  </conditionalFormatting>
  <conditionalFormatting sqref="D31">
    <cfRule type="cellIs" dxfId="52" priority="35" stopIfTrue="1" operator="equal">
      <formula>$H$4</formula>
    </cfRule>
    <cfRule type="cellIs" dxfId="51" priority="36" stopIfTrue="1" operator="equal">
      <formula>$G$4</formula>
    </cfRule>
    <cfRule type="cellIs" dxfId="50" priority="37" operator="greaterThan">
      <formula>29.5</formula>
    </cfRule>
  </conditionalFormatting>
  <conditionalFormatting sqref="D36">
    <cfRule type="expression" dxfId="49" priority="2">
      <formula>$D$9&lt;2</formula>
    </cfRule>
  </conditionalFormatting>
  <conditionalFormatting sqref="D37">
    <cfRule type="expression" dxfId="48" priority="13">
      <formula>NOT(AND(ISNUMBER(FIND($D$9,$D$37)),IF(ISNUMBER(FIND($D$9,$D$37)),FIND($D$9,$D$37)&gt;3,0)))</formula>
    </cfRule>
  </conditionalFormatting>
  <conditionalFormatting sqref="D38">
    <cfRule type="cellIs" dxfId="47" priority="9" operator="notEqual">
      <formula>$D$8</formula>
    </cfRule>
  </conditionalFormatting>
  <conditionalFormatting sqref="D43">
    <cfRule type="cellIs" dxfId="46" priority="34" operator="greaterThan">
      <formula>29.5</formula>
    </cfRule>
    <cfRule type="cellIs" dxfId="45" priority="33" stopIfTrue="1" operator="equal">
      <formula>$G$4</formula>
    </cfRule>
    <cfRule type="cellIs" dxfId="44" priority="32" stopIfTrue="1" operator="equal">
      <formula>$H$4</formula>
    </cfRule>
  </conditionalFormatting>
  <conditionalFormatting sqref="D48">
    <cfRule type="expression" dxfId="43" priority="1">
      <formula>$D$9&lt;2</formula>
    </cfRule>
  </conditionalFormatting>
  <conditionalFormatting sqref="D49">
    <cfRule type="expression" dxfId="42" priority="12">
      <formula>NOT(AND(ISNUMBER(FIND($D$9,$D$49)),IF(ISNUMBER(FIND($D$9,$D$49)),FIND($D$9,$D$49)&gt;3,0)))</formula>
    </cfRule>
  </conditionalFormatting>
  <conditionalFormatting sqref="D50">
    <cfRule type="cellIs" dxfId="41" priority="8" operator="notEqual">
      <formula>$D$8</formula>
    </cfRule>
  </conditionalFormatting>
  <conditionalFormatting sqref="D55">
    <cfRule type="cellIs" dxfId="40" priority="31" operator="greaterThan">
      <formula>29.5</formula>
    </cfRule>
    <cfRule type="cellIs" dxfId="39" priority="29" stopIfTrue="1" operator="equal">
      <formula>$H$4</formula>
    </cfRule>
    <cfRule type="cellIs" dxfId="38" priority="30" stopIfTrue="1" operator="equal">
      <formula>$G$4</formula>
    </cfRule>
  </conditionalFormatting>
  <conditionalFormatting sqref="P4:P35">
    <cfRule type="cellIs" dxfId="37" priority="14" operator="equal">
      <formula>$D$5</formula>
    </cfRule>
  </conditionalFormatting>
  <conditionalFormatting sqref="Q5:Q35">
    <cfRule type="cellIs" dxfId="36" priority="19" operator="greaterThan">
      <formula>ILOOP_trgt</formula>
    </cfRule>
  </conditionalFormatting>
  <conditionalFormatting sqref="Q4:R4">
    <cfRule type="expression" dxfId="35" priority="21">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27" operator="greaterThan" id="{456142BB-AD7D-493F-88C2-9F6F4383311F}">
            <xm:f>'Resistor References'!$X$18</xm:f>
            <x14:dxf>
              <font>
                <color rgb="FF9C0006"/>
              </font>
              <fill>
                <patternFill>
                  <bgColor rgb="FFFFC7CE"/>
                </patternFill>
              </fill>
            </x14:dxf>
          </x14:cfRule>
          <x14:cfRule type="cellIs" priority="28" operator="lessThan" id="{691D62A3-AD42-4D4C-B5B2-A86356ADB033}">
            <xm:f>'Resistor References'!$X$3</xm:f>
            <x14:dxf>
              <font>
                <color rgb="FF9C0006"/>
              </font>
              <fill>
                <patternFill>
                  <bgColor rgb="FFFFC7CE"/>
                </patternFill>
              </fill>
            </x14:dxf>
          </x14:cfRule>
          <xm:sqref>D11</xm:sqref>
        </x14:conditionalFormatting>
        <x14:conditionalFormatting xmlns:xm="http://schemas.microsoft.com/office/excel/2006/main">
          <x14:cfRule type="cellIs" priority="57" operator="greaterThan" id="{962165AF-371E-429A-9EEB-1504A04499E3}">
            <xm:f>'Device Calculator'!$M80</xm:f>
            <x14:dxf>
              <font>
                <color rgb="FF9C0006"/>
              </font>
              <fill>
                <patternFill>
                  <bgColor rgb="FFFFC7CE"/>
                </patternFill>
              </fill>
            </x14:dxf>
          </x14:cfRule>
          <xm:sqref>R5:R20</xm:sqref>
        </x14:conditionalFormatting>
        <x14:conditionalFormatting xmlns:xm="http://schemas.microsoft.com/office/excel/2006/main">
          <x14:cfRule type="cellIs" priority="63" operator="greaterThan" id="{962165AF-371E-429A-9EEB-1504A04499E3}">
            <xm:f>'Device Calculator'!$M97</xm:f>
            <x14:dxf>
              <font>
                <color rgb="FF9C0006"/>
              </font>
              <fill>
                <patternFill>
                  <bgColor rgb="FFFFC7CE"/>
                </patternFill>
              </fill>
            </x14:dxf>
          </x14:cfRule>
          <xm:sqref>R21:R33</xm:sqref>
        </x14:conditionalFormatting>
        <x14:conditionalFormatting xmlns:xm="http://schemas.microsoft.com/office/excel/2006/main">
          <x14:cfRule type="cellIs" priority="93" operator="greaterThan" id="{962165AF-371E-429A-9EEB-1504A04499E3}">
            <xm:f>'Device Calculator'!#REF!</xm:f>
            <x14:dxf>
              <font>
                <color rgb="FF9C0006"/>
              </font>
              <fill>
                <patternFill>
                  <bgColor rgb="FFFFC7CE"/>
                </patternFill>
              </fill>
            </x14:dxf>
          </x14:cfRule>
          <xm:sqref>R34</xm:sqref>
        </x14:conditionalFormatting>
        <x14:conditionalFormatting xmlns:xm="http://schemas.microsoft.com/office/excel/2006/main">
          <x14:cfRule type="cellIs" priority="56" operator="greaterThan" id="{4A4205D8-AD0D-4981-A583-BB20AE834379}">
            <xm:f>'Device Calculator'!#REF!</xm:f>
            <x14:dxf>
              <font>
                <color rgb="FF9C0006"/>
              </font>
              <fill>
                <patternFill>
                  <bgColor rgb="FFFFC7CE"/>
                </patternFill>
              </fill>
            </x14:dxf>
          </x14:cfRule>
          <xm:sqref>R35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200-000000000000}">
          <x14:formula1>
            <xm:f>'Resistor References'!$O$3:$O$6</xm:f>
          </x14:formula1>
          <xm:sqref>D50 D38 D26 D8</xm:sqref>
        </x14:dataValidation>
        <x14:dataValidation type="list" allowBlank="1" showInputMessage="1" showErrorMessage="1" xr:uid="{00000000-0002-0000-0200-000001000000}">
          <x14:formula1>
            <xm:f>'Resistor References'!$G$2:$G$35</xm:f>
          </x14:formula1>
          <xm:sqref>D5</xm:sqref>
        </x14:dataValidation>
        <x14:dataValidation type="list" allowBlank="1" showInputMessage="1" showErrorMessage="1" xr:uid="{00000000-0002-0000-0200-000002000000}">
          <x14:formula1>
            <xm:f>'Resistor References'!$AB$3:$AB$11</xm:f>
          </x14:formula1>
          <xm:sqref>D14</xm:sqref>
        </x14:dataValidation>
        <x14:dataValidation type="list" allowBlank="1" showInputMessage="1" showErrorMessage="1" xr:uid="{00000000-0002-0000-0200-000003000000}">
          <x14:formula1>
            <xm:f>'Resistor References'!$Z$2:$Z$32</xm:f>
          </x14:formula1>
          <xm:sqref>D13</xm:sqref>
        </x14:dataValidation>
        <x14:dataValidation type="list" allowBlank="1" showInputMessage="1" showErrorMessage="1" xr:uid="{00000000-0002-0000-0200-000004000000}">
          <x14:formula1>
            <xm:f>'Resistor References'!$S$2:$S$17</xm:f>
          </x14:formula1>
          <xm:sqref>D10</xm:sqref>
        </x14:dataValidation>
        <x14:dataValidation type="list" allowBlank="1" showInputMessage="1" showErrorMessage="1" xr:uid="{00000000-0002-0000-0200-000005000000}">
          <x14:formula1>
            <xm:f>'Resistor References'!$X$3:$X$19</xm:f>
          </x14:formula1>
          <xm:sqref>D11</xm:sqref>
        </x14:dataValidation>
        <x14:dataValidation type="list" allowBlank="1" showInputMessage="1" showErrorMessage="1" xr:uid="{00000000-0002-0000-0200-000006000000}">
          <x14:formula1>
            <xm:f>'Resistor References'!$Q$3:$Q$6</xm:f>
          </x14:formula1>
          <xm:sqref>D9</xm:sqref>
        </x14:dataValidation>
        <x14:dataValidation type="list" allowBlank="1" showInputMessage="1" showErrorMessage="1" xr:uid="{00000000-0002-0000-0200-000007000000}">
          <x14:formula1>
            <xm:f>'Resistor References'!$M$3:$M$10</xm:f>
          </x14:formula1>
          <xm:sqref>D7</xm:sqref>
        </x14:dataValidation>
        <x14:dataValidation type="list" allowBlank="1" showInputMessage="1" showErrorMessage="1" xr:uid="{00000000-0002-0000-0200-000008000000}">
          <x14:formula1>
            <xm:f>'Resistor References'!$K$3:$K$10</xm:f>
          </x14:formula1>
          <xm:sqref>D6</xm:sqref>
        </x14:dataValidation>
        <x14:dataValidation type="list" allowBlank="1" showInputMessage="1" showErrorMessage="1" xr:uid="{00000000-0002-0000-0200-000009000000}">
          <x14:formula1>
            <xm:f>'Resistor References'!$AE$5:$AE$6</xm:f>
          </x14:formula1>
          <xm:sqref>D37</xm:sqref>
        </x14:dataValidation>
        <x14:dataValidation type="list" allowBlank="1" showInputMessage="1" showErrorMessage="1" xr:uid="{00000000-0002-0000-0200-00000A000000}">
          <x14:formula1>
            <xm:f>'Resistor References'!$AE$7</xm:f>
          </x14:formula1>
          <xm:sqref>D49</xm:sqref>
        </x14:dataValidation>
        <x14:dataValidation type="list" allowBlank="1" showInputMessage="1" showErrorMessage="1" xr:uid="{00000000-0002-0000-0200-00000B000000}">
          <x14:formula1>
            <xm:f>'Resistor References'!$AE$2:$AE$4</xm:f>
          </x14:formula1>
          <xm:sqref>D25</xm:sqref>
        </x14:dataValidation>
        <x14:dataValidation type="list" allowBlank="1" showInputMessage="1" showErrorMessage="1" xr:uid="{00000000-0002-0000-0200-00000C000000}">
          <x14:formula1>
            <xm:f>'Resistor References'!$A$2:$A$4</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M60"/>
  <sheetViews>
    <sheetView zoomScale="85" zoomScaleNormal="85" workbookViewId="0">
      <pane ySplit="1" topLeftCell="A14" activePane="bottomLeft" state="frozen"/>
      <selection pane="bottomLeft" activeCell="D19" sqref="D19"/>
    </sheetView>
  </sheetViews>
  <sheetFormatPr defaultColWidth="9.140625" defaultRowHeight="15.75" x14ac:dyDescent="0.25"/>
  <cols>
    <col min="1" max="1" width="15.28515625" style="18" customWidth="1"/>
    <col min="2" max="2" width="15.28515625" style="18" bestFit="1" customWidth="1"/>
    <col min="3" max="3" width="20.28515625" style="18" customWidth="1"/>
    <col min="4" max="4" width="50" style="18" customWidth="1"/>
    <col min="5" max="5" width="38.85546875" style="18" customWidth="1"/>
    <col min="6" max="6" width="24.42578125" style="21" customWidth="1"/>
    <col min="7" max="7" width="16.42578125" style="21" customWidth="1"/>
    <col min="8" max="8" width="14" style="20" customWidth="1"/>
    <col min="9" max="9" width="27.5703125" style="12" bestFit="1" customWidth="1"/>
  </cols>
  <sheetData>
    <row r="1" spans="1:9" ht="32.25" thickBot="1" x14ac:dyDescent="0.3">
      <c r="A1" s="249" t="s">
        <v>208</v>
      </c>
      <c r="B1" s="249" t="s">
        <v>308</v>
      </c>
      <c r="C1" s="249" t="s">
        <v>382</v>
      </c>
      <c r="D1" s="249" t="s">
        <v>383</v>
      </c>
      <c r="E1" s="249" t="s">
        <v>384</v>
      </c>
      <c r="F1" s="250" t="s">
        <v>385</v>
      </c>
      <c r="G1" s="250" t="s">
        <v>386</v>
      </c>
      <c r="H1" s="251" t="s">
        <v>387</v>
      </c>
      <c r="I1" s="12" t="s">
        <v>388</v>
      </c>
    </row>
    <row r="2" spans="1:9" ht="13.9" customHeight="1" x14ac:dyDescent="0.25">
      <c r="A2" s="356" t="s">
        <v>389</v>
      </c>
      <c r="B2" s="357"/>
      <c r="C2" s="357"/>
      <c r="D2" s="357"/>
      <c r="E2" s="357"/>
      <c r="F2" s="357"/>
      <c r="G2" s="357"/>
      <c r="H2" s="358"/>
    </row>
    <row r="3" spans="1:9" ht="110.25" x14ac:dyDescent="0.25">
      <c r="A3" s="13">
        <v>30</v>
      </c>
      <c r="B3" s="13" t="s">
        <v>223</v>
      </c>
      <c r="C3" s="14" t="s">
        <v>390</v>
      </c>
      <c r="D3" s="15" t="s">
        <v>391</v>
      </c>
      <c r="E3" s="15"/>
      <c r="F3" s="132" t="str">
        <f>CONCATENATE(Concatenation!$B$6, Concatenation!$B$7)</f>
        <v>Top Resistor: 12100
Bottom Resistor: 21500</v>
      </c>
      <c r="G3" s="132" t="s">
        <v>665</v>
      </c>
      <c r="H3" s="16" t="s">
        <v>248</v>
      </c>
      <c r="I3" s="10"/>
    </row>
    <row r="4" spans="1:9" ht="47.25" x14ac:dyDescent="0.25">
      <c r="A4" s="17">
        <v>33</v>
      </c>
      <c r="B4" s="13" t="s">
        <v>392</v>
      </c>
      <c r="C4" s="14" t="s">
        <v>393</v>
      </c>
      <c r="D4" s="15" t="s">
        <v>394</v>
      </c>
      <c r="E4" s="15" t="s">
        <v>394</v>
      </c>
      <c r="F4" s="132"/>
      <c r="G4" s="132"/>
      <c r="H4" s="16" t="s">
        <v>248</v>
      </c>
      <c r="I4" s="10"/>
    </row>
    <row r="5" spans="1:9" ht="63" x14ac:dyDescent="0.25">
      <c r="A5" s="13">
        <v>33</v>
      </c>
      <c r="B5" s="13" t="s">
        <v>392</v>
      </c>
      <c r="C5" s="14" t="s">
        <v>393</v>
      </c>
      <c r="D5" s="15" t="s">
        <v>395</v>
      </c>
      <c r="E5" s="15" t="s">
        <v>396</v>
      </c>
      <c r="F5" s="132"/>
      <c r="G5" s="132"/>
      <c r="H5" s="16" t="s">
        <v>248</v>
      </c>
      <c r="I5" s="10"/>
    </row>
    <row r="6" spans="1:9" x14ac:dyDescent="0.25">
      <c r="C6" s="19"/>
      <c r="D6" s="19"/>
      <c r="E6" s="19"/>
      <c r="F6" s="20"/>
      <c r="G6" s="20"/>
      <c r="H6" s="21"/>
    </row>
    <row r="7" spans="1:9" x14ac:dyDescent="0.25">
      <c r="C7" s="19"/>
      <c r="D7" s="19"/>
      <c r="E7" s="19"/>
      <c r="F7" s="20"/>
      <c r="G7" s="20"/>
      <c r="H7" s="21"/>
    </row>
    <row r="8" spans="1:9" x14ac:dyDescent="0.25">
      <c r="A8" s="355" t="s">
        <v>397</v>
      </c>
      <c r="B8" s="355"/>
      <c r="C8" s="355"/>
      <c r="D8" s="355"/>
      <c r="E8" s="355"/>
      <c r="F8" s="355"/>
      <c r="G8" s="355"/>
      <c r="H8" s="355"/>
    </row>
    <row r="9" spans="1:9" ht="126" x14ac:dyDescent="0.25">
      <c r="A9" s="13">
        <v>32</v>
      </c>
      <c r="B9" s="13" t="s">
        <v>215</v>
      </c>
      <c r="C9" s="15" t="s">
        <v>398</v>
      </c>
      <c r="D9" s="15" t="s">
        <v>799</v>
      </c>
      <c r="E9" s="15"/>
      <c r="F9" s="132" t="str">
        <f>CONCATENATE(Concatenation!$F$6, Concatenation!$F$7)</f>
        <v>Top Resistor: 78700
Bottom Resistor: 31600</v>
      </c>
      <c r="G9" s="132" t="s">
        <v>665</v>
      </c>
      <c r="H9" s="16" t="s">
        <v>248</v>
      </c>
      <c r="I9" s="10"/>
    </row>
    <row r="10" spans="1:9" ht="126" x14ac:dyDescent="0.25">
      <c r="A10" s="13">
        <v>29</v>
      </c>
      <c r="B10" s="13" t="s">
        <v>216</v>
      </c>
      <c r="C10" s="15" t="s">
        <v>399</v>
      </c>
      <c r="D10" s="15" t="s">
        <v>400</v>
      </c>
      <c r="E10" s="15"/>
      <c r="F10" s="132" t="str">
        <f>CONCATENATE(Concatenation!$J$6, Concatenation!$J$7)</f>
        <v>Top Resistor: Open
Bottom Resistor: 8250</v>
      </c>
      <c r="G10" s="132" t="s">
        <v>665</v>
      </c>
      <c r="H10" s="16" t="s">
        <v>248</v>
      </c>
      <c r="I10" s="22"/>
    </row>
    <row r="11" spans="1:9" ht="157.5" x14ac:dyDescent="0.25">
      <c r="A11" s="13">
        <v>31</v>
      </c>
      <c r="B11" s="13" t="s">
        <v>229</v>
      </c>
      <c r="C11" s="15" t="s">
        <v>401</v>
      </c>
      <c r="D11" s="15" t="s">
        <v>402</v>
      </c>
      <c r="E11" s="15"/>
      <c r="F11" s="132" t="e">
        <f>CONCATENATE(Concatenation!$N$6, Concatenation!$N$7)</f>
        <v>#N/A</v>
      </c>
      <c r="G11" s="132" t="s">
        <v>665</v>
      </c>
      <c r="H11" s="16" t="s">
        <v>248</v>
      </c>
      <c r="I11" s="22"/>
    </row>
    <row r="12" spans="1:9" ht="63" x14ac:dyDescent="0.25">
      <c r="A12" s="13" t="s">
        <v>403</v>
      </c>
      <c r="B12" s="15" t="s">
        <v>404</v>
      </c>
      <c r="C12" s="23"/>
      <c r="D12" s="15" t="s">
        <v>405</v>
      </c>
      <c r="E12" s="15" t="s">
        <v>406</v>
      </c>
      <c r="F12" s="132"/>
      <c r="G12" s="132"/>
      <c r="H12" s="16" t="s">
        <v>248</v>
      </c>
      <c r="I12" s="22"/>
    </row>
    <row r="13" spans="1:9" ht="94.5" x14ac:dyDescent="0.25">
      <c r="A13" s="13">
        <v>34</v>
      </c>
      <c r="B13" s="15" t="s">
        <v>407</v>
      </c>
      <c r="C13" s="15" t="s">
        <v>408</v>
      </c>
      <c r="D13" s="15" t="s">
        <v>409</v>
      </c>
      <c r="E13" s="15" t="s">
        <v>410</v>
      </c>
      <c r="F13" s="132"/>
      <c r="G13" s="132"/>
      <c r="H13" s="16" t="s">
        <v>542</v>
      </c>
      <c r="I13" s="10"/>
    </row>
    <row r="14" spans="1:9" ht="94.5" x14ac:dyDescent="0.25">
      <c r="A14" s="13">
        <v>34</v>
      </c>
      <c r="B14" s="13" t="s">
        <v>407</v>
      </c>
      <c r="C14" s="15" t="s">
        <v>408</v>
      </c>
      <c r="D14" s="15" t="s">
        <v>411</v>
      </c>
      <c r="E14" s="15"/>
      <c r="F14" s="133"/>
      <c r="G14" s="133"/>
      <c r="H14" s="16" t="s">
        <v>542</v>
      </c>
      <c r="I14" s="10"/>
    </row>
    <row r="15" spans="1:9" ht="30" customHeight="1" x14ac:dyDescent="0.25">
      <c r="A15" s="13">
        <v>35</v>
      </c>
      <c r="B15" s="15" t="s">
        <v>412</v>
      </c>
      <c r="C15" s="15" t="s">
        <v>413</v>
      </c>
      <c r="D15" s="15" t="s">
        <v>414</v>
      </c>
      <c r="E15" s="15"/>
      <c r="F15" s="132"/>
      <c r="G15" s="132"/>
      <c r="H15" s="16" t="s">
        <v>542</v>
      </c>
      <c r="I15" s="10"/>
    </row>
    <row r="16" spans="1:9" ht="47.25" x14ac:dyDescent="0.25">
      <c r="A16" s="13">
        <v>35</v>
      </c>
      <c r="B16" s="15" t="s">
        <v>412</v>
      </c>
      <c r="C16" s="15" t="s">
        <v>413</v>
      </c>
      <c r="D16" s="15" t="s">
        <v>415</v>
      </c>
      <c r="E16" s="15" t="s">
        <v>416</v>
      </c>
      <c r="F16" s="132"/>
      <c r="G16" s="132"/>
      <c r="H16" s="16" t="s">
        <v>543</v>
      </c>
      <c r="I16" s="10"/>
    </row>
    <row r="17" spans="1:13" ht="47.25" x14ac:dyDescent="0.25">
      <c r="A17" s="13">
        <v>27</v>
      </c>
      <c r="B17" s="15" t="s">
        <v>417</v>
      </c>
      <c r="C17" s="15" t="s">
        <v>418</v>
      </c>
      <c r="D17" s="15" t="s">
        <v>419</v>
      </c>
      <c r="E17" s="15"/>
      <c r="F17" s="132"/>
      <c r="G17" s="132"/>
      <c r="H17" s="16" t="s">
        <v>542</v>
      </c>
      <c r="I17" s="10"/>
    </row>
    <row r="18" spans="1:13" ht="47.25" x14ac:dyDescent="0.25">
      <c r="A18" s="13">
        <v>27</v>
      </c>
      <c r="B18" s="15" t="s">
        <v>417</v>
      </c>
      <c r="C18" s="15" t="s">
        <v>418</v>
      </c>
      <c r="D18" s="15" t="s">
        <v>420</v>
      </c>
      <c r="E18" s="15"/>
      <c r="F18" s="132"/>
      <c r="G18" s="132"/>
      <c r="H18" s="16" t="s">
        <v>543</v>
      </c>
      <c r="I18" s="10"/>
    </row>
    <row r="19" spans="1:13" ht="31.5" x14ac:dyDescent="0.25">
      <c r="A19" s="13">
        <v>1</v>
      </c>
      <c r="B19" s="15" t="s">
        <v>421</v>
      </c>
      <c r="C19" s="15" t="s">
        <v>422</v>
      </c>
      <c r="D19" s="15" t="s">
        <v>423</v>
      </c>
      <c r="E19" s="15" t="s">
        <v>424</v>
      </c>
      <c r="F19" s="132"/>
      <c r="G19" s="132"/>
      <c r="H19" s="16" t="s">
        <v>542</v>
      </c>
      <c r="I19" s="10"/>
    </row>
    <row r="20" spans="1:13" ht="31.5" x14ac:dyDescent="0.25">
      <c r="A20" s="13">
        <v>38</v>
      </c>
      <c r="B20" s="15" t="s">
        <v>425</v>
      </c>
      <c r="C20" s="15" t="s">
        <v>426</v>
      </c>
      <c r="D20" s="15" t="s">
        <v>427</v>
      </c>
      <c r="E20" s="15"/>
      <c r="F20" s="132"/>
      <c r="G20" s="132"/>
      <c r="H20" s="16" t="s">
        <v>542</v>
      </c>
      <c r="I20" s="10"/>
    </row>
    <row r="21" spans="1:13" ht="63" x14ac:dyDescent="0.25">
      <c r="A21" s="13" t="s">
        <v>428</v>
      </c>
      <c r="B21" s="15" t="s">
        <v>429</v>
      </c>
      <c r="C21" s="15" t="s">
        <v>430</v>
      </c>
      <c r="D21" s="15" t="s">
        <v>675</v>
      </c>
      <c r="E21" s="15"/>
      <c r="F21" s="132"/>
      <c r="G21" s="132"/>
      <c r="H21" s="16" t="s">
        <v>542</v>
      </c>
      <c r="I21" s="10"/>
    </row>
    <row r="22" spans="1:13" x14ac:dyDescent="0.25">
      <c r="C22" s="19"/>
      <c r="D22" s="19"/>
      <c r="E22" s="19"/>
      <c r="F22" s="20"/>
      <c r="G22" s="20"/>
      <c r="H22" s="21"/>
      <c r="M22" s="24"/>
    </row>
    <row r="23" spans="1:13" x14ac:dyDescent="0.25">
      <c r="C23" s="19"/>
      <c r="D23" s="19"/>
      <c r="E23" s="19"/>
      <c r="F23" s="20"/>
      <c r="G23" s="20"/>
      <c r="H23" s="25"/>
      <c r="M23" s="24"/>
    </row>
    <row r="24" spans="1:13" x14ac:dyDescent="0.25">
      <c r="A24" s="355" t="s">
        <v>431</v>
      </c>
      <c r="B24" s="355"/>
      <c r="C24" s="355"/>
      <c r="D24" s="355"/>
      <c r="E24" s="355"/>
      <c r="F24" s="355"/>
      <c r="G24" s="355"/>
      <c r="H24" s="355"/>
    </row>
    <row r="25" spans="1:13" ht="47.25" x14ac:dyDescent="0.25">
      <c r="A25" s="15">
        <v>7</v>
      </c>
      <c r="B25" s="15" t="s">
        <v>432</v>
      </c>
      <c r="C25" s="14" t="s">
        <v>433</v>
      </c>
      <c r="D25" s="15" t="s">
        <v>434</v>
      </c>
      <c r="E25" s="15"/>
      <c r="F25" s="132"/>
      <c r="G25" s="132"/>
      <c r="H25" s="16" t="s">
        <v>542</v>
      </c>
      <c r="I25" s="10"/>
    </row>
    <row r="26" spans="1:13" ht="47.25" x14ac:dyDescent="0.25">
      <c r="A26" s="15">
        <v>7</v>
      </c>
      <c r="B26" s="15" t="s">
        <v>432</v>
      </c>
      <c r="C26" s="14" t="s">
        <v>433</v>
      </c>
      <c r="D26" s="15" t="s">
        <v>435</v>
      </c>
      <c r="E26" s="15" t="s">
        <v>436</v>
      </c>
      <c r="F26" s="132"/>
      <c r="G26" s="132"/>
      <c r="H26" s="16" t="s">
        <v>542</v>
      </c>
      <c r="I26" s="10"/>
    </row>
    <row r="27" spans="1:13" ht="47.25" x14ac:dyDescent="0.25">
      <c r="A27" s="15" t="s">
        <v>437</v>
      </c>
      <c r="B27" s="15" t="s">
        <v>438</v>
      </c>
      <c r="C27" s="15" t="s">
        <v>439</v>
      </c>
      <c r="D27" s="15" t="s">
        <v>440</v>
      </c>
      <c r="E27" s="15" t="s">
        <v>441</v>
      </c>
      <c r="F27" s="3"/>
      <c r="G27" s="3"/>
      <c r="H27" s="16" t="s">
        <v>542</v>
      </c>
      <c r="I27" s="10"/>
    </row>
    <row r="28" spans="1:13" ht="173.25" x14ac:dyDescent="0.25">
      <c r="A28" s="15" t="s">
        <v>442</v>
      </c>
      <c r="B28" s="15" t="s">
        <v>443</v>
      </c>
      <c r="C28" s="15" t="s">
        <v>444</v>
      </c>
      <c r="D28" s="15" t="s">
        <v>445</v>
      </c>
      <c r="E28" s="15" t="s">
        <v>446</v>
      </c>
      <c r="F28" s="21">
        <f>ROUND('Device Calculator'!D60, 3)</f>
        <v>19.393999999999998</v>
      </c>
      <c r="G28" s="132" t="s">
        <v>40</v>
      </c>
      <c r="H28" s="16" t="s">
        <v>542</v>
      </c>
      <c r="I28" s="10"/>
    </row>
    <row r="29" spans="1:13" ht="63" x14ac:dyDescent="0.25">
      <c r="A29" s="15" t="s">
        <v>442</v>
      </c>
      <c r="B29" s="15" t="s">
        <v>443</v>
      </c>
      <c r="C29" s="15" t="s">
        <v>444</v>
      </c>
      <c r="D29" s="15" t="s">
        <v>447</v>
      </c>
      <c r="E29" s="15" t="s">
        <v>448</v>
      </c>
      <c r="F29" s="132"/>
      <c r="G29" s="132"/>
      <c r="H29" s="16" t="s">
        <v>542</v>
      </c>
      <c r="I29" s="10"/>
    </row>
    <row r="30" spans="1:13" ht="63" x14ac:dyDescent="0.25">
      <c r="A30" s="15">
        <v>26</v>
      </c>
      <c r="B30" s="15" t="s">
        <v>449</v>
      </c>
      <c r="C30" s="15" t="s">
        <v>450</v>
      </c>
      <c r="D30" s="15" t="s">
        <v>451</v>
      </c>
      <c r="E30" s="15" t="s">
        <v>452</v>
      </c>
      <c r="F30" s="132"/>
      <c r="G30" s="132"/>
      <c r="H30" s="16" t="s">
        <v>542</v>
      </c>
      <c r="I30" s="10"/>
    </row>
    <row r="31" spans="1:13" ht="47.25" x14ac:dyDescent="0.25">
      <c r="A31" s="15">
        <v>26</v>
      </c>
      <c r="B31" s="15" t="s">
        <v>449</v>
      </c>
      <c r="C31" s="15" t="s">
        <v>450</v>
      </c>
      <c r="D31" s="15" t="s">
        <v>453</v>
      </c>
      <c r="E31" s="15" t="s">
        <v>454</v>
      </c>
      <c r="F31" s="132"/>
      <c r="G31" s="132"/>
      <c r="H31" s="16" t="s">
        <v>542</v>
      </c>
      <c r="I31" s="10"/>
    </row>
    <row r="32" spans="1:13" ht="63" x14ac:dyDescent="0.25">
      <c r="A32" s="15" t="s">
        <v>221</v>
      </c>
      <c r="B32" s="15" t="s">
        <v>455</v>
      </c>
      <c r="C32" s="15" t="s">
        <v>456</v>
      </c>
      <c r="D32" s="15" t="s">
        <v>457</v>
      </c>
      <c r="E32" s="15"/>
      <c r="F32" s="134" t="str">
        <f>CONCATENATE(Concatenation!$R$7, Concatenation!$R$6)</f>
        <v>Minimum: 0.085
Maximum: 0.339</v>
      </c>
      <c r="G32" s="132" t="s">
        <v>41</v>
      </c>
      <c r="H32" s="16" t="s">
        <v>542</v>
      </c>
      <c r="I32" s="10"/>
    </row>
    <row r="33" spans="1:9" ht="47.25" x14ac:dyDescent="0.25">
      <c r="A33" s="13" t="s">
        <v>221</v>
      </c>
      <c r="B33" s="15" t="s">
        <v>458</v>
      </c>
      <c r="C33" s="15" t="s">
        <v>459</v>
      </c>
      <c r="D33" s="15" t="s">
        <v>460</v>
      </c>
      <c r="E33" s="15"/>
      <c r="F33" s="133">
        <f>MAX('Device Calculator'!D33:D35)</f>
        <v>964.57541267815338</v>
      </c>
      <c r="G33" s="132" t="s">
        <v>40</v>
      </c>
      <c r="H33" s="16" t="s">
        <v>542</v>
      </c>
      <c r="I33" s="10"/>
    </row>
    <row r="34" spans="1:9" ht="31.5" x14ac:dyDescent="0.25">
      <c r="A34" s="13">
        <v>37</v>
      </c>
      <c r="B34" s="15" t="s">
        <v>461</v>
      </c>
      <c r="C34" s="15" t="s">
        <v>462</v>
      </c>
      <c r="D34" s="15" t="s">
        <v>463</v>
      </c>
      <c r="E34" s="15" t="s">
        <v>464</v>
      </c>
      <c r="F34" s="132"/>
      <c r="G34" s="132"/>
      <c r="H34" s="16" t="s">
        <v>248</v>
      </c>
      <c r="I34" s="10"/>
    </row>
    <row r="35" spans="1:9" ht="31.5" x14ac:dyDescent="0.25">
      <c r="A35" s="15" t="s">
        <v>465</v>
      </c>
      <c r="B35" s="15" t="s">
        <v>466</v>
      </c>
      <c r="C35" s="15" t="s">
        <v>467</v>
      </c>
      <c r="D35" s="3"/>
      <c r="E35" s="15"/>
      <c r="F35" s="132"/>
      <c r="G35" s="132"/>
      <c r="H35" s="16" t="s">
        <v>542</v>
      </c>
      <c r="I35" s="10"/>
    </row>
    <row r="36" spans="1:9" x14ac:dyDescent="0.25">
      <c r="C36" s="19"/>
      <c r="D36" s="19"/>
      <c r="E36" s="19"/>
      <c r="F36" s="20"/>
      <c r="G36" s="20"/>
      <c r="H36" s="21"/>
    </row>
    <row r="37" spans="1:9" x14ac:dyDescent="0.25">
      <c r="C37" s="19"/>
      <c r="D37" s="19"/>
      <c r="E37" s="19"/>
      <c r="F37" s="20"/>
      <c r="G37" s="20"/>
    </row>
    <row r="38" spans="1:9" x14ac:dyDescent="0.25">
      <c r="A38" s="355" t="s">
        <v>468</v>
      </c>
      <c r="B38" s="355"/>
      <c r="C38" s="355"/>
      <c r="D38" s="355"/>
      <c r="E38" s="355"/>
      <c r="F38" s="355"/>
      <c r="G38" s="355"/>
      <c r="H38" s="355"/>
    </row>
    <row r="39" spans="1:9" ht="31.5" x14ac:dyDescent="0.25">
      <c r="A39" s="15">
        <v>4</v>
      </c>
      <c r="B39" s="15" t="s">
        <v>469</v>
      </c>
      <c r="C39" s="14" t="s">
        <v>470</v>
      </c>
      <c r="D39" s="15" t="s">
        <v>471</v>
      </c>
      <c r="E39" s="15" t="s">
        <v>472</v>
      </c>
      <c r="F39" s="132"/>
      <c r="G39" s="132"/>
      <c r="H39" s="16" t="s">
        <v>542</v>
      </c>
      <c r="I39" s="10"/>
    </row>
    <row r="40" spans="1:9" ht="63" x14ac:dyDescent="0.25">
      <c r="A40" s="15">
        <v>5</v>
      </c>
      <c r="B40" s="15" t="s">
        <v>473</v>
      </c>
      <c r="C40" s="26" t="s">
        <v>474</v>
      </c>
      <c r="D40" s="15" t="s">
        <v>475</v>
      </c>
      <c r="E40" s="15" t="s">
        <v>476</v>
      </c>
      <c r="F40" s="132"/>
      <c r="G40" s="132"/>
      <c r="H40" s="16" t="s">
        <v>542</v>
      </c>
      <c r="I40" s="10"/>
    </row>
    <row r="41" spans="1:9" ht="31.5" x14ac:dyDescent="0.25">
      <c r="A41" s="15">
        <v>28</v>
      </c>
      <c r="B41" s="15" t="s">
        <v>477</v>
      </c>
      <c r="C41" s="26" t="s">
        <v>478</v>
      </c>
      <c r="D41" s="15" t="s">
        <v>479</v>
      </c>
      <c r="E41" s="15" t="s">
        <v>480</v>
      </c>
      <c r="F41" s="132"/>
      <c r="G41" s="132"/>
      <c r="H41" s="16" t="s">
        <v>542</v>
      </c>
      <c r="I41" s="10"/>
    </row>
    <row r="42" spans="1:9" x14ac:dyDescent="0.25">
      <c r="H42" s="21"/>
    </row>
    <row r="43" spans="1:9" x14ac:dyDescent="0.25">
      <c r="H43" s="21"/>
    </row>
    <row r="44" spans="1:9" x14ac:dyDescent="0.25">
      <c r="A44" s="355" t="s">
        <v>481</v>
      </c>
      <c r="B44" s="355"/>
      <c r="C44" s="355"/>
      <c r="D44" s="355"/>
      <c r="E44" s="355"/>
      <c r="F44" s="355"/>
      <c r="G44" s="355"/>
      <c r="H44" s="355"/>
    </row>
    <row r="45" spans="1:9" ht="31.5" x14ac:dyDescent="0.25">
      <c r="A45" s="15">
        <v>3</v>
      </c>
      <c r="B45" s="13" t="s">
        <v>482</v>
      </c>
      <c r="C45" s="15" t="s">
        <v>483</v>
      </c>
      <c r="D45" s="252" t="s">
        <v>484</v>
      </c>
      <c r="E45" s="15"/>
      <c r="F45" s="132"/>
      <c r="G45" s="132"/>
      <c r="H45" s="16" t="s">
        <v>248</v>
      </c>
      <c r="I45" s="11"/>
    </row>
    <row r="46" spans="1:9" ht="31.5" x14ac:dyDescent="0.25">
      <c r="A46" s="15">
        <v>2</v>
      </c>
      <c r="B46" s="13" t="s">
        <v>485</v>
      </c>
      <c r="C46" s="15" t="s">
        <v>486</v>
      </c>
      <c r="D46" s="252" t="s">
        <v>484</v>
      </c>
      <c r="E46" s="15"/>
      <c r="F46" s="132"/>
      <c r="G46" s="132"/>
      <c r="H46" s="16" t="s">
        <v>248</v>
      </c>
      <c r="I46" s="11"/>
    </row>
    <row r="47" spans="1:9" ht="31.5" x14ac:dyDescent="0.25">
      <c r="A47" s="15">
        <v>6</v>
      </c>
      <c r="B47" s="13" t="s">
        <v>487</v>
      </c>
      <c r="C47" s="15" t="s">
        <v>488</v>
      </c>
      <c r="D47" s="252" t="s">
        <v>484</v>
      </c>
      <c r="E47" s="15"/>
      <c r="F47" s="132"/>
      <c r="G47" s="132"/>
      <c r="H47" s="16" t="s">
        <v>248</v>
      </c>
      <c r="I47" s="11"/>
    </row>
    <row r="48" spans="1:9" ht="12.75" customHeight="1" x14ac:dyDescent="0.25">
      <c r="A48"/>
      <c r="B48"/>
      <c r="C48"/>
      <c r="D48"/>
      <c r="E48"/>
      <c r="F48"/>
      <c r="G48"/>
      <c r="H48"/>
      <c r="I48"/>
    </row>
    <row r="49" spans="1:9" ht="12.75" customHeight="1" x14ac:dyDescent="0.25">
      <c r="A49"/>
      <c r="B49"/>
      <c r="C49"/>
      <c r="D49"/>
      <c r="E49"/>
      <c r="F49"/>
      <c r="G49"/>
      <c r="H49"/>
      <c r="I49"/>
    </row>
    <row r="50" spans="1:9" ht="12.75" customHeight="1" x14ac:dyDescent="0.25">
      <c r="A50" s="355" t="s">
        <v>489</v>
      </c>
      <c r="B50" s="355"/>
      <c r="C50" s="355"/>
      <c r="D50" s="355"/>
      <c r="E50" s="355"/>
      <c r="F50" s="355"/>
      <c r="G50" s="355"/>
      <c r="H50" s="355"/>
      <c r="I50"/>
    </row>
    <row r="51" spans="1:9" ht="31.5" x14ac:dyDescent="0.25">
      <c r="A51" s="15">
        <v>36</v>
      </c>
      <c r="B51" s="15" t="s">
        <v>490</v>
      </c>
      <c r="C51" s="15" t="s">
        <v>491</v>
      </c>
      <c r="D51" s="15" t="s">
        <v>492</v>
      </c>
      <c r="E51" s="15"/>
      <c r="F51" s="132"/>
      <c r="G51" s="132"/>
      <c r="H51" s="16" t="s">
        <v>542</v>
      </c>
      <c r="I51" s="11"/>
    </row>
    <row r="52" spans="1:9" x14ac:dyDescent="0.25">
      <c r="I52"/>
    </row>
    <row r="53" spans="1:9" x14ac:dyDescent="0.25">
      <c r="I53"/>
    </row>
    <row r="54" spans="1:9" x14ac:dyDescent="0.25">
      <c r="I54"/>
    </row>
    <row r="55" spans="1:9" x14ac:dyDescent="0.25">
      <c r="I55"/>
    </row>
    <row r="56" spans="1:9" x14ac:dyDescent="0.25">
      <c r="I56"/>
    </row>
    <row r="57" spans="1:9" x14ac:dyDescent="0.25">
      <c r="I57"/>
    </row>
    <row r="58" spans="1:9" x14ac:dyDescent="0.25">
      <c r="I58"/>
    </row>
    <row r="59" spans="1:9" x14ac:dyDescent="0.25">
      <c r="I59"/>
    </row>
    <row r="60" spans="1:9" x14ac:dyDescent="0.25">
      <c r="I60"/>
    </row>
  </sheetData>
  <autoFilter ref="A1:O60" xr:uid="{00000000-0009-0000-0000-000003000000}"/>
  <mergeCells count="6">
    <mergeCell ref="A50:H50"/>
    <mergeCell ref="A2:H2"/>
    <mergeCell ref="A8:H8"/>
    <mergeCell ref="A24:H24"/>
    <mergeCell ref="A38:H38"/>
    <mergeCell ref="A44:H44"/>
  </mergeCells>
  <phoneticPr fontId="28" type="noConversion"/>
  <hyperlinks>
    <hyperlink ref="D45" r:id="rId1" xr:uid="{00000000-0004-0000-0300-000000000000}"/>
    <hyperlink ref="D46" r:id="rId2" xr:uid="{00000000-0004-0000-0300-000001000000}"/>
    <hyperlink ref="D47" r:id="rId3" xr:uid="{00000000-0004-0000-0300-000002000000}"/>
  </hyperlinks>
  <pageMargins left="0.7" right="0.7" top="0.75" bottom="0.75" header="0.3" footer="0.3"/>
  <pageSetup scale="55" fitToHeight="0" orientation="landscape" r:id="rId4"/>
  <legacyDrawing r:id="rId5"/>
  <extLst>
    <ext xmlns:x14="http://schemas.microsoft.com/office/spreadsheetml/2009/9/main" uri="{78C0D931-6437-407d-A8EE-F0AAD7539E65}">
      <x14:conditionalFormattings>
        <x14:conditionalFormatting xmlns:xm="http://schemas.microsoft.com/office/excel/2006/main">
          <x14:cfRule type="cellIs" priority="21" operator="equal" id="{07D99C51-85E7-4AFC-842B-33DAFB341887}">
            <xm:f>Extra!$B$5</xm:f>
            <x14:dxf>
              <fill>
                <patternFill>
                  <bgColor theme="0" tint="-0.14996795556505021"/>
                </patternFill>
              </fill>
            </x14:dxf>
          </x14:cfRule>
          <x14:cfRule type="cellIs" priority="22" operator="equal" id="{9EA88FD4-FE65-4F84-99AB-61610925DCF2}">
            <xm:f>Extra!$B$4</xm:f>
            <x14:dxf>
              <fill>
                <patternFill>
                  <bgColor theme="6"/>
                </patternFill>
              </fill>
            </x14:dxf>
          </x14:cfRule>
          <xm:sqref>H1:H1048576</xm:sqref>
        </x14:conditionalFormatting>
        <x14:conditionalFormatting xmlns:xm="http://schemas.microsoft.com/office/excel/2006/main">
          <x14:cfRule type="cellIs" priority="13" operator="equal" id="{C75E5A23-7931-40D1-8D7D-37C345CFB6A7}">
            <xm:f>'\Users\a0270547\AppData\Local\Microsoft\Windows\INetCache\Content.MSO\[TPS546x24A_Calculator_Checklist.xlsx]Extra'!#REF!</xm:f>
            <x14:dxf>
              <fill>
                <patternFill>
                  <bgColor theme="0" tint="-0.14996795556505021"/>
                </patternFill>
              </fill>
            </x14:dxf>
          </x14:cfRule>
          <x14:cfRule type="cellIs" priority="14" operator="equal" id="{C5C3F024-AF9A-4185-855A-A135FB9A061C}">
            <xm:f>'\Users\a0270547\AppData\Local\Microsoft\Windows\INetCache\Content.MSO\[TPS546x24A_Calculator_Checklist.xlsx]Extra'!#REF!</xm:f>
            <x14:dxf>
              <fill>
                <patternFill>
                  <bgColor theme="6"/>
                </patternFill>
              </fill>
            </x14:dxf>
          </x14:cfRule>
          <xm:sqref>H50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'D:\catfish\[TPS546x24A_Calculator_Checklist.xlsx]Extra'!#REF!</xm:f>
          </x14:formula1>
          <xm:sqref>H23 H44 H7:H8 H37:H38 H50</xm:sqref>
        </x14:dataValidation>
        <x14:dataValidation type="list" allowBlank="1" showInputMessage="1" showErrorMessage="1" xr:uid="{00000000-0002-0000-0300-000001000000}">
          <x14:formula1>
            <xm:f>Extra!$B$3:$B$5</xm:f>
          </x14:formula1>
          <xm:sqref>H3:H5 H9:H21 H25:H35 H39:H41 H45:H47 H51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J32"/>
  <sheetViews>
    <sheetView zoomScale="85" zoomScaleNormal="85" workbookViewId="0">
      <pane ySplit="1" topLeftCell="A2" activePane="bottomLeft" state="frozen"/>
      <selection pane="bottomLeft" activeCell="G3" sqref="G3"/>
    </sheetView>
  </sheetViews>
  <sheetFormatPr defaultColWidth="9.140625" defaultRowHeight="15.75" x14ac:dyDescent="0.25"/>
  <cols>
    <col min="1" max="1" width="15.28515625" style="18" customWidth="1"/>
    <col min="2" max="2" width="12.5703125" style="18" bestFit="1" customWidth="1"/>
    <col min="3" max="4" width="19.28515625" style="18" customWidth="1"/>
    <col min="5" max="5" width="57.140625" style="18" customWidth="1"/>
    <col min="6" max="6" width="44" style="18" customWidth="1"/>
    <col min="7" max="7" width="14" style="20" bestFit="1" customWidth="1"/>
    <col min="8" max="8" width="24.28515625" style="12" customWidth="1"/>
    <col min="10" max="10" width="18.5703125" customWidth="1"/>
  </cols>
  <sheetData>
    <row r="1" spans="1:10" ht="28.5" customHeight="1" x14ac:dyDescent="0.25">
      <c r="A1" s="251" t="s">
        <v>208</v>
      </c>
      <c r="B1" s="251" t="s">
        <v>308</v>
      </c>
      <c r="C1" s="251" t="s">
        <v>382</v>
      </c>
      <c r="D1" s="251" t="s">
        <v>493</v>
      </c>
      <c r="E1" s="251" t="s">
        <v>494</v>
      </c>
      <c r="F1" s="251" t="s">
        <v>384</v>
      </c>
      <c r="G1" s="251" t="s">
        <v>387</v>
      </c>
      <c r="H1" s="30" t="s">
        <v>388</v>
      </c>
    </row>
    <row r="2" spans="1:10" x14ac:dyDescent="0.25">
      <c r="A2" s="359" t="s">
        <v>397</v>
      </c>
      <c r="B2" s="360"/>
      <c r="C2" s="360"/>
      <c r="D2" s="360"/>
      <c r="E2" s="360"/>
      <c r="F2" s="360"/>
      <c r="G2" s="361"/>
      <c r="H2"/>
    </row>
    <row r="3" spans="1:10" ht="141.75" x14ac:dyDescent="0.25">
      <c r="A3" s="15" t="s">
        <v>495</v>
      </c>
      <c r="B3" s="15" t="s">
        <v>496</v>
      </c>
      <c r="C3" s="15"/>
      <c r="D3" s="15" t="s">
        <v>497</v>
      </c>
      <c r="E3" s="15" t="s">
        <v>498</v>
      </c>
      <c r="F3" s="15"/>
      <c r="G3" s="16" t="s">
        <v>248</v>
      </c>
      <c r="H3" s="10"/>
      <c r="I3" s="27"/>
      <c r="J3" s="27"/>
    </row>
    <row r="4" spans="1:10" ht="63" x14ac:dyDescent="0.25">
      <c r="A4" s="13" t="s">
        <v>499</v>
      </c>
      <c r="B4" s="15" t="s">
        <v>500</v>
      </c>
      <c r="C4" s="15"/>
      <c r="D4" s="15" t="s">
        <v>501</v>
      </c>
      <c r="E4" s="15" t="s">
        <v>502</v>
      </c>
      <c r="F4" s="15"/>
      <c r="G4" s="16" t="s">
        <v>248</v>
      </c>
      <c r="H4" s="10"/>
    </row>
    <row r="5" spans="1:10" ht="94.5" x14ac:dyDescent="0.25">
      <c r="A5" s="13" t="s">
        <v>503</v>
      </c>
      <c r="B5" s="15" t="s">
        <v>504</v>
      </c>
      <c r="C5" s="15"/>
      <c r="D5" s="15" t="s">
        <v>501</v>
      </c>
      <c r="E5" s="15" t="s">
        <v>505</v>
      </c>
      <c r="F5" s="15"/>
      <c r="G5" s="16" t="s">
        <v>248</v>
      </c>
      <c r="H5" s="10"/>
    </row>
    <row r="6" spans="1:10" s="27" customFormat="1" x14ac:dyDescent="0.25">
      <c r="A6" s="28"/>
      <c r="B6" s="28"/>
      <c r="C6" s="29"/>
      <c r="D6" s="29"/>
      <c r="E6" s="28"/>
      <c r="F6" s="29"/>
      <c r="G6" s="25"/>
      <c r="H6" s="30"/>
      <c r="I6"/>
      <c r="J6"/>
    </row>
    <row r="8" spans="1:10" x14ac:dyDescent="0.25">
      <c r="A8" s="362" t="s">
        <v>431</v>
      </c>
      <c r="B8" s="362"/>
      <c r="C8" s="362"/>
      <c r="D8" s="362"/>
      <c r="E8" s="362"/>
      <c r="F8" s="362"/>
      <c r="G8" s="362"/>
    </row>
    <row r="9" spans="1:10" ht="47.25" x14ac:dyDescent="0.25">
      <c r="A9" s="15" t="s">
        <v>506</v>
      </c>
      <c r="B9" s="15" t="s">
        <v>507</v>
      </c>
      <c r="C9" s="14"/>
      <c r="D9" s="15" t="s">
        <v>501</v>
      </c>
      <c r="E9" s="15" t="s">
        <v>508</v>
      </c>
      <c r="F9" s="13"/>
      <c r="G9" s="16" t="s">
        <v>248</v>
      </c>
      <c r="H9" s="10"/>
    </row>
    <row r="10" spans="1:10" ht="47.25" x14ac:dyDescent="0.25">
      <c r="A10" s="15" t="s">
        <v>506</v>
      </c>
      <c r="B10" s="15" t="s">
        <v>507</v>
      </c>
      <c r="C10" s="14"/>
      <c r="D10" s="15" t="s">
        <v>501</v>
      </c>
      <c r="E10" s="15" t="s">
        <v>509</v>
      </c>
      <c r="F10" s="13"/>
      <c r="G10" s="16" t="s">
        <v>248</v>
      </c>
      <c r="H10" s="10"/>
    </row>
    <row r="11" spans="1:10" ht="63" x14ac:dyDescent="0.25">
      <c r="A11" s="15" t="s">
        <v>437</v>
      </c>
      <c r="B11" s="15" t="s">
        <v>438</v>
      </c>
      <c r="C11" s="23" t="s">
        <v>439</v>
      </c>
      <c r="D11" s="15" t="s">
        <v>497</v>
      </c>
      <c r="E11" s="15" t="s">
        <v>510</v>
      </c>
      <c r="F11" s="13"/>
      <c r="G11" s="16" t="s">
        <v>248</v>
      </c>
      <c r="H11" s="10"/>
    </row>
    <row r="12" spans="1:10" ht="294" customHeight="1" x14ac:dyDescent="0.25">
      <c r="A12" s="15" t="s">
        <v>437</v>
      </c>
      <c r="B12" s="15" t="s">
        <v>511</v>
      </c>
      <c r="C12" s="3"/>
      <c r="D12" s="15" t="s">
        <v>497</v>
      </c>
      <c r="E12" s="15" t="s">
        <v>512</v>
      </c>
      <c r="F12" s="13"/>
      <c r="G12" s="16" t="s">
        <v>248</v>
      </c>
      <c r="H12" s="10"/>
    </row>
    <row r="13" spans="1:10" ht="78.75" x14ac:dyDescent="0.25">
      <c r="A13" s="15" t="s">
        <v>513</v>
      </c>
      <c r="B13" s="15" t="s">
        <v>514</v>
      </c>
      <c r="C13" s="15"/>
      <c r="D13" s="15" t="s">
        <v>497</v>
      </c>
      <c r="E13" s="15" t="s">
        <v>515</v>
      </c>
      <c r="F13" s="13"/>
      <c r="G13" s="16" t="s">
        <v>248</v>
      </c>
      <c r="H13" s="10"/>
    </row>
    <row r="14" spans="1:10" ht="94.5" x14ac:dyDescent="0.25">
      <c r="A14" s="15" t="s">
        <v>516</v>
      </c>
      <c r="B14" s="15" t="s">
        <v>517</v>
      </c>
      <c r="C14" s="15"/>
      <c r="D14" s="15" t="s">
        <v>501</v>
      </c>
      <c r="E14" s="15" t="s">
        <v>505</v>
      </c>
      <c r="F14" s="13"/>
      <c r="G14" s="16" t="s">
        <v>248</v>
      </c>
      <c r="H14" s="10"/>
    </row>
    <row r="15" spans="1:10" ht="31.5" x14ac:dyDescent="0.25">
      <c r="A15" s="15" t="s">
        <v>465</v>
      </c>
      <c r="B15" s="15" t="s">
        <v>466</v>
      </c>
      <c r="C15" s="15" t="s">
        <v>467</v>
      </c>
      <c r="D15" s="15" t="s">
        <v>501</v>
      </c>
      <c r="E15" s="15" t="s">
        <v>518</v>
      </c>
      <c r="F15" s="13"/>
      <c r="G15" s="16" t="s">
        <v>248</v>
      </c>
      <c r="H15" s="10"/>
    </row>
    <row r="16" spans="1:10" ht="44.25" customHeight="1" x14ac:dyDescent="0.25">
      <c r="A16" s="15" t="s">
        <v>519</v>
      </c>
      <c r="B16" s="13" t="s">
        <v>520</v>
      </c>
      <c r="C16" s="15"/>
      <c r="D16" s="15" t="s">
        <v>501</v>
      </c>
      <c r="E16" s="15" t="s">
        <v>521</v>
      </c>
      <c r="F16" s="13"/>
      <c r="G16" s="16" t="s">
        <v>248</v>
      </c>
      <c r="H16" s="10"/>
    </row>
    <row r="17" spans="1:8" ht="16.5" thickBot="1" x14ac:dyDescent="0.3">
      <c r="C17" s="19"/>
      <c r="D17" s="19"/>
      <c r="E17" s="19"/>
      <c r="F17" s="19"/>
      <c r="G17" s="21"/>
    </row>
    <row r="18" spans="1:8" x14ac:dyDescent="0.25">
      <c r="A18" s="363" t="s">
        <v>468</v>
      </c>
      <c r="B18" s="364"/>
      <c r="C18" s="364"/>
      <c r="D18" s="364"/>
      <c r="E18" s="364"/>
      <c r="F18" s="364"/>
      <c r="G18" s="365"/>
    </row>
    <row r="19" spans="1:8" ht="31.5" x14ac:dyDescent="0.25">
      <c r="A19" s="15" t="s">
        <v>522</v>
      </c>
      <c r="B19" s="15" t="s">
        <v>523</v>
      </c>
      <c r="C19" s="13"/>
      <c r="D19" s="15" t="s">
        <v>497</v>
      </c>
      <c r="E19" s="15" t="s">
        <v>524</v>
      </c>
      <c r="F19" s="15"/>
      <c r="G19" s="16" t="s">
        <v>248</v>
      </c>
      <c r="H19" s="10"/>
    </row>
    <row r="20" spans="1:8" ht="63" x14ac:dyDescent="0.25">
      <c r="A20" s="15">
        <v>5</v>
      </c>
      <c r="B20" s="15" t="s">
        <v>473</v>
      </c>
      <c r="C20" s="15" t="s">
        <v>474</v>
      </c>
      <c r="D20" s="15" t="s">
        <v>501</v>
      </c>
      <c r="E20" s="15" t="s">
        <v>525</v>
      </c>
      <c r="F20" s="15"/>
      <c r="G20" s="16" t="s">
        <v>248</v>
      </c>
      <c r="H20" s="10"/>
    </row>
    <row r="21" spans="1:8" ht="94.5" x14ac:dyDescent="0.25">
      <c r="A21" s="15">
        <v>28</v>
      </c>
      <c r="B21" s="15" t="s">
        <v>477</v>
      </c>
      <c r="C21" s="14" t="s">
        <v>526</v>
      </c>
      <c r="D21" s="15" t="s">
        <v>497</v>
      </c>
      <c r="E21" s="15" t="s">
        <v>527</v>
      </c>
      <c r="F21" s="15"/>
      <c r="G21" s="16" t="s">
        <v>248</v>
      </c>
      <c r="H21" s="10"/>
    </row>
    <row r="22" spans="1:8" x14ac:dyDescent="0.25">
      <c r="A22" s="19"/>
      <c r="G22" s="21"/>
      <c r="H22"/>
    </row>
    <row r="24" spans="1:8" x14ac:dyDescent="0.25">
      <c r="A24" s="366" t="s">
        <v>481</v>
      </c>
      <c r="B24" s="367"/>
      <c r="C24" s="367"/>
      <c r="D24" s="367"/>
      <c r="E24" s="367"/>
      <c r="F24" s="367"/>
      <c r="G24" s="368"/>
      <c r="H24"/>
    </row>
    <row r="25" spans="1:8" ht="47.25" x14ac:dyDescent="0.25">
      <c r="A25" s="15" t="s">
        <v>528</v>
      </c>
      <c r="B25" s="15" t="s">
        <v>529</v>
      </c>
      <c r="C25" s="15"/>
      <c r="D25" s="253" t="s">
        <v>497</v>
      </c>
      <c r="E25" s="253" t="s">
        <v>530</v>
      </c>
      <c r="F25" s="132"/>
      <c r="G25" s="16" t="s">
        <v>248</v>
      </c>
      <c r="H25" s="11"/>
    </row>
    <row r="28" spans="1:8" x14ac:dyDescent="0.25">
      <c r="A28" s="366" t="s">
        <v>489</v>
      </c>
      <c r="B28" s="367"/>
      <c r="C28" s="367"/>
      <c r="D28" s="367"/>
      <c r="E28" s="367"/>
      <c r="F28" s="367"/>
      <c r="G28" s="368"/>
      <c r="H28"/>
    </row>
    <row r="29" spans="1:8" ht="312" customHeight="1" x14ac:dyDescent="0.25">
      <c r="A29" s="15" t="s">
        <v>221</v>
      </c>
      <c r="B29" s="15" t="s">
        <v>531</v>
      </c>
      <c r="C29" s="15"/>
      <c r="D29" s="15" t="s">
        <v>501</v>
      </c>
      <c r="E29" s="15" t="s">
        <v>532</v>
      </c>
      <c r="F29" s="15" t="s">
        <v>533</v>
      </c>
      <c r="G29" s="16" t="s">
        <v>248</v>
      </c>
      <c r="H29" s="11"/>
    </row>
    <row r="30" spans="1:8" ht="409.5" x14ac:dyDescent="0.25">
      <c r="A30" s="15" t="s">
        <v>221</v>
      </c>
      <c r="B30" s="15" t="s">
        <v>534</v>
      </c>
      <c r="C30" s="15"/>
      <c r="D30" s="15" t="s">
        <v>501</v>
      </c>
      <c r="E30" s="15" t="s">
        <v>535</v>
      </c>
      <c r="F30" s="254" t="s">
        <v>536</v>
      </c>
      <c r="G30" s="16" t="s">
        <v>248</v>
      </c>
      <c r="H30" s="10"/>
    </row>
    <row r="31" spans="1:8" ht="126" x14ac:dyDescent="0.25">
      <c r="A31" s="15" t="s">
        <v>221</v>
      </c>
      <c r="B31" s="15" t="s">
        <v>537</v>
      </c>
      <c r="C31" s="15"/>
      <c r="D31" s="15" t="s">
        <v>497</v>
      </c>
      <c r="E31" s="15"/>
      <c r="F31" s="15" t="s">
        <v>538</v>
      </c>
      <c r="G31" s="16" t="s">
        <v>248</v>
      </c>
      <c r="H31" s="10"/>
    </row>
    <row r="32" spans="1:8" ht="243" customHeight="1" x14ac:dyDescent="0.25">
      <c r="A32" s="15" t="s">
        <v>221</v>
      </c>
      <c r="B32" s="15" t="s">
        <v>539</v>
      </c>
      <c r="C32" s="15"/>
      <c r="D32" s="15"/>
      <c r="E32" s="15" t="s">
        <v>540</v>
      </c>
      <c r="F32" s="15"/>
      <c r="G32" s="16" t="s">
        <v>248</v>
      </c>
      <c r="H32" s="10"/>
    </row>
  </sheetData>
  <autoFilter ref="A1:R25" xr:uid="{00000000-0009-0000-0000-000004000000}"/>
  <mergeCells count="5">
    <mergeCell ref="A2:G2"/>
    <mergeCell ref="A8:G8"/>
    <mergeCell ref="A18:G18"/>
    <mergeCell ref="A24:G24"/>
    <mergeCell ref="A28:G28"/>
  </mergeCells>
  <phoneticPr fontId="28" type="noConversion"/>
  <pageMargins left="0.7" right="0.7" top="0.75" bottom="0.75" header="0.3" footer="0.3"/>
  <pageSetup scale="5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5" operator="equal" id="{E7657B69-BF42-4A6F-B3FA-2C9991AE2BDF}">
            <xm:f>Extra!$B$5</xm:f>
            <x14:dxf>
              <fill>
                <patternFill>
                  <bgColor theme="0" tint="-0.14996795556505021"/>
                </patternFill>
              </fill>
            </x14:dxf>
          </x14:cfRule>
          <x14:cfRule type="cellIs" priority="116" operator="equal" id="{129FBF6F-4E75-48DD-A25B-546B3198BCED}">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'D:\catfish\[TPS546x24A_Calculator_Checklist.xlsx]Extra'!#REF!</xm:f>
          </x14:formula1>
          <xm:sqref>G6 G31</xm:sqref>
        </x14:dataValidation>
        <x14:dataValidation type="list" allowBlank="1" showInputMessage="1" showErrorMessage="1" xr:uid="{00000000-0002-0000-0400-000001000000}">
          <x14:formula1>
            <xm:f>Extra!$B$3:$B$5</xm:f>
          </x14:formula1>
          <xm:sqref>G25 G3:G5 G9:G16 G19:G21 G29:G30 G32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2:B5"/>
  <sheetViews>
    <sheetView workbookViewId="0">
      <selection activeCell="B3" sqref="B3:B5"/>
    </sheetView>
  </sheetViews>
  <sheetFormatPr defaultRowHeight="15.75" x14ac:dyDescent="0.25"/>
  <cols>
    <col min="2" max="2" width="20.42578125" bestFit="1" customWidth="1"/>
  </cols>
  <sheetData>
    <row r="2" spans="2:2" x14ac:dyDescent="0.25">
      <c r="B2" t="s">
        <v>541</v>
      </c>
    </row>
    <row r="3" spans="2:2" x14ac:dyDescent="0.25">
      <c r="B3" t="s">
        <v>248</v>
      </c>
    </row>
    <row r="4" spans="2:2" x14ac:dyDescent="0.25">
      <c r="B4" t="s">
        <v>542</v>
      </c>
    </row>
    <row r="5" spans="2:2" x14ac:dyDescent="0.25">
      <c r="B5" t="s">
        <v>543</v>
      </c>
    </row>
  </sheetData>
  <phoneticPr fontId="28"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B1:S54"/>
  <sheetViews>
    <sheetView zoomScale="80" zoomScaleNormal="80" workbookViewId="0">
      <selection activeCell="D13" sqref="D13"/>
    </sheetView>
  </sheetViews>
  <sheetFormatPr defaultColWidth="9.140625" defaultRowHeight="14.25" x14ac:dyDescent="0.2"/>
  <cols>
    <col min="1" max="1" width="1.42578125" style="37" customWidth="1"/>
    <col min="2" max="2" width="9.140625" style="37"/>
    <col min="3" max="3" width="28.28515625" style="37" customWidth="1"/>
    <col min="4" max="4" width="75.5703125" style="37" bestFit="1" customWidth="1"/>
    <col min="5" max="5" width="9.140625" style="37"/>
    <col min="6" max="6" width="7.5703125" style="37" bestFit="1" customWidth="1"/>
    <col min="7" max="8" width="10.140625" style="37" bestFit="1" customWidth="1"/>
    <col min="9" max="9" width="31.28515625" style="37" bestFit="1" customWidth="1"/>
    <col min="10" max="10" width="16.42578125" style="37" bestFit="1" customWidth="1"/>
    <col min="11" max="11" width="9.5703125" style="54" customWidth="1"/>
    <col min="12" max="12" width="24" style="54" bestFit="1" customWidth="1"/>
    <col min="13" max="13" width="13.85546875" style="54" bestFit="1" customWidth="1"/>
    <col min="14" max="15" width="9.140625" style="37"/>
    <col min="16" max="17" width="13.28515625" style="54" customWidth="1"/>
    <col min="18" max="18" width="14.42578125" style="54" customWidth="1"/>
    <col min="19" max="19" width="9.5703125" style="54" customWidth="1"/>
    <col min="20" max="16384" width="9.140625" style="37"/>
  </cols>
  <sheetData>
    <row r="1" spans="2:18" ht="7.5" customHeight="1" thickBot="1" x14ac:dyDescent="0.25"/>
    <row r="2" spans="2:18" ht="16.5" thickBot="1" x14ac:dyDescent="0.3">
      <c r="B2" s="378" t="s">
        <v>206</v>
      </c>
      <c r="C2" s="379"/>
      <c r="D2" s="379"/>
      <c r="E2" s="379"/>
      <c r="F2" s="379"/>
      <c r="G2" s="379"/>
      <c r="H2" s="379"/>
      <c r="I2" s="379"/>
      <c r="J2" s="380"/>
      <c r="L2" s="381" t="s">
        <v>352</v>
      </c>
      <c r="M2" s="382"/>
      <c r="N2" s="383"/>
      <c r="P2" s="384" t="s">
        <v>159</v>
      </c>
      <c r="Q2" s="385"/>
      <c r="R2" s="386"/>
    </row>
    <row r="3" spans="2:18" ht="16.5" thickBot="1" x14ac:dyDescent="0.3">
      <c r="B3" s="387" t="s">
        <v>207</v>
      </c>
      <c r="C3" s="388"/>
      <c r="D3" s="389" t="str">
        <f>'Device Calculator'!C3</f>
        <v>TPS546D24A</v>
      </c>
      <c r="E3" s="390"/>
      <c r="F3" s="390"/>
      <c r="G3" s="390"/>
      <c r="H3" s="390"/>
      <c r="I3" s="390"/>
      <c r="J3" s="391"/>
      <c r="L3" s="55" t="s">
        <v>308</v>
      </c>
      <c r="M3" s="56" t="s">
        <v>21</v>
      </c>
      <c r="N3" s="57" t="s">
        <v>210</v>
      </c>
      <c r="P3" s="58" t="s">
        <v>156</v>
      </c>
      <c r="Q3" s="59" t="s">
        <v>157</v>
      </c>
      <c r="R3" s="60" t="s">
        <v>158</v>
      </c>
    </row>
    <row r="4" spans="2:18" s="54" customFormat="1" ht="15.75" customHeight="1" x14ac:dyDescent="0.2">
      <c r="B4" s="406" t="s">
        <v>208</v>
      </c>
      <c r="C4" s="408" t="s">
        <v>209</v>
      </c>
      <c r="D4" s="408" t="s">
        <v>555</v>
      </c>
      <c r="E4" s="410" t="s">
        <v>556</v>
      </c>
      <c r="F4" s="410"/>
      <c r="G4" s="410" t="s">
        <v>557</v>
      </c>
      <c r="H4" s="410"/>
      <c r="I4" s="408" t="s">
        <v>558</v>
      </c>
      <c r="J4" s="110"/>
      <c r="L4" s="61" t="s">
        <v>192</v>
      </c>
      <c r="M4" s="62" t="str">
        <f>'Device Calculator'!C3</f>
        <v>TPS546D24A</v>
      </c>
      <c r="N4" s="63"/>
      <c r="O4" s="37"/>
      <c r="P4" s="64">
        <v>0</v>
      </c>
      <c r="Q4" s="65" t="s">
        <v>38</v>
      </c>
      <c r="R4" s="66" t="s">
        <v>38</v>
      </c>
    </row>
    <row r="5" spans="2:18" s="54" customFormat="1" ht="15.75" customHeight="1" thickBot="1" x14ac:dyDescent="0.25">
      <c r="B5" s="407"/>
      <c r="C5" s="409"/>
      <c r="D5" s="409"/>
      <c r="E5" s="111" t="s">
        <v>14</v>
      </c>
      <c r="F5" s="111" t="s">
        <v>559</v>
      </c>
      <c r="G5" s="111" t="s">
        <v>14</v>
      </c>
      <c r="H5" s="111" t="s">
        <v>559</v>
      </c>
      <c r="I5" s="409"/>
      <c r="J5" s="112"/>
      <c r="L5" s="61"/>
      <c r="M5" s="62"/>
      <c r="N5" s="63"/>
      <c r="O5" s="37"/>
      <c r="P5" s="64"/>
      <c r="Q5" s="65"/>
      <c r="R5" s="66"/>
    </row>
    <row r="6" spans="2:18" s="54" customFormat="1" x14ac:dyDescent="0.2">
      <c r="B6" s="372" t="s">
        <v>215</v>
      </c>
      <c r="C6" s="82" t="s">
        <v>123</v>
      </c>
      <c r="D6" s="49" t="s">
        <v>561</v>
      </c>
      <c r="E6" s="376"/>
      <c r="F6" s="376"/>
      <c r="G6" s="376"/>
      <c r="H6" s="376"/>
      <c r="I6" s="114" t="s">
        <v>646</v>
      </c>
      <c r="J6" s="374"/>
      <c r="L6" s="68" t="s">
        <v>347</v>
      </c>
      <c r="M6" s="108">
        <f>ILOOP_trgt</f>
        <v>2.6031068291320789</v>
      </c>
      <c r="N6" s="69"/>
      <c r="O6" s="37"/>
      <c r="P6" s="70">
        <v>1</v>
      </c>
      <c r="Q6" s="71">
        <v>2</v>
      </c>
      <c r="R6" s="72">
        <v>0.5</v>
      </c>
    </row>
    <row r="7" spans="2:18" s="54" customFormat="1" ht="15.75" customHeight="1" thickBot="1" x14ac:dyDescent="0.25">
      <c r="B7" s="373"/>
      <c r="C7" s="73" t="s">
        <v>36</v>
      </c>
      <c r="D7" s="115">
        <v>275</v>
      </c>
      <c r="E7" s="377"/>
      <c r="F7" s="377"/>
      <c r="G7" s="377"/>
      <c r="H7" s="377"/>
      <c r="I7" s="53" t="s">
        <v>647</v>
      </c>
      <c r="J7" s="375"/>
      <c r="L7" s="68" t="s">
        <v>348</v>
      </c>
      <c r="M7" s="108">
        <f>VLOOP_trgt</f>
        <v>6.1300570281191238</v>
      </c>
      <c r="N7" s="69"/>
      <c r="O7" s="37"/>
      <c r="P7" s="64">
        <v>2</v>
      </c>
      <c r="Q7" s="75">
        <v>2</v>
      </c>
      <c r="R7" s="76">
        <v>1</v>
      </c>
    </row>
    <row r="8" spans="2:18" s="54" customFormat="1" x14ac:dyDescent="0.2">
      <c r="B8" s="400" t="s">
        <v>216</v>
      </c>
      <c r="C8" s="44" t="s">
        <v>217</v>
      </c>
      <c r="D8" s="116">
        <v>3</v>
      </c>
      <c r="E8" s="376"/>
      <c r="F8" s="376"/>
      <c r="G8" s="376"/>
      <c r="H8" s="376"/>
      <c r="I8" s="48" t="s">
        <v>648</v>
      </c>
      <c r="J8" s="392"/>
      <c r="L8" s="77" t="s">
        <v>351</v>
      </c>
      <c r="M8" s="62">
        <f>Comp_Code</f>
        <v>10</v>
      </c>
      <c r="N8" s="78"/>
      <c r="O8" s="37"/>
      <c r="P8" s="70">
        <v>3</v>
      </c>
      <c r="Q8" s="71">
        <v>2</v>
      </c>
      <c r="R8" s="72">
        <v>2</v>
      </c>
    </row>
    <row r="9" spans="2:18" s="54" customFormat="1" x14ac:dyDescent="0.2">
      <c r="B9" s="401"/>
      <c r="C9" s="45" t="s">
        <v>219</v>
      </c>
      <c r="D9" s="39" t="s">
        <v>598</v>
      </c>
      <c r="E9" s="405"/>
      <c r="F9" s="405"/>
      <c r="G9" s="405"/>
      <c r="H9" s="405"/>
      <c r="I9" s="40" t="s">
        <v>649</v>
      </c>
      <c r="J9" s="374"/>
      <c r="L9" s="77" t="s">
        <v>37</v>
      </c>
      <c r="M9" s="62">
        <f>fsw</f>
        <v>550</v>
      </c>
      <c r="N9" s="78" t="s">
        <v>11</v>
      </c>
      <c r="O9" s="37"/>
      <c r="P9" s="64">
        <v>4</v>
      </c>
      <c r="Q9" s="75">
        <v>2</v>
      </c>
      <c r="R9" s="76">
        <v>4</v>
      </c>
    </row>
    <row r="10" spans="2:18" s="54" customFormat="1" ht="15" thickBot="1" x14ac:dyDescent="0.25">
      <c r="B10" s="373"/>
      <c r="C10" s="79" t="s">
        <v>222</v>
      </c>
      <c r="D10" s="117" t="s">
        <v>602</v>
      </c>
      <c r="E10" s="377"/>
      <c r="F10" s="377"/>
      <c r="G10" s="377"/>
      <c r="H10" s="377"/>
      <c r="I10" s="118" t="s">
        <v>650</v>
      </c>
      <c r="J10" s="374"/>
      <c r="L10" s="77" t="s">
        <v>353</v>
      </c>
      <c r="M10" s="62">
        <f>Phases</f>
        <v>1</v>
      </c>
      <c r="N10" s="78"/>
      <c r="O10" s="37"/>
      <c r="P10" s="70">
        <v>5</v>
      </c>
      <c r="Q10" s="71">
        <v>2</v>
      </c>
      <c r="R10" s="72">
        <v>8</v>
      </c>
    </row>
    <row r="11" spans="2:18" s="54" customFormat="1" x14ac:dyDescent="0.2">
      <c r="B11" s="402" t="s">
        <v>223</v>
      </c>
      <c r="C11" s="44" t="s">
        <v>224</v>
      </c>
      <c r="D11" s="116" t="s">
        <v>637</v>
      </c>
      <c r="E11" s="376"/>
      <c r="F11" s="376"/>
      <c r="G11" s="376"/>
      <c r="H11" s="369"/>
      <c r="I11" s="48" t="s">
        <v>651</v>
      </c>
      <c r="J11" s="392"/>
      <c r="L11" s="77" t="s">
        <v>309</v>
      </c>
      <c r="M11" s="62">
        <f>Iphase</f>
        <v>40</v>
      </c>
      <c r="N11" s="78" t="s">
        <v>26</v>
      </c>
      <c r="O11" s="37"/>
      <c r="P11" s="64">
        <v>6</v>
      </c>
      <c r="Q11" s="75">
        <v>3</v>
      </c>
      <c r="R11" s="76">
        <v>0.5</v>
      </c>
    </row>
    <row r="12" spans="2:18" s="54" customFormat="1" ht="15" customHeight="1" x14ac:dyDescent="0.2">
      <c r="B12" s="403"/>
      <c r="C12" s="45" t="s">
        <v>227</v>
      </c>
      <c r="D12" s="119">
        <v>0.53</v>
      </c>
      <c r="E12" s="405"/>
      <c r="F12" s="405"/>
      <c r="G12" s="405"/>
      <c r="H12" s="370"/>
      <c r="I12" s="47" t="s">
        <v>652</v>
      </c>
      <c r="J12" s="374"/>
      <c r="L12" s="77" t="s">
        <v>227</v>
      </c>
      <c r="M12" s="62">
        <f>Vout</f>
        <v>0.8</v>
      </c>
      <c r="N12" s="78" t="s">
        <v>22</v>
      </c>
      <c r="O12" s="37"/>
      <c r="P12" s="70">
        <v>7</v>
      </c>
      <c r="Q12" s="71">
        <v>3</v>
      </c>
      <c r="R12" s="72">
        <v>1</v>
      </c>
    </row>
    <row r="13" spans="2:18" s="54" customFormat="1" ht="15.75" customHeight="1" thickBot="1" x14ac:dyDescent="0.25">
      <c r="B13" s="404"/>
      <c r="C13" s="73" t="s">
        <v>228</v>
      </c>
      <c r="D13" s="53"/>
      <c r="E13" s="377"/>
      <c r="F13" s="377"/>
      <c r="G13" s="377"/>
      <c r="H13" s="371"/>
      <c r="I13" s="121">
        <v>0.5</v>
      </c>
      <c r="J13" s="375"/>
      <c r="L13" s="80" t="s">
        <v>228</v>
      </c>
      <c r="M13" s="109">
        <f>VOSL</f>
        <v>0.5</v>
      </c>
      <c r="N13" s="81" t="s">
        <v>22</v>
      </c>
      <c r="O13" s="37"/>
      <c r="P13" s="64">
        <v>8</v>
      </c>
      <c r="Q13" s="75">
        <v>3</v>
      </c>
      <c r="R13" s="76">
        <v>2</v>
      </c>
    </row>
    <row r="14" spans="2:18" s="54" customFormat="1" x14ac:dyDescent="0.2">
      <c r="B14" s="400" t="s">
        <v>229</v>
      </c>
      <c r="C14" s="82" t="s">
        <v>230</v>
      </c>
      <c r="D14" s="49" t="s">
        <v>627</v>
      </c>
      <c r="E14" s="113"/>
      <c r="F14" s="114"/>
      <c r="G14" s="114"/>
      <c r="H14" s="114"/>
      <c r="I14" s="114" t="s">
        <v>653</v>
      </c>
      <c r="J14" s="374"/>
      <c r="N14" s="37"/>
      <c r="O14" s="37"/>
      <c r="P14" s="70">
        <v>9</v>
      </c>
      <c r="Q14" s="71">
        <v>3</v>
      </c>
      <c r="R14" s="72">
        <v>4</v>
      </c>
    </row>
    <row r="15" spans="2:18" s="54" customFormat="1" ht="15" thickBot="1" x14ac:dyDescent="0.25">
      <c r="B15" s="373"/>
      <c r="C15" s="73" t="str">
        <f>IF(D10=1,"INTERLEAVE","SYNC_CONFIG")</f>
        <v>SYNC_CONFIG</v>
      </c>
      <c r="D15" s="115"/>
      <c r="E15" s="100"/>
      <c r="F15" s="53"/>
      <c r="G15" s="53"/>
      <c r="H15" s="53"/>
      <c r="I15" s="53" t="s">
        <v>654</v>
      </c>
      <c r="J15" s="375"/>
      <c r="N15" s="37"/>
      <c r="O15" s="37"/>
      <c r="P15" s="64">
        <v>10</v>
      </c>
      <c r="Q15" s="75">
        <v>3</v>
      </c>
      <c r="R15" s="76">
        <v>8</v>
      </c>
    </row>
    <row r="16" spans="2:18" s="54" customFormat="1" ht="15" thickBot="1" x14ac:dyDescent="0.25">
      <c r="B16" s="37"/>
      <c r="C16" s="37"/>
      <c r="D16" s="37"/>
      <c r="E16" s="37"/>
      <c r="F16" s="37"/>
      <c r="G16" s="37"/>
      <c r="H16" s="37"/>
      <c r="I16" s="37"/>
      <c r="J16" s="37"/>
      <c r="N16" s="37"/>
      <c r="O16" s="37"/>
      <c r="P16" s="70">
        <v>11</v>
      </c>
      <c r="Q16" s="71">
        <v>4</v>
      </c>
      <c r="R16" s="72">
        <v>0.5</v>
      </c>
    </row>
    <row r="17" spans="2:18" s="54" customFormat="1" ht="15.75" customHeight="1" thickBot="1" x14ac:dyDescent="0.25">
      <c r="B17" s="83" t="s">
        <v>208</v>
      </c>
      <c r="C17" s="59" t="s">
        <v>21</v>
      </c>
      <c r="D17" s="84" t="s">
        <v>234</v>
      </c>
      <c r="E17" s="59" t="s">
        <v>235</v>
      </c>
      <c r="F17" s="59"/>
      <c r="G17" s="59" t="s">
        <v>236</v>
      </c>
      <c r="H17" s="60" t="s">
        <v>237</v>
      </c>
      <c r="I17" s="393" t="s">
        <v>238</v>
      </c>
      <c r="J17" s="394"/>
      <c r="N17" s="37"/>
      <c r="O17" s="37"/>
      <c r="P17" s="64">
        <v>12</v>
      </c>
      <c r="Q17" s="75">
        <v>4</v>
      </c>
      <c r="R17" s="76">
        <v>1</v>
      </c>
    </row>
    <row r="18" spans="2:18" s="54" customFormat="1" x14ac:dyDescent="0.2">
      <c r="B18" s="85" t="str">
        <f>B$6</f>
        <v>MSEL1</v>
      </c>
      <c r="C18" s="42" t="s">
        <v>239</v>
      </c>
      <c r="D18" s="101">
        <f>IF(OR(J6="SHORT",J6="FLOAT"),J6,IF(F6&lt;16,F6,F6-16))</f>
        <v>0</v>
      </c>
      <c r="E18" s="101">
        <f>IF(OR(J6="SHORT",J6="FLOAT", F7="Open"),"Open",IF(F6&lt;16,2*F7,2*F7+1))</f>
        <v>0</v>
      </c>
      <c r="F18" s="48"/>
      <c r="G18" s="86">
        <f>IF(OR(D18="FLOAT",D18="SHORT"),D18,HLOOKUP(D18,'Resistor Selection'!C$13:R$14,2,FALSE))</f>
        <v>4640</v>
      </c>
      <c r="H18" s="87">
        <f>IF(E18="Open","Open",VLOOKUP(E18,'Resistor Selection'!B$15:R$30,'Pin Detect Programming (2)'!D18+2,FALSE))</f>
        <v>21500</v>
      </c>
      <c r="I18" s="395"/>
      <c r="J18" s="396"/>
      <c r="N18" s="37"/>
      <c r="O18" s="37"/>
      <c r="P18" s="70">
        <v>13</v>
      </c>
      <c r="Q18" s="71">
        <v>4</v>
      </c>
      <c r="R18" s="72">
        <v>2</v>
      </c>
    </row>
    <row r="19" spans="2:18" s="54" customFormat="1" x14ac:dyDescent="0.2">
      <c r="B19" s="88" t="str">
        <f>B$8</f>
        <v>MSEL2</v>
      </c>
      <c r="C19" s="41" t="s">
        <v>240</v>
      </c>
      <c r="D19" s="107">
        <f>IF(OR(J8="SHORT",J8="FLOAT"),J8,F10+4*F9)</f>
        <v>0</v>
      </c>
      <c r="E19" s="107" t="str">
        <f>IF(OR(D8=3,J8="FLOAT",J8="SHORT"),"Open",F8)</f>
        <v>Open</v>
      </c>
      <c r="F19" s="40"/>
      <c r="G19" s="46">
        <f>IF(OR(D19="FLOAT",D19="SHORT"),D19,HLOOKUP(D19,'Resistor Selection'!C$13:R$14,2,FALSE))</f>
        <v>4640</v>
      </c>
      <c r="H19" s="89" t="str">
        <f>IF(E19="Open","Open",VLOOKUP(E19,'Resistor Selection'!B$15:R$30,'Pin Detect Programming (2)'!D19+2,FALSE))</f>
        <v>Open</v>
      </c>
      <c r="I19" s="395"/>
      <c r="J19" s="396"/>
      <c r="N19" s="37"/>
      <c r="O19" s="37"/>
      <c r="P19" s="64">
        <v>14</v>
      </c>
      <c r="Q19" s="75">
        <v>4</v>
      </c>
      <c r="R19" s="76">
        <v>4</v>
      </c>
    </row>
    <row r="20" spans="2:18" s="54" customFormat="1" x14ac:dyDescent="0.2">
      <c r="B20" s="88" t="str">
        <f>B$11</f>
        <v>VSEL</v>
      </c>
      <c r="C20" s="41" t="s">
        <v>241</v>
      </c>
      <c r="D20" s="107">
        <f>IF(OR(J11="SHORT",J11="FLOAT"),J11,F12)</f>
        <v>0</v>
      </c>
      <c r="E20" s="107">
        <f>IF(OR(F11="Float",F11="Short"),"Open",F11)</f>
        <v>0</v>
      </c>
      <c r="F20" s="40"/>
      <c r="G20" s="46">
        <f>IF(OR(D20="FLOAT",D20="SHORT"),D20,HLOOKUP(D20,'Resistor Selection'!C$13:R$14,2,FALSE))</f>
        <v>4640</v>
      </c>
      <c r="H20" s="89">
        <f>IF(E20="Open","Open",VLOOKUP(E20,'Resistor Selection'!B$15:R$30,'Pin Detect Programming (2)'!D20+2,FALSE))</f>
        <v>21500</v>
      </c>
      <c r="I20" s="395"/>
      <c r="J20" s="396"/>
      <c r="N20" s="37"/>
      <c r="O20" s="37"/>
      <c r="P20" s="70">
        <v>15</v>
      </c>
      <c r="Q20" s="71">
        <v>4</v>
      </c>
      <c r="R20" s="72">
        <v>8</v>
      </c>
    </row>
    <row r="21" spans="2:18" s="54" customFormat="1" ht="15" thickBot="1" x14ac:dyDescent="0.25">
      <c r="B21" s="90" t="str">
        <f>B$14</f>
        <v>ADRSEL</v>
      </c>
      <c r="C21" s="43" t="s">
        <v>242</v>
      </c>
      <c r="D21" s="104">
        <f>IF(OR(J14="SHORT",J14="FLOAT"),J14,IF(AND(D15='Resistor References'!AB3,'Pin Detect Programming (2)'!D14&gt;31),'Resistor References'!AM1,IF(F14='Resistor References'!T3,'Resistor References'!T3,IF(F14&lt;16,F14,F14-16))))</f>
        <v>0</v>
      </c>
      <c r="E21" s="104">
        <f>IF(OR(F14="Float",F14="Short"),"Open",IF(AND(F15='Resistor References'!AC3,F14&lt;16),F15,IF(F14&lt;16,2*F15,2*F15+1)))</f>
        <v>0</v>
      </c>
      <c r="F21" s="53"/>
      <c r="G21" s="91">
        <f>IF(OR(D21="FLOAT",D21="SHORT"),D21,HLOOKUP(D21,'Resistor Selection'!C$13:R$14,2,FALSE))</f>
        <v>4640</v>
      </c>
      <c r="H21" s="92">
        <f>IF(E21="Open","Open",VLOOKUP(E21,'Resistor Selection'!B$15:R$30,'Pin Detect Programming (2)'!D21+2,FALSE))</f>
        <v>21500</v>
      </c>
      <c r="I21" s="397"/>
      <c r="J21" s="398"/>
      <c r="N21" s="37"/>
      <c r="O21" s="37"/>
      <c r="P21" s="64">
        <v>16</v>
      </c>
      <c r="Q21" s="75">
        <v>5</v>
      </c>
      <c r="R21" s="76">
        <v>0.5</v>
      </c>
    </row>
    <row r="22" spans="2:18" s="54" customFormat="1" ht="15" thickBot="1" x14ac:dyDescent="0.25">
      <c r="B22" s="37"/>
      <c r="C22" s="37"/>
      <c r="D22" s="37"/>
      <c r="E22" s="37"/>
      <c r="F22" s="37"/>
      <c r="G22" s="37"/>
      <c r="H22" s="37"/>
      <c r="I22" s="37"/>
      <c r="J22" s="37"/>
      <c r="N22" s="37"/>
      <c r="O22" s="37"/>
      <c r="P22" s="70">
        <v>17</v>
      </c>
      <c r="Q22" s="71">
        <v>5</v>
      </c>
      <c r="R22" s="72">
        <v>1</v>
      </c>
    </row>
    <row r="23" spans="2:18" s="54" customFormat="1" ht="15.75" thickBot="1" x14ac:dyDescent="0.3">
      <c r="B23" s="399" t="s">
        <v>243</v>
      </c>
      <c r="C23" s="311"/>
      <c r="D23" s="311"/>
      <c r="E23" s="311"/>
      <c r="F23" s="311"/>
      <c r="G23" s="311"/>
      <c r="H23" s="311"/>
      <c r="I23" s="311"/>
      <c r="J23" s="312"/>
      <c r="N23" s="37"/>
      <c r="O23" s="37"/>
      <c r="P23" s="64">
        <v>18</v>
      </c>
      <c r="Q23" s="75">
        <v>5</v>
      </c>
      <c r="R23" s="76">
        <v>2</v>
      </c>
    </row>
    <row r="24" spans="2:18" s="54" customFormat="1" ht="15" thickBot="1" x14ac:dyDescent="0.25">
      <c r="B24" s="58" t="s">
        <v>208</v>
      </c>
      <c r="C24" s="59" t="s">
        <v>209</v>
      </c>
      <c r="D24" s="59" t="s">
        <v>21</v>
      </c>
      <c r="E24" s="59" t="s">
        <v>210</v>
      </c>
      <c r="F24" s="59" t="s">
        <v>14</v>
      </c>
      <c r="G24" s="59" t="s">
        <v>211</v>
      </c>
      <c r="H24" s="59" t="s">
        <v>212</v>
      </c>
      <c r="I24" s="59" t="s">
        <v>213</v>
      </c>
      <c r="J24" s="60" t="s">
        <v>214</v>
      </c>
      <c r="N24" s="37"/>
      <c r="O24" s="37"/>
      <c r="P24" s="70">
        <v>19</v>
      </c>
      <c r="Q24" s="71">
        <v>5</v>
      </c>
      <c r="R24" s="72">
        <v>4</v>
      </c>
    </row>
    <row r="25" spans="2:18" s="54" customFormat="1" x14ac:dyDescent="0.2">
      <c r="B25" s="400" t="str">
        <f>B8</f>
        <v>MSEL2</v>
      </c>
      <c r="C25" s="44" t="s">
        <v>244</v>
      </c>
      <c r="D25" s="97" t="s">
        <v>221</v>
      </c>
      <c r="E25" s="99"/>
      <c r="F25" s="101" t="str">
        <f>IF(AND(D25=G25,D26=G26),"SHORT",IF(AND(D25=H25,D26=H26),"FLOAT",VLOOKUP(D25,'Resistor References'!AF$4:AG$11,2,FALSE)))</f>
        <v>N/A</v>
      </c>
      <c r="G25" s="102" t="str">
        <f>'Resistor References'!AF$2</f>
        <v>180°, 2</v>
      </c>
      <c r="H25" s="103" t="str">
        <f>'Resistor References'!AF$3</f>
        <v>180°, 2</v>
      </c>
      <c r="I25" s="67" t="s">
        <v>221</v>
      </c>
      <c r="J25" s="392" t="str">
        <f>IF(AND(D25=G25,D26=G26),"SHORT",IF(AND(H25=D25,H26=D26),"FLOAT","Resistor"))</f>
        <v>Resistor</v>
      </c>
      <c r="N25" s="37"/>
      <c r="O25" s="37"/>
      <c r="P25" s="64">
        <v>20</v>
      </c>
      <c r="Q25" s="75">
        <v>5</v>
      </c>
      <c r="R25" s="76">
        <v>8</v>
      </c>
    </row>
    <row r="26" spans="2:18" s="54" customFormat="1" ht="15" thickBot="1" x14ac:dyDescent="0.25">
      <c r="B26" s="373"/>
      <c r="C26" s="73" t="s">
        <v>219</v>
      </c>
      <c r="D26" s="98" t="str">
        <f>D9</f>
        <v>OCF = 26, OCW = 20</v>
      </c>
      <c r="E26" s="100" t="s">
        <v>26</v>
      </c>
      <c r="F26" s="104" t="e">
        <f>VLOOKUP(D26,'Resistor References'!O$3:P$6,2,FALSE)</f>
        <v>#N/A</v>
      </c>
      <c r="G26" s="105" t="str">
        <f>'Resistor References'!O$3</f>
        <v>40/52</v>
      </c>
      <c r="H26" s="106" t="str">
        <f>'Resistor References'!O$4</f>
        <v>30/39</v>
      </c>
      <c r="I26" s="74">
        <v>52</v>
      </c>
      <c r="J26" s="375"/>
      <c r="N26" s="37"/>
      <c r="O26" s="37"/>
      <c r="P26" s="70">
        <v>21</v>
      </c>
      <c r="Q26" s="71">
        <v>6</v>
      </c>
      <c r="R26" s="72">
        <v>0.5</v>
      </c>
    </row>
    <row r="27" spans="2:18" s="54" customFormat="1" ht="15" thickBot="1" x14ac:dyDescent="0.25">
      <c r="B27" s="37"/>
      <c r="C27" s="37"/>
      <c r="D27" s="37"/>
      <c r="E27" s="37"/>
      <c r="F27" s="37"/>
      <c r="G27" s="37"/>
      <c r="H27" s="37"/>
      <c r="I27" s="37"/>
      <c r="J27" s="37"/>
      <c r="N27" s="37"/>
      <c r="O27" s="37"/>
      <c r="P27" s="64">
        <v>22</v>
      </c>
      <c r="Q27" s="75">
        <v>6</v>
      </c>
      <c r="R27" s="76">
        <v>1</v>
      </c>
    </row>
    <row r="28" spans="2:18" s="54" customFormat="1" ht="15" thickBot="1" x14ac:dyDescent="0.25">
      <c r="B28" s="93" t="s">
        <v>208</v>
      </c>
      <c r="C28" s="59" t="s">
        <v>21</v>
      </c>
      <c r="D28" s="84" t="s">
        <v>234</v>
      </c>
      <c r="E28" s="59" t="s">
        <v>235</v>
      </c>
      <c r="F28" s="59"/>
      <c r="G28" s="59" t="s">
        <v>236</v>
      </c>
      <c r="H28" s="60" t="s">
        <v>237</v>
      </c>
      <c r="I28" s="393" t="s">
        <v>246</v>
      </c>
      <c r="J28" s="394"/>
      <c r="N28" s="37"/>
      <c r="O28" s="37"/>
      <c r="P28" s="70">
        <v>23</v>
      </c>
      <c r="Q28" s="71">
        <v>6</v>
      </c>
      <c r="R28" s="72">
        <v>2</v>
      </c>
    </row>
    <row r="29" spans="2:18" s="54" customFormat="1" x14ac:dyDescent="0.2">
      <c r="B29" s="85" t="str">
        <f>B$6</f>
        <v>MSEL1</v>
      </c>
      <c r="C29" s="44" t="s">
        <v>221</v>
      </c>
      <c r="D29" s="101" t="s">
        <v>211</v>
      </c>
      <c r="E29" s="101" t="s">
        <v>247</v>
      </c>
      <c r="F29" s="48"/>
      <c r="G29" s="86" t="s">
        <v>248</v>
      </c>
      <c r="H29" s="87" t="s">
        <v>248</v>
      </c>
      <c r="I29" s="395"/>
      <c r="J29" s="396"/>
      <c r="N29" s="37"/>
      <c r="O29" s="37"/>
      <c r="P29" s="64">
        <v>24</v>
      </c>
      <c r="Q29" s="75">
        <v>6</v>
      </c>
      <c r="R29" s="76">
        <v>4</v>
      </c>
    </row>
    <row r="30" spans="2:18" s="54" customFormat="1" x14ac:dyDescent="0.2">
      <c r="B30" s="88" t="str">
        <f>B$8</f>
        <v>MSEL2</v>
      </c>
      <c r="C30" s="45" t="s">
        <v>249</v>
      </c>
      <c r="D30" s="107" t="e">
        <f>IF(D10&lt;2,"N/A",IF(OR(J25="SHORT",J25="FLOAT"),J25,2*F25+MOD(F26,2)))</f>
        <v>#VALUE!</v>
      </c>
      <c r="E30" s="107" t="e">
        <f>IF(OR(J25='Resistor References'!AG$2,J25='Resistor References'!AG$3,'Pin Detect Programming (2)'!F26&lt;2),"OPEN",1)</f>
        <v>#N/A</v>
      </c>
      <c r="F30" s="40"/>
      <c r="G30" s="46" t="e">
        <f>IF(OR(D30="FLOAT",D30="SHORT"),D30,HLOOKUP(D30,'Resistor Selection'!C13:R14,2,FALSE))</f>
        <v>#VALUE!</v>
      </c>
      <c r="H30" s="89" t="e">
        <f>IF(E30="Open","Open",VLOOKUP(E30,'Resistor Selection'!B$13:AH$30,'Pin Detect Programming (2)'!D30+2,FALSE))</f>
        <v>#N/A</v>
      </c>
      <c r="I30" s="395"/>
      <c r="J30" s="396"/>
      <c r="N30" s="37"/>
      <c r="O30" s="37"/>
      <c r="P30" s="70">
        <v>25</v>
      </c>
      <c r="Q30" s="71">
        <v>6</v>
      </c>
      <c r="R30" s="72">
        <v>8</v>
      </c>
    </row>
    <row r="31" spans="2:18" s="54" customFormat="1" x14ac:dyDescent="0.2">
      <c r="B31" s="88" t="str">
        <f>B$11</f>
        <v>VSEL</v>
      </c>
      <c r="C31" s="45" t="s">
        <v>221</v>
      </c>
      <c r="D31" s="107" t="s">
        <v>211</v>
      </c>
      <c r="E31" s="107" t="s">
        <v>247</v>
      </c>
      <c r="F31" s="40"/>
      <c r="G31" s="46" t="s">
        <v>248</v>
      </c>
      <c r="H31" s="89" t="s">
        <v>248</v>
      </c>
      <c r="I31" s="395"/>
      <c r="J31" s="396"/>
      <c r="N31" s="37"/>
      <c r="O31" s="37"/>
      <c r="P31" s="64">
        <v>26</v>
      </c>
      <c r="Q31" s="75">
        <v>7</v>
      </c>
      <c r="R31" s="76">
        <v>0.5</v>
      </c>
    </row>
    <row r="32" spans="2:18" s="54" customFormat="1" ht="15" thickBot="1" x14ac:dyDescent="0.25">
      <c r="B32" s="90" t="str">
        <f>B$14</f>
        <v>ADRSEL</v>
      </c>
      <c r="C32" s="73" t="s">
        <v>221</v>
      </c>
      <c r="D32" s="104" t="s">
        <v>211</v>
      </c>
      <c r="E32" s="104" t="s">
        <v>247</v>
      </c>
      <c r="F32" s="53"/>
      <c r="G32" s="91" t="s">
        <v>248</v>
      </c>
      <c r="H32" s="92" t="s">
        <v>248</v>
      </c>
      <c r="I32" s="397"/>
      <c r="J32" s="398"/>
      <c r="N32" s="37"/>
      <c r="O32" s="37"/>
      <c r="P32" s="70">
        <v>27</v>
      </c>
      <c r="Q32" s="71">
        <v>7</v>
      </c>
      <c r="R32" s="72">
        <v>1</v>
      </c>
    </row>
    <row r="33" spans="2:18" s="54" customFormat="1" ht="15" thickBot="1" x14ac:dyDescent="0.25">
      <c r="B33" s="37"/>
      <c r="C33" s="37"/>
      <c r="D33" s="37"/>
      <c r="E33" s="37"/>
      <c r="F33" s="37"/>
      <c r="G33" s="37"/>
      <c r="H33" s="37"/>
      <c r="I33" s="37"/>
      <c r="J33" s="37"/>
      <c r="N33" s="37"/>
      <c r="O33" s="37"/>
      <c r="P33" s="64">
        <v>28</v>
      </c>
      <c r="Q33" s="75">
        <v>7</v>
      </c>
      <c r="R33" s="76">
        <v>2</v>
      </c>
    </row>
    <row r="34" spans="2:18" s="54" customFormat="1" ht="15.75" thickBot="1" x14ac:dyDescent="0.3">
      <c r="B34" s="399" t="s">
        <v>250</v>
      </c>
      <c r="C34" s="311"/>
      <c r="D34" s="311"/>
      <c r="E34" s="311"/>
      <c r="F34" s="311"/>
      <c r="G34" s="311"/>
      <c r="H34" s="311"/>
      <c r="I34" s="311"/>
      <c r="J34" s="312"/>
      <c r="N34" s="37"/>
      <c r="O34" s="37"/>
      <c r="P34" s="70">
        <v>29</v>
      </c>
      <c r="Q34" s="71">
        <v>7</v>
      </c>
      <c r="R34" s="72">
        <v>4</v>
      </c>
    </row>
    <row r="35" spans="2:18" s="54" customFormat="1" ht="15" thickBot="1" x14ac:dyDescent="0.25">
      <c r="B35" s="58" t="s">
        <v>208</v>
      </c>
      <c r="C35" s="59" t="s">
        <v>209</v>
      </c>
      <c r="D35" s="59" t="s">
        <v>21</v>
      </c>
      <c r="E35" s="59" t="s">
        <v>210</v>
      </c>
      <c r="F35" s="59" t="s">
        <v>14</v>
      </c>
      <c r="G35" s="59" t="s">
        <v>211</v>
      </c>
      <c r="H35" s="59" t="s">
        <v>212</v>
      </c>
      <c r="I35" s="59" t="s">
        <v>213</v>
      </c>
      <c r="J35" s="60" t="s">
        <v>214</v>
      </c>
      <c r="N35" s="37"/>
      <c r="O35" s="37"/>
      <c r="P35" s="64">
        <v>30</v>
      </c>
      <c r="Q35" s="75">
        <v>7</v>
      </c>
      <c r="R35" s="76">
        <v>8</v>
      </c>
    </row>
    <row r="36" spans="2:18" s="54" customFormat="1" ht="15" thickBot="1" x14ac:dyDescent="0.25">
      <c r="B36" s="400" t="str">
        <f>B8</f>
        <v>MSEL2</v>
      </c>
      <c r="C36" s="44" t="s">
        <v>244</v>
      </c>
      <c r="D36" s="97" t="s">
        <v>221</v>
      </c>
      <c r="E36" s="99"/>
      <c r="F36" s="101" t="str">
        <f>IF(AND(D36=G36,D37=G37),"SHORT",IF(AND(D36=H36,D37=H37),"FLOAT",VLOOKUP(D36,'Resistor References'!AF$4:AG$11,2,FALSE)))</f>
        <v>N/A</v>
      </c>
      <c r="G36" s="102" t="s">
        <v>221</v>
      </c>
      <c r="H36" s="103" t="s">
        <v>221</v>
      </c>
      <c r="I36" s="67" t="s">
        <v>221</v>
      </c>
      <c r="J36" s="392" t="str">
        <f>IF(AND(D36=G36,D37=G37),"SHORT",IF(AND(H36=D36,H37=D37),"FLOAT","Resistor"))</f>
        <v>Resistor</v>
      </c>
      <c r="N36" s="37"/>
      <c r="O36" s="37"/>
      <c r="P36" s="94">
        <v>31</v>
      </c>
      <c r="Q36" s="95">
        <v>10</v>
      </c>
      <c r="R36" s="96">
        <v>2</v>
      </c>
    </row>
    <row r="37" spans="2:18" s="54" customFormat="1" ht="15" thickBot="1" x14ac:dyDescent="0.25">
      <c r="B37" s="373"/>
      <c r="C37" s="73" t="s">
        <v>219</v>
      </c>
      <c r="D37" s="98" t="str">
        <f>D9</f>
        <v>OCF = 26, OCW = 20</v>
      </c>
      <c r="E37" s="100" t="s">
        <v>26</v>
      </c>
      <c r="F37" s="104" t="e">
        <f>VLOOKUP(D37,'Resistor References'!O$3:P$6,2,FALSE)</f>
        <v>#N/A</v>
      </c>
      <c r="G37" s="105" t="s">
        <v>221</v>
      </c>
      <c r="H37" s="106" t="s">
        <v>221</v>
      </c>
      <c r="I37" s="74">
        <v>52</v>
      </c>
      <c r="J37" s="375"/>
      <c r="N37" s="37"/>
      <c r="O37" s="37"/>
    </row>
    <row r="38" spans="2:18" s="54" customFormat="1" ht="15" thickBot="1" x14ac:dyDescent="0.25">
      <c r="B38" s="37"/>
      <c r="C38" s="37"/>
      <c r="D38" s="37"/>
      <c r="E38" s="37"/>
      <c r="F38" s="37"/>
      <c r="G38" s="37"/>
      <c r="H38" s="37"/>
      <c r="I38" s="37"/>
      <c r="J38" s="37"/>
      <c r="N38" s="37"/>
      <c r="O38" s="37"/>
    </row>
    <row r="39" spans="2:18" s="54" customFormat="1" ht="15.75" customHeight="1" thickBot="1" x14ac:dyDescent="0.25">
      <c r="B39" s="93" t="s">
        <v>208</v>
      </c>
      <c r="C39" s="59" t="s">
        <v>21</v>
      </c>
      <c r="D39" s="84" t="s">
        <v>234</v>
      </c>
      <c r="E39" s="59" t="s">
        <v>235</v>
      </c>
      <c r="F39" s="59"/>
      <c r="G39" s="59" t="s">
        <v>236</v>
      </c>
      <c r="H39" s="60" t="s">
        <v>237</v>
      </c>
      <c r="I39" s="393" t="s">
        <v>246</v>
      </c>
      <c r="J39" s="394"/>
      <c r="N39" s="37"/>
      <c r="O39" s="37"/>
    </row>
    <row r="40" spans="2:18" s="54" customFormat="1" x14ac:dyDescent="0.2">
      <c r="B40" s="85" t="str">
        <f>B$6</f>
        <v>MSEL1</v>
      </c>
      <c r="C40" s="44" t="s">
        <v>221</v>
      </c>
      <c r="D40" s="101" t="s">
        <v>211</v>
      </c>
      <c r="E40" s="101" t="s">
        <v>247</v>
      </c>
      <c r="F40" s="48"/>
      <c r="G40" s="86" t="s">
        <v>248</v>
      </c>
      <c r="H40" s="87" t="s">
        <v>248</v>
      </c>
      <c r="I40" s="395"/>
      <c r="J40" s="396"/>
      <c r="N40" s="37"/>
      <c r="O40" s="37"/>
    </row>
    <row r="41" spans="2:18" s="54" customFormat="1" x14ac:dyDescent="0.2">
      <c r="B41" s="88" t="str">
        <f>B$8</f>
        <v>MSEL2</v>
      </c>
      <c r="C41" s="45" t="s">
        <v>249</v>
      </c>
      <c r="D41" s="107" t="e">
        <f>IF(D10&lt;3,"N/A",IF(OR(J36="SHORT",J36="FLOAT"),J36,2*F36+MOD(F37,2)))</f>
        <v>#VALUE!</v>
      </c>
      <c r="E41" s="107" t="e">
        <f>IF(OR(J36='Resistor References'!AG$2,J36='Resistor References'!AG$3,'Pin Detect Programming (2)'!F37&lt;2),"OPEN",1)</f>
        <v>#N/A</v>
      </c>
      <c r="F41" s="40"/>
      <c r="G41" s="46" t="e">
        <f>IF(OR(D41="FLOAT",D41="SHORT"),D41,HLOOKUP(D41,'Resistor Selection'!C13:R14,2,FALSE))</f>
        <v>#VALUE!</v>
      </c>
      <c r="H41" s="89" t="e">
        <f>IF(E41="Open","Open",VLOOKUP(E41,'Resistor Selection'!B$13:AH$30,'Pin Detect Programming (2)'!D41+2,FALSE))</f>
        <v>#N/A</v>
      </c>
      <c r="I41" s="395"/>
      <c r="J41" s="396"/>
      <c r="N41" s="37"/>
      <c r="O41" s="37"/>
    </row>
    <row r="42" spans="2:18" s="54" customFormat="1" x14ac:dyDescent="0.2">
      <c r="B42" s="88" t="str">
        <f>B$11</f>
        <v>VSEL</v>
      </c>
      <c r="C42" s="45" t="s">
        <v>221</v>
      </c>
      <c r="D42" s="107" t="s">
        <v>211</v>
      </c>
      <c r="E42" s="107" t="s">
        <v>247</v>
      </c>
      <c r="F42" s="40"/>
      <c r="G42" s="46" t="s">
        <v>248</v>
      </c>
      <c r="H42" s="89" t="s">
        <v>248</v>
      </c>
      <c r="I42" s="395"/>
      <c r="J42" s="396"/>
      <c r="N42" s="37"/>
      <c r="O42" s="37"/>
    </row>
    <row r="43" spans="2:18" s="54" customFormat="1" ht="15" thickBot="1" x14ac:dyDescent="0.25">
      <c r="B43" s="90" t="str">
        <f>B$14</f>
        <v>ADRSEL</v>
      </c>
      <c r="C43" s="73" t="s">
        <v>221</v>
      </c>
      <c r="D43" s="104" t="s">
        <v>211</v>
      </c>
      <c r="E43" s="104" t="s">
        <v>247</v>
      </c>
      <c r="F43" s="53"/>
      <c r="G43" s="91" t="s">
        <v>248</v>
      </c>
      <c r="H43" s="92" t="s">
        <v>248</v>
      </c>
      <c r="I43" s="397"/>
      <c r="J43" s="398"/>
      <c r="N43" s="37"/>
      <c r="O43" s="37"/>
    </row>
    <row r="44" spans="2:18" s="54" customFormat="1" ht="15" thickBot="1" x14ac:dyDescent="0.25">
      <c r="B44" s="37"/>
      <c r="C44" s="37"/>
      <c r="D44" s="37"/>
      <c r="E44" s="37"/>
      <c r="F44" s="37"/>
      <c r="G44" s="37"/>
      <c r="H44" s="37"/>
      <c r="I44" s="37"/>
      <c r="J44" s="37"/>
      <c r="N44" s="37"/>
      <c r="O44" s="37"/>
    </row>
    <row r="45" spans="2:18" s="54" customFormat="1" ht="15.75" thickBot="1" x14ac:dyDescent="0.3">
      <c r="B45" s="399" t="s">
        <v>251</v>
      </c>
      <c r="C45" s="311"/>
      <c r="D45" s="311"/>
      <c r="E45" s="311"/>
      <c r="F45" s="311"/>
      <c r="G45" s="311"/>
      <c r="H45" s="311"/>
      <c r="I45" s="311"/>
      <c r="J45" s="312"/>
      <c r="N45" s="37"/>
      <c r="O45" s="37"/>
    </row>
    <row r="46" spans="2:18" s="54" customFormat="1" ht="15" thickBot="1" x14ac:dyDescent="0.25">
      <c r="B46" s="58" t="s">
        <v>208</v>
      </c>
      <c r="C46" s="59" t="s">
        <v>209</v>
      </c>
      <c r="D46" s="59" t="s">
        <v>21</v>
      </c>
      <c r="E46" s="59" t="s">
        <v>210</v>
      </c>
      <c r="F46" s="59" t="s">
        <v>14</v>
      </c>
      <c r="G46" s="59" t="s">
        <v>211</v>
      </c>
      <c r="H46" s="59" t="s">
        <v>212</v>
      </c>
      <c r="I46" s="59" t="s">
        <v>213</v>
      </c>
      <c r="J46" s="60" t="s">
        <v>214</v>
      </c>
      <c r="N46" s="37"/>
      <c r="O46" s="37"/>
    </row>
    <row r="47" spans="2:18" s="54" customFormat="1" x14ac:dyDescent="0.2">
      <c r="B47" s="400" t="str">
        <f>B8</f>
        <v>MSEL2</v>
      </c>
      <c r="C47" s="44" t="s">
        <v>244</v>
      </c>
      <c r="D47" s="97" t="s">
        <v>221</v>
      </c>
      <c r="E47" s="99"/>
      <c r="F47" s="101" t="str">
        <f>IF(AND(D47=G47,D48=G48),"SHORT",IF(AND(D47=H47,D48=H48),"FLOAT",VLOOKUP(D47,'Resistor References'!AF$4:AG$11,2,FALSE)))</f>
        <v>N/A</v>
      </c>
      <c r="G47" s="102" t="s">
        <v>221</v>
      </c>
      <c r="H47" s="103" t="s">
        <v>221</v>
      </c>
      <c r="I47" s="67" t="s">
        <v>221</v>
      </c>
      <c r="J47" s="392" t="str">
        <f>IF(AND(D47=G47,D48=G48),"SHORT",IF(AND(H47=D47,H48=D48),"FLOAT","Resistor"))</f>
        <v>Resistor</v>
      </c>
      <c r="N47" s="37"/>
      <c r="O47" s="37"/>
    </row>
    <row r="48" spans="2:18" s="54" customFormat="1" ht="15" thickBot="1" x14ac:dyDescent="0.25">
      <c r="B48" s="373"/>
      <c r="C48" s="73" t="s">
        <v>219</v>
      </c>
      <c r="D48" s="98" t="str">
        <f>D9</f>
        <v>OCF = 26, OCW = 20</v>
      </c>
      <c r="E48" s="100" t="s">
        <v>26</v>
      </c>
      <c r="F48" s="104" t="e">
        <f>VLOOKUP(D48,'Resistor References'!O$3:P$6,2,FALSE)</f>
        <v>#N/A</v>
      </c>
      <c r="G48" s="105" t="s">
        <v>221</v>
      </c>
      <c r="H48" s="106" t="s">
        <v>221</v>
      </c>
      <c r="I48" s="74">
        <v>52</v>
      </c>
      <c r="J48" s="375"/>
      <c r="N48" s="37"/>
      <c r="O48" s="37"/>
    </row>
    <row r="49" spans="2:15" s="54" customFormat="1" ht="15" thickBot="1" x14ac:dyDescent="0.25">
      <c r="B49" s="37"/>
      <c r="C49" s="37"/>
      <c r="D49" s="37"/>
      <c r="E49" s="37"/>
      <c r="F49" s="37"/>
      <c r="G49" s="37"/>
      <c r="H49" s="37"/>
      <c r="I49" s="37"/>
      <c r="J49" s="37"/>
      <c r="N49" s="37"/>
      <c r="O49" s="37"/>
    </row>
    <row r="50" spans="2:15" s="54" customFormat="1" ht="15.75" customHeight="1" thickBot="1" x14ac:dyDescent="0.25">
      <c r="B50" s="93" t="s">
        <v>208</v>
      </c>
      <c r="C50" s="59" t="s">
        <v>21</v>
      </c>
      <c r="D50" s="84" t="s">
        <v>234</v>
      </c>
      <c r="E50" s="59" t="s">
        <v>235</v>
      </c>
      <c r="F50" s="59"/>
      <c r="G50" s="59" t="s">
        <v>236</v>
      </c>
      <c r="H50" s="60" t="s">
        <v>237</v>
      </c>
      <c r="I50" s="393" t="s">
        <v>246</v>
      </c>
      <c r="J50" s="394"/>
      <c r="N50" s="37"/>
      <c r="O50" s="37"/>
    </row>
    <row r="51" spans="2:15" s="54" customFormat="1" x14ac:dyDescent="0.2">
      <c r="B51" s="85" t="str">
        <f>B$6</f>
        <v>MSEL1</v>
      </c>
      <c r="C51" s="44" t="s">
        <v>221</v>
      </c>
      <c r="D51" s="101" t="s">
        <v>211</v>
      </c>
      <c r="E51" s="101" t="s">
        <v>247</v>
      </c>
      <c r="F51" s="48"/>
      <c r="G51" s="86" t="s">
        <v>248</v>
      </c>
      <c r="H51" s="87" t="s">
        <v>248</v>
      </c>
      <c r="I51" s="395"/>
      <c r="J51" s="396"/>
      <c r="N51" s="37"/>
      <c r="O51" s="37"/>
    </row>
    <row r="52" spans="2:15" s="54" customFormat="1" x14ac:dyDescent="0.2">
      <c r="B52" s="88" t="str">
        <f>B$8</f>
        <v>MSEL2</v>
      </c>
      <c r="C52" s="45" t="s">
        <v>249</v>
      </c>
      <c r="D52" s="107" t="e">
        <f>IF(D10&lt;4,"N/A",IF(OR(J47="SHORT",J47="FLOAT"),J47,2*F47+MOD(F48,2)))</f>
        <v>#VALUE!</v>
      </c>
      <c r="E52" s="107" t="e">
        <f>IF(OR(J47='Resistor References'!AG$2,J47='Resistor References'!AG$3,'Pin Detect Programming (2)'!F48&lt;2),"OPEN",1)</f>
        <v>#N/A</v>
      </c>
      <c r="F52" s="40"/>
      <c r="G52" s="46" t="e">
        <f>IF(OR(D52="FLOAT",D52="SHORT"),D52,HLOOKUP(D52,'Resistor Selection'!C13:R14,2,FALSE))</f>
        <v>#VALUE!</v>
      </c>
      <c r="H52" s="89" t="e">
        <f>IF(E52="Open","Open",VLOOKUP(E52,'Resistor Selection'!B$13:AH$30,'Pin Detect Programming (2)'!D52+2,FALSE))</f>
        <v>#N/A</v>
      </c>
      <c r="I52" s="395"/>
      <c r="J52" s="396"/>
      <c r="N52" s="37"/>
      <c r="O52" s="37"/>
    </row>
    <row r="53" spans="2:15" s="54" customFormat="1" x14ac:dyDescent="0.2">
      <c r="B53" s="88" t="str">
        <f>B$11</f>
        <v>VSEL</v>
      </c>
      <c r="C53" s="45" t="s">
        <v>221</v>
      </c>
      <c r="D53" s="107" t="s">
        <v>211</v>
      </c>
      <c r="E53" s="107" t="s">
        <v>247</v>
      </c>
      <c r="F53" s="40"/>
      <c r="G53" s="46" t="s">
        <v>248</v>
      </c>
      <c r="H53" s="89" t="s">
        <v>248</v>
      </c>
      <c r="I53" s="395"/>
      <c r="J53" s="396"/>
      <c r="N53" s="37"/>
      <c r="O53" s="37"/>
    </row>
    <row r="54" spans="2:15" s="54" customFormat="1" ht="15" thickBot="1" x14ac:dyDescent="0.25">
      <c r="B54" s="90" t="str">
        <f>B$14</f>
        <v>ADRSEL</v>
      </c>
      <c r="C54" s="73" t="s">
        <v>221</v>
      </c>
      <c r="D54" s="104" t="s">
        <v>211</v>
      </c>
      <c r="E54" s="104" t="s">
        <v>247</v>
      </c>
      <c r="F54" s="53"/>
      <c r="G54" s="91" t="s">
        <v>248</v>
      </c>
      <c r="H54" s="92" t="s">
        <v>248</v>
      </c>
      <c r="I54" s="397"/>
      <c r="J54" s="398"/>
      <c r="N54" s="37"/>
      <c r="O54" s="37"/>
    </row>
  </sheetData>
  <dataConsolidate/>
  <mergeCells count="44">
    <mergeCell ref="I50:J54"/>
    <mergeCell ref="B4:B5"/>
    <mergeCell ref="C4:C5"/>
    <mergeCell ref="D4:D5"/>
    <mergeCell ref="E4:F4"/>
    <mergeCell ref="G4:H4"/>
    <mergeCell ref="I4:I5"/>
    <mergeCell ref="B36:B37"/>
    <mergeCell ref="J36:J37"/>
    <mergeCell ref="I39:J43"/>
    <mergeCell ref="B45:J45"/>
    <mergeCell ref="B47:B48"/>
    <mergeCell ref="J47:J48"/>
    <mergeCell ref="I17:J21"/>
    <mergeCell ref="B23:J23"/>
    <mergeCell ref="B25:B26"/>
    <mergeCell ref="J25:J26"/>
    <mergeCell ref="I28:J32"/>
    <mergeCell ref="B34:J34"/>
    <mergeCell ref="B8:B10"/>
    <mergeCell ref="J8:J10"/>
    <mergeCell ref="B11:B13"/>
    <mergeCell ref="J11:J13"/>
    <mergeCell ref="B14:B15"/>
    <mergeCell ref="J14:J15"/>
    <mergeCell ref="E8:E10"/>
    <mergeCell ref="F8:F10"/>
    <mergeCell ref="G8:G10"/>
    <mergeCell ref="H8:H10"/>
    <mergeCell ref="E11:E13"/>
    <mergeCell ref="F11:F13"/>
    <mergeCell ref="G11:G13"/>
    <mergeCell ref="B2:J2"/>
    <mergeCell ref="L2:N2"/>
    <mergeCell ref="P2:R2"/>
    <mergeCell ref="B3:C3"/>
    <mergeCell ref="D3:J3"/>
    <mergeCell ref="H11:H13"/>
    <mergeCell ref="B6:B7"/>
    <mergeCell ref="J6:J7"/>
    <mergeCell ref="E6:E7"/>
    <mergeCell ref="F6:F7"/>
    <mergeCell ref="G6:G7"/>
    <mergeCell ref="H6:H7"/>
  </mergeCells>
  <phoneticPr fontId="28" type="noConversion"/>
  <conditionalFormatting sqref="D18:D21">
    <cfRule type="cellIs" dxfId="24" priority="27" operator="greaterThan">
      <formula>29.5</formula>
    </cfRule>
    <cfRule type="cellIs" dxfId="23" priority="26" stopIfTrue="1" operator="equal">
      <formula>$G$4</formula>
    </cfRule>
    <cfRule type="cellIs" dxfId="22" priority="25" stopIfTrue="1" operator="equal">
      <formula>$H$4</formula>
    </cfRule>
  </conditionalFormatting>
  <conditionalFormatting sqref="D25">
    <cfRule type="expression" dxfId="21" priority="4">
      <formula>NOT(AND(ISNUMBER(FIND($D$10,$D$25)),IF(ISNUMBER(FIND($D$10,$D$25)),FIND($D$10,$D$25)&gt;3,0)))</formula>
    </cfRule>
  </conditionalFormatting>
  <conditionalFormatting sqref="D26">
    <cfRule type="cellIs" dxfId="20" priority="3" operator="notEqual">
      <formula>$D$9</formula>
    </cfRule>
  </conditionalFormatting>
  <conditionalFormatting sqref="D30">
    <cfRule type="cellIs" dxfId="19" priority="23" stopIfTrue="1" operator="equal">
      <formula>$G$4</formula>
    </cfRule>
    <cfRule type="cellIs" dxfId="18" priority="22" stopIfTrue="1" operator="equal">
      <formula>$H$4</formula>
    </cfRule>
    <cfRule type="cellIs" dxfId="17" priority="24" operator="greaterThan">
      <formula>29.5</formula>
    </cfRule>
  </conditionalFormatting>
  <conditionalFormatting sqref="D36">
    <cfRule type="expression" dxfId="16" priority="6">
      <formula>NOT(AND(ISNUMBER(FIND($D$10,$D$36)),IF(ISNUMBER(FIND($D$10,$D$36)),FIND($D$10,$D$36)&gt;3,0)))</formula>
    </cfRule>
  </conditionalFormatting>
  <conditionalFormatting sqref="D37">
    <cfRule type="cellIs" dxfId="15" priority="2" operator="notEqual">
      <formula>$D$9</formula>
    </cfRule>
  </conditionalFormatting>
  <conditionalFormatting sqref="D41">
    <cfRule type="cellIs" dxfId="14" priority="20" stopIfTrue="1" operator="equal">
      <formula>$G$4</formula>
    </cfRule>
    <cfRule type="cellIs" dxfId="13" priority="21" operator="greaterThan">
      <formula>29.5</formula>
    </cfRule>
    <cfRule type="cellIs" dxfId="12" priority="19" stopIfTrue="1" operator="equal">
      <formula>$H$4</formula>
    </cfRule>
  </conditionalFormatting>
  <conditionalFormatting sqref="D47">
    <cfRule type="expression" dxfId="11" priority="5">
      <formula>NOT(AND(ISNUMBER(FIND($D$10,$D$47)),IF(ISNUMBER(FIND($D$10,$D$47)),FIND($D$10,$D$47)&gt;3,0)))</formula>
    </cfRule>
  </conditionalFormatting>
  <conditionalFormatting sqref="D48">
    <cfRule type="cellIs" dxfId="10" priority="1" operator="notEqual">
      <formula>$D$9</formula>
    </cfRule>
  </conditionalFormatting>
  <conditionalFormatting sqref="D52">
    <cfRule type="cellIs" dxfId="9" priority="18" operator="greaterThan">
      <formula>29.5</formula>
    </cfRule>
    <cfRule type="cellIs" dxfId="8" priority="17" stopIfTrue="1" operator="equal">
      <formula>$G$4</formula>
    </cfRule>
    <cfRule type="cellIs" dxfId="7" priority="16" stopIfTrue="1" operator="equal">
      <formula>$H$4</formula>
    </cfRule>
  </conditionalFormatting>
  <conditionalFormatting sqref="P4:P36">
    <cfRule type="cellIs" dxfId="6" priority="7" operator="equal">
      <formula>$D$6</formula>
    </cfRule>
  </conditionalFormatting>
  <conditionalFormatting sqref="Q6:Q36">
    <cfRule type="cellIs" dxfId="5" priority="11" operator="greaterThan">
      <formula>ILOOP_trgt</formula>
    </cfRule>
  </conditionalFormatting>
  <conditionalFormatting sqref="Q4:R5">
    <cfRule type="expression" dxfId="4" priority="12">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8" operator="greaterThan" id="{8683456C-14C1-448B-A2C6-E930737A0632}">
            <xm:f>'Device Calculator'!$M80</xm:f>
            <x14:dxf>
              <font>
                <color rgb="FF9C0006"/>
              </font>
              <fill>
                <patternFill>
                  <bgColor rgb="FFFFC7CE"/>
                </patternFill>
              </fill>
            </x14:dxf>
          </x14:cfRule>
          <xm:sqref>R6:R21</xm:sqref>
        </x14:conditionalFormatting>
        <x14:conditionalFormatting xmlns:xm="http://schemas.microsoft.com/office/excel/2006/main">
          <x14:cfRule type="cellIs" priority="61" operator="greaterThan" id="{8683456C-14C1-448B-A2C6-E930737A0632}">
            <xm:f>'Device Calculator'!$M97</xm:f>
            <x14:dxf>
              <font>
                <color rgb="FF9C0006"/>
              </font>
              <fill>
                <patternFill>
                  <bgColor rgb="FFFFC7CE"/>
                </patternFill>
              </fill>
            </x14:dxf>
          </x14:cfRule>
          <xm:sqref>R22:R34</xm:sqref>
        </x14:conditionalFormatting>
        <x14:conditionalFormatting xmlns:xm="http://schemas.microsoft.com/office/excel/2006/main">
          <x14:cfRule type="cellIs" priority="92" operator="greaterThan" id="{8683456C-14C1-448B-A2C6-E930737A0632}">
            <xm:f>'Device Calculator'!#REF!</xm:f>
            <x14:dxf>
              <font>
                <color rgb="FF9C0006"/>
              </font>
              <fill>
                <patternFill>
                  <bgColor rgb="FFFFC7CE"/>
                </patternFill>
              </fill>
            </x14:dxf>
          </x14:cfRule>
          <xm:sqref>R35</xm:sqref>
        </x14:conditionalFormatting>
        <x14:conditionalFormatting xmlns:xm="http://schemas.microsoft.com/office/excel/2006/main">
          <x14:cfRule type="cellIs" priority="37" operator="greaterThan" id="{903DF5AA-9130-49F5-BF20-990F43965E3F}">
            <xm:f>'Device Calculator'!#REF!</xm:f>
            <x14:dxf>
              <font>
                <color rgb="FF9C0006"/>
              </font>
              <fill>
                <patternFill>
                  <bgColor rgb="FFFFC7CE"/>
                </patternFill>
              </fill>
            </x14:dxf>
          </x14:cfRule>
          <xm:sqref>R36</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600-000000000000}">
          <x14:formula1>
            <xm:f>'Resistor References'!$AE$2:$AE$4</xm:f>
          </x14:formula1>
          <xm:sqref>D25</xm:sqref>
        </x14:dataValidation>
        <x14:dataValidation type="list" allowBlank="1" showInputMessage="1" showErrorMessage="1" xr:uid="{00000000-0002-0000-0600-000001000000}">
          <x14:formula1>
            <xm:f>'Resistor References'!$AE$7</xm:f>
          </x14:formula1>
          <xm:sqref>D47</xm:sqref>
        </x14:dataValidation>
        <x14:dataValidation type="list" allowBlank="1" showInputMessage="1" showErrorMessage="1" xr:uid="{00000000-0002-0000-0600-000002000000}">
          <x14:formula1>
            <xm:f>'Resistor References'!$AE$5:$AE$6</xm:f>
          </x14:formula1>
          <xm:sqref>D36</xm:sqref>
        </x14:dataValidation>
        <x14:dataValidation type="list" allowBlank="1" showInputMessage="1" showErrorMessage="1" xr:uid="{00000000-0002-0000-0600-000003000000}">
          <x14:formula1>
            <xm:f>'Resistor References'!$O$3:$O$6</xm:f>
          </x14:formula1>
          <xm:sqref>D48 D37 D26</xm:sqref>
        </x14:dataValidation>
        <x14:dataValidation type="list" allowBlank="1" showInputMessage="1" showErrorMessage="1" xr:uid="{00000000-0002-0000-0600-000004000000}">
          <x14:formula1>
            <xm:f>'Resistor References'!$A$2:$A$4</xm:f>
          </x14:formula1>
          <xm:sqref>D3:J3</xm:sqref>
        </x14:dataValidation>
        <x14:dataValidation type="list" allowBlank="1" showInputMessage="1" showErrorMessage="1" xr:uid="{00000000-0002-0000-0600-000005000000}">
          <x14:formula1>
            <xm:f>Sheet2!$C$5:$C$37</xm:f>
          </x14:formula1>
          <xm:sqref>D6</xm:sqref>
        </x14:dataValidation>
        <x14:dataValidation type="list" allowBlank="1" showInputMessage="1" showErrorMessage="1" xr:uid="{00000000-0002-0000-0600-000006000000}">
          <x14:formula1>
            <xm:f>Sheet2!$Q$5:$Q$12</xm:f>
          </x14:formula1>
          <xm:sqref>D8</xm:sqref>
        </x14:dataValidation>
        <x14:dataValidation type="list" allowBlank="1" showInputMessage="1" showErrorMessage="1" xr:uid="{00000000-0002-0000-0600-000007000000}">
          <x14:formula1>
            <xm:f>Sheet2!$M$5:$M$8</xm:f>
          </x14:formula1>
          <xm:sqref>D9</xm:sqref>
        </x14:dataValidation>
        <x14:dataValidation type="list" allowBlank="1" showInputMessage="1" showErrorMessage="1" xr:uid="{00000000-0002-0000-0600-000008000000}">
          <x14:formula1>
            <xm:f>Sheet2!$T$5:$T$8</xm:f>
          </x14:formula1>
          <xm:sqref>D10</xm:sqref>
        </x14:dataValidation>
        <x14:dataValidation type="list" allowBlank="1" showInputMessage="1" showErrorMessage="1" xr:uid="{00000000-0002-0000-0600-000009000000}">
          <x14:formula1>
            <xm:f>Sheet2!$G$5:$G$12</xm:f>
          </x14:formula1>
          <xm:sqref>D7</xm:sqref>
        </x14:dataValidation>
        <x14:dataValidation type="list" allowBlank="1" showInputMessage="1" showErrorMessage="1" xr:uid="{00000000-0002-0000-0600-00000A000000}">
          <x14:formula1>
            <xm:f>Sheet2!$AJ$5:$AJ$21</xm:f>
          </x14:formula1>
          <xm:sqref>D14</xm:sqref>
        </x14:dataValidation>
        <x14:dataValidation type="list" allowBlank="1" showInputMessage="1" showErrorMessage="1" xr:uid="{00000000-0002-0000-0600-00000B000000}">
          <x14:formula1>
            <xm:f>Sheet2!$AN$5:$AN$13</xm:f>
          </x14:formula1>
          <xm:sqref>D15</xm:sqref>
        </x14:dataValidation>
        <x14:dataValidation type="list" allowBlank="1" showInputMessage="1" showErrorMessage="1" xr:uid="{00000000-0002-0000-0600-00000C000000}">
          <x14:formula1>
            <xm:f>Sheet2!$AB$5:$AB$226</xm:f>
          </x14:formula1>
          <xm:sqref>D12</xm:sqref>
        </x14:dataValidation>
        <x14:dataValidation type="list" allowBlank="1" showInputMessage="1" showErrorMessage="1" xr:uid="{00000000-0002-0000-0600-00000D000000}">
          <x14:formula1>
            <xm:f>Sheet2!$W$5:$W$14</xm:f>
          </x14:formula1>
          <xm:sqref>D11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L46"/>
  <sheetViews>
    <sheetView workbookViewId="0">
      <selection activeCell="M30" sqref="M30"/>
    </sheetView>
  </sheetViews>
  <sheetFormatPr defaultRowHeight="15.75" x14ac:dyDescent="0.25"/>
  <cols>
    <col min="11" max="11" width="12.85546875" customWidth="1"/>
    <col min="12" max="12" width="12.5703125" customWidth="1"/>
  </cols>
  <sheetData>
    <row r="1" spans="1:12" x14ac:dyDescent="0.25">
      <c r="A1" s="416" t="s">
        <v>144</v>
      </c>
      <c r="B1" s="416"/>
      <c r="C1" s="416" t="s">
        <v>145</v>
      </c>
      <c r="D1" s="416"/>
      <c r="E1" s="416" t="s">
        <v>146</v>
      </c>
      <c r="F1" s="416"/>
      <c r="G1" s="416" t="s">
        <v>147</v>
      </c>
      <c r="H1" s="416"/>
      <c r="I1" s="416" t="s">
        <v>148</v>
      </c>
      <c r="J1" s="416"/>
      <c r="K1" s="3" t="s">
        <v>184</v>
      </c>
      <c r="L1" s="3" t="s">
        <v>185</v>
      </c>
    </row>
    <row r="2" spans="1:12" x14ac:dyDescent="0.25">
      <c r="A2" s="4" t="str">
        <f>DEC2HEX(MOD(L2-MOD(L2,16^9),16^10)/16^9)</f>
        <v>2</v>
      </c>
      <c r="B2" s="4" t="str">
        <f>DEC2HEX(MOD(L2-MOD(L2,16^8),16^9)/16^8)</f>
        <v>2</v>
      </c>
      <c r="C2" s="4" t="str">
        <f>DEC2HEX(MOD(L2-MOD(L2,16^7),16^8)/16^7)</f>
        <v>2</v>
      </c>
      <c r="D2" s="4" t="str">
        <f>DEC2HEX(MOD(L2-MOD(L2,16^6),16^7)/16^6)</f>
        <v>0</v>
      </c>
      <c r="E2" s="4" t="str">
        <f>DEC2HEX(MOD(L2-MOD(L2,16^5),16^6)/16^5)</f>
        <v>8</v>
      </c>
      <c r="F2" s="4" t="str">
        <f>DEC2HEX(MOD(L2-MOD(L2,16^4),16^5)/16^4)</f>
        <v>2</v>
      </c>
      <c r="G2" s="4" t="str">
        <f>DEC2HEX(MOD(L2-MOD(L2,16^3),16^4)/16^3)</f>
        <v>0</v>
      </c>
      <c r="H2" s="4" t="str">
        <f>DEC2HEX(MOD(L2-MOD(L2,16^2),16^3)/16^2)</f>
        <v>D</v>
      </c>
      <c r="I2" s="4" t="str">
        <f>DEC2HEX(MOD(L2-MOD(L2,16),16^2)/16)</f>
        <v>0</v>
      </c>
      <c r="J2" s="4" t="str">
        <f>DEC2HEX(MOD(L2,16))</f>
        <v>2</v>
      </c>
      <c r="K2" s="5" t="str">
        <f>'Device Calculator'!F133</f>
        <v>2220820D02</v>
      </c>
      <c r="L2" s="3">
        <f>HEX2DEC(K2)</f>
        <v>146574281986</v>
      </c>
    </row>
    <row r="3" spans="1:12" x14ac:dyDescent="0.25">
      <c r="A3" s="1">
        <f>HEX2DEC(A2)</f>
        <v>2</v>
      </c>
      <c r="B3" s="1">
        <f t="shared" ref="B3:J3" si="0">HEX2DEC(B2)</f>
        <v>2</v>
      </c>
      <c r="C3" s="1">
        <f t="shared" si="0"/>
        <v>2</v>
      </c>
      <c r="D3" s="1">
        <f t="shared" si="0"/>
        <v>0</v>
      </c>
      <c r="E3" s="1">
        <f t="shared" si="0"/>
        <v>8</v>
      </c>
      <c r="F3" s="1">
        <f t="shared" si="0"/>
        <v>2</v>
      </c>
      <c r="G3" s="1">
        <f t="shared" si="0"/>
        <v>0</v>
      </c>
      <c r="H3" s="1">
        <f t="shared" si="0"/>
        <v>13</v>
      </c>
      <c r="I3" s="1">
        <f t="shared" si="0"/>
        <v>0</v>
      </c>
      <c r="J3" s="1">
        <f t="shared" si="0"/>
        <v>2</v>
      </c>
      <c r="K3" s="411" t="s">
        <v>187</v>
      </c>
      <c r="L3" s="412"/>
    </row>
    <row r="4" spans="1:12" x14ac:dyDescent="0.25">
      <c r="A4" s="1" t="str">
        <f>HEX2BIN(A2,4)</f>
        <v>0010</v>
      </c>
      <c r="B4" s="1" t="str">
        <f t="shared" ref="B4:J4" si="1">HEX2BIN(B2,4)</f>
        <v>0010</v>
      </c>
      <c r="C4" s="1" t="str">
        <f t="shared" si="1"/>
        <v>0010</v>
      </c>
      <c r="D4" s="1" t="str">
        <f t="shared" si="1"/>
        <v>0000</v>
      </c>
      <c r="E4" s="1" t="str">
        <f t="shared" si="1"/>
        <v>1000</v>
      </c>
      <c r="F4" s="1" t="str">
        <f t="shared" si="1"/>
        <v>0010</v>
      </c>
      <c r="G4" s="1" t="str">
        <f t="shared" si="1"/>
        <v>0000</v>
      </c>
      <c r="H4" s="1" t="str">
        <f t="shared" si="1"/>
        <v>1101</v>
      </c>
      <c r="I4" s="1" t="str">
        <f t="shared" si="1"/>
        <v>0000</v>
      </c>
      <c r="J4" s="1" t="str">
        <f t="shared" si="1"/>
        <v>0010</v>
      </c>
      <c r="K4" s="413"/>
      <c r="L4" s="414"/>
    </row>
    <row r="6" spans="1:12" x14ac:dyDescent="0.25">
      <c r="A6" t="s">
        <v>0</v>
      </c>
      <c r="B6">
        <f>MOD(A3,4)</f>
        <v>2</v>
      </c>
      <c r="C6">
        <f>2^B6*25</f>
        <v>100</v>
      </c>
      <c r="D6" t="s">
        <v>9</v>
      </c>
      <c r="E6" t="s">
        <v>139</v>
      </c>
      <c r="F6">
        <f>C6*C8*10^-3</f>
        <v>4</v>
      </c>
      <c r="G6" t="s">
        <v>142</v>
      </c>
    </row>
    <row r="7" spans="1:12" x14ac:dyDescent="0.25">
      <c r="A7" t="s">
        <v>1</v>
      </c>
      <c r="B7">
        <f>MOD(B3,4)</f>
        <v>2</v>
      </c>
      <c r="C7">
        <f>2^B7*25</f>
        <v>100</v>
      </c>
      <c r="D7" t="s">
        <v>9</v>
      </c>
      <c r="E7" t="s">
        <v>140</v>
      </c>
      <c r="F7">
        <f>1/(2*PI()*C8*10^3*C9*10^-12*4*10^6*C6*10^-6)/1000</f>
        <v>3.9788735772973842</v>
      </c>
      <c r="G7" t="s">
        <v>11</v>
      </c>
    </row>
    <row r="8" spans="1:12" x14ac:dyDescent="0.25">
      <c r="A8" t="s">
        <v>2</v>
      </c>
      <c r="B8">
        <f>4*C3+(D3-MOD(D3,4))/4</f>
        <v>8</v>
      </c>
      <c r="C8">
        <f>B8*5</f>
        <v>40</v>
      </c>
      <c r="D8" t="s">
        <v>94</v>
      </c>
      <c r="E8" t="s">
        <v>141</v>
      </c>
      <c r="F8">
        <f>1/(2*PI()*C8*10^3*C10*10^-12)/1000</f>
        <v>636.61977236758139</v>
      </c>
      <c r="G8" t="s">
        <v>11</v>
      </c>
    </row>
    <row r="9" spans="1:12" x14ac:dyDescent="0.25">
      <c r="A9" t="s">
        <v>3</v>
      </c>
      <c r="B9">
        <f>4*MOD(D3,4)+(E3-MOD(E3,4))/4</f>
        <v>2</v>
      </c>
      <c r="C9">
        <f>B9*1.25</f>
        <v>2.5</v>
      </c>
      <c r="D9" t="s">
        <v>10</v>
      </c>
      <c r="E9" t="s">
        <v>113</v>
      </c>
      <c r="F9">
        <f>C9*C6*4</f>
        <v>1000</v>
      </c>
      <c r="G9" t="s">
        <v>10</v>
      </c>
    </row>
    <row r="10" spans="1:12" x14ac:dyDescent="0.25">
      <c r="A10" t="s">
        <v>4</v>
      </c>
      <c r="B10">
        <f>8*MOD(E3,4)+(F3-MOD(F3,2))/2</f>
        <v>1</v>
      </c>
      <c r="C10">
        <f>B10*'Compensation References'!H$3</f>
        <v>6.25</v>
      </c>
      <c r="D10" t="s">
        <v>10</v>
      </c>
    </row>
    <row r="11" spans="1:12" x14ac:dyDescent="0.25">
      <c r="A11" t="s">
        <v>5</v>
      </c>
      <c r="B11">
        <f>4*G3+(H3-MOD(H3,4))/4</f>
        <v>3</v>
      </c>
      <c r="C11">
        <f>B11*5</f>
        <v>15</v>
      </c>
      <c r="D11" t="s">
        <v>94</v>
      </c>
      <c r="E11" t="s">
        <v>143</v>
      </c>
      <c r="F11">
        <f>C7*C11*10^-3</f>
        <v>1.5</v>
      </c>
      <c r="G11" t="s">
        <v>142</v>
      </c>
    </row>
    <row r="12" spans="1:12" x14ac:dyDescent="0.25">
      <c r="A12" t="s">
        <v>6</v>
      </c>
      <c r="B12">
        <f>4*MOD(H3,4)+(I3-MOD(I3,4))/4</f>
        <v>4</v>
      </c>
      <c r="C12">
        <f>B12*'Compensation References'!J$3</f>
        <v>1.3320000000000001</v>
      </c>
      <c r="D12" t="s">
        <v>10</v>
      </c>
      <c r="E12" t="s">
        <v>149</v>
      </c>
      <c r="F12">
        <f>1/(2*PI()*C7*C14*10^-3*C12*C11*10^-12*10^3)/1000</f>
        <v>99.571410843277846</v>
      </c>
      <c r="G12" t="s">
        <v>11</v>
      </c>
    </row>
    <row r="13" spans="1:12" x14ac:dyDescent="0.25">
      <c r="A13" t="s">
        <v>7</v>
      </c>
      <c r="B13">
        <f>8*MOD(I3,4)+(J3-MOD(J3,2))/2</f>
        <v>1</v>
      </c>
      <c r="C13">
        <f>B13*3.2</f>
        <v>3.2</v>
      </c>
      <c r="D13" t="s">
        <v>10</v>
      </c>
      <c r="E13" t="s">
        <v>150</v>
      </c>
      <c r="F13">
        <f>1/(2*PI()*C11*10^3*C13*10^-12)/1000</f>
        <v>3315.7279810811533</v>
      </c>
      <c r="G13" t="s">
        <v>11</v>
      </c>
    </row>
    <row r="14" spans="1:12" x14ac:dyDescent="0.25">
      <c r="A14" t="s">
        <v>117</v>
      </c>
      <c r="B14">
        <f>MOD(J3,2)</f>
        <v>0</v>
      </c>
      <c r="C14">
        <f>(B14+1)*800</f>
        <v>800</v>
      </c>
      <c r="D14" t="s">
        <v>94</v>
      </c>
      <c r="E14" t="s">
        <v>112</v>
      </c>
      <c r="F14">
        <f>C12*C14*C7/1000</f>
        <v>106.56000000000002</v>
      </c>
      <c r="G14" t="s">
        <v>10</v>
      </c>
    </row>
    <row r="17" spans="1:12" x14ac:dyDescent="0.25">
      <c r="A17" s="416" t="s">
        <v>144</v>
      </c>
      <c r="B17" s="416"/>
      <c r="C17" s="416" t="s">
        <v>145</v>
      </c>
      <c r="D17" s="416"/>
      <c r="E17" s="416" t="s">
        <v>146</v>
      </c>
      <c r="F17" s="416"/>
      <c r="G17" s="416" t="s">
        <v>147</v>
      </c>
      <c r="H17" s="416"/>
      <c r="I17" s="416" t="s">
        <v>148</v>
      </c>
      <c r="J17" s="416"/>
      <c r="K17" s="3" t="s">
        <v>184</v>
      </c>
      <c r="L17" s="3" t="s">
        <v>185</v>
      </c>
    </row>
    <row r="18" spans="1:12" x14ac:dyDescent="0.25">
      <c r="A18" s="4" t="str">
        <f>DEC2HEX(MOD(L18-MOD(L18,16^9),16^10)/16^9)</f>
        <v>1</v>
      </c>
      <c r="B18" s="4" t="str">
        <f>DEC2HEX(MOD(L18-MOD(L18,16^8),16^9)/16^8)</f>
        <v>1</v>
      </c>
      <c r="C18" s="4" t="str">
        <f>DEC2HEX(MOD(L18-MOD(L18,16^7),16^8)/16^7)</f>
        <v>1</v>
      </c>
      <c r="D18" s="4" t="str">
        <f>DEC2HEX(MOD(L18-MOD(L18,16^6),16^7)/16^6)</f>
        <v>C</v>
      </c>
      <c r="E18" s="4" t="str">
        <f>DEC2HEX(MOD(L18-MOD(L18,16^5),16^6)/16^5)</f>
        <v>C</v>
      </c>
      <c r="F18" s="4" t="str">
        <f>DEC2HEX(MOD(L18-MOD(L18,16^4),16^5)/16^4)</f>
        <v>C</v>
      </c>
      <c r="G18" s="4" t="str">
        <f>DEC2HEX(MOD(L18-MOD(L18,16^3),16^4)/16^3)</f>
        <v>1</v>
      </c>
      <c r="H18" s="4" t="str">
        <f>DEC2HEX(MOD(L18-MOD(L18,16^2),16^3)/16^2)</f>
        <v>7</v>
      </c>
      <c r="I18" s="4" t="str">
        <f>DEC2HEX(MOD(L18-MOD(L18,16),16^2)/16)</f>
        <v>C</v>
      </c>
      <c r="J18" s="4" t="str">
        <f>DEC2HEX(MOD(L18,16))</f>
        <v>C</v>
      </c>
      <c r="K18" s="5" t="s">
        <v>155</v>
      </c>
      <c r="L18" s="3">
        <f>HEX2DEC(K18)</f>
        <v>73497581516</v>
      </c>
    </row>
    <row r="19" spans="1:12" x14ac:dyDescent="0.25">
      <c r="A19" s="1">
        <f>HEX2DEC(A18)</f>
        <v>1</v>
      </c>
      <c r="B19" s="1">
        <f t="shared" ref="B19" si="2">HEX2DEC(B18)</f>
        <v>1</v>
      </c>
      <c r="C19" s="1">
        <f t="shared" ref="C19" si="3">HEX2DEC(C18)</f>
        <v>1</v>
      </c>
      <c r="D19" s="1">
        <f t="shared" ref="D19" si="4">HEX2DEC(D18)</f>
        <v>12</v>
      </c>
      <c r="E19" s="1">
        <f t="shared" ref="E19" si="5">HEX2DEC(E18)</f>
        <v>12</v>
      </c>
      <c r="F19" s="1">
        <f t="shared" ref="F19" si="6">HEX2DEC(F18)</f>
        <v>12</v>
      </c>
      <c r="G19" s="1">
        <f t="shared" ref="G19" si="7">HEX2DEC(G18)</f>
        <v>1</v>
      </c>
      <c r="H19" s="1">
        <f t="shared" ref="H19" si="8">HEX2DEC(H18)</f>
        <v>7</v>
      </c>
      <c r="I19" s="1">
        <f t="shared" ref="I19" si="9">HEX2DEC(I18)</f>
        <v>12</v>
      </c>
      <c r="J19" s="1">
        <f t="shared" ref="J19" si="10">HEX2DEC(J18)</f>
        <v>12</v>
      </c>
      <c r="K19" s="415" t="s">
        <v>188</v>
      </c>
      <c r="L19" s="415"/>
    </row>
    <row r="20" spans="1:12" x14ac:dyDescent="0.25">
      <c r="A20" s="1" t="str">
        <f>HEX2BIN(A18,4)</f>
        <v>0001</v>
      </c>
      <c r="B20" s="1" t="str">
        <f t="shared" ref="B20:J20" si="11">HEX2BIN(B18,4)</f>
        <v>0001</v>
      </c>
      <c r="C20" s="1" t="str">
        <f t="shared" si="11"/>
        <v>0001</v>
      </c>
      <c r="D20" s="1" t="str">
        <f t="shared" si="11"/>
        <v>1100</v>
      </c>
      <c r="E20" s="1" t="str">
        <f t="shared" si="11"/>
        <v>1100</v>
      </c>
      <c r="F20" s="1" t="str">
        <f t="shared" si="11"/>
        <v>1100</v>
      </c>
      <c r="G20" s="1" t="str">
        <f t="shared" si="11"/>
        <v>0001</v>
      </c>
      <c r="H20" s="1" t="str">
        <f t="shared" si="11"/>
        <v>0111</v>
      </c>
      <c r="I20" s="1" t="str">
        <f t="shared" si="11"/>
        <v>1100</v>
      </c>
      <c r="J20" s="1" t="str">
        <f t="shared" si="11"/>
        <v>1100</v>
      </c>
      <c r="K20" s="415"/>
      <c r="L20" s="415"/>
    </row>
    <row r="22" spans="1:12" x14ac:dyDescent="0.25">
      <c r="A22" t="s">
        <v>0</v>
      </c>
      <c r="B22">
        <f>MOD(A19,4)</f>
        <v>1</v>
      </c>
      <c r="C22">
        <f>2^B22*25</f>
        <v>50</v>
      </c>
      <c r="D22" t="s">
        <v>9</v>
      </c>
      <c r="E22" t="s">
        <v>139</v>
      </c>
      <c r="F22">
        <f>C22*C24*10^-3</f>
        <v>1.75</v>
      </c>
      <c r="G22" t="s">
        <v>142</v>
      </c>
    </row>
    <row r="23" spans="1:12" x14ac:dyDescent="0.25">
      <c r="A23" t="s">
        <v>1</v>
      </c>
      <c r="B23">
        <f>MOD(B19,4)</f>
        <v>1</v>
      </c>
      <c r="C23">
        <f>2^B23*25</f>
        <v>50</v>
      </c>
      <c r="D23" t="s">
        <v>9</v>
      </c>
      <c r="E23" t="s">
        <v>140</v>
      </c>
      <c r="F23">
        <f>1/(2*PI()*C24*10^3*C25*10^-12*4*10^6*C22*10^-6)/1000</f>
        <v>6.0630454511198231</v>
      </c>
      <c r="G23" t="s">
        <v>11</v>
      </c>
    </row>
    <row r="24" spans="1:12" x14ac:dyDescent="0.25">
      <c r="A24" t="s">
        <v>2</v>
      </c>
      <c r="B24">
        <f>4*C19+(D19-MOD(D19,4))/4</f>
        <v>7</v>
      </c>
      <c r="C24">
        <f>B24*5</f>
        <v>35</v>
      </c>
      <c r="D24" t="s">
        <v>94</v>
      </c>
      <c r="E24" t="s">
        <v>141</v>
      </c>
      <c r="F24">
        <f>1/(2*PI()*C24*10^3*C26*10^-12)/1000</f>
        <v>121.26090902239646</v>
      </c>
      <c r="G24" t="s">
        <v>11</v>
      </c>
    </row>
    <row r="25" spans="1:12" x14ac:dyDescent="0.25">
      <c r="A25" t="s">
        <v>3</v>
      </c>
      <c r="B25">
        <f>4*MOD(D19,4)+(E19-MOD(E19,4))/4</f>
        <v>3</v>
      </c>
      <c r="C25">
        <f>B25*1.25</f>
        <v>3.75</v>
      </c>
      <c r="D25" t="s">
        <v>10</v>
      </c>
      <c r="E25" t="s">
        <v>113</v>
      </c>
      <c r="F25">
        <f>C25*C22*4</f>
        <v>750</v>
      </c>
      <c r="G25" t="s">
        <v>10</v>
      </c>
    </row>
    <row r="26" spans="1:12" x14ac:dyDescent="0.25">
      <c r="A26" t="s">
        <v>4</v>
      </c>
      <c r="B26">
        <f>8*MOD(E19,4)+(F19-MOD(F19,2))/2</f>
        <v>6</v>
      </c>
      <c r="C26">
        <f>B26*'Compensation References'!H$3</f>
        <v>37.5</v>
      </c>
      <c r="D26" t="s">
        <v>10</v>
      </c>
    </row>
    <row r="27" spans="1:12" x14ac:dyDescent="0.25">
      <c r="A27" t="s">
        <v>5</v>
      </c>
      <c r="B27">
        <f>4*G19+(H19-MOD(H19,4))/4</f>
        <v>5</v>
      </c>
      <c r="C27">
        <f>B27*5</f>
        <v>25</v>
      </c>
      <c r="D27" t="s">
        <v>94</v>
      </c>
      <c r="E27" t="s">
        <v>143</v>
      </c>
      <c r="F27">
        <f>C23*C27*10^-3</f>
        <v>1.25</v>
      </c>
      <c r="G27" t="s">
        <v>142</v>
      </c>
    </row>
    <row r="28" spans="1:12" x14ac:dyDescent="0.25">
      <c r="A28" t="s">
        <v>6</v>
      </c>
      <c r="B28">
        <f>4*MOD(H19,4)+(I19-MOD(I19,4))/4</f>
        <v>15</v>
      </c>
      <c r="C28">
        <f>B28*'Compensation References'!J$3</f>
        <v>4.9950000000000001</v>
      </c>
      <c r="D28" t="s">
        <v>10</v>
      </c>
      <c r="E28" t="s">
        <v>149</v>
      </c>
      <c r="F28">
        <f>1/(2*PI()*C23*C30*10^-3*C28*C27*10^-12*10^3)/1000</f>
        <v>31.862851469848916</v>
      </c>
      <c r="G28" t="s">
        <v>11</v>
      </c>
    </row>
    <row r="29" spans="1:12" x14ac:dyDescent="0.25">
      <c r="A29" t="s">
        <v>7</v>
      </c>
      <c r="B29">
        <f>8*MOD(I19,4)+(J19-MOD(J19,2))/2</f>
        <v>6</v>
      </c>
      <c r="C29">
        <f>B29*3.2</f>
        <v>19.200000000000003</v>
      </c>
      <c r="D29" t="s">
        <v>10</v>
      </c>
      <c r="E29" t="s">
        <v>150</v>
      </c>
      <c r="F29">
        <f>1/(2*PI()*C27*10^3*C29*10^-12)/1000</f>
        <v>331.57279810811519</v>
      </c>
      <c r="G29" t="s">
        <v>11</v>
      </c>
    </row>
    <row r="30" spans="1:12" x14ac:dyDescent="0.25">
      <c r="A30" t="s">
        <v>117</v>
      </c>
      <c r="B30">
        <f>MOD(J19,2)</f>
        <v>0</v>
      </c>
      <c r="C30">
        <f>(B30+1)*800</f>
        <v>800</v>
      </c>
      <c r="D30" t="s">
        <v>94</v>
      </c>
      <c r="E30" t="s">
        <v>112</v>
      </c>
      <c r="F30">
        <f>C28*C30*C23/1000</f>
        <v>199.8</v>
      </c>
      <c r="G30" t="s">
        <v>10</v>
      </c>
    </row>
    <row r="33" spans="1:12" x14ac:dyDescent="0.25">
      <c r="A33" s="416" t="s">
        <v>144</v>
      </c>
      <c r="B33" s="416"/>
      <c r="C33" s="416" t="s">
        <v>145</v>
      </c>
      <c r="D33" s="416"/>
      <c r="E33" s="416" t="s">
        <v>146</v>
      </c>
      <c r="F33" s="416"/>
      <c r="G33" s="416" t="s">
        <v>147</v>
      </c>
      <c r="H33" s="416"/>
      <c r="I33" s="416" t="s">
        <v>148</v>
      </c>
      <c r="J33" s="416"/>
      <c r="K33" s="3" t="s">
        <v>186</v>
      </c>
      <c r="L33" s="3" t="s">
        <v>185</v>
      </c>
    </row>
    <row r="34" spans="1:12" x14ac:dyDescent="0.25">
      <c r="A34" s="4" t="str">
        <f>DEC2HEX(MOD(L34-MOD(L34,16^9),16^10)/16^9)</f>
        <v>0</v>
      </c>
      <c r="B34" s="4" t="str">
        <f>DEC2HEX(MOD(L34-MOD(L34,16^8),16^9)/16^8)</f>
        <v>1</v>
      </c>
      <c r="C34" s="4" t="str">
        <f>DEC2HEX(MOD(L34-MOD(L34,16^7),16^8)/16^7)</f>
        <v>3</v>
      </c>
      <c r="D34" s="4" t="str">
        <f>DEC2HEX(MOD(L34-MOD(L34,16^6),16^7)/16^6)</f>
        <v>D</v>
      </c>
      <c r="E34" s="4" t="str">
        <f>DEC2HEX(MOD(L34-MOD(L34,16^5),16^6)/16^5)</f>
        <v>0</v>
      </c>
      <c r="F34" s="4" t="str">
        <f>DEC2HEX(MOD(L34-MOD(L34,16^4),16^5)/16^4)</f>
        <v>4</v>
      </c>
      <c r="G34" s="4" t="str">
        <f>DEC2HEX(MOD(L34-MOD(L34,16^3),16^4)/16^3)</f>
        <v>4</v>
      </c>
      <c r="H34" s="4" t="str">
        <f>DEC2HEX(MOD(L34-MOD(L34,16^2),16^3)/16^2)</f>
        <v>9</v>
      </c>
      <c r="I34" s="4" t="str">
        <f>DEC2HEX(MOD(L34-MOD(L34,16),16^2)/16)</f>
        <v>4</v>
      </c>
      <c r="J34" s="4" t="str">
        <f>DEC2HEX(MOD(L34,16))</f>
        <v>2</v>
      </c>
      <c r="K34" s="5" t="s">
        <v>183</v>
      </c>
      <c r="L34" s="3">
        <f>HEX2DEC(K34)</f>
        <v>5318658370</v>
      </c>
    </row>
    <row r="35" spans="1:12" x14ac:dyDescent="0.25">
      <c r="A35" s="1">
        <f>HEX2DEC(A34)</f>
        <v>0</v>
      </c>
      <c r="B35" s="1">
        <f t="shared" ref="B35:J35" si="12">HEX2DEC(B34)</f>
        <v>1</v>
      </c>
      <c r="C35" s="1">
        <f t="shared" si="12"/>
        <v>3</v>
      </c>
      <c r="D35" s="1">
        <f t="shared" si="12"/>
        <v>13</v>
      </c>
      <c r="E35" s="1">
        <f t="shared" si="12"/>
        <v>0</v>
      </c>
      <c r="F35" s="1">
        <f t="shared" si="12"/>
        <v>4</v>
      </c>
      <c r="G35" s="1">
        <f t="shared" si="12"/>
        <v>4</v>
      </c>
      <c r="H35" s="1">
        <f t="shared" si="12"/>
        <v>9</v>
      </c>
      <c r="I35" s="1">
        <f t="shared" si="12"/>
        <v>4</v>
      </c>
      <c r="J35" s="1">
        <f t="shared" si="12"/>
        <v>2</v>
      </c>
      <c r="K35" s="415" t="s">
        <v>188</v>
      </c>
      <c r="L35" s="415"/>
    </row>
    <row r="36" spans="1:12" x14ac:dyDescent="0.25">
      <c r="A36" s="1" t="str">
        <f>HEX2BIN(A34,4)</f>
        <v>0000</v>
      </c>
      <c r="B36" s="1" t="str">
        <f t="shared" ref="B36:J36" si="13">HEX2BIN(B34,4)</f>
        <v>0001</v>
      </c>
      <c r="C36" s="1" t="str">
        <f t="shared" si="13"/>
        <v>0011</v>
      </c>
      <c r="D36" s="1" t="str">
        <f t="shared" si="13"/>
        <v>1101</v>
      </c>
      <c r="E36" s="1" t="str">
        <f t="shared" si="13"/>
        <v>0000</v>
      </c>
      <c r="F36" s="1" t="str">
        <f t="shared" si="13"/>
        <v>0100</v>
      </c>
      <c r="G36" s="1" t="str">
        <f t="shared" si="13"/>
        <v>0100</v>
      </c>
      <c r="H36" s="1" t="str">
        <f t="shared" si="13"/>
        <v>1001</v>
      </c>
      <c r="I36" s="1" t="str">
        <f t="shared" si="13"/>
        <v>0100</v>
      </c>
      <c r="J36" s="1" t="str">
        <f t="shared" si="13"/>
        <v>0010</v>
      </c>
      <c r="K36" s="415"/>
      <c r="L36" s="415"/>
    </row>
    <row r="38" spans="1:12" x14ac:dyDescent="0.25">
      <c r="A38" t="s">
        <v>0</v>
      </c>
      <c r="B38">
        <f>MOD(A35,4)</f>
        <v>0</v>
      </c>
      <c r="C38">
        <f>2^B38*25</f>
        <v>25</v>
      </c>
      <c r="D38" t="s">
        <v>9</v>
      </c>
      <c r="E38" t="s">
        <v>139</v>
      </c>
      <c r="F38">
        <f>C38*C40*10^-3</f>
        <v>1.875</v>
      </c>
      <c r="G38" t="s">
        <v>142</v>
      </c>
    </row>
    <row r="39" spans="1:12" x14ac:dyDescent="0.25">
      <c r="A39" t="s">
        <v>1</v>
      </c>
      <c r="B39">
        <f>MOD(B35,4)</f>
        <v>1</v>
      </c>
      <c r="C39">
        <f>2^B39*25</f>
        <v>50</v>
      </c>
      <c r="D39" t="s">
        <v>9</v>
      </c>
      <c r="E39" t="s">
        <v>140</v>
      </c>
      <c r="F39">
        <f>1/(2*PI()*C40*10^3*C41*10^-12*4*10^6*C38*10^-6)/1000</f>
        <v>4.2441318157838763</v>
      </c>
      <c r="G39" t="s">
        <v>11</v>
      </c>
    </row>
    <row r="40" spans="1:12" x14ac:dyDescent="0.25">
      <c r="A40" t="s">
        <v>2</v>
      </c>
      <c r="B40">
        <f>4*C35+(D35-MOD(D35,4))/4</f>
        <v>15</v>
      </c>
      <c r="C40">
        <f>B40*5</f>
        <v>75</v>
      </c>
      <c r="D40" t="s">
        <v>94</v>
      </c>
      <c r="E40" t="s">
        <v>141</v>
      </c>
      <c r="F40">
        <f>1/(2*PI()*C40*10^3*C42*10^-12)/1000</f>
        <v>169.76527263135503</v>
      </c>
      <c r="G40" t="s">
        <v>11</v>
      </c>
    </row>
    <row r="41" spans="1:12" x14ac:dyDescent="0.25">
      <c r="A41" t="s">
        <v>3</v>
      </c>
      <c r="B41">
        <f>4*MOD(D35,4)+(E35-MOD(E35,4))/4</f>
        <v>4</v>
      </c>
      <c r="C41">
        <f>B41*1.25</f>
        <v>5</v>
      </c>
      <c r="D41" t="s">
        <v>10</v>
      </c>
      <c r="E41" t="s">
        <v>113</v>
      </c>
      <c r="F41">
        <f>C41*C38*4</f>
        <v>500</v>
      </c>
      <c r="G41" t="s">
        <v>10</v>
      </c>
    </row>
    <row r="42" spans="1:12" x14ac:dyDescent="0.25">
      <c r="A42" t="s">
        <v>4</v>
      </c>
      <c r="B42">
        <f>8*MOD(E35,4)+(F35-MOD(F35,2))/2</f>
        <v>2</v>
      </c>
      <c r="C42">
        <f>B42*'Compensation References'!H$3</f>
        <v>12.5</v>
      </c>
      <c r="D42" t="s">
        <v>10</v>
      </c>
    </row>
    <row r="43" spans="1:12" x14ac:dyDescent="0.25">
      <c r="A43" t="s">
        <v>5</v>
      </c>
      <c r="B43">
        <f>4*G35+(H35-MOD(H35,4))/4</f>
        <v>18</v>
      </c>
      <c r="C43">
        <f>B43*5</f>
        <v>90</v>
      </c>
      <c r="D43" t="s">
        <v>94</v>
      </c>
      <c r="E43" t="s">
        <v>143</v>
      </c>
      <c r="F43">
        <f>C39*C43*10^-3</f>
        <v>4.5</v>
      </c>
      <c r="G43" t="s">
        <v>142</v>
      </c>
    </row>
    <row r="44" spans="1:12" x14ac:dyDescent="0.25">
      <c r="A44" t="s">
        <v>6</v>
      </c>
      <c r="B44">
        <f>4*MOD(H35,4)+(I35-MOD(I35,4))/4</f>
        <v>5</v>
      </c>
      <c r="C44">
        <f>B44*'Compensation References'!J$3</f>
        <v>1.665</v>
      </c>
      <c r="D44" t="s">
        <v>10</v>
      </c>
      <c r="E44" t="s">
        <v>149</v>
      </c>
      <c r="F44">
        <f>1/(2*PI()*C39*C46*10^-3*C44*C43*10^-12*10^3)/1000</f>
        <v>26.552376224874095</v>
      </c>
      <c r="G44" t="s">
        <v>11</v>
      </c>
    </row>
    <row r="45" spans="1:12" x14ac:dyDescent="0.25">
      <c r="A45" t="s">
        <v>7</v>
      </c>
      <c r="B45">
        <f>8*MOD(I35,4)+(J35-MOD(J35,2))/2</f>
        <v>1</v>
      </c>
      <c r="C45">
        <f>B45*3.2</f>
        <v>3.2</v>
      </c>
      <c r="D45" t="s">
        <v>10</v>
      </c>
      <c r="E45" t="s">
        <v>150</v>
      </c>
      <c r="F45">
        <f>1/(2*PI()*C43*10^3*C45*10^-12)/1000</f>
        <v>552.62133018019199</v>
      </c>
      <c r="G45" t="s">
        <v>11</v>
      </c>
    </row>
    <row r="46" spans="1:12" x14ac:dyDescent="0.25">
      <c r="A46" t="s">
        <v>117</v>
      </c>
      <c r="B46">
        <f>MOD(J35,2)</f>
        <v>0</v>
      </c>
      <c r="C46">
        <f>(B46+1)*800</f>
        <v>800</v>
      </c>
      <c r="D46" t="s">
        <v>94</v>
      </c>
      <c r="E46" t="s">
        <v>112</v>
      </c>
      <c r="F46">
        <f>C44*C46*C39/1000</f>
        <v>66.599999999999994</v>
      </c>
      <c r="G46" t="s">
        <v>10</v>
      </c>
    </row>
  </sheetData>
  <mergeCells count="18">
    <mergeCell ref="A1:B1"/>
    <mergeCell ref="C1:D1"/>
    <mergeCell ref="E1:F1"/>
    <mergeCell ref="G1:H1"/>
    <mergeCell ref="I1:J1"/>
    <mergeCell ref="K3:L4"/>
    <mergeCell ref="K19:L20"/>
    <mergeCell ref="K35:L36"/>
    <mergeCell ref="A33:B33"/>
    <mergeCell ref="C33:D33"/>
    <mergeCell ref="E33:F33"/>
    <mergeCell ref="G33:H33"/>
    <mergeCell ref="I33:J33"/>
    <mergeCell ref="A17:B17"/>
    <mergeCell ref="C17:D17"/>
    <mergeCell ref="E17:F17"/>
    <mergeCell ref="G17:H17"/>
    <mergeCell ref="I17:J17"/>
  </mergeCells>
  <phoneticPr fontId="28"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F19"/>
  <sheetViews>
    <sheetView workbookViewId="0">
      <selection activeCell="B12" sqref="B12"/>
    </sheetView>
  </sheetViews>
  <sheetFormatPr defaultRowHeight="15.75" x14ac:dyDescent="0.25"/>
  <cols>
    <col min="1" max="1" width="13.5703125" customWidth="1"/>
    <col min="2" max="2" width="23.85546875" bestFit="1" customWidth="1"/>
    <col min="3" max="6" width="13.5703125" customWidth="1"/>
  </cols>
  <sheetData>
    <row r="1" spans="1:6" x14ac:dyDescent="0.25">
      <c r="A1" s="419" t="s">
        <v>301</v>
      </c>
      <c r="B1" s="419"/>
      <c r="C1" s="419"/>
      <c r="D1" s="419"/>
      <c r="E1" s="419"/>
      <c r="F1" s="419"/>
    </row>
    <row r="2" spans="1:6" x14ac:dyDescent="0.25">
      <c r="A2" s="3" t="s">
        <v>208</v>
      </c>
      <c r="B2" s="3" t="s">
        <v>21</v>
      </c>
      <c r="C2" s="3" t="s">
        <v>302</v>
      </c>
      <c r="D2" s="3" t="s">
        <v>303</v>
      </c>
      <c r="E2" s="3" t="s">
        <v>304</v>
      </c>
      <c r="F2" s="3" t="s">
        <v>305</v>
      </c>
    </row>
    <row r="3" spans="1:6" x14ac:dyDescent="0.25">
      <c r="A3" s="3" t="s">
        <v>215</v>
      </c>
      <c r="B3" s="3" t="s">
        <v>239</v>
      </c>
      <c r="C3" s="3" t="s">
        <v>248</v>
      </c>
      <c r="D3" s="3" t="s">
        <v>248</v>
      </c>
      <c r="E3" s="3" t="str">
        <f>VLOOKUP('Pinstrap Reverse Lookup'!C3,'Resistor Selection'!AL$3:AR$20,6,FALSE)</f>
        <v>FLOAT</v>
      </c>
      <c r="F3" s="3">
        <f>VLOOKUP(D3,'Resistor Selection'!AM$5:AQ$20,5,FALSE)</f>
        <v>0</v>
      </c>
    </row>
    <row r="4" spans="1:6" x14ac:dyDescent="0.25">
      <c r="A4" s="3" t="s">
        <v>216</v>
      </c>
      <c r="B4" s="3" t="s">
        <v>240</v>
      </c>
      <c r="C4" s="3">
        <v>12100</v>
      </c>
      <c r="D4" s="3">
        <v>18700</v>
      </c>
      <c r="E4" s="3">
        <f>VLOOKUP('Pinstrap Reverse Lookup'!C4,'Resistor Selection'!AL$3:AR$20,6,FALSE)</f>
        <v>5</v>
      </c>
      <c r="F4" s="3">
        <f>VLOOKUP(D4,'Resistor Selection'!AN$5:AQ$20,4,FALSE)</f>
        <v>4</v>
      </c>
    </row>
    <row r="5" spans="1:6" x14ac:dyDescent="0.25">
      <c r="A5" s="3" t="s">
        <v>223</v>
      </c>
      <c r="B5" s="3" t="s">
        <v>241</v>
      </c>
      <c r="C5" s="3">
        <v>4640</v>
      </c>
      <c r="D5" s="3">
        <v>9090</v>
      </c>
      <c r="E5" s="3">
        <f>VLOOKUP('Pinstrap Reverse Lookup'!C5,'Resistor Selection'!AL$3:AR$20,6,FALSE)</f>
        <v>0</v>
      </c>
      <c r="F5" s="3">
        <f>VLOOKUP(D5,'Resistor Selection'!AO$5:AQ$20,3,FALSE)</f>
        <v>3</v>
      </c>
    </row>
    <row r="6" spans="1:6" x14ac:dyDescent="0.25">
      <c r="A6" s="3" t="s">
        <v>229</v>
      </c>
      <c r="B6" s="3" t="s">
        <v>242</v>
      </c>
      <c r="C6" s="3">
        <v>5620</v>
      </c>
      <c r="D6" s="3">
        <v>18700</v>
      </c>
      <c r="E6" s="3">
        <f>VLOOKUP('Pinstrap Reverse Lookup'!C6,'Resistor Selection'!AL$3:AR$20,6,FALSE)</f>
        <v>1</v>
      </c>
      <c r="F6" s="3">
        <f>VLOOKUP(D6,'Resistor Selection'!AP$5:AQ$20,2,FALSE)</f>
        <v>1</v>
      </c>
    </row>
    <row r="8" spans="1:6" x14ac:dyDescent="0.25">
      <c r="A8" s="420" t="s">
        <v>306</v>
      </c>
      <c r="B8" s="420"/>
      <c r="C8" s="420" t="s">
        <v>193</v>
      </c>
      <c r="D8" s="420"/>
      <c r="E8" s="420"/>
    </row>
    <row r="9" spans="1:6" x14ac:dyDescent="0.25">
      <c r="A9" s="3" t="s">
        <v>208</v>
      </c>
      <c r="B9" s="3" t="s">
        <v>209</v>
      </c>
      <c r="C9" s="3" t="s">
        <v>21</v>
      </c>
      <c r="D9" s="3" t="s">
        <v>210</v>
      </c>
      <c r="E9" s="3" t="s">
        <v>14</v>
      </c>
    </row>
    <row r="10" spans="1:6" x14ac:dyDescent="0.25">
      <c r="A10" s="417" t="s">
        <v>215</v>
      </c>
      <c r="B10" s="3" t="s">
        <v>123</v>
      </c>
      <c r="C10" s="3"/>
      <c r="D10" s="3"/>
      <c r="E10" s="3" t="str">
        <f>IF(OR(F3='Resistor Selection'!AL4,MOD('Pinstrap Reverse Lookup'!F3,2)=0),'Pinstrap Reverse Lookup'!E3,'Pinstrap Reverse Lookup'!E3+16)</f>
        <v>FLOAT</v>
      </c>
    </row>
    <row r="11" spans="1:6" x14ac:dyDescent="0.25">
      <c r="A11" s="418"/>
      <c r="B11" s="3" t="s">
        <v>36</v>
      </c>
      <c r="C11" s="3"/>
      <c r="D11" s="3" t="s">
        <v>11</v>
      </c>
      <c r="E11" s="3">
        <f>(F3-MOD(F3,2))/2</f>
        <v>0</v>
      </c>
    </row>
    <row r="12" spans="1:6" x14ac:dyDescent="0.25">
      <c r="A12" s="417" t="s">
        <v>216</v>
      </c>
      <c r="B12" s="3" t="s">
        <v>217</v>
      </c>
      <c r="C12" s="3"/>
      <c r="D12" s="3" t="s">
        <v>218</v>
      </c>
      <c r="E12" s="3"/>
    </row>
    <row r="13" spans="1:6" x14ac:dyDescent="0.25">
      <c r="A13" s="421"/>
      <c r="B13" s="3" t="s">
        <v>219</v>
      </c>
      <c r="C13" s="3"/>
      <c r="D13" s="3" t="s">
        <v>26</v>
      </c>
      <c r="E13" s="3"/>
    </row>
    <row r="14" spans="1:6" x14ac:dyDescent="0.25">
      <c r="A14" s="418"/>
      <c r="B14" s="3" t="s">
        <v>222</v>
      </c>
      <c r="C14" s="3"/>
      <c r="D14" s="3"/>
      <c r="E14" s="3"/>
    </row>
    <row r="15" spans="1:6" x14ac:dyDescent="0.25">
      <c r="A15" s="417" t="s">
        <v>223</v>
      </c>
      <c r="B15" s="3" t="s">
        <v>224</v>
      </c>
      <c r="C15" s="3"/>
      <c r="D15" s="3" t="s">
        <v>22</v>
      </c>
      <c r="E15" s="3"/>
    </row>
    <row r="16" spans="1:6" x14ac:dyDescent="0.25">
      <c r="A16" s="421"/>
      <c r="B16" s="3" t="s">
        <v>227</v>
      </c>
      <c r="C16" s="3"/>
      <c r="D16" s="3" t="s">
        <v>22</v>
      </c>
      <c r="E16" s="3"/>
    </row>
    <row r="17" spans="1:5" x14ac:dyDescent="0.25">
      <c r="A17" s="418"/>
      <c r="B17" s="3" t="s">
        <v>228</v>
      </c>
      <c r="C17" s="3"/>
      <c r="D17" s="3"/>
      <c r="E17" s="3"/>
    </row>
    <row r="18" spans="1:5" x14ac:dyDescent="0.25">
      <c r="A18" s="417" t="s">
        <v>229</v>
      </c>
      <c r="B18" s="3" t="s">
        <v>230</v>
      </c>
      <c r="C18" s="3"/>
      <c r="D18" s="3" t="s">
        <v>231</v>
      </c>
      <c r="E18" s="3"/>
    </row>
    <row r="19" spans="1:5" x14ac:dyDescent="0.25">
      <c r="A19" s="418"/>
      <c r="B19" s="3" t="s">
        <v>307</v>
      </c>
      <c r="C19" s="3"/>
      <c r="D19" s="3"/>
      <c r="E19" s="3"/>
    </row>
  </sheetData>
  <mergeCells count="7">
    <mergeCell ref="A18:A19"/>
    <mergeCell ref="A1:F1"/>
    <mergeCell ref="A8:B8"/>
    <mergeCell ref="C8:E8"/>
    <mergeCell ref="A10:A11"/>
    <mergeCell ref="A12:A14"/>
    <mergeCell ref="A15:A17"/>
  </mergeCells>
  <phoneticPr fontId="28" type="noConversion"/>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'Resistor References'!$A$2:$A$4</xm:f>
          </x14:formula1>
          <xm:sqref>C8:E8</xm:sqref>
        </x14:dataValidation>
        <x14:dataValidation type="list" allowBlank="1" showInputMessage="1" showErrorMessage="1" xr:uid="{00000000-0002-0000-0800-000001000000}">
          <x14:formula1>
            <xm:f>'Resistor Selection'!$AP$4:$AP$20</xm:f>
          </x14:formula1>
          <xm:sqref>D6</xm:sqref>
        </x14:dataValidation>
        <x14:dataValidation type="list" allowBlank="1" showInputMessage="1" showErrorMessage="1" xr:uid="{00000000-0002-0000-0800-000002000000}">
          <x14:formula1>
            <xm:f>'Resistor Selection'!$AO$4:$AO$20</xm:f>
          </x14:formula1>
          <xm:sqref>D5</xm:sqref>
        </x14:dataValidation>
        <x14:dataValidation type="list" allowBlank="1" showInputMessage="1" showErrorMessage="1" xr:uid="{00000000-0002-0000-0800-000003000000}">
          <x14:formula1>
            <xm:f>'Resistor Selection'!$AN$4:$AN$20</xm:f>
          </x14:formula1>
          <xm:sqref>D4</xm:sqref>
        </x14:dataValidation>
        <x14:dataValidation type="list" allowBlank="1" showInputMessage="1" showErrorMessage="1" xr:uid="{00000000-0002-0000-0800-000004000000}">
          <x14:formula1>
            <xm:f>'Resistor Selection'!$AM$4:$AM$20</xm:f>
          </x14:formula1>
          <xm:sqref>D3</xm:sqref>
        </x14:dataValidation>
        <x14:dataValidation type="list" allowBlank="1" showInputMessage="1" showErrorMessage="1" xr:uid="{00000000-0002-0000-0800-000005000000}">
          <x14:formula1>
            <xm:f>'Resistor Selection'!$AL$3:$AL$20</xm:f>
          </x14:formula1>
          <xm:sqref>C3:C6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B57CC44EE9C9449C2A26F40A8282C4" ma:contentTypeVersion="1" ma:contentTypeDescription="Create a new document." ma:contentTypeScope="" ma:versionID="b6ef5f7a1601679a84dbf06269006c08">
  <xsd:schema xmlns:xsd="http://www.w3.org/2001/XMLSchema" xmlns:xs="http://www.w3.org/2001/XMLSchema" xmlns:p="http://schemas.microsoft.com/office/2006/metadata/properties" xmlns:ns2="3c78f53b-1e1a-4bd0-bde5-8f4af4b526cf" targetNamespace="http://schemas.microsoft.com/office/2006/metadata/properties" ma:root="true" ma:fieldsID="02ecee3fe3ac56addc47ae9c7087b6a0" ns2:_="">
    <xsd:import namespace="3c78f53b-1e1a-4bd0-bde5-8f4af4b526cf"/>
    <xsd:element name="properties">
      <xsd:complexType>
        <xsd:sequence>
          <xsd:element name="documentManagement">
            <xsd:complexType>
              <xsd:all>
                <xsd:element ref="ns2:Ver_x002e_"/>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78f53b-1e1a-4bd0-bde5-8f4af4b526cf" elementFormDefault="qualified">
    <xsd:import namespace="http://schemas.microsoft.com/office/2006/documentManagement/types"/>
    <xsd:import namespace="http://schemas.microsoft.com/office/infopath/2007/PartnerControls"/>
    <xsd:element name="Ver_x002e_" ma:index="8" ma:displayName="Ver." ma:description="Document version" ma:list="{3c78f53b-1e1a-4bd0-bde5-8f4af4b526cf}" ma:internalName="Ver_x002e_" ma:showField="_UIVersionString">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Ver_x002e_ xmlns="3c78f53b-1e1a-4bd0-bde5-8f4af4b526cf">1</Ver_x002e_>
  </documentManagement>
</p:properties>
</file>

<file path=customXml/itemProps1.xml><?xml version="1.0" encoding="utf-8"?>
<ds:datastoreItem xmlns:ds="http://schemas.openxmlformats.org/officeDocument/2006/customXml" ds:itemID="{48285369-BA58-4D2A-9658-B4FC5C66DE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78f53b-1e1a-4bd0-bde5-8f4af4b526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96E7A8-5D77-46DF-BE6D-4ED3D887F47D}">
  <ds:schemaRefs>
    <ds:schemaRef ds:uri="http://schemas.microsoft.com/sharepoint/v3/contenttype/forms"/>
  </ds:schemaRefs>
</ds:datastoreItem>
</file>

<file path=customXml/itemProps3.xml><?xml version="1.0" encoding="utf-8"?>
<ds:datastoreItem xmlns:ds="http://schemas.openxmlformats.org/officeDocument/2006/customXml" ds:itemID="{44B62997-24DA-40E7-8841-8284CD6E7114}">
  <ds:schemaRefs>
    <ds:schemaRef ds:uri="http://schemas.microsoft.com/office/2006/metadata/properties"/>
    <ds:schemaRef ds:uri="http://schemas.microsoft.com/office/2006/documentManagement/types"/>
    <ds:schemaRef ds:uri="3c78f53b-1e1a-4bd0-bde5-8f4af4b526cf"/>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14</vt:i4>
      </vt:variant>
      <vt:variant>
        <vt:lpstr>具名範圍</vt:lpstr>
      </vt:variant>
      <vt:variant>
        <vt:i4>59</vt:i4>
      </vt:variant>
    </vt:vector>
  </HeadingPairs>
  <TitlesOfParts>
    <vt:vector size="73" baseType="lpstr">
      <vt:lpstr>Device Calculator</vt:lpstr>
      <vt:lpstr>Bode Plot</vt:lpstr>
      <vt:lpstr>Pin Detect Programming</vt:lpstr>
      <vt:lpstr>Schematic Checklist</vt:lpstr>
      <vt:lpstr>Layout Checklist</vt:lpstr>
      <vt:lpstr>Extra</vt:lpstr>
      <vt:lpstr>Pin Detect Programming (2)</vt:lpstr>
      <vt:lpstr>COMP_DECODE</vt:lpstr>
      <vt:lpstr>Pinstrap Reverse Lookup</vt:lpstr>
      <vt:lpstr>Compensation References</vt:lpstr>
      <vt:lpstr>Resistor References</vt:lpstr>
      <vt:lpstr>Resistor Selection</vt:lpstr>
      <vt:lpstr>Sheet2</vt:lpstr>
      <vt:lpstr>Concatenation</vt:lpstr>
      <vt:lpstr>'Bode Plot'!Cin_cer</vt:lpstr>
      <vt:lpstr>Cin_cer</vt:lpstr>
      <vt:lpstr>'Bode Plot'!Comp_Code</vt:lpstr>
      <vt:lpstr>Comp_Code</vt:lpstr>
      <vt:lpstr>'Bode Plot'!Cout_bulk</vt:lpstr>
      <vt:lpstr>Cout_bulk</vt:lpstr>
      <vt:lpstr>'Bode Plot'!Cout_cer</vt:lpstr>
      <vt:lpstr>Cout_cer</vt:lpstr>
      <vt:lpstr>'Bode Plot'!Cout_max</vt:lpstr>
      <vt:lpstr>Cout_max</vt:lpstr>
      <vt:lpstr>'Bode Plot'!Cout_total</vt:lpstr>
      <vt:lpstr>Cout_total</vt:lpstr>
      <vt:lpstr>'Bode Plot'!CSA</vt:lpstr>
      <vt:lpstr>CSA</vt:lpstr>
      <vt:lpstr>'Bode Plot'!ESR_bulk</vt:lpstr>
      <vt:lpstr>ESR_bulk</vt:lpstr>
      <vt:lpstr>'Bode Plot'!ESR_cer</vt:lpstr>
      <vt:lpstr>ESR_cer</vt:lpstr>
      <vt:lpstr>'Bode Plot'!fcoi_trgt</vt:lpstr>
      <vt:lpstr>fcoi_trgt</vt:lpstr>
      <vt:lpstr>'Bode Plot'!fcov_trgt</vt:lpstr>
      <vt:lpstr>fcov_trgt</vt:lpstr>
      <vt:lpstr>'Bode Plot'!fpi_trgt</vt:lpstr>
      <vt:lpstr>fpi_trgt</vt:lpstr>
      <vt:lpstr>'Bode Plot'!fsw</vt:lpstr>
      <vt:lpstr>fsw</vt:lpstr>
      <vt:lpstr>'Bode Plot'!fzi_trgt</vt:lpstr>
      <vt:lpstr>fzi_trgt</vt:lpstr>
      <vt:lpstr>'Bode Plot'!GM_PS</vt:lpstr>
      <vt:lpstr>GM_PS</vt:lpstr>
      <vt:lpstr>'Bode Plot'!ILOOP</vt:lpstr>
      <vt:lpstr>ILOOP</vt:lpstr>
      <vt:lpstr>'Bode Plot'!ILOOP_trgt</vt:lpstr>
      <vt:lpstr>ILOOP_trgt</vt:lpstr>
      <vt:lpstr>'Bode Plot'!Iout</vt:lpstr>
      <vt:lpstr>Iout</vt:lpstr>
      <vt:lpstr>'Bode Plot'!Iphase</vt:lpstr>
      <vt:lpstr>Iphase</vt:lpstr>
      <vt:lpstr>'Bode Plot'!Iripple</vt:lpstr>
      <vt:lpstr>Iripple</vt:lpstr>
      <vt:lpstr>'Bode Plot'!Lout</vt:lpstr>
      <vt:lpstr>Lout</vt:lpstr>
      <vt:lpstr>'Bode Plot'!Mod_ratio</vt:lpstr>
      <vt:lpstr>Mod_ratio</vt:lpstr>
      <vt:lpstr>'Bode Plot'!Phases</vt:lpstr>
      <vt:lpstr>Phases</vt:lpstr>
      <vt:lpstr>'Bode Plot'!Pvin</vt:lpstr>
      <vt:lpstr>Pvin</vt:lpstr>
      <vt:lpstr>'Bode Plot'!VLOOP</vt:lpstr>
      <vt:lpstr>VLOOP</vt:lpstr>
      <vt:lpstr>'Bode Plot'!VLOOP_trgt</vt:lpstr>
      <vt:lpstr>VLOOP_trgt</vt:lpstr>
      <vt:lpstr>'Bode Plot'!VOSL</vt:lpstr>
      <vt:lpstr>VOSL</vt:lpstr>
      <vt:lpstr>'Bode Plot'!Vout</vt:lpstr>
      <vt:lpstr>Vout</vt:lpstr>
      <vt:lpstr>Vref</vt:lpstr>
      <vt:lpstr>'Bode Plot'!Zout_fco_trgt</vt:lpstr>
      <vt:lpstr>Zout_fco_trgt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Miller, Peter</dc:creator>
  <cp:lastModifiedBy>曜芳 周</cp:lastModifiedBy>
  <dcterms:created xsi:type="dcterms:W3CDTF">2017-09-08T18:35:14Z</dcterms:created>
  <dcterms:modified xsi:type="dcterms:W3CDTF">2024-12-04T04:25:41Z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0x01010015B57CC44EE9C9449C2A26F40A8282C4</vt:lpwstr>
  </property>
</Properties>
</file>